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hidePivotFieldList="1"/>
  <xr:revisionPtr revIDLastSave="0" documentId="13_ncr:1_{B2555C77-23C0-429E-BA08-BDCC83081D10}" xr6:coauthVersionLast="47" xr6:coauthVersionMax="47" xr10:uidLastSave="{00000000-0000-0000-0000-000000000000}"/>
  <workbookProtection workbookAlgorithmName="SHA-512" workbookHashValue="u4ToAWLnrJ879FuD/KB1kbqk0stnzYyb1TaEY7+BrMZOqX2OiW2Psqf/2dp9xWpn4rVJGkj6rOfZrX23ZoFBHA==" workbookSaltValue="0NRqs6cUoCIvELakonvAvQ==" workbookSpinCount="100000" lockStructure="1"/>
  <bookViews>
    <workbookView xWindow="-120" yWindow="-120" windowWidth="19440" windowHeight="10440" xr2:uid="{00000000-000D-0000-FFFF-FFFF00000000}"/>
  </bookViews>
  <sheets>
    <sheet name="Intrdouction-1" sheetId="19" r:id="rId1"/>
    <sheet name="Area Of Study-2" sheetId="20" r:id="rId2"/>
    <sheet name="Steps and Objectives-3" sheetId="21" r:id="rId3"/>
    <sheet name="Customer Name-4" sheetId="3" r:id="rId4"/>
    <sheet name="Medical Examinations-5" sheetId="2" r:id="rId5"/>
    <sheet name="Hospitalisation Details-6" sheetId="1" r:id="rId6"/>
    <sheet name="Healthcare-7" sheetId="7" r:id="rId7"/>
    <sheet name="Project steps and Opjectives-8" sheetId="4" r:id="rId8"/>
    <sheet name=" Data Analysis-9" sheetId="11" r:id="rId9"/>
    <sheet name="Conclusion-10" sheetId="23" r:id="rId10"/>
  </sheets>
  <externalReferences>
    <externalReference r:id="rId11"/>
  </externalReferences>
  <definedNames>
    <definedName name="_xlnm._FilterDatabase" localSheetId="3" hidden="1">'Customer Name-4'!$A$1:$D$2336</definedName>
    <definedName name="_xlnm._FilterDatabase" localSheetId="6" hidden="1">'Healthcare-7'!$A$1:$Q$2344</definedName>
    <definedName name="_xlnm._FilterDatabase" localSheetId="5" hidden="1">'Hospitalisation Details-6'!$A$1:$J$2344</definedName>
    <definedName name="_xlnm._FilterDatabase" localSheetId="4" hidden="1">'Medical Examinations-5'!$A$1:$H$2336</definedName>
    <definedName name="_xlcn.WorksheetConnection_ExcelHealthcareProjectDsmlb42024.xlsxTable31" hidden="1">Table3[]</definedName>
    <definedName name="solver_eng" localSheetId="5" hidden="1">1</definedName>
    <definedName name="solver_neg" localSheetId="5" hidden="1">1</definedName>
    <definedName name="solver_num" localSheetId="5" hidden="1">0</definedName>
    <definedName name="solver_opt" localSheetId="5" hidden="1">'Hospitalisation Details-6'!$C$167</definedName>
    <definedName name="solver_typ" localSheetId="5" hidden="1">1</definedName>
    <definedName name="solver_val" localSheetId="5" hidden="1">0</definedName>
    <definedName name="solver_ver" localSheetId="5" hidden="1">3</definedName>
  </definedNames>
  <calcPr calcId="181029"/>
  <pivotCaches>
    <pivotCache cacheId="0" r:id="rId12"/>
    <pivotCache cacheId="1" r:id="rId13"/>
    <pivotCache cacheId="2" r:id="rId14"/>
    <pivotCache cacheId="3" r:id="rId15"/>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Table3" connection="WorksheetConnection_Excel Healthcare Project Dsml-b4-2024.xlsx!Table3"/>
        </x15:modelTables>
      </x15:dataModel>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 i="1"/>
  <c r="S92" i="11" l="1"/>
  <c r="S79" i="11"/>
  <c r="C198" i="4"/>
  <c r="F189" i="4"/>
  <c r="F190" i="4"/>
  <c r="F191" i="4"/>
  <c r="C189" i="4"/>
  <c r="C190" i="4"/>
  <c r="C191" i="4"/>
  <c r="F181" i="4"/>
  <c r="F182" i="4"/>
  <c r="F183" i="4"/>
  <c r="C181" i="4"/>
  <c r="C182" i="4"/>
  <c r="C183" i="4"/>
  <c r="F161" i="4"/>
  <c r="E161" i="4"/>
  <c r="D161" i="4"/>
  <c r="C161" i="4"/>
  <c r="B161" i="4"/>
  <c r="M9" i="2" l="1"/>
  <c r="M8" i="2"/>
  <c r="H151" i="4"/>
  <c r="H147" i="4"/>
  <c r="H143" i="4"/>
  <c r="C137" i="4"/>
  <c r="C138" i="4"/>
  <c r="C139" i="4"/>
  <c r="C133" i="4"/>
  <c r="C121" i="4"/>
  <c r="C117" i="4"/>
  <c r="E91" i="4" l="1"/>
  <c r="J296" i="1" l="1"/>
  <c r="J733" i="1"/>
  <c r="J2131" i="1"/>
  <c r="J2160" i="1"/>
  <c r="J2204" i="1"/>
  <c r="C59" i="4"/>
  <c r="D59" i="4"/>
  <c r="H23" i="4"/>
  <c r="H24" i="4"/>
  <c r="H25" i="4"/>
  <c r="D23" i="4"/>
  <c r="D24" i="4"/>
  <c r="D25" i="4"/>
  <c r="D16" i="4"/>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 i="2"/>
  <c r="C125" i="4" l="1"/>
  <c r="C129" i="4"/>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 i="1"/>
  <c r="D205" i="4" l="1"/>
  <c r="C175" i="4"/>
  <c r="F168" i="4"/>
  <c r="D168" i="4"/>
  <c r="B168" i="4"/>
  <c r="G161"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F294F1-0624-4BDF-9B18-D41CE680647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13A74AF-E708-4315-A012-4E5B3DF95B94}" name="WorksheetConnection_Excel Healthcare Project Dsml-b4-2024.xlsx!Table3" type="102" refreshedVersion="7" minRefreshableVersion="5">
    <extLst>
      <ext xmlns:x15="http://schemas.microsoft.com/office/spreadsheetml/2010/11/main" uri="{DE250136-89BD-433C-8126-D09CA5730AF9}">
        <x15:connection id="Table3">
          <x15:rangePr sourceName="_xlcn.WorksheetConnection_ExcelHealthcareProjectDsmlb42024.xlsxTable3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3].[State ID].&amp;[R1011],[Table3].[State ID].&amp;[R1012],[Table3].[State ID].&amp;[R1013],[Table3].[State ID].&amp;[R1014],[Table3].[State ID].&amp;[R1015],[Table3].[State ID].&amp;[R1016],[Table3].[State ID].&amp;[R1017],[Table3].[State ID].&amp;[R1018],[Table3].[State ID].&amp;[R1019],[Table3].[State ID].&amp;[R1020],[Table3].[State ID].&amp;[R1021],[Table3].[State ID].&amp;[R1022],[Table3].[State ID].&amp;[R1023],[Table3].[State ID].&amp;[R1024],[Table3].[State ID].&amp;[R1025],[Table3].[State ID].&amp;[R1026]}"/>
  </metadataStrings>
  <mdxMetadata count="1">
    <mdx n="0" f="s">
      <ms ns="1" c="0"/>
    </mdx>
  </mdxMetadata>
  <valueMetadata count="1">
    <bk>
      <rc t="1" v="0"/>
    </bk>
  </valueMetadata>
</metadata>
</file>

<file path=xl/sharedStrings.xml><?xml version="1.0" encoding="utf-8"?>
<sst xmlns="http://schemas.openxmlformats.org/spreadsheetml/2006/main" count="61230" uniqueCount="9979">
  <si>
    <t>Customer ID</t>
  </si>
  <si>
    <t>year</t>
  </si>
  <si>
    <t>month</t>
  </si>
  <si>
    <t>date</t>
  </si>
  <si>
    <t>children</t>
  </si>
  <si>
    <t>charges</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</si>
  <si>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</si>
  <si>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</si>
  <si>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</si>
  <si>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</si>
  <si>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</si>
  <si>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</si>
  <si>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</si>
  <si>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</si>
  <si>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</si>
  <si>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</si>
  <si>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</si>
  <si>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</si>
  <si>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</si>
  <si>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</si>
  <si>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</si>
  <si>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</si>
  <si>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</si>
  <si>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</si>
  <si>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</si>
  <si>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</si>
  <si>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</si>
  <si>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</si>
  <si>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</si>
  <si>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</si>
  <si>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</si>
  <si>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</si>
  <si>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</si>
  <si>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</si>
  <si>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</si>
  <si>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</si>
  <si>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</si>
  <si>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</si>
  <si>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</si>
  <si>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</si>
  <si>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</si>
  <si>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</si>
  <si>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</si>
  <si>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</si>
  <si>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</si>
  <si>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</si>
  <si>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</si>
  <si>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</si>
  <si>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</si>
  <si>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</si>
  <si>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</si>
  <si>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</si>
  <si>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</si>
  <si>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</si>
  <si>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</si>
  <si>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</si>
  <si>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</si>
  <si>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</si>
  <si>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</si>
  <si>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</si>
  <si>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</si>
  <si>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</si>
  <si>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</si>
  <si>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</si>
  <si>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</si>
  <si>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</si>
  <si>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</si>
  <si>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</si>
  <si>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</si>
  <si>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</si>
  <si>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</si>
  <si>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</si>
  <si>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</si>
  <si>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</si>
  <si>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</si>
  <si>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</si>
  <si>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</si>
  <si>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</si>
  <si>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</si>
  <si>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</si>
  <si>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</si>
  <si>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</si>
  <si>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</si>
  <si>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</si>
  <si>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</si>
  <si>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</si>
  <si>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</si>
  <si>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</si>
  <si>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</si>
  <si>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</si>
  <si>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</si>
  <si>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</si>
  <si>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</si>
  <si>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</si>
  <si>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</si>
  <si>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</si>
  <si>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</si>
  <si>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</si>
  <si>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</si>
  <si>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</si>
  <si>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</si>
  <si>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</si>
  <si>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</si>
  <si>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</si>
  <si>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</si>
  <si>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</si>
  <si>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</si>
  <si>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</si>
  <si>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</si>
  <si>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</si>
  <si>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</si>
  <si>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</si>
  <si>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</si>
  <si>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</si>
  <si>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</si>
  <si>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</si>
  <si>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</si>
  <si>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</si>
  <si>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</si>
  <si>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</si>
  <si>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</si>
  <si>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</si>
  <si>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</si>
  <si>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</si>
  <si>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</si>
  <si>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</si>
  <si>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</si>
  <si>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</si>
  <si>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</si>
  <si>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</si>
  <si>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</si>
  <si>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</si>
  <si>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</si>
  <si>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</si>
  <si>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</si>
  <si>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</si>
  <si>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</si>
  <si>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</si>
  <si>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</si>
  <si>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</si>
  <si>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</si>
  <si>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</si>
  <si>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</si>
  <si>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</si>
  <si>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</si>
  <si>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</si>
  <si>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</si>
  <si>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</si>
  <si>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</si>
  <si>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</si>
  <si>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</si>
  <si>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</si>
  <si>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</si>
  <si>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</si>
  <si>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</si>
  <si>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</si>
  <si>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</si>
  <si>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</si>
  <si>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</si>
  <si>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</si>
  <si>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</si>
  <si>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</si>
  <si>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</si>
  <si>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</si>
  <si>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</si>
  <si>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</si>
  <si>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</si>
  <si>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</si>
  <si>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</si>
  <si>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</si>
  <si>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</si>
  <si>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</si>
  <si>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</si>
  <si>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</si>
  <si>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</si>
  <si>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</si>
  <si>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</si>
  <si>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</si>
  <si>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</si>
  <si>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</si>
  <si>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</si>
  <si>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</si>
  <si>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</si>
  <si>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</si>
  <si>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</si>
  <si>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</si>
  <si>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</si>
  <si>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</si>
  <si>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</si>
  <si>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</si>
  <si>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</si>
  <si>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</si>
  <si>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</si>
  <si>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</si>
  <si>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</si>
  <si>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</si>
  <si>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</si>
  <si>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</si>
  <si>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</si>
  <si>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</si>
  <si>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</si>
  <si>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</si>
  <si>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</si>
  <si>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</si>
  <si>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</si>
  <si>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</si>
  <si>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</si>
  <si>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</si>
  <si>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</si>
  <si>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</si>
  <si>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</si>
  <si>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</si>
  <si>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</si>
  <si>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</si>
  <si>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</si>
  <si>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</si>
  <si>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</si>
  <si>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</si>
  <si>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</si>
  <si>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</si>
  <si>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</si>
  <si>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</si>
  <si>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</si>
  <si>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</si>
  <si>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</si>
  <si>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</si>
  <si>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</si>
  <si>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</si>
  <si>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</si>
  <si>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</si>
  <si>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</si>
  <si>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</si>
  <si>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</si>
  <si>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</si>
  <si>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</si>
  <si>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</si>
  <si>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</si>
  <si>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</si>
  <si>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</si>
  <si>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</si>
  <si>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</si>
  <si>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</si>
  <si>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</si>
  <si>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</si>
  <si>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</si>
  <si>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</si>
  <si>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</si>
  <si>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</si>
  <si>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</si>
  <si>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</si>
  <si>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</si>
  <si>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</si>
  <si>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</si>
  <si>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</si>
  <si>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</si>
  <si>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</si>
  <si>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</si>
  <si>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</si>
  <si>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</si>
  <si>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</si>
  <si>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</si>
  <si>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</si>
  <si>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</si>
  <si>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</si>
  <si>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</si>
  <si>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</si>
  <si>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</si>
  <si>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</si>
  <si>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</si>
  <si>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</si>
  <si>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</si>
  <si>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</si>
  <si>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</si>
  <si>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</si>
  <si>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</si>
  <si>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</si>
  <si>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</si>
  <si>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</si>
  <si>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</si>
  <si>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</si>
  <si>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</si>
  <si>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</si>
  <si>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</si>
  <si>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</si>
  <si>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</si>
  <si>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</si>
  <si>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</si>
  <si>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</si>
  <si>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</si>
  <si>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</si>
  <si>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</si>
  <si>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</si>
  <si>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</si>
  <si>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</si>
  <si>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</si>
  <si>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</si>
  <si>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</si>
  <si>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</si>
  <si>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</si>
  <si>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</si>
  <si>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</si>
  <si>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</si>
  <si>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</si>
  <si>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</si>
  <si>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</si>
  <si>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</si>
  <si>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</si>
  <si>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</si>
  <si>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</si>
  <si>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</si>
  <si>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</si>
  <si>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</si>
  <si>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</si>
  <si>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</si>
  <si>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</si>
  <si>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</si>
  <si>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</si>
  <si>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</si>
  <si>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</si>
  <si>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</si>
  <si>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</si>
  <si>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</si>
  <si>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</si>
  <si>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</si>
  <si>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</si>
  <si>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</si>
  <si>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</si>
  <si>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</si>
  <si>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</si>
  <si>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</si>
  <si>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</si>
  <si>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</si>
  <si>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</si>
  <si>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</si>
  <si>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</si>
  <si>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</si>
  <si>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</si>
  <si>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</si>
  <si>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</si>
  <si>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</si>
  <si>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</si>
  <si>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</si>
  <si>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</si>
  <si>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</si>
  <si>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</si>
  <si>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</si>
  <si>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</si>
  <si>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</si>
  <si>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</si>
  <si>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</si>
  <si>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</si>
  <si>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</si>
  <si>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</si>
  <si>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</si>
  <si>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</si>
  <si>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</si>
  <si>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</si>
  <si>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</si>
  <si>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</si>
  <si>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</si>
  <si>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</si>
  <si>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</si>
  <si>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</si>
  <si>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</si>
  <si>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</si>
  <si>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</si>
  <si>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</si>
  <si>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</si>
  <si>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</si>
  <si>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</si>
  <si>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</si>
  <si>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</si>
  <si>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</si>
  <si>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</si>
  <si>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</si>
  <si>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</si>
  <si>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</si>
  <si>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</si>
  <si>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</si>
  <si>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</si>
  <si>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</si>
  <si>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</si>
  <si>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</si>
  <si>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</si>
  <si>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</si>
  <si>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</si>
  <si>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</si>
  <si>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</si>
  <si>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</si>
  <si>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</si>
  <si>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</si>
  <si>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</si>
  <si>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</si>
  <si>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</si>
  <si>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</si>
  <si>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</si>
  <si>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</si>
  <si>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</si>
  <si>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</si>
  <si>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</si>
  <si>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</si>
  <si>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</si>
  <si>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</si>
  <si>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</si>
  <si>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</si>
  <si>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</si>
  <si>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</si>
  <si>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</si>
  <si>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</si>
  <si>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</si>
  <si>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</si>
  <si>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</si>
  <si>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</si>
  <si>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</si>
  <si>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</si>
  <si>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</si>
  <si>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</si>
  <si>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</si>
  <si>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</si>
  <si>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</si>
  <si>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</si>
  <si>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</si>
  <si>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</si>
  <si>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</si>
  <si>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</si>
  <si>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</si>
  <si>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</si>
  <si>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</si>
  <si>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</si>
  <si>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</si>
  <si>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</si>
  <si>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</si>
  <si>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</si>
  <si>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</si>
  <si>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</si>
  <si>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</si>
  <si>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</si>
  <si>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</si>
  <si>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</si>
  <si>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</si>
  <si>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</si>
  <si>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</si>
  <si>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</si>
  <si>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</si>
  <si>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</si>
  <si>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</si>
  <si>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</si>
  <si>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</si>
  <si>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</si>
  <si>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</si>
  <si>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</si>
  <si>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</si>
  <si>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</si>
  <si>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</si>
  <si>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</si>
  <si>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</si>
  <si>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</si>
  <si>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</si>
  <si>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</si>
  <si>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</si>
  <si>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</si>
  <si>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</si>
  <si>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</si>
  <si>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</si>
  <si>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</si>
  <si>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</si>
  <si>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</si>
  <si>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</si>
  <si>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</si>
  <si>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</si>
  <si>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</si>
  <si>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</si>
  <si>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</si>
  <si>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</si>
  <si>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</si>
  <si>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</si>
  <si>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</si>
  <si>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</si>
  <si>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</si>
  <si>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</si>
  <si>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</si>
  <si>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</si>
  <si>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</si>
  <si>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</si>
  <si>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</si>
  <si>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</si>
  <si>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</si>
  <si>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</si>
  <si>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</si>
  <si>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</si>
  <si>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</si>
  <si>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</si>
  <si>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</si>
  <si>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</si>
  <si>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</si>
  <si>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</si>
  <si>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</si>
  <si>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</si>
  <si>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</si>
  <si>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</si>
  <si>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</si>
  <si>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</si>
  <si>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</si>
  <si>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</si>
  <si>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</si>
  <si>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</si>
  <si>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</si>
  <si>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</si>
  <si>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</si>
  <si>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</si>
  <si>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</si>
  <si>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</si>
  <si>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</si>
  <si>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</si>
  <si>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</si>
  <si>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</si>
  <si>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</si>
  <si>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</si>
  <si>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</si>
  <si>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</si>
  <si>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</si>
  <si>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</si>
  <si>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</si>
  <si>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</si>
  <si>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</si>
  <si>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</si>
  <si>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</si>
  <si>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</si>
  <si>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</si>
  <si>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</si>
  <si>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</si>
  <si>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</si>
  <si>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</si>
  <si>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</si>
  <si>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</si>
  <si>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</si>
  <si>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</si>
  <si>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</si>
  <si>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</si>
  <si>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</si>
  <si>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</si>
  <si>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</si>
  <si>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</si>
  <si>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</si>
  <si>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</si>
  <si>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</si>
  <si>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</si>
  <si>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</si>
  <si>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</si>
  <si>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</si>
  <si>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</si>
  <si>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</si>
  <si>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</si>
  <si>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</si>
  <si>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</si>
  <si>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</si>
  <si>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</si>
  <si>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</si>
  <si>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</si>
  <si>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</si>
  <si>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</si>
  <si>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</si>
  <si>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</si>
  <si>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</si>
  <si>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</si>
  <si>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</si>
  <si>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</si>
  <si>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</si>
  <si>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</si>
  <si>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</si>
  <si>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</si>
  <si>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</si>
  <si>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</si>
  <si>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</si>
  <si>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</si>
  <si>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</si>
  <si>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</si>
  <si>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</si>
  <si>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</si>
  <si>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</si>
  <si>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</si>
  <si>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</si>
  <si>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</si>
  <si>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</si>
  <si>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</si>
  <si>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</si>
  <si>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</si>
  <si>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</si>
  <si>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</si>
  <si>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</si>
  <si>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</si>
  <si>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</si>
  <si>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</si>
  <si>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</si>
  <si>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</si>
  <si>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</si>
  <si>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</si>
  <si>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</si>
  <si>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</si>
  <si>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</si>
  <si>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</si>
  <si>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</si>
  <si>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</si>
  <si>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</si>
  <si>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</si>
  <si>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</si>
  <si>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</si>
  <si>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</si>
  <si>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</si>
  <si>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</si>
  <si>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</si>
  <si>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</si>
  <si>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</si>
  <si>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</si>
  <si>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</si>
  <si>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</si>
  <si>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</si>
  <si>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</si>
  <si>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</si>
  <si>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</si>
  <si>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</si>
  <si>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</si>
  <si>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</si>
  <si>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</si>
  <si>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</si>
  <si>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</si>
  <si>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</si>
  <si>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</si>
  <si>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</si>
  <si>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</si>
  <si>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</si>
  <si>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</si>
  <si>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</si>
  <si>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</si>
  <si>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</si>
  <si>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</si>
  <si>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</si>
  <si>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</si>
  <si>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</si>
  <si>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</si>
  <si>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</si>
  <si>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</si>
  <si>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</si>
  <si>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</si>
  <si>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</si>
  <si>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</si>
  <si>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</si>
  <si>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</si>
  <si>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</si>
  <si>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</si>
  <si>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</si>
  <si>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</si>
  <si>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</si>
  <si>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</si>
  <si>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</si>
  <si>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</si>
  <si>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</si>
  <si>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</si>
  <si>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</si>
  <si>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</si>
  <si>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</si>
  <si>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</si>
  <si>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</si>
  <si>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</si>
  <si>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</si>
  <si>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</si>
  <si>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</si>
  <si>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</si>
  <si>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</si>
  <si>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</si>
  <si>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</si>
  <si>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</si>
  <si>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</si>
  <si>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</si>
  <si>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</si>
  <si>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</si>
  <si>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</si>
  <si>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</si>
  <si>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</si>
  <si>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</si>
  <si>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</si>
  <si>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</si>
  <si>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</si>
  <si>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</si>
  <si>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</si>
  <si>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</si>
  <si>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</si>
  <si>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</si>
  <si>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</si>
  <si>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</si>
  <si>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</si>
  <si>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</si>
  <si>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</si>
  <si>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</si>
  <si>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</si>
  <si>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</si>
  <si>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</si>
  <si>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</si>
  <si>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</si>
  <si>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</si>
  <si>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</si>
  <si>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</si>
  <si>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</si>
  <si>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</si>
  <si>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</si>
  <si>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</si>
  <si>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</si>
  <si>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</si>
  <si>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</si>
  <si>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</si>
  <si>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</si>
  <si>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</si>
  <si>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</si>
  <si>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</si>
  <si>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</si>
  <si>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</si>
  <si>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</si>
  <si>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</si>
  <si>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</si>
  <si>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</si>
  <si>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</si>
  <si>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</si>
  <si>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</si>
  <si>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</si>
  <si>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</si>
  <si>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</si>
  <si>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</si>
  <si>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</si>
  <si>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</si>
  <si>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</si>
  <si>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</si>
  <si>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</si>
  <si>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</si>
  <si>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</si>
  <si>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</si>
  <si>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</si>
  <si>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</si>
  <si>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</si>
  <si>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</si>
  <si>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</si>
  <si>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</si>
  <si>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</si>
  <si>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</si>
  <si>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</si>
  <si>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</si>
  <si>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</si>
  <si>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</si>
  <si>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</si>
  <si>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</si>
  <si>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</si>
  <si>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</si>
  <si>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</si>
  <si>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</si>
  <si>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</si>
  <si>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</si>
  <si>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</si>
  <si>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</si>
  <si>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</si>
  <si>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</si>
  <si>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</si>
  <si>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</si>
  <si>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</si>
  <si>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</si>
  <si>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</si>
  <si>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</si>
  <si>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</si>
  <si>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</si>
  <si>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</si>
  <si>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</si>
  <si>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</si>
  <si>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</si>
  <si>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</si>
  <si>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</si>
  <si>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</si>
  <si>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</si>
  <si>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</si>
  <si>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</si>
  <si>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</si>
  <si>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</si>
  <si>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</si>
  <si>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</si>
  <si>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</si>
  <si>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</si>
  <si>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</si>
  <si>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</si>
  <si>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</si>
  <si>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</si>
  <si>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</si>
  <si>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</si>
  <si>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</si>
  <si>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</si>
  <si>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</si>
  <si>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</si>
  <si>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</si>
  <si>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</si>
  <si>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</si>
  <si>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</si>
  <si>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</si>
  <si>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</si>
  <si>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</si>
  <si>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</si>
  <si>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</si>
  <si>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</si>
  <si>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</si>
  <si>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</si>
  <si>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</si>
  <si>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</si>
  <si>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</si>
  <si>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</si>
  <si>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</si>
  <si>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</si>
  <si>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</si>
  <si>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</si>
  <si>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</si>
  <si>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</si>
  <si>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</si>
  <si>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</si>
  <si>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</si>
  <si>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</si>
  <si>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</si>
  <si>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</si>
  <si>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</si>
  <si>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</si>
  <si>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</si>
  <si>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</si>
  <si>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</si>
  <si>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</si>
  <si>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</si>
  <si>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</si>
  <si>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</si>
  <si>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</si>
  <si>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</si>
  <si>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</si>
  <si>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</si>
  <si>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</si>
  <si>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</si>
  <si>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</si>
  <si>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</si>
  <si>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</si>
  <si>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</si>
  <si>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</si>
  <si>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</si>
  <si>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</si>
  <si>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</si>
  <si>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</si>
  <si>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</si>
  <si>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</si>
  <si>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</si>
  <si>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</si>
  <si>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</si>
  <si>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</si>
  <si>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</si>
  <si>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</si>
  <si>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</si>
  <si>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</si>
  <si>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</si>
  <si>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</si>
  <si>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</si>
  <si>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</si>
  <si>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</si>
  <si>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</si>
  <si>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</si>
  <si>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</si>
  <si>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</si>
  <si>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</si>
  <si>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</si>
  <si>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</si>
  <si>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</si>
  <si>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</si>
  <si>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</si>
  <si>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</si>
  <si>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</si>
  <si>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</si>
  <si>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</si>
  <si>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</si>
  <si>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</si>
  <si>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</si>
  <si>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</si>
  <si>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</si>
  <si>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</si>
  <si>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</si>
  <si>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</si>
  <si>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</si>
  <si>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</si>
  <si>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</si>
  <si>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</si>
  <si>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</si>
  <si>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</si>
  <si>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</si>
  <si>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</si>
  <si>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</si>
  <si>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</si>
  <si>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</si>
  <si>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</si>
  <si>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</si>
  <si>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</si>
  <si>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</si>
  <si>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</si>
  <si>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</si>
  <si>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</si>
  <si>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</si>
  <si>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</si>
  <si>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</si>
  <si>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</si>
  <si>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</si>
  <si>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</si>
  <si>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</si>
  <si>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</si>
  <si>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</si>
  <si>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</si>
  <si>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</si>
  <si>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</si>
  <si>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</si>
  <si>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</si>
  <si>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</si>
  <si>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</si>
  <si>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</si>
  <si>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</si>
  <si>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</si>
  <si>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</si>
  <si>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</si>
  <si>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</si>
  <si>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</si>
  <si>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</si>
  <si>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</si>
  <si>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</si>
  <si>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</si>
  <si>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</si>
  <si>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</si>
  <si>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</si>
  <si>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</si>
  <si>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</si>
  <si>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</si>
  <si>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</si>
  <si>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</si>
  <si>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</si>
  <si>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</si>
  <si>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</si>
  <si>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</si>
  <si>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</si>
  <si>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</si>
  <si>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</si>
  <si>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</si>
  <si>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</si>
  <si>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</si>
  <si>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</si>
  <si>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</si>
  <si>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</si>
  <si>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</si>
  <si>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</si>
  <si>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</si>
  <si>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</si>
  <si>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</si>
  <si>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</si>
  <si>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</si>
  <si>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</si>
  <si>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</si>
  <si>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</si>
  <si>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</si>
  <si>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</si>
  <si>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</si>
  <si>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</si>
  <si>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</si>
  <si>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</si>
  <si>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</si>
  <si>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</si>
  <si>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</si>
  <si>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</si>
  <si>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</si>
  <si>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</si>
  <si>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</si>
  <si>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</si>
  <si>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</si>
  <si>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</si>
  <si>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</si>
  <si>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</si>
  <si>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</si>
  <si>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</si>
  <si>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</si>
  <si>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</si>
  <si>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</si>
  <si>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</si>
  <si>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</si>
  <si>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</si>
  <si>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</si>
  <si>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</si>
  <si>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</si>
  <si>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</si>
  <si>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</si>
  <si>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</si>
  <si>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</si>
  <si>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</si>
  <si>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</si>
  <si>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</si>
  <si>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</si>
  <si>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</si>
  <si>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</si>
  <si>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</si>
  <si>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</si>
  <si>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</si>
  <si>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</si>
  <si>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</si>
  <si>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</si>
  <si>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</si>
  <si>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</si>
  <si>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</si>
  <si>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</si>
  <si>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</si>
  <si>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</si>
  <si>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</si>
  <si>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</si>
  <si>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</si>
  <si>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</si>
  <si>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</si>
  <si>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</si>
  <si>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</si>
  <si>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</si>
  <si>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</si>
  <si>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</si>
  <si>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</si>
  <si>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</si>
  <si>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</si>
  <si>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</si>
  <si>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</si>
  <si>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</si>
  <si>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</si>
  <si>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</si>
  <si>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</si>
  <si>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</si>
  <si>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</si>
  <si>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</si>
  <si>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</si>
  <si>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</si>
  <si>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</si>
  <si>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</si>
  <si>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</si>
  <si>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</si>
  <si>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</si>
  <si>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</si>
  <si>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</si>
  <si>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</si>
  <si>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</si>
  <si>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</si>
  <si>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</si>
  <si>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</si>
  <si>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</si>
  <si>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</si>
  <si>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</si>
  <si>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</si>
  <si>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</si>
  <si>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</si>
  <si>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</si>
  <si>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</si>
  <si>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</si>
  <si>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</si>
  <si>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</si>
  <si>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</si>
  <si>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</si>
  <si>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</si>
  <si>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</si>
  <si>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</si>
  <si>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</si>
  <si>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</si>
  <si>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</si>
  <si>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</si>
  <si>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</si>
  <si>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</si>
  <si>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</si>
  <si>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</si>
  <si>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</si>
  <si>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</si>
  <si>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</si>
  <si>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</si>
  <si>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</si>
  <si>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</si>
  <si>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</si>
  <si>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</si>
  <si>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</si>
  <si>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</si>
  <si>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</si>
  <si>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</si>
  <si>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</si>
  <si>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</si>
  <si>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</si>
  <si>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</si>
  <si>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</si>
  <si>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</si>
  <si>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</si>
  <si>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</si>
  <si>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</si>
  <si>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</si>
  <si>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</si>
  <si>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</si>
  <si>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</si>
  <si>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</si>
  <si>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</si>
  <si>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</si>
  <si>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</si>
  <si>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</si>
  <si>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</si>
  <si>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</si>
  <si>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</si>
  <si>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</si>
  <si>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</si>
  <si>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</si>
  <si>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</si>
  <si>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</si>
  <si>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</si>
  <si>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</si>
  <si>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</si>
  <si>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</si>
  <si>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</si>
  <si>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</si>
  <si>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</si>
  <si>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</si>
  <si>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</si>
  <si>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</si>
  <si>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</si>
  <si>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</si>
  <si>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</si>
  <si>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</si>
  <si>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</si>
  <si>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</si>
  <si>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</si>
  <si>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</si>
  <si>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</si>
  <si>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</si>
  <si>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</si>
  <si>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</si>
  <si>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</si>
  <si>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</si>
  <si>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</si>
  <si>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</si>
  <si>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</si>
  <si>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</si>
  <si>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</si>
  <si>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</si>
  <si>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</si>
  <si>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</si>
  <si>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</si>
  <si>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</si>
  <si>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</si>
  <si>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</si>
  <si>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</si>
  <si>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</si>
  <si>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</si>
  <si>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</si>
  <si>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</si>
  <si>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</si>
  <si>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</si>
  <si>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</si>
  <si>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</si>
  <si>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</si>
  <si>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</si>
  <si>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</si>
  <si>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</si>
  <si>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</si>
  <si>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</si>
  <si>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</si>
  <si>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</si>
  <si>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</si>
  <si>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</si>
  <si>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</si>
  <si>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</si>
  <si>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</si>
  <si>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</si>
  <si>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</si>
  <si>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</si>
  <si>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</si>
  <si>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</si>
  <si>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</si>
  <si>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</si>
  <si>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</si>
  <si>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</si>
  <si>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</si>
  <si>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</si>
  <si>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</si>
  <si>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</si>
  <si>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</si>
  <si>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</si>
  <si>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</si>
  <si>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</si>
  <si>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</si>
  <si>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</si>
  <si>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</si>
  <si>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</si>
  <si>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</si>
  <si>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</si>
  <si>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</si>
  <si>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</si>
  <si>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</si>
  <si>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</si>
  <si>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</si>
  <si>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</si>
  <si>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</si>
  <si>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</si>
  <si>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</si>
  <si>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</si>
  <si>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</si>
  <si>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</si>
  <si>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</si>
  <si>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</si>
  <si>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</si>
  <si>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</si>
  <si>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</si>
  <si>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</si>
  <si>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</si>
  <si>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</si>
  <si>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</si>
  <si>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</si>
  <si>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</si>
  <si>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</si>
  <si>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</si>
  <si>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</si>
  <si>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</si>
  <si>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</si>
  <si>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</si>
  <si>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</si>
  <si>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</si>
  <si>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</si>
  <si>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</si>
  <si>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</si>
  <si>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</si>
  <si>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</si>
  <si>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</si>
  <si>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</si>
  <si>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</si>
  <si>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</si>
  <si>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</si>
  <si>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</si>
  <si>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</si>
  <si>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</si>
  <si>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</si>
  <si>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</si>
  <si>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</si>
  <si>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</si>
  <si>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</si>
  <si>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</si>
  <si>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</si>
  <si>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</si>
  <si>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</si>
  <si>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</si>
  <si>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</si>
  <si>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</si>
  <si>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</si>
  <si>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</si>
  <si>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</si>
  <si>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</si>
  <si>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</si>
  <si>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</si>
  <si>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</si>
  <si>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</si>
  <si>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</si>
  <si>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</si>
  <si>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</si>
  <si>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</si>
  <si>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</si>
  <si>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</si>
  <si>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</si>
  <si>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</si>
  <si>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</si>
  <si>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</si>
  <si>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</si>
  <si>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</si>
  <si>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</si>
  <si>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</si>
  <si>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</si>
  <si>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</si>
  <si>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</si>
  <si>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</si>
  <si>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</si>
  <si>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</si>
  <si>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</si>
  <si>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</si>
  <si>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</si>
  <si>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</si>
  <si>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</si>
  <si>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</si>
  <si>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</si>
  <si>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</si>
  <si>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</si>
  <si>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</si>
  <si>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</si>
  <si>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</si>
  <si>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</si>
  <si>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</si>
  <si>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</si>
  <si>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</si>
  <si>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</si>
  <si>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</si>
  <si>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</si>
  <si>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</si>
  <si>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</si>
  <si>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</si>
  <si>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</si>
  <si>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</si>
  <si>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</si>
  <si>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</si>
  <si>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</si>
  <si>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</si>
  <si>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</si>
  <si>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</si>
  <si>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</si>
  <si>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</si>
  <si>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</si>
  <si>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</si>
  <si>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</si>
  <si>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</si>
  <si>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</si>
  <si>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</si>
  <si>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</si>
  <si>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</si>
  <si>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</si>
  <si>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</si>
  <si>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</si>
  <si>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</si>
  <si>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</si>
  <si>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</si>
  <si>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</si>
  <si>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</si>
  <si>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</si>
  <si>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</si>
  <si>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</si>
  <si>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</si>
  <si>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</si>
  <si>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</si>
  <si>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</si>
  <si>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</si>
  <si>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</si>
  <si>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</si>
  <si>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</si>
  <si>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</si>
  <si>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</si>
  <si>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</si>
  <si>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</si>
  <si>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</si>
  <si>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</si>
  <si>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</si>
  <si>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</si>
  <si>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</si>
  <si>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</si>
  <si>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</si>
  <si>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</si>
  <si>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</si>
  <si>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</si>
  <si>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</si>
  <si>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</si>
  <si>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</si>
  <si>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</si>
  <si>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</si>
  <si>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</si>
  <si>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</si>
  <si>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</si>
  <si>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</si>
  <si>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</si>
  <si>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</si>
  <si>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</si>
  <si>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</si>
  <si>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</si>
  <si>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</si>
  <si>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</si>
  <si>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</si>
  <si>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</si>
  <si>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</si>
  <si>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</si>
  <si>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</si>
  <si>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</si>
  <si>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</si>
  <si>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</si>
  <si>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</si>
  <si>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</si>
  <si>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</si>
  <si>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</si>
  <si>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</si>
  <si>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</si>
  <si>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</si>
  <si>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</si>
  <si>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</si>
  <si>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</si>
  <si>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</si>
  <si>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</si>
  <si>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</si>
  <si>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</si>
  <si>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</si>
  <si>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</si>
  <si>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</si>
  <si>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</si>
  <si>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</si>
  <si>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</si>
  <si>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</si>
  <si>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</si>
  <si>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</si>
  <si>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</si>
  <si>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</si>
  <si>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</si>
  <si>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</si>
  <si>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</si>
  <si>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</si>
  <si>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</si>
  <si>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</si>
  <si>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</si>
  <si>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</si>
  <si>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</si>
  <si>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</si>
  <si>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</si>
  <si>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</si>
  <si>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</si>
  <si>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</si>
  <si>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</si>
  <si>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</si>
  <si>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</si>
  <si>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</si>
  <si>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</si>
  <si>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</si>
  <si>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</si>
  <si>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</si>
  <si>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</si>
  <si>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</si>
  <si>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</si>
  <si>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</si>
  <si>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</si>
  <si>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</si>
  <si>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</si>
  <si>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</si>
  <si>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</si>
  <si>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</si>
  <si>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</si>
  <si>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</si>
  <si>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</si>
  <si>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</si>
  <si>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</si>
  <si>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</si>
  <si>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</si>
  <si>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</si>
  <si>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</si>
  <si>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</si>
  <si>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</si>
  <si>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</si>
  <si>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</si>
  <si>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</si>
  <si>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</si>
  <si>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</si>
  <si>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</si>
  <si>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</si>
  <si>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</si>
  <si>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</si>
  <si>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</si>
  <si>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</si>
  <si>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</si>
  <si>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</si>
  <si>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</si>
  <si>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</si>
  <si>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</si>
  <si>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</si>
  <si>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</si>
  <si>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</si>
  <si>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</si>
  <si>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</si>
  <si>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</si>
  <si>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</si>
  <si>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</si>
  <si>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</si>
  <si>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</si>
  <si>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</si>
  <si>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</si>
  <si>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</si>
  <si>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</si>
  <si>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</si>
  <si>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</si>
  <si>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</si>
  <si>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</si>
  <si>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</si>
  <si>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</si>
  <si>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</si>
  <si>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</si>
  <si>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</si>
  <si>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</si>
  <si>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</si>
  <si>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</si>
  <si>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</si>
  <si>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</si>
  <si>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</si>
  <si>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</si>
  <si>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</si>
  <si>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</si>
  <si>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</si>
  <si>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</si>
  <si>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</si>
  <si>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</si>
  <si>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</si>
  <si>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</si>
  <si>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</si>
  <si>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</si>
  <si>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</si>
  <si>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</si>
  <si>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</si>
  <si>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</si>
  <si>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</si>
  <si>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</si>
  <si>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</si>
  <si>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</si>
  <si>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</si>
  <si>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</si>
  <si>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</si>
  <si>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</si>
  <si>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</si>
  <si>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</si>
  <si>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</si>
  <si>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</si>
  <si>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</si>
  <si>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</si>
  <si>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</si>
  <si>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</si>
  <si>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</si>
  <si>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</si>
  <si>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</si>
  <si>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</si>
  <si>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</si>
  <si>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</si>
  <si>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</si>
  <si>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</si>
  <si>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</si>
  <si>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</si>
  <si>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</si>
  <si>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</si>
  <si>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</si>
  <si>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</si>
  <si>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</si>
  <si>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</si>
  <si>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</si>
  <si>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</si>
  <si>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</si>
  <si>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</si>
  <si>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</si>
  <si>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</si>
  <si>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</si>
  <si>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</si>
  <si>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</si>
  <si>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</si>
  <si>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</si>
  <si>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</si>
  <si>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</si>
  <si>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</si>
  <si>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</si>
  <si>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</si>
  <si>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</si>
  <si>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</si>
  <si>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</si>
  <si>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</si>
  <si>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</si>
  <si>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</si>
  <si>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</si>
  <si>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</si>
  <si>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</si>
  <si>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</si>
  <si>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</si>
  <si>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</si>
  <si>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</si>
  <si>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</si>
  <si>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</si>
  <si>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</si>
  <si>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</si>
  <si>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</si>
  <si>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</si>
  <si>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</si>
  <si>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</si>
  <si>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</si>
  <si>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</si>
  <si>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</si>
  <si>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</si>
  <si>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</si>
  <si>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</si>
  <si>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</si>
  <si>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</si>
  <si>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</si>
  <si>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</si>
  <si>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</si>
  <si>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</si>
  <si>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</si>
  <si>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</si>
  <si>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</si>
  <si>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</si>
  <si>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</si>
  <si>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</si>
  <si>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</si>
  <si>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</si>
  <si>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</si>
  <si>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</si>
  <si>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</si>
  <si>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</si>
  <si>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</si>
  <si>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</si>
  <si>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</si>
  <si>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</si>
  <si>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</si>
  <si>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</si>
  <si>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</si>
  <si>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</si>
  <si>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</si>
  <si>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</si>
  <si>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</si>
  <si>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</si>
  <si>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</si>
  <si>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</si>
  <si>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</si>
  <si>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</si>
  <si>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</si>
  <si>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</si>
  <si>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</si>
  <si>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</si>
  <si>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</si>
  <si>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</si>
  <si>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</si>
  <si>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</si>
  <si>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</si>
  <si>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</si>
  <si>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</si>
  <si>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</si>
  <si>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</si>
  <si>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</si>
  <si>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</si>
  <si>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</si>
  <si>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</si>
  <si>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</si>
  <si>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</si>
  <si>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</si>
  <si>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</si>
  <si>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</si>
  <si>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</si>
  <si>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</si>
  <si>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</si>
  <si>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</si>
  <si>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</si>
  <si>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</si>
  <si>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</si>
  <si>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</si>
  <si>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</si>
  <si>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</si>
  <si>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</si>
  <si>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</si>
  <si>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</si>
  <si>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</si>
  <si>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</si>
  <si>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</si>
  <si>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</si>
  <si>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</si>
  <si>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</si>
  <si>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</si>
  <si>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</si>
  <si>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</si>
  <si>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</si>
  <si>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</si>
  <si>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</si>
  <si>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</si>
  <si>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</si>
  <si>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</si>
  <si>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</si>
  <si>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</si>
  <si>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</si>
  <si>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</si>
  <si>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</si>
  <si>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</si>
  <si>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</si>
  <si>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</si>
  <si>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</si>
  <si>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</si>
  <si>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</si>
  <si>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</si>
  <si>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</si>
  <si>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</si>
  <si>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</si>
  <si>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</si>
  <si>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</si>
  <si>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</si>
  <si>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</si>
  <si>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</si>
  <si>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</si>
  <si>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</si>
  <si>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</si>
  <si>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</si>
  <si>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</si>
  <si>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</si>
  <si>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</si>
  <si>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</si>
  <si>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</si>
  <si>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</si>
  <si>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</si>
  <si>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</si>
  <si>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</si>
  <si>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</si>
  <si>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</si>
  <si>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</si>
  <si>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</si>
  <si>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</si>
  <si>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</si>
  <si>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</si>
  <si>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</si>
  <si>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</si>
  <si>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</si>
  <si>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</si>
  <si>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</si>
  <si>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</si>
  <si>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</si>
  <si>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</si>
  <si>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</si>
  <si>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</si>
  <si>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</si>
  <si>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</si>
  <si>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</si>
  <si>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</si>
  <si>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</si>
  <si>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</si>
  <si>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</si>
  <si>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</si>
  <si>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</si>
  <si>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</si>
  <si>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</si>
  <si>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</si>
  <si>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</si>
  <si>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</si>
  <si>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</si>
  <si>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</si>
  <si>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</si>
  <si>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</si>
  <si>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</si>
  <si>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</si>
  <si>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</si>
  <si>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</si>
  <si>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</si>
  <si>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</si>
  <si>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</si>
  <si>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</si>
  <si>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</si>
  <si>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</si>
  <si>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</si>
  <si>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</si>
  <si>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</si>
  <si>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</si>
  <si>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</si>
  <si>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</si>
  <si>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</si>
  <si>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</si>
  <si>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</si>
  <si>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</si>
  <si>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</si>
  <si>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</si>
  <si>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</si>
  <si>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</si>
  <si>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</si>
  <si>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</si>
  <si>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</si>
  <si>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</si>
  <si>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</si>
  <si>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</si>
  <si>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</si>
  <si>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</si>
  <si>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</si>
  <si>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</si>
  <si>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</si>
  <si>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</si>
  <si>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</si>
  <si>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</si>
  <si>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</si>
  <si>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</si>
  <si>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</si>
  <si>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</si>
  <si>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</si>
  <si>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</si>
  <si>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</si>
  <si>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</si>
  <si>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</si>
  <si>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</si>
  <si>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</si>
  <si>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</si>
  <si>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</si>
  <si>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</si>
  <si>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</si>
  <si>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</si>
  <si>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</si>
  <si>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</si>
  <si>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</si>
  <si>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</si>
  <si>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</si>
  <si>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</si>
  <si>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</si>
  <si>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</si>
  <si>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</si>
  <si>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</si>
  <si>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</si>
  <si>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</si>
  <si>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</si>
  <si>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</si>
  <si>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</si>
  <si>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</si>
  <si>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</si>
  <si>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</si>
  <si>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</si>
  <si>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</si>
  <si>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</si>
  <si>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</si>
  <si>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</si>
  <si>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</si>
  <si>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</si>
  <si>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</si>
  <si>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</si>
  <si>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</si>
  <si>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</si>
  <si>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</si>
  <si>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</si>
  <si>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</si>
  <si>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</si>
  <si>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</si>
  <si>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</si>
  <si>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</si>
  <si>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</si>
  <si>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</si>
  <si>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</si>
  <si>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</si>
  <si>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</si>
  <si>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</si>
  <si>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</si>
  <si>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</si>
  <si>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</si>
  <si>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</si>
  <si>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</si>
  <si>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</si>
  <si>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</si>
  <si>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</si>
  <si>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</si>
  <si>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</si>
  <si>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</si>
  <si>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</si>
  <si>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</si>
  <si>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</si>
  <si>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</si>
  <si>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</si>
  <si>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</si>
  <si>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</si>
  <si>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</si>
  <si>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</si>
  <si>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</si>
  <si>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</si>
  <si>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</si>
  <si>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</si>
  <si>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</si>
  <si>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</si>
  <si>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</si>
  <si>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</si>
  <si>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</si>
  <si>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</si>
  <si>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</si>
  <si>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</si>
  <si>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</si>
  <si>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</si>
  <si>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</si>
  <si>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</si>
  <si>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</si>
  <si>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</si>
  <si>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</si>
  <si>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</si>
  <si>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</si>
  <si>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</si>
  <si>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</si>
  <si>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</si>
  <si>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</si>
  <si>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</si>
  <si>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</si>
  <si>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</si>
  <si>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</si>
  <si>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</si>
  <si>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</si>
  <si>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</si>
  <si>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</si>
  <si>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</si>
  <si>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</si>
  <si>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</si>
  <si>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</si>
  <si>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</si>
  <si>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</si>
  <si>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</si>
  <si>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</si>
  <si>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</si>
  <si>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</si>
  <si>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</si>
  <si>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</si>
  <si>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</si>
  <si>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</si>
  <si>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</si>
  <si>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</si>
  <si>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</si>
  <si>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</si>
  <si>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</si>
  <si>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</si>
  <si>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</si>
  <si>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</si>
  <si>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</si>
  <si>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</si>
  <si>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</si>
  <si>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</si>
  <si>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</si>
  <si>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</si>
  <si>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</si>
  <si>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</si>
  <si>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</si>
  <si>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</si>
  <si>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</si>
  <si>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</si>
  <si>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</si>
  <si>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</si>
  <si>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</si>
  <si>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</si>
  <si>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</si>
  <si>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</si>
  <si>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</si>
  <si>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</si>
  <si>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</si>
  <si>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</si>
  <si>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</si>
  <si>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</si>
  <si>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</si>
  <si>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</si>
  <si>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</si>
  <si>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</si>
  <si>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</si>
  <si>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</si>
  <si>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</si>
  <si>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</si>
  <si>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</si>
  <si>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</si>
  <si>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</si>
  <si>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</si>
  <si>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</si>
  <si>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</si>
  <si>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</si>
  <si>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</si>
  <si>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</si>
  <si>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</si>
  <si>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</si>
  <si>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</si>
  <si>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</si>
  <si>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</si>
  <si>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</si>
  <si>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</si>
  <si>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</si>
  <si>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</si>
  <si>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</si>
  <si>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</si>
  <si>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</si>
  <si>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</si>
  <si>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</si>
  <si>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</si>
  <si>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</si>
  <si>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</si>
  <si>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</si>
  <si>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</si>
  <si>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</si>
  <si>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</si>
  <si>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</si>
  <si>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</si>
  <si>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</si>
  <si>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</si>
  <si>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</si>
  <si>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</si>
  <si>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</si>
  <si>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</si>
  <si>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</si>
  <si>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</si>
  <si>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</si>
  <si>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</si>
  <si>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</si>
  <si>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</si>
  <si>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</si>
  <si>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</si>
  <si>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</si>
  <si>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</si>
  <si>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</si>
  <si>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</si>
  <si>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</si>
  <si>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</si>
  <si>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</si>
  <si>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</si>
  <si>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</si>
  <si>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</si>
  <si>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</si>
  <si>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</si>
  <si>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</si>
  <si>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</si>
  <si>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</si>
  <si>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</si>
  <si>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</si>
  <si>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</si>
  <si>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</si>
  <si>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</si>
  <si>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</si>
  <si>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</si>
  <si>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</si>
  <si>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</si>
  <si>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</si>
  <si>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</si>
  <si>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</si>
  <si>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</si>
  <si>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</si>
  <si>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</si>
  <si>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</si>
  <si>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</si>
  <si>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</si>
  <si>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</si>
  <si>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</si>
  <si>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</si>
  <si>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</si>
  <si>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</si>
  <si>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</si>
  <si>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</si>
  <si>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</si>
  <si>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</si>
  <si>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</si>
  <si>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</si>
  <si>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</si>
  <si>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</si>
  <si>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</si>
  <si>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</si>
  <si>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</si>
  <si>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</si>
  <si>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</si>
  <si>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</si>
  <si>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</si>
  <si>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</si>
  <si>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</si>
  <si>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</si>
  <si>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</si>
  <si>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</si>
  <si>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</si>
  <si>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</si>
  <si>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</si>
  <si>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</si>
  <si>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</si>
  <si>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</si>
  <si>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</si>
  <si>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</si>
  <si>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</si>
  <si>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</si>
  <si>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</si>
  <si>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</si>
  <si>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</si>
  <si>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</si>
  <si>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</si>
  <si>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</si>
  <si>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</si>
  <si>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</si>
  <si>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</si>
  <si>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</si>
  <si>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</si>
  <si>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</si>
  <si>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</si>
  <si>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</si>
  <si>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</si>
  <si>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</si>
  <si>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</si>
  <si>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</si>
  <si>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</si>
  <si>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</si>
  <si>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</si>
  <si>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</si>
  <si>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</si>
  <si>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</si>
  <si>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</si>
  <si>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</si>
  <si>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</si>
  <si>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</si>
  <si>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</si>
  <si>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</si>
  <si>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</si>
  <si>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</si>
  <si>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</si>
  <si>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</si>
  <si>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</si>
  <si>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</si>
  <si>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</si>
  <si>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</si>
  <si>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</si>
  <si>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</si>
  <si>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</si>
  <si>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</si>
  <si>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</si>
  <si>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</si>
  <si>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</si>
  <si>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</si>
  <si>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</si>
  <si>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</si>
  <si>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</si>
  <si>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</si>
  <si>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</si>
  <si>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</si>
  <si>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</si>
  <si>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</si>
  <si>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</si>
  <si>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</si>
  <si>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</si>
  <si>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</si>
  <si>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</si>
  <si>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</si>
  <si>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</si>
  <si>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</si>
  <si>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</si>
  <si>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</si>
  <si>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</si>
  <si>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</si>
  <si>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</si>
  <si>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</si>
  <si>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</si>
  <si>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</si>
  <si>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</si>
  <si>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</si>
  <si>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</si>
  <si>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</si>
  <si>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</si>
  <si>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</si>
  <si>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</si>
  <si>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</si>
  <si>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</si>
  <si>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</si>
  <si>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</si>
  <si>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</si>
  <si>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</si>
  <si>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</si>
  <si>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</si>
  <si>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</si>
  <si>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</si>
  <si>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</si>
  <si>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</si>
  <si>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</si>
  <si>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</si>
  <si>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</si>
  <si>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</si>
  <si>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</si>
  <si>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</si>
  <si>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</si>
  <si>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</si>
  <si>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</si>
  <si>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</si>
  <si>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</si>
  <si>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</si>
  <si>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</si>
  <si>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</si>
  <si>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</si>
  <si>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</si>
  <si>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</si>
  <si>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</si>
  <si>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</si>
  <si>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</si>
  <si>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</si>
  <si>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</si>
  <si>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</si>
  <si>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</si>
  <si>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</si>
  <si>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</si>
  <si>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</si>
  <si>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</si>
  <si>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</si>
  <si>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</si>
  <si>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</si>
  <si>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</si>
  <si>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</si>
  <si>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</si>
  <si>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</si>
  <si>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</si>
  <si>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</si>
  <si>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</si>
  <si>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</si>
  <si>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</si>
  <si>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</si>
  <si>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</si>
  <si>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</si>
  <si>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</si>
  <si>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</si>
  <si>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</si>
  <si>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</si>
  <si>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</si>
  <si>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</si>
  <si>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</si>
  <si>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</si>
  <si>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</si>
  <si>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</si>
  <si>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</si>
  <si>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</si>
  <si>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</si>
  <si>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</si>
  <si>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</si>
  <si>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</si>
  <si>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</si>
  <si>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</si>
  <si>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</si>
  <si>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</si>
  <si>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</si>
  <si>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</si>
  <si>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</si>
  <si>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</si>
  <si>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</si>
  <si>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</si>
  <si>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</si>
  <si>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</si>
  <si>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</si>
  <si>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</si>
  <si>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</si>
  <si>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</si>
  <si>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</si>
  <si>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</si>
  <si>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</si>
  <si>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</si>
  <si>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</si>
  <si>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</si>
  <si>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</si>
  <si>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</si>
  <si>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</si>
  <si>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</si>
  <si>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</si>
  <si>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</si>
  <si>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</si>
  <si>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</si>
  <si>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</si>
  <si>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</si>
  <si>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</si>
  <si>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</si>
  <si>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</si>
  <si>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</si>
  <si>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</si>
  <si>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</si>
  <si>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</si>
  <si>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</si>
  <si>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</si>
  <si>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</si>
  <si>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</si>
  <si>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</si>
  <si>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</si>
  <si>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</si>
  <si>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</si>
  <si>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</si>
  <si>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</si>
  <si>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</si>
  <si>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</si>
  <si>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</si>
  <si>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</si>
  <si>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</si>
  <si>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</si>
  <si>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</si>
  <si>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</si>
  <si>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</si>
  <si>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</si>
  <si>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</si>
  <si>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</si>
  <si>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</si>
  <si>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</si>
  <si>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</si>
  <si>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</si>
  <si>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</si>
  <si>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</si>
  <si>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</si>
  <si>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</si>
  <si>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</si>
  <si>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</si>
  <si>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</si>
  <si>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</si>
  <si>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</si>
  <si>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</si>
  <si>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</si>
  <si>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</si>
  <si>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</si>
  <si>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</si>
  <si>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</si>
  <si>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</si>
  <si>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</si>
  <si>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</si>
  <si>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</si>
  <si>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</si>
  <si>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</si>
  <si>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</si>
  <si>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</si>
  <si>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</si>
  <si>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</si>
  <si>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</si>
  <si>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</si>
  <si>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</si>
  <si>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</si>
  <si>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</si>
  <si>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</si>
  <si>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</si>
  <si>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</si>
  <si>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</si>
  <si>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</si>
  <si>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</si>
  <si>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</si>
  <si>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</si>
  <si>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</si>
  <si>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</si>
  <si>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</si>
  <si>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</si>
  <si>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</si>
  <si>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</si>
  <si>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</si>
  <si>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</si>
  <si>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</si>
  <si>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</si>
  <si>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</si>
  <si>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</si>
  <si>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</si>
  <si>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</si>
  <si>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</si>
  <si>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</si>
  <si>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</si>
  <si>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</si>
  <si>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</si>
  <si>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</si>
  <si>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</si>
  <si>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</si>
  <si>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</si>
  <si>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</si>
  <si>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</si>
  <si>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</si>
  <si>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</si>
  <si>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</si>
  <si>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</si>
  <si>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</si>
  <si>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</si>
  <si>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</si>
  <si>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</si>
  <si>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</si>
  <si>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</si>
  <si>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</si>
  <si>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</si>
  <si>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</si>
  <si>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</si>
  <si>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</si>
  <si>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</si>
  <si>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</si>
  <si>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</si>
  <si>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</si>
  <si>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</si>
  <si>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</si>
  <si>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</si>
  <si>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</si>
  <si>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</si>
  <si>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</si>
  <si>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</si>
  <si>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</si>
  <si>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</si>
  <si>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</si>
  <si>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</si>
  <si>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</si>
  <si>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</si>
  <si>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</si>
  <si>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</si>
  <si>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</si>
  <si>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</si>
  <si>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</si>
  <si>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</si>
  <si>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</si>
  <si>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</si>
  <si>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</si>
  <si>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</si>
  <si>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</si>
  <si>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</si>
  <si>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</si>
  <si>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</si>
  <si>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</si>
  <si>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</si>
  <si>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</si>
  <si>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</si>
  <si>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</si>
  <si>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</si>
  <si>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</si>
  <si>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</si>
  <si>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</si>
  <si>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</si>
  <si>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</si>
  <si>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</si>
  <si>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</si>
  <si>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</si>
  <si>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</si>
  <si>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</si>
  <si>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</si>
  <si>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</si>
  <si>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yes</t>
  </si>
  <si>
    <t>Yes</t>
  </si>
  <si>
    <t>Hawks</t>
  </si>
  <si>
    <t xml:space="preserve"> Ms</t>
  </si>
  <si>
    <t xml:space="preserve">  Kelly</t>
  </si>
  <si>
    <t>Lehner</t>
  </si>
  <si>
    <t xml:space="preserve"> Mr</t>
  </si>
  <si>
    <t xml:space="preserve">  Matthew D</t>
  </si>
  <si>
    <t>Lu</t>
  </si>
  <si>
    <t xml:space="preserve">  Phil</t>
  </si>
  <si>
    <t>Osborne</t>
  </si>
  <si>
    <t xml:space="preserve">  Kelsey</t>
  </si>
  <si>
    <t>Kadala</t>
  </si>
  <si>
    <t xml:space="preserve">  Kristyn</t>
  </si>
  <si>
    <t>Baker</t>
  </si>
  <si>
    <t xml:space="preserve">  Russell B</t>
  </si>
  <si>
    <t>Macpherson</t>
  </si>
  <si>
    <t xml:space="preserve">  Scott</t>
  </si>
  <si>
    <t>Hallman</t>
  </si>
  <si>
    <t xml:space="preserve">  Stephen</t>
  </si>
  <si>
    <t>Moran</t>
  </si>
  <si>
    <t xml:space="preserve">  Patrick R</t>
  </si>
  <si>
    <t>Benner</t>
  </si>
  <si>
    <t xml:space="preserve">  Brooke N</t>
  </si>
  <si>
    <t>Fierro Vargas</t>
  </si>
  <si>
    <t xml:space="preserve">  Paola Andrea</t>
  </si>
  <si>
    <t>Franz</t>
  </si>
  <si>
    <t xml:space="preserve">  David</t>
  </si>
  <si>
    <t>Foster</t>
  </si>
  <si>
    <t xml:space="preserve">  Wade</t>
  </si>
  <si>
    <t>Tenorio</t>
  </si>
  <si>
    <t xml:space="preserve">  Franklin</t>
  </si>
  <si>
    <t>Rios</t>
  </si>
  <si>
    <t xml:space="preserve">  Leilani M</t>
  </si>
  <si>
    <t>Viau-Dupuis</t>
  </si>
  <si>
    <t xml:space="preserve">  Philippe</t>
  </si>
  <si>
    <t>Cronin</t>
  </si>
  <si>
    <t xml:space="preserve">  Jennifer A</t>
  </si>
  <si>
    <t>Noordstar</t>
  </si>
  <si>
    <t xml:space="preserve">  Christina M</t>
  </si>
  <si>
    <t>Boudalia</t>
  </si>
  <si>
    <t xml:space="preserve">  Said Sr</t>
  </si>
  <si>
    <t>Flor</t>
  </si>
  <si>
    <t xml:space="preserve">  John</t>
  </si>
  <si>
    <t>Fennon</t>
  </si>
  <si>
    <t xml:space="preserve">  Myles</t>
  </si>
  <si>
    <t>Hribar</t>
  </si>
  <si>
    <t xml:space="preserve">  Madelyn C</t>
  </si>
  <si>
    <t>Tassello</t>
  </si>
  <si>
    <t xml:space="preserve">  Nicole</t>
  </si>
  <si>
    <t>Mauricette</t>
  </si>
  <si>
    <t xml:space="preserve">  Eric A</t>
  </si>
  <si>
    <t>Garcia</t>
  </si>
  <si>
    <t xml:space="preserve">  Emiliano I</t>
  </si>
  <si>
    <t>Airoldi</t>
  </si>
  <si>
    <t xml:space="preserve">  Adam</t>
  </si>
  <si>
    <t>Cater-Cyker</t>
  </si>
  <si>
    <t xml:space="preserve">  Zach</t>
  </si>
  <si>
    <t>Hamm</t>
  </si>
  <si>
    <t xml:space="preserve">  Stephanie W</t>
  </si>
  <si>
    <t>Cox</t>
  </si>
  <si>
    <t>Sachrajda</t>
  </si>
  <si>
    <t xml:space="preserve">  Natalie</t>
  </si>
  <si>
    <t>Gareri</t>
  </si>
  <si>
    <t xml:space="preserve">  Nicole J</t>
  </si>
  <si>
    <t>Welch</t>
  </si>
  <si>
    <t xml:space="preserve">  Jefferson D</t>
  </si>
  <si>
    <t>Prindiville</t>
  </si>
  <si>
    <t xml:space="preserve">  Brendan D</t>
  </si>
  <si>
    <t>Kincaid</t>
  </si>
  <si>
    <t xml:space="preserve">  Courtney</t>
  </si>
  <si>
    <t>Bruestle</t>
  </si>
  <si>
    <t xml:space="preserve">  Sydney L</t>
  </si>
  <si>
    <t>Lachance</t>
  </si>
  <si>
    <t xml:space="preserve">  Julien</t>
  </si>
  <si>
    <t>Eason</t>
  </si>
  <si>
    <t xml:space="preserve">  Ryan M</t>
  </si>
  <si>
    <t>Grummon</t>
  </si>
  <si>
    <t xml:space="preserve">  Anna H</t>
  </si>
  <si>
    <t>Vanwechel</t>
  </si>
  <si>
    <t xml:space="preserve">  Samantha</t>
  </si>
  <si>
    <t>Fisher</t>
  </si>
  <si>
    <t xml:space="preserve">  Robert</t>
  </si>
  <si>
    <t>Jenkins</t>
  </si>
  <si>
    <t xml:space="preserve">  James R</t>
  </si>
  <si>
    <t>Peters</t>
  </si>
  <si>
    <t xml:space="preserve">  Roseann</t>
  </si>
  <si>
    <t>Aha</t>
  </si>
  <si>
    <t>McElwain</t>
  </si>
  <si>
    <t xml:space="preserve">  Spencer</t>
  </si>
  <si>
    <t>Januszewski</t>
  </si>
  <si>
    <t xml:space="preserve">  Eric W</t>
  </si>
  <si>
    <t>Rohne</t>
  </si>
  <si>
    <t xml:space="preserve">  Brianna L</t>
  </si>
  <si>
    <t>O'Grady</t>
  </si>
  <si>
    <t xml:space="preserve">  Thomas J</t>
  </si>
  <si>
    <t xml:space="preserve">  Melissa L</t>
  </si>
  <si>
    <t>De Simone</t>
  </si>
  <si>
    <t xml:space="preserve">  Flavio</t>
  </si>
  <si>
    <t>Beckett</t>
  </si>
  <si>
    <t xml:space="preserve">  Ryan</t>
  </si>
  <si>
    <t>Sobrilsky</t>
  </si>
  <si>
    <t xml:space="preserve">  Anthony J</t>
  </si>
  <si>
    <t>Wang</t>
  </si>
  <si>
    <t xml:space="preserve">  Alex</t>
  </si>
  <si>
    <t>Campa</t>
  </si>
  <si>
    <t>Clifford</t>
  </si>
  <si>
    <t xml:space="preserve">  Andrew B</t>
  </si>
  <si>
    <t>Dalmata</t>
  </si>
  <si>
    <t xml:space="preserve">  Dara E</t>
  </si>
  <si>
    <t>Vishik</t>
  </si>
  <si>
    <t xml:space="preserve">  Inna</t>
  </si>
  <si>
    <t>Schorr</t>
  </si>
  <si>
    <t xml:space="preserve">  Ari</t>
  </si>
  <si>
    <t>Lusardi</t>
  </si>
  <si>
    <t xml:space="preserve">  Lindsey</t>
  </si>
  <si>
    <t>Rayner</t>
  </si>
  <si>
    <t xml:space="preserve">  Kenny</t>
  </si>
  <si>
    <t>Voghel</t>
  </si>
  <si>
    <t xml:space="preserve">  Louise</t>
  </si>
  <si>
    <t>Rieth</t>
  </si>
  <si>
    <t xml:space="preserve">  Cameron</t>
  </si>
  <si>
    <t>Gollotto</t>
  </si>
  <si>
    <t xml:space="preserve">  Katie T</t>
  </si>
  <si>
    <t>Dunn</t>
  </si>
  <si>
    <t xml:space="preserve">  Casey</t>
  </si>
  <si>
    <t>Blitzer</t>
  </si>
  <si>
    <t>Smith</t>
  </si>
  <si>
    <t xml:space="preserve">  Bryson C</t>
  </si>
  <si>
    <t>Hyland</t>
  </si>
  <si>
    <t xml:space="preserve">  Megan</t>
  </si>
  <si>
    <t>Ducharme</t>
  </si>
  <si>
    <t xml:space="preserve">  Daniel</t>
  </si>
  <si>
    <t>Johnson</t>
  </si>
  <si>
    <t xml:space="preserve">  Steven M</t>
  </si>
  <si>
    <t>Mutz</t>
  </si>
  <si>
    <t xml:space="preserve">  Jenna L</t>
  </si>
  <si>
    <t>Lee</t>
  </si>
  <si>
    <t xml:space="preserve">  Freeman</t>
  </si>
  <si>
    <t>Turner</t>
  </si>
  <si>
    <t xml:space="preserve">  Jeff</t>
  </si>
  <si>
    <t>Rangel</t>
  </si>
  <si>
    <t xml:space="preserve">  Elenilton V</t>
  </si>
  <si>
    <t>Lacey</t>
  </si>
  <si>
    <t xml:space="preserve">  Maurya</t>
  </si>
  <si>
    <t>Stiger</t>
  </si>
  <si>
    <t xml:space="preserve">  Samantha C</t>
  </si>
  <si>
    <t>Caldwell</t>
  </si>
  <si>
    <t xml:space="preserve">  Bethany A</t>
  </si>
  <si>
    <t>Marmillod</t>
  </si>
  <si>
    <t xml:space="preserve">  Yves</t>
  </si>
  <si>
    <t>Cloutier-Simons</t>
  </si>
  <si>
    <t xml:space="preserve">  Danielle</t>
  </si>
  <si>
    <t>Vegas</t>
  </si>
  <si>
    <t xml:space="preserve">  Julia</t>
  </si>
  <si>
    <t>Cochran</t>
  </si>
  <si>
    <t xml:space="preserve">  Joshua</t>
  </si>
  <si>
    <t>Holtzapple</t>
  </si>
  <si>
    <t xml:space="preserve">  Jennifer</t>
  </si>
  <si>
    <t>Meyer</t>
  </si>
  <si>
    <t xml:space="preserve">  Gwen M</t>
  </si>
  <si>
    <t>Brickley</t>
  </si>
  <si>
    <t xml:space="preserve">  Patrick</t>
  </si>
  <si>
    <t>Magee</t>
  </si>
  <si>
    <t xml:space="preserve">  Kate</t>
  </si>
  <si>
    <t>Thoma</t>
  </si>
  <si>
    <t xml:space="preserve">  Kevin</t>
  </si>
  <si>
    <t>Heagy</t>
  </si>
  <si>
    <t xml:space="preserve">  Stephen II</t>
  </si>
  <si>
    <t>Regnier</t>
  </si>
  <si>
    <t xml:space="preserve">  Philip</t>
  </si>
  <si>
    <t>Parendo</t>
  </si>
  <si>
    <t xml:space="preserve">  Brett A</t>
  </si>
  <si>
    <t>Schell</t>
  </si>
  <si>
    <t xml:space="preserve">  Rebecca</t>
  </si>
  <si>
    <t>Driscoll</t>
  </si>
  <si>
    <t xml:space="preserve">  Kelley</t>
  </si>
  <si>
    <t>Mitchell</t>
  </si>
  <si>
    <t xml:space="preserve">  Abigail K</t>
  </si>
  <si>
    <t>Cutler</t>
  </si>
  <si>
    <t xml:space="preserve">  Hope</t>
  </si>
  <si>
    <t>Derian</t>
  </si>
  <si>
    <t xml:space="preserve">  Elyse M</t>
  </si>
  <si>
    <t>Farina</t>
  </si>
  <si>
    <t xml:space="preserve">  Nicholas</t>
  </si>
  <si>
    <t>Saunders</t>
  </si>
  <si>
    <t>Kratz</t>
  </si>
  <si>
    <t>Boland</t>
  </si>
  <si>
    <t xml:space="preserve">  Thomas</t>
  </si>
  <si>
    <t>Van Hout</t>
  </si>
  <si>
    <t xml:space="preserve">  Pamela J</t>
  </si>
  <si>
    <t>Ramsey</t>
  </si>
  <si>
    <t xml:space="preserve">  Jessica</t>
  </si>
  <si>
    <t>Gage</t>
  </si>
  <si>
    <t xml:space="preserve">  Ron N</t>
  </si>
  <si>
    <t>Gollins</t>
  </si>
  <si>
    <t>Benestad</t>
  </si>
  <si>
    <t xml:space="preserve">  Brian</t>
  </si>
  <si>
    <t>Aviv</t>
  </si>
  <si>
    <t xml:space="preserve">  Sari</t>
  </si>
  <si>
    <t>Burns</t>
  </si>
  <si>
    <t xml:space="preserve">  Robert M</t>
  </si>
  <si>
    <t>Maldonado</t>
  </si>
  <si>
    <t xml:space="preserve">  Ricardo</t>
  </si>
  <si>
    <t>Yitref</t>
  </si>
  <si>
    <t xml:space="preserve">  Gedion</t>
  </si>
  <si>
    <t>Loudon-Brown</t>
  </si>
  <si>
    <t xml:space="preserve">  Mark</t>
  </si>
  <si>
    <t>Sugathadasa</t>
  </si>
  <si>
    <t xml:space="preserve">  Gamini P</t>
  </si>
  <si>
    <t>Ganley</t>
  </si>
  <si>
    <t xml:space="preserve">  Emily J</t>
  </si>
  <si>
    <t>Potter</t>
  </si>
  <si>
    <t xml:space="preserve">  Amanda</t>
  </si>
  <si>
    <t>Rasmussen</t>
  </si>
  <si>
    <t>Robinson</t>
  </si>
  <si>
    <t xml:space="preserve">  Knox</t>
  </si>
  <si>
    <t>Antonopoulos</t>
  </si>
  <si>
    <t xml:space="preserve">  Yianna</t>
  </si>
  <si>
    <t>Groner</t>
  </si>
  <si>
    <t xml:space="preserve">  Roberta</t>
  </si>
  <si>
    <t>Zywicki</t>
  </si>
  <si>
    <t xml:space="preserve">  Benjamin P</t>
  </si>
  <si>
    <t>Cardinal</t>
  </si>
  <si>
    <t xml:space="preserve">  Craig</t>
  </si>
  <si>
    <t>Alleman</t>
  </si>
  <si>
    <t xml:space="preserve">  Ann</t>
  </si>
  <si>
    <t>Stroffolino</t>
  </si>
  <si>
    <t xml:space="preserve">  Jamie P</t>
  </si>
  <si>
    <t>Clubb</t>
  </si>
  <si>
    <t>McGoogan</t>
  </si>
  <si>
    <t xml:space="preserve">  Charlie</t>
  </si>
  <si>
    <t>Keflezighi</t>
  </si>
  <si>
    <t xml:space="preserve">  Meb</t>
  </si>
  <si>
    <t>Syed</t>
  </si>
  <si>
    <t xml:space="preserve">  Aaqib L</t>
  </si>
  <si>
    <t>Segal</t>
  </si>
  <si>
    <t xml:space="preserve">  Craig A</t>
  </si>
  <si>
    <t>Defranco</t>
  </si>
  <si>
    <t xml:space="preserve">  Meredith</t>
  </si>
  <si>
    <t>Kells</t>
  </si>
  <si>
    <t xml:space="preserve">  Doug</t>
  </si>
  <si>
    <t>Lawton</t>
  </si>
  <si>
    <t xml:space="preserve">  Elizabeth J</t>
  </si>
  <si>
    <t>Bejar</t>
  </si>
  <si>
    <t xml:space="preserve">  Matthew P</t>
  </si>
  <si>
    <t>Navarro Castro</t>
  </si>
  <si>
    <t xml:space="preserve">  Guillermo Sr</t>
  </si>
  <si>
    <t>Tice</t>
  </si>
  <si>
    <t xml:space="preserve">  Ryan C</t>
  </si>
  <si>
    <t>Wolf</t>
  </si>
  <si>
    <t xml:space="preserve">  Dane</t>
  </si>
  <si>
    <t>Oppedal</t>
  </si>
  <si>
    <t xml:space="preserve">  Jonas</t>
  </si>
  <si>
    <t>Wright</t>
  </si>
  <si>
    <t xml:space="preserve">  George E</t>
  </si>
  <si>
    <t>Ellis</t>
  </si>
  <si>
    <t xml:space="preserve">  Sara S</t>
  </si>
  <si>
    <t>Taormina</t>
  </si>
  <si>
    <t xml:space="preserve">  Nick</t>
  </si>
  <si>
    <t>Lynch</t>
  </si>
  <si>
    <t xml:space="preserve">  Timothy</t>
  </si>
  <si>
    <t>Tavella</t>
  </si>
  <si>
    <t xml:space="preserve">  Becky L</t>
  </si>
  <si>
    <t>Neufeld</t>
  </si>
  <si>
    <t xml:space="preserve">  Steph K</t>
  </si>
  <si>
    <t>Walhovd</t>
  </si>
  <si>
    <t xml:space="preserve">  Kristine B</t>
  </si>
  <si>
    <t>Washburn</t>
  </si>
  <si>
    <t xml:space="preserve">  Taylor B</t>
  </si>
  <si>
    <t>Mroz</t>
  </si>
  <si>
    <t xml:space="preserve">  William</t>
  </si>
  <si>
    <t>Canaday</t>
  </si>
  <si>
    <t xml:space="preserve">  Sage</t>
  </si>
  <si>
    <t>Atkins</t>
  </si>
  <si>
    <t xml:space="preserve">  Cole</t>
  </si>
  <si>
    <t>Kropelnicki</t>
  </si>
  <si>
    <t xml:space="preserve">  Jesse</t>
  </si>
  <si>
    <t>Braund</t>
  </si>
  <si>
    <t xml:space="preserve">  Tammi J</t>
  </si>
  <si>
    <t>Anderson</t>
  </si>
  <si>
    <t xml:space="preserve">  Matthew S</t>
  </si>
  <si>
    <t>Bilbrey</t>
  </si>
  <si>
    <t xml:space="preserve">  Eric</t>
  </si>
  <si>
    <t>Curtis</t>
  </si>
  <si>
    <t xml:space="preserve">  Valeria R</t>
  </si>
  <si>
    <t xml:space="preserve">  Michael P</t>
  </si>
  <si>
    <t>Bardeesy</t>
  </si>
  <si>
    <t xml:space="preserve">  Rami</t>
  </si>
  <si>
    <t>Shanahan</t>
  </si>
  <si>
    <t xml:space="preserve">  Denis</t>
  </si>
  <si>
    <t>Sutter</t>
  </si>
  <si>
    <t xml:space="preserve">  Brian E</t>
  </si>
  <si>
    <t>Yesian</t>
  </si>
  <si>
    <t xml:space="preserve">  Bonnie</t>
  </si>
  <si>
    <t>Meers</t>
  </si>
  <si>
    <t>Conlon</t>
  </si>
  <si>
    <t xml:space="preserve">  Paul</t>
  </si>
  <si>
    <t>Arnstein</t>
  </si>
  <si>
    <t xml:space="preserve">  Michael</t>
  </si>
  <si>
    <t>Jurek</t>
  </si>
  <si>
    <t xml:space="preserve">  Samuel</t>
  </si>
  <si>
    <t>Thill</t>
  </si>
  <si>
    <t xml:space="preserve">  Matthew</t>
  </si>
  <si>
    <t>Glaz</t>
  </si>
  <si>
    <t>Sampson</t>
  </si>
  <si>
    <t xml:space="preserve">  Syndy</t>
  </si>
  <si>
    <t>Duliba</t>
  </si>
  <si>
    <t xml:space="preserve">  Aleksandra</t>
  </si>
  <si>
    <t>Tanguay</t>
  </si>
  <si>
    <t xml:space="preserve">  Steeve T Sr</t>
  </si>
  <si>
    <t>McClelland</t>
  </si>
  <si>
    <t xml:space="preserve">  Richard</t>
  </si>
  <si>
    <t>Gorman</t>
  </si>
  <si>
    <t xml:space="preserve">  Aaron T</t>
  </si>
  <si>
    <t>Nishimura</t>
  </si>
  <si>
    <t xml:space="preserve">  Akira</t>
  </si>
  <si>
    <t>Brimble</t>
  </si>
  <si>
    <t xml:space="preserve">  Ben</t>
  </si>
  <si>
    <t>Trenk</t>
  </si>
  <si>
    <t xml:space="preserve">  Jana</t>
  </si>
  <si>
    <t>Wittmann</t>
  </si>
  <si>
    <t xml:space="preserve">  Jay T</t>
  </si>
  <si>
    <t>Tremblay</t>
  </si>
  <si>
    <t xml:space="preserve">  Marie-Helene</t>
  </si>
  <si>
    <t>Scofield</t>
  </si>
  <si>
    <t xml:space="preserve">  Bret R</t>
  </si>
  <si>
    <t>Yost</t>
  </si>
  <si>
    <t xml:space="preserve">  Gardner L</t>
  </si>
  <si>
    <t>Torphy</t>
  </si>
  <si>
    <t xml:space="preserve">  Bobby</t>
  </si>
  <si>
    <t>Busby</t>
  </si>
  <si>
    <t>Nguyen</t>
  </si>
  <si>
    <t xml:space="preserve">  Lina</t>
  </si>
  <si>
    <t>Hanley</t>
  </si>
  <si>
    <t xml:space="preserve">  Zebulon</t>
  </si>
  <si>
    <t>Scheer</t>
  </si>
  <si>
    <t>Rankin</t>
  </si>
  <si>
    <t xml:space="preserve">  Greg</t>
  </si>
  <si>
    <t>Ricardi</t>
  </si>
  <si>
    <t>Karkos</t>
  </si>
  <si>
    <t xml:space="preserve">  Kelsey A</t>
  </si>
  <si>
    <t>Price-Dierksen</t>
  </si>
  <si>
    <t xml:space="preserve">  Bronwen L</t>
  </si>
  <si>
    <t>Knispel</t>
  </si>
  <si>
    <t xml:space="preserve">  Manuela</t>
  </si>
  <si>
    <t>King</t>
  </si>
  <si>
    <t xml:space="preserve">  Jennifer L</t>
  </si>
  <si>
    <t>Samuelson</t>
  </si>
  <si>
    <t xml:space="preserve">  Abby W</t>
  </si>
  <si>
    <t>Fredsall</t>
  </si>
  <si>
    <t xml:space="preserve">  Tyler</t>
  </si>
  <si>
    <t>Eggleston</t>
  </si>
  <si>
    <t xml:space="preserve">  Jeffrey</t>
  </si>
  <si>
    <t>Palombaro</t>
  </si>
  <si>
    <t xml:space="preserve">  Matthew F</t>
  </si>
  <si>
    <t>Silva</t>
  </si>
  <si>
    <t xml:space="preserve">  Ryan J</t>
  </si>
  <si>
    <t>Bugala</t>
  </si>
  <si>
    <t xml:space="preserve">  Amy</t>
  </si>
  <si>
    <t>Dublin</t>
  </si>
  <si>
    <t xml:space="preserve">  Andrew P</t>
  </si>
  <si>
    <t>Cleland</t>
  </si>
  <si>
    <t xml:space="preserve">  George M</t>
  </si>
  <si>
    <t>Evans</t>
  </si>
  <si>
    <t xml:space="preserve">  Sarah</t>
  </si>
  <si>
    <t>Boyd</t>
  </si>
  <si>
    <t xml:space="preserve">  Lara</t>
  </si>
  <si>
    <t>Roulier</t>
  </si>
  <si>
    <t xml:space="preserve">  Sebastien</t>
  </si>
  <si>
    <t>Mullins</t>
  </si>
  <si>
    <t xml:space="preserve">  Padraig</t>
  </si>
  <si>
    <t>Hofmann</t>
  </si>
  <si>
    <t xml:space="preserve">  Heather</t>
  </si>
  <si>
    <t>Garcia Garcia</t>
  </si>
  <si>
    <t xml:space="preserve">  Jorge</t>
  </si>
  <si>
    <t>Klecker</t>
  </si>
  <si>
    <t xml:space="preserve">  Jack R</t>
  </si>
  <si>
    <t>Cancre</t>
  </si>
  <si>
    <t xml:space="preserve">  Felix</t>
  </si>
  <si>
    <t>Denucci</t>
  </si>
  <si>
    <t xml:space="preserve">  Christopher C</t>
  </si>
  <si>
    <t>Saldana</t>
  </si>
  <si>
    <t>Weinberg</t>
  </si>
  <si>
    <t xml:space="preserve">  Jill</t>
  </si>
  <si>
    <t>Walsh</t>
  </si>
  <si>
    <t>Pasten</t>
  </si>
  <si>
    <t xml:space="preserve">  Alejandro</t>
  </si>
  <si>
    <t>LaBelle</t>
  </si>
  <si>
    <t xml:space="preserve">  Ian E</t>
  </si>
  <si>
    <t>Guzman</t>
  </si>
  <si>
    <t xml:space="preserve">  Hector Sr</t>
  </si>
  <si>
    <t>Turnbull</t>
  </si>
  <si>
    <t>Aguero</t>
  </si>
  <si>
    <t xml:space="preserve">  Matt</t>
  </si>
  <si>
    <t>Woodward</t>
  </si>
  <si>
    <t xml:space="preserve">  Elizabeth H</t>
  </si>
  <si>
    <t>McElroy</t>
  </si>
  <si>
    <t xml:space="preserve">  Grace</t>
  </si>
  <si>
    <t>Lopez</t>
  </si>
  <si>
    <t xml:space="preserve">  Jaime</t>
  </si>
  <si>
    <t>Cardosi</t>
  </si>
  <si>
    <t xml:space="preserve">  Calesse</t>
  </si>
  <si>
    <t>Looney</t>
  </si>
  <si>
    <t xml:space="preserve">  Kate L</t>
  </si>
  <si>
    <t>Zyryanov</t>
  </si>
  <si>
    <t xml:space="preserve">  Sergey</t>
  </si>
  <si>
    <t>Gavin</t>
  </si>
  <si>
    <t xml:space="preserve">  Timothy V</t>
  </si>
  <si>
    <t>Littlefield</t>
  </si>
  <si>
    <t xml:space="preserve">  Andrew S</t>
  </si>
  <si>
    <t>Shearer</t>
  </si>
  <si>
    <t>Armstrong</t>
  </si>
  <si>
    <t>Warriner</t>
  </si>
  <si>
    <t xml:space="preserve">  Lawrence</t>
  </si>
  <si>
    <t>White</t>
  </si>
  <si>
    <t>Cordaro</t>
  </si>
  <si>
    <t>Hamilton</t>
  </si>
  <si>
    <t xml:space="preserve">  Gavin M</t>
  </si>
  <si>
    <t xml:space="preserve">  Rick E</t>
  </si>
  <si>
    <t>Duke</t>
  </si>
  <si>
    <t xml:space="preserve">  Andrea H</t>
  </si>
  <si>
    <t>Malatesta</t>
  </si>
  <si>
    <t xml:space="preserve">  Anthony S</t>
  </si>
  <si>
    <t>Hinrichsen</t>
  </si>
  <si>
    <t xml:space="preserve">  Erik</t>
  </si>
  <si>
    <t>Lucan</t>
  </si>
  <si>
    <t xml:space="preserve">  Kiley D</t>
  </si>
  <si>
    <t>Koch</t>
  </si>
  <si>
    <t xml:space="preserve">  Chris</t>
  </si>
  <si>
    <t>O'Connor</t>
  </si>
  <si>
    <t xml:space="preserve">  Marian M</t>
  </si>
  <si>
    <t>Kampwerth</t>
  </si>
  <si>
    <t xml:space="preserve">  Jeremy</t>
  </si>
  <si>
    <t>Federoff</t>
  </si>
  <si>
    <t xml:space="preserve">  Allison H</t>
  </si>
  <si>
    <t>Goya</t>
  </si>
  <si>
    <t xml:space="preserve">  Elizabeth</t>
  </si>
  <si>
    <t>Hodges</t>
  </si>
  <si>
    <t xml:space="preserve">  Andrew</t>
  </si>
  <si>
    <t>Erickson</t>
  </si>
  <si>
    <t xml:space="preserve">  Anders J</t>
  </si>
  <si>
    <t>Welleck</t>
  </si>
  <si>
    <t xml:space="preserve">  Sean</t>
  </si>
  <si>
    <t>Polen</t>
  </si>
  <si>
    <t xml:space="preserve">  Brian M</t>
  </si>
  <si>
    <t>Hufstader</t>
  </si>
  <si>
    <t xml:space="preserve">  Susannah</t>
  </si>
  <si>
    <t>Doak</t>
  </si>
  <si>
    <t xml:space="preserve">  Randy</t>
  </si>
  <si>
    <t>Noya</t>
  </si>
  <si>
    <t xml:space="preserve">  Leslie</t>
  </si>
  <si>
    <t>Heninger</t>
  </si>
  <si>
    <t xml:space="preserve">  Brittany L</t>
  </si>
  <si>
    <t>Richardson</t>
  </si>
  <si>
    <t xml:space="preserve">  Cassie J</t>
  </si>
  <si>
    <t>Deucher</t>
  </si>
  <si>
    <t xml:space="preserve">  Peter W</t>
  </si>
  <si>
    <t>Wilson</t>
  </si>
  <si>
    <t xml:space="preserve">  Douglas</t>
  </si>
  <si>
    <t>Hall</t>
  </si>
  <si>
    <t xml:space="preserve">  Dan</t>
  </si>
  <si>
    <t>Reed</t>
  </si>
  <si>
    <t xml:space="preserve">  Dan M</t>
  </si>
  <si>
    <t>Frome</t>
  </si>
  <si>
    <t xml:space="preserve">  Eric L</t>
  </si>
  <si>
    <t>Creasy</t>
  </si>
  <si>
    <t xml:space="preserve">  Les J</t>
  </si>
  <si>
    <t>Latimer</t>
  </si>
  <si>
    <t xml:space="preserve">  Stephanie</t>
  </si>
  <si>
    <t>Wei</t>
  </si>
  <si>
    <t xml:space="preserve">  Melissa Y</t>
  </si>
  <si>
    <t>Hayes</t>
  </si>
  <si>
    <t xml:space="preserve">  Ashley</t>
  </si>
  <si>
    <t>Velardo</t>
  </si>
  <si>
    <t xml:space="preserve">  Stephanie M</t>
  </si>
  <si>
    <t>Kastes</t>
  </si>
  <si>
    <t xml:space="preserve">  Kylie</t>
  </si>
  <si>
    <t>Escorcia</t>
  </si>
  <si>
    <t>Larscheid</t>
  </si>
  <si>
    <t xml:space="preserve">  Carrie</t>
  </si>
  <si>
    <t>O'Bannon</t>
  </si>
  <si>
    <t>Ridgway</t>
  </si>
  <si>
    <t xml:space="preserve">  Zach S</t>
  </si>
  <si>
    <t>Black</t>
  </si>
  <si>
    <t xml:space="preserve">  Alan</t>
  </si>
  <si>
    <t>Canton</t>
  </si>
  <si>
    <t xml:space="preserve">  Nate</t>
  </si>
  <si>
    <t>Fine</t>
  </si>
  <si>
    <t xml:space="preserve">  Jesse G</t>
  </si>
  <si>
    <t>Bui</t>
  </si>
  <si>
    <t xml:space="preserve">  Jason</t>
  </si>
  <si>
    <t>Riepma</t>
  </si>
  <si>
    <t xml:space="preserve">  Megan A</t>
  </si>
  <si>
    <t>Inman</t>
  </si>
  <si>
    <t xml:space="preserve">  Luke M</t>
  </si>
  <si>
    <t>Kruzel</t>
  </si>
  <si>
    <t xml:space="preserve">  Jacy D</t>
  </si>
  <si>
    <t>Lindsay</t>
  </si>
  <si>
    <t xml:space="preserve">  Simon G</t>
  </si>
  <si>
    <t>Land</t>
  </si>
  <si>
    <t xml:space="preserve">  Ainsley E</t>
  </si>
  <si>
    <t>Brecher</t>
  </si>
  <si>
    <t xml:space="preserve">  Erica A</t>
  </si>
  <si>
    <t>Debolt</t>
  </si>
  <si>
    <t>Oswalt</t>
  </si>
  <si>
    <t xml:space="preserve">  Erin C</t>
  </si>
  <si>
    <t xml:space="preserve">  Adrienne</t>
  </si>
  <si>
    <t>Bulewich</t>
  </si>
  <si>
    <t>Fukuda</t>
  </si>
  <si>
    <t xml:space="preserve">  Yutaka</t>
  </si>
  <si>
    <t>Phillips</t>
  </si>
  <si>
    <t xml:space="preserve">  Tyler M</t>
  </si>
  <si>
    <t>Maddison</t>
  </si>
  <si>
    <t>Lockwood</t>
  </si>
  <si>
    <t>Defilippi</t>
  </si>
  <si>
    <t xml:space="preserve">  James</t>
  </si>
  <si>
    <t>Jackson</t>
  </si>
  <si>
    <t xml:space="preserve">  Shawn P</t>
  </si>
  <si>
    <t>Ozahowski</t>
  </si>
  <si>
    <t>Guthals</t>
  </si>
  <si>
    <t xml:space="preserve">  Nathaniel</t>
  </si>
  <si>
    <t>Yates</t>
  </si>
  <si>
    <t xml:space="preserve">  Kevin D</t>
  </si>
  <si>
    <t xml:space="preserve">  Joan</t>
  </si>
  <si>
    <t>Lemos</t>
  </si>
  <si>
    <t xml:space="preserve">  Christopher A</t>
  </si>
  <si>
    <t>Seynders</t>
  </si>
  <si>
    <t xml:space="preserve">  Kacy L</t>
  </si>
  <si>
    <t xml:space="preserve">  Benjamin H</t>
  </si>
  <si>
    <t>Walker</t>
  </si>
  <si>
    <t xml:space="preserve">  Xaviour J</t>
  </si>
  <si>
    <t>Lam</t>
  </si>
  <si>
    <t xml:space="preserve">  Michael T</t>
  </si>
  <si>
    <t>Sweigart</t>
  </si>
  <si>
    <t xml:space="preserve">  Bradley</t>
  </si>
  <si>
    <t>Sieczkowski</t>
  </si>
  <si>
    <t xml:space="preserve">  Andrea</t>
  </si>
  <si>
    <t>Jurgens</t>
  </si>
  <si>
    <t xml:space="preserve">  Nancy M</t>
  </si>
  <si>
    <t>Hackman</t>
  </si>
  <si>
    <t>Klarich</t>
  </si>
  <si>
    <t xml:space="preserve">  Lee</t>
  </si>
  <si>
    <t>Schulten</t>
  </si>
  <si>
    <t>Fagerstrom</t>
  </si>
  <si>
    <t xml:space="preserve">  Erik T</t>
  </si>
  <si>
    <t>Bien</t>
  </si>
  <si>
    <t xml:space="preserve">  Rod W</t>
  </si>
  <si>
    <t>Hess</t>
  </si>
  <si>
    <t xml:space="preserve">  Joey</t>
  </si>
  <si>
    <t>Shaw</t>
  </si>
  <si>
    <t xml:space="preserve">  Hillary L</t>
  </si>
  <si>
    <t>Williams</t>
  </si>
  <si>
    <t xml:space="preserve">  Eric J</t>
  </si>
  <si>
    <t>Menzies</t>
  </si>
  <si>
    <t xml:space="preserve">  Nicolas</t>
  </si>
  <si>
    <t>Buehler</t>
  </si>
  <si>
    <t xml:space="preserve">  Marcel</t>
  </si>
  <si>
    <t>Degen</t>
  </si>
  <si>
    <t xml:space="preserve">  Ashley N</t>
  </si>
  <si>
    <t>Arsenault</t>
  </si>
  <si>
    <t xml:space="preserve">  Evan D</t>
  </si>
  <si>
    <t>Hoff</t>
  </si>
  <si>
    <t xml:space="preserve">  Krisana</t>
  </si>
  <si>
    <t xml:space="preserve">  Kyle</t>
  </si>
  <si>
    <t>Ashley</t>
  </si>
  <si>
    <t>Rindahl</t>
  </si>
  <si>
    <t xml:space="preserve">  Martin A</t>
  </si>
  <si>
    <t>Clark</t>
  </si>
  <si>
    <t xml:space="preserve">  Stacey</t>
  </si>
  <si>
    <t>Irish</t>
  </si>
  <si>
    <t xml:space="preserve">  Christine</t>
  </si>
  <si>
    <t xml:space="preserve">  Sarah C</t>
  </si>
  <si>
    <t>Dewitt</t>
  </si>
  <si>
    <t>Hickman</t>
  </si>
  <si>
    <t xml:space="preserve">  Jason W</t>
  </si>
  <si>
    <t>Gonzalez</t>
  </si>
  <si>
    <t xml:space="preserve">  Michele</t>
  </si>
  <si>
    <t>Difani</t>
  </si>
  <si>
    <t xml:space="preserve">  Nikki</t>
  </si>
  <si>
    <t xml:space="preserve">  Philip J</t>
  </si>
  <si>
    <t>Widmann</t>
  </si>
  <si>
    <t xml:space="preserve">  Bryan L</t>
  </si>
  <si>
    <t>Tunney</t>
  </si>
  <si>
    <t xml:space="preserve">  Timothy F</t>
  </si>
  <si>
    <t>San Juan</t>
  </si>
  <si>
    <t xml:space="preserve">  Angielyn M</t>
  </si>
  <si>
    <t>Croll</t>
  </si>
  <si>
    <t xml:space="preserve">  Jeanie M</t>
  </si>
  <si>
    <t>Rolfes</t>
  </si>
  <si>
    <t>Hinkle</t>
  </si>
  <si>
    <t>Leuchanka</t>
  </si>
  <si>
    <t xml:space="preserve">  Aliaksandr</t>
  </si>
  <si>
    <t>Ayr</t>
  </si>
  <si>
    <t xml:space="preserve">  Jason M</t>
  </si>
  <si>
    <t>Siegel</t>
  </si>
  <si>
    <t xml:space="preserve">  Sheera K</t>
  </si>
  <si>
    <t>Penrose</t>
  </si>
  <si>
    <t xml:space="preserve">  Janice</t>
  </si>
  <si>
    <t>Schuler</t>
  </si>
  <si>
    <t xml:space="preserve">  Timothy G</t>
  </si>
  <si>
    <t xml:space="preserve">  Alan R</t>
  </si>
  <si>
    <t>Stange</t>
  </si>
  <si>
    <t>Roy</t>
  </si>
  <si>
    <t xml:space="preserve">  Marie-France</t>
  </si>
  <si>
    <t>Potere</t>
  </si>
  <si>
    <t xml:space="preserve">  Erik F</t>
  </si>
  <si>
    <t>Podgurski</t>
  </si>
  <si>
    <t>Diamond</t>
  </si>
  <si>
    <t xml:space="preserve">  Anthony</t>
  </si>
  <si>
    <t>Sallade</t>
  </si>
  <si>
    <t>Zhang</t>
  </si>
  <si>
    <t xml:space="preserve">  Yu</t>
  </si>
  <si>
    <t>Chatfield</t>
  </si>
  <si>
    <t xml:space="preserve">  Caleb N</t>
  </si>
  <si>
    <t>Bruns</t>
  </si>
  <si>
    <t>Yochum</t>
  </si>
  <si>
    <t xml:space="preserve">  Angela R</t>
  </si>
  <si>
    <t>Freeburn</t>
  </si>
  <si>
    <t xml:space="preserve">  Keith J</t>
  </si>
  <si>
    <t>Spencer</t>
  </si>
  <si>
    <t xml:space="preserve">  Emma</t>
  </si>
  <si>
    <t>Jarosik</t>
  </si>
  <si>
    <t xml:space="preserve">  Nathan A</t>
  </si>
  <si>
    <t>Heinzen</t>
  </si>
  <si>
    <t xml:space="preserve">  Kathryn</t>
  </si>
  <si>
    <t>Kelley</t>
  </si>
  <si>
    <t>Thacker</t>
  </si>
  <si>
    <t>Jeseritz</t>
  </si>
  <si>
    <t xml:space="preserve">  Cheryl A</t>
  </si>
  <si>
    <t>Hohman</t>
  </si>
  <si>
    <t xml:space="preserve">  Kimberly A</t>
  </si>
  <si>
    <t>Hill</t>
  </si>
  <si>
    <t xml:space="preserve">  Cynthia</t>
  </si>
  <si>
    <t>Kuepfer</t>
  </si>
  <si>
    <t>Kaczmarek</t>
  </si>
  <si>
    <t xml:space="preserve">  Bruce</t>
  </si>
  <si>
    <t>Pitt</t>
  </si>
  <si>
    <t xml:space="preserve">  Allison</t>
  </si>
  <si>
    <t>Lorton</t>
  </si>
  <si>
    <t>Castaneda</t>
  </si>
  <si>
    <t xml:space="preserve">  Gabriela</t>
  </si>
  <si>
    <t>Cherop</t>
  </si>
  <si>
    <t xml:space="preserve">  Sharon</t>
  </si>
  <si>
    <t>Howell</t>
  </si>
  <si>
    <t xml:space="preserve">  Jason A</t>
  </si>
  <si>
    <t>Palmer</t>
  </si>
  <si>
    <t xml:space="preserve">  Chelsey C</t>
  </si>
  <si>
    <t>Olson</t>
  </si>
  <si>
    <t xml:space="preserve">  Devon A</t>
  </si>
  <si>
    <t>Waldron</t>
  </si>
  <si>
    <t xml:space="preserve">  Joni L</t>
  </si>
  <si>
    <t xml:space="preserve">  Colin</t>
  </si>
  <si>
    <t>Stack</t>
  </si>
  <si>
    <t xml:space="preserve">  Rachael</t>
  </si>
  <si>
    <t>Sanchez Y Torres</t>
  </si>
  <si>
    <t xml:space="preserve">  Maricela</t>
  </si>
  <si>
    <t>Daniels</t>
  </si>
  <si>
    <t xml:space="preserve">  Marie</t>
  </si>
  <si>
    <t>Pepp</t>
  </si>
  <si>
    <t xml:space="preserve">  Frank</t>
  </si>
  <si>
    <t>Buechler</t>
  </si>
  <si>
    <t xml:space="preserve">  Jeffry</t>
  </si>
  <si>
    <t>Buenting</t>
  </si>
  <si>
    <t xml:space="preserve">  Mike</t>
  </si>
  <si>
    <t xml:space="preserve">  Rick</t>
  </si>
  <si>
    <t>Arcand</t>
  </si>
  <si>
    <t xml:space="preserve">  Pierre-Michel</t>
  </si>
  <si>
    <t>Kesack</t>
  </si>
  <si>
    <t>Post</t>
  </si>
  <si>
    <t xml:space="preserve">  Brian L</t>
  </si>
  <si>
    <t>Dunne</t>
  </si>
  <si>
    <t xml:space="preserve">  Morgan M</t>
  </si>
  <si>
    <t>Kilel</t>
  </si>
  <si>
    <t xml:space="preserve">  Caroline</t>
  </si>
  <si>
    <t>Nicholson</t>
  </si>
  <si>
    <t xml:space="preserve">  Drew T</t>
  </si>
  <si>
    <t>Susmann</t>
  </si>
  <si>
    <t xml:space="preserve">  Austin W</t>
  </si>
  <si>
    <t>Harsh</t>
  </si>
  <si>
    <t xml:space="preserve">  Berenice</t>
  </si>
  <si>
    <t>Pocasangre</t>
  </si>
  <si>
    <t xml:space="preserve">  Kenneth A</t>
  </si>
  <si>
    <t>Martinez Lopez</t>
  </si>
  <si>
    <t xml:space="preserve">  Miguel</t>
  </si>
  <si>
    <t>Riegel</t>
  </si>
  <si>
    <t xml:space="preserve">  Hadley T</t>
  </si>
  <si>
    <t>Monson</t>
  </si>
  <si>
    <t xml:space="preserve">  Taylor</t>
  </si>
  <si>
    <t>Klubben</t>
  </si>
  <si>
    <t xml:space="preserve">  Tenielle M</t>
  </si>
  <si>
    <t>Mascaro</t>
  </si>
  <si>
    <t>Norvell</t>
  </si>
  <si>
    <t xml:space="preserve">  Nora P</t>
  </si>
  <si>
    <t>Ornelas</t>
  </si>
  <si>
    <t xml:space="preserve">  Zachary</t>
  </si>
  <si>
    <t>Fitzpatrick</t>
  </si>
  <si>
    <t>Bloomquist</t>
  </si>
  <si>
    <t xml:space="preserve">  Alyssa K</t>
  </si>
  <si>
    <t>Wick</t>
  </si>
  <si>
    <t>Zappala</t>
  </si>
  <si>
    <t xml:space="preserve">  Dante</t>
  </si>
  <si>
    <t>Earle</t>
  </si>
  <si>
    <t xml:space="preserve">  Sara E</t>
  </si>
  <si>
    <t>Majewski</t>
  </si>
  <si>
    <t>Apfelbaum</t>
  </si>
  <si>
    <t>Graham</t>
  </si>
  <si>
    <t>Whitacre</t>
  </si>
  <si>
    <t xml:space="preserve">  Andrew D</t>
  </si>
  <si>
    <t>Wegener</t>
  </si>
  <si>
    <t xml:space="preserve">  Joel D</t>
  </si>
  <si>
    <t>Collie</t>
  </si>
  <si>
    <t xml:space="preserve">  Michelle</t>
  </si>
  <si>
    <t>Murphy</t>
  </si>
  <si>
    <t xml:space="preserve">  Michael J</t>
  </si>
  <si>
    <t>Butters</t>
  </si>
  <si>
    <t>Cook</t>
  </si>
  <si>
    <t xml:space="preserve">  Summer B</t>
  </si>
  <si>
    <t>Breen</t>
  </si>
  <si>
    <t xml:space="preserve">  Edward</t>
  </si>
  <si>
    <t>Fitzsimons</t>
  </si>
  <si>
    <t>Houle</t>
  </si>
  <si>
    <t xml:space="preserve">  Kacee</t>
  </si>
  <si>
    <t xml:space="preserve">  Dave</t>
  </si>
  <si>
    <t>Ray</t>
  </si>
  <si>
    <t xml:space="preserve">  Maryanna</t>
  </si>
  <si>
    <t>Jennings</t>
  </si>
  <si>
    <t xml:space="preserve">  Jessica H</t>
  </si>
  <si>
    <t>Fuller</t>
  </si>
  <si>
    <t xml:space="preserve">  Deanna</t>
  </si>
  <si>
    <t>Lovisek</t>
  </si>
  <si>
    <t xml:space="preserve">  Peter</t>
  </si>
  <si>
    <t>Painter</t>
  </si>
  <si>
    <t>Edwards</t>
  </si>
  <si>
    <t xml:space="preserve">  Elizabeth M</t>
  </si>
  <si>
    <t>Liebl</t>
  </si>
  <si>
    <t xml:space="preserve">  Gregory</t>
  </si>
  <si>
    <t>Kasabian-Larson</t>
  </si>
  <si>
    <t xml:space="preserve">  Sarah E</t>
  </si>
  <si>
    <t>Creamer</t>
  </si>
  <si>
    <t xml:space="preserve">  Anne Elise</t>
  </si>
  <si>
    <t>Kimbel</t>
  </si>
  <si>
    <t xml:space="preserve">  Christopher R</t>
  </si>
  <si>
    <t>Livensparger</t>
  </si>
  <si>
    <t xml:space="preserve">  Elliot</t>
  </si>
  <si>
    <t>Grange</t>
  </si>
  <si>
    <t xml:space="preserve">  Christopher D</t>
  </si>
  <si>
    <t>Nunlist</t>
  </si>
  <si>
    <t xml:space="preserve">  Corey</t>
  </si>
  <si>
    <t>Cutter</t>
  </si>
  <si>
    <t xml:space="preserve">  Patrick D</t>
  </si>
  <si>
    <t>Martin</t>
  </si>
  <si>
    <t xml:space="preserve">  Anthony D</t>
  </si>
  <si>
    <t>Cooney</t>
  </si>
  <si>
    <t xml:space="preserve">  Melissa</t>
  </si>
  <si>
    <t>Bier</t>
  </si>
  <si>
    <t xml:space="preserve">  Raven</t>
  </si>
  <si>
    <t>Muskopf</t>
  </si>
  <si>
    <t xml:space="preserve">  Christopher</t>
  </si>
  <si>
    <t>Sirak</t>
  </si>
  <si>
    <t xml:space="preserve">  Kendra A</t>
  </si>
  <si>
    <t>Nelsen</t>
  </si>
  <si>
    <t xml:space="preserve">  Jordan</t>
  </si>
  <si>
    <t>Schallner</t>
  </si>
  <si>
    <t xml:space="preserve">  Nils</t>
  </si>
  <si>
    <t>Dunlap</t>
  </si>
  <si>
    <t>Messing</t>
  </si>
  <si>
    <t xml:space="preserve">  Angela</t>
  </si>
  <si>
    <t>Bondell</t>
  </si>
  <si>
    <t>Gaughan</t>
  </si>
  <si>
    <t xml:space="preserve">  Caitlin O</t>
  </si>
  <si>
    <t>Gruman</t>
  </si>
  <si>
    <t xml:space="preserve">  Tracy M</t>
  </si>
  <si>
    <t>Whitlow</t>
  </si>
  <si>
    <t xml:space="preserve">  Dustin M</t>
  </si>
  <si>
    <t xml:space="preserve">  Jenny</t>
  </si>
  <si>
    <t>Sabo</t>
  </si>
  <si>
    <t xml:space="preserve">  Emily</t>
  </si>
  <si>
    <t>Nazarian</t>
  </si>
  <si>
    <t xml:space="preserve">  Fabienne</t>
  </si>
  <si>
    <t>Lerma</t>
  </si>
  <si>
    <t>Dahl</t>
  </si>
  <si>
    <t>Surtees</t>
  </si>
  <si>
    <t xml:space="preserve">  Taryn L</t>
  </si>
  <si>
    <t>Spetner</t>
  </si>
  <si>
    <t xml:space="preserve">  Temima</t>
  </si>
  <si>
    <t>Brandon</t>
  </si>
  <si>
    <t>Eley</t>
  </si>
  <si>
    <t xml:space="preserve">  Serena M</t>
  </si>
  <si>
    <t>Sedicum</t>
  </si>
  <si>
    <t xml:space="preserve">  Victoria M</t>
  </si>
  <si>
    <t>Markle</t>
  </si>
  <si>
    <t xml:space="preserve">  Phoebe</t>
  </si>
  <si>
    <t>Kunz</t>
  </si>
  <si>
    <t>Wimert</t>
  </si>
  <si>
    <t>Peterson</t>
  </si>
  <si>
    <t xml:space="preserve">  Nicholas D</t>
  </si>
  <si>
    <t>Mercier</t>
  </si>
  <si>
    <t xml:space="preserve">  Christian</t>
  </si>
  <si>
    <t>Laurie</t>
  </si>
  <si>
    <t xml:space="preserve">  Jonathon S</t>
  </si>
  <si>
    <t>Sekaquaptewa</t>
  </si>
  <si>
    <t>Frash</t>
  </si>
  <si>
    <t xml:space="preserve">  Joshua D</t>
  </si>
  <si>
    <t>Bukowski</t>
  </si>
  <si>
    <t xml:space="preserve">  Nichole</t>
  </si>
  <si>
    <t>Sandahl</t>
  </si>
  <si>
    <t xml:space="preserve">  Denise M</t>
  </si>
  <si>
    <t>Speight</t>
  </si>
  <si>
    <t xml:space="preserve">  Peter R</t>
  </si>
  <si>
    <t xml:space="preserve">  Johnson K</t>
  </si>
  <si>
    <t>Nielsen</t>
  </si>
  <si>
    <t xml:space="preserve">  Katherine</t>
  </si>
  <si>
    <t>Zirdok</t>
  </si>
  <si>
    <t xml:space="preserve">  Lynda</t>
  </si>
  <si>
    <t>Crudale</t>
  </si>
  <si>
    <t>Koopmans</t>
  </si>
  <si>
    <t xml:space="preserve">  Linnea C</t>
  </si>
  <si>
    <t>Milani</t>
  </si>
  <si>
    <t xml:space="preserve">  Massimiliano A</t>
  </si>
  <si>
    <t>Kelly</t>
  </si>
  <si>
    <t xml:space="preserve">  James M</t>
  </si>
  <si>
    <t>Finelli</t>
  </si>
  <si>
    <t xml:space="preserve">  Lauren</t>
  </si>
  <si>
    <t xml:space="preserve">  Michele V</t>
  </si>
  <si>
    <t xml:space="preserve">  Xiao</t>
  </si>
  <si>
    <t>Beasley</t>
  </si>
  <si>
    <t xml:space="preserve">  Harper L</t>
  </si>
  <si>
    <t>Bedbury</t>
  </si>
  <si>
    <t>Stemberger</t>
  </si>
  <si>
    <t>Chebet</t>
  </si>
  <si>
    <t xml:space="preserve">  Wilson</t>
  </si>
  <si>
    <t>Muir</t>
  </si>
  <si>
    <t>Yang</t>
  </si>
  <si>
    <t xml:space="preserve">  Shizhong</t>
  </si>
  <si>
    <t>Gravel</t>
  </si>
  <si>
    <t xml:space="preserve">  Marie-Claire</t>
  </si>
  <si>
    <t xml:space="preserve">  Todd J</t>
  </si>
  <si>
    <t xml:space="preserve">  Carolyn</t>
  </si>
  <si>
    <t>Jamieson</t>
  </si>
  <si>
    <t xml:space="preserve">  Marissa D</t>
  </si>
  <si>
    <t>Dufeal</t>
  </si>
  <si>
    <t xml:space="preserve">  Jean Luc</t>
  </si>
  <si>
    <t>Sansonetti</t>
  </si>
  <si>
    <t>Koneazny</t>
  </si>
  <si>
    <t xml:space="preserve">  Jim</t>
  </si>
  <si>
    <t xml:space="preserve">  Matthew T</t>
  </si>
  <si>
    <t>Glasson</t>
  </si>
  <si>
    <t xml:space="preserve">  Rachel L</t>
  </si>
  <si>
    <t>Canitz</t>
  </si>
  <si>
    <t xml:space="preserve">  Corina</t>
  </si>
  <si>
    <t>Li</t>
  </si>
  <si>
    <t xml:space="preserve">  Guannan</t>
  </si>
  <si>
    <t>Parsons</t>
  </si>
  <si>
    <t xml:space="preserve">  Don</t>
  </si>
  <si>
    <t>Raulli</t>
  </si>
  <si>
    <t xml:space="preserve">  Gavin V</t>
  </si>
  <si>
    <t>Sevcik</t>
  </si>
  <si>
    <t>Narang</t>
  </si>
  <si>
    <t xml:space="preserve">  Jatin</t>
  </si>
  <si>
    <t>Royston</t>
  </si>
  <si>
    <t xml:space="preserve">  J P</t>
  </si>
  <si>
    <t>Tieri</t>
  </si>
  <si>
    <t xml:space="preserve">  Angela M</t>
  </si>
  <si>
    <t>Whitney</t>
  </si>
  <si>
    <t xml:space="preserve">  Blake K</t>
  </si>
  <si>
    <t>Wandzilak</t>
  </si>
  <si>
    <t xml:space="preserve">  Brian T</t>
  </si>
  <si>
    <t>Valenzona</t>
  </si>
  <si>
    <t xml:space="preserve">  Damon</t>
  </si>
  <si>
    <t>Young</t>
  </si>
  <si>
    <t>Richards</t>
  </si>
  <si>
    <t xml:space="preserve">  Malcolm J</t>
  </si>
  <si>
    <t>Alexson</t>
  </si>
  <si>
    <t xml:space="preserve">  Margaret B</t>
  </si>
  <si>
    <t xml:space="preserve">  Helen</t>
  </si>
  <si>
    <t>McKenna</t>
  </si>
  <si>
    <t>Argall</t>
  </si>
  <si>
    <t xml:space="preserve"> Mrs</t>
  </si>
  <si>
    <t xml:space="preserve">  Tara R</t>
  </si>
  <si>
    <t>Patchell</t>
  </si>
  <si>
    <t xml:space="preserve">  Kristin</t>
  </si>
  <si>
    <t>Catoggio</t>
  </si>
  <si>
    <t>Adams</t>
  </si>
  <si>
    <t>Windt</t>
  </si>
  <si>
    <t xml:space="preserve">  Carly E</t>
  </si>
  <si>
    <t>Ryan</t>
  </si>
  <si>
    <t xml:space="preserve">  Lisa</t>
  </si>
  <si>
    <t>Marion</t>
  </si>
  <si>
    <t>Raffetto</t>
  </si>
  <si>
    <t xml:space="preserve">  Louis</t>
  </si>
  <si>
    <t xml:space="preserve">  Brian R</t>
  </si>
  <si>
    <t>Oehlke</t>
  </si>
  <si>
    <t>Sudol</t>
  </si>
  <si>
    <t xml:space="preserve">  Dawn M</t>
  </si>
  <si>
    <t>Van Es</t>
  </si>
  <si>
    <t>Dolge</t>
  </si>
  <si>
    <t xml:space="preserve">  Karen</t>
  </si>
  <si>
    <t>Marlier</t>
  </si>
  <si>
    <t>Girard</t>
  </si>
  <si>
    <t xml:space="preserve">  Mathieu</t>
  </si>
  <si>
    <t xml:space="preserve">  Kam S</t>
  </si>
  <si>
    <t>Hubbard</t>
  </si>
  <si>
    <t xml:space="preserve">  Valerie A</t>
  </si>
  <si>
    <t>Koester</t>
  </si>
  <si>
    <t xml:space="preserve">  Freya R</t>
  </si>
  <si>
    <t>Matthews</t>
  </si>
  <si>
    <t>Rubinich</t>
  </si>
  <si>
    <t xml:space="preserve">  Kara</t>
  </si>
  <si>
    <t>Alban</t>
  </si>
  <si>
    <t xml:space="preserve">  Bradley A</t>
  </si>
  <si>
    <t>Corcoran</t>
  </si>
  <si>
    <t xml:space="preserve">  Brendan</t>
  </si>
  <si>
    <t>Sargent</t>
  </si>
  <si>
    <t xml:space="preserve">  Amber R</t>
  </si>
  <si>
    <t>Watson</t>
  </si>
  <si>
    <t xml:space="preserve">  Sean K</t>
  </si>
  <si>
    <t>Esponda</t>
  </si>
  <si>
    <t>Krall</t>
  </si>
  <si>
    <t>Poskin</t>
  </si>
  <si>
    <t xml:space="preserve">  Brady</t>
  </si>
  <si>
    <t>Halfmann</t>
  </si>
  <si>
    <t xml:space="preserve">  Kameko</t>
  </si>
  <si>
    <t>Klapper</t>
  </si>
  <si>
    <t xml:space="preserve">  Jeremy A</t>
  </si>
  <si>
    <t>George</t>
  </si>
  <si>
    <t>Hicks</t>
  </si>
  <si>
    <t>Lockyer</t>
  </si>
  <si>
    <t>Byrnes</t>
  </si>
  <si>
    <t>Norris</t>
  </si>
  <si>
    <t xml:space="preserve">  Sabine</t>
  </si>
  <si>
    <t>Darda</t>
  </si>
  <si>
    <t xml:space="preserve">  Joseph</t>
  </si>
  <si>
    <t>Otstot</t>
  </si>
  <si>
    <t>Bowley</t>
  </si>
  <si>
    <t xml:space="preserve">  Karolyn A</t>
  </si>
  <si>
    <t>Rogers</t>
  </si>
  <si>
    <t xml:space="preserve">  Anita L</t>
  </si>
  <si>
    <t>Mclaughlin</t>
  </si>
  <si>
    <t xml:space="preserve">  Laura E</t>
  </si>
  <si>
    <t>Ziegler</t>
  </si>
  <si>
    <t>Hughey</t>
  </si>
  <si>
    <t xml:space="preserve">  Ashley E</t>
  </si>
  <si>
    <t>Knast</t>
  </si>
  <si>
    <t>Stob</t>
  </si>
  <si>
    <t>Jensen</t>
  </si>
  <si>
    <t xml:space="preserve">  Dan R</t>
  </si>
  <si>
    <t>Mutter</t>
  </si>
  <si>
    <t xml:space="preserve">  Katie</t>
  </si>
  <si>
    <t>Ahern</t>
  </si>
  <si>
    <t>Chviruk</t>
  </si>
  <si>
    <t xml:space="preserve">  Cathryn</t>
  </si>
  <si>
    <t>Meehan</t>
  </si>
  <si>
    <t>Gammon</t>
  </si>
  <si>
    <t xml:space="preserve">  Shauna</t>
  </si>
  <si>
    <t xml:space="preserve">  Terence</t>
  </si>
  <si>
    <t>Franco</t>
  </si>
  <si>
    <t xml:space="preserve">  Marisol</t>
  </si>
  <si>
    <t>Patterson</t>
  </si>
  <si>
    <t xml:space="preserve">  Lindsay</t>
  </si>
  <si>
    <t>Valdes</t>
  </si>
  <si>
    <t>Craig</t>
  </si>
  <si>
    <t>Whipple</t>
  </si>
  <si>
    <t xml:space="preserve">  Brett W</t>
  </si>
  <si>
    <t>Marton</t>
  </si>
  <si>
    <t xml:space="preserve">  Dylan J</t>
  </si>
  <si>
    <t>Hildebrandt</t>
  </si>
  <si>
    <t>Biggs</t>
  </si>
  <si>
    <t xml:space="preserve">  Brooke M</t>
  </si>
  <si>
    <t>Shigezumi</t>
  </si>
  <si>
    <t xml:space="preserve">  Teiko</t>
  </si>
  <si>
    <t>Meineke</t>
  </si>
  <si>
    <t>Ludington</t>
  </si>
  <si>
    <t xml:space="preserve">  Johannah</t>
  </si>
  <si>
    <t>Perrich</t>
  </si>
  <si>
    <t xml:space="preserve">  Ryan A</t>
  </si>
  <si>
    <t>Cervantes</t>
  </si>
  <si>
    <t xml:space="preserve">  Andres Sr</t>
  </si>
  <si>
    <t>Andrews</t>
  </si>
  <si>
    <t xml:space="preserve">  Bryan</t>
  </si>
  <si>
    <t>Ruvalcaba</t>
  </si>
  <si>
    <t xml:space="preserve">  Lizette</t>
  </si>
  <si>
    <t>Stone</t>
  </si>
  <si>
    <t xml:space="preserve">  Jeb</t>
  </si>
  <si>
    <t>Campbell</t>
  </si>
  <si>
    <t xml:space="preserve">  Amy R</t>
  </si>
  <si>
    <t>Asher</t>
  </si>
  <si>
    <t>Mazzotta</t>
  </si>
  <si>
    <t xml:space="preserve">  Mike G</t>
  </si>
  <si>
    <t>Huttl</t>
  </si>
  <si>
    <t xml:space="preserve">  Simonezitrone Sr</t>
  </si>
  <si>
    <t>Ferron</t>
  </si>
  <si>
    <t>Colarusso</t>
  </si>
  <si>
    <t>Pearlman</t>
  </si>
  <si>
    <t xml:space="preserve">  Oz</t>
  </si>
  <si>
    <t>O'Mara</t>
  </si>
  <si>
    <t xml:space="preserve">  Erin M</t>
  </si>
  <si>
    <t>Niska</t>
  </si>
  <si>
    <t xml:space="preserve">  Bobby E</t>
  </si>
  <si>
    <t>Schlich</t>
  </si>
  <si>
    <t xml:space="preserve">  Daniel P</t>
  </si>
  <si>
    <t>Zidek</t>
  </si>
  <si>
    <t xml:space="preserve">  Marie E</t>
  </si>
  <si>
    <t>Ellgass</t>
  </si>
  <si>
    <t>Lowe</t>
  </si>
  <si>
    <t xml:space="preserve">  Eric D</t>
  </si>
  <si>
    <t>Malone</t>
  </si>
  <si>
    <t xml:space="preserve">  Tara</t>
  </si>
  <si>
    <t>Dumke</t>
  </si>
  <si>
    <t xml:space="preserve">  Haley L</t>
  </si>
  <si>
    <t>Strong</t>
  </si>
  <si>
    <t xml:space="preserve">  Kayla B</t>
  </si>
  <si>
    <t>Ferguson</t>
  </si>
  <si>
    <t xml:space="preserve">  Mark D</t>
  </si>
  <si>
    <t>Klein</t>
  </si>
  <si>
    <t xml:space="preserve">  Patrick J</t>
  </si>
  <si>
    <t>Eusebio</t>
  </si>
  <si>
    <t>Szolosi</t>
  </si>
  <si>
    <t xml:space="preserve">  Beth A</t>
  </si>
  <si>
    <t>Butler</t>
  </si>
  <si>
    <t xml:space="preserve">  Jason R</t>
  </si>
  <si>
    <t>Fukuchi</t>
  </si>
  <si>
    <t xml:space="preserve">  Yoshinori</t>
  </si>
  <si>
    <t>Drucker</t>
  </si>
  <si>
    <t xml:space="preserve">  Adrienne G</t>
  </si>
  <si>
    <t>Aziz</t>
  </si>
  <si>
    <t>Pak</t>
  </si>
  <si>
    <t xml:space="preserve">  Junyong</t>
  </si>
  <si>
    <t>Kieta</t>
  </si>
  <si>
    <t xml:space="preserve">  Kristen A</t>
  </si>
  <si>
    <t>Velez</t>
  </si>
  <si>
    <t xml:space="preserve">  Maria I</t>
  </si>
  <si>
    <t>Bussiere</t>
  </si>
  <si>
    <t xml:space="preserve">  Jonathan</t>
  </si>
  <si>
    <t>McCartney</t>
  </si>
  <si>
    <t>Bambauer</t>
  </si>
  <si>
    <t xml:space="preserve">  Benjamina C</t>
  </si>
  <si>
    <t>Mertz</t>
  </si>
  <si>
    <t>Mason</t>
  </si>
  <si>
    <t xml:space="preserve">  Alison B</t>
  </si>
  <si>
    <t>Rotich</t>
  </si>
  <si>
    <t>Fetzer</t>
  </si>
  <si>
    <t xml:space="preserve">  Alexis N</t>
  </si>
  <si>
    <t>Mattis</t>
  </si>
  <si>
    <t xml:space="preserve">  Shanda L</t>
  </si>
  <si>
    <t xml:space="preserve">  Lacey</t>
  </si>
  <si>
    <t>Balinsky</t>
  </si>
  <si>
    <t xml:space="preserve">  Laurette</t>
  </si>
  <si>
    <t>Reilly</t>
  </si>
  <si>
    <t xml:space="preserve">  Mary</t>
  </si>
  <si>
    <t>Petry</t>
  </si>
  <si>
    <t xml:space="preserve">  Kati A</t>
  </si>
  <si>
    <t>Laleman</t>
  </si>
  <si>
    <t xml:space="preserve">  Kelly J</t>
  </si>
  <si>
    <t>Colby</t>
  </si>
  <si>
    <t xml:space="preserve">  Greer D</t>
  </si>
  <si>
    <t>Wathke</t>
  </si>
  <si>
    <t xml:space="preserve">  Brent</t>
  </si>
  <si>
    <t>Daly</t>
  </si>
  <si>
    <t xml:space="preserve">  Eugene M</t>
  </si>
  <si>
    <t>Dillon</t>
  </si>
  <si>
    <t xml:space="preserve">  Erin D</t>
  </si>
  <si>
    <t>Pontes</t>
  </si>
  <si>
    <t xml:space="preserve">  Kamilla</t>
  </si>
  <si>
    <t>Spies</t>
  </si>
  <si>
    <t xml:space="preserve">  Wayne I</t>
  </si>
  <si>
    <t>Greig</t>
  </si>
  <si>
    <t xml:space="preserve">  Tracy L</t>
  </si>
  <si>
    <t>Scott</t>
  </si>
  <si>
    <t>Erlandson</t>
  </si>
  <si>
    <t xml:space="preserve">  Megan C</t>
  </si>
  <si>
    <t>Autrey</t>
  </si>
  <si>
    <t xml:space="preserve">  Greg D</t>
  </si>
  <si>
    <t>Michalski</t>
  </si>
  <si>
    <t xml:space="preserve">  Steven L</t>
  </si>
  <si>
    <t>Grillo</t>
  </si>
  <si>
    <t xml:space="preserve">  Gianfilippo</t>
  </si>
  <si>
    <t>Coronado</t>
  </si>
  <si>
    <t xml:space="preserve">  Hector</t>
  </si>
  <si>
    <t>Dewine</t>
  </si>
  <si>
    <t xml:space="preserve">  Mark W</t>
  </si>
  <si>
    <t>Carman</t>
  </si>
  <si>
    <t xml:space="preserve">  Aubri</t>
  </si>
  <si>
    <t>Neems</t>
  </si>
  <si>
    <t xml:space="preserve">  Justin</t>
  </si>
  <si>
    <t>Pesyna</t>
  </si>
  <si>
    <t>Meling</t>
  </si>
  <si>
    <t xml:space="preserve">  Erika M</t>
  </si>
  <si>
    <t>Widlowski</t>
  </si>
  <si>
    <t xml:space="preserve">  Daniel G</t>
  </si>
  <si>
    <t>Nadar</t>
  </si>
  <si>
    <t xml:space="preserve">  Devin C</t>
  </si>
  <si>
    <t xml:space="preserve">  Louise A</t>
  </si>
  <si>
    <t>Leedham</t>
  </si>
  <si>
    <t>Haglund</t>
  </si>
  <si>
    <t>Mills</t>
  </si>
  <si>
    <t xml:space="preserve">  Jessica L</t>
  </si>
  <si>
    <t>Drnjevich</t>
  </si>
  <si>
    <t xml:space="preserve">  Kristina K</t>
  </si>
  <si>
    <t>Clay</t>
  </si>
  <si>
    <t xml:space="preserve">  Brad</t>
  </si>
  <si>
    <t>Marbury</t>
  </si>
  <si>
    <t xml:space="preserve">  Margaret O</t>
  </si>
  <si>
    <t>Coon</t>
  </si>
  <si>
    <t xml:space="preserve">  Craig R</t>
  </si>
  <si>
    <t>Vanttinen</t>
  </si>
  <si>
    <t xml:space="preserve">  Simo</t>
  </si>
  <si>
    <t>Garges</t>
  </si>
  <si>
    <t xml:space="preserve">  Christopher J</t>
  </si>
  <si>
    <t>Rivel</t>
  </si>
  <si>
    <t xml:space="preserve">  Mario Sr</t>
  </si>
  <si>
    <t>Lawson</t>
  </si>
  <si>
    <t xml:space="preserve">  Meghann R</t>
  </si>
  <si>
    <t>Cale</t>
  </si>
  <si>
    <t xml:space="preserve">  Scott M</t>
  </si>
  <si>
    <t xml:space="preserve">  Caitlin E</t>
  </si>
  <si>
    <t>Stewart</t>
  </si>
  <si>
    <t xml:space="preserve">  Samantha A</t>
  </si>
  <si>
    <t>Drotz</t>
  </si>
  <si>
    <t>Mutai</t>
  </si>
  <si>
    <t>Lovlien</t>
  </si>
  <si>
    <t xml:space="preserve">  Maya</t>
  </si>
  <si>
    <t xml:space="preserve">  Zachary T</t>
  </si>
  <si>
    <t>Stoney</t>
  </si>
  <si>
    <t xml:space="preserve">  Hilda</t>
  </si>
  <si>
    <t>Markert</t>
  </si>
  <si>
    <t>McLucas</t>
  </si>
  <si>
    <t>Erwin</t>
  </si>
  <si>
    <t xml:space="preserve">  Bethany N</t>
  </si>
  <si>
    <t xml:space="preserve">  Sandra H</t>
  </si>
  <si>
    <t>Otsuka</t>
  </si>
  <si>
    <t xml:space="preserve">  Takuo</t>
  </si>
  <si>
    <t xml:space="preserve">  Kelly A</t>
  </si>
  <si>
    <t>Myers</t>
  </si>
  <si>
    <t>Cote</t>
  </si>
  <si>
    <t xml:space="preserve">  Benoit</t>
  </si>
  <si>
    <t>Ehrhardt</t>
  </si>
  <si>
    <t>Petersen</t>
  </si>
  <si>
    <t xml:space="preserve">  Jessica A</t>
  </si>
  <si>
    <t>Ertel</t>
  </si>
  <si>
    <t xml:space="preserve">  Monica K</t>
  </si>
  <si>
    <t>Lanza</t>
  </si>
  <si>
    <t xml:space="preserve">  Kevin L</t>
  </si>
  <si>
    <t>Picklesimer</t>
  </si>
  <si>
    <t>Giles</t>
  </si>
  <si>
    <t xml:space="preserve">  Della</t>
  </si>
  <si>
    <t>Harmon</t>
  </si>
  <si>
    <t>Pennings</t>
  </si>
  <si>
    <t xml:space="preserve">  Victoria</t>
  </si>
  <si>
    <t>Tseronis</t>
  </si>
  <si>
    <t xml:space="preserve">  Tasos</t>
  </si>
  <si>
    <t>Aliff</t>
  </si>
  <si>
    <t>Willenberg</t>
  </si>
  <si>
    <t xml:space="preserve">  Lukasz</t>
  </si>
  <si>
    <t>Millett</t>
  </si>
  <si>
    <t xml:space="preserve">  Matthew A</t>
  </si>
  <si>
    <t>Haley</t>
  </si>
  <si>
    <t xml:space="preserve">  Meta</t>
  </si>
  <si>
    <t>Ackerman</t>
  </si>
  <si>
    <t xml:space="preserve">  Rachel E</t>
  </si>
  <si>
    <t>Valdez</t>
  </si>
  <si>
    <t xml:space="preserve">  Angelica</t>
  </si>
  <si>
    <t>Michaud</t>
  </si>
  <si>
    <t xml:space="preserve">  Kathleen</t>
  </si>
  <si>
    <t>Gunnink</t>
  </si>
  <si>
    <t xml:space="preserve">  Gabriel D</t>
  </si>
  <si>
    <t>Knight</t>
  </si>
  <si>
    <t xml:space="preserve">  Jeff T</t>
  </si>
  <si>
    <t>Grosscup</t>
  </si>
  <si>
    <t xml:space="preserve">  Neil D</t>
  </si>
  <si>
    <t>Koniuch</t>
  </si>
  <si>
    <t xml:space="preserve">  Katherine L</t>
  </si>
  <si>
    <t>Heitzman</t>
  </si>
  <si>
    <t xml:space="preserve">  Ariel E</t>
  </si>
  <si>
    <t>Tatton</t>
  </si>
  <si>
    <t xml:space="preserve">  Christopher P</t>
  </si>
  <si>
    <t>Flanagan</t>
  </si>
  <si>
    <t>Funk</t>
  </si>
  <si>
    <t xml:space="preserve">  Molly K</t>
  </si>
  <si>
    <t>Davenport</t>
  </si>
  <si>
    <t>Lindbloom</t>
  </si>
  <si>
    <t xml:space="preserve">  Daniel M</t>
  </si>
  <si>
    <t>Wijayaratne</t>
  </si>
  <si>
    <t xml:space="preserve">  Hiruni</t>
  </si>
  <si>
    <t>Ainsworth</t>
  </si>
  <si>
    <t xml:space="preserve">  Reina H</t>
  </si>
  <si>
    <t>Gayagoy</t>
  </si>
  <si>
    <t xml:space="preserve">  Kristi</t>
  </si>
  <si>
    <t>Fitzmaurice</t>
  </si>
  <si>
    <t xml:space="preserve">  Meredith L</t>
  </si>
  <si>
    <t>Rodriguez</t>
  </si>
  <si>
    <t xml:space="preserve">  Jocelyn</t>
  </si>
  <si>
    <t>Tsoucas</t>
  </si>
  <si>
    <t xml:space="preserve">  Daphne</t>
  </si>
  <si>
    <t>Muhly</t>
  </si>
  <si>
    <t xml:space="preserve">  Margaret E</t>
  </si>
  <si>
    <t>Lund</t>
  </si>
  <si>
    <t xml:space="preserve">  Mario J</t>
  </si>
  <si>
    <t>Battaglino</t>
  </si>
  <si>
    <t>Pena</t>
  </si>
  <si>
    <t xml:space="preserve">  Carolina</t>
  </si>
  <si>
    <t>Thomason</t>
  </si>
  <si>
    <t xml:space="preserve">  Jenny K</t>
  </si>
  <si>
    <t>Hancox</t>
  </si>
  <si>
    <t>Canarecci</t>
  </si>
  <si>
    <t xml:space="preserve">  Kimberly D</t>
  </si>
  <si>
    <t>Toupin</t>
  </si>
  <si>
    <t xml:space="preserve">  Marc-Olivier</t>
  </si>
  <si>
    <t>Mulley</t>
  </si>
  <si>
    <t xml:space="preserve">  Russell J</t>
  </si>
  <si>
    <t>Parry</t>
  </si>
  <si>
    <t xml:space="preserve">  Karine</t>
  </si>
  <si>
    <t>Mason Cox</t>
  </si>
  <si>
    <t xml:space="preserve">  Cheryl</t>
  </si>
  <si>
    <t>Thompson</t>
  </si>
  <si>
    <t xml:space="preserve">  Allison M</t>
  </si>
  <si>
    <t>Nelson</t>
  </si>
  <si>
    <t xml:space="preserve">  Adriana</t>
  </si>
  <si>
    <t>Forte</t>
  </si>
  <si>
    <t xml:space="preserve">  Miranda J</t>
  </si>
  <si>
    <t>Corona Iturriaga</t>
  </si>
  <si>
    <t xml:space="preserve">  Roberto</t>
  </si>
  <si>
    <t>McCollum</t>
  </si>
  <si>
    <t xml:space="preserve">  Rebecca B</t>
  </si>
  <si>
    <t>Hevner</t>
  </si>
  <si>
    <t xml:space="preserve">  Tiffany</t>
  </si>
  <si>
    <t>Looi</t>
  </si>
  <si>
    <t xml:space="preserve">  Alexander</t>
  </si>
  <si>
    <t>Power</t>
  </si>
  <si>
    <t xml:space="preserve">  Rich M</t>
  </si>
  <si>
    <t>Routon</t>
  </si>
  <si>
    <t xml:space="preserve">  Aaron C</t>
  </si>
  <si>
    <t>Dochelli</t>
  </si>
  <si>
    <t>Gillespie</t>
  </si>
  <si>
    <t xml:space="preserve">  Maria M</t>
  </si>
  <si>
    <t>Oskvig</t>
  </si>
  <si>
    <t xml:space="preserve">  Daven W</t>
  </si>
  <si>
    <t>Holland-Stergar</t>
  </si>
  <si>
    <t xml:space="preserve">  Brianne</t>
  </si>
  <si>
    <t>Arai</t>
  </si>
  <si>
    <t xml:space="preserve">  Hiroki</t>
  </si>
  <si>
    <t>Olausson</t>
  </si>
  <si>
    <t xml:space="preserve">  Anders</t>
  </si>
  <si>
    <t>Wagner</t>
  </si>
  <si>
    <t>Delong</t>
  </si>
  <si>
    <t xml:space="preserve">  Candace N</t>
  </si>
  <si>
    <t>Mehech</t>
  </si>
  <si>
    <t xml:space="preserve">  Bruno F</t>
  </si>
  <si>
    <t>Machiela</t>
  </si>
  <si>
    <t>Dupere</t>
  </si>
  <si>
    <t xml:space="preserve">  Sally</t>
  </si>
  <si>
    <t>Iandolo</t>
  </si>
  <si>
    <t xml:space="preserve">  Meaghan J</t>
  </si>
  <si>
    <t>Ito</t>
  </si>
  <si>
    <t xml:space="preserve">  Rina</t>
  </si>
  <si>
    <t>Barry</t>
  </si>
  <si>
    <t xml:space="preserve">  Kristin P</t>
  </si>
  <si>
    <t>Boyce</t>
  </si>
  <si>
    <t xml:space="preserve">  Albert</t>
  </si>
  <si>
    <t>Lin</t>
  </si>
  <si>
    <t xml:space="preserve">  Shannon L</t>
  </si>
  <si>
    <t>Nalven</t>
  </si>
  <si>
    <t xml:space="preserve">  Amy B</t>
  </si>
  <si>
    <t>Bourgeois</t>
  </si>
  <si>
    <t xml:space="preserve">  A Danielle</t>
  </si>
  <si>
    <t>Orloff</t>
  </si>
  <si>
    <t xml:space="preserve">  Conrad F</t>
  </si>
  <si>
    <t>Ramirez</t>
  </si>
  <si>
    <t xml:space="preserve">  Josh</t>
  </si>
  <si>
    <t>Fouquet</t>
  </si>
  <si>
    <t xml:space="preserve">  Maxime</t>
  </si>
  <si>
    <t>McPhillips</t>
  </si>
  <si>
    <t>Burgin</t>
  </si>
  <si>
    <t>Roberts</t>
  </si>
  <si>
    <t xml:space="preserve">  Laura P</t>
  </si>
  <si>
    <t>Nemec</t>
  </si>
  <si>
    <t>Appman</t>
  </si>
  <si>
    <t xml:space="preserve">  William D</t>
  </si>
  <si>
    <t>Glotzbach</t>
  </si>
  <si>
    <t>Tenforde</t>
  </si>
  <si>
    <t xml:space="preserve">  Adam S</t>
  </si>
  <si>
    <t xml:space="preserve">  Armando</t>
  </si>
  <si>
    <t>Stanley Torres</t>
  </si>
  <si>
    <t xml:space="preserve">  Dana</t>
  </si>
  <si>
    <t>Vandongen</t>
  </si>
  <si>
    <t>Liebald</t>
  </si>
  <si>
    <t xml:space="preserve">  Benjamin</t>
  </si>
  <si>
    <t>Holte</t>
  </si>
  <si>
    <t xml:space="preserve">  Tanya</t>
  </si>
  <si>
    <t xml:space="preserve">  Tracy</t>
  </si>
  <si>
    <t>Bartlett</t>
  </si>
  <si>
    <t xml:space="preserve">  Emily S</t>
  </si>
  <si>
    <t>Bergman</t>
  </si>
  <si>
    <t xml:space="preserve">  Kelly R</t>
  </si>
  <si>
    <t>Aitken</t>
  </si>
  <si>
    <t>Berger</t>
  </si>
  <si>
    <t xml:space="preserve">  Bruce A Jr</t>
  </si>
  <si>
    <t>Richey</t>
  </si>
  <si>
    <t xml:space="preserve">  Cary J</t>
  </si>
  <si>
    <t>Trotter</t>
  </si>
  <si>
    <t xml:space="preserve">  Jill M</t>
  </si>
  <si>
    <t>Chavez</t>
  </si>
  <si>
    <t>Orifice</t>
  </si>
  <si>
    <t xml:space="preserve">  Michael E</t>
  </si>
  <si>
    <t>Farkash</t>
  </si>
  <si>
    <t xml:space="preserve">  Kathryn E</t>
  </si>
  <si>
    <t>Crawford</t>
  </si>
  <si>
    <t xml:space="preserve">  Polly</t>
  </si>
  <si>
    <t>Sittlington</t>
  </si>
  <si>
    <t xml:space="preserve">  Mark H</t>
  </si>
  <si>
    <t>Silbert</t>
  </si>
  <si>
    <t xml:space="preserve">  Jessie M</t>
  </si>
  <si>
    <t>Carrique</t>
  </si>
  <si>
    <t>Kosla</t>
  </si>
  <si>
    <t>Parker</t>
  </si>
  <si>
    <t>Horton</t>
  </si>
  <si>
    <t>Boller</t>
  </si>
  <si>
    <t xml:space="preserve">  Caroline S</t>
  </si>
  <si>
    <t>Olaru</t>
  </si>
  <si>
    <t xml:space="preserve">  Nuta</t>
  </si>
  <si>
    <t>Prescott</t>
  </si>
  <si>
    <t xml:space="preserve">  Margie</t>
  </si>
  <si>
    <t>Hines</t>
  </si>
  <si>
    <t xml:space="preserve">  Heidi</t>
  </si>
  <si>
    <t>Blanton</t>
  </si>
  <si>
    <t xml:space="preserve">  Diego J</t>
  </si>
  <si>
    <t>Bustamante</t>
  </si>
  <si>
    <t xml:space="preserve">  Enrique M Sr</t>
  </si>
  <si>
    <t>McCann</t>
  </si>
  <si>
    <t>Schmole</t>
  </si>
  <si>
    <t xml:space="preserve">  Filip</t>
  </si>
  <si>
    <t>Barber</t>
  </si>
  <si>
    <t xml:space="preserve">  Rosemary E</t>
  </si>
  <si>
    <t>Reichmann</t>
  </si>
  <si>
    <t>Cavatorta</t>
  </si>
  <si>
    <t>Yaeger</t>
  </si>
  <si>
    <t>Hughes</t>
  </si>
  <si>
    <t xml:space="preserve">  Jennifer R</t>
  </si>
  <si>
    <t>Donahue</t>
  </si>
  <si>
    <t xml:space="preserve">  Lauren E</t>
  </si>
  <si>
    <t>Greenwell</t>
  </si>
  <si>
    <t xml:space="preserve">  Ashley M</t>
  </si>
  <si>
    <t>Steele</t>
  </si>
  <si>
    <t xml:space="preserve">  Alison R</t>
  </si>
  <si>
    <t>Gunter</t>
  </si>
  <si>
    <t xml:space="preserve">  Madeleine</t>
  </si>
  <si>
    <t>McDonough</t>
  </si>
  <si>
    <t>Sweetland</t>
  </si>
  <si>
    <t xml:space="preserve">  Kimberly</t>
  </si>
  <si>
    <t>Hammersmith</t>
  </si>
  <si>
    <t>French</t>
  </si>
  <si>
    <t>Garbe</t>
  </si>
  <si>
    <t>Duncan</t>
  </si>
  <si>
    <t>Wallace</t>
  </si>
  <si>
    <t xml:space="preserve">  Jeremy J</t>
  </si>
  <si>
    <t>Tillman</t>
  </si>
  <si>
    <t xml:space="preserve">  Amy L</t>
  </si>
  <si>
    <t xml:space="preserve">  Karen L</t>
  </si>
  <si>
    <t>Taylor</t>
  </si>
  <si>
    <t xml:space="preserve">  Tennille</t>
  </si>
  <si>
    <t>McSween</t>
  </si>
  <si>
    <t>Schubert</t>
  </si>
  <si>
    <t>Lalanne</t>
  </si>
  <si>
    <t xml:space="preserve">  Justin E</t>
  </si>
  <si>
    <t xml:space="preserve">  Shalane</t>
  </si>
  <si>
    <t>Arellano</t>
  </si>
  <si>
    <t xml:space="preserve">  Jessica N</t>
  </si>
  <si>
    <t>Charette</t>
  </si>
  <si>
    <t xml:space="preserve">  Melanie</t>
  </si>
  <si>
    <t>Pena Reyes</t>
  </si>
  <si>
    <t xml:space="preserve">  Ruth Angelica</t>
  </si>
  <si>
    <t>Broderick</t>
  </si>
  <si>
    <t xml:space="preserve">  Una M</t>
  </si>
  <si>
    <t>Summers</t>
  </si>
  <si>
    <t xml:space="preserve">  Taralyn</t>
  </si>
  <si>
    <t xml:space="preserve">  James A</t>
  </si>
  <si>
    <t>Zhou</t>
  </si>
  <si>
    <t xml:space="preserve">  Ning</t>
  </si>
  <si>
    <t>Clarke-Ames</t>
  </si>
  <si>
    <t xml:space="preserve">  Joel</t>
  </si>
  <si>
    <t>Staton</t>
  </si>
  <si>
    <t>Forster</t>
  </si>
  <si>
    <t xml:space="preserve">  Brittney</t>
  </si>
  <si>
    <t>Monaghan</t>
  </si>
  <si>
    <t xml:space="preserve">  Sheila</t>
  </si>
  <si>
    <t>Kawamoto</t>
  </si>
  <si>
    <t xml:space="preserve">  Koji</t>
  </si>
  <si>
    <t>Dicharry</t>
  </si>
  <si>
    <t>Berry</t>
  </si>
  <si>
    <t xml:space="preserve">  Colleen M</t>
  </si>
  <si>
    <t>Porfirio</t>
  </si>
  <si>
    <t xml:space="preserve">  Deedra G</t>
  </si>
  <si>
    <t>Thind</t>
  </si>
  <si>
    <t xml:space="preserve">  Kulwinder</t>
  </si>
  <si>
    <t xml:space="preserve">  Ann M</t>
  </si>
  <si>
    <t>Horn</t>
  </si>
  <si>
    <t>Sabadosa</t>
  </si>
  <si>
    <t xml:space="preserve">  Apryl J</t>
  </si>
  <si>
    <t>Casady</t>
  </si>
  <si>
    <t xml:space="preserve">  Ilana</t>
  </si>
  <si>
    <t>Ahokas</t>
  </si>
  <si>
    <t>Hebert</t>
  </si>
  <si>
    <t xml:space="preserve">  Karl</t>
  </si>
  <si>
    <t>Fair</t>
  </si>
  <si>
    <t>Swenson</t>
  </si>
  <si>
    <t xml:space="preserve">  Will</t>
  </si>
  <si>
    <t>Revenis</t>
  </si>
  <si>
    <t xml:space="preserve">  Bradley D</t>
  </si>
  <si>
    <t>Engnes</t>
  </si>
  <si>
    <t xml:space="preserve">  Amy M</t>
  </si>
  <si>
    <t>Wiltse</t>
  </si>
  <si>
    <t xml:space="preserve">  Matthew W</t>
  </si>
  <si>
    <t>Fernandez</t>
  </si>
  <si>
    <t xml:space="preserve">  Tom</t>
  </si>
  <si>
    <t>Pinney</t>
  </si>
  <si>
    <t>Levy</t>
  </si>
  <si>
    <t xml:space="preserve">  Wayne A</t>
  </si>
  <si>
    <t>Takeda</t>
  </si>
  <si>
    <t xml:space="preserve">  Nobuyori</t>
  </si>
  <si>
    <t>Burke</t>
  </si>
  <si>
    <t xml:space="preserve">  Rich</t>
  </si>
  <si>
    <t>Duarte</t>
  </si>
  <si>
    <t xml:space="preserve">  Marcos S</t>
  </si>
  <si>
    <t>Nice</t>
  </si>
  <si>
    <t xml:space="preserve">  Andy</t>
  </si>
  <si>
    <t>Windler</t>
  </si>
  <si>
    <t>Jones</t>
  </si>
  <si>
    <t xml:space="preserve">  Marcus B</t>
  </si>
  <si>
    <t>Stevenson</t>
  </si>
  <si>
    <t xml:space="preserve">  Thomas K</t>
  </si>
  <si>
    <t>Humphrey</t>
  </si>
  <si>
    <t xml:space="preserve">  Geoff</t>
  </si>
  <si>
    <t>Payne</t>
  </si>
  <si>
    <t xml:space="preserve">  Chris J</t>
  </si>
  <si>
    <t>Hails</t>
  </si>
  <si>
    <t xml:space="preserve">  Kate A</t>
  </si>
  <si>
    <t>Proctor</t>
  </si>
  <si>
    <t xml:space="preserve">  Kelli</t>
  </si>
  <si>
    <t xml:space="preserve">  Maggie M</t>
  </si>
  <si>
    <t xml:space="preserve">  Michelle L</t>
  </si>
  <si>
    <t>Gresh</t>
  </si>
  <si>
    <t xml:space="preserve">  Ashley K</t>
  </si>
  <si>
    <t>Anis</t>
  </si>
  <si>
    <t>Swartz</t>
  </si>
  <si>
    <t xml:space="preserve">  Ryan K</t>
  </si>
  <si>
    <t>Schluneker</t>
  </si>
  <si>
    <t xml:space="preserve">  Matthew J</t>
  </si>
  <si>
    <t>Bellemare</t>
  </si>
  <si>
    <t>Vitalo</t>
  </si>
  <si>
    <t xml:space="preserve">  Antonia G</t>
  </si>
  <si>
    <t xml:space="preserve">  Casondra L</t>
  </si>
  <si>
    <t>Marshall</t>
  </si>
  <si>
    <t xml:space="preserve">  Wendy</t>
  </si>
  <si>
    <t>Pittaway</t>
  </si>
  <si>
    <t>Bill</t>
  </si>
  <si>
    <t xml:space="preserve">  Laura F</t>
  </si>
  <si>
    <t>Antrim</t>
  </si>
  <si>
    <t xml:space="preserve">  Amelia F</t>
  </si>
  <si>
    <t>Doolittle-Crider</t>
  </si>
  <si>
    <t>Ruhlman</t>
  </si>
  <si>
    <t xml:space="preserve">  Katie J</t>
  </si>
  <si>
    <t>Uchiyama</t>
  </si>
  <si>
    <t xml:space="preserve">  Mayumi</t>
  </si>
  <si>
    <t>Desota</t>
  </si>
  <si>
    <t xml:space="preserve">  Vanessa</t>
  </si>
  <si>
    <t>Edmonds</t>
  </si>
  <si>
    <t xml:space="preserve">  Natali N</t>
  </si>
  <si>
    <t>Otto</t>
  </si>
  <si>
    <t xml:space="preserve">  Beth</t>
  </si>
  <si>
    <t>Kurt</t>
  </si>
  <si>
    <t>Duhaime</t>
  </si>
  <si>
    <t>Swann</t>
  </si>
  <si>
    <t xml:space="preserve">  Andee W</t>
  </si>
  <si>
    <t>Burton</t>
  </si>
  <si>
    <t>Joslyn</t>
  </si>
  <si>
    <t xml:space="preserve">  C Fred</t>
  </si>
  <si>
    <t>Bennie</t>
  </si>
  <si>
    <t>Kanyane</t>
  </si>
  <si>
    <t xml:space="preserve">  Patrick Sr</t>
  </si>
  <si>
    <t>McFadden</t>
  </si>
  <si>
    <t xml:space="preserve">  Kelly M</t>
  </si>
  <si>
    <t>Connolly</t>
  </si>
  <si>
    <t>Merino</t>
  </si>
  <si>
    <t xml:space="preserve">  Keila L</t>
  </si>
  <si>
    <t>Baird</t>
  </si>
  <si>
    <t xml:space="preserve">  Zanae E</t>
  </si>
  <si>
    <t>Locatelli</t>
  </si>
  <si>
    <t>Brake</t>
  </si>
  <si>
    <t>Jacobs</t>
  </si>
  <si>
    <t xml:space="preserve">  Jason L</t>
  </si>
  <si>
    <t>Vaught</t>
  </si>
  <si>
    <t xml:space="preserve">  Benjamin J</t>
  </si>
  <si>
    <t>Monteleone</t>
  </si>
  <si>
    <t>Verdugo</t>
  </si>
  <si>
    <t xml:space="preserve">  Erika</t>
  </si>
  <si>
    <t>Sellers</t>
  </si>
  <si>
    <t xml:space="preserve">  Chad</t>
  </si>
  <si>
    <t>Bowman</t>
  </si>
  <si>
    <t>Marley</t>
  </si>
  <si>
    <t>Grey</t>
  </si>
  <si>
    <t xml:space="preserve">  Matthew R</t>
  </si>
  <si>
    <t>O'Rourke</t>
  </si>
  <si>
    <t xml:space="preserve">  Orla</t>
  </si>
  <si>
    <t>Fatehali</t>
  </si>
  <si>
    <t xml:space="preserve">  Shaista S</t>
  </si>
  <si>
    <t>Piza-Taylor</t>
  </si>
  <si>
    <t>Cavanaugh</t>
  </si>
  <si>
    <t xml:space="preserve">  Julie A</t>
  </si>
  <si>
    <t>Amako</t>
  </si>
  <si>
    <t xml:space="preserve">  Megumi</t>
  </si>
  <si>
    <t>Musa</t>
  </si>
  <si>
    <t xml:space="preserve">  Skylar</t>
  </si>
  <si>
    <t>Phillippi</t>
  </si>
  <si>
    <t>Hoskins</t>
  </si>
  <si>
    <t xml:space="preserve">  Amanda L</t>
  </si>
  <si>
    <t>Imbalzano Zegar</t>
  </si>
  <si>
    <t xml:space="preserve">  Renee</t>
  </si>
  <si>
    <t>Triedman</t>
  </si>
  <si>
    <t xml:space="preserve">  Nellie A</t>
  </si>
  <si>
    <t>Lovuolo</t>
  </si>
  <si>
    <t xml:space="preserve">  Tamara</t>
  </si>
  <si>
    <t>Chung</t>
  </si>
  <si>
    <t>Newsom</t>
  </si>
  <si>
    <t xml:space="preserve">  Aimee J</t>
  </si>
  <si>
    <t>Harrington</t>
  </si>
  <si>
    <t xml:space="preserve">  Suzanne</t>
  </si>
  <si>
    <t>Hoffman</t>
  </si>
  <si>
    <t xml:space="preserve">  Kristin A</t>
  </si>
  <si>
    <t>Van Vugt</t>
  </si>
  <si>
    <t xml:space="preserve">  Bronwyn</t>
  </si>
  <si>
    <t>Feehley</t>
  </si>
  <si>
    <t xml:space="preserve">  Taylor J</t>
  </si>
  <si>
    <t>Ashworth</t>
  </si>
  <si>
    <t xml:space="preserve">  Kimberly M</t>
  </si>
  <si>
    <t>Hansen</t>
  </si>
  <si>
    <t xml:space="preserve">  Joshua E</t>
  </si>
  <si>
    <t>Czyz</t>
  </si>
  <si>
    <t>Bauder</t>
  </si>
  <si>
    <t xml:space="preserve">  Andrew R</t>
  </si>
  <si>
    <t>Mendoza</t>
  </si>
  <si>
    <t xml:space="preserve">  Francisco J</t>
  </si>
  <si>
    <t>Glass</t>
  </si>
  <si>
    <t xml:space="preserve">  Rhonda</t>
  </si>
  <si>
    <t>Butcher</t>
  </si>
  <si>
    <t>Traiser</t>
  </si>
  <si>
    <t xml:space="preserve">  Miles J</t>
  </si>
  <si>
    <t>Mudy-Mader</t>
  </si>
  <si>
    <t xml:space="preserve">  Justyna I</t>
  </si>
  <si>
    <t xml:space="preserve">  Lucille</t>
  </si>
  <si>
    <t>Woo</t>
  </si>
  <si>
    <t xml:space="preserve">  April</t>
  </si>
  <si>
    <t xml:space="preserve">  Alyssa</t>
  </si>
  <si>
    <t>Sheppard</t>
  </si>
  <si>
    <t xml:space="preserve">  Jessica E</t>
  </si>
  <si>
    <t>Doran</t>
  </si>
  <si>
    <t>Labrosse</t>
  </si>
  <si>
    <t xml:space="preserve">  Emilie</t>
  </si>
  <si>
    <t>Thomas</t>
  </si>
  <si>
    <t xml:space="preserve">  Caitlin B</t>
  </si>
  <si>
    <t>Lesniak</t>
  </si>
  <si>
    <t xml:space="preserve">  Joseph W</t>
  </si>
  <si>
    <t>Prowse</t>
  </si>
  <si>
    <t>Seigel</t>
  </si>
  <si>
    <t xml:space="preserve">  Leah L</t>
  </si>
  <si>
    <t>Blas</t>
  </si>
  <si>
    <t xml:space="preserve">  Wayne L</t>
  </si>
  <si>
    <t>Simpson</t>
  </si>
  <si>
    <t>Gierman</t>
  </si>
  <si>
    <t xml:space="preserve">  Floris</t>
  </si>
  <si>
    <t>Jeuland</t>
  </si>
  <si>
    <t xml:space="preserve">  Marc</t>
  </si>
  <si>
    <t>Chorney</t>
  </si>
  <si>
    <t>Rook</t>
  </si>
  <si>
    <t xml:space="preserve">  Aharon N</t>
  </si>
  <si>
    <t>Chin</t>
  </si>
  <si>
    <t xml:space="preserve">  Lawrence D</t>
  </si>
  <si>
    <t xml:space="preserve">  Malcolm</t>
  </si>
  <si>
    <t>Savage</t>
  </si>
  <si>
    <t xml:space="preserve">  Anna E</t>
  </si>
  <si>
    <t>Hitchings</t>
  </si>
  <si>
    <t>Truitt</t>
  </si>
  <si>
    <t>Chang</t>
  </si>
  <si>
    <t xml:space="preserve">  Chia J</t>
  </si>
  <si>
    <t>Frey</t>
  </si>
  <si>
    <t xml:space="preserve">  Laura A</t>
  </si>
  <si>
    <t>Krishna</t>
  </si>
  <si>
    <t xml:space="preserve">  Aditi</t>
  </si>
  <si>
    <t>Maher</t>
  </si>
  <si>
    <t xml:space="preserve">  Leah A</t>
  </si>
  <si>
    <t>Boivin</t>
  </si>
  <si>
    <t xml:space="preserve">  Marianne</t>
  </si>
  <si>
    <t>McAlister</t>
  </si>
  <si>
    <t xml:space="preserve">  Carla</t>
  </si>
  <si>
    <t>Akhmedova</t>
  </si>
  <si>
    <t xml:space="preserve">  Oksana</t>
  </si>
  <si>
    <t>Tucker</t>
  </si>
  <si>
    <t>Gramelspacher</t>
  </si>
  <si>
    <t xml:space="preserve">  Maria A</t>
  </si>
  <si>
    <t>Goldsmith</t>
  </si>
  <si>
    <t xml:space="preserve">  Lisa M</t>
  </si>
  <si>
    <t>Tranter</t>
  </si>
  <si>
    <t xml:space="preserve">  Steve Jr</t>
  </si>
  <si>
    <t>Tu</t>
  </si>
  <si>
    <t>Kaczka</t>
  </si>
  <si>
    <t>Hunter</t>
  </si>
  <si>
    <t xml:space="preserve">  Dale</t>
  </si>
  <si>
    <t xml:space="preserve">  Brittany A</t>
  </si>
  <si>
    <t>Ashby</t>
  </si>
  <si>
    <t xml:space="preserve">  Robert S</t>
  </si>
  <si>
    <t>Ausen</t>
  </si>
  <si>
    <t xml:space="preserve">  Ulrike</t>
  </si>
  <si>
    <t>O'Leary</t>
  </si>
  <si>
    <t xml:space="preserve">  Katlyn A</t>
  </si>
  <si>
    <t>Scoville</t>
  </si>
  <si>
    <t xml:space="preserve">  Morgan B</t>
  </si>
  <si>
    <t>Kaus</t>
  </si>
  <si>
    <t>Rainey</t>
  </si>
  <si>
    <t xml:space="preserve">  Chandler</t>
  </si>
  <si>
    <t>Rasch</t>
  </si>
  <si>
    <t xml:space="preserve">  Silvana M</t>
  </si>
  <si>
    <t>Plunkett</t>
  </si>
  <si>
    <t xml:space="preserve">  Natty</t>
  </si>
  <si>
    <t xml:space="preserve">  Nicholas T</t>
  </si>
  <si>
    <t>Gusmer</t>
  </si>
  <si>
    <t>Loftus</t>
  </si>
  <si>
    <t xml:space="preserve">  Antony G</t>
  </si>
  <si>
    <t>Alvarez</t>
  </si>
  <si>
    <t>Petersson</t>
  </si>
  <si>
    <t>Liaw</t>
  </si>
  <si>
    <t>Tripaldi</t>
  </si>
  <si>
    <t xml:space="preserve">  Cassandra</t>
  </si>
  <si>
    <t xml:space="preserve">  Rosemary C</t>
  </si>
  <si>
    <t>Endara</t>
  </si>
  <si>
    <t xml:space="preserve">  Carrie A</t>
  </si>
  <si>
    <t>Valle</t>
  </si>
  <si>
    <t xml:space="preserve">  Gerardo Sr</t>
  </si>
  <si>
    <t>Germain</t>
  </si>
  <si>
    <t>Finecey</t>
  </si>
  <si>
    <t xml:space="preserve">  Meghan E</t>
  </si>
  <si>
    <t>Roe</t>
  </si>
  <si>
    <t xml:space="preserve">  Lisa B</t>
  </si>
  <si>
    <t>Webb</t>
  </si>
  <si>
    <t xml:space="preserve">  Jane R</t>
  </si>
  <si>
    <t>Stocker</t>
  </si>
  <si>
    <t>Jacobson</t>
  </si>
  <si>
    <t>Goodwin</t>
  </si>
  <si>
    <t xml:space="preserve">  Jillian A</t>
  </si>
  <si>
    <t>Brock</t>
  </si>
  <si>
    <t xml:space="preserve">  Laura D</t>
  </si>
  <si>
    <t>Papp</t>
  </si>
  <si>
    <t xml:space="preserve">  Megan E</t>
  </si>
  <si>
    <t>Siragusa</t>
  </si>
  <si>
    <t xml:space="preserve">  Shannon J</t>
  </si>
  <si>
    <t>Pizarro</t>
  </si>
  <si>
    <t xml:space="preserve">  Rachelle M</t>
  </si>
  <si>
    <t>Strange</t>
  </si>
  <si>
    <t>Eidinger</t>
  </si>
  <si>
    <t>Ginsburg</t>
  </si>
  <si>
    <t xml:space="preserve">  Brandon F</t>
  </si>
  <si>
    <t>Truex</t>
  </si>
  <si>
    <t>Higgins</t>
  </si>
  <si>
    <t xml:space="preserve">  Danielle N</t>
  </si>
  <si>
    <t>McCurdy</t>
  </si>
  <si>
    <t xml:space="preserve">  Bettina</t>
  </si>
  <si>
    <t>Varner</t>
  </si>
  <si>
    <t>Dahmen</t>
  </si>
  <si>
    <t xml:space="preserve">  Holli</t>
  </si>
  <si>
    <t xml:space="preserve">  Heather C</t>
  </si>
  <si>
    <t>Fraser</t>
  </si>
  <si>
    <t>Deeg</t>
  </si>
  <si>
    <t>Robertson</t>
  </si>
  <si>
    <t>Peck</t>
  </si>
  <si>
    <t xml:space="preserve">  Graham</t>
  </si>
  <si>
    <t>Burger</t>
  </si>
  <si>
    <t xml:space="preserve">  Garrett</t>
  </si>
  <si>
    <t>Blain</t>
  </si>
  <si>
    <t>Winters</t>
  </si>
  <si>
    <t xml:space="preserve">  Annabelle M</t>
  </si>
  <si>
    <t>McCue</t>
  </si>
  <si>
    <t xml:space="preserve">  Daniel T</t>
  </si>
  <si>
    <t>Webster</t>
  </si>
  <si>
    <t xml:space="preserve">  Deanne</t>
  </si>
  <si>
    <t>Chiappone</t>
  </si>
  <si>
    <t>Opie</t>
  </si>
  <si>
    <t xml:space="preserve">  Jasmine P</t>
  </si>
  <si>
    <t>Donnelly</t>
  </si>
  <si>
    <t>Rall</t>
  </si>
  <si>
    <t xml:space="preserve">  Tracie</t>
  </si>
  <si>
    <t xml:space="preserve">  Tristan D</t>
  </si>
  <si>
    <t>Chen</t>
  </si>
  <si>
    <t xml:space="preserve">  Peiweng</t>
  </si>
  <si>
    <t>Tufaro</t>
  </si>
  <si>
    <t xml:space="preserve">  Theresa M</t>
  </si>
  <si>
    <t xml:space="preserve">  Daniel J</t>
  </si>
  <si>
    <t>Susedik</t>
  </si>
  <si>
    <t xml:space="preserve">  Courtney M</t>
  </si>
  <si>
    <t xml:space="preserve">  Jose A</t>
  </si>
  <si>
    <t>Deady</t>
  </si>
  <si>
    <t xml:space="preserve">  Jonathon M</t>
  </si>
  <si>
    <t>Schaefer</t>
  </si>
  <si>
    <t xml:space="preserve">  Stephanie A</t>
  </si>
  <si>
    <t>D'Alessandro</t>
  </si>
  <si>
    <t>Wyss</t>
  </si>
  <si>
    <t xml:space="preserve">  Krista</t>
  </si>
  <si>
    <t>Rose</t>
  </si>
  <si>
    <t xml:space="preserve">  Jenessa</t>
  </si>
  <si>
    <t>Hopper</t>
  </si>
  <si>
    <t>Finneran</t>
  </si>
  <si>
    <t>Basham</t>
  </si>
  <si>
    <t xml:space="preserve">  Amanda N</t>
  </si>
  <si>
    <t xml:space="preserve">  Teresa P</t>
  </si>
  <si>
    <t>Oscal</t>
  </si>
  <si>
    <t xml:space="preserve">  Dorian</t>
  </si>
  <si>
    <t>Craft</t>
  </si>
  <si>
    <t>Kebede</t>
  </si>
  <si>
    <t xml:space="preserve">  Aberu</t>
  </si>
  <si>
    <t>Strobel</t>
  </si>
  <si>
    <t>Dalton</t>
  </si>
  <si>
    <t>Morimoto</t>
  </si>
  <si>
    <t xml:space="preserve">  Tania K</t>
  </si>
  <si>
    <t>Manlove</t>
  </si>
  <si>
    <t>Madzik</t>
  </si>
  <si>
    <t>Hobson</t>
  </si>
  <si>
    <t xml:space="preserve">  Valery L</t>
  </si>
  <si>
    <t>Reyes</t>
  </si>
  <si>
    <t xml:space="preserve">  Joanna G</t>
  </si>
  <si>
    <t>Tierney</t>
  </si>
  <si>
    <t xml:space="preserve">  Stefanie F</t>
  </si>
  <si>
    <t>Gabris</t>
  </si>
  <si>
    <t>Howard</t>
  </si>
  <si>
    <t xml:space="preserve">  Liza J</t>
  </si>
  <si>
    <t>Kallay</t>
  </si>
  <si>
    <t xml:space="preserve">  Ian M</t>
  </si>
  <si>
    <t>Leguizamo</t>
  </si>
  <si>
    <t xml:space="preserve">  Claudia L</t>
  </si>
  <si>
    <t>Escartin</t>
  </si>
  <si>
    <t xml:space="preserve">  Jessica M</t>
  </si>
  <si>
    <t>Chorey</t>
  </si>
  <si>
    <t xml:space="preserve">  Billy Jr</t>
  </si>
  <si>
    <t>McVay</t>
  </si>
  <si>
    <t>Vinson</t>
  </si>
  <si>
    <t xml:space="preserve">  Tim</t>
  </si>
  <si>
    <t>Astrike-Davis</t>
  </si>
  <si>
    <t xml:space="preserve">  Emma M</t>
  </si>
  <si>
    <t>Harder</t>
  </si>
  <si>
    <t>Bell</t>
  </si>
  <si>
    <t>Dawes</t>
  </si>
  <si>
    <t xml:space="preserve">  Bridget K</t>
  </si>
  <si>
    <t>Larios</t>
  </si>
  <si>
    <t xml:space="preserve">  Gabriel</t>
  </si>
  <si>
    <t>Yaremczuk</t>
  </si>
  <si>
    <t xml:space="preserve">  Natasha</t>
  </si>
  <si>
    <t xml:space="preserve">  Abby A</t>
  </si>
  <si>
    <t>Eversman</t>
  </si>
  <si>
    <t>Hickory</t>
  </si>
  <si>
    <t xml:space="preserve">  Mckendree</t>
  </si>
  <si>
    <t>Mooney</t>
  </si>
  <si>
    <t>Craighead</t>
  </si>
  <si>
    <t>Gardner</t>
  </si>
  <si>
    <t xml:space="preserve">  Joshua P</t>
  </si>
  <si>
    <t>Lohrenz</t>
  </si>
  <si>
    <t>Demise</t>
  </si>
  <si>
    <t xml:space="preserve">  Shure</t>
  </si>
  <si>
    <t>Guitard</t>
  </si>
  <si>
    <t xml:space="preserve">  Brenda</t>
  </si>
  <si>
    <t>Navas</t>
  </si>
  <si>
    <t xml:space="preserve">  Joseph M</t>
  </si>
  <si>
    <t>Ptucha</t>
  </si>
  <si>
    <t xml:space="preserve">  Stephen J</t>
  </si>
  <si>
    <t>Kirouac</t>
  </si>
  <si>
    <t xml:space="preserve">  Kathya</t>
  </si>
  <si>
    <t>Toews</t>
  </si>
  <si>
    <t xml:space="preserve">  Wesley</t>
  </si>
  <si>
    <t>Perry</t>
  </si>
  <si>
    <t>Kretz</t>
  </si>
  <si>
    <t xml:space="preserve">  Jamie L</t>
  </si>
  <si>
    <t>Hempel</t>
  </si>
  <si>
    <t xml:space="preserve">  Alexandra</t>
  </si>
  <si>
    <t>McBroom</t>
  </si>
  <si>
    <t>Yoo</t>
  </si>
  <si>
    <t xml:space="preserve">  Rebecca J</t>
  </si>
  <si>
    <t>Rand</t>
  </si>
  <si>
    <t xml:space="preserve">  Austin T</t>
  </si>
  <si>
    <t>Wolfe</t>
  </si>
  <si>
    <t xml:space="preserve">  Jamie T</t>
  </si>
  <si>
    <t>Vance</t>
  </si>
  <si>
    <t>Burnett</t>
  </si>
  <si>
    <t>Clason</t>
  </si>
  <si>
    <t xml:space="preserve">  Gillian</t>
  </si>
  <si>
    <t xml:space="preserve">  Brenn E</t>
  </si>
  <si>
    <t>Pietz</t>
  </si>
  <si>
    <t>Tegenkamp</t>
  </si>
  <si>
    <t>Dover</t>
  </si>
  <si>
    <t xml:space="preserve">  Thomas A</t>
  </si>
  <si>
    <t>Dockemeyer</t>
  </si>
  <si>
    <t xml:space="preserve">  Kevin J</t>
  </si>
  <si>
    <t xml:space="preserve">  William H</t>
  </si>
  <si>
    <t>Harel</t>
  </si>
  <si>
    <t xml:space="preserve">  Gal</t>
  </si>
  <si>
    <t>Aguila</t>
  </si>
  <si>
    <t xml:space="preserve">  Anton</t>
  </si>
  <si>
    <t>Vallejo Sarmiento</t>
  </si>
  <si>
    <t xml:space="preserve">  Yazmin</t>
  </si>
  <si>
    <t>Beisheim</t>
  </si>
  <si>
    <t xml:space="preserve">  Florian</t>
  </si>
  <si>
    <t>Lenhoff</t>
  </si>
  <si>
    <t>Wehrwein</t>
  </si>
  <si>
    <t xml:space="preserve">  Claire</t>
  </si>
  <si>
    <t>Markowitz</t>
  </si>
  <si>
    <t xml:space="preserve">  Lynn M</t>
  </si>
  <si>
    <t>Vos</t>
  </si>
  <si>
    <t>McLeod</t>
  </si>
  <si>
    <t xml:space="preserve">  Candice</t>
  </si>
  <si>
    <t>Balcom</t>
  </si>
  <si>
    <t xml:space="preserve">  Jennifer D</t>
  </si>
  <si>
    <t>Dirth</t>
  </si>
  <si>
    <t>Inglish</t>
  </si>
  <si>
    <t xml:space="preserve">  Devon R</t>
  </si>
  <si>
    <t>Massa-Musiak</t>
  </si>
  <si>
    <t xml:space="preserve">  Elena</t>
  </si>
  <si>
    <t>Bailey</t>
  </si>
  <si>
    <t>Jacoby</t>
  </si>
  <si>
    <t xml:space="preserve">  Bert</t>
  </si>
  <si>
    <t>Crimmings</t>
  </si>
  <si>
    <t xml:space="preserve">  John P</t>
  </si>
  <si>
    <t>Crane</t>
  </si>
  <si>
    <t>Swartzfager</t>
  </si>
  <si>
    <t xml:space="preserve">  Lisa K</t>
  </si>
  <si>
    <t>Clevenger</t>
  </si>
  <si>
    <t xml:space="preserve">  Kristine</t>
  </si>
  <si>
    <t>Reichardt</t>
  </si>
  <si>
    <t xml:space="preserve">  Paul A</t>
  </si>
  <si>
    <t>Morton</t>
  </si>
  <si>
    <t>Sunstrum</t>
  </si>
  <si>
    <t>Frownfelter</t>
  </si>
  <si>
    <t xml:space="preserve">  Milah B</t>
  </si>
  <si>
    <t>Richter</t>
  </si>
  <si>
    <t xml:space="preserve">  Annette M</t>
  </si>
  <si>
    <t>England</t>
  </si>
  <si>
    <t xml:space="preserve">  Yoko</t>
  </si>
  <si>
    <t>McLean</t>
  </si>
  <si>
    <t xml:space="preserve">  Laura</t>
  </si>
  <si>
    <t xml:space="preserve">  Tess A</t>
  </si>
  <si>
    <t>Lane</t>
  </si>
  <si>
    <t xml:space="preserve">  William G</t>
  </si>
  <si>
    <t>Vonachen</t>
  </si>
  <si>
    <t xml:space="preserve">  Paige</t>
  </si>
  <si>
    <t>Kidwell</t>
  </si>
  <si>
    <t>Betancourth</t>
  </si>
  <si>
    <t xml:space="preserve">  Maria</t>
  </si>
  <si>
    <t>Henstrom</t>
  </si>
  <si>
    <t xml:space="preserve">  Stephanie D</t>
  </si>
  <si>
    <t>Pereira</t>
  </si>
  <si>
    <t xml:space="preserve">  Sara M</t>
  </si>
  <si>
    <t>Brown</t>
  </si>
  <si>
    <t xml:space="preserve">  Scott A</t>
  </si>
  <si>
    <t>Reasoner</t>
  </si>
  <si>
    <t>Carver</t>
  </si>
  <si>
    <t xml:space="preserve">  Brian A</t>
  </si>
  <si>
    <t>Borror</t>
  </si>
  <si>
    <t xml:space="preserve">  Kaitlin R</t>
  </si>
  <si>
    <t>Saad</t>
  </si>
  <si>
    <t xml:space="preserve">  Mohammad</t>
  </si>
  <si>
    <t>Paul</t>
  </si>
  <si>
    <t>Trail</t>
  </si>
  <si>
    <t>Benton</t>
  </si>
  <si>
    <t xml:space="preserve">  Kelli M</t>
  </si>
  <si>
    <t>Bauman</t>
  </si>
  <si>
    <t xml:space="preserve">  Sheridan H</t>
  </si>
  <si>
    <t>Bakula</t>
  </si>
  <si>
    <t xml:space="preserve">  Sarah M</t>
  </si>
  <si>
    <t>Davis</t>
  </si>
  <si>
    <t xml:space="preserve">  Laura J</t>
  </si>
  <si>
    <t>Weiler</t>
  </si>
  <si>
    <t>Schaaf</t>
  </si>
  <si>
    <t xml:space="preserve">  Gisele</t>
  </si>
  <si>
    <t>Sack</t>
  </si>
  <si>
    <t xml:space="preserve">  Myra L</t>
  </si>
  <si>
    <t>Chenard</t>
  </si>
  <si>
    <t xml:space="preserve">  Melissa M</t>
  </si>
  <si>
    <t>Williamson</t>
  </si>
  <si>
    <t xml:space="preserve">  Eleanor F</t>
  </si>
  <si>
    <t>Dollas</t>
  </si>
  <si>
    <t>Sprague</t>
  </si>
  <si>
    <t xml:space="preserve">  Kenneth</t>
  </si>
  <si>
    <t>Michell</t>
  </si>
  <si>
    <t xml:space="preserve">  Robert G</t>
  </si>
  <si>
    <t>Datwyler</t>
  </si>
  <si>
    <t xml:space="preserve">  Thomas C</t>
  </si>
  <si>
    <t>Mead</t>
  </si>
  <si>
    <t>Kennedy</t>
  </si>
  <si>
    <t xml:space="preserve">  Mallory D</t>
  </si>
  <si>
    <t>Czech</t>
  </si>
  <si>
    <t>O'Brien</t>
  </si>
  <si>
    <t xml:space="preserve">  Jamie</t>
  </si>
  <si>
    <t>Bachman</t>
  </si>
  <si>
    <t xml:space="preserve">  Ariell</t>
  </si>
  <si>
    <t>Bednar</t>
  </si>
  <si>
    <t>Daye</t>
  </si>
  <si>
    <t>Clarke</t>
  </si>
  <si>
    <t xml:space="preserve">  Thomas B</t>
  </si>
  <si>
    <t>Koren</t>
  </si>
  <si>
    <t>Kuramoto</t>
  </si>
  <si>
    <t xml:space="preserve">  Rachelle L</t>
  </si>
  <si>
    <t>Lynn</t>
  </si>
  <si>
    <t xml:space="preserve">  Colleen</t>
  </si>
  <si>
    <t>Dierksen</t>
  </si>
  <si>
    <t xml:space="preserve">  Gregory A</t>
  </si>
  <si>
    <t>Zoeller</t>
  </si>
  <si>
    <t>Flesch</t>
  </si>
  <si>
    <t>Maltby</t>
  </si>
  <si>
    <t xml:space="preserve">  Sara</t>
  </si>
  <si>
    <t>Custance</t>
  </si>
  <si>
    <t xml:space="preserve">  Lucie J</t>
  </si>
  <si>
    <t>Choi</t>
  </si>
  <si>
    <t xml:space="preserve">  Elizabeth S</t>
  </si>
  <si>
    <t>Barnett</t>
  </si>
  <si>
    <t xml:space="preserve">  Carma S</t>
  </si>
  <si>
    <t>Proulx</t>
  </si>
  <si>
    <t>Lundine</t>
  </si>
  <si>
    <t>Paullin</t>
  </si>
  <si>
    <t>Delucia</t>
  </si>
  <si>
    <t xml:space="preserve">  Francesca</t>
  </si>
  <si>
    <t>Valentine</t>
  </si>
  <si>
    <t>Mohara</t>
  </si>
  <si>
    <t xml:space="preserve">  Toshiyuki</t>
  </si>
  <si>
    <t>Fairbrother</t>
  </si>
  <si>
    <t xml:space="preserve">  Tom L</t>
  </si>
  <si>
    <t>Fagan</t>
  </si>
  <si>
    <t>Toth</t>
  </si>
  <si>
    <t>Guinn</t>
  </si>
  <si>
    <t xml:space="preserve">  Julee</t>
  </si>
  <si>
    <t xml:space="preserve">  Christopher M</t>
  </si>
  <si>
    <t>Diviney</t>
  </si>
  <si>
    <t xml:space="preserve">  Ciaran</t>
  </si>
  <si>
    <t>Marlatt</t>
  </si>
  <si>
    <t>Ohler</t>
  </si>
  <si>
    <t xml:space="preserve">  Makie</t>
  </si>
  <si>
    <t>Mossler</t>
  </si>
  <si>
    <t xml:space="preserve">  Emily E</t>
  </si>
  <si>
    <t>Segall</t>
  </si>
  <si>
    <t xml:space="preserve">  Cary</t>
  </si>
  <si>
    <t>Sprieser</t>
  </si>
  <si>
    <t xml:space="preserve">  Steven</t>
  </si>
  <si>
    <t>Blanco</t>
  </si>
  <si>
    <t xml:space="preserve">  Jose Antonio Sr</t>
  </si>
  <si>
    <t>Sheptock</t>
  </si>
  <si>
    <t xml:space="preserve">  Tatiana</t>
  </si>
  <si>
    <t>Chruniak</t>
  </si>
  <si>
    <t xml:space="preserve">  Dan T</t>
  </si>
  <si>
    <t>Miller</t>
  </si>
  <si>
    <t xml:space="preserve">  Liisa A</t>
  </si>
  <si>
    <t>Theis</t>
  </si>
  <si>
    <t>Sadler</t>
  </si>
  <si>
    <t xml:space="preserve">  Maxwell</t>
  </si>
  <si>
    <t>Auger</t>
  </si>
  <si>
    <t xml:space="preserve">  Pascale</t>
  </si>
  <si>
    <t>Steadman</t>
  </si>
  <si>
    <t xml:space="preserve">  Becca</t>
  </si>
  <si>
    <t>McCarron</t>
  </si>
  <si>
    <t>Roecker</t>
  </si>
  <si>
    <t>Giumarra</t>
  </si>
  <si>
    <t xml:space="preserve">  Nicole R</t>
  </si>
  <si>
    <t xml:space="preserve">  David W</t>
  </si>
  <si>
    <t>Bower</t>
  </si>
  <si>
    <t xml:space="preserve">  Grant</t>
  </si>
  <si>
    <t xml:space="preserve">  Sophia</t>
  </si>
  <si>
    <t>Capriccioso</t>
  </si>
  <si>
    <t xml:space="preserve">  Christina</t>
  </si>
  <si>
    <t>Starbuck</t>
  </si>
  <si>
    <t xml:space="preserve">  Sam L</t>
  </si>
  <si>
    <t>McMahon</t>
  </si>
  <si>
    <t xml:space="preserve">  Haley R</t>
  </si>
  <si>
    <t>Rissell</t>
  </si>
  <si>
    <t xml:space="preserve">  Ethan</t>
  </si>
  <si>
    <t>Kromroy</t>
  </si>
  <si>
    <t xml:space="preserve">  Andrew W</t>
  </si>
  <si>
    <t>Manfredi</t>
  </si>
  <si>
    <t xml:space="preserve">  Mark G</t>
  </si>
  <si>
    <t>Manwaring</t>
  </si>
  <si>
    <t xml:space="preserve">  Kasey E</t>
  </si>
  <si>
    <t>Tomaszewski</t>
  </si>
  <si>
    <t>Gannon</t>
  </si>
  <si>
    <t>Frye</t>
  </si>
  <si>
    <t xml:space="preserve">  Kristin M</t>
  </si>
  <si>
    <t>Currier</t>
  </si>
  <si>
    <t xml:space="preserve">  Mary-Lynn B</t>
  </si>
  <si>
    <t>Whittendale</t>
  </si>
  <si>
    <t xml:space="preserve">  Jamie A</t>
  </si>
  <si>
    <t>Rixe</t>
  </si>
  <si>
    <t xml:space="preserve">  Jeffrey A</t>
  </si>
  <si>
    <t>Ballon-Landa</t>
  </si>
  <si>
    <t>Zaferos</t>
  </si>
  <si>
    <t xml:space="preserve">  Audrey</t>
  </si>
  <si>
    <t xml:space="preserve">  Jacob</t>
  </si>
  <si>
    <t>Evans Marke</t>
  </si>
  <si>
    <t xml:space="preserve">  Daniel S</t>
  </si>
  <si>
    <t>Samland</t>
  </si>
  <si>
    <t xml:space="preserve">  Marc C</t>
  </si>
  <si>
    <t>Shapiro</t>
  </si>
  <si>
    <t xml:space="preserve">  Mark S</t>
  </si>
  <si>
    <t>Snitzer</t>
  </si>
  <si>
    <t>Herra Arroyo</t>
  </si>
  <si>
    <t>Watters</t>
  </si>
  <si>
    <t>Steele-Belkin</t>
  </si>
  <si>
    <t xml:space="preserve">  Dara</t>
  </si>
  <si>
    <t>Christensen</t>
  </si>
  <si>
    <t xml:space="preserve">  Rachelle R</t>
  </si>
  <si>
    <t>Hodge</t>
  </si>
  <si>
    <t xml:space="preserve">  Brenda J</t>
  </si>
  <si>
    <t>Rusterholz</t>
  </si>
  <si>
    <t>Lafrance</t>
  </si>
  <si>
    <t xml:space="preserve">  Sylvain</t>
  </si>
  <si>
    <t>Hallis</t>
  </si>
  <si>
    <t>Salowitz</t>
  </si>
  <si>
    <t xml:space="preserve">  Kaitlin M</t>
  </si>
  <si>
    <t>Blake</t>
  </si>
  <si>
    <t xml:space="preserve">  William R</t>
  </si>
  <si>
    <t>Langerak</t>
  </si>
  <si>
    <t>Bonilla</t>
  </si>
  <si>
    <t xml:space="preserve">  Veronica</t>
  </si>
  <si>
    <t>Ciabattoni</t>
  </si>
  <si>
    <t xml:space="preserve">  Warren</t>
  </si>
  <si>
    <t>Escanero Palmer</t>
  </si>
  <si>
    <t xml:space="preserve">  Daniela</t>
  </si>
  <si>
    <t xml:space="preserve">  Deirdre A</t>
  </si>
  <si>
    <t>Osmark</t>
  </si>
  <si>
    <t xml:space="preserve">  Mathias</t>
  </si>
  <si>
    <t>Warwick</t>
  </si>
  <si>
    <t xml:space="preserve">  Kurt</t>
  </si>
  <si>
    <t>Magnuson</t>
  </si>
  <si>
    <t>Marsh</t>
  </si>
  <si>
    <t>Kari</t>
  </si>
  <si>
    <t>Standiford</t>
  </si>
  <si>
    <t xml:space="preserve">  Alex F</t>
  </si>
  <si>
    <t>Sherwin</t>
  </si>
  <si>
    <t xml:space="preserve">  Alice</t>
  </si>
  <si>
    <t>Blekeli</t>
  </si>
  <si>
    <t xml:space="preserve">  Johannes Fiskerstand</t>
  </si>
  <si>
    <t>Vangampleare</t>
  </si>
  <si>
    <t>Hiatt</t>
  </si>
  <si>
    <t xml:space="preserve">  Jon M</t>
  </si>
  <si>
    <t>Tadesse</t>
  </si>
  <si>
    <t xml:space="preserve">  Fasil</t>
  </si>
  <si>
    <t>Jaswell</t>
  </si>
  <si>
    <t>Phillips-Cook</t>
  </si>
  <si>
    <t xml:space="preserve">  Lisa J</t>
  </si>
  <si>
    <t xml:space="preserve">  Doron P</t>
  </si>
  <si>
    <t xml:space="preserve">  Katharina</t>
  </si>
  <si>
    <t>Desruisseaux</t>
  </si>
  <si>
    <t xml:space="preserve">  Carl</t>
  </si>
  <si>
    <t>Ripp</t>
  </si>
  <si>
    <t xml:space="preserve">  Kelsey J</t>
  </si>
  <si>
    <t>Harris</t>
  </si>
  <si>
    <t xml:space="preserve">  Stephen A</t>
  </si>
  <si>
    <t>Shafer</t>
  </si>
  <si>
    <t>Hemesath</t>
  </si>
  <si>
    <t xml:space="preserve">  Katie C</t>
  </si>
  <si>
    <t>Vinci</t>
  </si>
  <si>
    <t xml:space="preserve">  Melissa K</t>
  </si>
  <si>
    <t>Diamond-Husmann</t>
  </si>
  <si>
    <t xml:space="preserve">  Kara H</t>
  </si>
  <si>
    <t>Soto</t>
  </si>
  <si>
    <t xml:space="preserve">  Juan Carlos</t>
  </si>
  <si>
    <t xml:space="preserve">  John III</t>
  </si>
  <si>
    <t>Patrick</t>
  </si>
  <si>
    <t>Dacko</t>
  </si>
  <si>
    <t xml:space="preserve">  Kristin C</t>
  </si>
  <si>
    <t>Glassey</t>
  </si>
  <si>
    <t xml:space="preserve">  Casey M</t>
  </si>
  <si>
    <t>Frechette</t>
  </si>
  <si>
    <t>Benitez</t>
  </si>
  <si>
    <t xml:space="preserve">  Braulio</t>
  </si>
  <si>
    <t>Gauthier</t>
  </si>
  <si>
    <t xml:space="preserve">  Anne-Marie</t>
  </si>
  <si>
    <t>Fazioli</t>
  </si>
  <si>
    <t xml:space="preserve">  Samuel K</t>
  </si>
  <si>
    <t xml:space="preserve">  Yuki</t>
  </si>
  <si>
    <t>Dannenhauer</t>
  </si>
  <si>
    <t xml:space="preserve">  Rafer</t>
  </si>
  <si>
    <t>McComb</t>
  </si>
  <si>
    <t xml:space="preserve">  Erynn J</t>
  </si>
  <si>
    <t>Sambasivam</t>
  </si>
  <si>
    <t xml:space="preserve">  Mahesh</t>
  </si>
  <si>
    <t>Maina</t>
  </si>
  <si>
    <t xml:space="preserve">  Stanley</t>
  </si>
  <si>
    <t>Keshian</t>
  </si>
  <si>
    <t>Maas</t>
  </si>
  <si>
    <t>Sinasac</t>
  </si>
  <si>
    <t xml:space="preserve">  Rachel M</t>
  </si>
  <si>
    <t>Van De Kamp</t>
  </si>
  <si>
    <t xml:space="preserve">  Fritz</t>
  </si>
  <si>
    <t>Ruffo</t>
  </si>
  <si>
    <t>Long</t>
  </si>
  <si>
    <t xml:space="preserve">  Claire M</t>
  </si>
  <si>
    <t>Rohde</t>
  </si>
  <si>
    <t>Bonzi</t>
  </si>
  <si>
    <t xml:space="preserve">  Maria S</t>
  </si>
  <si>
    <t>Moore</t>
  </si>
  <si>
    <t xml:space="preserve">  Katherine E</t>
  </si>
  <si>
    <t>McGrane</t>
  </si>
  <si>
    <t>Stepnowski</t>
  </si>
  <si>
    <t xml:space="preserve">  Roxanne</t>
  </si>
  <si>
    <t>Merkle</t>
  </si>
  <si>
    <t xml:space="preserve">  Israel</t>
  </si>
  <si>
    <t xml:space="preserve">  Samalya</t>
  </si>
  <si>
    <t>Vigneron</t>
  </si>
  <si>
    <t>Mucci</t>
  </si>
  <si>
    <t xml:space="preserve">  Alicia</t>
  </si>
  <si>
    <t>MacDonald</t>
  </si>
  <si>
    <t xml:space="preserve">  Sarah K</t>
  </si>
  <si>
    <t>Deng</t>
  </si>
  <si>
    <t xml:space="preserve">  Guomin</t>
  </si>
  <si>
    <t>De Mata</t>
  </si>
  <si>
    <t xml:space="preserve">  Javier</t>
  </si>
  <si>
    <t>Strickland</t>
  </si>
  <si>
    <t>Cheney</t>
  </si>
  <si>
    <t xml:space="preserve">  Thomas S</t>
  </si>
  <si>
    <t>Godoy</t>
  </si>
  <si>
    <t xml:space="preserve">  Martha Patricia</t>
  </si>
  <si>
    <t>Rider</t>
  </si>
  <si>
    <t xml:space="preserve">  Jennifer V</t>
  </si>
  <si>
    <t xml:space="preserve">  Michael W</t>
  </si>
  <si>
    <t>Walters</t>
  </si>
  <si>
    <t xml:space="preserve">  Eddie C</t>
  </si>
  <si>
    <t>Leboeuf</t>
  </si>
  <si>
    <t xml:space="preserve">  Maxime M</t>
  </si>
  <si>
    <t>Scheibel</t>
  </si>
  <si>
    <t>Ritter</t>
  </si>
  <si>
    <t xml:space="preserve">  Justin M</t>
  </si>
  <si>
    <t>Pretot</t>
  </si>
  <si>
    <t xml:space="preserve">  Svetlana V</t>
  </si>
  <si>
    <t>Willsey</t>
  </si>
  <si>
    <t xml:space="preserve">  Jana L</t>
  </si>
  <si>
    <t>Roach</t>
  </si>
  <si>
    <t>Jacobsen</t>
  </si>
  <si>
    <t xml:space="preserve">  Torrey C III</t>
  </si>
  <si>
    <t>O'Hora</t>
  </si>
  <si>
    <t>Amato</t>
  </si>
  <si>
    <t>Wegner</t>
  </si>
  <si>
    <t xml:space="preserve">  Lana J</t>
  </si>
  <si>
    <t>Bokun</t>
  </si>
  <si>
    <t xml:space="preserve">  Rebecca E</t>
  </si>
  <si>
    <t>Ainsley</t>
  </si>
  <si>
    <t xml:space="preserve">  Katie M</t>
  </si>
  <si>
    <t xml:space="preserve">  Elizabeth A</t>
  </si>
  <si>
    <t>Overpeck</t>
  </si>
  <si>
    <t>Levine</t>
  </si>
  <si>
    <t xml:space="preserve">  Annie J</t>
  </si>
  <si>
    <t>Jean</t>
  </si>
  <si>
    <t xml:space="preserve">  Annie</t>
  </si>
  <si>
    <t>Wild</t>
  </si>
  <si>
    <t>Tabor</t>
  </si>
  <si>
    <t>Steffen</t>
  </si>
  <si>
    <t xml:space="preserve">  Amy T</t>
  </si>
  <si>
    <t>Tadich</t>
  </si>
  <si>
    <t xml:space="preserve">  Katarina D</t>
  </si>
  <si>
    <t>Christenson</t>
  </si>
  <si>
    <t xml:space="preserve">  B</t>
  </si>
  <si>
    <t>Shell</t>
  </si>
  <si>
    <t xml:space="preserve">  Alison</t>
  </si>
  <si>
    <t>Rao</t>
  </si>
  <si>
    <t xml:space="preserve">  Neil K</t>
  </si>
  <si>
    <t xml:space="preserve">  Anne Hunter</t>
  </si>
  <si>
    <t xml:space="preserve">  Sandra</t>
  </si>
  <si>
    <t>Gomez</t>
  </si>
  <si>
    <t>Hemingway</t>
  </si>
  <si>
    <t xml:space="preserve">  Rodney</t>
  </si>
  <si>
    <t>Pett</t>
  </si>
  <si>
    <t xml:space="preserve">  Carl R</t>
  </si>
  <si>
    <t>Meingast</t>
  </si>
  <si>
    <t xml:space="preserve">  Maximilian</t>
  </si>
  <si>
    <t>McCarthy</t>
  </si>
  <si>
    <t>Boyle</t>
  </si>
  <si>
    <t>Gundersen</t>
  </si>
  <si>
    <t xml:space="preserve">  Eirik</t>
  </si>
  <si>
    <t>Wolswinkel</t>
  </si>
  <si>
    <t xml:space="preserve">  Rik</t>
  </si>
  <si>
    <t>Bomberger</t>
  </si>
  <si>
    <t>Lapierre</t>
  </si>
  <si>
    <t xml:space="preserve">  Yannick</t>
  </si>
  <si>
    <t>Beaty</t>
  </si>
  <si>
    <t xml:space="preserve">  Sean R</t>
  </si>
  <si>
    <t>Hammer</t>
  </si>
  <si>
    <t>Randolph</t>
  </si>
  <si>
    <t xml:space="preserve">  Sara A</t>
  </si>
  <si>
    <t>Masterson</t>
  </si>
  <si>
    <t>Friess</t>
  </si>
  <si>
    <t xml:space="preserve">  Thibaud</t>
  </si>
  <si>
    <t>Mantoni</t>
  </si>
  <si>
    <t>Bodeen</t>
  </si>
  <si>
    <t xml:space="preserve">  Gretchen K</t>
  </si>
  <si>
    <t>McPherson</t>
  </si>
  <si>
    <t xml:space="preserve">  Martina</t>
  </si>
  <si>
    <t>Palko</t>
  </si>
  <si>
    <t xml:space="preserve">  Dustin J</t>
  </si>
  <si>
    <t>Breathitt</t>
  </si>
  <si>
    <t>Evora</t>
  </si>
  <si>
    <t xml:space="preserve">  Daniel V</t>
  </si>
  <si>
    <t>Fischer</t>
  </si>
  <si>
    <t xml:space="preserve">  Saeger</t>
  </si>
  <si>
    <t>Deba</t>
  </si>
  <si>
    <t xml:space="preserve">  Buzunesh</t>
  </si>
  <si>
    <t>Leloup</t>
  </si>
  <si>
    <t xml:space="preserve">  Mirte</t>
  </si>
  <si>
    <t>Labare</t>
  </si>
  <si>
    <t>Arouca</t>
  </si>
  <si>
    <t xml:space="preserve">  Kerry A</t>
  </si>
  <si>
    <t>Reese</t>
  </si>
  <si>
    <t>McCloskey</t>
  </si>
  <si>
    <t>Tedsen</t>
  </si>
  <si>
    <t>Koehlinger</t>
  </si>
  <si>
    <t>Pielechaty</t>
  </si>
  <si>
    <t>Korhonen</t>
  </si>
  <si>
    <t xml:space="preserve">  Jonathan P</t>
  </si>
  <si>
    <t>Kehr</t>
  </si>
  <si>
    <t xml:space="preserve">  Gina</t>
  </si>
  <si>
    <t>Montagna</t>
  </si>
  <si>
    <t xml:space="preserve">  Dino</t>
  </si>
  <si>
    <t>M√ºller</t>
  </si>
  <si>
    <t xml:space="preserve">  Jan</t>
  </si>
  <si>
    <t xml:space="preserve">  Jonathan E</t>
  </si>
  <si>
    <t>Sidebottom</t>
  </si>
  <si>
    <t xml:space="preserve">  Mark A</t>
  </si>
  <si>
    <t>Morris</t>
  </si>
  <si>
    <t>Chaisson</t>
  </si>
  <si>
    <t xml:space="preserve">  Stan J</t>
  </si>
  <si>
    <t>Pigott</t>
  </si>
  <si>
    <t>Cochrane</t>
  </si>
  <si>
    <t xml:space="preserve">  Krysta</t>
  </si>
  <si>
    <t>Armitage</t>
  </si>
  <si>
    <t xml:space="preserve">  Natascia</t>
  </si>
  <si>
    <t>Shen</t>
  </si>
  <si>
    <t>O'Kelly</t>
  </si>
  <si>
    <t>Huff</t>
  </si>
  <si>
    <t xml:space="preserve">  Monica</t>
  </si>
  <si>
    <t>Dye</t>
  </si>
  <si>
    <t>Willard</t>
  </si>
  <si>
    <t xml:space="preserve">  Kelly C</t>
  </si>
  <si>
    <t>D'Addario</t>
  </si>
  <si>
    <t>Buchanan</t>
  </si>
  <si>
    <t xml:space="preserve">  James V</t>
  </si>
  <si>
    <t xml:space="preserve">  Angie</t>
  </si>
  <si>
    <t>Waterson</t>
  </si>
  <si>
    <t>Piras</t>
  </si>
  <si>
    <t xml:space="preserve">  Sabina</t>
  </si>
  <si>
    <t xml:space="preserve">  Amy C</t>
  </si>
  <si>
    <t xml:space="preserve">  Victoria U</t>
  </si>
  <si>
    <t>Landberg</t>
  </si>
  <si>
    <t xml:space="preserve">  Amelia B</t>
  </si>
  <si>
    <t>Flynn</t>
  </si>
  <si>
    <t xml:space="preserve">  Jackie J</t>
  </si>
  <si>
    <t>Bishop</t>
  </si>
  <si>
    <t>Devitt</t>
  </si>
  <si>
    <t xml:space="preserve">  Kerry</t>
  </si>
  <si>
    <t xml:space="preserve">  Cindy G</t>
  </si>
  <si>
    <t>Tramontano</t>
  </si>
  <si>
    <t xml:space="preserve">  Gennaro</t>
  </si>
  <si>
    <t>Davidson</t>
  </si>
  <si>
    <t xml:space="preserve">  Terry</t>
  </si>
  <si>
    <t>McGraw</t>
  </si>
  <si>
    <t xml:space="preserve">  Keara</t>
  </si>
  <si>
    <t>Fellure</t>
  </si>
  <si>
    <t>Sanford</t>
  </si>
  <si>
    <t xml:space="preserve">  Katena</t>
  </si>
  <si>
    <t>Wrenn</t>
  </si>
  <si>
    <t xml:space="preserve">  Bean K</t>
  </si>
  <si>
    <t>Lindsey</t>
  </si>
  <si>
    <t>Krueger</t>
  </si>
  <si>
    <t xml:space="preserve">  Jan-Patrick</t>
  </si>
  <si>
    <t>Babler</t>
  </si>
  <si>
    <t xml:space="preserve">  Jesse J</t>
  </si>
  <si>
    <t>Brezenski</t>
  </si>
  <si>
    <t xml:space="preserve">  Lindsey M</t>
  </si>
  <si>
    <t>Marschner</t>
  </si>
  <si>
    <t xml:space="preserve">  Marguerite K</t>
  </si>
  <si>
    <t xml:space="preserve">  Travis</t>
  </si>
  <si>
    <t>Montez</t>
  </si>
  <si>
    <t xml:space="preserve">  Ricky</t>
  </si>
  <si>
    <t xml:space="preserve">  Colleen L</t>
  </si>
  <si>
    <t>Hurt</t>
  </si>
  <si>
    <t xml:space="preserve">  Charlie A</t>
  </si>
  <si>
    <t>Garey</t>
  </si>
  <si>
    <t>Reddy</t>
  </si>
  <si>
    <t xml:space="preserve">  Lauren C</t>
  </si>
  <si>
    <t>Mueller</t>
  </si>
  <si>
    <t>Julia</t>
  </si>
  <si>
    <t>Uribe</t>
  </si>
  <si>
    <t xml:space="preserve">  Erik R</t>
  </si>
  <si>
    <t>Hand</t>
  </si>
  <si>
    <t>Mac-Thiong</t>
  </si>
  <si>
    <t xml:space="preserve">  Jean-Marc</t>
  </si>
  <si>
    <t xml:space="preserve">  Kerry L</t>
  </si>
  <si>
    <t>Steidl</t>
  </si>
  <si>
    <t xml:space="preserve">  Ulrich</t>
  </si>
  <si>
    <t xml:space="preserve">  Justin P</t>
  </si>
  <si>
    <t>Alderfer</t>
  </si>
  <si>
    <t xml:space="preserve">  Hannah E</t>
  </si>
  <si>
    <t>Ryland</t>
  </si>
  <si>
    <t>Bethea</t>
  </si>
  <si>
    <t xml:space="preserve">  Joseph P</t>
  </si>
  <si>
    <t>Blois</t>
  </si>
  <si>
    <t>Dayton</t>
  </si>
  <si>
    <t xml:space="preserve">  Gina M</t>
  </si>
  <si>
    <t>Cloud</t>
  </si>
  <si>
    <t xml:space="preserve">  Shantel C</t>
  </si>
  <si>
    <t>Betournay</t>
  </si>
  <si>
    <t>Temple</t>
  </si>
  <si>
    <t>Rollie</t>
  </si>
  <si>
    <t xml:space="preserve">  Jessica R</t>
  </si>
  <si>
    <t>Roybal</t>
  </si>
  <si>
    <t xml:space="preserve">  Robyn</t>
  </si>
  <si>
    <t>Turgeon</t>
  </si>
  <si>
    <t>Deingenis</t>
  </si>
  <si>
    <t xml:space="preserve">  Jessica F</t>
  </si>
  <si>
    <t>Gibbs</t>
  </si>
  <si>
    <t>Trom</t>
  </si>
  <si>
    <t>Sizer</t>
  </si>
  <si>
    <t xml:space="preserve">  Brooke E</t>
  </si>
  <si>
    <t>Ellison</t>
  </si>
  <si>
    <t xml:space="preserve">  Katelyn E</t>
  </si>
  <si>
    <t>Sulkowski</t>
  </si>
  <si>
    <t>Maringo</t>
  </si>
  <si>
    <t>Lattin</t>
  </si>
  <si>
    <t>Deblander</t>
  </si>
  <si>
    <t>O'Neill</t>
  </si>
  <si>
    <t xml:space="preserve">  Eoghan</t>
  </si>
  <si>
    <t xml:space="preserve">  Pamela W</t>
  </si>
  <si>
    <t>Stanek</t>
  </si>
  <si>
    <t xml:space="preserve">  Kassie</t>
  </si>
  <si>
    <t>Manning</t>
  </si>
  <si>
    <t>Barrera Munoz</t>
  </si>
  <si>
    <t xml:space="preserve">  Ruben Dario</t>
  </si>
  <si>
    <t>Schauwaers</t>
  </si>
  <si>
    <t>Hartman</t>
  </si>
  <si>
    <t xml:space="preserve">  Lindsay M</t>
  </si>
  <si>
    <t>Fire</t>
  </si>
  <si>
    <t>Waliaula</t>
  </si>
  <si>
    <t>Blackshear</t>
  </si>
  <si>
    <t xml:space="preserve">  Samuel H</t>
  </si>
  <si>
    <t>Nettik</t>
  </si>
  <si>
    <t xml:space="preserve">  Jenni</t>
  </si>
  <si>
    <t>Novales</t>
  </si>
  <si>
    <t xml:space="preserve">  Estuardo F</t>
  </si>
  <si>
    <t>Rosauer</t>
  </si>
  <si>
    <t xml:space="preserve">  Brett</t>
  </si>
  <si>
    <t>Ryder</t>
  </si>
  <si>
    <t xml:space="preserve">  Sharon E</t>
  </si>
  <si>
    <t>Larsen</t>
  </si>
  <si>
    <t xml:space="preserve">  Jacob W√¶ver</t>
  </si>
  <si>
    <t>Keate</t>
  </si>
  <si>
    <t xml:space="preserve">  Brooke S</t>
  </si>
  <si>
    <t>Starosciak</t>
  </si>
  <si>
    <t xml:space="preserve">  Kaye A</t>
  </si>
  <si>
    <t>Henderson</t>
  </si>
  <si>
    <t xml:space="preserve">  Daniel C</t>
  </si>
  <si>
    <t>Winkelman</t>
  </si>
  <si>
    <t xml:space="preserve">  Laurie A</t>
  </si>
  <si>
    <t>Monette</t>
  </si>
  <si>
    <t>Kramer</t>
  </si>
  <si>
    <t xml:space="preserve">  Shelby</t>
  </si>
  <si>
    <t>Goldstein</t>
  </si>
  <si>
    <t xml:space="preserve">  Leticia</t>
  </si>
  <si>
    <t>Barrett</t>
  </si>
  <si>
    <t xml:space="preserve">  John S</t>
  </si>
  <si>
    <t>Irwin</t>
  </si>
  <si>
    <t>Glenn</t>
  </si>
  <si>
    <t>O'Meara</t>
  </si>
  <si>
    <t>Budrow</t>
  </si>
  <si>
    <t xml:space="preserve">  Nelly S</t>
  </si>
  <si>
    <t xml:space="preserve">  Meredith S</t>
  </si>
  <si>
    <t>Douglas</t>
  </si>
  <si>
    <t>Tecklenburg</t>
  </si>
  <si>
    <t xml:space="preserve">  Katherine A</t>
  </si>
  <si>
    <t>Schenck</t>
  </si>
  <si>
    <t xml:space="preserve">  Steve</t>
  </si>
  <si>
    <t>Blendell</t>
  </si>
  <si>
    <t>Parodi</t>
  </si>
  <si>
    <t xml:space="preserve">  Katharine</t>
  </si>
  <si>
    <t>Morgan</t>
  </si>
  <si>
    <t xml:space="preserve">  Heather L</t>
  </si>
  <si>
    <t>Linden</t>
  </si>
  <si>
    <t xml:space="preserve">  Desiree</t>
  </si>
  <si>
    <t>Horning</t>
  </si>
  <si>
    <t xml:space="preserve">  Peter B</t>
  </si>
  <si>
    <t>Goode</t>
  </si>
  <si>
    <t>Doden</t>
  </si>
  <si>
    <t>Groff</t>
  </si>
  <si>
    <t xml:space="preserve">  Adam C</t>
  </si>
  <si>
    <t>Kuehler</t>
  </si>
  <si>
    <t xml:space="preserve">  Jon</t>
  </si>
  <si>
    <t xml:space="preserve">  Steven J</t>
  </si>
  <si>
    <t>Gibby</t>
  </si>
  <si>
    <t xml:space="preserve">  Jessica P</t>
  </si>
  <si>
    <t>Busa</t>
  </si>
  <si>
    <t>Moyo</t>
  </si>
  <si>
    <t xml:space="preserve">  Arturo H</t>
  </si>
  <si>
    <t xml:space="preserve">  Ketil</t>
  </si>
  <si>
    <t xml:space="preserve">  Christi</t>
  </si>
  <si>
    <t>Ash</t>
  </si>
  <si>
    <t>Do Prado</t>
  </si>
  <si>
    <t xml:space="preserve">  Edivaldo B</t>
  </si>
  <si>
    <t xml:space="preserve">  Eve</t>
  </si>
  <si>
    <t xml:space="preserve">  Devin</t>
  </si>
  <si>
    <t>Dever</t>
  </si>
  <si>
    <t xml:space="preserve">  Shaun R</t>
  </si>
  <si>
    <t>Horvath</t>
  </si>
  <si>
    <t xml:space="preserve">  Adrian</t>
  </si>
  <si>
    <t>Danner</t>
  </si>
  <si>
    <t>Weiss</t>
  </si>
  <si>
    <t xml:space="preserve">  Mallory</t>
  </si>
  <si>
    <t>D'Andrea</t>
  </si>
  <si>
    <t xml:space="preserve">  Shawn E</t>
  </si>
  <si>
    <t>Olesky</t>
  </si>
  <si>
    <t>Whitcraft</t>
  </si>
  <si>
    <t>Salazar</t>
  </si>
  <si>
    <t xml:space="preserve">  Johann A</t>
  </si>
  <si>
    <t>Todd</t>
  </si>
  <si>
    <t xml:space="preserve">  Robin M</t>
  </si>
  <si>
    <t>Pond</t>
  </si>
  <si>
    <t xml:space="preserve">  Kyle K</t>
  </si>
  <si>
    <t>Egan</t>
  </si>
  <si>
    <t>Bersani</t>
  </si>
  <si>
    <t xml:space="preserve">  Michael A</t>
  </si>
  <si>
    <t>Creech</t>
  </si>
  <si>
    <t xml:space="preserve">  Byron A</t>
  </si>
  <si>
    <t>Sudres</t>
  </si>
  <si>
    <t xml:space="preserve">  Carine A</t>
  </si>
  <si>
    <t>Couture</t>
  </si>
  <si>
    <t xml:space="preserve">  Lindsay A</t>
  </si>
  <si>
    <t>Patronick</t>
  </si>
  <si>
    <t xml:space="preserve">  Justin R</t>
  </si>
  <si>
    <t>Depasquale</t>
  </si>
  <si>
    <t>Lavergne</t>
  </si>
  <si>
    <t>Kawakami</t>
  </si>
  <si>
    <t xml:space="preserve">  Ayako N</t>
  </si>
  <si>
    <t>Gonsalves</t>
  </si>
  <si>
    <t xml:space="preserve">  Emilee</t>
  </si>
  <si>
    <t xml:space="preserve">  Stephen M</t>
  </si>
  <si>
    <t>Aure</t>
  </si>
  <si>
    <t xml:space="preserve">  Annemarie A</t>
  </si>
  <si>
    <t>Mattingly</t>
  </si>
  <si>
    <t xml:space="preserve">  Ashley R</t>
  </si>
  <si>
    <t>Stelpflug</t>
  </si>
  <si>
    <t xml:space="preserve">  Leslie A</t>
  </si>
  <si>
    <t>Sanchez Antognini</t>
  </si>
  <si>
    <t xml:space="preserve">  Mauricio J</t>
  </si>
  <si>
    <t>Condon</t>
  </si>
  <si>
    <t xml:space="preserve">  Kieran</t>
  </si>
  <si>
    <t>Magato</t>
  </si>
  <si>
    <t>Dombrowski</t>
  </si>
  <si>
    <t xml:space="preserve">  Zeke M</t>
  </si>
  <si>
    <t>Ohara</t>
  </si>
  <si>
    <t xml:space="preserve">  Chip</t>
  </si>
  <si>
    <t>Cifuentes Fetiva</t>
  </si>
  <si>
    <t xml:space="preserve">  Miguel Angel Sr</t>
  </si>
  <si>
    <t>Keno</t>
  </si>
  <si>
    <t>Bruce</t>
  </si>
  <si>
    <t xml:space="preserve">  Meghan</t>
  </si>
  <si>
    <t>Lorch</t>
  </si>
  <si>
    <t>Sullivan</t>
  </si>
  <si>
    <t xml:space="preserve">  Millicent M</t>
  </si>
  <si>
    <t>Cave</t>
  </si>
  <si>
    <t>Gudenkauf</t>
  </si>
  <si>
    <t xml:space="preserve">  Kimberly K</t>
  </si>
  <si>
    <t xml:space="preserve">  Justin C</t>
  </si>
  <si>
    <t>Holley</t>
  </si>
  <si>
    <t xml:space="preserve">  Tristan P</t>
  </si>
  <si>
    <t>Kemble</t>
  </si>
  <si>
    <t xml:space="preserve">  Traci A</t>
  </si>
  <si>
    <t>Bentley</t>
  </si>
  <si>
    <t xml:space="preserve">  Logan M</t>
  </si>
  <si>
    <t>Bellucci</t>
  </si>
  <si>
    <t xml:space="preserve">  Tiffany A</t>
  </si>
  <si>
    <t>Collins</t>
  </si>
  <si>
    <t>Gillman</t>
  </si>
  <si>
    <t xml:space="preserve">  Luke</t>
  </si>
  <si>
    <t>West</t>
  </si>
  <si>
    <t xml:space="preserve">  Leigh</t>
  </si>
  <si>
    <t>Chida</t>
  </si>
  <si>
    <t xml:space="preserve">  Yosuke</t>
  </si>
  <si>
    <t>Reisenauer</t>
  </si>
  <si>
    <t>Rosenberg-Wohl</t>
  </si>
  <si>
    <t>Theriault</t>
  </si>
  <si>
    <t xml:space="preserve">  Jodi</t>
  </si>
  <si>
    <t>Manuel</t>
  </si>
  <si>
    <t>Demko</t>
  </si>
  <si>
    <t xml:space="preserve">  Misti C</t>
  </si>
  <si>
    <t>Battaglia</t>
  </si>
  <si>
    <t xml:space="preserve">  Angela J</t>
  </si>
  <si>
    <t>Follo</t>
  </si>
  <si>
    <t xml:space="preserve">  Jonathan D</t>
  </si>
  <si>
    <t>Barana</t>
  </si>
  <si>
    <t>Lysaght</t>
  </si>
  <si>
    <t xml:space="preserve">  Adrian R</t>
  </si>
  <si>
    <t>Chalmers</t>
  </si>
  <si>
    <t>MacPherson</t>
  </si>
  <si>
    <t xml:space="preserve">  Rachel</t>
  </si>
  <si>
    <t>Delfidio</t>
  </si>
  <si>
    <t xml:space="preserve">  Susan</t>
  </si>
  <si>
    <t>Cummings</t>
  </si>
  <si>
    <t xml:space="preserve">  Cameron M</t>
  </si>
  <si>
    <t>Schroegel</t>
  </si>
  <si>
    <t xml:space="preserve">  Claudia A</t>
  </si>
  <si>
    <t>Casey</t>
  </si>
  <si>
    <t xml:space="preserve">  Nicole M</t>
  </si>
  <si>
    <t>Randall</t>
  </si>
  <si>
    <t xml:space="preserve">  Jack</t>
  </si>
  <si>
    <t>Doyon</t>
  </si>
  <si>
    <t>Sankey</t>
  </si>
  <si>
    <t>Stilgenbauer</t>
  </si>
  <si>
    <t>Jaskiewicz</t>
  </si>
  <si>
    <t>Deppen</t>
  </si>
  <si>
    <t xml:space="preserve">  Jackie K</t>
  </si>
  <si>
    <t>Hine</t>
  </si>
  <si>
    <t>Mathews</t>
  </si>
  <si>
    <t xml:space="preserve">  Tyler C</t>
  </si>
  <si>
    <t>Yabu</t>
  </si>
  <si>
    <t xml:space="preserve">  Yoshie</t>
  </si>
  <si>
    <t>Strang</t>
  </si>
  <si>
    <t xml:space="preserve">  Lauren A</t>
  </si>
  <si>
    <t>Frank</t>
  </si>
  <si>
    <t xml:space="preserve">  Mason D</t>
  </si>
  <si>
    <t>Shanley</t>
  </si>
  <si>
    <t>Mancebo Garcia</t>
  </si>
  <si>
    <t xml:space="preserve">  Arturo</t>
  </si>
  <si>
    <t>Keehan</t>
  </si>
  <si>
    <t xml:space="preserve">  Jake</t>
  </si>
  <si>
    <t>Mahaney</t>
  </si>
  <si>
    <t>Nolan</t>
  </si>
  <si>
    <t xml:space="preserve">  Alison L</t>
  </si>
  <si>
    <t>Sobrino</t>
  </si>
  <si>
    <t xml:space="preserve">  Karen A</t>
  </si>
  <si>
    <t>Gennaro</t>
  </si>
  <si>
    <t xml:space="preserve">  Thomas R</t>
  </si>
  <si>
    <t>Mayer</t>
  </si>
  <si>
    <t>Becker</t>
  </si>
  <si>
    <t xml:space="preserve">  Ezra</t>
  </si>
  <si>
    <t>Platt</t>
  </si>
  <si>
    <t xml:space="preserve">  Ari L</t>
  </si>
  <si>
    <t>Brodeur</t>
  </si>
  <si>
    <t xml:space="preserve">  Fanny</t>
  </si>
  <si>
    <t>Knight Pech</t>
  </si>
  <si>
    <t>Jubinski</t>
  </si>
  <si>
    <t xml:space="preserve">  Catherine A</t>
  </si>
  <si>
    <t>Wall</t>
  </si>
  <si>
    <t>McKay</t>
  </si>
  <si>
    <t xml:space="preserve">  Janel N</t>
  </si>
  <si>
    <t>Oh</t>
  </si>
  <si>
    <t xml:space="preserve">  Yann Kai</t>
  </si>
  <si>
    <t>Kessell</t>
  </si>
  <si>
    <t xml:space="preserve">  Zachary R</t>
  </si>
  <si>
    <t>Hidalgo Zambrano</t>
  </si>
  <si>
    <t xml:space="preserve">  Alejandro Sr</t>
  </si>
  <si>
    <t>Caprario</t>
  </si>
  <si>
    <t xml:space="preserve">  Nicholas R</t>
  </si>
  <si>
    <t xml:space="preserve">  Michael D</t>
  </si>
  <si>
    <t>Wong</t>
  </si>
  <si>
    <t xml:space="preserve">  Marina</t>
  </si>
  <si>
    <t>Lea</t>
  </si>
  <si>
    <t xml:space="preserve">  Ross P</t>
  </si>
  <si>
    <t>Quigley</t>
  </si>
  <si>
    <t xml:space="preserve">  Aoife</t>
  </si>
  <si>
    <t>Korir</t>
  </si>
  <si>
    <t>Downs</t>
  </si>
  <si>
    <t xml:space="preserve">  Barry P</t>
  </si>
  <si>
    <t>Zywek</t>
  </si>
  <si>
    <t xml:space="preserve">  Maciej</t>
  </si>
  <si>
    <t>Faulkner</t>
  </si>
  <si>
    <t xml:space="preserve">  Jerry D</t>
  </si>
  <si>
    <t>Erspamer</t>
  </si>
  <si>
    <t xml:space="preserve">  Cathi</t>
  </si>
  <si>
    <t>Addison</t>
  </si>
  <si>
    <t xml:space="preserve">  Alex M</t>
  </si>
  <si>
    <t>Wu</t>
  </si>
  <si>
    <t xml:space="preserve">  Liang</t>
  </si>
  <si>
    <t xml:space="preserve">  Lexy</t>
  </si>
  <si>
    <t>Bosl</t>
  </si>
  <si>
    <t>Goldberg</t>
  </si>
  <si>
    <t xml:space="preserve">  Samuel L</t>
  </si>
  <si>
    <t xml:space="preserve">  Spencer A</t>
  </si>
  <si>
    <t>Johnston</t>
  </si>
  <si>
    <t xml:space="preserve">  Rochelle</t>
  </si>
  <si>
    <t>Keating</t>
  </si>
  <si>
    <t xml:space="preserve">  Paula</t>
  </si>
  <si>
    <t>Duhon</t>
  </si>
  <si>
    <t xml:space="preserve">  Madeline E</t>
  </si>
  <si>
    <t>Briseno</t>
  </si>
  <si>
    <t xml:space="preserve">  Maria Isabel</t>
  </si>
  <si>
    <t>Besse</t>
  </si>
  <si>
    <t xml:space="preserve">  Arthur M</t>
  </si>
  <si>
    <t>Shillings</t>
  </si>
  <si>
    <t xml:space="preserve">  Joseph R</t>
  </si>
  <si>
    <t>Tate</t>
  </si>
  <si>
    <t xml:space="preserve">  Sachiko</t>
  </si>
  <si>
    <t>Hengoed</t>
  </si>
  <si>
    <t>Aller</t>
  </si>
  <si>
    <t>Pisano</t>
  </si>
  <si>
    <t>Sanca</t>
  </si>
  <si>
    <t xml:space="preserve">  Ruben</t>
  </si>
  <si>
    <t>Bond</t>
  </si>
  <si>
    <t>Carron</t>
  </si>
  <si>
    <t>Ellwanger</t>
  </si>
  <si>
    <t xml:space="preserve">  Chatham</t>
  </si>
  <si>
    <t>Hanson</t>
  </si>
  <si>
    <t xml:space="preserve">  Derek</t>
  </si>
  <si>
    <t xml:space="preserve">  Kalvin J</t>
  </si>
  <si>
    <t>Counts</t>
  </si>
  <si>
    <t>Carson</t>
  </si>
  <si>
    <t xml:space="preserve">  Barbara G</t>
  </si>
  <si>
    <t>Haines</t>
  </si>
  <si>
    <t>Schnabel</t>
  </si>
  <si>
    <t xml:space="preserve">  Sunny S</t>
  </si>
  <si>
    <t>Simon</t>
  </si>
  <si>
    <t>Arciniaga</t>
  </si>
  <si>
    <t>Lizak</t>
  </si>
  <si>
    <t xml:space="preserve">  Marisa A</t>
  </si>
  <si>
    <t>Howery</t>
  </si>
  <si>
    <t>Crain</t>
  </si>
  <si>
    <t>Hotze</t>
  </si>
  <si>
    <t xml:space="preserve">  Jenna M</t>
  </si>
  <si>
    <t>Chauhan</t>
  </si>
  <si>
    <t>Raab</t>
  </si>
  <si>
    <t xml:space="preserve">  Lyazid</t>
  </si>
  <si>
    <t>McKown</t>
  </si>
  <si>
    <t xml:space="preserve">  Lindsey A</t>
  </si>
  <si>
    <t>Schiemann</t>
  </si>
  <si>
    <t>Cress</t>
  </si>
  <si>
    <t>Mawson</t>
  </si>
  <si>
    <t xml:space="preserve">  Leif S</t>
  </si>
  <si>
    <t>Wigginton</t>
  </si>
  <si>
    <t xml:space="preserve">  Bo</t>
  </si>
  <si>
    <t>Schroeder</t>
  </si>
  <si>
    <t xml:space="preserve">  Leah</t>
  </si>
  <si>
    <t>Leonard</t>
  </si>
  <si>
    <t xml:space="preserve">  Kara Lynne</t>
  </si>
  <si>
    <t>Tissue</t>
  </si>
  <si>
    <t>Wood</t>
  </si>
  <si>
    <t>Denny</t>
  </si>
  <si>
    <t>Testa</t>
  </si>
  <si>
    <t xml:space="preserve">  Allie</t>
  </si>
  <si>
    <t>Buchholtz</t>
  </si>
  <si>
    <t xml:space="preserve">  Trasi</t>
  </si>
  <si>
    <t>Hoyt</t>
  </si>
  <si>
    <t>Cabada</t>
  </si>
  <si>
    <t xml:space="preserve">  Fernando</t>
  </si>
  <si>
    <t>Lobaciute</t>
  </si>
  <si>
    <t xml:space="preserve">  Ieva</t>
  </si>
  <si>
    <t xml:space="preserve">  Drew L</t>
  </si>
  <si>
    <t>Oberndorfer</t>
  </si>
  <si>
    <t>Hetherington</t>
  </si>
  <si>
    <t xml:space="preserve">  Alexander G</t>
  </si>
  <si>
    <t>Murray</t>
  </si>
  <si>
    <t xml:space="preserve">  Meaghan</t>
  </si>
  <si>
    <t>Higden</t>
  </si>
  <si>
    <t>Rediger</t>
  </si>
  <si>
    <t xml:space="preserve">  Andrea K</t>
  </si>
  <si>
    <t xml:space="preserve">  Kris</t>
  </si>
  <si>
    <t xml:space="preserve">  Alden W</t>
  </si>
  <si>
    <t>Grise</t>
  </si>
  <si>
    <t xml:space="preserve">  Suzanne M</t>
  </si>
  <si>
    <t>Skildum</t>
  </si>
  <si>
    <t xml:space="preserve">  Heidi Z</t>
  </si>
  <si>
    <t>Fischer-Daly</t>
  </si>
  <si>
    <t xml:space="preserve">  Fan</t>
  </si>
  <si>
    <t>Rudder</t>
  </si>
  <si>
    <t>Cartmell</t>
  </si>
  <si>
    <t>Troland</t>
  </si>
  <si>
    <t>Berg</t>
  </si>
  <si>
    <t>Engtrakul</t>
  </si>
  <si>
    <t xml:space="preserve">  Chaiwat</t>
  </si>
  <si>
    <t>Leonhardt</t>
  </si>
  <si>
    <t xml:space="preserve">  Kerri</t>
  </si>
  <si>
    <t>Goetz</t>
  </si>
  <si>
    <t>Cacharelis</t>
  </si>
  <si>
    <t xml:space="preserve">  Nicholas G</t>
  </si>
  <si>
    <t>Kariolis</t>
  </si>
  <si>
    <t xml:space="preserve">  Vasilis S</t>
  </si>
  <si>
    <t>Zelwin</t>
  </si>
  <si>
    <t xml:space="preserve">  Colleen C</t>
  </si>
  <si>
    <t>Bannon</t>
  </si>
  <si>
    <t xml:space="preserve">  Annika</t>
  </si>
  <si>
    <t>Vetter</t>
  </si>
  <si>
    <t xml:space="preserve">  Nicholas C</t>
  </si>
  <si>
    <t>Jablonski</t>
  </si>
  <si>
    <t xml:space="preserve">  Kelly K</t>
  </si>
  <si>
    <t>Jakubowitch</t>
  </si>
  <si>
    <t>Altshuler</t>
  </si>
  <si>
    <t xml:space="preserve">  Hannah</t>
  </si>
  <si>
    <t>Ugarte</t>
  </si>
  <si>
    <t xml:space="preserve">  Patricio Sr</t>
  </si>
  <si>
    <t>Tusso</t>
  </si>
  <si>
    <t xml:space="preserve">  Robert B</t>
  </si>
  <si>
    <t xml:space="preserve">  Benjamin M</t>
  </si>
  <si>
    <t>Landry</t>
  </si>
  <si>
    <t>McDonald</t>
  </si>
  <si>
    <t xml:space="preserve">  Eric R</t>
  </si>
  <si>
    <t>Larue</t>
  </si>
  <si>
    <t xml:space="preserve">  Bob R</t>
  </si>
  <si>
    <t xml:space="preserve">  Stephanie J</t>
  </si>
  <si>
    <t>Marcus</t>
  </si>
  <si>
    <t>Daubert</t>
  </si>
  <si>
    <t>Close</t>
  </si>
  <si>
    <t>Roels</t>
  </si>
  <si>
    <t xml:space="preserve">  Guillaume</t>
  </si>
  <si>
    <t>Venosky</t>
  </si>
  <si>
    <t xml:space="preserve">  Kaylee</t>
  </si>
  <si>
    <t>Gosnell</t>
  </si>
  <si>
    <t xml:space="preserve">  Theresa</t>
  </si>
  <si>
    <t>Chewning-Kulick</t>
  </si>
  <si>
    <t xml:space="preserve">  Travis G</t>
  </si>
  <si>
    <t xml:space="preserve">  Emma L</t>
  </si>
  <si>
    <t>Manion</t>
  </si>
  <si>
    <t xml:space="preserve">  Linda</t>
  </si>
  <si>
    <t xml:space="preserve">  Owen R</t>
  </si>
  <si>
    <t>Leblanc</t>
  </si>
  <si>
    <t xml:space="preserve">  Jacqueline</t>
  </si>
  <si>
    <t xml:space="preserve">  Yefeng</t>
  </si>
  <si>
    <t>Goldsby</t>
  </si>
  <si>
    <t xml:space="preserve">  Ken</t>
  </si>
  <si>
    <t>Mahoney</t>
  </si>
  <si>
    <t xml:space="preserve">  Annie E</t>
  </si>
  <si>
    <t>McCracken</t>
  </si>
  <si>
    <t xml:space="preserve">  Noel K</t>
  </si>
  <si>
    <t>Spewak</t>
  </si>
  <si>
    <t>Cottini</t>
  </si>
  <si>
    <t xml:space="preserve">  Federica</t>
  </si>
  <si>
    <t>Findlay</t>
  </si>
  <si>
    <t xml:space="preserve">  Pamela L</t>
  </si>
  <si>
    <t>Strasburg</t>
  </si>
  <si>
    <t xml:space="preserve">  Randall</t>
  </si>
  <si>
    <t>Deeter</t>
  </si>
  <si>
    <t>Arpin</t>
  </si>
  <si>
    <t xml:space="preserve">  Azelie</t>
  </si>
  <si>
    <t>Schoeneck</t>
  </si>
  <si>
    <t xml:space="preserve">  Monica M</t>
  </si>
  <si>
    <t xml:space="preserve">  Katarina K</t>
  </si>
  <si>
    <t>Willits</t>
  </si>
  <si>
    <t>Syring</t>
  </si>
  <si>
    <t>Strike</t>
  </si>
  <si>
    <t xml:space="preserve">  Stacey L</t>
  </si>
  <si>
    <t>Hennigar</t>
  </si>
  <si>
    <t>May</t>
  </si>
  <si>
    <t>Metcalf</t>
  </si>
  <si>
    <t>Tiska</t>
  </si>
  <si>
    <t xml:space="preserve">  James C</t>
  </si>
  <si>
    <t>Fairley</t>
  </si>
  <si>
    <t xml:space="preserve">  Kim</t>
  </si>
  <si>
    <t>Piasta</t>
  </si>
  <si>
    <t xml:space="preserve">  Dariusz</t>
  </si>
  <si>
    <t>Olsen</t>
  </si>
  <si>
    <t xml:space="preserve">  Kristen</t>
  </si>
  <si>
    <t>De Jesus</t>
  </si>
  <si>
    <t xml:space="preserve">  Jose Guadalupe P</t>
  </si>
  <si>
    <t>Bartus</t>
  </si>
  <si>
    <t>Stevens</t>
  </si>
  <si>
    <t>Rich</t>
  </si>
  <si>
    <t xml:space="preserve">  Holly J</t>
  </si>
  <si>
    <t>Fayter</t>
  </si>
  <si>
    <t>Parise</t>
  </si>
  <si>
    <t>Andrew</t>
  </si>
  <si>
    <t xml:space="preserve">  Tricity M</t>
  </si>
  <si>
    <t>Gryniewicz</t>
  </si>
  <si>
    <t xml:space="preserve">  Sarah A</t>
  </si>
  <si>
    <t>Panora</t>
  </si>
  <si>
    <t xml:space="preserve">  Tracy A</t>
  </si>
  <si>
    <t>Lambe</t>
  </si>
  <si>
    <t>Casto</t>
  </si>
  <si>
    <t xml:space="preserve">  Trent</t>
  </si>
  <si>
    <t>Martelli</t>
  </si>
  <si>
    <t xml:space="preserve">  Julie</t>
  </si>
  <si>
    <t>Naskret</t>
  </si>
  <si>
    <t xml:space="preserve">  Sawomir</t>
  </si>
  <si>
    <t xml:space="preserve">  Micah</t>
  </si>
  <si>
    <t>Maloney</t>
  </si>
  <si>
    <t xml:space="preserve">  Kelly H</t>
  </si>
  <si>
    <t>Amherst</t>
  </si>
  <si>
    <t xml:space="preserve">  Austen G</t>
  </si>
  <si>
    <t>Johansen</t>
  </si>
  <si>
    <t xml:space="preserve">  Tory J</t>
  </si>
  <si>
    <t xml:space="preserve">  Robert J</t>
  </si>
  <si>
    <t xml:space="preserve">  Steph</t>
  </si>
  <si>
    <t>Chandler</t>
  </si>
  <si>
    <t>Kaufmann</t>
  </si>
  <si>
    <t xml:space="preserve">  Kristina</t>
  </si>
  <si>
    <t>Barnes-Zurkinden</t>
  </si>
  <si>
    <t xml:space="preserve">  Flo</t>
  </si>
  <si>
    <t>Wolter</t>
  </si>
  <si>
    <t xml:space="preserve">  Sarah P</t>
  </si>
  <si>
    <t>Pearson</t>
  </si>
  <si>
    <t xml:space="preserve">  Anabel</t>
  </si>
  <si>
    <t xml:space="preserve">  Ian</t>
  </si>
  <si>
    <t>Leon</t>
  </si>
  <si>
    <t>Marriott</t>
  </si>
  <si>
    <t xml:space="preserve">  Richard J</t>
  </si>
  <si>
    <t>Wilkins</t>
  </si>
  <si>
    <t xml:space="preserve">  Jacqueline N</t>
  </si>
  <si>
    <t>Saiter</t>
  </si>
  <si>
    <t xml:space="preserve">  Cindy</t>
  </si>
  <si>
    <t>Winrow</t>
  </si>
  <si>
    <t xml:space="preserve">  Marcia</t>
  </si>
  <si>
    <t>Gries</t>
  </si>
  <si>
    <t xml:space="preserve">  Samantha R</t>
  </si>
  <si>
    <t>Strohschein</t>
  </si>
  <si>
    <t>Coogan</t>
  </si>
  <si>
    <t>Gagnon</t>
  </si>
  <si>
    <t xml:space="preserve">  Isabelle</t>
  </si>
  <si>
    <t xml:space="preserve">  Neil</t>
  </si>
  <si>
    <t>Brian</t>
  </si>
  <si>
    <t xml:space="preserve">  Nathan</t>
  </si>
  <si>
    <t>Fox</t>
  </si>
  <si>
    <t xml:space="preserve">  Kelli N</t>
  </si>
  <si>
    <t>Traver</t>
  </si>
  <si>
    <t>Quick</t>
  </si>
  <si>
    <t xml:space="preserve">  Grant A</t>
  </si>
  <si>
    <t xml:space="preserve">  Jonathan C</t>
  </si>
  <si>
    <t>Theriot</t>
  </si>
  <si>
    <t xml:space="preserve">  Rachael M</t>
  </si>
  <si>
    <t>Michalis</t>
  </si>
  <si>
    <t xml:space="preserve">  Pilar</t>
  </si>
  <si>
    <t xml:space="preserve">  Kyle M</t>
  </si>
  <si>
    <t>Tjong Clemons</t>
  </si>
  <si>
    <t xml:space="preserve">  Christie</t>
  </si>
  <si>
    <t>Palma</t>
  </si>
  <si>
    <t xml:space="preserve">  David A</t>
  </si>
  <si>
    <t>Takaoka</t>
  </si>
  <si>
    <t xml:space="preserve">  Masahiro</t>
  </si>
  <si>
    <t>Sherman</t>
  </si>
  <si>
    <t xml:space="preserve">  Logan B</t>
  </si>
  <si>
    <t>Andre</t>
  </si>
  <si>
    <t xml:space="preserve">  Stephanie L</t>
  </si>
  <si>
    <t>Switt</t>
  </si>
  <si>
    <t xml:space="preserve">  Angela H</t>
  </si>
  <si>
    <t xml:space="preserve">  Britt K</t>
  </si>
  <si>
    <t xml:space="preserve">  Joyce R</t>
  </si>
  <si>
    <t>Whitbeck</t>
  </si>
  <si>
    <t>Auer</t>
  </si>
  <si>
    <t>Attar</t>
  </si>
  <si>
    <t>Misuraca</t>
  </si>
  <si>
    <t>Spannaus</t>
  </si>
  <si>
    <t xml:space="preserve">  Michaela L</t>
  </si>
  <si>
    <t>Tarbiat</t>
  </si>
  <si>
    <t xml:space="preserve">  Shalaleh</t>
  </si>
  <si>
    <t>Pulkkinen</t>
  </si>
  <si>
    <t>Trnovcova</t>
  </si>
  <si>
    <t xml:space="preserve">  Zuzana</t>
  </si>
  <si>
    <t>Anthony</t>
  </si>
  <si>
    <t>Hetrick</t>
  </si>
  <si>
    <t>Stern</t>
  </si>
  <si>
    <t>Newman</t>
  </si>
  <si>
    <t xml:space="preserve">  Matthew M</t>
  </si>
  <si>
    <t xml:space="preserve">  Nadine A</t>
  </si>
  <si>
    <t>Mone</t>
  </si>
  <si>
    <t xml:space="preserve">  Peter J</t>
  </si>
  <si>
    <t>Powers</t>
  </si>
  <si>
    <t>Ulery</t>
  </si>
  <si>
    <t xml:space="preserve">  Douglas W</t>
  </si>
  <si>
    <t xml:space="preserve">  Catherine</t>
  </si>
  <si>
    <t>Cho</t>
  </si>
  <si>
    <t xml:space="preserve">  Youngseong</t>
  </si>
  <si>
    <t>Reumann</t>
  </si>
  <si>
    <t>Cooper</t>
  </si>
  <si>
    <t xml:space="preserve">  Brandon S</t>
  </si>
  <si>
    <t xml:space="preserve">  Sean P</t>
  </si>
  <si>
    <t>Cichon</t>
  </si>
  <si>
    <t>Maroevic</t>
  </si>
  <si>
    <t xml:space="preserve">  Janez</t>
  </si>
  <si>
    <t xml:space="preserve">  John I</t>
  </si>
  <si>
    <t>Schulz</t>
  </si>
  <si>
    <t>Capriolo</t>
  </si>
  <si>
    <t>Borleis</t>
  </si>
  <si>
    <t>Conrad</t>
  </si>
  <si>
    <t>Karakoyunlu</t>
  </si>
  <si>
    <t xml:space="preserve">  Deniz</t>
  </si>
  <si>
    <t>Desrosiers</t>
  </si>
  <si>
    <t>Shabot Marcos</t>
  </si>
  <si>
    <t xml:space="preserve">  Alfredo</t>
  </si>
  <si>
    <t>Comment</t>
  </si>
  <si>
    <t>Moss</t>
  </si>
  <si>
    <t xml:space="preserve">  Troy</t>
  </si>
  <si>
    <t>Clash</t>
  </si>
  <si>
    <t>Blankenship</t>
  </si>
  <si>
    <t>Lloyd</t>
  </si>
  <si>
    <t xml:space="preserve">  Jennefer</t>
  </si>
  <si>
    <t>Kong</t>
  </si>
  <si>
    <t xml:space="preserve">  Tracey L</t>
  </si>
  <si>
    <t>Benson</t>
  </si>
  <si>
    <t>Huntington</t>
  </si>
  <si>
    <t>Kendall</t>
  </si>
  <si>
    <t xml:space="preserve">  Esther</t>
  </si>
  <si>
    <t>Gast</t>
  </si>
  <si>
    <t xml:space="preserve">  Jackie</t>
  </si>
  <si>
    <t>Scanlin</t>
  </si>
  <si>
    <t xml:space="preserve">  Timothy P</t>
  </si>
  <si>
    <t>Philbrook</t>
  </si>
  <si>
    <t>Cowan</t>
  </si>
  <si>
    <t>Sousa</t>
  </si>
  <si>
    <t xml:space="preserve">  Hugo M</t>
  </si>
  <si>
    <t>Stanton</t>
  </si>
  <si>
    <t>Mollak</t>
  </si>
  <si>
    <t>Weston</t>
  </si>
  <si>
    <t xml:space="preserve">  Rob</t>
  </si>
  <si>
    <t>Rabuzzi</t>
  </si>
  <si>
    <t>Hendrix</t>
  </si>
  <si>
    <t xml:space="preserve">  Austin D</t>
  </si>
  <si>
    <t>Van Nielen</t>
  </si>
  <si>
    <t xml:space="preserve">  Brittany</t>
  </si>
  <si>
    <t>Schout</t>
  </si>
  <si>
    <t xml:space="preserve">  Becky G</t>
  </si>
  <si>
    <t>Schmaltz</t>
  </si>
  <si>
    <t xml:space="preserve">  Virginie</t>
  </si>
  <si>
    <t>Eagen</t>
  </si>
  <si>
    <t xml:space="preserve">  Allison A</t>
  </si>
  <si>
    <t>Rotramel</t>
  </si>
  <si>
    <t>Prevost</t>
  </si>
  <si>
    <t xml:space="preserve">  Caleb</t>
  </si>
  <si>
    <t>Nyambaso</t>
  </si>
  <si>
    <t xml:space="preserve">  Zachariah</t>
  </si>
  <si>
    <t>Shaffer</t>
  </si>
  <si>
    <t xml:space="preserve">  Patricia A</t>
  </si>
  <si>
    <t>Corkum</t>
  </si>
  <si>
    <t>Pedersen</t>
  </si>
  <si>
    <t>Melo</t>
  </si>
  <si>
    <t xml:space="preserve">  Breno</t>
  </si>
  <si>
    <t>Sakamoto</t>
  </si>
  <si>
    <t xml:space="preserve">  Takaya</t>
  </si>
  <si>
    <t xml:space="preserve">  Thomas IV</t>
  </si>
  <si>
    <t xml:space="preserve">  Bradley E</t>
  </si>
  <si>
    <t>Lombardo</t>
  </si>
  <si>
    <t>Bode</t>
  </si>
  <si>
    <t xml:space="preserve">  Ruby J</t>
  </si>
  <si>
    <t xml:space="preserve">  Bart</t>
  </si>
  <si>
    <t>Norcross</t>
  </si>
  <si>
    <t xml:space="preserve">  Robert A</t>
  </si>
  <si>
    <t>Lazrus</t>
  </si>
  <si>
    <t>Tsegay</t>
  </si>
  <si>
    <t xml:space="preserve">  Yemane Adhane</t>
  </si>
  <si>
    <t>Schneider</t>
  </si>
  <si>
    <t xml:space="preserve">  Jesse A</t>
  </si>
  <si>
    <t>Loreto</t>
  </si>
  <si>
    <t xml:space="preserve">  Bird</t>
  </si>
  <si>
    <t>Callahan</t>
  </si>
  <si>
    <t xml:space="preserve">  Patrick M</t>
  </si>
  <si>
    <t>Timko</t>
  </si>
  <si>
    <t>Achatz</t>
  </si>
  <si>
    <t>Horwitz</t>
  </si>
  <si>
    <t xml:space="preserve">  Yuri</t>
  </si>
  <si>
    <t>Gordyan</t>
  </si>
  <si>
    <t xml:space="preserve">  Debbie</t>
  </si>
  <si>
    <t>Battoo</t>
  </si>
  <si>
    <t>Barker</t>
  </si>
  <si>
    <t xml:space="preserve">  Daniell L</t>
  </si>
  <si>
    <t>Saarnilehto</t>
  </si>
  <si>
    <t xml:space="preserve">  Janne</t>
  </si>
  <si>
    <t xml:space="preserve">  Elizabeth L</t>
  </si>
  <si>
    <t>Hillman</t>
  </si>
  <si>
    <t xml:space="preserve">  Stephanie C</t>
  </si>
  <si>
    <t>Bartel</t>
  </si>
  <si>
    <t xml:space="preserve">  Callie</t>
  </si>
  <si>
    <t>Potekhina</t>
  </si>
  <si>
    <t xml:space="preserve">  Mary K</t>
  </si>
  <si>
    <t>Lapp</t>
  </si>
  <si>
    <t xml:space="preserve">  Samuel M</t>
  </si>
  <si>
    <t xml:space="preserve">  Tom J</t>
  </si>
  <si>
    <t>McCormick</t>
  </si>
  <si>
    <t>Coffed</t>
  </si>
  <si>
    <t xml:space="preserve">  Dougie J</t>
  </si>
  <si>
    <t>Estes</t>
  </si>
  <si>
    <t xml:space="preserve">  Jeremiah H</t>
  </si>
  <si>
    <t>Miles</t>
  </si>
  <si>
    <t xml:space="preserve">  Ashley J</t>
  </si>
  <si>
    <t>Zamore</t>
  </si>
  <si>
    <t xml:space="preserve">  Turner J</t>
  </si>
  <si>
    <t>Donaghy</t>
  </si>
  <si>
    <t xml:space="preserve">  Roger</t>
  </si>
  <si>
    <t xml:space="preserve">  Pamela</t>
  </si>
  <si>
    <t>Fiorini</t>
  </si>
  <si>
    <t>Alexander</t>
  </si>
  <si>
    <t xml:space="preserve">  Katherine H</t>
  </si>
  <si>
    <t>Watkins</t>
  </si>
  <si>
    <t xml:space="preserve">  Robin</t>
  </si>
  <si>
    <t>Cassel</t>
  </si>
  <si>
    <t xml:space="preserve">  Terri</t>
  </si>
  <si>
    <t xml:space="preserve">  Eddie</t>
  </si>
  <si>
    <t>O'Sullivan</t>
  </si>
  <si>
    <t>Chepkirui</t>
  </si>
  <si>
    <t xml:space="preserve">  Joyce</t>
  </si>
  <si>
    <t>Gurney</t>
  </si>
  <si>
    <t xml:space="preserve">  Alison W</t>
  </si>
  <si>
    <t>Francis</t>
  </si>
  <si>
    <t xml:space="preserve">  Tammara C</t>
  </si>
  <si>
    <t>Gruca</t>
  </si>
  <si>
    <t xml:space="preserve">  Dorota</t>
  </si>
  <si>
    <t>Rojas Alvarez</t>
  </si>
  <si>
    <t xml:space="preserve">  Jose Norberto Sr</t>
  </si>
  <si>
    <t>Denton</t>
  </si>
  <si>
    <t xml:space="preserve">  Bryant</t>
  </si>
  <si>
    <t>Trout</t>
  </si>
  <si>
    <t>Gilbert</t>
  </si>
  <si>
    <t>Chong</t>
  </si>
  <si>
    <t xml:space="preserve">  Eduardo</t>
  </si>
  <si>
    <t>Henry</t>
  </si>
  <si>
    <t xml:space="preserve">  Laura M</t>
  </si>
  <si>
    <t>Brenneman</t>
  </si>
  <si>
    <t>Kemp</t>
  </si>
  <si>
    <t xml:space="preserve">  Melissa D</t>
  </si>
  <si>
    <t xml:space="preserve">  Dan C</t>
  </si>
  <si>
    <t>Hillyard</t>
  </si>
  <si>
    <t xml:space="preserve">  Wesley C</t>
  </si>
  <si>
    <t>Gonzales</t>
  </si>
  <si>
    <t xml:space="preserve">  Christin</t>
  </si>
  <si>
    <t>Sayre</t>
  </si>
  <si>
    <t>Panke</t>
  </si>
  <si>
    <t>Brennan</t>
  </si>
  <si>
    <t xml:space="preserve">  Margaret P</t>
  </si>
  <si>
    <t>Ngo</t>
  </si>
  <si>
    <t xml:space="preserve">  Tiffany K</t>
  </si>
  <si>
    <t>Guerdan</t>
  </si>
  <si>
    <t xml:space="preserve">  David M</t>
  </si>
  <si>
    <t xml:space="preserve">  Christine E</t>
  </si>
  <si>
    <t>Mills-Honarvar</t>
  </si>
  <si>
    <t xml:space="preserve">  Donna</t>
  </si>
  <si>
    <t>Farvard</t>
  </si>
  <si>
    <t xml:space="preserve">  Rod</t>
  </si>
  <si>
    <t xml:space="preserve">  Joe</t>
  </si>
  <si>
    <t>Skinner</t>
  </si>
  <si>
    <t xml:space="preserve">  Kayleigh</t>
  </si>
  <si>
    <t xml:space="preserve">  Lorcan A</t>
  </si>
  <si>
    <t>Shue</t>
  </si>
  <si>
    <t xml:space="preserve">  Billy</t>
  </si>
  <si>
    <t xml:space="preserve">  Paul M</t>
  </si>
  <si>
    <t>Blinn</t>
  </si>
  <si>
    <t xml:space="preserve">  Brenda M</t>
  </si>
  <si>
    <t>Duyn</t>
  </si>
  <si>
    <t xml:space="preserve">  Jeff H</t>
  </si>
  <si>
    <t>Wardian</t>
  </si>
  <si>
    <t>Heuninck</t>
  </si>
  <si>
    <t>Kipyego</t>
  </si>
  <si>
    <t xml:space="preserve">  Bernard</t>
  </si>
  <si>
    <t>Kuehl</t>
  </si>
  <si>
    <t>Burkholder</t>
  </si>
  <si>
    <t xml:space="preserve">  Bryn</t>
  </si>
  <si>
    <t>Stadolnik</t>
  </si>
  <si>
    <t>Shields</t>
  </si>
  <si>
    <t>Margolis</t>
  </si>
  <si>
    <t xml:space="preserve">  Jay</t>
  </si>
  <si>
    <t>Uffenbeck</t>
  </si>
  <si>
    <t xml:space="preserve">  Shelley</t>
  </si>
  <si>
    <t>Stepanova</t>
  </si>
  <si>
    <t xml:space="preserve">  Jekaterina</t>
  </si>
  <si>
    <t>Verdi</t>
  </si>
  <si>
    <t xml:space="preserve">  Pauline</t>
  </si>
  <si>
    <t>Mickelson</t>
  </si>
  <si>
    <t xml:space="preserve">  Aleah K</t>
  </si>
  <si>
    <t>Dibaba</t>
  </si>
  <si>
    <t xml:space="preserve">  Mare</t>
  </si>
  <si>
    <t>Shilling</t>
  </si>
  <si>
    <t>Bashaw</t>
  </si>
  <si>
    <t>Jacob</t>
  </si>
  <si>
    <t xml:space="preserve">  Amanda R</t>
  </si>
  <si>
    <t>McCutcheon</t>
  </si>
  <si>
    <t xml:space="preserve">  Murray W</t>
  </si>
  <si>
    <t>Connor</t>
  </si>
  <si>
    <t xml:space="preserve">  Meghan P</t>
  </si>
  <si>
    <t>Geoghegan</t>
  </si>
  <si>
    <t xml:space="preserve">  Seth</t>
  </si>
  <si>
    <t>McGinn</t>
  </si>
  <si>
    <t xml:space="preserve">  Russell M</t>
  </si>
  <si>
    <t>Quinteros</t>
  </si>
  <si>
    <t xml:space="preserve">  Martin</t>
  </si>
  <si>
    <t>Loenser</t>
  </si>
  <si>
    <t xml:space="preserve">  Miles</t>
  </si>
  <si>
    <t>Furrer</t>
  </si>
  <si>
    <t>Konigs</t>
  </si>
  <si>
    <t>Tesdahl</t>
  </si>
  <si>
    <t xml:space="preserve">  Brock J</t>
  </si>
  <si>
    <t>Engel</t>
  </si>
  <si>
    <t xml:space="preserve">  Stephen F</t>
  </si>
  <si>
    <t>Kuck</t>
  </si>
  <si>
    <t xml:space="preserve">  Missy</t>
  </si>
  <si>
    <t>Neuschel</t>
  </si>
  <si>
    <t xml:space="preserve">  Lauren M</t>
  </si>
  <si>
    <t>Rosales Ramirez</t>
  </si>
  <si>
    <t xml:space="preserve">  Apolo U</t>
  </si>
  <si>
    <t>Marquez</t>
  </si>
  <si>
    <t xml:space="preserve">  Alfons</t>
  </si>
  <si>
    <t>Green</t>
  </si>
  <si>
    <t xml:space="preserve">  Amber</t>
  </si>
  <si>
    <t>Schubel</t>
  </si>
  <si>
    <t xml:space="preserve">  Leah C</t>
  </si>
  <si>
    <t>Jimenez</t>
  </si>
  <si>
    <t xml:space="preserve">  Lilia</t>
  </si>
  <si>
    <t>Zimny-Schmitt</t>
  </si>
  <si>
    <t xml:space="preserve">  Danny</t>
  </si>
  <si>
    <t>Brohart</t>
  </si>
  <si>
    <t>Oka</t>
  </si>
  <si>
    <t xml:space="preserve">  Satomi</t>
  </si>
  <si>
    <t>Metzger</t>
  </si>
  <si>
    <t xml:space="preserve">  Peter T II</t>
  </si>
  <si>
    <t xml:space="preserve">  Manuel</t>
  </si>
  <si>
    <t>Vaughn</t>
  </si>
  <si>
    <t xml:space="preserve">  Kindsey P</t>
  </si>
  <si>
    <t xml:space="preserve">  Thomas G</t>
  </si>
  <si>
    <t>Petty</t>
  </si>
  <si>
    <t xml:space="preserve">  Kyle S</t>
  </si>
  <si>
    <t xml:space="preserve">  Alexander J</t>
  </si>
  <si>
    <t xml:space="preserve">  Dustin L</t>
  </si>
  <si>
    <t>Lasseron</t>
  </si>
  <si>
    <t xml:space="preserve">  Chloe</t>
  </si>
  <si>
    <t>Bushong</t>
  </si>
  <si>
    <t xml:space="preserve">  Cailtlin</t>
  </si>
  <si>
    <t>Dennison</t>
  </si>
  <si>
    <t>Lira</t>
  </si>
  <si>
    <t xml:space="preserve">  Chuy</t>
  </si>
  <si>
    <t>Nahigian</t>
  </si>
  <si>
    <t xml:space="preserve">  Laurie B</t>
  </si>
  <si>
    <t>Cackett</t>
  </si>
  <si>
    <t xml:space="preserve">  Rachel B</t>
  </si>
  <si>
    <t>Hunter-Galvan</t>
  </si>
  <si>
    <t xml:space="preserve">  Liza</t>
  </si>
  <si>
    <t>Pierret</t>
  </si>
  <si>
    <t xml:space="preserve">  Lindsay E</t>
  </si>
  <si>
    <t>O'Neil</t>
  </si>
  <si>
    <t xml:space="preserve">  Kathleen M</t>
  </si>
  <si>
    <t>Leitz</t>
  </si>
  <si>
    <t xml:space="preserve">  Aya</t>
  </si>
  <si>
    <t>Durfee</t>
  </si>
  <si>
    <t xml:space="preserve">  Carolyn R</t>
  </si>
  <si>
    <t>Maylone</t>
  </si>
  <si>
    <t xml:space="preserve">  Bethany</t>
  </si>
  <si>
    <t>Reiland</t>
  </si>
  <si>
    <t xml:space="preserve">  Holly A</t>
  </si>
  <si>
    <t>Hu</t>
  </si>
  <si>
    <t xml:space="preserve">  Ping</t>
  </si>
  <si>
    <t>Lessek</t>
  </si>
  <si>
    <t>Colavincenzo</t>
  </si>
  <si>
    <t>Mendez-Karr</t>
  </si>
  <si>
    <t>Saulnier</t>
  </si>
  <si>
    <t xml:space="preserve">  Emmett</t>
  </si>
  <si>
    <t>Schoonover</t>
  </si>
  <si>
    <t>Hass</t>
  </si>
  <si>
    <t xml:space="preserve">  Christopher L</t>
  </si>
  <si>
    <t>Cadotte</t>
  </si>
  <si>
    <t>Cacciapaglia</t>
  </si>
  <si>
    <t xml:space="preserve">  Christopher W</t>
  </si>
  <si>
    <t>Mininger</t>
  </si>
  <si>
    <t xml:space="preserve">  Norman H</t>
  </si>
  <si>
    <t>Mayo</t>
  </si>
  <si>
    <t>Zicko</t>
  </si>
  <si>
    <t xml:space="preserve">  Tatyana K</t>
  </si>
  <si>
    <t xml:space="preserve">  Chrissy</t>
  </si>
  <si>
    <t>Cupp</t>
  </si>
  <si>
    <t xml:space="preserve">  Halle</t>
  </si>
  <si>
    <t>Klassen</t>
  </si>
  <si>
    <t xml:space="preserve">  Tara D</t>
  </si>
  <si>
    <t>Musal</t>
  </si>
  <si>
    <t xml:space="preserve">  Rasim M</t>
  </si>
  <si>
    <t>Kitayama</t>
  </si>
  <si>
    <t xml:space="preserve">  Dina</t>
  </si>
  <si>
    <t>Altman</t>
  </si>
  <si>
    <t>Demchko</t>
  </si>
  <si>
    <t xml:space="preserve">  Caitrin</t>
  </si>
  <si>
    <t xml:space="preserve">  Adriana S</t>
  </si>
  <si>
    <t>Betts</t>
  </si>
  <si>
    <t xml:space="preserve">  Kristen M</t>
  </si>
  <si>
    <t>Vandeventer</t>
  </si>
  <si>
    <t xml:space="preserve">  Alix</t>
  </si>
  <si>
    <t>Hirano</t>
  </si>
  <si>
    <t xml:space="preserve">  Kakushin</t>
  </si>
  <si>
    <t>Davi</t>
  </si>
  <si>
    <t>Sloan</t>
  </si>
  <si>
    <t>Homich</t>
  </si>
  <si>
    <t xml:space="preserve">  Amanda C</t>
  </si>
  <si>
    <t>Kristjansson</t>
  </si>
  <si>
    <t xml:space="preserve">  Valur</t>
  </si>
  <si>
    <t>Pitman</t>
  </si>
  <si>
    <t xml:space="preserve">  Erica J</t>
  </si>
  <si>
    <t>Curley</t>
  </si>
  <si>
    <t>Zimmer</t>
  </si>
  <si>
    <t xml:space="preserve">  Lissa</t>
  </si>
  <si>
    <t>Granski</t>
  </si>
  <si>
    <t xml:space="preserve">  Alyson</t>
  </si>
  <si>
    <t>Regina</t>
  </si>
  <si>
    <t xml:space="preserve">  Chance B</t>
  </si>
  <si>
    <t>Howe</t>
  </si>
  <si>
    <t xml:space="preserve">  Therese</t>
  </si>
  <si>
    <t>Atwater</t>
  </si>
  <si>
    <t xml:space="preserve">  Beau</t>
  </si>
  <si>
    <t>Gurganus</t>
  </si>
  <si>
    <t xml:space="preserve">  Kelsey M</t>
  </si>
  <si>
    <t>Holden</t>
  </si>
  <si>
    <t xml:space="preserve">  Gretchen</t>
  </si>
  <si>
    <t>Parton</t>
  </si>
  <si>
    <t xml:space="preserve">  Nicholas E</t>
  </si>
  <si>
    <t xml:space="preserve">  Deborah</t>
  </si>
  <si>
    <t>Dent</t>
  </si>
  <si>
    <t xml:space="preserve">  Chuck W</t>
  </si>
  <si>
    <t>Ranti</t>
  </si>
  <si>
    <t>Ishaq</t>
  </si>
  <si>
    <t xml:space="preserve">  Amany</t>
  </si>
  <si>
    <t>Wiles</t>
  </si>
  <si>
    <t xml:space="preserve">  Kipling</t>
  </si>
  <si>
    <t xml:space="preserve">  Duncan</t>
  </si>
  <si>
    <t>Serafini</t>
  </si>
  <si>
    <t xml:space="preserve">  Louis C</t>
  </si>
  <si>
    <t>Button</t>
  </si>
  <si>
    <t>Gaal</t>
  </si>
  <si>
    <t xml:space="preserve">  Ildiko M</t>
  </si>
  <si>
    <t>Liptak</t>
  </si>
  <si>
    <t xml:space="preserve">  Melinda E</t>
  </si>
  <si>
    <t>Kellam</t>
  </si>
  <si>
    <t>Gordon</t>
  </si>
  <si>
    <t>Wagoner</t>
  </si>
  <si>
    <t xml:space="preserve">  Emily G</t>
  </si>
  <si>
    <t>Goffi</t>
  </si>
  <si>
    <t xml:space="preserve">  Danilo</t>
  </si>
  <si>
    <t>Salovaara</t>
  </si>
  <si>
    <t xml:space="preserve">  Mikko</t>
  </si>
  <si>
    <t>Reid</t>
  </si>
  <si>
    <t xml:space="preserve">  Paula C</t>
  </si>
  <si>
    <t>Allan</t>
  </si>
  <si>
    <t xml:space="preserve">  Kirsten N</t>
  </si>
  <si>
    <t>McLaughlin</t>
  </si>
  <si>
    <t xml:space="preserve">  Christy</t>
  </si>
  <si>
    <t>Tang</t>
  </si>
  <si>
    <t xml:space="preserve">  Jingjing</t>
  </si>
  <si>
    <t xml:space="preserve">  Morgan</t>
  </si>
  <si>
    <t>Chepkwony</t>
  </si>
  <si>
    <t xml:space="preserve">  Frankline</t>
  </si>
  <si>
    <t xml:space="preserve">  Laura T</t>
  </si>
  <si>
    <t>Szynkarczuk</t>
  </si>
  <si>
    <t xml:space="preserve">  Natalia</t>
  </si>
  <si>
    <t>Brill</t>
  </si>
  <si>
    <t xml:space="preserve">  Brooke</t>
  </si>
  <si>
    <t>Nunn</t>
  </si>
  <si>
    <t xml:space="preserve">  Jeremy M</t>
  </si>
  <si>
    <t>Blair</t>
  </si>
  <si>
    <t xml:space="preserve">  Megan L</t>
  </si>
  <si>
    <t>Sharkey</t>
  </si>
  <si>
    <t>Scalard</t>
  </si>
  <si>
    <t xml:space="preserve">  Marny</t>
  </si>
  <si>
    <t>Burget</t>
  </si>
  <si>
    <t>English</t>
  </si>
  <si>
    <t xml:space="preserve">  Benjamin L</t>
  </si>
  <si>
    <t>Hampton</t>
  </si>
  <si>
    <t xml:space="preserve">  Rob G</t>
  </si>
  <si>
    <t xml:space="preserve">  Stefanie A</t>
  </si>
  <si>
    <t>Lucas</t>
  </si>
  <si>
    <t xml:space="preserve">  Caroline F</t>
  </si>
  <si>
    <t xml:space="preserve">  Julia J</t>
  </si>
  <si>
    <t>Cherewatti</t>
  </si>
  <si>
    <t>Olle</t>
  </si>
  <si>
    <t xml:space="preserve">  Bernat</t>
  </si>
  <si>
    <t>Hamsi</t>
  </si>
  <si>
    <t xml:space="preserve">  Hicham</t>
  </si>
  <si>
    <t>Finnegan</t>
  </si>
  <si>
    <t>Villa</t>
  </si>
  <si>
    <t xml:space="preserve">  Elisabetta</t>
  </si>
  <si>
    <t>Cable</t>
  </si>
  <si>
    <t xml:space="preserve">  Trevor N</t>
  </si>
  <si>
    <t>Eiring</t>
  </si>
  <si>
    <t xml:space="preserve">  Nancy</t>
  </si>
  <si>
    <t xml:space="preserve">  Allison R</t>
  </si>
  <si>
    <t>Friedman</t>
  </si>
  <si>
    <t>Croker</t>
  </si>
  <si>
    <t>Beganics</t>
  </si>
  <si>
    <t>Huberty</t>
  </si>
  <si>
    <t xml:space="preserve">  Janae N</t>
  </si>
  <si>
    <t>Hazlehurst</t>
  </si>
  <si>
    <t>Marin</t>
  </si>
  <si>
    <t>Dear</t>
  </si>
  <si>
    <t xml:space="preserve">  Nicole F</t>
  </si>
  <si>
    <t>Lederer</t>
  </si>
  <si>
    <t xml:space="preserve">  Krista L</t>
  </si>
  <si>
    <t>Robson</t>
  </si>
  <si>
    <t xml:space="preserve">  Denise</t>
  </si>
  <si>
    <t>Galvan</t>
  </si>
  <si>
    <t xml:space="preserve">  Ariel</t>
  </si>
  <si>
    <t>Teeuwen</t>
  </si>
  <si>
    <t xml:space="preserve">  Rosalie</t>
  </si>
  <si>
    <t>List</t>
  </si>
  <si>
    <t>Shafar</t>
  </si>
  <si>
    <t xml:space="preserve">  Vitaliy</t>
  </si>
  <si>
    <t>Copenhaver</t>
  </si>
  <si>
    <t xml:space="preserve">  Benjamin W</t>
  </si>
  <si>
    <t>Stump</t>
  </si>
  <si>
    <t>Wehrman</t>
  </si>
  <si>
    <t>Sischo</t>
  </si>
  <si>
    <t>Fonti</t>
  </si>
  <si>
    <t xml:space="preserve">  Massimiliano</t>
  </si>
  <si>
    <t>Merlis</t>
  </si>
  <si>
    <t>Hasegawa</t>
  </si>
  <si>
    <t xml:space="preserve">  Kiyokatsu</t>
  </si>
  <si>
    <t>Haselden</t>
  </si>
  <si>
    <t>Simonson</t>
  </si>
  <si>
    <t>Montag</t>
  </si>
  <si>
    <t xml:space="preserve">  Julia M</t>
  </si>
  <si>
    <t>Deroian</t>
  </si>
  <si>
    <t xml:space="preserve">  Rhea</t>
  </si>
  <si>
    <t>Brady</t>
  </si>
  <si>
    <t xml:space="preserve">  Shamus M</t>
  </si>
  <si>
    <t>Strickler</t>
  </si>
  <si>
    <t xml:space="preserve">  Mary Beth</t>
  </si>
  <si>
    <t>Simone</t>
  </si>
  <si>
    <t xml:space="preserve">  Erin</t>
  </si>
  <si>
    <t>Von Rock</t>
  </si>
  <si>
    <t xml:space="preserve">  Hallie</t>
  </si>
  <si>
    <t>Woodard</t>
  </si>
  <si>
    <t xml:space="preserve">  Paige P</t>
  </si>
  <si>
    <t xml:space="preserve">  Ji</t>
  </si>
  <si>
    <t>Sinda</t>
  </si>
  <si>
    <t xml:space="preserve">  Carissa A</t>
  </si>
  <si>
    <t>Rydland</t>
  </si>
  <si>
    <t xml:space="preserve">  Mona</t>
  </si>
  <si>
    <t>Vespa</t>
  </si>
  <si>
    <t xml:space="preserve">  Kristin R</t>
  </si>
  <si>
    <t>Meadows</t>
  </si>
  <si>
    <t>Toppen</t>
  </si>
  <si>
    <t>Ermer</t>
  </si>
  <si>
    <t>Dionne</t>
  </si>
  <si>
    <t xml:space="preserve">  Hilary K</t>
  </si>
  <si>
    <t>Stasulli</t>
  </si>
  <si>
    <t xml:space="preserve">  Dominique</t>
  </si>
  <si>
    <t>Duran</t>
  </si>
  <si>
    <t xml:space="preserve">  Carlos I</t>
  </si>
  <si>
    <t>Klundt</t>
  </si>
  <si>
    <t>Waters</t>
  </si>
  <si>
    <t>Rusk</t>
  </si>
  <si>
    <t xml:space="preserve">  Sarah S</t>
  </si>
  <si>
    <t>Gersbach</t>
  </si>
  <si>
    <t xml:space="preserve">  Shauna R</t>
  </si>
  <si>
    <t>Taylor-Watson</t>
  </si>
  <si>
    <t xml:space="preserve">  Lindsay J</t>
  </si>
  <si>
    <t xml:space="preserve">  Danya A</t>
  </si>
  <si>
    <t>Levitsky</t>
  </si>
  <si>
    <t xml:space="preserve">  Lorraine</t>
  </si>
  <si>
    <t>Carroll</t>
  </si>
  <si>
    <t>Campos</t>
  </si>
  <si>
    <t xml:space="preserve">  Jesus Sr</t>
  </si>
  <si>
    <t>Flajslik</t>
  </si>
  <si>
    <t>Chua</t>
  </si>
  <si>
    <t xml:space="preserve">  Catherine C</t>
  </si>
  <si>
    <t xml:space="preserve">  Evan</t>
  </si>
  <si>
    <t>Wilzbacher</t>
  </si>
  <si>
    <t xml:space="preserve">  Nathan J</t>
  </si>
  <si>
    <t>Thayer</t>
  </si>
  <si>
    <t>Brosseau</t>
  </si>
  <si>
    <t>Phares</t>
  </si>
  <si>
    <t xml:space="preserve">  Marshall</t>
  </si>
  <si>
    <t xml:space="preserve">  Lavar</t>
  </si>
  <si>
    <t xml:space="preserve">  Charlie T</t>
  </si>
  <si>
    <t>Padula</t>
  </si>
  <si>
    <t>Gamirov</t>
  </si>
  <si>
    <t xml:space="preserve">  Arthur</t>
  </si>
  <si>
    <t>Briot</t>
  </si>
  <si>
    <t>De Hueck</t>
  </si>
  <si>
    <t>Putt</t>
  </si>
  <si>
    <t xml:space="preserve">  Tammy</t>
  </si>
  <si>
    <t>Deiman</t>
  </si>
  <si>
    <t xml:space="preserve">  Lena</t>
  </si>
  <si>
    <t>Bonanni</t>
  </si>
  <si>
    <t xml:space="preserve">  Valentina</t>
  </si>
  <si>
    <t>Stein</t>
  </si>
  <si>
    <t xml:space="preserve">  Russell N</t>
  </si>
  <si>
    <t>Laumann</t>
  </si>
  <si>
    <t xml:space="preserve">  Scott R</t>
  </si>
  <si>
    <t>Galaviz</t>
  </si>
  <si>
    <t xml:space="preserve">  Jose Francisco Sr</t>
  </si>
  <si>
    <t>Piper</t>
  </si>
  <si>
    <t xml:space="preserve">  Paul J</t>
  </si>
  <si>
    <t>Cantini</t>
  </si>
  <si>
    <t xml:space="preserve">  Edward J</t>
  </si>
  <si>
    <t>Werhane</t>
  </si>
  <si>
    <t xml:space="preserve">  Patrick A</t>
  </si>
  <si>
    <t>Davies</t>
  </si>
  <si>
    <t xml:space="preserve">  Geraint H</t>
  </si>
  <si>
    <t>Hummel</t>
  </si>
  <si>
    <t xml:space="preserve">  Dj</t>
  </si>
  <si>
    <t>Lutz</t>
  </si>
  <si>
    <t xml:space="preserve">  Zachary A</t>
  </si>
  <si>
    <t xml:space="preserve">  Brian W</t>
  </si>
  <si>
    <t>Viglienzoni</t>
  </si>
  <si>
    <t>Rathbun</t>
  </si>
  <si>
    <t>crane</t>
  </si>
  <si>
    <t xml:space="preserve">  Ellen L</t>
  </si>
  <si>
    <t>Conant</t>
  </si>
  <si>
    <t>Huyser-Wierenga</t>
  </si>
  <si>
    <t xml:space="preserve">  Abigail R</t>
  </si>
  <si>
    <t>Natalini</t>
  </si>
  <si>
    <t>Robbins</t>
  </si>
  <si>
    <t>Stanislav</t>
  </si>
  <si>
    <t xml:space="preserve">  Grace H</t>
  </si>
  <si>
    <t xml:space="preserve">  Caitie J</t>
  </si>
  <si>
    <t>Mears</t>
  </si>
  <si>
    <t>Neill</t>
  </si>
  <si>
    <t xml:space="preserve">  Ian T</t>
  </si>
  <si>
    <t>Tola</t>
  </si>
  <si>
    <t xml:space="preserve">  Tadese</t>
  </si>
  <si>
    <t>Briskman</t>
  </si>
  <si>
    <t>Ritzenhein</t>
  </si>
  <si>
    <t xml:space="preserve">  Dathan</t>
  </si>
  <si>
    <t>Malkowski</t>
  </si>
  <si>
    <t>Andreyko</t>
  </si>
  <si>
    <t>Lozier</t>
  </si>
  <si>
    <t xml:space="preserve">  Aaron R</t>
  </si>
  <si>
    <t xml:space="preserve">  Caitlin H</t>
  </si>
  <si>
    <t>Rodas</t>
  </si>
  <si>
    <t xml:space="preserve">  Harald E</t>
  </si>
  <si>
    <t xml:space="preserve">  Siobhan A</t>
  </si>
  <si>
    <t xml:space="preserve">  Andrea J</t>
  </si>
  <si>
    <t>Karmen</t>
  </si>
  <si>
    <t xml:space="preserve">  Rachel A</t>
  </si>
  <si>
    <t>Lippmann</t>
  </si>
  <si>
    <t xml:space="preserve">  Kiersten</t>
  </si>
  <si>
    <t>Klehm</t>
  </si>
  <si>
    <t>Desisa</t>
  </si>
  <si>
    <t xml:space="preserve">  Lelisa</t>
  </si>
  <si>
    <t>Brooks</t>
  </si>
  <si>
    <t xml:space="preserve">  Chris C</t>
  </si>
  <si>
    <t>Weispfennig</t>
  </si>
  <si>
    <t>Sorrell</t>
  </si>
  <si>
    <t xml:space="preserve">  Erik C</t>
  </si>
  <si>
    <t>Marek</t>
  </si>
  <si>
    <t xml:space="preserve">  Shawn C</t>
  </si>
  <si>
    <t xml:space="preserve">  Vajin L</t>
  </si>
  <si>
    <t>Werner</t>
  </si>
  <si>
    <t xml:space="preserve">  John K</t>
  </si>
  <si>
    <t xml:space="preserve">  Kirby W</t>
  </si>
  <si>
    <t>Penny</t>
  </si>
  <si>
    <t xml:space="preserve">  J A</t>
  </si>
  <si>
    <t xml:space="preserve">  Dustin G</t>
  </si>
  <si>
    <t>Masayesva</t>
  </si>
  <si>
    <t xml:space="preserve">  Anthony G</t>
  </si>
  <si>
    <t>Paavola</t>
  </si>
  <si>
    <t>Gehlsen</t>
  </si>
  <si>
    <t xml:space="preserve">  Eric N</t>
  </si>
  <si>
    <t>Roche</t>
  </si>
  <si>
    <t xml:space="preserve">  Connor</t>
  </si>
  <si>
    <t>Hearn</t>
  </si>
  <si>
    <t xml:space="preserve">  Patrick H</t>
  </si>
  <si>
    <t>Dimson</t>
  </si>
  <si>
    <t>Slason</t>
  </si>
  <si>
    <t xml:space="preserve">  Deborah L</t>
  </si>
  <si>
    <t>Gibson</t>
  </si>
  <si>
    <t>Erdos</t>
  </si>
  <si>
    <t xml:space="preserve">  Elleree</t>
  </si>
  <si>
    <t>Cushman</t>
  </si>
  <si>
    <t xml:space="preserve">  Brandon J</t>
  </si>
  <si>
    <t>Hammel</t>
  </si>
  <si>
    <t>Ytterstad</t>
  </si>
  <si>
    <t xml:space="preserve">  Nina Wavik Sr</t>
  </si>
  <si>
    <t>Prince</t>
  </si>
  <si>
    <t xml:space="preserve">  Dani</t>
  </si>
  <si>
    <t>Freeman</t>
  </si>
  <si>
    <t>Petrulak</t>
  </si>
  <si>
    <t>Zablocki</t>
  </si>
  <si>
    <t>Van Meter</t>
  </si>
  <si>
    <t xml:space="preserve">  Kathryn M</t>
  </si>
  <si>
    <t>Babay</t>
  </si>
  <si>
    <t xml:space="preserve">  Trent A</t>
  </si>
  <si>
    <t xml:space="preserve">  Jennifer E</t>
  </si>
  <si>
    <t>Moody</t>
  </si>
  <si>
    <t>Swierzbinski</t>
  </si>
  <si>
    <t>Schwartz</t>
  </si>
  <si>
    <t>Sanseverino</t>
  </si>
  <si>
    <t>Lawder</t>
  </si>
  <si>
    <t>Hoerner</t>
  </si>
  <si>
    <t xml:space="preserve">  Pat</t>
  </si>
  <si>
    <t>Beaulne</t>
  </si>
  <si>
    <t xml:space="preserve">  Rebecca M</t>
  </si>
  <si>
    <t>Lunz</t>
  </si>
  <si>
    <t xml:space="preserve">  Ruth</t>
  </si>
  <si>
    <t>Kyle</t>
  </si>
  <si>
    <t xml:space="preserve">  Gregory S</t>
  </si>
  <si>
    <t>Brackenwagen</t>
  </si>
  <si>
    <t xml:space="preserve">  Alexandra S</t>
  </si>
  <si>
    <t>Schmitt</t>
  </si>
  <si>
    <t xml:space="preserve">  Hillary</t>
  </si>
  <si>
    <t>Borden</t>
  </si>
  <si>
    <t xml:space="preserve">  Amy K</t>
  </si>
  <si>
    <t>Regan</t>
  </si>
  <si>
    <t>Koenis</t>
  </si>
  <si>
    <t xml:space="preserve">  Maaikel</t>
  </si>
  <si>
    <t>Kittaka</t>
  </si>
  <si>
    <t>Concannon</t>
  </si>
  <si>
    <t xml:space="preserve">  Christopher S</t>
  </si>
  <si>
    <t>Schultz</t>
  </si>
  <si>
    <t xml:space="preserve">  Lyndsy</t>
  </si>
  <si>
    <t>Brannigan</t>
  </si>
  <si>
    <t>Cavallo</t>
  </si>
  <si>
    <t xml:space="preserve">  Anna</t>
  </si>
  <si>
    <t>Axelrod</t>
  </si>
  <si>
    <t>Roberge</t>
  </si>
  <si>
    <t>Schmidt</t>
  </si>
  <si>
    <t>Kosters</t>
  </si>
  <si>
    <t xml:space="preserve">  Eric S</t>
  </si>
  <si>
    <t>Dykes</t>
  </si>
  <si>
    <t>Velan</t>
  </si>
  <si>
    <t>Goolik</t>
  </si>
  <si>
    <t>Bain</t>
  </si>
  <si>
    <t>Wieck</t>
  </si>
  <si>
    <t xml:space="preserve">  Sonja</t>
  </si>
  <si>
    <t>Friel</t>
  </si>
  <si>
    <t>Santandreu</t>
  </si>
  <si>
    <t xml:space="preserve">  Martha L</t>
  </si>
  <si>
    <t>Gerber</t>
  </si>
  <si>
    <t xml:space="preserve">  Cliff</t>
  </si>
  <si>
    <t>Benadum</t>
  </si>
  <si>
    <t xml:space="preserve">  Blue</t>
  </si>
  <si>
    <t>Ragazzini</t>
  </si>
  <si>
    <t xml:space="preserve">  Jeffrey M</t>
  </si>
  <si>
    <t>Kessinger</t>
  </si>
  <si>
    <t>Bezgin</t>
  </si>
  <si>
    <t>Woldesilassie</t>
  </si>
  <si>
    <t>Ruiz Herrero</t>
  </si>
  <si>
    <t>Bin Alias</t>
  </si>
  <si>
    <t xml:space="preserve">  Mohd Syahidan</t>
  </si>
  <si>
    <t>Pulliam</t>
  </si>
  <si>
    <t>Guisinger</t>
  </si>
  <si>
    <t>Arnerich</t>
  </si>
  <si>
    <t xml:space="preserve">  Christi A</t>
  </si>
  <si>
    <t xml:space="preserve">  Sandra K</t>
  </si>
  <si>
    <t>Nolette</t>
  </si>
  <si>
    <t xml:space="preserve">  Jerome</t>
  </si>
  <si>
    <t>Chabrier</t>
  </si>
  <si>
    <t xml:space="preserve">  Julia R</t>
  </si>
  <si>
    <t xml:space="preserve">  Sean Henry</t>
  </si>
  <si>
    <t>Knotts</t>
  </si>
  <si>
    <t>Pultorak</t>
  </si>
  <si>
    <t>Maxon</t>
  </si>
  <si>
    <t>Kraai</t>
  </si>
  <si>
    <t xml:space="preserve">  Abby L</t>
  </si>
  <si>
    <t>Larosa</t>
  </si>
  <si>
    <t xml:space="preserve">  Ali</t>
  </si>
  <si>
    <t>Haney</t>
  </si>
  <si>
    <t>Boulay</t>
  </si>
  <si>
    <t xml:space="preserve">  Pierre</t>
  </si>
  <si>
    <t>Luy</t>
  </si>
  <si>
    <t>Fava</t>
  </si>
  <si>
    <t>Montoya</t>
  </si>
  <si>
    <t xml:space="preserve">  Alvaro Sr</t>
  </si>
  <si>
    <t>Albertson</t>
  </si>
  <si>
    <t xml:space="preserve">  Mark P</t>
  </si>
  <si>
    <t>Barger</t>
  </si>
  <si>
    <t>Fraioli</t>
  </si>
  <si>
    <t xml:space="preserve">  Mario Jr</t>
  </si>
  <si>
    <t>April</t>
  </si>
  <si>
    <t xml:space="preserve">  Lusapho</t>
  </si>
  <si>
    <t>Talhelm</t>
  </si>
  <si>
    <t xml:space="preserve">  Alan F</t>
  </si>
  <si>
    <t>Treece</t>
  </si>
  <si>
    <t>Beisel</t>
  </si>
  <si>
    <t>Enke</t>
  </si>
  <si>
    <t xml:space="preserve">  Jacob J</t>
  </si>
  <si>
    <t>Ruiz-Tagle Barros</t>
  </si>
  <si>
    <t xml:space="preserve">  Jose Tomas</t>
  </si>
  <si>
    <t>Ferrell</t>
  </si>
  <si>
    <t xml:space="preserve">  Mary Evan</t>
  </si>
  <si>
    <t>Gates</t>
  </si>
  <si>
    <t xml:space="preserve">  Justin K</t>
  </si>
  <si>
    <t>Jeffers</t>
  </si>
  <si>
    <t>Sulhanek</t>
  </si>
  <si>
    <t xml:space="preserve">  Roman</t>
  </si>
  <si>
    <t>Caron</t>
  </si>
  <si>
    <t xml:space="preserve">  Evelyn L</t>
  </si>
  <si>
    <t>Fullarton</t>
  </si>
  <si>
    <t>Lindgren</t>
  </si>
  <si>
    <t>Akiha</t>
  </si>
  <si>
    <t>Sweny</t>
  </si>
  <si>
    <t>Tobin</t>
  </si>
  <si>
    <t>Keys</t>
  </si>
  <si>
    <t>Wilbur</t>
  </si>
  <si>
    <t>Ditota</t>
  </si>
  <si>
    <t>Horbol</t>
  </si>
  <si>
    <t xml:space="preserve">  Flannery</t>
  </si>
  <si>
    <t xml:space="preserve">  John T</t>
  </si>
  <si>
    <t>Murakami</t>
  </si>
  <si>
    <t xml:space="preserve">  Candice M</t>
  </si>
  <si>
    <t>Petermann</t>
  </si>
  <si>
    <t xml:space="preserve">  Theodore A</t>
  </si>
  <si>
    <t>Graves - Rostro</t>
  </si>
  <si>
    <t xml:space="preserve">  Lindy</t>
  </si>
  <si>
    <t>Danielson</t>
  </si>
  <si>
    <t>Street</t>
  </si>
  <si>
    <t xml:space="preserve">  Holly</t>
  </si>
  <si>
    <t>Buss</t>
  </si>
  <si>
    <t>Duffy</t>
  </si>
  <si>
    <t xml:space="preserve">  Meghan K</t>
  </si>
  <si>
    <t xml:space="preserve">  Fred</t>
  </si>
  <si>
    <t>Castro</t>
  </si>
  <si>
    <t xml:space="preserve">  Sebastian</t>
  </si>
  <si>
    <t>Avery</t>
  </si>
  <si>
    <t>Bohinski</t>
  </si>
  <si>
    <t xml:space="preserve">  Susan E</t>
  </si>
  <si>
    <t>Kohls</t>
  </si>
  <si>
    <t xml:space="preserve">  Katy</t>
  </si>
  <si>
    <t>Brietzke</t>
  </si>
  <si>
    <t>Riveros Gonzalez</t>
  </si>
  <si>
    <t xml:space="preserve">  Juan D</t>
  </si>
  <si>
    <t>Albano</t>
  </si>
  <si>
    <t>Rosendahl</t>
  </si>
  <si>
    <t xml:space="preserve">  Evan P</t>
  </si>
  <si>
    <t>German</t>
  </si>
  <si>
    <t xml:space="preserve">  Aaron K</t>
  </si>
  <si>
    <t xml:space="preserve">Title </t>
  </si>
  <si>
    <t>First name</t>
  </si>
  <si>
    <t>Last name</t>
  </si>
  <si>
    <t>no</t>
  </si>
  <si>
    <t>Unknown</t>
  </si>
  <si>
    <t>add/no</t>
  </si>
  <si>
    <t xml:space="preserve">No major surgeries count </t>
  </si>
  <si>
    <t>Replace</t>
  </si>
  <si>
    <t xml:space="preserve">Replace  </t>
  </si>
  <si>
    <t>All</t>
  </si>
  <si>
    <t>Hospital tier Chek COUNTIF</t>
  </si>
  <si>
    <t>count</t>
  </si>
  <si>
    <t>City tier Chek COUNDIF</t>
  </si>
  <si>
    <t>Replace yrars  2</t>
  </si>
  <si>
    <t xml:space="preserve">Date of Birth </t>
  </si>
  <si>
    <t>Age</t>
  </si>
  <si>
    <t>year Used AVERAGEIFS</t>
  </si>
  <si>
    <t xml:space="preserve">Date Merge Used </t>
  </si>
  <si>
    <t>Text &amp; concatenate</t>
  </si>
  <si>
    <t>Weight Status</t>
  </si>
  <si>
    <t>Diabetes Status</t>
  </si>
  <si>
    <t>Weight Status Used Methot</t>
  </si>
  <si>
    <t>Diabetes Status Used Methot</t>
  </si>
  <si>
    <t>Heart Issues,smoker Chek Methot</t>
  </si>
  <si>
    <t xml:space="preserve">Used IF And OR FUNCTION   </t>
  </si>
  <si>
    <r>
      <t xml:space="preserve">Smoker Column Coler Chang </t>
    </r>
    <r>
      <rPr>
        <sz val="11"/>
        <color rgb="FFFF0000"/>
        <rFont val="Calibri"/>
        <family val="2"/>
        <scheme val="minor"/>
      </rPr>
      <t xml:space="preserve"> </t>
    </r>
    <r>
      <rPr>
        <b/>
        <sz val="11"/>
        <color rgb="FFFF0000"/>
        <rFont val="Calibri"/>
        <family val="2"/>
        <scheme val="minor"/>
      </rPr>
      <t>Yes,no</t>
    </r>
  </si>
  <si>
    <t>Data Cleaning:</t>
  </si>
  <si>
    <t>Ans</t>
  </si>
  <si>
    <t>Steps and Method</t>
  </si>
  <si>
    <t>1. Check for the number of missing values marked with '?' in each column of the “Medical</t>
  </si>
  <si>
    <t>Examinations” Table and "Hospitalization Details" Table.</t>
  </si>
  <si>
    <t>2. Fill in the missing values of ‘month’ with Sep and ‘year’ with its average rounded to the</t>
  </si>
  <si>
    <t>nearest integer.</t>
  </si>
  <si>
    <t>3. Determine the most frequently occurring values in the ‘smoker’, 'Hospital tier' and 'City tier'</t>
  </si>
  <si>
    <t>columns, and fill in the missing values accordingly.</t>
  </si>
  <si>
    <t>4. If any 'State ID' values are missing, consider filling them with 'Unknown' or using another</t>
  </si>
  <si>
    <t>appropriate strategy.</t>
  </si>
  <si>
    <t>➔ Customer Names Table:</t>
  </si>
  <si>
    <r>
      <t>1</t>
    </r>
    <r>
      <rPr>
        <sz val="12"/>
        <color rgb="FF7030A0"/>
        <rFont val="Calibri"/>
        <family val="2"/>
        <scheme val="minor"/>
      </rPr>
      <t>. Are there any duplicate Customer IDs in the dataset? If yes, how many?</t>
    </r>
  </si>
  <si>
    <t>2. How many customers are included in the dataset?</t>
  </si>
  <si>
    <t>1. How many customers have a history of cancer?</t>
  </si>
  <si>
    <t>2. Identify the customer(s) with the highest BMI.</t>
  </si>
  <si>
    <t>3. How many customers have Diabetes?</t>
  </si>
  <si>
    <t>4. How many obese customers have heart issues?</t>
  </si>
  <si>
    <t>5. What is the total number of major surgeries performed on customers?</t>
  </si>
  <si>
    <t>6. Calculate the percentage of customers who have undergone any transplants.</t>
  </si>
  <si>
    <t>7. Find the average HBA1C value of customers who are smokers.</t>
  </si>
  <si>
    <t>8. How many customers with heart issues have done transplant?</t>
  </si>
  <si>
    <t>9. What is the average BMI of the customers who have done more than 2 major surgeries?</t>
  </si>
  <si>
    <t>➔ Hospitalization details Table:</t>
  </si>
  <si>
    <t>1. Calculate all the Summary statistics for the ‘charges’ column.</t>
  </si>
  <si>
    <t>MIN</t>
  </si>
  <si>
    <t>MAX</t>
  </si>
  <si>
    <t>AVERAGE</t>
  </si>
  <si>
    <t>MEDIAN</t>
  </si>
  <si>
    <t>STDEV</t>
  </si>
  <si>
    <t>COUNT</t>
  </si>
  <si>
    <t>2. Which is the median age and the most common age in the dataset?</t>
  </si>
  <si>
    <t>MEDIAN AGE</t>
  </si>
  <si>
    <t>COMMON AGE</t>
  </si>
  <si>
    <t>3. Find the average hospitalization charges for customers who are more than 50 years old.</t>
  </si>
  <si>
    <t>4. Compare the total charges across different hospital tiers.</t>
  </si>
  <si>
    <t>5. Which city tier has the highest average hospitalization charges?</t>
  </si>
  <si>
    <t>6. Calculate the average charges for people who have more than 2 children.</t>
  </si>
  <si>
    <t>7. Find the integer average number of children of customers who are less than 40 years old.</t>
  </si>
  <si>
    <t>Used Delimited And Column Headers</t>
  </si>
  <si>
    <t xml:space="preserve">Missing Values Cunt </t>
  </si>
  <si>
    <t>Hospitalization Details</t>
  </si>
  <si>
    <t>Medical Examinations</t>
  </si>
  <si>
    <t>Used Sort &amp; filter And Find &amp; Replace        ?</t>
  </si>
  <si>
    <t>Used Method Avreageifs, Find &amp; Replace And Text &amp; Concatenate</t>
  </si>
  <si>
    <t>Used Method Countif,Sort &amp; Filter And Find &amp; Replace</t>
  </si>
  <si>
    <t>State Id Missing Values Replace</t>
  </si>
  <si>
    <t>Used Method Sort &amp; Filter And Find &amp; Replace Replaced Unknown</t>
  </si>
  <si>
    <t>Data Transformation:</t>
  </si>
  <si>
    <t>1. Split the ‘names’ column in the “Customer Names” Table into 3 meaningful columns: ‘Title’,</t>
  </si>
  <si>
    <t>‘First Name’, and ‘Last Name’.</t>
  </si>
  <si>
    <t>2. Convert the "NumberOfMajorSurgeries" column in the “Medical Examinations” Table to</t>
  </si>
  <si>
    <t>numerical data by replacing non-numeric characters with meaningful numerical values.</t>
  </si>
  <si>
    <t>3. Check for inconsistencies in the 'Heart Issues' and 'smoker' columns and propose corrective</t>
  </si>
  <si>
    <t>actions if necessary.</t>
  </si>
  <si>
    <t xml:space="preserve"> </t>
  </si>
  <si>
    <t>Customer Names                                            Split Formate</t>
  </si>
  <si>
    <t>Ms.  Kelly ,Hawks</t>
  </si>
  <si>
    <t>Title</t>
  </si>
  <si>
    <t>First Name</t>
  </si>
  <si>
    <t>Last Name</t>
  </si>
  <si>
    <r>
      <rPr>
        <b/>
        <sz val="11"/>
        <color theme="1"/>
        <rFont val="Calibri"/>
        <family val="2"/>
        <scheme val="minor"/>
      </rPr>
      <t xml:space="preserve">Used Countif And Find &amp; Replaced      </t>
    </r>
    <r>
      <rPr>
        <b/>
        <sz val="11"/>
        <color rgb="FFFF0000"/>
        <rFont val="Calibri"/>
        <family val="2"/>
        <scheme val="minor"/>
      </rPr>
      <t>0</t>
    </r>
  </si>
  <si>
    <r>
      <t xml:space="preserve">Used Countif And Find &amp; Replaced 2 Value     </t>
    </r>
    <r>
      <rPr>
        <b/>
        <sz val="11"/>
        <color rgb="FFFF0000"/>
        <rFont val="Calibri"/>
        <family val="2"/>
        <scheme val="minor"/>
      </rPr>
      <t xml:space="preserve"> No</t>
    </r>
  </si>
  <si>
    <t xml:space="preserve">Below 5.7 </t>
  </si>
  <si>
    <t>Normal</t>
  </si>
  <si>
    <t xml:space="preserve">5.7 – 6.4 </t>
  </si>
  <si>
    <t>Prediabetes</t>
  </si>
  <si>
    <t xml:space="preserve">6.5 and Above </t>
  </si>
  <si>
    <t>Diabetes</t>
  </si>
  <si>
    <t xml:space="preserve">Below 18.5 </t>
  </si>
  <si>
    <t>Underweight</t>
  </si>
  <si>
    <t xml:space="preserve">18.5 – 24.9 </t>
  </si>
  <si>
    <t>Healthy Weight</t>
  </si>
  <si>
    <t xml:space="preserve">25.0 – 29.9 </t>
  </si>
  <si>
    <t>Overweight</t>
  </si>
  <si>
    <t xml:space="preserve">30.0 and Above </t>
  </si>
  <si>
    <t>Obesity</t>
  </si>
  <si>
    <t>Customer IDs Duplicate               0</t>
  </si>
  <si>
    <t>Used Functions Remove Duplicates</t>
  </si>
  <si>
    <t xml:space="preserve">Used Formula COUNDA </t>
  </si>
  <si>
    <t>4. Create a new column named “Weight Status” that categorizes BMI into different categories</t>
  </si>
  <si>
    <t>as below:</t>
  </si>
  <si>
    <t>5. Create a new column named “Diabetes Status” and fill it as per the information given below:</t>
  </si>
  <si>
    <t>6. Merge ‘year’, ‘month’ and ‘date’ columns in the “Hospitalization Details” Table into one</t>
  </si>
  <si>
    <t>column named ‘Date of Birth’ and format it in ‘DD-MMM-YYYY’ custom format.</t>
  </si>
  <si>
    <t>Yer</t>
  </si>
  <si>
    <t>Month</t>
  </si>
  <si>
    <t>Date</t>
  </si>
  <si>
    <t>Merge</t>
  </si>
  <si>
    <t>7. Calculate the ‘Age’ of each customer based on their ‘Date of Birth’ and the date of</t>
  </si>
  <si>
    <t>collection of the dataset, which is 8thJune 2023</t>
  </si>
  <si>
    <t>Data Sheet Year ( - ) 08-June-2023</t>
  </si>
  <si>
    <t>(-) 08-June-2023</t>
  </si>
  <si>
    <t>8. Format ‘charges’ column as currency ($).</t>
  </si>
  <si>
    <t>Used IF FUNCTION, GRATERTHAN AND EQUAI</t>
  </si>
  <si>
    <t>Used Formulas TEXT ,CONCATENATE-DD-MMM-YYYY</t>
  </si>
  <si>
    <t xml:space="preserve">Used Formulas DATEDIF,DATE </t>
  </si>
  <si>
    <t>Format Charges Currency</t>
  </si>
  <si>
    <t xml:space="preserve">EX :  6000 Charges $6000 </t>
  </si>
  <si>
    <t xml:space="preserve">Go TO home Tab Charges Currency Mode </t>
  </si>
  <si>
    <t xml:space="preserve">Used Formula IF FUNCTION AND GRATERTHAN </t>
  </si>
  <si>
    <r>
      <t>T</t>
    </r>
    <r>
      <rPr>
        <b/>
        <sz val="12"/>
        <color rgb="FF7030A0"/>
        <rFont val="Calibri"/>
        <family val="2"/>
        <scheme val="minor"/>
      </rPr>
      <t>otal Customer Dataset          2336</t>
    </r>
  </si>
  <si>
    <t>smoker yes</t>
  </si>
  <si>
    <t>smoker No</t>
  </si>
  <si>
    <t>Any Transplants  yes</t>
  </si>
  <si>
    <t>Any Transplants  No</t>
  </si>
  <si>
    <t>Any Transplants    %</t>
  </si>
  <si>
    <t>How many customers with heart issues have done transplant</t>
  </si>
  <si>
    <t>The average BMI of the customers who have done more than 2 major surgeries</t>
  </si>
  <si>
    <r>
      <rPr>
        <b/>
        <sz val="11"/>
        <color theme="1"/>
        <rFont val="Calibri"/>
        <family val="2"/>
        <scheme val="minor"/>
      </rPr>
      <t>Used Formula COUNDIF</t>
    </r>
    <r>
      <rPr>
        <sz val="11"/>
        <color theme="1"/>
        <rFont val="Calibri"/>
        <family val="2"/>
        <scheme val="minor"/>
      </rPr>
      <t xml:space="preserve"> </t>
    </r>
  </si>
  <si>
    <r>
      <rPr>
        <b/>
        <sz val="11"/>
        <color theme="1"/>
        <rFont val="Calibri"/>
        <family val="2"/>
        <scheme val="minor"/>
      </rPr>
      <t>Used Formula INDEX</t>
    </r>
    <r>
      <rPr>
        <sz val="11"/>
        <color theme="1"/>
        <rFont val="Calibri"/>
        <family val="2"/>
        <scheme val="minor"/>
      </rPr>
      <t xml:space="preserve"> </t>
    </r>
  </si>
  <si>
    <r>
      <rPr>
        <b/>
        <sz val="11"/>
        <color theme="1"/>
        <rFont val="Calibri"/>
        <family val="2"/>
        <scheme val="minor"/>
      </rPr>
      <t>Used Formula COUNDIFS</t>
    </r>
    <r>
      <rPr>
        <sz val="11"/>
        <color theme="1"/>
        <rFont val="Calibri"/>
        <family val="2"/>
        <scheme val="minor"/>
      </rPr>
      <t xml:space="preserve"> </t>
    </r>
  </si>
  <si>
    <r>
      <rPr>
        <b/>
        <sz val="11"/>
        <color theme="1"/>
        <rFont val="Calibri"/>
        <family val="2"/>
        <scheme val="minor"/>
      </rPr>
      <t>Used Formula SUM</t>
    </r>
    <r>
      <rPr>
        <sz val="11"/>
        <color theme="1"/>
        <rFont val="Calibri"/>
        <family val="2"/>
        <scheme val="minor"/>
      </rPr>
      <t xml:space="preserve"> </t>
    </r>
  </si>
  <si>
    <t>average HBA1C value of customers who are smokers.</t>
  </si>
  <si>
    <r>
      <rPr>
        <b/>
        <sz val="11"/>
        <color theme="1"/>
        <rFont val="Calibri"/>
        <family val="2"/>
        <scheme val="minor"/>
      </rPr>
      <t>Used Formula COUNTIFS</t>
    </r>
    <r>
      <rPr>
        <sz val="11"/>
        <color theme="1"/>
        <rFont val="Calibri"/>
        <family val="2"/>
        <scheme val="minor"/>
      </rPr>
      <t xml:space="preserve"> </t>
    </r>
  </si>
  <si>
    <t>Used Formula AVERAGEIF</t>
  </si>
  <si>
    <r>
      <t>➔</t>
    </r>
    <r>
      <rPr>
        <b/>
        <sz val="14"/>
        <color theme="1"/>
        <rFont val="Calibri"/>
        <family val="2"/>
        <scheme val="minor"/>
      </rPr>
      <t xml:space="preserve"> Medical Examination Table</t>
    </r>
  </si>
  <si>
    <t>MAXIMUM AGE</t>
  </si>
  <si>
    <t>TIER - 1</t>
  </si>
  <si>
    <t>TIER - 2</t>
  </si>
  <si>
    <t>TIER - 3</t>
  </si>
  <si>
    <t xml:space="preserve">Average Hospitalization Charges 50 Years Old </t>
  </si>
  <si>
    <t>AVERAGEIF Hospital Tiers</t>
  </si>
  <si>
    <t>SUMIF Of Hospital Tiers</t>
  </si>
  <si>
    <t>SUMIF Of City Tier</t>
  </si>
  <si>
    <t>AVERAGEIF City Tiers</t>
  </si>
  <si>
    <t xml:space="preserve"> Calculate the average Fee </t>
  </si>
  <si>
    <t xml:space="preserve"> More than 2 children.</t>
  </si>
  <si>
    <t>Average Number Of Children Of Customers Who Are less Than 40 years old.</t>
  </si>
  <si>
    <t xml:space="preserve">Used Formula MIN,MAX,AVERAGE,MEDIAN,STDEV, COUNT </t>
  </si>
  <si>
    <t xml:space="preserve">Used Formula MODE,MEDIAN,MAX </t>
  </si>
  <si>
    <t>Used Formula AVERAGEIF,SUMIF</t>
  </si>
  <si>
    <t>Used Formula AVERAGEIF,   &gt;</t>
  </si>
  <si>
    <t>Used Formula AVERAGEIF,   &lt;</t>
  </si>
  <si>
    <t xml:space="preserve">Used Formula COUNDIF </t>
  </si>
  <si>
    <t>20-Aug-1969</t>
  </si>
  <si>
    <t>02-Oct-1981</t>
  </si>
  <si>
    <t>11-Oct-1969</t>
  </si>
  <si>
    <t>26-Dec-1971</t>
  </si>
  <si>
    <t>04-Oct-2004</t>
  </si>
  <si>
    <t>14-Jun-1967</t>
  </si>
  <si>
    <t>22-Jun-1970</t>
  </si>
  <si>
    <t>14-Nov-1988</t>
  </si>
  <si>
    <t>25-Sep-1972</t>
  </si>
  <si>
    <t xml:space="preserve"> Mr.  Aaron K</t>
  </si>
  <si>
    <t>06-Oct-1968</t>
  </si>
  <si>
    <t xml:space="preserve"> Mr.  Evan P</t>
  </si>
  <si>
    <t>04-Sep-1962</t>
  </si>
  <si>
    <t xml:space="preserve"> Ms.  Julie</t>
  </si>
  <si>
    <t>22-Nov-1963</t>
  </si>
  <si>
    <t xml:space="preserve"> Mr.  Juan D</t>
  </si>
  <si>
    <t>10-Dec-1995</t>
  </si>
  <si>
    <t xml:space="preserve"> Mr.  Jordan</t>
  </si>
  <si>
    <t>11-Jul-1963</t>
  </si>
  <si>
    <t xml:space="preserve"> Ms.  Katy</t>
  </si>
  <si>
    <t>20-Sep-2002</t>
  </si>
  <si>
    <t xml:space="preserve"> Ms.  Susan E</t>
  </si>
  <si>
    <t>19-Aug-1989</t>
  </si>
  <si>
    <t xml:space="preserve"> Ms.  Nicole</t>
  </si>
  <si>
    <t>02-Nov-1968</t>
  </si>
  <si>
    <t xml:space="preserve"> Ms.  Laura</t>
  </si>
  <si>
    <t>12-Jul-1964</t>
  </si>
  <si>
    <t xml:space="preserve"> Mr.  Sebastian</t>
  </si>
  <si>
    <t>29-Nov-1965</t>
  </si>
  <si>
    <t xml:space="preserve"> Mr.  Fred</t>
  </si>
  <si>
    <t>26-Sep-1965</t>
  </si>
  <si>
    <t xml:space="preserve"> Ms.  Meghan K</t>
  </si>
  <si>
    <t>04-Jul-1964</t>
  </si>
  <si>
    <t xml:space="preserve"> Mr.  Matthew</t>
  </si>
  <si>
    <t>12-Aug-1966</t>
  </si>
  <si>
    <t xml:space="preserve"> Ms.  Holly</t>
  </si>
  <si>
    <t>03-Jul-1964</t>
  </si>
  <si>
    <t xml:space="preserve"> Mr.  Thomas</t>
  </si>
  <si>
    <t>13-Dec-1964</t>
  </si>
  <si>
    <t xml:space="preserve"> Ms.  Lindy</t>
  </si>
  <si>
    <t>07-Jun-1979</t>
  </si>
  <si>
    <t xml:space="preserve"> Mr.  Theodore A</t>
  </si>
  <si>
    <t>06-Dec-1972</t>
  </si>
  <si>
    <t xml:space="preserve"> Ms.  Candice M</t>
  </si>
  <si>
    <t>13-Jun-1964</t>
  </si>
  <si>
    <t xml:space="preserve"> Mr.  Koji</t>
  </si>
  <si>
    <t>28-Jul-1997</t>
  </si>
  <si>
    <t xml:space="preserve"> Mr.  John T</t>
  </si>
  <si>
    <t>19-Dec-1967</t>
  </si>
  <si>
    <t xml:space="preserve"> Ms.  Flannery</t>
  </si>
  <si>
    <t>02-Oct-1970</t>
  </si>
  <si>
    <t xml:space="preserve"> Ms.  Sarah E</t>
  </si>
  <si>
    <t>07-Oct-1970</t>
  </si>
  <si>
    <t xml:space="preserve"> Mr.  Robert</t>
  </si>
  <si>
    <t>23-Oct-1983</t>
  </si>
  <si>
    <t xml:space="preserve"> Ms.  Lindsey</t>
  </si>
  <si>
    <t>03-Nov-1985</t>
  </si>
  <si>
    <t xml:space="preserve"> Mrs.  Kathleen</t>
  </si>
  <si>
    <t>09-Jun-1985</t>
  </si>
  <si>
    <t>17-Jul-1980</t>
  </si>
  <si>
    <t xml:space="preserve"> Ms.  Kristen</t>
  </si>
  <si>
    <t>12-Sep-1971</t>
  </si>
  <si>
    <t xml:space="preserve"> Ms.  Kristina</t>
  </si>
  <si>
    <t>14-Jun-1966</t>
  </si>
  <si>
    <t xml:space="preserve"> Ms.  Andrea</t>
  </si>
  <si>
    <t>23-Jun-1965</t>
  </si>
  <si>
    <t xml:space="preserve"> Mr.  Kenneth</t>
  </si>
  <si>
    <t>07-Sep-1966</t>
  </si>
  <si>
    <t xml:space="preserve"> Mr.  Matthew S</t>
  </si>
  <si>
    <t>10-Sep-2004</t>
  </si>
  <si>
    <t xml:space="preserve"> Mr.  Jim</t>
  </si>
  <si>
    <t>13-Oct-1970</t>
  </si>
  <si>
    <t xml:space="preserve"> Ms.  Evelyn L</t>
  </si>
  <si>
    <t>07-Jun-1983</t>
  </si>
  <si>
    <t xml:space="preserve"> Mr.  David</t>
  </si>
  <si>
    <t>11-Aug-1969</t>
  </si>
  <si>
    <t xml:space="preserve"> Mr.  Roman</t>
  </si>
  <si>
    <t>10-Jul-1975</t>
  </si>
  <si>
    <t xml:space="preserve"> Mr.  Patrick</t>
  </si>
  <si>
    <t>06-Oct-1989</t>
  </si>
  <si>
    <t xml:space="preserve"> Mr.  Justin K</t>
  </si>
  <si>
    <t>24-Jun-1968</t>
  </si>
  <si>
    <t xml:space="preserve"> Ms.  Mary Evan</t>
  </si>
  <si>
    <t>19-Dec-1971</t>
  </si>
  <si>
    <t xml:space="preserve"> Mr.  Jose Tomas</t>
  </si>
  <si>
    <t>12-Jun-1988</t>
  </si>
  <si>
    <t xml:space="preserve"> Mr.  Jacob J</t>
  </si>
  <si>
    <t>23-Jul-1970</t>
  </si>
  <si>
    <t xml:space="preserve"> Mr.  Josh</t>
  </si>
  <si>
    <t>03-Oct-1965</t>
  </si>
  <si>
    <t xml:space="preserve"> Ms.  Hope</t>
  </si>
  <si>
    <t>14-Nov-1968</t>
  </si>
  <si>
    <t xml:space="preserve"> Mr.  Ryan</t>
  </si>
  <si>
    <t>01-Dec-1971</t>
  </si>
  <si>
    <t xml:space="preserve"> Mr.  Alan F</t>
  </si>
  <si>
    <t>23-Jul-1973</t>
  </si>
  <si>
    <t xml:space="preserve"> Ms.  Erin C</t>
  </si>
  <si>
    <t>27-Oct-1965</t>
  </si>
  <si>
    <t xml:space="preserve"> Mr.  Lusapho</t>
  </si>
  <si>
    <t>25-Sep-1970</t>
  </si>
  <si>
    <t xml:space="preserve"> Mr.  Mario Jr</t>
  </si>
  <si>
    <t>25-Dec-1965</t>
  </si>
  <si>
    <t xml:space="preserve"> Ms.  Desiree</t>
  </si>
  <si>
    <t>06-Nov-1965</t>
  </si>
  <si>
    <t xml:space="preserve"> Mr.  Mark P</t>
  </si>
  <si>
    <t>20-Jun-1964</t>
  </si>
  <si>
    <t>17-Jul-1986</t>
  </si>
  <si>
    <t xml:space="preserve"> Mr.  Alvaro Sr</t>
  </si>
  <si>
    <t>04-Oct-1966</t>
  </si>
  <si>
    <t xml:space="preserve"> Ms.  Carla</t>
  </si>
  <si>
    <t>20-Jul-1994</t>
  </si>
  <si>
    <t>06-Jul-1966</t>
  </si>
  <si>
    <t xml:space="preserve"> Ms.  Kate</t>
  </si>
  <si>
    <t>23-Aug-1966</t>
  </si>
  <si>
    <t xml:space="preserve"> Mr.  Pierre</t>
  </si>
  <si>
    <t>09-Nov-1966</t>
  </si>
  <si>
    <t xml:space="preserve"> Mr.  Joshua</t>
  </si>
  <si>
    <t>01-Dec-1970</t>
  </si>
  <si>
    <t xml:space="preserve"> Mr.  Ali</t>
  </si>
  <si>
    <t>26-Dec-1976</t>
  </si>
  <si>
    <t xml:space="preserve"> Mr.  Mark</t>
  </si>
  <si>
    <t>21-Oct-1982</t>
  </si>
  <si>
    <t xml:space="preserve"> Ms.  Abby L</t>
  </si>
  <si>
    <t>12-Oct-1969</t>
  </si>
  <si>
    <t xml:space="preserve"> Mr.  Tim</t>
  </si>
  <si>
    <t>26-Nov-1984</t>
  </si>
  <si>
    <t>09-Nov-1964</t>
  </si>
  <si>
    <t xml:space="preserve"> Ms.  Rachel A</t>
  </si>
  <si>
    <t>05-Sep-1988</t>
  </si>
  <si>
    <t xml:space="preserve"> Mr.  Sean Henry</t>
  </si>
  <si>
    <t>12-Nov-1969</t>
  </si>
  <si>
    <t xml:space="preserve"> Ms.  Julia R</t>
  </si>
  <si>
    <t>09-Jun-1963</t>
  </si>
  <si>
    <t xml:space="preserve"> Mr.  Jerome</t>
  </si>
  <si>
    <t>02-Dec-1964</t>
  </si>
  <si>
    <t xml:space="preserve"> Ms.  Katharine</t>
  </si>
  <si>
    <t>06-Nov-1979</t>
  </si>
  <si>
    <t xml:space="preserve"> Ms.  Sandra K</t>
  </si>
  <si>
    <t>25-Jul-1966</t>
  </si>
  <si>
    <t xml:space="preserve"> Ms.  Christi A</t>
  </si>
  <si>
    <t>10-Jun-1972</t>
  </si>
  <si>
    <t xml:space="preserve"> Ms.  Katie</t>
  </si>
  <si>
    <t>20-Nov-1982</t>
  </si>
  <si>
    <t xml:space="preserve"> Ms.  Elizabeth S</t>
  </si>
  <si>
    <t>27-Jun-1964</t>
  </si>
  <si>
    <t xml:space="preserve"> Mr.  Mohd Syahidan</t>
  </si>
  <si>
    <t>11-Sep-1964</t>
  </si>
  <si>
    <t xml:space="preserve"> Mr.  Jaime</t>
  </si>
  <si>
    <t>25-Sep-1965</t>
  </si>
  <si>
    <t xml:space="preserve"> Mr.  Daniel</t>
  </si>
  <si>
    <t>11-Jul-1964</t>
  </si>
  <si>
    <t xml:space="preserve"> Ms.  Julia</t>
  </si>
  <si>
    <t>10-Nov-1965</t>
  </si>
  <si>
    <t xml:space="preserve"> Mr.  Andrew</t>
  </si>
  <si>
    <t xml:space="preserve"> Mr.  Jeffrey M</t>
  </si>
  <si>
    <t>29-Sep-1964</t>
  </si>
  <si>
    <t xml:space="preserve"> Mr.  Blue</t>
  </si>
  <si>
    <t>07-Jul-1974</t>
  </si>
  <si>
    <t xml:space="preserve"> Mr.  Cliff</t>
  </si>
  <si>
    <t>02-Jul-1999</t>
  </si>
  <si>
    <t xml:space="preserve"> Mr.  Ryan C</t>
  </si>
  <si>
    <t>24-Aug-1967</t>
  </si>
  <si>
    <t xml:space="preserve"> Ms.  Martha L</t>
  </si>
  <si>
    <t>14-Jul-1967</t>
  </si>
  <si>
    <t xml:space="preserve"> Ms.  Alexandra</t>
  </si>
  <si>
    <t>29-Oct-1967</t>
  </si>
  <si>
    <t xml:space="preserve"> Ms.  Sonja</t>
  </si>
  <si>
    <t>02-Jun-2004</t>
  </si>
  <si>
    <t xml:space="preserve"> Mr.  Christopher</t>
  </si>
  <si>
    <t>19-Nov-1964</t>
  </si>
  <si>
    <t xml:space="preserve"> Ms.  Natalie</t>
  </si>
  <si>
    <t>20-Dec-1964</t>
  </si>
  <si>
    <t xml:space="preserve"> Ms.  Mary</t>
  </si>
  <si>
    <t>02-Aug-1964</t>
  </si>
  <si>
    <t xml:space="preserve"> Mr.  Joseph</t>
  </si>
  <si>
    <t>19-Oct-1991</t>
  </si>
  <si>
    <t xml:space="preserve"> Mr.  Eric S</t>
  </si>
  <si>
    <t>25-Dec-1964</t>
  </si>
  <si>
    <t xml:space="preserve"> Ms.  Jessica</t>
  </si>
  <si>
    <t>01-Nov-1965</t>
  </si>
  <si>
    <t xml:space="preserve"> Ms.  Melanie</t>
  </si>
  <si>
    <t>04-Aug-1992</t>
  </si>
  <si>
    <t xml:space="preserve"> Ms.  Katherine A</t>
  </si>
  <si>
    <t xml:space="preserve"> Mr.  Brian</t>
  </si>
  <si>
    <t>22-Dec-1967</t>
  </si>
  <si>
    <t>04-Jul-1983</t>
  </si>
  <si>
    <t xml:space="preserve"> Ms.  Anna</t>
  </si>
  <si>
    <t>12-Dec-1993</t>
  </si>
  <si>
    <t>17-Oct-1982</t>
  </si>
  <si>
    <t xml:space="preserve"> Ms.  Lyndsy</t>
  </si>
  <si>
    <t>09-Jun-1965</t>
  </si>
  <si>
    <t xml:space="preserve"> Mr.  William R</t>
  </si>
  <si>
    <t>29-Oct-1965</t>
  </si>
  <si>
    <t xml:space="preserve"> Mr.  Christopher S</t>
  </si>
  <si>
    <t>16-Oct-1979</t>
  </si>
  <si>
    <t xml:space="preserve"> Mr.  Daniel C</t>
  </si>
  <si>
    <t>24-Nov-1966</t>
  </si>
  <si>
    <t xml:space="preserve"> Mr.  Maaikel</t>
  </si>
  <si>
    <t>07-Sep-1986</t>
  </si>
  <si>
    <t xml:space="preserve"> Mr.  John</t>
  </si>
  <si>
    <t>16-Sep-1979</t>
  </si>
  <si>
    <t xml:space="preserve"> Mr.  Scott</t>
  </si>
  <si>
    <t>04-Sep-1963</t>
  </si>
  <si>
    <t xml:space="preserve"> Ms.  Amy K</t>
  </si>
  <si>
    <t>02-Sep-1984</t>
  </si>
  <si>
    <t xml:space="preserve"> Ms.  Hillary</t>
  </si>
  <si>
    <t>21-Jun-1968</t>
  </si>
  <si>
    <t xml:space="preserve"> Ms.  Alexandra S</t>
  </si>
  <si>
    <t>09-Dec-1968</t>
  </si>
  <si>
    <t xml:space="preserve"> Mr.  Gregory S</t>
  </si>
  <si>
    <t>25-Oct-1968</t>
  </si>
  <si>
    <t xml:space="preserve"> Ms.  Ruth</t>
  </si>
  <si>
    <t>20-Jul-1963</t>
  </si>
  <si>
    <t xml:space="preserve"> Ms.  Rebecca M</t>
  </si>
  <si>
    <t>04-Jun-1963</t>
  </si>
  <si>
    <t xml:space="preserve"> Ms.  Elizabeth A</t>
  </si>
  <si>
    <t>06-Nov-1991</t>
  </si>
  <si>
    <t xml:space="preserve"> Ms.  Ashley</t>
  </si>
  <si>
    <t>16-Sep-1974</t>
  </si>
  <si>
    <t xml:space="preserve"> Mr.  Pat</t>
  </si>
  <si>
    <t>04-Nov-1962</t>
  </si>
  <si>
    <t xml:space="preserve"> Mr.  Matthew T</t>
  </si>
  <si>
    <t>15-Sep-1962</t>
  </si>
  <si>
    <t xml:space="preserve"> Mr.  Zachary</t>
  </si>
  <si>
    <t>08-Sep-1983</t>
  </si>
  <si>
    <t>05-Oct-1987</t>
  </si>
  <si>
    <t xml:space="preserve"> Mr.  Cole</t>
  </si>
  <si>
    <t>29-Aug-1991</t>
  </si>
  <si>
    <t xml:space="preserve"> Ms.  Tiffany A</t>
  </si>
  <si>
    <t>14-Aug-1977</t>
  </si>
  <si>
    <t xml:space="preserve"> Ms.  Elizabeth</t>
  </si>
  <si>
    <t>20-Jul-1964</t>
  </si>
  <si>
    <t xml:space="preserve"> Ms.  Polly</t>
  </si>
  <si>
    <t>02-Jul-1964</t>
  </si>
  <si>
    <t xml:space="preserve"> Ms.  Jennifer E</t>
  </si>
  <si>
    <t>24-Jun-1964</t>
  </si>
  <si>
    <t xml:space="preserve"> Mr.  Trent A</t>
  </si>
  <si>
    <t>19-Jul-1963</t>
  </si>
  <si>
    <t xml:space="preserve"> Ms.  Emily</t>
  </si>
  <si>
    <t>15-Oct-1964</t>
  </si>
  <si>
    <t xml:space="preserve"> Ms.  Kathryn M</t>
  </si>
  <si>
    <t>29-Jul-1966</t>
  </si>
  <si>
    <t>17-Jul-1963</t>
  </si>
  <si>
    <t xml:space="preserve"> Mr.  Steve</t>
  </si>
  <si>
    <t>05-Jun-1974</t>
  </si>
  <si>
    <t xml:space="preserve"> Mr.  Martin</t>
  </si>
  <si>
    <t>23-Jun-1974</t>
  </si>
  <si>
    <t xml:space="preserve"> Ms.  Jennifer A</t>
  </si>
  <si>
    <t>23-Nov-1989</t>
  </si>
  <si>
    <t xml:space="preserve"> Ms.  Dani</t>
  </si>
  <si>
    <t>13-Aug-1986</t>
  </si>
  <si>
    <t xml:space="preserve"> Ms.  Nina Wavik Sr</t>
  </si>
  <si>
    <t>06-Dec-1966</t>
  </si>
  <si>
    <t>30-Dec-1967</t>
  </si>
  <si>
    <t xml:space="preserve"> Mr.  Brandon J</t>
  </si>
  <si>
    <t>28-Aug-1967</t>
  </si>
  <si>
    <t xml:space="preserve"> Ms.  Elleree</t>
  </si>
  <si>
    <t>16-Nov-1966</t>
  </si>
  <si>
    <t xml:space="preserve"> Ms.  Andrea K</t>
  </si>
  <si>
    <t>29-Oct-1990</t>
  </si>
  <si>
    <t xml:space="preserve"> Ms.  Deborah L</t>
  </si>
  <si>
    <t>28-Oct-1963</t>
  </si>
  <si>
    <t xml:space="preserve"> Mr.  Tyler</t>
  </si>
  <si>
    <t>29-Aug-1963</t>
  </si>
  <si>
    <t xml:space="preserve"> Mr.  Patrick H</t>
  </si>
  <si>
    <t>11-Oct-1979</t>
  </si>
  <si>
    <t xml:space="preserve"> Mr.  Connor</t>
  </si>
  <si>
    <t>02-Aug-1963</t>
  </si>
  <si>
    <t xml:space="preserve"> Mr.  Eric N</t>
  </si>
  <si>
    <t>22-Sep-1963</t>
  </si>
  <si>
    <t>29-Dec-1966</t>
  </si>
  <si>
    <t xml:space="preserve"> Mr.  Anthony G</t>
  </si>
  <si>
    <t>26-Sep-1962</t>
  </si>
  <si>
    <t xml:space="preserve"> Mr.  Dustin G</t>
  </si>
  <si>
    <t>29-Dec-1989</t>
  </si>
  <si>
    <t xml:space="preserve"> Mr.  J A</t>
  </si>
  <si>
    <t>21-Aug-1972</t>
  </si>
  <si>
    <t xml:space="preserve"> Mr.  Kirby W</t>
  </si>
  <si>
    <t>14-Jul-1979</t>
  </si>
  <si>
    <t xml:space="preserve"> Mr.  Kevin J</t>
  </si>
  <si>
    <t>04-Aug-1964</t>
  </si>
  <si>
    <t xml:space="preserve"> Mr.  John K</t>
  </si>
  <si>
    <t>09-Aug-1995</t>
  </si>
  <si>
    <t xml:space="preserve"> Mr.  Vajin L</t>
  </si>
  <si>
    <t>26-Nov-1968</t>
  </si>
  <si>
    <t xml:space="preserve"> Mr.  Shawn C</t>
  </si>
  <si>
    <t>12-Aug-1972</t>
  </si>
  <si>
    <t xml:space="preserve"> Mr.  Erik C</t>
  </si>
  <si>
    <t>12-Nov-1968</t>
  </si>
  <si>
    <t xml:space="preserve"> Mr.  Kevin</t>
  </si>
  <si>
    <t>01-Sep-1967</t>
  </si>
  <si>
    <t>03-Dec-1968</t>
  </si>
  <si>
    <t xml:space="preserve"> Mr.  Chris C</t>
  </si>
  <si>
    <t>12-Jul-1966</t>
  </si>
  <si>
    <t xml:space="preserve"> Mr.  Nate</t>
  </si>
  <si>
    <t>16-Oct-1962</t>
  </si>
  <si>
    <t xml:space="preserve"> Mr.  Lelisa</t>
  </si>
  <si>
    <t>28-Nov-1961</t>
  </si>
  <si>
    <t xml:space="preserve"> Mr.  Timothy P</t>
  </si>
  <si>
    <t xml:space="preserve"> Ms.  Rachael</t>
  </si>
  <si>
    <t>26-Nov-1969</t>
  </si>
  <si>
    <t xml:space="preserve"> Ms.  Kiersten</t>
  </si>
  <si>
    <t>18-Jun-1970</t>
  </si>
  <si>
    <t xml:space="preserve"> Ms.  Emma</t>
  </si>
  <si>
    <t>11-Aug-1988</t>
  </si>
  <si>
    <t>06-Sep-1972</t>
  </si>
  <si>
    <t xml:space="preserve"> Ms.  Marie</t>
  </si>
  <si>
    <t>18-Nov-1998</t>
  </si>
  <si>
    <t xml:space="preserve"> Ms.  Andrea J</t>
  </si>
  <si>
    <t>19-Aug-1963</t>
  </si>
  <si>
    <t xml:space="preserve"> Ms.  Siobhan A</t>
  </si>
  <si>
    <t>28-Dec-1970</t>
  </si>
  <si>
    <t xml:space="preserve"> Mr.  Harald E</t>
  </si>
  <si>
    <t>04-Oct-1965</t>
  </si>
  <si>
    <t xml:space="preserve"> Ms.  Caitlin H</t>
  </si>
  <si>
    <t>22-Nov-1962</t>
  </si>
  <si>
    <t xml:space="preserve"> Mr.  Aaron R</t>
  </si>
  <si>
    <t>22-Jul-1962</t>
  </si>
  <si>
    <t xml:space="preserve"> Mr.  Paul</t>
  </si>
  <si>
    <t>05-Sep-1972</t>
  </si>
  <si>
    <t xml:space="preserve"> Ms.  Allison M</t>
  </si>
  <si>
    <t>17-Dec-1966</t>
  </si>
  <si>
    <t xml:space="preserve"> Mr.  Eric</t>
  </si>
  <si>
    <t>11-Jul-1962</t>
  </si>
  <si>
    <t xml:space="preserve"> Mr.  Dathan</t>
  </si>
  <si>
    <t>14-Sep-1965</t>
  </si>
  <si>
    <t xml:space="preserve"> Mr.  Jonathan</t>
  </si>
  <si>
    <t>08-Aug-1969</t>
  </si>
  <si>
    <t xml:space="preserve"> Mr.  Tadese</t>
  </si>
  <si>
    <t>27-Aug-1962</t>
  </si>
  <si>
    <t xml:space="preserve"> Mr.  Ian T</t>
  </si>
  <si>
    <t>24-Sep-1974</t>
  </si>
  <si>
    <t xml:space="preserve"> Mr.  Benjamin</t>
  </si>
  <si>
    <t>07-Jul-1992</t>
  </si>
  <si>
    <t xml:space="preserve"> Ms.  Caitie J</t>
  </si>
  <si>
    <t>28-Nov-1964</t>
  </si>
  <si>
    <t xml:space="preserve"> Mrs.  Grace H</t>
  </si>
  <si>
    <t>08-Jul-1970</t>
  </si>
  <si>
    <t xml:space="preserve"> Ms.  Amy</t>
  </si>
  <si>
    <t>17-Jul-1988</t>
  </si>
  <si>
    <t xml:space="preserve"> Ms.  Amy L</t>
  </si>
  <si>
    <t>02-Sep-1962</t>
  </si>
  <si>
    <t xml:space="preserve"> Ms.  Abigail R</t>
  </si>
  <si>
    <t>01-Oct-1962</t>
  </si>
  <si>
    <t xml:space="preserve"> Ms.  Cindy</t>
  </si>
  <si>
    <t>25-Sep-1975</t>
  </si>
  <si>
    <t xml:space="preserve"> Ms.  Ellen L</t>
  </si>
  <si>
    <t>07-Oct-1972</t>
  </si>
  <si>
    <t xml:space="preserve"> Mr.  Stephen</t>
  </si>
  <si>
    <t>06-Jun-1964</t>
  </si>
  <si>
    <t xml:space="preserve"> Mr.  Joe</t>
  </si>
  <si>
    <t>05-Dec-1963</t>
  </si>
  <si>
    <t xml:space="preserve"> Mr.  Brian W</t>
  </si>
  <si>
    <t>29-Oct-1983</t>
  </si>
  <si>
    <t xml:space="preserve"> Mr.  Zachary A</t>
  </si>
  <si>
    <t>24-Jul-1978</t>
  </si>
  <si>
    <t xml:space="preserve"> Mr.  Dj</t>
  </si>
  <si>
    <t xml:space="preserve"> Mr.  Geraint H</t>
  </si>
  <si>
    <t>25-Sep-1967</t>
  </si>
  <si>
    <t xml:space="preserve"> Mr.  Patrick A</t>
  </si>
  <si>
    <t>09-Nov-2004</t>
  </si>
  <si>
    <t xml:space="preserve"> Mr.  Edward J</t>
  </si>
  <si>
    <t>27-Sep-1993</t>
  </si>
  <si>
    <t xml:space="preserve"> Mr.  Adam</t>
  </si>
  <si>
    <t>22-Sep-1973</t>
  </si>
  <si>
    <t xml:space="preserve"> Mr.  Paul J</t>
  </si>
  <si>
    <t>27-Sep-1963</t>
  </si>
  <si>
    <t xml:space="preserve"> Mr.  Jose Francisco Sr</t>
  </si>
  <si>
    <t>06-Aug-1984</t>
  </si>
  <si>
    <t xml:space="preserve"> Mr.  Scott R</t>
  </si>
  <si>
    <t>27-Aug-1977</t>
  </si>
  <si>
    <t xml:space="preserve"> Mr.  Russell N</t>
  </si>
  <si>
    <t>09-Jul-2004</t>
  </si>
  <si>
    <t xml:space="preserve"> Ms.  Valentina</t>
  </si>
  <si>
    <t>16-Aug-1963</t>
  </si>
  <si>
    <t xml:space="preserve"> Ms.  Lena</t>
  </si>
  <si>
    <t>01-Sep-1963</t>
  </si>
  <si>
    <t xml:space="preserve"> Ms.  Tammy</t>
  </si>
  <si>
    <t>14-Aug-1963</t>
  </si>
  <si>
    <t xml:space="preserve"> Ms.  Jennifer</t>
  </si>
  <si>
    <t>22-Dec-1966</t>
  </si>
  <si>
    <t>20-Aug-1961</t>
  </si>
  <si>
    <t xml:space="preserve"> Mr.  Arthur</t>
  </si>
  <si>
    <t>04-Nov-1960</t>
  </si>
  <si>
    <t xml:space="preserve"> Mrs.  Lauren</t>
  </si>
  <si>
    <t>22-Jun-1960</t>
  </si>
  <si>
    <t xml:space="preserve"> Mr.  Charlie T</t>
  </si>
  <si>
    <t>23-Sep-1960</t>
  </si>
  <si>
    <t xml:space="preserve"> Mr.  Lavar</t>
  </si>
  <si>
    <t>28-Nov-1960</t>
  </si>
  <si>
    <t xml:space="preserve"> Mr.  Marshall</t>
  </si>
  <si>
    <t>07-Oct-1964</t>
  </si>
  <si>
    <t xml:space="preserve"> Mr.  Jason</t>
  </si>
  <si>
    <t>27-Nov-1979</t>
  </si>
  <si>
    <t xml:space="preserve"> Ms.  Ashley M</t>
  </si>
  <si>
    <t>30-Oct-1981</t>
  </si>
  <si>
    <t xml:space="preserve"> Mr.  Nathan J</t>
  </si>
  <si>
    <t>24-Jun-1962</t>
  </si>
  <si>
    <t xml:space="preserve"> Ms.  Evan</t>
  </si>
  <si>
    <t>13-Dec-1969</t>
  </si>
  <si>
    <t xml:space="preserve"> Ms.  Paula</t>
  </si>
  <si>
    <t>27-Sep-1972</t>
  </si>
  <si>
    <t xml:space="preserve"> Ms.  Catherine C</t>
  </si>
  <si>
    <t>20-Jul-1962</t>
  </si>
  <si>
    <t>23-Sep-1964</t>
  </si>
  <si>
    <t xml:space="preserve"> Mr.  Jesus Sr</t>
  </si>
  <si>
    <t>04-Nov-1965</t>
  </si>
  <si>
    <t xml:space="preserve"> Ms.  Jennifer L</t>
  </si>
  <si>
    <t>09-Nov-1961</t>
  </si>
  <si>
    <t xml:space="preserve"> Ms.  Lorraine</t>
  </si>
  <si>
    <t>23-Sep-1969</t>
  </si>
  <si>
    <t xml:space="preserve"> Ms.  Danya A</t>
  </si>
  <si>
    <t>16-Oct-1971</t>
  </si>
  <si>
    <t xml:space="preserve"> Ms.  Lindsay J</t>
  </si>
  <si>
    <t>27-Jun-1958</t>
  </si>
  <si>
    <t xml:space="preserve"> Ms.  Shauna R</t>
  </si>
  <si>
    <t>06-Aug-1967</t>
  </si>
  <si>
    <t xml:space="preserve"> Ms.  Sarah S</t>
  </si>
  <si>
    <t>26-Oct-1985</t>
  </si>
  <si>
    <t xml:space="preserve"> Ms.  Kara</t>
  </si>
  <si>
    <t>06-Nov-1961</t>
  </si>
  <si>
    <t>17-Jul-1978</t>
  </si>
  <si>
    <t xml:space="preserve"> Mr.  Carlos I</t>
  </si>
  <si>
    <t>30-Oct-1971</t>
  </si>
  <si>
    <t xml:space="preserve"> Ms.  Dominique</t>
  </si>
  <si>
    <t>02-Aug-1962</t>
  </si>
  <si>
    <t xml:space="preserve"> Ms.  Hilary K</t>
  </si>
  <si>
    <t>12-Aug-1992</t>
  </si>
  <si>
    <t xml:space="preserve"> Ms.  Ashley E</t>
  </si>
  <si>
    <t>14-Sep-1963</t>
  </si>
  <si>
    <t xml:space="preserve"> Ms.  Allison</t>
  </si>
  <si>
    <t>16-Aug-1999</t>
  </si>
  <si>
    <t xml:space="preserve"> Ms.  Beth</t>
  </si>
  <si>
    <t>07-Sep-1961</t>
  </si>
  <si>
    <t xml:space="preserve"> Ms.  Kristin R</t>
  </si>
  <si>
    <t xml:space="preserve"> Ms.  Mona</t>
  </si>
  <si>
    <t>06-Dec-1961</t>
  </si>
  <si>
    <t xml:space="preserve"> Ms.  Carissa A</t>
  </si>
  <si>
    <t xml:space="preserve"> Ms.  Ji</t>
  </si>
  <si>
    <t>05-Aug-1962</t>
  </si>
  <si>
    <t xml:space="preserve"> Ms.  Paige P</t>
  </si>
  <si>
    <t>15-Oct-1982</t>
  </si>
  <si>
    <t xml:space="preserve"> Ms.  Hallie</t>
  </si>
  <si>
    <t>07-Dec-1962</t>
  </si>
  <si>
    <t xml:space="preserve"> Ms.  Erin</t>
  </si>
  <si>
    <t>13-Nov-1965</t>
  </si>
  <si>
    <t xml:space="preserve"> Ms.  Mary Beth</t>
  </si>
  <si>
    <t>24-Nov-1962</t>
  </si>
  <si>
    <t xml:space="preserve"> Mr.  Mike</t>
  </si>
  <si>
    <t>11-Oct-1962</t>
  </si>
  <si>
    <t xml:space="preserve"> Mr.  Shamus M</t>
  </si>
  <si>
    <t>01-Jul-1994</t>
  </si>
  <si>
    <t xml:space="preserve"> Mr.  Justin</t>
  </si>
  <si>
    <t>23-Aug-1976</t>
  </si>
  <si>
    <t xml:space="preserve"> Ms.  Rhea</t>
  </si>
  <si>
    <t>24-Nov-1974</t>
  </si>
  <si>
    <t xml:space="preserve"> Ms.  Julia M</t>
  </si>
  <si>
    <t>11-Nov-1960</t>
  </si>
  <si>
    <t>02-Oct-1990</t>
  </si>
  <si>
    <t xml:space="preserve"> Ms.  Amanda L</t>
  </si>
  <si>
    <t>24-Sep-1964</t>
  </si>
  <si>
    <t xml:space="preserve"> Mr.  Kiyokatsu</t>
  </si>
  <si>
    <t>30-Sep-1979</t>
  </si>
  <si>
    <t>06-Jun-1984</t>
  </si>
  <si>
    <t xml:space="preserve"> Mr.  Massimiliano</t>
  </si>
  <si>
    <t>09-Dec-1959</t>
  </si>
  <si>
    <t xml:space="preserve"> Ms.  Lauren</t>
  </si>
  <si>
    <t>25-Nov-1959</t>
  </si>
  <si>
    <t>20-Dec-1959</t>
  </si>
  <si>
    <t xml:space="preserve"> Mr.  Jesse</t>
  </si>
  <si>
    <t>19-Dec-1992</t>
  </si>
  <si>
    <t xml:space="preserve"> Mr.  Benjamin W</t>
  </si>
  <si>
    <t>22-Jul-1961</t>
  </si>
  <si>
    <t xml:space="preserve"> Mr.  Vitaliy</t>
  </si>
  <si>
    <t>29-Oct-1976</t>
  </si>
  <si>
    <t xml:space="preserve"> Mr.  Jay</t>
  </si>
  <si>
    <t>17-Jun-1994</t>
  </si>
  <si>
    <t xml:space="preserve"> Ms.  Rosalie</t>
  </si>
  <si>
    <t>03-Nov-1961</t>
  </si>
  <si>
    <t xml:space="preserve"> Mr.  Jeremy</t>
  </si>
  <si>
    <t>14-Nov-1966</t>
  </si>
  <si>
    <t xml:space="preserve"> Mr.  Ariel</t>
  </si>
  <si>
    <t>29-Jun-1975</t>
  </si>
  <si>
    <t xml:space="preserve"> Ms.  Denise</t>
  </si>
  <si>
    <t>13-Aug-1960</t>
  </si>
  <si>
    <t xml:space="preserve"> Ms.  Krista L</t>
  </si>
  <si>
    <t>11-Jul-1960</t>
  </si>
  <si>
    <t xml:space="preserve"> Ms.  Nicole F</t>
  </si>
  <si>
    <t>16-Dec-1960</t>
  </si>
  <si>
    <t>19-Aug-1985</t>
  </si>
  <si>
    <t xml:space="preserve"> Ms.  Audrey</t>
  </si>
  <si>
    <t>28-Jul-1960</t>
  </si>
  <si>
    <t xml:space="preserve"> Ms.  Janae N</t>
  </si>
  <si>
    <t>24-Jul-1960</t>
  </si>
  <si>
    <t xml:space="preserve"> Mr.  Bryan</t>
  </si>
  <si>
    <t>14-Nov-1975</t>
  </si>
  <si>
    <t xml:space="preserve"> Mr.  Kevin L</t>
  </si>
  <si>
    <t>07-Aug-1975</t>
  </si>
  <si>
    <t xml:space="preserve"> Mr.  Nicholas</t>
  </si>
  <si>
    <t>30-Aug-1990</t>
  </si>
  <si>
    <t xml:space="preserve"> Mr.  Robert J</t>
  </si>
  <si>
    <t>14-Oct-1963</t>
  </si>
  <si>
    <t xml:space="preserve"> Ms.  Allison R</t>
  </si>
  <si>
    <t xml:space="preserve"> Ms.  Nancy</t>
  </si>
  <si>
    <t>15-Jul-1968</t>
  </si>
  <si>
    <t xml:space="preserve"> Mr.  Trevor N</t>
  </si>
  <si>
    <t>14-Aug-1992</t>
  </si>
  <si>
    <t xml:space="preserve"> Ms.  Elisabetta</t>
  </si>
  <si>
    <t>10-Sep-1964</t>
  </si>
  <si>
    <t xml:space="preserve"> Mr.  Anthony S</t>
  </si>
  <si>
    <t>18-Nov-1961</t>
  </si>
  <si>
    <t xml:space="preserve"> Ms.  Sarah</t>
  </si>
  <si>
    <t>26-Jul-1969</t>
  </si>
  <si>
    <t xml:space="preserve"> Mr.  Hicham</t>
  </si>
  <si>
    <t>24-Dec-1961</t>
  </si>
  <si>
    <t xml:space="preserve"> Mr.  Bernat</t>
  </si>
  <si>
    <t>29-Sep-1975</t>
  </si>
  <si>
    <t xml:space="preserve"> Mr.  Jack</t>
  </si>
  <si>
    <t>20-Jul-1984</t>
  </si>
  <si>
    <t xml:space="preserve"> Ms.  Julia J</t>
  </si>
  <si>
    <t>04-Aug-1963</t>
  </si>
  <si>
    <t xml:space="preserve"> Ms.  Caroline F</t>
  </si>
  <si>
    <t>14-Sep-1985</t>
  </si>
  <si>
    <t xml:space="preserve"> Ms.  Stephanie</t>
  </si>
  <si>
    <t>24-Nov-1986</t>
  </si>
  <si>
    <t xml:space="preserve"> Ms.  Stefanie A</t>
  </si>
  <si>
    <t>02-Aug-1981</t>
  </si>
  <si>
    <t xml:space="preserve"> Mr.  Rob G</t>
  </si>
  <si>
    <t>29-Aug-1985</t>
  </si>
  <si>
    <t xml:space="preserve"> Mr.  Benjamin L</t>
  </si>
  <si>
    <t>23-Oct-1969</t>
  </si>
  <si>
    <t xml:space="preserve"> Mr.  Marc</t>
  </si>
  <si>
    <t>16-Jul-2004</t>
  </si>
  <si>
    <t xml:space="preserve"> Ms.  Marny</t>
  </si>
  <si>
    <t>06-Aug-1959</t>
  </si>
  <si>
    <t>10-Nov-1966</t>
  </si>
  <si>
    <t xml:space="preserve"> Ms.  Megan L</t>
  </si>
  <si>
    <t>22-Sep-1962</t>
  </si>
  <si>
    <t xml:space="preserve"> Mr.  Jeremy M</t>
  </si>
  <si>
    <t>08-Dec-1986</t>
  </si>
  <si>
    <t xml:space="preserve"> Ms.  Brooke</t>
  </si>
  <si>
    <t>25-Nov-1958</t>
  </si>
  <si>
    <t>10-Dec-1958</t>
  </si>
  <si>
    <t xml:space="preserve"> Ms.  Natalia</t>
  </si>
  <si>
    <t>07-Jun-2003</t>
  </si>
  <si>
    <t xml:space="preserve"> Ms.  Laura T</t>
  </si>
  <si>
    <t>21-Jul-1960</t>
  </si>
  <si>
    <t xml:space="preserve"> Mr.  Frankline</t>
  </si>
  <si>
    <t>19-Dec-1978</t>
  </si>
  <si>
    <t xml:space="preserve"> Mr.  Patrick J</t>
  </si>
  <si>
    <t>05-Oct-1959</t>
  </si>
  <si>
    <t xml:space="preserve"> Mr.  Morgan</t>
  </si>
  <si>
    <t>25-Sep-1985</t>
  </si>
  <si>
    <t xml:space="preserve"> Ms.  Jingjing</t>
  </si>
  <si>
    <t>29-Dec-1959</t>
  </si>
  <si>
    <t>07-Jul-1959</t>
  </si>
  <si>
    <t xml:space="preserve"> Ms.  Christy</t>
  </si>
  <si>
    <t>21-Sep-1966</t>
  </si>
  <si>
    <t xml:space="preserve"> Ms.  Kirsten N</t>
  </si>
  <si>
    <t>27-Jul-1962</t>
  </si>
  <si>
    <t xml:space="preserve"> Ms.  Paula C</t>
  </si>
  <si>
    <t>18-Jun-1960</t>
  </si>
  <si>
    <t xml:space="preserve"> Mr.  Mikko</t>
  </si>
  <si>
    <t>29-Aug-1959</t>
  </si>
  <si>
    <t xml:space="preserve"> Mr.  Danilo</t>
  </si>
  <si>
    <t>13-Jul-1990</t>
  </si>
  <si>
    <t xml:space="preserve"> Mr.  Malcolm</t>
  </si>
  <si>
    <t>06-Sep-1959</t>
  </si>
  <si>
    <t xml:space="preserve"> Ms.  Emily G</t>
  </si>
  <si>
    <t>23-Dec-1963</t>
  </si>
  <si>
    <t xml:space="preserve"> Mr.  Sean P</t>
  </si>
  <si>
    <t>06-Jul-1963</t>
  </si>
  <si>
    <t>08-Jul-1963</t>
  </si>
  <si>
    <t>08-Nov-1960</t>
  </si>
  <si>
    <t xml:space="preserve"> Ms.  Melinda E</t>
  </si>
  <si>
    <t>12-Sep-1991</t>
  </si>
  <si>
    <t xml:space="preserve"> Ms.  Ildiko M</t>
  </si>
  <si>
    <t>08-Jun-1972</t>
  </si>
  <si>
    <t xml:space="preserve"> Mr.  Daniel J</t>
  </si>
  <si>
    <t>26-Sep-1976</t>
  </si>
  <si>
    <t xml:space="preserve"> Mr.  Louis C</t>
  </si>
  <si>
    <t>14-Jun-1961</t>
  </si>
  <si>
    <t xml:space="preserve"> Mr.  Duncan</t>
  </si>
  <si>
    <t>06-Jul-2004</t>
  </si>
  <si>
    <t xml:space="preserve"> Ms.  Kipling</t>
  </si>
  <si>
    <t>07-Jul-1984</t>
  </si>
  <si>
    <t xml:space="preserve"> Ms.  Amany</t>
  </si>
  <si>
    <t>25-Dec-1968</t>
  </si>
  <si>
    <t>17-Nov-1983</t>
  </si>
  <si>
    <t xml:space="preserve"> Mr.  Chuck W</t>
  </si>
  <si>
    <t>21-Sep-1958</t>
  </si>
  <si>
    <t xml:space="preserve"> Ms.  Deborah</t>
  </si>
  <si>
    <t>25-Sep-1961</t>
  </si>
  <si>
    <t xml:space="preserve"> Mr.  Nicholas E</t>
  </si>
  <si>
    <t>10-Oct-1959</t>
  </si>
  <si>
    <t xml:space="preserve"> Ms.  Gretchen</t>
  </si>
  <si>
    <t>08-Nov-1959</t>
  </si>
  <si>
    <t xml:space="preserve"> Ms.  Kelsey M</t>
  </si>
  <si>
    <t>10-Nov-1984</t>
  </si>
  <si>
    <t xml:space="preserve"> Mr.  Beau</t>
  </si>
  <si>
    <t>26-Dec-1974</t>
  </si>
  <si>
    <t xml:space="preserve"> Ms.  Therese</t>
  </si>
  <si>
    <t>13-Jul-1972</t>
  </si>
  <si>
    <t>06-Sep-2004</t>
  </si>
  <si>
    <t xml:space="preserve"> Mr.  Chance B</t>
  </si>
  <si>
    <t>15-Dec-1968</t>
  </si>
  <si>
    <t xml:space="preserve"> Ms.  Alyson</t>
  </si>
  <si>
    <t>15-Oct-1958</t>
  </si>
  <si>
    <t xml:space="preserve"> Ms.  Megan</t>
  </si>
  <si>
    <t>10-Jul-1958</t>
  </si>
  <si>
    <t xml:space="preserve"> Ms.  Lissa</t>
  </si>
  <si>
    <t>26-Sep-1969</t>
  </si>
  <si>
    <t xml:space="preserve"> Mr.  Stephen F</t>
  </si>
  <si>
    <t>24-Dec-1959</t>
  </si>
  <si>
    <t xml:space="preserve"> Ms.  Erica J</t>
  </si>
  <si>
    <t>10-Oct-1967</t>
  </si>
  <si>
    <t xml:space="preserve"> Mr.  Valur</t>
  </si>
  <si>
    <t>16-Nov-1988</t>
  </si>
  <si>
    <t xml:space="preserve"> Ms.  Amanda C</t>
  </si>
  <si>
    <t>19-Dec-1968</t>
  </si>
  <si>
    <t xml:space="preserve"> Mr.  Matt</t>
  </si>
  <si>
    <t>27-Oct-1994</t>
  </si>
  <si>
    <t xml:space="preserve"> Mr.  Bradley</t>
  </si>
  <si>
    <t>16-Jul-1963</t>
  </si>
  <si>
    <t xml:space="preserve"> Mr.  Michael J</t>
  </si>
  <si>
    <t>22-Jun-1965</t>
  </si>
  <si>
    <t xml:space="preserve"> Mr.  Kakushin</t>
  </si>
  <si>
    <t>14-Sep-1958</t>
  </si>
  <si>
    <t xml:space="preserve"> Ms.  Alix</t>
  </si>
  <si>
    <t>29-Jul-1958</t>
  </si>
  <si>
    <t xml:space="preserve"> Mrs.  Kristen M</t>
  </si>
  <si>
    <t>20-Sep-1958</t>
  </si>
  <si>
    <t>10-Aug-1999</t>
  </si>
  <si>
    <t xml:space="preserve"> Ms.  Adriana S</t>
  </si>
  <si>
    <t>15-Aug-1967</t>
  </si>
  <si>
    <t xml:space="preserve"> Ms.  Caitrin</t>
  </si>
  <si>
    <t>04-Nov-1967</t>
  </si>
  <si>
    <t xml:space="preserve"> Ms.  Lisa</t>
  </si>
  <si>
    <t>29-Jun-1959</t>
  </si>
  <si>
    <t xml:space="preserve"> Ms.  Dina</t>
  </si>
  <si>
    <t>03-Aug-1959</t>
  </si>
  <si>
    <t xml:space="preserve"> Mr.  Rasim M</t>
  </si>
  <si>
    <t>28-Nov-1976</t>
  </si>
  <si>
    <t xml:space="preserve"> Ms.  Tara D</t>
  </si>
  <si>
    <t>10-Nov-1996</t>
  </si>
  <si>
    <t xml:space="preserve"> Ms.  Carolyn</t>
  </si>
  <si>
    <t>27-Nov-1976</t>
  </si>
  <si>
    <t xml:space="preserve"> Ms.  Halle</t>
  </si>
  <si>
    <t>20-Nov-1959</t>
  </si>
  <si>
    <t xml:space="preserve"> Ms.  Carrie</t>
  </si>
  <si>
    <t>20-Oct-1979</t>
  </si>
  <si>
    <t xml:space="preserve"> Ms.  Chrissy</t>
  </si>
  <si>
    <t>22-Jul-1989</t>
  </si>
  <si>
    <t xml:space="preserve"> Ms.  Tatyana K</t>
  </si>
  <si>
    <t>14-Jul-1989</t>
  </si>
  <si>
    <t xml:space="preserve"> Ms.  Susan</t>
  </si>
  <si>
    <t>12-Sep-1998</t>
  </si>
  <si>
    <t xml:space="preserve"> Mr.  Norman H</t>
  </si>
  <si>
    <t>03-Dec-1962</t>
  </si>
  <si>
    <t xml:space="preserve"> Mr.  Christopher W</t>
  </si>
  <si>
    <t xml:space="preserve"> Mr.  Christopher P</t>
  </si>
  <si>
    <t>18-Jul-1967</t>
  </si>
  <si>
    <t xml:space="preserve"> Mr.  Christopher L</t>
  </si>
  <si>
    <t>09-Dec-1997</t>
  </si>
  <si>
    <t>08-Nov-1965</t>
  </si>
  <si>
    <t xml:space="preserve"> Mr.  Emmett</t>
  </si>
  <si>
    <t>21-Aug-1991</t>
  </si>
  <si>
    <t xml:space="preserve"> Mrs.  Cynthia</t>
  </si>
  <si>
    <t>13-Nov-1981</t>
  </si>
  <si>
    <t>20-Oct-1969</t>
  </si>
  <si>
    <t xml:space="preserve"> Mr.  Ping</t>
  </si>
  <si>
    <t>23-Jul-1958</t>
  </si>
  <si>
    <t xml:space="preserve"> Ms.  Holly A</t>
  </si>
  <si>
    <t>04-Sep-1982</t>
  </si>
  <si>
    <t xml:space="preserve"> Ms.  Bethany</t>
  </si>
  <si>
    <t>24-Sep-2002</t>
  </si>
  <si>
    <t xml:space="preserve"> Ms.  Carolyn R</t>
  </si>
  <si>
    <t>29-Jul-1962</t>
  </si>
  <si>
    <t xml:space="preserve"> Ms.  Aya</t>
  </si>
  <si>
    <t>27-Jul-1965</t>
  </si>
  <si>
    <t xml:space="preserve"> Ms.  Kathleen M</t>
  </si>
  <si>
    <t>03-Jul-1979</t>
  </si>
  <si>
    <t xml:space="preserve"> Ms.  Lindsay E</t>
  </si>
  <si>
    <t>10-Dec-1975</t>
  </si>
  <si>
    <t>18-Oct-1979</t>
  </si>
  <si>
    <t xml:space="preserve"> Ms.  Liza</t>
  </si>
  <si>
    <t>05-Jun-1981</t>
  </si>
  <si>
    <t xml:space="preserve"> Ms.  Rachel B</t>
  </si>
  <si>
    <t>11-Nov-1970</t>
  </si>
  <si>
    <t xml:space="preserve"> Ms.  Laurie B</t>
  </si>
  <si>
    <t>17-Oct-1958</t>
  </si>
  <si>
    <t xml:space="preserve"> Mr.  Chuy</t>
  </si>
  <si>
    <t>04-Jul-1981</t>
  </si>
  <si>
    <t>08-Nov-1968</t>
  </si>
  <si>
    <t xml:space="preserve"> Ms.  Cailtlin</t>
  </si>
  <si>
    <t>29-Nov-1962</t>
  </si>
  <si>
    <t xml:space="preserve"> Mrs.  Chloe</t>
  </si>
  <si>
    <t xml:space="preserve"> Mr.  Dustin L</t>
  </si>
  <si>
    <t>02-Aug-1995</t>
  </si>
  <si>
    <t xml:space="preserve"> Mr.  Alexander J</t>
  </si>
  <si>
    <t>18-Sep-1973</t>
  </si>
  <si>
    <t xml:space="preserve"> Mr.  Kyle S</t>
  </si>
  <si>
    <t>08-Aug-1960</t>
  </si>
  <si>
    <t xml:space="preserve"> Mr.  Thomas G</t>
  </si>
  <si>
    <t>25-Nov-1979</t>
  </si>
  <si>
    <t xml:space="preserve"> Ms.  Kindsey P</t>
  </si>
  <si>
    <t>11-Sep-1970</t>
  </si>
  <si>
    <t xml:space="preserve"> Mr.  Manuel</t>
  </si>
  <si>
    <t>15-Aug-1971</t>
  </si>
  <si>
    <t xml:space="preserve"> Mr.  Peter T II</t>
  </si>
  <si>
    <t>12-Jun-1968</t>
  </si>
  <si>
    <t xml:space="preserve"> Mr.  Matthew D</t>
  </si>
  <si>
    <t>26-Oct-1975</t>
  </si>
  <si>
    <t xml:space="preserve"> Ms.  Satomi</t>
  </si>
  <si>
    <t>07-Nov-1972</t>
  </si>
  <si>
    <t>05-Sep-1978</t>
  </si>
  <si>
    <t xml:space="preserve"> Ms.  Courtney</t>
  </si>
  <si>
    <t>25-Nov-1971</t>
  </si>
  <si>
    <t>25-Oct-1962</t>
  </si>
  <si>
    <t xml:space="preserve"> Mr.  Danny</t>
  </si>
  <si>
    <t>15-Aug-1975</t>
  </si>
  <si>
    <t xml:space="preserve"> Ms.  Lilia</t>
  </si>
  <si>
    <t>04-Jun-1959</t>
  </si>
  <si>
    <t xml:space="preserve"> Ms.  Leah C</t>
  </si>
  <si>
    <t>03-Dec-1959</t>
  </si>
  <si>
    <t xml:space="preserve"> Ms.  Amber</t>
  </si>
  <si>
    <t>17-Jun-1962</t>
  </si>
  <si>
    <t xml:space="preserve"> Mr.  Alfons</t>
  </si>
  <si>
    <t>23-Nov-1978</t>
  </si>
  <si>
    <t xml:space="preserve"> Mr.  Apolo U</t>
  </si>
  <si>
    <t>25-Jul-1960</t>
  </si>
  <si>
    <t xml:space="preserve"> Ms.  Lauren M</t>
  </si>
  <si>
    <t>16-Sep-1969</t>
  </si>
  <si>
    <t xml:space="preserve"> Mr.  William</t>
  </si>
  <si>
    <t>13-Dec-1963</t>
  </si>
  <si>
    <t xml:space="preserve"> Ms.  Missy</t>
  </si>
  <si>
    <t>14-Jul-2001</t>
  </si>
  <si>
    <t>17-Dec-1988</t>
  </si>
  <si>
    <t xml:space="preserve"> Mr.  Brock J</t>
  </si>
  <si>
    <t>18-Jul-1968</t>
  </si>
  <si>
    <t xml:space="preserve"> Mr.  Roger</t>
  </si>
  <si>
    <t>28-Jun-1967</t>
  </si>
  <si>
    <t xml:space="preserve"> Ms.  Amanda</t>
  </si>
  <si>
    <t>06-Sep-1962</t>
  </si>
  <si>
    <t xml:space="preserve"> Mr.  Miles</t>
  </si>
  <si>
    <t>04-Sep-1964</t>
  </si>
  <si>
    <t xml:space="preserve"> Mr.  Michael</t>
  </si>
  <si>
    <t>25-Oct-1990</t>
  </si>
  <si>
    <t>20-Jul-1976</t>
  </si>
  <si>
    <t xml:space="preserve"> Mr.  Russell M</t>
  </si>
  <si>
    <t>17-Jul-2004</t>
  </si>
  <si>
    <t xml:space="preserve"> Mr.  Michael P</t>
  </si>
  <si>
    <t>28-Jun-1974</t>
  </si>
  <si>
    <t xml:space="preserve"> Mr.  Seth</t>
  </si>
  <si>
    <t>02-Oct-1959</t>
  </si>
  <si>
    <t>30-Jul-1974</t>
  </si>
  <si>
    <t xml:space="preserve"> Mrs.  Meghan P</t>
  </si>
  <si>
    <t>28-Oct-1965</t>
  </si>
  <si>
    <t xml:space="preserve"> Mr.  Murray W</t>
  </si>
  <si>
    <t>06-Jun-1960</t>
  </si>
  <si>
    <t xml:space="preserve"> Ms.  Amanda R</t>
  </si>
  <si>
    <t>03-Aug-1968</t>
  </si>
  <si>
    <t>22-Dec-1988</t>
  </si>
  <si>
    <t>26-Jun-1973</t>
  </si>
  <si>
    <t xml:space="preserve"> Ms.  Mare</t>
  </si>
  <si>
    <t>20-Sep-1976</t>
  </si>
  <si>
    <t xml:space="preserve"> Ms.  Aleah K</t>
  </si>
  <si>
    <t>29-Aug-1974</t>
  </si>
  <si>
    <t xml:space="preserve"> Ms.  Colleen</t>
  </si>
  <si>
    <t>09-Oct-1997</t>
  </si>
  <si>
    <t xml:space="preserve"> Ms.  Pauline</t>
  </si>
  <si>
    <t>26-Jun-1984</t>
  </si>
  <si>
    <t>11-Nov-1982</t>
  </si>
  <si>
    <t xml:space="preserve"> Ms.  Jekaterina</t>
  </si>
  <si>
    <t>25-Dec-1962</t>
  </si>
  <si>
    <t xml:space="preserve"> Ms.  Shelley</t>
  </si>
  <si>
    <t>12-Oct-1980</t>
  </si>
  <si>
    <t>24-Jul-1982</t>
  </si>
  <si>
    <t>27-Jun-1967</t>
  </si>
  <si>
    <t>19-Sep-1980</t>
  </si>
  <si>
    <t>05-Dec-1988</t>
  </si>
  <si>
    <t xml:space="preserve"> Mrs.  Bryn</t>
  </si>
  <si>
    <t>16-Sep-1978</t>
  </si>
  <si>
    <t xml:space="preserve"> Mr.  Craig</t>
  </si>
  <si>
    <t>22-Oct-1958</t>
  </si>
  <si>
    <t xml:space="preserve"> Mr.  Bernard</t>
  </si>
  <si>
    <t>21-Jun-1958</t>
  </si>
  <si>
    <t xml:space="preserve"> Mr.  Jan</t>
  </si>
  <si>
    <t>27-Aug-1985</t>
  </si>
  <si>
    <t>08-Aug-1993</t>
  </si>
  <si>
    <t xml:space="preserve"> Mr.  Jeff H</t>
  </si>
  <si>
    <t>06-Oct-1987</t>
  </si>
  <si>
    <t xml:space="preserve"> Ms.  Brenda M</t>
  </si>
  <si>
    <t xml:space="preserve"> Mr.  Paul M</t>
  </si>
  <si>
    <t>06-Jul-1982</t>
  </si>
  <si>
    <t xml:space="preserve"> Mr.  Billy</t>
  </si>
  <si>
    <t>27-Dec-1979</t>
  </si>
  <si>
    <t xml:space="preserve"> Mr.  Lorcan A</t>
  </si>
  <si>
    <t>11-Sep-1974</t>
  </si>
  <si>
    <t xml:space="preserve"> Ms.  Kayleigh</t>
  </si>
  <si>
    <t>06-Aug-1988</t>
  </si>
  <si>
    <t>21-Aug-1988</t>
  </si>
  <si>
    <t xml:space="preserve"> Mr.  Rod</t>
  </si>
  <si>
    <t>08-Sep-2002</t>
  </si>
  <si>
    <t xml:space="preserve"> Ms.  Donna</t>
  </si>
  <si>
    <t>30-Jul-1972</t>
  </si>
  <si>
    <t xml:space="preserve"> Ms.  Christine E</t>
  </si>
  <si>
    <t>24-Aug-2003</t>
  </si>
  <si>
    <t xml:space="preserve"> Mr.  David M</t>
  </si>
  <si>
    <t xml:space="preserve"> Ms.  Tiffany K</t>
  </si>
  <si>
    <t>05-Dec-1965</t>
  </si>
  <si>
    <t xml:space="preserve"> Ms.  Margaret P</t>
  </si>
  <si>
    <t>28-Sep-1995</t>
  </si>
  <si>
    <t>20-Dec-2003</t>
  </si>
  <si>
    <t xml:space="preserve"> Ms.  Sara</t>
  </si>
  <si>
    <t>03-Nov-1971</t>
  </si>
  <si>
    <t xml:space="preserve"> Ms.  Christin</t>
  </si>
  <si>
    <t>04-Aug-1962</t>
  </si>
  <si>
    <t>10-Oct-1958</t>
  </si>
  <si>
    <t>23-Dec-1995</t>
  </si>
  <si>
    <t xml:space="preserve"> Mr.  Wesley C</t>
  </si>
  <si>
    <t>25-Jun-2001</t>
  </si>
  <si>
    <t>25-Jun-1963</t>
  </si>
  <si>
    <t xml:space="preserve"> Mr.  Dan C</t>
  </si>
  <si>
    <t>10-Jul-1970</t>
  </si>
  <si>
    <t xml:space="preserve"> Ms.  Melissa D</t>
  </si>
  <si>
    <t>24-Jul-1975</t>
  </si>
  <si>
    <t xml:space="preserve"> Mr.  Charlie</t>
  </si>
  <si>
    <t>25-Sep-1977</t>
  </si>
  <si>
    <t xml:space="preserve"> Ms.  Laura M</t>
  </si>
  <si>
    <t>05-Nov-1993</t>
  </si>
  <si>
    <t xml:space="preserve"> Mr.  Eduardo</t>
  </si>
  <si>
    <t>28-Aug-1974</t>
  </si>
  <si>
    <t>23-Sep-1989</t>
  </si>
  <si>
    <t xml:space="preserve"> Ms.  Christina</t>
  </si>
  <si>
    <t>21-Oct-1977</t>
  </si>
  <si>
    <t xml:space="preserve"> Mr.  Bryant</t>
  </si>
  <si>
    <t xml:space="preserve"> Mr.  Peter</t>
  </si>
  <si>
    <t>19-Oct-1995</t>
  </si>
  <si>
    <t xml:space="preserve"> Mr.  Jose Norberto Sr</t>
  </si>
  <si>
    <t>08-Aug-1974</t>
  </si>
  <si>
    <t xml:space="preserve"> Ms.  Dorota</t>
  </si>
  <si>
    <t>10-Sep-2003</t>
  </si>
  <si>
    <t xml:space="preserve"> Ms.  Tammara C</t>
  </si>
  <si>
    <t>21-Oct-1968</t>
  </si>
  <si>
    <t xml:space="preserve"> Ms.  Alison W</t>
  </si>
  <si>
    <t>25-Aug-1977</t>
  </si>
  <si>
    <t xml:space="preserve"> Ms.  Joyce</t>
  </si>
  <si>
    <t>16-Jul-1980</t>
  </si>
  <si>
    <t xml:space="preserve"> Ms.  Pamela</t>
  </si>
  <si>
    <t>22-Aug-1971</t>
  </si>
  <si>
    <t xml:space="preserve"> Mr.  Eddie</t>
  </si>
  <si>
    <t>10-Jun-1996</t>
  </si>
  <si>
    <t xml:space="preserve"> Ms.  Terri</t>
  </si>
  <si>
    <t>26-Dec-2003</t>
  </si>
  <si>
    <t xml:space="preserve"> Ms.  Robin</t>
  </si>
  <si>
    <t xml:space="preserve"> Mrs.  Katherine H</t>
  </si>
  <si>
    <t>28-Jun-2002</t>
  </si>
  <si>
    <t>03-Jun-1998</t>
  </si>
  <si>
    <t>16-Sep-1965</t>
  </si>
  <si>
    <t>07-Jun-1964</t>
  </si>
  <si>
    <t xml:space="preserve"> Mr.  Turner J</t>
  </si>
  <si>
    <t>18-Aug-2004</t>
  </si>
  <si>
    <t xml:space="preserve"> Mr.  Ashley J</t>
  </si>
  <si>
    <t>22-Oct-1982</t>
  </si>
  <si>
    <t xml:space="preserve"> Mr.  Jeremiah H</t>
  </si>
  <si>
    <t>25-Aug-1975</t>
  </si>
  <si>
    <t xml:space="preserve"> Mr.  Dougie J</t>
  </si>
  <si>
    <t>12-Jul-1963</t>
  </si>
  <si>
    <t xml:space="preserve"> Mr.  Dane</t>
  </si>
  <si>
    <t>01-Nov-2003</t>
  </si>
  <si>
    <t>18-Oct-1992</t>
  </si>
  <si>
    <t xml:space="preserve"> Mr.  Tom J</t>
  </si>
  <si>
    <t>10-Sep-1972</t>
  </si>
  <si>
    <t xml:space="preserve"> Ms.  Kimberly</t>
  </si>
  <si>
    <t>02-Nov-2003</t>
  </si>
  <si>
    <t xml:space="preserve"> Mr.  Samuel M</t>
  </si>
  <si>
    <t>08-Jun-1971</t>
  </si>
  <si>
    <t xml:space="preserve"> Ms.  Mary K</t>
  </si>
  <si>
    <t>29-Dec-1990</t>
  </si>
  <si>
    <t xml:space="preserve"> Ms.  Inna</t>
  </si>
  <si>
    <t>16-Jun-1965</t>
  </si>
  <si>
    <t xml:space="preserve"> Ms.  Callie</t>
  </si>
  <si>
    <t>12-Jul-1968</t>
  </si>
  <si>
    <t>16-Nov-1963</t>
  </si>
  <si>
    <t xml:space="preserve"> Ms.  Stephanie C</t>
  </si>
  <si>
    <t>25-Aug-2002</t>
  </si>
  <si>
    <t xml:space="preserve"> Ms.  Elizabeth L</t>
  </si>
  <si>
    <t>26-Jul-1970</t>
  </si>
  <si>
    <t xml:space="preserve"> Ms.  Martina</t>
  </si>
  <si>
    <t xml:space="preserve"> Mr.  Janne</t>
  </si>
  <si>
    <t xml:space="preserve"> Ms.  Daniell L</t>
  </si>
  <si>
    <t>23-Oct-1975</t>
  </si>
  <si>
    <t>14-Jul-2003</t>
  </si>
  <si>
    <t xml:space="preserve"> Mr.  Mark D</t>
  </si>
  <si>
    <t>21-Jun-1966</t>
  </si>
  <si>
    <t xml:space="preserve"> Ms.  Debbie</t>
  </si>
  <si>
    <t>10-Oct-1979</t>
  </si>
  <si>
    <t>08-Dec-1963</t>
  </si>
  <si>
    <t xml:space="preserve"> Mr.  Yuri</t>
  </si>
  <si>
    <t>12-Dec-1976</t>
  </si>
  <si>
    <t>26-Aug-1997</t>
  </si>
  <si>
    <t xml:space="preserve"> Mr.  Kyle</t>
  </si>
  <si>
    <t>12-Nov-1979</t>
  </si>
  <si>
    <t xml:space="preserve"> Mr.  Patrick M</t>
  </si>
  <si>
    <t>04-Dec-1989</t>
  </si>
  <si>
    <t xml:space="preserve"> Mr.  Bird</t>
  </si>
  <si>
    <t>17-Oct-1977</t>
  </si>
  <si>
    <t xml:space="preserve"> Mr.  Jesse A</t>
  </si>
  <si>
    <t>28-Sep-2001</t>
  </si>
  <si>
    <t xml:space="preserve"> Mr.  Yemane Adhane</t>
  </si>
  <si>
    <t>04-Nov-1978</t>
  </si>
  <si>
    <t>27-Jun-1975</t>
  </si>
  <si>
    <t xml:space="preserve"> Mr.  Robert A</t>
  </si>
  <si>
    <t>17-Oct-1965</t>
  </si>
  <si>
    <t xml:space="preserve"> Mr.  Bart</t>
  </si>
  <si>
    <t>24-Oct-1999</t>
  </si>
  <si>
    <t xml:space="preserve"> Ms.  Ruby J</t>
  </si>
  <si>
    <t>12-Jul-1993</t>
  </si>
  <si>
    <t>04-Jul-1963</t>
  </si>
  <si>
    <t xml:space="preserve"> Mr.  Bradley E</t>
  </si>
  <si>
    <t>15-Jun-1997</t>
  </si>
  <si>
    <t xml:space="preserve"> Mr.  Thomas IV</t>
  </si>
  <si>
    <t xml:space="preserve"> Mr.  Takaya</t>
  </si>
  <si>
    <t>03-Aug-1995</t>
  </si>
  <si>
    <t xml:space="preserve"> Mr.  Breno</t>
  </si>
  <si>
    <t>25-Dec-1992</t>
  </si>
  <si>
    <t>04-Jul-1995</t>
  </si>
  <si>
    <t xml:space="preserve"> Mrs.  Elizabeth A</t>
  </si>
  <si>
    <t xml:space="preserve"> Ms.  Patricia A</t>
  </si>
  <si>
    <t>15-Dec-1999</t>
  </si>
  <si>
    <t xml:space="preserve"> Mr.  Zachariah</t>
  </si>
  <si>
    <t>26-Sep-1964</t>
  </si>
  <si>
    <t xml:space="preserve"> Ms.  Hannah</t>
  </si>
  <si>
    <t>12-Aug-1986</t>
  </si>
  <si>
    <t xml:space="preserve"> Ms.  Jaime</t>
  </si>
  <si>
    <t>23-Sep-1998</t>
  </si>
  <si>
    <t xml:space="preserve"> Mr.  Caleb</t>
  </si>
  <si>
    <t>17-Oct-1970</t>
  </si>
  <si>
    <t xml:space="preserve"> Ms.  Katherine</t>
  </si>
  <si>
    <t>30-Aug-1967</t>
  </si>
  <si>
    <t>27-Dec-1992</t>
  </si>
  <si>
    <t xml:space="preserve"> Ms.  Allison A</t>
  </si>
  <si>
    <t>19-Nov-1979</t>
  </si>
  <si>
    <t xml:space="preserve"> Ms.  Virginie</t>
  </si>
  <si>
    <t>28-Nov-1995</t>
  </si>
  <si>
    <t xml:space="preserve"> Ms.  Becky G</t>
  </si>
  <si>
    <t>15-Oct-1979</t>
  </si>
  <si>
    <t>03-Dec-1969</t>
  </si>
  <si>
    <t xml:space="preserve"> Ms.  Brittany</t>
  </si>
  <si>
    <t>18-Dec-1962</t>
  </si>
  <si>
    <t xml:space="preserve"> Mr.  Austin D</t>
  </si>
  <si>
    <t>24-Jul-2003</t>
  </si>
  <si>
    <t>06-Dec-1963</t>
  </si>
  <si>
    <t xml:space="preserve"> Mr.  Rob</t>
  </si>
  <si>
    <t>27-Sep-1995</t>
  </si>
  <si>
    <t xml:space="preserve"> Mr.  Colin</t>
  </si>
  <si>
    <t>03-Aug-1969</t>
  </si>
  <si>
    <t xml:space="preserve"> Mr.  Justin R</t>
  </si>
  <si>
    <t>20-Oct-1963</t>
  </si>
  <si>
    <t>06-Aug-1998</t>
  </si>
  <si>
    <t xml:space="preserve"> Mr.  Hugo M</t>
  </si>
  <si>
    <t>30-Nov-1992</t>
  </si>
  <si>
    <t>24-Oct-1988</t>
  </si>
  <si>
    <t>19-Dec-1983</t>
  </si>
  <si>
    <t>22-Aug-1965</t>
  </si>
  <si>
    <t xml:space="preserve"> Ms.  Jackie</t>
  </si>
  <si>
    <t>05-Jun-1989</t>
  </si>
  <si>
    <t xml:space="preserve"> Ms.  Esther</t>
  </si>
  <si>
    <t>28-Sep-1993</t>
  </si>
  <si>
    <t>02-Jul-1979</t>
  </si>
  <si>
    <t>16-Sep-1991</t>
  </si>
  <si>
    <t xml:space="preserve"> Ms.  Tracey L</t>
  </si>
  <si>
    <t>28-Dec-1985</t>
  </si>
  <si>
    <t xml:space="preserve"> Ms.  Jennefer</t>
  </si>
  <si>
    <t>29-Jul-1967</t>
  </si>
  <si>
    <t>15-Nov-1966</t>
  </si>
  <si>
    <t>24-Aug-1991</t>
  </si>
  <si>
    <t xml:space="preserve"> Mr.  Troy</t>
  </si>
  <si>
    <t>30-Jun-1987</t>
  </si>
  <si>
    <t>06-Sep-1993</t>
  </si>
  <si>
    <t>29-Dec-1986</t>
  </si>
  <si>
    <t>15-Dec-1982</t>
  </si>
  <si>
    <t xml:space="preserve"> Mr.  Alfredo</t>
  </si>
  <si>
    <t>30-Nov-1987</t>
  </si>
  <si>
    <t xml:space="preserve"> Ms.  Kaitlin M</t>
  </si>
  <si>
    <t>08-Nov-1980</t>
  </si>
  <si>
    <t xml:space="preserve"> Ms.  Shannon L</t>
  </si>
  <si>
    <t>19-Aug-1992</t>
  </si>
  <si>
    <t xml:space="preserve"> Mr.  Deniz</t>
  </si>
  <si>
    <t>17-Sep-1985</t>
  </si>
  <si>
    <t>14-Jul-1963</t>
  </si>
  <si>
    <t xml:space="preserve"> Mr.  Ryan M</t>
  </si>
  <si>
    <t>24-Sep-1978</t>
  </si>
  <si>
    <t xml:space="preserve"> Ms.  Kathleen</t>
  </si>
  <si>
    <t>27-Aug-1994</t>
  </si>
  <si>
    <t>08-Aug-1990</t>
  </si>
  <si>
    <t xml:space="preserve"> Ms.  Heather</t>
  </si>
  <si>
    <t>14-Jun-1972</t>
  </si>
  <si>
    <t xml:space="preserve"> Mr.  John I</t>
  </si>
  <si>
    <t>25-Oct-1966</t>
  </si>
  <si>
    <t xml:space="preserve"> Mr.  Janez</t>
  </si>
  <si>
    <t>19-Jun-1989</t>
  </si>
  <si>
    <t>30-Oct-1979</t>
  </si>
  <si>
    <t>18-Oct-1997</t>
  </si>
  <si>
    <t xml:space="preserve"> Mr.  Brandon S</t>
  </si>
  <si>
    <t>09-Oct-1980</t>
  </si>
  <si>
    <t>10-Aug-1966</t>
  </si>
  <si>
    <t xml:space="preserve"> Mr.  Youngseong</t>
  </si>
  <si>
    <t>25-Jul-1988</t>
  </si>
  <si>
    <t xml:space="preserve"> Mr.  James A</t>
  </si>
  <si>
    <t>06-Oct-1983</t>
  </si>
  <si>
    <t xml:space="preserve"> Ms.  Catherine</t>
  </si>
  <si>
    <t>09-Jul-2002</t>
  </si>
  <si>
    <t xml:space="preserve"> Mr.  Douglas W</t>
  </si>
  <si>
    <t>08-Jun-1994</t>
  </si>
  <si>
    <t xml:space="preserve"> Ms.  Julie A</t>
  </si>
  <si>
    <t>17-Oct-1987</t>
  </si>
  <si>
    <t xml:space="preserve"> Ms.  Colleen M</t>
  </si>
  <si>
    <t>22-Aug-1966</t>
  </si>
  <si>
    <t xml:space="preserve"> Mr.  Peter J</t>
  </si>
  <si>
    <t>02-Jul-1966</t>
  </si>
  <si>
    <t xml:space="preserve"> Ms.  Nadine A</t>
  </si>
  <si>
    <t>07-Sep-1993</t>
  </si>
  <si>
    <t xml:space="preserve"> Mr.  Matthew M</t>
  </si>
  <si>
    <t>02-Jul-1962</t>
  </si>
  <si>
    <t>12-Jul-1985</t>
  </si>
  <si>
    <t>18-Oct-1962</t>
  </si>
  <si>
    <t xml:space="preserve"> Ms.  Zuzana</t>
  </si>
  <si>
    <t>13-Oct-1969</t>
  </si>
  <si>
    <t xml:space="preserve"> Ms.  Karen</t>
  </si>
  <si>
    <t>09-Jul-1966</t>
  </si>
  <si>
    <t xml:space="preserve"> Ms.  Shalaleh</t>
  </si>
  <si>
    <t>17-Dec-1967</t>
  </si>
  <si>
    <t xml:space="preserve"> Ms.  Michaela L</t>
  </si>
  <si>
    <t>01-Aug-1965</t>
  </si>
  <si>
    <t>14-Sep-1992</t>
  </si>
  <si>
    <t>10-Nov-1980</t>
  </si>
  <si>
    <t xml:space="preserve"> Ms.  Sarah M</t>
  </si>
  <si>
    <t>04-Aug-1986</t>
  </si>
  <si>
    <t xml:space="preserve"> Mr.  Ben</t>
  </si>
  <si>
    <t>08-Sep-1967</t>
  </si>
  <si>
    <t xml:space="preserve"> Ms.  Joyce R</t>
  </si>
  <si>
    <t>08-Dec-1975</t>
  </si>
  <si>
    <t xml:space="preserve"> Ms.  Britt K</t>
  </si>
  <si>
    <t xml:space="preserve"> Ms.  Angela H</t>
  </si>
  <si>
    <t>02-Jul-1983</t>
  </si>
  <si>
    <t xml:space="preserve"> Ms.  Stephanie L</t>
  </si>
  <si>
    <t>23-Nov-1977</t>
  </si>
  <si>
    <t xml:space="preserve"> Mr.  Logan B</t>
  </si>
  <si>
    <t>26-Aug-1969</t>
  </si>
  <si>
    <t xml:space="preserve"> Mr.  Masahiro</t>
  </si>
  <si>
    <t>14-Oct-1974</t>
  </si>
  <si>
    <t xml:space="preserve"> Mr.  David A</t>
  </si>
  <si>
    <t>03-Sep-1974</t>
  </si>
  <si>
    <t xml:space="preserve"> Mrs.  Christie</t>
  </si>
  <si>
    <t>10-Dec-1980</t>
  </si>
  <si>
    <t xml:space="preserve"> Mr.  Kyle M</t>
  </si>
  <si>
    <t>05-Oct-1966</t>
  </si>
  <si>
    <t xml:space="preserve"> Ms.  Pilar</t>
  </si>
  <si>
    <t>04-Aug-2004</t>
  </si>
  <si>
    <t xml:space="preserve"> Ms.  Rachael M</t>
  </si>
  <si>
    <t>04-Sep-1980</t>
  </si>
  <si>
    <t xml:space="preserve"> Mr.  Jonathan C</t>
  </si>
  <si>
    <t>21-Nov-1990</t>
  </si>
  <si>
    <t xml:space="preserve"> Mr.  Grant A</t>
  </si>
  <si>
    <t>12-Jun-1999</t>
  </si>
  <si>
    <t xml:space="preserve"> Mr.  Scott M</t>
  </si>
  <si>
    <t>25-Dec-1983</t>
  </si>
  <si>
    <t xml:space="preserve"> Mrs.  Kelli N</t>
  </si>
  <si>
    <t>16-Nov-1962</t>
  </si>
  <si>
    <t xml:space="preserve"> Mr.  Nathan</t>
  </si>
  <si>
    <t>18-Jul-1976</t>
  </si>
  <si>
    <t xml:space="preserve"> Mr.  Tom</t>
  </si>
  <si>
    <t>20-Sep-1979</t>
  </si>
  <si>
    <t xml:space="preserve"> Mr.  Neil</t>
  </si>
  <si>
    <t>28-Sep-1979</t>
  </si>
  <si>
    <t xml:space="preserve"> Ms.  Isabelle</t>
  </si>
  <si>
    <t>27-Aug-1963</t>
  </si>
  <si>
    <t xml:space="preserve"> Ms.  Rachel</t>
  </si>
  <si>
    <t>16-Jul-1988</t>
  </si>
  <si>
    <t xml:space="preserve"> Mr.  John P</t>
  </si>
  <si>
    <t>17-Aug-1979</t>
  </si>
  <si>
    <t>28-Sep-2003</t>
  </si>
  <si>
    <t xml:space="preserve"> Ms.  Samantha R</t>
  </si>
  <si>
    <t>19-Dec-1975</t>
  </si>
  <si>
    <t xml:space="preserve"> Ms.  Marcia</t>
  </si>
  <si>
    <t>14-Oct-1989</t>
  </si>
  <si>
    <t>28-Aug-2001</t>
  </si>
  <si>
    <t xml:space="preserve"> Ms.  Jacqueline N</t>
  </si>
  <si>
    <t>12-Sep-1980</t>
  </si>
  <si>
    <t xml:space="preserve"> Mr.  Richard J</t>
  </si>
  <si>
    <t>24-Aug-1965</t>
  </si>
  <si>
    <t xml:space="preserve"> Mr.  Alex</t>
  </si>
  <si>
    <t>16-Jun-1971</t>
  </si>
  <si>
    <t xml:space="preserve"> Mr.  Ian</t>
  </si>
  <si>
    <t>27-Dec-1982</t>
  </si>
  <si>
    <t xml:space="preserve"> Ms.  Anabel</t>
  </si>
  <si>
    <t>26-Aug-1999</t>
  </si>
  <si>
    <t xml:space="preserve"> Mrs.  Sarah P</t>
  </si>
  <si>
    <t>01-Jun-1975</t>
  </si>
  <si>
    <t xml:space="preserve"> Ms.  Flo</t>
  </si>
  <si>
    <t>18-Aug-1966</t>
  </si>
  <si>
    <t>21-Dec-1983</t>
  </si>
  <si>
    <t>14-Nov-1979</t>
  </si>
  <si>
    <t xml:space="preserve"> Ms.  Steph</t>
  </si>
  <si>
    <t>25-Jul-2003</t>
  </si>
  <si>
    <t>09-Nov-1970</t>
  </si>
  <si>
    <t xml:space="preserve"> Mr.  Tory J</t>
  </si>
  <si>
    <t>09-Sep-1975</t>
  </si>
  <si>
    <t xml:space="preserve"> Mr.  Austen G</t>
  </si>
  <si>
    <t>14-Dec-2003</t>
  </si>
  <si>
    <t xml:space="preserve"> Ms.  Lindsay M</t>
  </si>
  <si>
    <t>07-Aug-1997</t>
  </si>
  <si>
    <t xml:space="preserve"> Ms.  Kelly H</t>
  </si>
  <si>
    <t>14-Nov-1969</t>
  </si>
  <si>
    <t xml:space="preserve"> Ms.  Micah</t>
  </si>
  <si>
    <t>03-Oct-1994</t>
  </si>
  <si>
    <t xml:space="preserve"> Mr.  Sawomir</t>
  </si>
  <si>
    <t>24-Nov-1968</t>
  </si>
  <si>
    <t>22-Oct-1973</t>
  </si>
  <si>
    <t xml:space="preserve"> Mr.  Trent</t>
  </si>
  <si>
    <t>13-Nov-1975</t>
  </si>
  <si>
    <t>26-Aug-1983</t>
  </si>
  <si>
    <t xml:space="preserve"> Ms.  Tracy A</t>
  </si>
  <si>
    <t>02-Jun-1974</t>
  </si>
  <si>
    <t xml:space="preserve"> Ms.  Lisa M</t>
  </si>
  <si>
    <t>27-Jun-1973</t>
  </si>
  <si>
    <t xml:space="preserve"> Ms.  Sarah A</t>
  </si>
  <si>
    <t>08-Aug-1970</t>
  </si>
  <si>
    <t xml:space="preserve"> Ms.  Tricity M</t>
  </si>
  <si>
    <t>10-Jul-1971</t>
  </si>
  <si>
    <t>30-Dec-2003</t>
  </si>
  <si>
    <t>13-Jun-1973</t>
  </si>
  <si>
    <t xml:space="preserve"> Ms.  Holly J</t>
  </si>
  <si>
    <t>10-Sep-1974</t>
  </si>
  <si>
    <t>29-Oct-1971</t>
  </si>
  <si>
    <t xml:space="preserve"> Ms.  Cynthia</t>
  </si>
  <si>
    <t>16-Dec-1964</t>
  </si>
  <si>
    <t xml:space="preserve"> Mr.  Jose Guadalupe P</t>
  </si>
  <si>
    <t>03-Aug-2004</t>
  </si>
  <si>
    <t>07-Oct-1999</t>
  </si>
  <si>
    <t xml:space="preserve"> Ms.  Jessica E</t>
  </si>
  <si>
    <t>30-Nov-1970</t>
  </si>
  <si>
    <t xml:space="preserve"> Mr.  Dariusz</t>
  </si>
  <si>
    <t>06-Jul-1968</t>
  </si>
  <si>
    <t xml:space="preserve"> Ms.  Marie E</t>
  </si>
  <si>
    <t>21-Oct-1961</t>
  </si>
  <si>
    <t xml:space="preserve"> Ms.  Kim</t>
  </si>
  <si>
    <t>14-Sep-1972</t>
  </si>
  <si>
    <t xml:space="preserve"> Mr.  James C</t>
  </si>
  <si>
    <t>13-Jun-1975</t>
  </si>
  <si>
    <t>12-Oct-1976</t>
  </si>
  <si>
    <t>12-Jun-1970</t>
  </si>
  <si>
    <t>14-Sep-1967</t>
  </si>
  <si>
    <t>28-Aug-1996</t>
  </si>
  <si>
    <t xml:space="preserve"> Ms.  Stacey L</t>
  </si>
  <si>
    <t>11-Oct-1992</t>
  </si>
  <si>
    <t>09-Sep-1994</t>
  </si>
  <si>
    <t xml:space="preserve"> Ms.  Jamie L</t>
  </si>
  <si>
    <t>10-Jun-1995</t>
  </si>
  <si>
    <t xml:space="preserve"> Ms.  Katarina K</t>
  </si>
  <si>
    <t>26-Nov-1970</t>
  </si>
  <si>
    <t xml:space="preserve"> Ms.  Monica M</t>
  </si>
  <si>
    <t>23-Jul-1969</t>
  </si>
  <si>
    <t xml:space="preserve"> Ms.  Azelie</t>
  </si>
  <si>
    <t>14-Jun-1987</t>
  </si>
  <si>
    <t xml:space="preserve"> Ms.  Tracy L</t>
  </si>
  <si>
    <t xml:space="preserve"> Mr.  Randall</t>
  </si>
  <si>
    <t>04-Dec-1995</t>
  </si>
  <si>
    <t xml:space="preserve"> Mr.  Andrew W</t>
  </si>
  <si>
    <t>14-Jun-1998</t>
  </si>
  <si>
    <t xml:space="preserve"> Ms.  Pamela L</t>
  </si>
  <si>
    <t>02-Aug-2000</t>
  </si>
  <si>
    <t xml:space="preserve"> Ms.  Federica</t>
  </si>
  <si>
    <t>24-Nov-1998</t>
  </si>
  <si>
    <t xml:space="preserve"> Mr.  Mark S</t>
  </si>
  <si>
    <t>14-Dec-1975</t>
  </si>
  <si>
    <t xml:space="preserve"> Mrs.  Noel K</t>
  </si>
  <si>
    <t>26-Sep-1972</t>
  </si>
  <si>
    <t xml:space="preserve"> Ms.  Annie E</t>
  </si>
  <si>
    <t>22-Aug-1968</t>
  </si>
  <si>
    <t xml:space="preserve"> Mr.  Ken</t>
  </si>
  <si>
    <t>11-Dec-1968</t>
  </si>
  <si>
    <t xml:space="preserve"> Mr.  Thomas J</t>
  </si>
  <si>
    <t>02-Aug-2001</t>
  </si>
  <si>
    <t xml:space="preserve"> Mr.  Yefeng</t>
  </si>
  <si>
    <t>17-Jul-1972</t>
  </si>
  <si>
    <t xml:space="preserve"> Ms.  Jacqueline</t>
  </si>
  <si>
    <t>21-Aug-1963</t>
  </si>
  <si>
    <t xml:space="preserve"> Mr.  Jacob</t>
  </si>
  <si>
    <t>03-Dec-1970</t>
  </si>
  <si>
    <t xml:space="preserve"> Mr.  Owen R</t>
  </si>
  <si>
    <t>05-Jun-2001</t>
  </si>
  <si>
    <t xml:space="preserve"> Ms.  Linda</t>
  </si>
  <si>
    <t>11-Oct-1993</t>
  </si>
  <si>
    <t xml:space="preserve"> Ms.  Emma L</t>
  </si>
  <si>
    <t>06-Jun-1991</t>
  </si>
  <si>
    <t xml:space="preserve"> Mr.  Travis G</t>
  </si>
  <si>
    <t>26-Dec-2000</t>
  </si>
  <si>
    <t xml:space="preserve"> Ms.  Theresa</t>
  </si>
  <si>
    <t xml:space="preserve"> Ms.  Kaylee</t>
  </si>
  <si>
    <t>11-Oct-2002</t>
  </si>
  <si>
    <t xml:space="preserve"> Mr.  Guillaume</t>
  </si>
  <si>
    <t>07-Jul-1973</t>
  </si>
  <si>
    <t>04-Jun-1975</t>
  </si>
  <si>
    <t xml:space="preserve"> Ms.  Alison L</t>
  </si>
  <si>
    <t>05-Dec-2004</t>
  </si>
  <si>
    <t xml:space="preserve"> Mr.  Jake</t>
  </si>
  <si>
    <t>21-Sep-1974</t>
  </si>
  <si>
    <t xml:space="preserve"> Ms.  Stephanie J</t>
  </si>
  <si>
    <t>27-Aug-1970</t>
  </si>
  <si>
    <t xml:space="preserve"> Mr.  Bob R</t>
  </si>
  <si>
    <t>05-Sep-2004</t>
  </si>
  <si>
    <t>22-Jul-1988</t>
  </si>
  <si>
    <t xml:space="preserve"> Mr.  Eric R</t>
  </si>
  <si>
    <t>13-Aug-1971</t>
  </si>
  <si>
    <t>22-Aug-1991</t>
  </si>
  <si>
    <t xml:space="preserve"> Mr.  Benjamin M</t>
  </si>
  <si>
    <t>25-Dec-1958</t>
  </si>
  <si>
    <t xml:space="preserve"> Mr.  Robert B</t>
  </si>
  <si>
    <t>17-Jun-2002</t>
  </si>
  <si>
    <t xml:space="preserve"> Mr.  Patricio Sr</t>
  </si>
  <si>
    <t>09-Nov-2000</t>
  </si>
  <si>
    <t>09-Jul-1960</t>
  </si>
  <si>
    <t>30-Jun-1958</t>
  </si>
  <si>
    <t xml:space="preserve"> Mrs.  Kelly K</t>
  </si>
  <si>
    <t>02-Jul-1994</t>
  </si>
  <si>
    <t xml:space="preserve"> Mr.  Nicholas C</t>
  </si>
  <si>
    <t>13-Dec-1990</t>
  </si>
  <si>
    <t xml:space="preserve"> Ms.  Kelly</t>
  </si>
  <si>
    <t xml:space="preserve"> Mrs.  Annika</t>
  </si>
  <si>
    <t>21-Dec-1965</t>
  </si>
  <si>
    <t xml:space="preserve"> Ms.  Colleen C</t>
  </si>
  <si>
    <t>17-Dec-1962</t>
  </si>
  <si>
    <t>02-Dec-1999</t>
  </si>
  <si>
    <t xml:space="preserve"> Mr.  Vasilis S</t>
  </si>
  <si>
    <t>06-Jun-1968</t>
  </si>
  <si>
    <t xml:space="preserve"> Mr.  Nicholas G</t>
  </si>
  <si>
    <t>16-Oct-1969</t>
  </si>
  <si>
    <t>15-Sep-1988</t>
  </si>
  <si>
    <t xml:space="preserve"> Ms.  Kerri</t>
  </si>
  <si>
    <t>05-Dec-1985</t>
  </si>
  <si>
    <t xml:space="preserve"> Mr.  Chaiwat</t>
  </si>
  <si>
    <t>03-Oct-1981</t>
  </si>
  <si>
    <t xml:space="preserve"> Mrs.  Jessica</t>
  </si>
  <si>
    <t>19-Oct-1965</t>
  </si>
  <si>
    <t>22-Jul-1984</t>
  </si>
  <si>
    <t xml:space="preserve"> Mr.  Dan</t>
  </si>
  <si>
    <t>06-Nov-1985</t>
  </si>
  <si>
    <t xml:space="preserve"> Mr.  Greg</t>
  </si>
  <si>
    <t>11-Jun-1992</t>
  </si>
  <si>
    <t xml:space="preserve"> Mrs.  Rachel M</t>
  </si>
  <si>
    <t>09-Aug-1974</t>
  </si>
  <si>
    <t xml:space="preserve"> Mr.  Fan</t>
  </si>
  <si>
    <t>09-Sep-1997</t>
  </si>
  <si>
    <t xml:space="preserve"> Mr.  Bobby</t>
  </si>
  <si>
    <t>07-Oct-1997</t>
  </si>
  <si>
    <t xml:space="preserve"> Ms.  Sabine</t>
  </si>
  <si>
    <t>03-Jul-1992</t>
  </si>
  <si>
    <t>06-Dec-2002</t>
  </si>
  <si>
    <t xml:space="preserve"> Ms.  Heidi Z</t>
  </si>
  <si>
    <t>06-Jul-1960</t>
  </si>
  <si>
    <t xml:space="preserve"> Ms.  Suzanne M</t>
  </si>
  <si>
    <t>04-Dec-1985</t>
  </si>
  <si>
    <t xml:space="preserve"> Mr.  Alden W</t>
  </si>
  <si>
    <t>21-Nov-1989</t>
  </si>
  <si>
    <t xml:space="preserve"> Ms.  Kris</t>
  </si>
  <si>
    <t>04-Jun-1991</t>
  </si>
  <si>
    <t>28-Jul-1961</t>
  </si>
  <si>
    <t xml:space="preserve"> Ms.  Kristin</t>
  </si>
  <si>
    <t>21-Dec-1999</t>
  </si>
  <si>
    <t xml:space="preserve"> Ms.  Meaghan</t>
  </si>
  <si>
    <t>21-Dec-1960</t>
  </si>
  <si>
    <t xml:space="preserve"> Mr.  Alexander G</t>
  </si>
  <si>
    <t>29-Nov-1985</t>
  </si>
  <si>
    <t>22-Nov-1960</t>
  </si>
  <si>
    <t xml:space="preserve"> Mr.  Drew L</t>
  </si>
  <si>
    <t>06-Sep-1999</t>
  </si>
  <si>
    <t xml:space="preserve"> Mr.  Chris</t>
  </si>
  <si>
    <t>25-Nov-1963</t>
  </si>
  <si>
    <t xml:space="preserve"> Ms.  Ieva</t>
  </si>
  <si>
    <t>24-Dec-1990</t>
  </si>
  <si>
    <t xml:space="preserve"> Mr.  Fernando</t>
  </si>
  <si>
    <t>02-Dec-1977</t>
  </si>
  <si>
    <t xml:space="preserve"> Ms.  Trasi</t>
  </si>
  <si>
    <t>11-Dec-1982</t>
  </si>
  <si>
    <t xml:space="preserve"> Mrs.  Allie</t>
  </si>
  <si>
    <t>27-Sep-1985</t>
  </si>
  <si>
    <t xml:space="preserve"> Ms.  Rebecca</t>
  </si>
  <si>
    <t>05-Dec-1990</t>
  </si>
  <si>
    <t>12-Aug-1979</t>
  </si>
  <si>
    <t>03-Aug-1961</t>
  </si>
  <si>
    <t xml:space="preserve"> Mr.  Jeffrey</t>
  </si>
  <si>
    <t>25-Jul-1962</t>
  </si>
  <si>
    <t xml:space="preserve"> Ms.  Kara Lynne</t>
  </si>
  <si>
    <t>05-Dec-1959</t>
  </si>
  <si>
    <t xml:space="preserve"> Ms.  Leah</t>
  </si>
  <si>
    <t>01-Sep-2003</t>
  </si>
  <si>
    <t xml:space="preserve"> Mr.  Bo</t>
  </si>
  <si>
    <t xml:space="preserve"> Ms.  Stephanie A</t>
  </si>
  <si>
    <t>01-Nov-2004</t>
  </si>
  <si>
    <t xml:space="preserve"> Mr.  Leif S</t>
  </si>
  <si>
    <t>14-Jul-1980</t>
  </si>
  <si>
    <t>29-Nov-1978</t>
  </si>
  <si>
    <t xml:space="preserve"> Ms.  Lindsey A</t>
  </si>
  <si>
    <t>08-Nov-1976</t>
  </si>
  <si>
    <t xml:space="preserve"> Mr.  Lyazid</t>
  </si>
  <si>
    <t>09-Jul-1969</t>
  </si>
  <si>
    <t xml:space="preserve"> Ms.  Elizabeth M</t>
  </si>
  <si>
    <t>30-Sep-1985</t>
  </si>
  <si>
    <t xml:space="preserve"> Ms.  Jenna M</t>
  </si>
  <si>
    <t>21-Jul-1978</t>
  </si>
  <si>
    <t>05-Jun-1958</t>
  </si>
  <si>
    <t>07-Nov-1985</t>
  </si>
  <si>
    <t xml:space="preserve"> Ms.  Marisa A</t>
  </si>
  <si>
    <t>16-Jul-1987</t>
  </si>
  <si>
    <t>20-Oct-1959</t>
  </si>
  <si>
    <t>03-Nov-1975</t>
  </si>
  <si>
    <t xml:space="preserve"> Mrs.  Anne-Marie</t>
  </si>
  <si>
    <t>27-Jul-1993</t>
  </si>
  <si>
    <t xml:space="preserve"> Mr.  Sunny S</t>
  </si>
  <si>
    <t>23-Aug-1973</t>
  </si>
  <si>
    <t xml:space="preserve"> Mr.  Nick</t>
  </si>
  <si>
    <t>20-Jun-1998</t>
  </si>
  <si>
    <t xml:space="preserve"> Mr.  Skylar</t>
  </si>
  <si>
    <t>13-Aug-1981</t>
  </si>
  <si>
    <t xml:space="preserve"> Ms.  Barbara G</t>
  </si>
  <si>
    <t>04-Dec-1962</t>
  </si>
  <si>
    <t xml:space="preserve"> Mr.  Dave</t>
  </si>
  <si>
    <t>29-Oct-1982</t>
  </si>
  <si>
    <t xml:space="preserve"> Mr.  Kalvin J</t>
  </si>
  <si>
    <t>30-Dec-1989</t>
  </si>
  <si>
    <t xml:space="preserve"> Mr.  Derek</t>
  </si>
  <si>
    <t>19-Aug-1975</t>
  </si>
  <si>
    <t xml:space="preserve"> Mr.  Chatham</t>
  </si>
  <si>
    <t>30-Dec-1988</t>
  </si>
  <si>
    <t xml:space="preserve"> Mrs.  Angela R</t>
  </si>
  <si>
    <t>12-Jun-1976</t>
  </si>
  <si>
    <t>05-Oct-1991</t>
  </si>
  <si>
    <t xml:space="preserve"> Mr.  Ruben</t>
  </si>
  <si>
    <t>04-Aug-1981</t>
  </si>
  <si>
    <t xml:space="preserve"> Mrs.  Katie</t>
  </si>
  <si>
    <t>16-Jun-1967</t>
  </si>
  <si>
    <t xml:space="preserve"> Mr.  Lawrence</t>
  </si>
  <si>
    <t>02-Sep-1979</t>
  </si>
  <si>
    <t>25-Dec-1971</t>
  </si>
  <si>
    <t>02-Dec-1976</t>
  </si>
  <si>
    <t xml:space="preserve"> Ms.  Sachiko</t>
  </si>
  <si>
    <t>11-Aug-1958</t>
  </si>
  <si>
    <t xml:space="preserve"> Mr.  Joseph R</t>
  </si>
  <si>
    <t>13-Sep-1963</t>
  </si>
  <si>
    <t xml:space="preserve"> Mr.  Arthur M</t>
  </si>
  <si>
    <t xml:space="preserve"> Ms.  Maria Isabel</t>
  </si>
  <si>
    <t>24-Jul-1972</t>
  </si>
  <si>
    <t xml:space="preserve"> Mrs.  Madeline E</t>
  </si>
  <si>
    <t>01-Jun-2004</t>
  </si>
  <si>
    <t>30-Jul-1969</t>
  </si>
  <si>
    <t xml:space="preserve"> Mrs.  Rochelle</t>
  </si>
  <si>
    <t>03-Sep-1976</t>
  </si>
  <si>
    <t xml:space="preserve"> Mr.  Spencer A</t>
  </si>
  <si>
    <t>28-Oct-1998</t>
  </si>
  <si>
    <t xml:space="preserve"> Mr.  Samuel L</t>
  </si>
  <si>
    <t>03-Sep-1983</t>
  </si>
  <si>
    <t>10-Aug-1986</t>
  </si>
  <si>
    <t xml:space="preserve"> Ms.  Lexy</t>
  </si>
  <si>
    <t>17-Aug-1978</t>
  </si>
  <si>
    <t xml:space="preserve"> Mr.  Liang</t>
  </si>
  <si>
    <t xml:space="preserve"> Mr.  Alex M</t>
  </si>
  <si>
    <t>21-Sep-1999</t>
  </si>
  <si>
    <t xml:space="preserve"> Ms.  Cathi</t>
  </si>
  <si>
    <t xml:space="preserve"> Mr.  Eric A</t>
  </si>
  <si>
    <t xml:space="preserve"> Mr.  Jerry D</t>
  </si>
  <si>
    <t>09-Sep-1961</t>
  </si>
  <si>
    <t xml:space="preserve"> Mr.  Maciej</t>
  </si>
  <si>
    <t xml:space="preserve"> Mr.  Barry P</t>
  </si>
  <si>
    <t>22-Jul-2000</t>
  </si>
  <si>
    <t xml:space="preserve"> Ms.  Rebecca J</t>
  </si>
  <si>
    <t>09-Jul-1968</t>
  </si>
  <si>
    <t xml:space="preserve"> Mr.  Wesley</t>
  </si>
  <si>
    <t xml:space="preserve"> Ms.  Aoife</t>
  </si>
  <si>
    <t>08-Oct-1974</t>
  </si>
  <si>
    <t xml:space="preserve"> Mr.  Ross P</t>
  </si>
  <si>
    <t>06-Dec-1971</t>
  </si>
  <si>
    <t xml:space="preserve"> Ms.  Caroline</t>
  </si>
  <si>
    <t xml:space="preserve"> Ms.  Marina</t>
  </si>
  <si>
    <t>29-Oct-1975</t>
  </si>
  <si>
    <t xml:space="preserve"> Mr.  Michael D</t>
  </si>
  <si>
    <t>13-Dec-1960</t>
  </si>
  <si>
    <t>14-Oct-1977</t>
  </si>
  <si>
    <t xml:space="preserve"> Mr.  Nicholas R</t>
  </si>
  <si>
    <t>10-Sep-1984</t>
  </si>
  <si>
    <t xml:space="preserve"> Mr.  Alejandro Sr</t>
  </si>
  <si>
    <t xml:space="preserve"> Mr.  Zachary R</t>
  </si>
  <si>
    <t>21-Sep-1972</t>
  </si>
  <si>
    <t xml:space="preserve"> Ms.  Yann Kai</t>
  </si>
  <si>
    <t>13-Sep-1993</t>
  </si>
  <si>
    <t xml:space="preserve"> Ms.  Janel N</t>
  </si>
  <si>
    <t>10-Nov-1978</t>
  </si>
  <si>
    <t xml:space="preserve"> Ms.  Kelly A</t>
  </si>
  <si>
    <t>11-Sep-1969</t>
  </si>
  <si>
    <t xml:space="preserve"> Ms.  Catherine A</t>
  </si>
  <si>
    <t>08-Sep-1994</t>
  </si>
  <si>
    <t xml:space="preserve"> Mr.  Peter W</t>
  </si>
  <si>
    <t>08-Aug-1961</t>
  </si>
  <si>
    <t>17-Dec-1975</t>
  </si>
  <si>
    <t xml:space="preserve"> Ms.  Fanny</t>
  </si>
  <si>
    <t>02-Dec-1986</t>
  </si>
  <si>
    <t xml:space="preserve"> Mr.  Ari L</t>
  </si>
  <si>
    <t>19-Oct-1972</t>
  </si>
  <si>
    <t>09-Aug-1976</t>
  </si>
  <si>
    <t xml:space="preserve"> Mr.  Ezra</t>
  </si>
  <si>
    <t>27-Sep-1981</t>
  </si>
  <si>
    <t xml:space="preserve"> Ms.  Stephanie W</t>
  </si>
  <si>
    <t>19-Sep-1976</t>
  </si>
  <si>
    <t xml:space="preserve"> Mr.  Thomas R</t>
  </si>
  <si>
    <t>08-Oct-2003</t>
  </si>
  <si>
    <t xml:space="preserve"> Ms.  Karen A</t>
  </si>
  <si>
    <t>01-Nov-1968</t>
  </si>
  <si>
    <t>30-Sep-1990</t>
  </si>
  <si>
    <t>23-Jun-1969</t>
  </si>
  <si>
    <t xml:space="preserve"> Mr.  Arturo</t>
  </si>
  <si>
    <t>09-Jul-1990</t>
  </si>
  <si>
    <t>06-Dec-1974</t>
  </si>
  <si>
    <t xml:space="preserve"> Mr.  Mason D</t>
  </si>
  <si>
    <t xml:space="preserve"> Ms.  Lauren A</t>
  </si>
  <si>
    <t>12-Dec-1980</t>
  </si>
  <si>
    <t xml:space="preserve"> Ms.  Yoshie</t>
  </si>
  <si>
    <t xml:space="preserve"> Mr.  Tyler C</t>
  </si>
  <si>
    <t>17-Nov-1981</t>
  </si>
  <si>
    <t>24-Aug-1971</t>
  </si>
  <si>
    <t xml:space="preserve"> Ms.  Jackie K</t>
  </si>
  <si>
    <t>08-Jul-1995</t>
  </si>
  <si>
    <t>10-Jul-1967</t>
  </si>
  <si>
    <t>28-Jul-1994</t>
  </si>
  <si>
    <t>17-Nov-1960</t>
  </si>
  <si>
    <t xml:space="preserve"> Mr.  Gregory</t>
  </si>
  <si>
    <t>01-Jul-1962</t>
  </si>
  <si>
    <t>30-Oct-1969</t>
  </si>
  <si>
    <t xml:space="preserve"> Ms.  Nicole M</t>
  </si>
  <si>
    <t>15-Jul-1985</t>
  </si>
  <si>
    <t>12-Oct-1990</t>
  </si>
  <si>
    <t xml:space="preserve"> Ms.  Claudia A</t>
  </si>
  <si>
    <t>28-Nov-2003</t>
  </si>
  <si>
    <t xml:space="preserve"> Mr.  Cameron M</t>
  </si>
  <si>
    <t>07-Dec-1985</t>
  </si>
  <si>
    <t xml:space="preserve"> Mr.  Jason A</t>
  </si>
  <si>
    <t xml:space="preserve"> Mr.  Adrian R</t>
  </si>
  <si>
    <t>15-Sep-1958</t>
  </si>
  <si>
    <t xml:space="preserve"> Ms.  Victoria</t>
  </si>
  <si>
    <t>09-Sep-2003</t>
  </si>
  <si>
    <t xml:space="preserve"> Mr.  Jonathan D</t>
  </si>
  <si>
    <t>28-Nov-1993</t>
  </si>
  <si>
    <t xml:space="preserve"> Ms.  Angela J</t>
  </si>
  <si>
    <t xml:space="preserve"> Ms.  Misti C</t>
  </si>
  <si>
    <t>12-Sep-2003</t>
  </si>
  <si>
    <t>11-Dec-1962</t>
  </si>
  <si>
    <t xml:space="preserve"> Ms.  Jodi</t>
  </si>
  <si>
    <t>26-Oct-2000</t>
  </si>
  <si>
    <t>09-Aug-1997</t>
  </si>
  <si>
    <t>27-Dec-2000</t>
  </si>
  <si>
    <t xml:space="preserve"> Mr.  Yosuke</t>
  </si>
  <si>
    <t>25-Sep-1994</t>
  </si>
  <si>
    <t xml:space="preserve"> Ms.  Leigh</t>
  </si>
  <si>
    <t>26-Jul-1972</t>
  </si>
  <si>
    <t xml:space="preserve"> Mr.  Luke</t>
  </si>
  <si>
    <t>14-Jul-1959</t>
  </si>
  <si>
    <t>26-Dec-2002</t>
  </si>
  <si>
    <t>06-Nov-1999</t>
  </si>
  <si>
    <t xml:space="preserve"> Mr.  Sebastien</t>
  </si>
  <si>
    <t>25-Aug-1971</t>
  </si>
  <si>
    <t xml:space="preserve"> Mr.  Logan M</t>
  </si>
  <si>
    <t>21-Jul-1975</t>
  </si>
  <si>
    <t xml:space="preserve"> Mr.  Justin P</t>
  </si>
  <si>
    <t>05-Jul-1962</t>
  </si>
  <si>
    <t xml:space="preserve"> Ms.  Traci A</t>
  </si>
  <si>
    <t>27-Nov-1987</t>
  </si>
  <si>
    <t xml:space="preserve"> Mr.  Tristan P</t>
  </si>
  <si>
    <t>11-Jun-1998</t>
  </si>
  <si>
    <t xml:space="preserve"> Mr.  Justin C</t>
  </si>
  <si>
    <t>30-Oct-1995</t>
  </si>
  <si>
    <t xml:space="preserve"> Ms.  Kimberly K</t>
  </si>
  <si>
    <t>11-Oct-1986</t>
  </si>
  <si>
    <t>02-Oct-1983</t>
  </si>
  <si>
    <t xml:space="preserve"> Mrs.  Millicent M</t>
  </si>
  <si>
    <t>01-Oct-1984</t>
  </si>
  <si>
    <t xml:space="preserve"> Ms.  Meredith L</t>
  </si>
  <si>
    <t xml:space="preserve"> Ms.  Meghan</t>
  </si>
  <si>
    <t>05-Oct-2003</t>
  </si>
  <si>
    <t>24-Sep-1990</t>
  </si>
  <si>
    <t xml:space="preserve"> Mr.  Miguel Angel Sr</t>
  </si>
  <si>
    <t>24-Jun-1998</t>
  </si>
  <si>
    <t xml:space="preserve"> Mr.  Chip</t>
  </si>
  <si>
    <t>25-Nov-1976</t>
  </si>
  <si>
    <t xml:space="preserve"> Mr.  Zeke M</t>
  </si>
  <si>
    <t>09-Oct-2004</t>
  </si>
  <si>
    <t>07-Jul-1994</t>
  </si>
  <si>
    <t xml:space="preserve"> Mr.  Kieran</t>
  </si>
  <si>
    <t>09-Jul-1992</t>
  </si>
  <si>
    <t xml:space="preserve"> Mr.  Mauricio J</t>
  </si>
  <si>
    <t xml:space="preserve"> Ms.  Leslie A</t>
  </si>
  <si>
    <t>30-Jun-1993</t>
  </si>
  <si>
    <t xml:space="preserve"> Ms.  Ashley R</t>
  </si>
  <si>
    <t>13-Sep-1992</t>
  </si>
  <si>
    <t xml:space="preserve"> Ms.  Annemarie A</t>
  </si>
  <si>
    <t>27-Jul-1998</t>
  </si>
  <si>
    <t xml:space="preserve"> Mr.  Stephen M</t>
  </si>
  <si>
    <t>20-Nov-2001</t>
  </si>
  <si>
    <t xml:space="preserve"> Ms.  Emilee</t>
  </si>
  <si>
    <t>03-Jul-2003</t>
  </si>
  <si>
    <t xml:space="preserve"> Ms.  Ayako N</t>
  </si>
  <si>
    <t>01-Jun-1993</t>
  </si>
  <si>
    <t xml:space="preserve"> Ms.  Casey</t>
  </si>
  <si>
    <t>29-Nov-2002</t>
  </si>
  <si>
    <t>09-Nov-1997</t>
  </si>
  <si>
    <t xml:space="preserve"> Ms.  Lindsay A</t>
  </si>
  <si>
    <t>12-Sep-2001</t>
  </si>
  <si>
    <t xml:space="preserve"> Mr.  Nathaniel</t>
  </si>
  <si>
    <t>26-Dec-1999</t>
  </si>
  <si>
    <t xml:space="preserve"> Ms.  Carine A</t>
  </si>
  <si>
    <t>14-Dec-1999</t>
  </si>
  <si>
    <t xml:space="preserve"> Mr.  Byron A</t>
  </si>
  <si>
    <t>19-Sep-2002</t>
  </si>
  <si>
    <t xml:space="preserve"> Mr.  Michael A</t>
  </si>
  <si>
    <t>09-Aug-1993</t>
  </si>
  <si>
    <t xml:space="preserve"> Ms.  Alison</t>
  </si>
  <si>
    <t>22-Oct-1996</t>
  </si>
  <si>
    <t xml:space="preserve"> Mr.  Kyle K</t>
  </si>
  <si>
    <t>27-Dec-1995</t>
  </si>
  <si>
    <t xml:space="preserve"> Ms.  Robin M</t>
  </si>
  <si>
    <t>28-Jun-1993</t>
  </si>
  <si>
    <t xml:space="preserve"> Mr.  Johann A</t>
  </si>
  <si>
    <t>18-Sep-1996</t>
  </si>
  <si>
    <t>07-Dec-1995</t>
  </si>
  <si>
    <t>07-Oct-2004</t>
  </si>
  <si>
    <t xml:space="preserve"> Mr.  Shawn E</t>
  </si>
  <si>
    <t>18-Nov-2000</t>
  </si>
  <si>
    <t xml:space="preserve"> Ms.  Mallory</t>
  </si>
  <si>
    <t>27-Nov-1993</t>
  </si>
  <si>
    <t>30-Oct-1994</t>
  </si>
  <si>
    <t xml:space="preserve"> Mr.  Adrian</t>
  </si>
  <si>
    <t>28-Oct-1995</t>
  </si>
  <si>
    <t xml:space="preserve"> Mr.  Shaun R</t>
  </si>
  <si>
    <t>19-Aug-2001</t>
  </si>
  <si>
    <t xml:space="preserve"> Mr.  Devin</t>
  </si>
  <si>
    <t>22-Nov-1994</t>
  </si>
  <si>
    <t xml:space="preserve"> Ms.  Eve</t>
  </si>
  <si>
    <t>17-Sep-2003</t>
  </si>
  <si>
    <t xml:space="preserve"> Mr.  Edivaldo B</t>
  </si>
  <si>
    <t>09-Oct-2000</t>
  </si>
  <si>
    <t xml:space="preserve"> Mr.  Alan</t>
  </si>
  <si>
    <t>05-Aug-1999</t>
  </si>
  <si>
    <t xml:space="preserve"> Ms.  Christi</t>
  </si>
  <si>
    <t>05-Oct-1995</t>
  </si>
  <si>
    <t>17-Nov-1994</t>
  </si>
  <si>
    <t xml:space="preserve"> Mr.  Ketil</t>
  </si>
  <si>
    <t>20-Jul-2002</t>
  </si>
  <si>
    <t xml:space="preserve"> Mr.  Arturo H</t>
  </si>
  <si>
    <t>01-Jul-2002</t>
  </si>
  <si>
    <t>01-Jun-1995</t>
  </si>
  <si>
    <t xml:space="preserve"> Ms.  Jessica P</t>
  </si>
  <si>
    <t xml:space="preserve"> Mr.  Steven J</t>
  </si>
  <si>
    <t>24-Aug-2004</t>
  </si>
  <si>
    <t xml:space="preserve"> Mr.  Jon</t>
  </si>
  <si>
    <t>13-Aug-1997</t>
  </si>
  <si>
    <t xml:space="preserve"> Mr.  Adam C</t>
  </si>
  <si>
    <t>17-Oct-1995</t>
  </si>
  <si>
    <t xml:space="preserve"> Mr.  Jeremy J</t>
  </si>
  <si>
    <t>03-Sep-1958</t>
  </si>
  <si>
    <t>26-Dec-1998</t>
  </si>
  <si>
    <t xml:space="preserve"> Mr.  Peter B</t>
  </si>
  <si>
    <t>13-Aug-2002</t>
  </si>
  <si>
    <t>12-Nov-2004</t>
  </si>
  <si>
    <t xml:space="preserve"> Ms.  Heather L</t>
  </si>
  <si>
    <t>14-Jun-2004</t>
  </si>
  <si>
    <t>19-Jul-2002</t>
  </si>
  <si>
    <t>06-Oct-2004</t>
  </si>
  <si>
    <t xml:space="preserve"> Ms.  Kate L</t>
  </si>
  <si>
    <t>11-Jun-2004</t>
  </si>
  <si>
    <t>28-Nov-2004</t>
  </si>
  <si>
    <t>11-Aug-2002</t>
  </si>
  <si>
    <t>15-Oct-2004</t>
  </si>
  <si>
    <t>29-Jul-1983</t>
  </si>
  <si>
    <t xml:space="preserve"> Ms.  Meredith S</t>
  </si>
  <si>
    <t>27-Nov-2004</t>
  </si>
  <si>
    <t xml:space="preserve"> Ms.  Nelly S</t>
  </si>
  <si>
    <t>25-Oct-2001</t>
  </si>
  <si>
    <t xml:space="preserve"> Ms.  Madeleine</t>
  </si>
  <si>
    <t>12-Sep-2004</t>
  </si>
  <si>
    <t xml:space="preserve"> Ms.  Ashley N</t>
  </si>
  <si>
    <t>01-Oct-2002</t>
  </si>
  <si>
    <t xml:space="preserve"> Ms.  April</t>
  </si>
  <si>
    <t>10-Jun-2004</t>
  </si>
  <si>
    <t xml:space="preserve"> Mr.  John S</t>
  </si>
  <si>
    <t>12-Jun-2003</t>
  </si>
  <si>
    <t xml:space="preserve"> Ms.  Leticia</t>
  </si>
  <si>
    <t>18-Jul-2004</t>
  </si>
  <si>
    <t>26-Jul-1994</t>
  </si>
  <si>
    <t xml:space="preserve"> Ms.  Shelby</t>
  </si>
  <si>
    <t>11-Nov-2004</t>
  </si>
  <si>
    <t>11-Jun-2002</t>
  </si>
  <si>
    <t xml:space="preserve"> Mrs.  Laurie A</t>
  </si>
  <si>
    <t>07-Oct-1967</t>
  </si>
  <si>
    <t>12-Nov-2001</t>
  </si>
  <si>
    <t>11-Aug-1996</t>
  </si>
  <si>
    <t xml:space="preserve"> Ms.  Kaye A</t>
  </si>
  <si>
    <t>28-Jun-1997</t>
  </si>
  <si>
    <t xml:space="preserve"> Ms.  Brooke S</t>
  </si>
  <si>
    <t>26-Aug-2002</t>
  </si>
  <si>
    <t>28-Jun-1999</t>
  </si>
  <si>
    <t xml:space="preserve"> Mr.  Jacob W√¶ver</t>
  </si>
  <si>
    <t>06-Oct-1992</t>
  </si>
  <si>
    <t xml:space="preserve"> Ms.  Sharon E</t>
  </si>
  <si>
    <t xml:space="preserve"> Mr.  Brett</t>
  </si>
  <si>
    <t>04-Nov-1996</t>
  </si>
  <si>
    <t xml:space="preserve"> Mr.  Estuardo F</t>
  </si>
  <si>
    <t xml:space="preserve"> Ms.  Jenni</t>
  </si>
  <si>
    <t>16-Oct-2004</t>
  </si>
  <si>
    <t xml:space="preserve"> Mr.  Samuel H</t>
  </si>
  <si>
    <t>22-Aug-1998</t>
  </si>
  <si>
    <t xml:space="preserve"> Mr.  James</t>
  </si>
  <si>
    <t>13-Jul-1998</t>
  </si>
  <si>
    <t xml:space="preserve"> Mrs.  Amanda</t>
  </si>
  <si>
    <t>12-Dec-2002</t>
  </si>
  <si>
    <t>11-Oct-1998</t>
  </si>
  <si>
    <t xml:space="preserve"> Mr.  Ruben Dario</t>
  </si>
  <si>
    <t>02-Aug-2003</t>
  </si>
  <si>
    <t>15-Sep-2003</t>
  </si>
  <si>
    <t xml:space="preserve"> Ms.  Kassie</t>
  </si>
  <si>
    <t>08-Sep-2003</t>
  </si>
  <si>
    <t xml:space="preserve"> Ms.  Lindsey M</t>
  </si>
  <si>
    <t xml:space="preserve"> Ms.  Pamela W</t>
  </si>
  <si>
    <t>04-Nov-1997</t>
  </si>
  <si>
    <t xml:space="preserve"> Mr.  Eoghan</t>
  </si>
  <si>
    <t>10-Dec-2003</t>
  </si>
  <si>
    <t>22-Aug-1997</t>
  </si>
  <si>
    <t xml:space="preserve"> Mr.  Eric W</t>
  </si>
  <si>
    <t>13-Oct-2003</t>
  </si>
  <si>
    <t xml:space="preserve"> Ms.  Dana</t>
  </si>
  <si>
    <t>30-Oct-2003</t>
  </si>
  <si>
    <t>15-Aug-2003</t>
  </si>
  <si>
    <t xml:space="preserve"> Ms.  Katelyn E</t>
  </si>
  <si>
    <t>21-Nov-2003</t>
  </si>
  <si>
    <t xml:space="preserve"> Ms.  Brooke E</t>
  </si>
  <si>
    <t>04-Dec-2002</t>
  </si>
  <si>
    <t>26-Oct-1997</t>
  </si>
  <si>
    <t>30-Sep-2004</t>
  </si>
  <si>
    <t xml:space="preserve"> Ms.  Jessica F</t>
  </si>
  <si>
    <t>28-Jul-2004</t>
  </si>
  <si>
    <t>26-Jun-2000</t>
  </si>
  <si>
    <t>04-Jun-1998</t>
  </si>
  <si>
    <t xml:space="preserve"> Mrs.  Robyn</t>
  </si>
  <si>
    <t>05-Jul-1982</t>
  </si>
  <si>
    <t xml:space="preserve"> Ms.  Jessica R</t>
  </si>
  <si>
    <t>29-Nov-2001</t>
  </si>
  <si>
    <t>10-Dec-2002</t>
  </si>
  <si>
    <t xml:space="preserve"> Ms.  Shantel C</t>
  </si>
  <si>
    <t>13-Oct-2002</t>
  </si>
  <si>
    <t xml:space="preserve"> Ms.  Gina M</t>
  </si>
  <si>
    <t>14-Oct-1999</t>
  </si>
  <si>
    <t>12-Jul-1998</t>
  </si>
  <si>
    <t xml:space="preserve"> Mr.  Joseph P</t>
  </si>
  <si>
    <t>30-Jul-1995</t>
  </si>
  <si>
    <t>07-Nov-1997</t>
  </si>
  <si>
    <t>03-Dec-1998</t>
  </si>
  <si>
    <t xml:space="preserve"> Ms.  Hannah E</t>
  </si>
  <si>
    <t>15-Aug-2002</t>
  </si>
  <si>
    <t>29-Aug-1975</t>
  </si>
  <si>
    <t xml:space="preserve"> Mr.  Ulrich</t>
  </si>
  <si>
    <t>06-Jul-1999</t>
  </si>
  <si>
    <t xml:space="preserve"> Ms.  Kerry L</t>
  </si>
  <si>
    <t>14-Nov-2002</t>
  </si>
  <si>
    <t xml:space="preserve"> Mr.  Jean-Marc</t>
  </si>
  <si>
    <t>22-Dec-2002</t>
  </si>
  <si>
    <t xml:space="preserve"> Mr.  Thomas A</t>
  </si>
  <si>
    <t>05-Sep-1998</t>
  </si>
  <si>
    <t>27-Oct-1997</t>
  </si>
  <si>
    <t xml:space="preserve"> Mr.  Erik R</t>
  </si>
  <si>
    <t>23-Jun-1996</t>
  </si>
  <si>
    <t>23-Aug-2001</t>
  </si>
  <si>
    <t>05-Dec-1997</t>
  </si>
  <si>
    <t xml:space="preserve"> Ms.  Lauren C</t>
  </si>
  <si>
    <t>01-Sep-2000</t>
  </si>
  <si>
    <t xml:space="preserve"> Mr.  Rick</t>
  </si>
  <si>
    <t>19-Jun-1997</t>
  </si>
  <si>
    <t xml:space="preserve"> Mr.  Charlie A</t>
  </si>
  <si>
    <t>29-Jun-1977</t>
  </si>
  <si>
    <t xml:space="preserve"> Mrs.  Colleen L</t>
  </si>
  <si>
    <t>20-Jun-2003</t>
  </si>
  <si>
    <t xml:space="preserve"> Mr.  Ricky</t>
  </si>
  <si>
    <t>07-Dec-1998</t>
  </si>
  <si>
    <t xml:space="preserve"> Mr.  Travis</t>
  </si>
  <si>
    <t>09-Jun-1997</t>
  </si>
  <si>
    <t xml:space="preserve"> Ms.  Marguerite K</t>
  </si>
  <si>
    <t>07-Oct-1995</t>
  </si>
  <si>
    <t>19-Jun-1998</t>
  </si>
  <si>
    <t xml:space="preserve"> Mr.  Jesse J</t>
  </si>
  <si>
    <t>25-Aug-2001</t>
  </si>
  <si>
    <t xml:space="preserve"> Mr.  Jan-Patrick</t>
  </si>
  <si>
    <t>07-Jul-2001</t>
  </si>
  <si>
    <t>02-Jun-2001</t>
  </si>
  <si>
    <t xml:space="preserve"> Ms.  Bean K</t>
  </si>
  <si>
    <t>05-Dec-2001</t>
  </si>
  <si>
    <t xml:space="preserve"> Mrs.  Katena</t>
  </si>
  <si>
    <t>22-Sep-1992</t>
  </si>
  <si>
    <t>22-Dec-1998</t>
  </si>
  <si>
    <t xml:space="preserve"> Ms.  Keara</t>
  </si>
  <si>
    <t>19-Nov-2004</t>
  </si>
  <si>
    <t>22-Jul-2004</t>
  </si>
  <si>
    <t xml:space="preserve"> Mr.  Terry</t>
  </si>
  <si>
    <t>05-Aug-1995</t>
  </si>
  <si>
    <t xml:space="preserve"> Mr.  Gennaro</t>
  </si>
  <si>
    <t>14-Sep-2003</t>
  </si>
  <si>
    <t xml:space="preserve"> Ms.  Cindy G</t>
  </si>
  <si>
    <t>21-Aug-2004</t>
  </si>
  <si>
    <t xml:space="preserve"> Ms.  Kerry</t>
  </si>
  <si>
    <t>25-Jul-2004</t>
  </si>
  <si>
    <t xml:space="preserve"> Ms.  Jackie J</t>
  </si>
  <si>
    <t>04-Dec-2003</t>
  </si>
  <si>
    <t xml:space="preserve"> Ms.  Amelia B</t>
  </si>
  <si>
    <t>17-Jul-2003</t>
  </si>
  <si>
    <t xml:space="preserve"> Ms.  Victoria U</t>
  </si>
  <si>
    <t xml:space="preserve"> Ms.  Amy C</t>
  </si>
  <si>
    <t xml:space="preserve"> Ms.  Sabina</t>
  </si>
  <si>
    <t xml:space="preserve"> Ms.  Angie</t>
  </si>
  <si>
    <t>03-Oct-2003</t>
  </si>
  <si>
    <t xml:space="preserve"> Mr.  James V</t>
  </si>
  <si>
    <t>16-Sep-2003</t>
  </si>
  <si>
    <t xml:space="preserve"> Mrs.  Emily</t>
  </si>
  <si>
    <t>13-Dec-2004</t>
  </si>
  <si>
    <t xml:space="preserve"> Ms.  Kelly C</t>
  </si>
  <si>
    <t>08-Aug-2004</t>
  </si>
  <si>
    <t>13-Jun-2004</t>
  </si>
  <si>
    <t xml:space="preserve"> Ms.  Monica</t>
  </si>
  <si>
    <t xml:space="preserve"> Ms.  Jenny</t>
  </si>
  <si>
    <t>21-Aug-2003</t>
  </si>
  <si>
    <t xml:space="preserve"> Mrs.  Natascia</t>
  </si>
  <si>
    <t>09-Jul-1997</t>
  </si>
  <si>
    <t xml:space="preserve"> Ms.  Krysta</t>
  </si>
  <si>
    <t>04-Oct-1959</t>
  </si>
  <si>
    <t xml:space="preserve"> Mrs.  Jessica L</t>
  </si>
  <si>
    <t xml:space="preserve"> Mr.  Stan J</t>
  </si>
  <si>
    <t>23-Oct-2000</t>
  </si>
  <si>
    <t xml:space="preserve"> Mr.  Samuel</t>
  </si>
  <si>
    <t>10-Jun-2000</t>
  </si>
  <si>
    <t xml:space="preserve"> Mrs.  Mary</t>
  </si>
  <si>
    <t>21-Oct-2000</t>
  </si>
  <si>
    <t xml:space="preserve"> Mr.  Mark A</t>
  </si>
  <si>
    <t>17-Nov-2004</t>
  </si>
  <si>
    <t xml:space="preserve"> Mr.  Jonathan E</t>
  </si>
  <si>
    <t>10-Dec-2004</t>
  </si>
  <si>
    <t>07-Nov-2004</t>
  </si>
  <si>
    <t xml:space="preserve"> Mr.  Dino</t>
  </si>
  <si>
    <t>14-Dec-2004</t>
  </si>
  <si>
    <t xml:space="preserve"> Mrs.  Gina</t>
  </si>
  <si>
    <t>06-Dec-2004</t>
  </si>
  <si>
    <t xml:space="preserve"> Mr.  Jonathan P</t>
  </si>
  <si>
    <t>17-Oct-2004</t>
  </si>
  <si>
    <t xml:space="preserve"> Ms.  Dawn M</t>
  </si>
  <si>
    <t>19-Sep-1988</t>
  </si>
  <si>
    <t>12-Dec-2004</t>
  </si>
  <si>
    <t>19-Sep-2004</t>
  </si>
  <si>
    <t xml:space="preserve"> Mr.  Christopher R</t>
  </si>
  <si>
    <t>21-Sep-2004</t>
  </si>
  <si>
    <t xml:space="preserve"> Ms.  Kerry A</t>
  </si>
  <si>
    <t>11-Sep-2004</t>
  </si>
  <si>
    <t>21-Oct-2004</t>
  </si>
  <si>
    <t xml:space="preserve"> Ms.  Mirte</t>
  </si>
  <si>
    <t>09-Sep-2004</t>
  </si>
  <si>
    <t xml:space="preserve"> Ms.  Buzunesh</t>
  </si>
  <si>
    <t xml:space="preserve"> Ms.  Saeger</t>
  </si>
  <si>
    <t xml:space="preserve"> Mr.  Daniel V</t>
  </si>
  <si>
    <t>09-Nov-2003</t>
  </si>
  <si>
    <t xml:space="preserve"> Ms.  Kelsey</t>
  </si>
  <si>
    <t>22-Sep-1971</t>
  </si>
  <si>
    <t xml:space="preserve"> Mr.  Dustin J</t>
  </si>
  <si>
    <t>14-Nov-2003</t>
  </si>
  <si>
    <t xml:space="preserve"> Ms.  Gretchen K</t>
  </si>
  <si>
    <t>28-Jul-2003</t>
  </si>
  <si>
    <t>26-Sep-2003</t>
  </si>
  <si>
    <t xml:space="preserve"> Mr.  Thibaud</t>
  </si>
  <si>
    <t>07-Oct-1998</t>
  </si>
  <si>
    <t>19-Nov-2003</t>
  </si>
  <si>
    <t xml:space="preserve"> Ms.  Sara A</t>
  </si>
  <si>
    <t>13-Dec-2002</t>
  </si>
  <si>
    <t>25-Sep-1999</t>
  </si>
  <si>
    <t xml:space="preserve"> Mr.  Sean R</t>
  </si>
  <si>
    <t>19-Aug-2004</t>
  </si>
  <si>
    <t xml:space="preserve"> Mr.  Yannick</t>
  </si>
  <si>
    <t>17-Nov-1999</t>
  </si>
  <si>
    <t xml:space="preserve"> Mr.  Daniel G</t>
  </si>
  <si>
    <t>20-Nov-1988</t>
  </si>
  <si>
    <t xml:space="preserve"> Mr.  Matthew R</t>
  </si>
  <si>
    <t>01-Oct-1999</t>
  </si>
  <si>
    <t xml:space="preserve"> Mr.  Rik</t>
  </si>
  <si>
    <t>11-Aug-2003</t>
  </si>
  <si>
    <t xml:space="preserve"> Mr.  Eirik</t>
  </si>
  <si>
    <t>04-Aug-2003</t>
  </si>
  <si>
    <t>12-Dec-1999</t>
  </si>
  <si>
    <t xml:space="preserve"> Mr.  Erik</t>
  </si>
  <si>
    <t>20-Jul-2003</t>
  </si>
  <si>
    <t xml:space="preserve"> Mr.  Maximilian</t>
  </si>
  <si>
    <t>06-Dec-1994</t>
  </si>
  <si>
    <t xml:space="preserve"> Mr.  Carl R</t>
  </si>
  <si>
    <t>27-Dec-2004</t>
  </si>
  <si>
    <t xml:space="preserve"> Mr.  Rodney</t>
  </si>
  <si>
    <t>02-Jul-1996</t>
  </si>
  <si>
    <t>22-Sep-2002</t>
  </si>
  <si>
    <t xml:space="preserve"> Ms.  Sandra</t>
  </si>
  <si>
    <t>29-Oct-2002</t>
  </si>
  <si>
    <t xml:space="preserve"> Mrs.  Anne Hunter</t>
  </si>
  <si>
    <t>16-Dec-1973</t>
  </si>
  <si>
    <t xml:space="preserve"> Mr.  Neil K</t>
  </si>
  <si>
    <t>29-Aug-2002</t>
  </si>
  <si>
    <t>21-Aug-2002</t>
  </si>
  <si>
    <t xml:space="preserve"> Mr.  B</t>
  </si>
  <si>
    <t>10-Aug-2001</t>
  </si>
  <si>
    <t xml:space="preserve"> Ms.  Katarina D</t>
  </si>
  <si>
    <t>06-Oct-1994</t>
  </si>
  <si>
    <t xml:space="preserve"> Ms.  Amy T</t>
  </si>
  <si>
    <t>03-Aug-2001</t>
  </si>
  <si>
    <t>09-Dec-2001</t>
  </si>
  <si>
    <t>07-Sep-2002</t>
  </si>
  <si>
    <t xml:space="preserve"> Ms.  Annie</t>
  </si>
  <si>
    <t>29-Jul-2002</t>
  </si>
  <si>
    <t xml:space="preserve"> Ms.  Annie J</t>
  </si>
  <si>
    <t>28-Sep-1998</t>
  </si>
  <si>
    <t>05-Oct-1998</t>
  </si>
  <si>
    <t xml:space="preserve"> Ms.  Katie M</t>
  </si>
  <si>
    <t>29-Sep-1998</t>
  </si>
  <si>
    <t xml:space="preserve"> Ms.  Rebecca E</t>
  </si>
  <si>
    <t>16-Jul-2002</t>
  </si>
  <si>
    <t xml:space="preserve"> Ms.  Lana J</t>
  </si>
  <si>
    <t>29-Dec-1998</t>
  </si>
  <si>
    <t>29-Sep-2002</t>
  </si>
  <si>
    <t xml:space="preserve"> Ms.  Jennifer D</t>
  </si>
  <si>
    <t>14-Sep-1998</t>
  </si>
  <si>
    <t>14-Aug-2001</t>
  </si>
  <si>
    <t xml:space="preserve"> Mr.  Torrey C III</t>
  </si>
  <si>
    <t>01-Jul-2001</t>
  </si>
  <si>
    <t>06-Sep-2001</t>
  </si>
  <si>
    <t xml:space="preserve"> Ms.  Jana L</t>
  </si>
  <si>
    <t>04-Aug-2001</t>
  </si>
  <si>
    <t xml:space="preserve"> Ms.  Svetlana V</t>
  </si>
  <si>
    <t>02-Sep-2000</t>
  </si>
  <si>
    <t xml:space="preserve"> Mr.  Justin M</t>
  </si>
  <si>
    <t>27-Oct-1973</t>
  </si>
  <si>
    <t>26-Jul-2000</t>
  </si>
  <si>
    <t>12-Jun-2004</t>
  </si>
  <si>
    <t xml:space="preserve"> Mr.  Maxime M</t>
  </si>
  <si>
    <t xml:space="preserve"> Mr.  Eddie C</t>
  </si>
  <si>
    <t>22-Jun-2001</t>
  </si>
  <si>
    <t xml:space="preserve"> Mr.  Michael W</t>
  </si>
  <si>
    <t>28-Nov-2001</t>
  </si>
  <si>
    <t xml:space="preserve"> Ms.  Jennifer V</t>
  </si>
  <si>
    <t>21-Jul-1989</t>
  </si>
  <si>
    <t xml:space="preserve"> Ms.  Alicia</t>
  </si>
  <si>
    <t>30-Sep-2003</t>
  </si>
  <si>
    <t xml:space="preserve"> Ms.  Martha Patricia</t>
  </si>
  <si>
    <t>04-Nov-2004</t>
  </si>
  <si>
    <t xml:space="preserve"> Mr.  Thomas S</t>
  </si>
  <si>
    <t>30-Aug-2003</t>
  </si>
  <si>
    <t>22-Dec-2003</t>
  </si>
  <si>
    <t xml:space="preserve"> Mr.  Javier</t>
  </si>
  <si>
    <t>29-Aug-1964</t>
  </si>
  <si>
    <t xml:space="preserve"> Mr.  Guomin</t>
  </si>
  <si>
    <t xml:space="preserve"> Ms.  Sarah K</t>
  </si>
  <si>
    <t>03-Sep-1997</t>
  </si>
  <si>
    <t>19-Aug-2003</t>
  </si>
  <si>
    <t xml:space="preserve"> Mr.  Samalya</t>
  </si>
  <si>
    <t xml:space="preserve"> Mr.  Israel</t>
  </si>
  <si>
    <t xml:space="preserve"> Ms.  Roxanne</t>
  </si>
  <si>
    <t>22-Oct-2000</t>
  </si>
  <si>
    <t>29-Nov-2000</t>
  </si>
  <si>
    <t xml:space="preserve"> Ms.  Katherine E</t>
  </si>
  <si>
    <t>10-Dec-2000</t>
  </si>
  <si>
    <t xml:space="preserve"> Ms.  Maria S</t>
  </si>
  <si>
    <t>23-Aug-2000</t>
  </si>
  <si>
    <t xml:space="preserve"> Mrs.  Jennifer</t>
  </si>
  <si>
    <t>10-Aug-1971</t>
  </si>
  <si>
    <t xml:space="preserve"> Ms.  Claire M</t>
  </si>
  <si>
    <t>27-Sep-1994</t>
  </si>
  <si>
    <t xml:space="preserve"> Mr.  Brad</t>
  </si>
  <si>
    <t>16-Dec-1991</t>
  </si>
  <si>
    <t xml:space="preserve"> Mr.  Fritz</t>
  </si>
  <si>
    <t>07-Dec-2004</t>
  </si>
  <si>
    <t xml:space="preserve"> Ms.  Rachel M</t>
  </si>
  <si>
    <t>03-Sep-2004</t>
  </si>
  <si>
    <t>27-Jul-2004</t>
  </si>
  <si>
    <t xml:space="preserve"> Mr.  Stanley</t>
  </si>
  <si>
    <t>06-Aug-2004</t>
  </si>
  <si>
    <t xml:space="preserve"> Mr.  Mahesh</t>
  </si>
  <si>
    <t>28-Oct-2004</t>
  </si>
  <si>
    <t xml:space="preserve"> Ms.  Erynn J</t>
  </si>
  <si>
    <t>13-Nov-2004</t>
  </si>
  <si>
    <t xml:space="preserve"> Ms.  Claire</t>
  </si>
  <si>
    <t xml:space="preserve"> Mr.  Rafer</t>
  </si>
  <si>
    <t>19-Nov-2000</t>
  </si>
  <si>
    <t xml:space="preserve"> Mrs.  Yuki</t>
  </si>
  <si>
    <t xml:space="preserve"> Mr.  Samuel K</t>
  </si>
  <si>
    <t xml:space="preserve"> Ms.  Anne-Marie</t>
  </si>
  <si>
    <t xml:space="preserve"> Mr.  Braulio</t>
  </si>
  <si>
    <t>25-Sep-2004</t>
  </si>
  <si>
    <t xml:space="preserve"> Ms.  Casey M</t>
  </si>
  <si>
    <t xml:space="preserve"> Mrs.  Kristin C</t>
  </si>
  <si>
    <t>30-Jun-2000</t>
  </si>
  <si>
    <t xml:space="preserve"> Mrs.  Sarah M</t>
  </si>
  <si>
    <t>11-Dec-2000</t>
  </si>
  <si>
    <t xml:space="preserve"> Mr.  John III</t>
  </si>
  <si>
    <t>15-Jul-2002</t>
  </si>
  <si>
    <t xml:space="preserve"> Mr.  Juan Carlos</t>
  </si>
  <si>
    <t>12-Nov-2002</t>
  </si>
  <si>
    <t xml:space="preserve"> Ms.  Kara H</t>
  </si>
  <si>
    <t>17-Dec-2000</t>
  </si>
  <si>
    <t xml:space="preserve"> Ms.  Melissa K</t>
  </si>
  <si>
    <t>13-Jun-1961</t>
  </si>
  <si>
    <t xml:space="preserve"> Ms.  Katie C</t>
  </si>
  <si>
    <t>16-Jun-1991</t>
  </si>
  <si>
    <t>05-Oct-1989</t>
  </si>
  <si>
    <t xml:space="preserve"> Mr.  Stephen A</t>
  </si>
  <si>
    <t>28-Nov-1996</t>
  </si>
  <si>
    <t xml:space="preserve"> Ms.  Kelsey J</t>
  </si>
  <si>
    <t xml:space="preserve"> Mr.  Carl</t>
  </si>
  <si>
    <t>17-Dec-1996</t>
  </si>
  <si>
    <t xml:space="preserve"> Ms.  Katharina</t>
  </si>
  <si>
    <t>18-Nov-2003</t>
  </si>
  <si>
    <t xml:space="preserve"> Mr.  Doron P</t>
  </si>
  <si>
    <t>21-Oct-1998</t>
  </si>
  <si>
    <t xml:space="preserve"> Ms.  Lisa J</t>
  </si>
  <si>
    <t>05-Nov-2002</t>
  </si>
  <si>
    <t xml:space="preserve"> Ms.  Megan C</t>
  </si>
  <si>
    <t>12-Dec-1988</t>
  </si>
  <si>
    <t xml:space="preserve"> Mr.  Fasil</t>
  </si>
  <si>
    <t>17-Dec-1999</t>
  </si>
  <si>
    <t xml:space="preserve"> Mr.  Jon M</t>
  </si>
  <si>
    <t xml:space="preserve"> Mr.  Johannes Fiskerstand</t>
  </si>
  <si>
    <t>03-Jun-2001</t>
  </si>
  <si>
    <t>12-Nov-1999</t>
  </si>
  <si>
    <t xml:space="preserve"> Ms.  Alice</t>
  </si>
  <si>
    <t>21-Nov-1999</t>
  </si>
  <si>
    <t xml:space="preserve"> Mr.  Alex F</t>
  </si>
  <si>
    <t xml:space="preserve"> Ms.  Tiffany</t>
  </si>
  <si>
    <t>19-Nov-1998</t>
  </si>
  <si>
    <t>11-Jul-2002</t>
  </si>
  <si>
    <t>17-Aug-1998</t>
  </si>
  <si>
    <t xml:space="preserve"> Mr.  Kurt</t>
  </si>
  <si>
    <t>02-Jul-1998</t>
  </si>
  <si>
    <t xml:space="preserve"> Mr.  Mathias</t>
  </si>
  <si>
    <t>15-Jul-1974</t>
  </si>
  <si>
    <t xml:space="preserve"> Ms.  Deirdre A</t>
  </si>
  <si>
    <t>06-Nov-1995</t>
  </si>
  <si>
    <t xml:space="preserve"> Mrs.  Daniela</t>
  </si>
  <si>
    <t>14-Oct-1995</t>
  </si>
  <si>
    <t xml:space="preserve"> Mr.  Warren</t>
  </si>
  <si>
    <t>09-Jul-1995</t>
  </si>
  <si>
    <t xml:space="preserve"> Mrs.  Veronica</t>
  </si>
  <si>
    <t>15-Oct-1995</t>
  </si>
  <si>
    <t xml:space="preserve"> Mr.  Bruce</t>
  </si>
  <si>
    <t>05-Aug-1991</t>
  </si>
  <si>
    <t xml:space="preserve"> Mrs.  Kaitlin M</t>
  </si>
  <si>
    <t>02-Nov-1997</t>
  </si>
  <si>
    <t>25-Aug-2000</t>
  </si>
  <si>
    <t xml:space="preserve"> Mrs.  Lisa M</t>
  </si>
  <si>
    <t xml:space="preserve"> Mr.  Sylvain</t>
  </si>
  <si>
    <t>01-Oct-1990</t>
  </si>
  <si>
    <t>04-Oct-1976</t>
  </si>
  <si>
    <t xml:space="preserve"> Ms.  Brenda J</t>
  </si>
  <si>
    <t>17-Nov-1991</t>
  </si>
  <si>
    <t xml:space="preserve"> Ms.  Rachelle R</t>
  </si>
  <si>
    <t xml:space="preserve"> Ms.  Dara</t>
  </si>
  <si>
    <t>15-Oct-2001</t>
  </si>
  <si>
    <t xml:space="preserve"> Ms.  Gabriela</t>
  </si>
  <si>
    <t>28-Jul-2001</t>
  </si>
  <si>
    <t>26-Aug-2001</t>
  </si>
  <si>
    <t xml:space="preserve"> Mr.  Marc C</t>
  </si>
  <si>
    <t>24-Jun-2000</t>
  </si>
  <si>
    <t xml:space="preserve"> Mr.  Daniel S</t>
  </si>
  <si>
    <t>09-Dec-2000</t>
  </si>
  <si>
    <t>05-Aug-1996</t>
  </si>
  <si>
    <t>18-Jun-1992</t>
  </si>
  <si>
    <t>17-Sep-1994</t>
  </si>
  <si>
    <t xml:space="preserve"> Mr.  Jeffrey A</t>
  </si>
  <si>
    <t>02-Oct-1994</t>
  </si>
  <si>
    <t xml:space="preserve"> Mrs.  Jamie A</t>
  </si>
  <si>
    <t>11-Jun-1999</t>
  </si>
  <si>
    <t xml:space="preserve"> Ms.  Mary-Lynn B</t>
  </si>
  <si>
    <t>13-Jun-1996</t>
  </si>
  <si>
    <t xml:space="preserve"> Ms.  Kristin M</t>
  </si>
  <si>
    <t>01-Dec-2003</t>
  </si>
  <si>
    <t xml:space="preserve"> Mr.  Jeff</t>
  </si>
  <si>
    <t>06-Aug-2003</t>
  </si>
  <si>
    <t xml:space="preserve"> Ms.  Kasey E</t>
  </si>
  <si>
    <t>30-Oct-1997</t>
  </si>
  <si>
    <t xml:space="preserve"> Mr.  Mark G</t>
  </si>
  <si>
    <t>20-Aug-1988</t>
  </si>
  <si>
    <t>22-Nov-1981</t>
  </si>
  <si>
    <t xml:space="preserve"> Mr.  Ethan</t>
  </si>
  <si>
    <t>06-Oct-1997</t>
  </si>
  <si>
    <t xml:space="preserve"> Mrs.  Haley R</t>
  </si>
  <si>
    <t>03-Dec-2003</t>
  </si>
  <si>
    <t xml:space="preserve"> Mr.  Sam L</t>
  </si>
  <si>
    <t>03-Oct-2000</t>
  </si>
  <si>
    <t xml:space="preserve"> Mrs.  Sophia</t>
  </si>
  <si>
    <t>11-Oct-2000</t>
  </si>
  <si>
    <t xml:space="preserve"> Mr.  Grant</t>
  </si>
  <si>
    <t>10-Aug-1997</t>
  </si>
  <si>
    <t xml:space="preserve"> Mr.  David W</t>
  </si>
  <si>
    <t>14-Nov-2004</t>
  </si>
  <si>
    <t xml:space="preserve"> Mrs.  Nicole R</t>
  </si>
  <si>
    <t>29-Aug-1999</t>
  </si>
  <si>
    <t xml:space="preserve"> Ms.  Samantha</t>
  </si>
  <si>
    <t>24-Dec-1999</t>
  </si>
  <si>
    <t xml:space="preserve"> Ms.  Grace</t>
  </si>
  <si>
    <t xml:space="preserve"> Ms.  Becca</t>
  </si>
  <si>
    <t>04-Sep-1999</t>
  </si>
  <si>
    <t xml:space="preserve"> Ms.  Pascale</t>
  </si>
  <si>
    <t>23-Sep-2003</t>
  </si>
  <si>
    <t xml:space="preserve"> Mr.  Maxwell</t>
  </si>
  <si>
    <t>01-Oct-2000</t>
  </si>
  <si>
    <t xml:space="preserve"> Ms.  Kathryn E</t>
  </si>
  <si>
    <t>15-Nov-1998</t>
  </si>
  <si>
    <t xml:space="preserve"> Ms.  Liisa A</t>
  </si>
  <si>
    <t>17-Jun-1998</t>
  </si>
  <si>
    <t xml:space="preserve"> Mr.  Dan T</t>
  </si>
  <si>
    <t>04-Sep-1998</t>
  </si>
  <si>
    <t xml:space="preserve"> Ms.  Tatiana</t>
  </si>
  <si>
    <t>01-Nov-1993</t>
  </si>
  <si>
    <t xml:space="preserve"> Mr.  Jose Antonio Sr</t>
  </si>
  <si>
    <t>12-Aug-1993</t>
  </si>
  <si>
    <t xml:space="preserve"> Mr.  Steven</t>
  </si>
  <si>
    <t>21-Jun-1996</t>
  </si>
  <si>
    <t xml:space="preserve"> Mr.  Cary</t>
  </si>
  <si>
    <t>14-Jul-2000</t>
  </si>
  <si>
    <t xml:space="preserve"> Ms.  Emily E</t>
  </si>
  <si>
    <t>01-Nov-1999</t>
  </si>
  <si>
    <t xml:space="preserve"> Ms.  Makie</t>
  </si>
  <si>
    <t>22-Jul-1963</t>
  </si>
  <si>
    <t>24-Oct-1996</t>
  </si>
  <si>
    <t xml:space="preserve"> Mr.  Ciaran</t>
  </si>
  <si>
    <t xml:space="preserve"> Mr.  Christopher M</t>
  </si>
  <si>
    <t>05-Jun-2003</t>
  </si>
  <si>
    <t xml:space="preserve"> Ms.  Julee</t>
  </si>
  <si>
    <t>30-Jun-1996</t>
  </si>
  <si>
    <t>30-Sep-2002</t>
  </si>
  <si>
    <t>24-Sep-1995</t>
  </si>
  <si>
    <t xml:space="preserve"> Mr.  Tom L</t>
  </si>
  <si>
    <t>18-Jun-1987</t>
  </si>
  <si>
    <t xml:space="preserve"> Mr.  Toshiyuki</t>
  </si>
  <si>
    <t>20-Nov-1991</t>
  </si>
  <si>
    <t>15-Dec-2002</t>
  </si>
  <si>
    <t xml:space="preserve"> Ms.  Francesca</t>
  </si>
  <si>
    <t>28-Sep-1988</t>
  </si>
  <si>
    <t xml:space="preserve"> Mr.  Matthew J</t>
  </si>
  <si>
    <t>20-Aug-1996</t>
  </si>
  <si>
    <t>19-Dec-1997</t>
  </si>
  <si>
    <t>15-Sep-1998</t>
  </si>
  <si>
    <t>09-Aug-1998</t>
  </si>
  <si>
    <t xml:space="preserve"> Ms.  Carma S</t>
  </si>
  <si>
    <t>22-Dec-1997</t>
  </si>
  <si>
    <t>21-Jun-2002</t>
  </si>
  <si>
    <t xml:space="preserve"> Ms.  Lucie J</t>
  </si>
  <si>
    <t>26-Sep-1994</t>
  </si>
  <si>
    <t>01-Oct-1989</t>
  </si>
  <si>
    <t>10-Sep-1995</t>
  </si>
  <si>
    <t xml:space="preserve"> Ms.  Lara</t>
  </si>
  <si>
    <t>13-Oct-2001</t>
  </si>
  <si>
    <t xml:space="preserve"> Mr.  Gregory A</t>
  </si>
  <si>
    <t>01-Aug-1987</t>
  </si>
  <si>
    <t>04-Nov-1979</t>
  </si>
  <si>
    <t xml:space="preserve"> Mrs.  Rachelle L</t>
  </si>
  <si>
    <t>25-Jun-1999</t>
  </si>
  <si>
    <t>10-Jul-1994</t>
  </si>
  <si>
    <t xml:space="preserve"> Mr.  Thomas B</t>
  </si>
  <si>
    <t>25-Sep-1993</t>
  </si>
  <si>
    <t>29-Aug-2001</t>
  </si>
  <si>
    <t>25-Oct-1994</t>
  </si>
  <si>
    <t xml:space="preserve"> Ms.  Ariell</t>
  </si>
  <si>
    <t>06-Jul-1994</t>
  </si>
  <si>
    <t xml:space="preserve"> Mrs.  Jamie</t>
  </si>
  <si>
    <t>14-Aug-1996</t>
  </si>
  <si>
    <t xml:space="preserve"> Mr.  Christopher D</t>
  </si>
  <si>
    <t>03-Jul-1996</t>
  </si>
  <si>
    <t xml:space="preserve"> Ms.  Mallory D</t>
  </si>
  <si>
    <t>23-Sep-2000</t>
  </si>
  <si>
    <t>02-Sep-2001</t>
  </si>
  <si>
    <t xml:space="preserve"> Mr.  Thomas C</t>
  </si>
  <si>
    <t>12-Jun-1997</t>
  </si>
  <si>
    <t xml:space="preserve"> Mr.  Robert G</t>
  </si>
  <si>
    <t>27-Sep-1971</t>
  </si>
  <si>
    <t>08-Jun-1977</t>
  </si>
  <si>
    <t>11-Oct-1996</t>
  </si>
  <si>
    <t xml:space="preserve"> Ms.  Eleanor F</t>
  </si>
  <si>
    <t>05-Jul-1997</t>
  </si>
  <si>
    <t xml:space="preserve"> Ms.  Melissa M</t>
  </si>
  <si>
    <t xml:space="preserve"> Ms.  Myra L</t>
  </si>
  <si>
    <t>06-Jul-1997</t>
  </si>
  <si>
    <t xml:space="preserve"> Ms.  Gisele</t>
  </si>
  <si>
    <t>02-Aug-1997</t>
  </si>
  <si>
    <t>02-Sep-1997</t>
  </si>
  <si>
    <t xml:space="preserve"> Mrs.  Laura J</t>
  </si>
  <si>
    <t>13-Nov-1991</t>
  </si>
  <si>
    <t>02-Dec-1994</t>
  </si>
  <si>
    <t xml:space="preserve"> Mrs.  Sheridan H</t>
  </si>
  <si>
    <t>06-Oct-2001</t>
  </si>
  <si>
    <t xml:space="preserve"> Ms.  Kelli M</t>
  </si>
  <si>
    <t>30-Aug-2004</t>
  </si>
  <si>
    <t xml:space="preserve"> Mr.  Brent</t>
  </si>
  <si>
    <t>17-Nov-1996</t>
  </si>
  <si>
    <t xml:space="preserve"> Mr.  Mohammad</t>
  </si>
  <si>
    <t>05-Dec-2003</t>
  </si>
  <si>
    <t xml:space="preserve"> Ms.  Kaitlin R</t>
  </si>
  <si>
    <t xml:space="preserve"> Mr.  Brian A</t>
  </si>
  <si>
    <t>20-Jun-1997</t>
  </si>
  <si>
    <t>01-Sep-1991</t>
  </si>
  <si>
    <t>28-Oct-1993</t>
  </si>
  <si>
    <t xml:space="preserve"> Mr.  Scott A</t>
  </si>
  <si>
    <t>23-Jun-1995</t>
  </si>
  <si>
    <t xml:space="preserve"> Ms.  Sara M</t>
  </si>
  <si>
    <t>07-Oct-1993</t>
  </si>
  <si>
    <t>14-Dec-1996</t>
  </si>
  <si>
    <t xml:space="preserve"> Ms.  Stephanie D</t>
  </si>
  <si>
    <t xml:space="preserve"> Mrs.  Maria</t>
  </si>
  <si>
    <t>13-Nov-1996</t>
  </si>
  <si>
    <t>10-Aug-1996</t>
  </si>
  <si>
    <t>27-Oct-1996</t>
  </si>
  <si>
    <t xml:space="preserve"> Ms.  Paige</t>
  </si>
  <si>
    <t xml:space="preserve"> Mr.  William G</t>
  </si>
  <si>
    <t>19-Dec-1996</t>
  </si>
  <si>
    <t xml:space="preserve"> Ms.  Tess A</t>
  </si>
  <si>
    <t>26-Dec-2001</t>
  </si>
  <si>
    <t>27-Aug-1986</t>
  </si>
  <si>
    <t xml:space="preserve"> Mrs.  Yoko</t>
  </si>
  <si>
    <t>20-Jun-2000</t>
  </si>
  <si>
    <t xml:space="preserve"> Ms.  Annette M</t>
  </si>
  <si>
    <t>14-Sep-1987</t>
  </si>
  <si>
    <t xml:space="preserve"> Ms.  Milah B</t>
  </si>
  <si>
    <t>29-Jul-2003</t>
  </si>
  <si>
    <t>12-Oct-1993</t>
  </si>
  <si>
    <t xml:space="preserve"> Mr.  Paul A</t>
  </si>
  <si>
    <t>26-Jun-2004</t>
  </si>
  <si>
    <t xml:space="preserve"> Mrs.  Kristine</t>
  </si>
  <si>
    <t>19-Sep-1996</t>
  </si>
  <si>
    <t xml:space="preserve"> Mrs.  Lisa K</t>
  </si>
  <si>
    <t xml:space="preserve"> Mr.  Daniel P</t>
  </si>
  <si>
    <t>22-Sep-1999</t>
  </si>
  <si>
    <t>16-Sep-1998</t>
  </si>
  <si>
    <t xml:space="preserve"> Mr.  Bert</t>
  </si>
  <si>
    <t>15-Oct-1988</t>
  </si>
  <si>
    <t xml:space="preserve"> Ms.  Elena</t>
  </si>
  <si>
    <t>22-Dec-1992</t>
  </si>
  <si>
    <t xml:space="preserve"> Mr.  Devon R</t>
  </si>
  <si>
    <t>24-Sep-1994</t>
  </si>
  <si>
    <t>28-Dec-1993</t>
  </si>
  <si>
    <t>09-Oct-1995</t>
  </si>
  <si>
    <t>16-Jun-1995</t>
  </si>
  <si>
    <t xml:space="preserve"> Mrs.  Candice</t>
  </si>
  <si>
    <t>10-Oct-1981</t>
  </si>
  <si>
    <t xml:space="preserve"> Ms.  Sharon</t>
  </si>
  <si>
    <t>18-Aug-1988</t>
  </si>
  <si>
    <t xml:space="preserve"> Ms.  Lynn M</t>
  </si>
  <si>
    <t>23-Aug-1995</t>
  </si>
  <si>
    <t>11-Nov-2001</t>
  </si>
  <si>
    <t>27-Dec-1986</t>
  </si>
  <si>
    <t xml:space="preserve"> Ms.  Karen L</t>
  </si>
  <si>
    <t>06-Jun-1999</t>
  </si>
  <si>
    <t xml:space="preserve"> Mr.  Florian</t>
  </si>
  <si>
    <t xml:space="preserve"> Ms.  Yazmin</t>
  </si>
  <si>
    <t>12-Aug-1999</t>
  </si>
  <si>
    <t xml:space="preserve"> Mr.  Anton</t>
  </si>
  <si>
    <t>05-Sep-2003</t>
  </si>
  <si>
    <t xml:space="preserve"> Mr.  Gal</t>
  </si>
  <si>
    <t>04-Nov-1988</t>
  </si>
  <si>
    <t xml:space="preserve"> Mr.  William H</t>
  </si>
  <si>
    <t>11-Oct-1990</t>
  </si>
  <si>
    <t>14-Jun-1985</t>
  </si>
  <si>
    <t>17-Nov-1992</t>
  </si>
  <si>
    <t>08-Nov-1990</t>
  </si>
  <si>
    <t xml:space="preserve"> Mrs.  Brenn E</t>
  </si>
  <si>
    <t>06-Jul-1984</t>
  </si>
  <si>
    <t xml:space="preserve"> Ms.  Gillian</t>
  </si>
  <si>
    <t>10-Jul-2003</t>
  </si>
  <si>
    <t>14-Dec-1981</t>
  </si>
  <si>
    <t>21-Oct-1995</t>
  </si>
  <si>
    <t xml:space="preserve"> Ms.  Jamie T</t>
  </si>
  <si>
    <t>25-Dec-2004</t>
  </si>
  <si>
    <t xml:space="preserve"> Mr.  Austin T</t>
  </si>
  <si>
    <t xml:space="preserve"> Mrs.  Rebecca J</t>
  </si>
  <si>
    <t>02-Dec-1989</t>
  </si>
  <si>
    <t>05-Nov-2004</t>
  </si>
  <si>
    <t>01-Dec-1986</t>
  </si>
  <si>
    <t>22-Aug-1994</t>
  </si>
  <si>
    <t>22-Jun-1993</t>
  </si>
  <si>
    <t>09-Sep-1986</t>
  </si>
  <si>
    <t xml:space="preserve"> Mrs.  Kathya</t>
  </si>
  <si>
    <t>28-Oct-1991</t>
  </si>
  <si>
    <t xml:space="preserve"> Mr.  Stephen J</t>
  </si>
  <si>
    <t>25-Aug-1991</t>
  </si>
  <si>
    <t xml:space="preserve"> Mr.  Joseph M</t>
  </si>
  <si>
    <t>24-Oct-1991</t>
  </si>
  <si>
    <t xml:space="preserve"> Ms.  Brenda</t>
  </si>
  <si>
    <t>16-Jun-1992</t>
  </si>
  <si>
    <t xml:space="preserve"> Mr.  Richard</t>
  </si>
  <si>
    <t>21-Nov-1994</t>
  </si>
  <si>
    <t xml:space="preserve"> Ms.  Shure</t>
  </si>
  <si>
    <t>24-Oct-1987</t>
  </si>
  <si>
    <t>13-Dec-1981</t>
  </si>
  <si>
    <t xml:space="preserve"> Mr.  Joshua P</t>
  </si>
  <si>
    <t>28-Aug-1988</t>
  </si>
  <si>
    <t>24-Jun-1999</t>
  </si>
  <si>
    <t xml:space="preserve"> Ms.  Tara</t>
  </si>
  <si>
    <t>29-Sep-1981</t>
  </si>
  <si>
    <t xml:space="preserve"> Ms.  Mckendree</t>
  </si>
  <si>
    <t>12-Aug-1994</t>
  </si>
  <si>
    <t xml:space="preserve"> Ms.  Michelle</t>
  </si>
  <si>
    <t>19-Aug-1991</t>
  </si>
  <si>
    <t xml:space="preserve"> Ms.  Abby A</t>
  </si>
  <si>
    <t>06-Jun-2001</t>
  </si>
  <si>
    <t xml:space="preserve"> Ms.  Natasha</t>
  </si>
  <si>
    <t>18-Oct-2001</t>
  </si>
  <si>
    <t xml:space="preserve"> Mr.  Gabriel</t>
  </si>
  <si>
    <t>18-Oct-1967</t>
  </si>
  <si>
    <t xml:space="preserve"> Ms.  Bridget K</t>
  </si>
  <si>
    <t>24-Jun-1990</t>
  </si>
  <si>
    <t>25-Jul-1991</t>
  </si>
  <si>
    <t>23-Oct-1996</t>
  </si>
  <si>
    <t xml:space="preserve"> Ms.  Emma M</t>
  </si>
  <si>
    <t>13-Jul-2004</t>
  </si>
  <si>
    <t>14-Sep-1993</t>
  </si>
  <si>
    <t>27-Aug-1981</t>
  </si>
  <si>
    <t xml:space="preserve"> Mr.  Billy Jr</t>
  </si>
  <si>
    <t>24-Nov-1997</t>
  </si>
  <si>
    <t xml:space="preserve"> Ms.  Jessica M</t>
  </si>
  <si>
    <t>05-Jul-1985</t>
  </si>
  <si>
    <t xml:space="preserve"> Ms.  Claudia L</t>
  </si>
  <si>
    <t>10-Jul-2000</t>
  </si>
  <si>
    <t xml:space="preserve"> Mr.  Ian M</t>
  </si>
  <si>
    <t>15-Jun-2002</t>
  </si>
  <si>
    <t xml:space="preserve"> Ms.  Liza J</t>
  </si>
  <si>
    <t>05-Jun-1975</t>
  </si>
  <si>
    <t xml:space="preserve"> Mrs.  Stefanie F</t>
  </si>
  <si>
    <t>29-Sep-1993</t>
  </si>
  <si>
    <t xml:space="preserve"> Mrs.  Joanna G</t>
  </si>
  <si>
    <t>11-Nov-1993</t>
  </si>
  <si>
    <t xml:space="preserve"> Ms.  Valery L</t>
  </si>
  <si>
    <t>10-Jul-1999</t>
  </si>
  <si>
    <t xml:space="preserve"> Ms.  Aleksandra</t>
  </si>
  <si>
    <t>11-Jul-1995</t>
  </si>
  <si>
    <t>29-Jul-1990</t>
  </si>
  <si>
    <t xml:space="preserve"> Ms.  Tania K</t>
  </si>
  <si>
    <t>17-Aug-1996</t>
  </si>
  <si>
    <t xml:space="preserve"> Ms.  Anna E</t>
  </si>
  <si>
    <t>08-Sep-1996</t>
  </si>
  <si>
    <t>22-Nov-1990</t>
  </si>
  <si>
    <t xml:space="preserve"> Ms.  Aberu</t>
  </si>
  <si>
    <t>01-Nov-1990</t>
  </si>
  <si>
    <t>09-Dec-2003</t>
  </si>
  <si>
    <t xml:space="preserve"> Mr.  Dorian</t>
  </si>
  <si>
    <t>07-Nov-1964</t>
  </si>
  <si>
    <t xml:space="preserve"> Ms.  Teresa P</t>
  </si>
  <si>
    <t>10-Jul-1989</t>
  </si>
  <si>
    <t xml:space="preserve"> Ms.  Amanda N</t>
  </si>
  <si>
    <t>13-Sep-2000</t>
  </si>
  <si>
    <t xml:space="preserve"> Ms.  Jenessa</t>
  </si>
  <si>
    <t>10-Nov-1983</t>
  </si>
  <si>
    <t xml:space="preserve"> Mrs.  Krista</t>
  </si>
  <si>
    <t>26-Dec-1993</t>
  </si>
  <si>
    <t>30-Nov-1988</t>
  </si>
  <si>
    <t xml:space="preserve"> Mrs.  Stephanie A</t>
  </si>
  <si>
    <t>13-Aug-1993</t>
  </si>
  <si>
    <t xml:space="preserve"> Mr.  Jonathon M</t>
  </si>
  <si>
    <t>14-Sep-1995</t>
  </si>
  <si>
    <t>16-Sep-1983</t>
  </si>
  <si>
    <t xml:space="preserve"> Mr.  Jose A</t>
  </si>
  <si>
    <t>19-Nov-1962</t>
  </si>
  <si>
    <t xml:space="preserve"> Mrs.  Courtney M</t>
  </si>
  <si>
    <t>18-Oct-2002</t>
  </si>
  <si>
    <t>01-Dec-1990</t>
  </si>
  <si>
    <t xml:space="preserve"> Ms.  Theresa M</t>
  </si>
  <si>
    <t>14-Dec-1990</t>
  </si>
  <si>
    <t xml:space="preserve"> Mr.  Peiweng</t>
  </si>
  <si>
    <t>21-Aug-1994</t>
  </si>
  <si>
    <t xml:space="preserve"> Mr.  Tristan D</t>
  </si>
  <si>
    <t>06-Aug-1991</t>
  </si>
  <si>
    <t xml:space="preserve"> Ms.  Tracie</t>
  </si>
  <si>
    <t>28-Jun-1992</t>
  </si>
  <si>
    <t xml:space="preserve"> Ms.  Jasmine P</t>
  </si>
  <si>
    <t xml:space="preserve"> Mrs.  Suzanne</t>
  </si>
  <si>
    <t>26-Nov-1998</t>
  </si>
  <si>
    <t>16-Sep-1984</t>
  </si>
  <si>
    <t xml:space="preserve"> Ms.  Deanne</t>
  </si>
  <si>
    <t>09-Aug-1973</t>
  </si>
  <si>
    <t xml:space="preserve"> Mr.  Daniel T</t>
  </si>
  <si>
    <t>25-Jun-1989</t>
  </si>
  <si>
    <t xml:space="preserve"> Mrs.  Annabelle M</t>
  </si>
  <si>
    <t>03-Oct-1995</t>
  </si>
  <si>
    <t>06-Sep-1997</t>
  </si>
  <si>
    <t xml:space="preserve"> Mr.  Garrett</t>
  </si>
  <si>
    <t>14-Dec-1998</t>
  </si>
  <si>
    <t xml:space="preserve"> Mr.  Graham</t>
  </si>
  <si>
    <t>27-Jun-1992</t>
  </si>
  <si>
    <t>03-Nov-1991</t>
  </si>
  <si>
    <t>01-Dec-1991</t>
  </si>
  <si>
    <t>16-Jun-1982</t>
  </si>
  <si>
    <t xml:space="preserve"> Mrs.  Heather C</t>
  </si>
  <si>
    <t xml:space="preserve"> Mrs.  Holli</t>
  </si>
  <si>
    <t>20-Nov-1983</t>
  </si>
  <si>
    <t xml:space="preserve"> Mr.  Alexander</t>
  </si>
  <si>
    <t>09-Oct-1992</t>
  </si>
  <si>
    <t xml:space="preserve"> Mrs.  Bettina</t>
  </si>
  <si>
    <t>08-Jun-2003</t>
  </si>
  <si>
    <t xml:space="preserve"> Ms.  Danielle N</t>
  </si>
  <si>
    <t>25-Nov-2000</t>
  </si>
  <si>
    <t xml:space="preserve"> Ms.  Melissa</t>
  </si>
  <si>
    <t>19-Dec-1988</t>
  </si>
  <si>
    <t xml:space="preserve"> Mr.  Brandon F</t>
  </si>
  <si>
    <t>02-Nov-1994</t>
  </si>
  <si>
    <t xml:space="preserve"> Ms.  Jessica L</t>
  </si>
  <si>
    <t>26-Oct-1994</t>
  </si>
  <si>
    <t xml:space="preserve"> Mr.  Casey</t>
  </si>
  <si>
    <t>01-Jun-1991</t>
  </si>
  <si>
    <t xml:space="preserve"> Ms.  Rachelle M</t>
  </si>
  <si>
    <t>01-Nov-1994</t>
  </si>
  <si>
    <t xml:space="preserve"> Ms.  Shannon J</t>
  </si>
  <si>
    <t>13-Sep-1991</t>
  </si>
  <si>
    <t xml:space="preserve"> Ms.  Megan E</t>
  </si>
  <si>
    <t>28-Aug-1990</t>
  </si>
  <si>
    <t xml:space="preserve"> Mrs.  Laura D</t>
  </si>
  <si>
    <t>29-Jul-1961</t>
  </si>
  <si>
    <t xml:space="preserve"> Ms.  Jillian A</t>
  </si>
  <si>
    <t>29-Nov-1997</t>
  </si>
  <si>
    <t xml:space="preserve"> Mr.  Philip J</t>
  </si>
  <si>
    <t>29-Jun-1982</t>
  </si>
  <si>
    <t xml:space="preserve"> Mrs.  Sarah E</t>
  </si>
  <si>
    <t>18-Jul-1988</t>
  </si>
  <si>
    <t>11-Aug-1986</t>
  </si>
  <si>
    <t xml:space="preserve"> Mrs.  Jane R</t>
  </si>
  <si>
    <t>13-Jul-1986</t>
  </si>
  <si>
    <t xml:space="preserve"> Ms.  Lisa B</t>
  </si>
  <si>
    <t>16-Sep-1988</t>
  </si>
  <si>
    <t>15-Aug-1992</t>
  </si>
  <si>
    <t xml:space="preserve"> Mrs.  Meghan E</t>
  </si>
  <si>
    <t>29-Dec-1994</t>
  </si>
  <si>
    <t>04-Sep-1993</t>
  </si>
  <si>
    <t xml:space="preserve"> Mr.  Gerardo Sr</t>
  </si>
  <si>
    <t>23-Dec-1993</t>
  </si>
  <si>
    <t xml:space="preserve"> Ms.  Carrie A</t>
  </si>
  <si>
    <t>14-Jul-1970</t>
  </si>
  <si>
    <t xml:space="preserve"> Ms.  Rosemary C</t>
  </si>
  <si>
    <t>08-Oct-1994</t>
  </si>
  <si>
    <t xml:space="preserve"> Ms.  Cassandra</t>
  </si>
  <si>
    <t>24-Oct-1994</t>
  </si>
  <si>
    <t>03-Sep-1991</t>
  </si>
  <si>
    <t>28-Jun-1994</t>
  </si>
  <si>
    <t xml:space="preserve"> Mr.  Antony G</t>
  </si>
  <si>
    <t>15-Jul-1990</t>
  </si>
  <si>
    <t>04-Jul-1991</t>
  </si>
  <si>
    <t>20-Nov-1999</t>
  </si>
  <si>
    <t xml:space="preserve"> Mr.  Nicholas T</t>
  </si>
  <si>
    <t xml:space="preserve"> Ms.  Natty</t>
  </si>
  <si>
    <t>12-Jul-1992</t>
  </si>
  <si>
    <t xml:space="preserve"> Ms.  Silvana M</t>
  </si>
  <si>
    <t>28-Dec-1965</t>
  </si>
  <si>
    <t xml:space="preserve"> Ms.  Chandler</t>
  </si>
  <si>
    <t>26-Jun-1988</t>
  </si>
  <si>
    <t>13-Oct-1997</t>
  </si>
  <si>
    <t xml:space="preserve"> Mr.  Morgan B</t>
  </si>
  <si>
    <t>27-Sep-1982</t>
  </si>
  <si>
    <t xml:space="preserve"> Ms.  Katlyn A</t>
  </si>
  <si>
    <t>16-Jun-1980</t>
  </si>
  <si>
    <t xml:space="preserve"> Mrs.  Ulrike</t>
  </si>
  <si>
    <t>02-Oct-2003</t>
  </si>
  <si>
    <t xml:space="preserve"> Mr.  Cameron</t>
  </si>
  <si>
    <t>05-Dec-1987</t>
  </si>
  <si>
    <t xml:space="preserve"> Mr.  Robert S</t>
  </si>
  <si>
    <t>21-Dec-1988</t>
  </si>
  <si>
    <t xml:space="preserve"> Ms.  Brittany A</t>
  </si>
  <si>
    <t>13-Aug-1992</t>
  </si>
  <si>
    <t xml:space="preserve"> Mr.  Dale</t>
  </si>
  <si>
    <t>29-Jun-1993</t>
  </si>
  <si>
    <t>13-Jun-1988</t>
  </si>
  <si>
    <t xml:space="preserve"> Mrs.  Tiffany</t>
  </si>
  <si>
    <t>04-Jul-1992</t>
  </si>
  <si>
    <t xml:space="preserve"> Mr.  Steve Jr</t>
  </si>
  <si>
    <t>17-Nov-1990</t>
  </si>
  <si>
    <t>22-Dec-2004</t>
  </si>
  <si>
    <t xml:space="preserve"> Ms.  Maria A</t>
  </si>
  <si>
    <t>20-Sep-1990</t>
  </si>
  <si>
    <t xml:space="preserve"> Ms.  Rebecca B</t>
  </si>
  <si>
    <t>25-Dec-1996</t>
  </si>
  <si>
    <t xml:space="preserve"> Ms.  Oksana</t>
  </si>
  <si>
    <t>18-Sep-1989</t>
  </si>
  <si>
    <t>02-Jul-2000</t>
  </si>
  <si>
    <t xml:space="preserve"> Ms.  Marianne</t>
  </si>
  <si>
    <t>29-Jun-1998</t>
  </si>
  <si>
    <t xml:space="preserve"> Ms.  Leah A</t>
  </si>
  <si>
    <t>22-Jun-1985</t>
  </si>
  <si>
    <t xml:space="preserve"> Ms.  Aditi</t>
  </si>
  <si>
    <t>25-Oct-1996</t>
  </si>
  <si>
    <t xml:space="preserve"> Ms.  Laura A</t>
  </si>
  <si>
    <t>05-Aug-1990</t>
  </si>
  <si>
    <t xml:space="preserve"> Ms.  Chia J</t>
  </si>
  <si>
    <t>05-Dec-1972</t>
  </si>
  <si>
    <t xml:space="preserve"> Ms.  Melissa L</t>
  </si>
  <si>
    <t>26-Sep-1990</t>
  </si>
  <si>
    <t>04-Oct-2003</t>
  </si>
  <si>
    <t xml:space="preserve"> Mr.  Lawrence D</t>
  </si>
  <si>
    <t>04-Sep-1990</t>
  </si>
  <si>
    <t xml:space="preserve"> Mr.  Aharon N</t>
  </si>
  <si>
    <t>22-Jun-2003</t>
  </si>
  <si>
    <t>04-Dec-1977</t>
  </si>
  <si>
    <t>12-Aug-1981</t>
  </si>
  <si>
    <t xml:space="preserve"> Mr.  Floris</t>
  </si>
  <si>
    <t>28-Sep-1992</t>
  </si>
  <si>
    <t xml:space="preserve"> Mr.  Jason M</t>
  </si>
  <si>
    <t>21-Jun-2003</t>
  </si>
  <si>
    <t xml:space="preserve"> Mr.  Wayne L</t>
  </si>
  <si>
    <t xml:space="preserve"> Mrs.  Leah L</t>
  </si>
  <si>
    <t>02-Jul-1980</t>
  </si>
  <si>
    <t xml:space="preserve"> Ms.  Wendy</t>
  </si>
  <si>
    <t>05-Sep-1986</t>
  </si>
  <si>
    <t xml:space="preserve"> Mr.  Joseph W</t>
  </si>
  <si>
    <t>12-Oct-1991</t>
  </si>
  <si>
    <t xml:space="preserve"> Ms.  Caitlin B</t>
  </si>
  <si>
    <t>24-Nov-2004</t>
  </si>
  <si>
    <t xml:space="preserve"> Ms.  Emilie</t>
  </si>
  <si>
    <t>05-Jun-1987</t>
  </si>
  <si>
    <t>02-Sep-1987</t>
  </si>
  <si>
    <t>22-Nov-1987</t>
  </si>
  <si>
    <t xml:space="preserve"> Mrs.  Alyssa</t>
  </si>
  <si>
    <t>16-Aug-1992</t>
  </si>
  <si>
    <t>27-Sep-1987</t>
  </si>
  <si>
    <t>24-Jul-1963</t>
  </si>
  <si>
    <t xml:space="preserve"> Ms.  Lucille</t>
  </si>
  <si>
    <t>05-Aug-1963</t>
  </si>
  <si>
    <t xml:space="preserve"> Ms.  Justyna I</t>
  </si>
  <si>
    <t>01-Aug-1989</t>
  </si>
  <si>
    <t xml:space="preserve"> Mr.  Miles J</t>
  </si>
  <si>
    <t>09-Dec-1989</t>
  </si>
  <si>
    <t>22-Jun-1987</t>
  </si>
  <si>
    <t xml:space="preserve"> Mrs.  Rhonda</t>
  </si>
  <si>
    <t>16-Dec-1989</t>
  </si>
  <si>
    <t xml:space="preserve"> Mr.  Francisco J</t>
  </si>
  <si>
    <t>03-Oct-1978</t>
  </si>
  <si>
    <t xml:space="preserve"> Mr.  Andrew R</t>
  </si>
  <si>
    <t>03-Jul-1981</t>
  </si>
  <si>
    <t>01-Dec-1995</t>
  </si>
  <si>
    <t xml:space="preserve"> Mr.  Joshua E</t>
  </si>
  <si>
    <t>27-Jun-2002</t>
  </si>
  <si>
    <t xml:space="preserve"> Mrs.  Kimberly M</t>
  </si>
  <si>
    <t xml:space="preserve"> Ms.  Taylor J</t>
  </si>
  <si>
    <t>10-Sep-1992</t>
  </si>
  <si>
    <t xml:space="preserve"> Ms.  Bronwyn</t>
  </si>
  <si>
    <t>10-Jun-1991</t>
  </si>
  <si>
    <t xml:space="preserve"> Ms.  Kristin A</t>
  </si>
  <si>
    <t>15-Oct-1984</t>
  </si>
  <si>
    <t xml:space="preserve"> Ms.  Suzanne</t>
  </si>
  <si>
    <t>29-Sep-1995</t>
  </si>
  <si>
    <t xml:space="preserve"> Ms.  Aimee J</t>
  </si>
  <si>
    <t>13-Dec-1979</t>
  </si>
  <si>
    <t xml:space="preserve"> Ms.  Joan</t>
  </si>
  <si>
    <t xml:space="preserve"> Ms.  Tamara</t>
  </si>
  <si>
    <t>07-Jun-2001</t>
  </si>
  <si>
    <t xml:space="preserve"> Ms.  Nellie A</t>
  </si>
  <si>
    <t xml:space="preserve"> Ms.  Renee</t>
  </si>
  <si>
    <t>01-Sep-1989</t>
  </si>
  <si>
    <t xml:space="preserve"> Mrs.  Amanda L</t>
  </si>
  <si>
    <t>29-Sep-1997</t>
  </si>
  <si>
    <t xml:space="preserve"> Mrs.  Victoria</t>
  </si>
  <si>
    <t>23-Dec-1986</t>
  </si>
  <si>
    <t xml:space="preserve"> Ms.  Skylar</t>
  </si>
  <si>
    <t>27-Oct-1986</t>
  </si>
  <si>
    <t xml:space="preserve"> Ms.  Megumi</t>
  </si>
  <si>
    <t>22-Oct-1968</t>
  </si>
  <si>
    <t>28-Nov-1990</t>
  </si>
  <si>
    <t xml:space="preserve"> Ms.  Shaista S</t>
  </si>
  <si>
    <t>23-Sep-1988</t>
  </si>
  <si>
    <t xml:space="preserve"> Mrs.  Orla</t>
  </si>
  <si>
    <t>10-Jul-1993</t>
  </si>
  <si>
    <t>18-Oct-1981</t>
  </si>
  <si>
    <t>10-Aug-1993</t>
  </si>
  <si>
    <t xml:space="preserve"> Mr.  Chad</t>
  </si>
  <si>
    <t>23-Aug-1991</t>
  </si>
  <si>
    <t xml:space="preserve"> Mrs.  Erika</t>
  </si>
  <si>
    <t>27-Nov-1991</t>
  </si>
  <si>
    <t xml:space="preserve"> Mr.  Steven M</t>
  </si>
  <si>
    <t>26-Jun-1974</t>
  </si>
  <si>
    <t xml:space="preserve"> Mr.  Benjamin J</t>
  </si>
  <si>
    <t>13-Aug-1977</t>
  </si>
  <si>
    <t xml:space="preserve"> Mr.  Jason L</t>
  </si>
  <si>
    <t>30-Aug-1991</t>
  </si>
  <si>
    <t xml:space="preserve"> Ms.  Kathryn</t>
  </si>
  <si>
    <t>07-Nov-1973</t>
  </si>
  <si>
    <t>24-Jun-1988</t>
  </si>
  <si>
    <t xml:space="preserve"> Ms.  Zanae E</t>
  </si>
  <si>
    <t>05-Oct-2001</t>
  </si>
  <si>
    <t xml:space="preserve"> Ms.  Keila L</t>
  </si>
  <si>
    <t>04-Sep-1988</t>
  </si>
  <si>
    <t>09-Jun-1977</t>
  </si>
  <si>
    <t xml:space="preserve"> Ms.  Kelly M</t>
  </si>
  <si>
    <t>08-Jul-1988</t>
  </si>
  <si>
    <t xml:space="preserve"> Mr.  Patrick Sr</t>
  </si>
  <si>
    <t>09-Nov-1988</t>
  </si>
  <si>
    <t xml:space="preserve"> Mr.  C Fred</t>
  </si>
  <si>
    <t>10-Sep-1991</t>
  </si>
  <si>
    <t>25-Aug-1992</t>
  </si>
  <si>
    <t xml:space="preserve"> Mrs.  Amy</t>
  </si>
  <si>
    <t>29-Jun-1986</t>
  </si>
  <si>
    <t xml:space="preserve"> Ms.  Andee W</t>
  </si>
  <si>
    <t>04-Dec-1997</t>
  </si>
  <si>
    <t xml:space="preserve"> Mr.  Spencer</t>
  </si>
  <si>
    <t>16-Oct-2001</t>
  </si>
  <si>
    <t>29-Jul-1997</t>
  </si>
  <si>
    <t>07-Sep-1980</t>
  </si>
  <si>
    <t xml:space="preserve"> Ms.  Natali N</t>
  </si>
  <si>
    <t>11-Jun-1993</t>
  </si>
  <si>
    <t xml:space="preserve"> Ms.  Vanessa</t>
  </si>
  <si>
    <t>22-Nov-1978</t>
  </si>
  <si>
    <t xml:space="preserve"> Mrs.  Mayumi</t>
  </si>
  <si>
    <t>14-Jul-1997</t>
  </si>
  <si>
    <t xml:space="preserve"> Ms.  Laura E</t>
  </si>
  <si>
    <t>19-Jun-1999</t>
  </si>
  <si>
    <t xml:space="preserve"> Ms.  Katie J</t>
  </si>
  <si>
    <t>18-Nov-1987</t>
  </si>
  <si>
    <t xml:space="preserve"> Ms.  Amelia F</t>
  </si>
  <si>
    <t>01-Nov-1988</t>
  </si>
  <si>
    <t xml:space="preserve"> Ms.  Laura F</t>
  </si>
  <si>
    <t>13-Sep-1987</t>
  </si>
  <si>
    <t xml:space="preserve"> Mr.  Eric D</t>
  </si>
  <si>
    <t>10-Dec-1993</t>
  </si>
  <si>
    <t>22-Aug-1984</t>
  </si>
  <si>
    <t xml:space="preserve"> Ms.  Casondra L</t>
  </si>
  <si>
    <t>22-Aug-1990</t>
  </si>
  <si>
    <t xml:space="preserve"> Ms.  Antonia G</t>
  </si>
  <si>
    <t>09-Oct-1990</t>
  </si>
  <si>
    <t xml:space="preserve"> Mrs.  Karine</t>
  </si>
  <si>
    <t>16-Oct-1984</t>
  </si>
  <si>
    <t xml:space="preserve"> Mr.  Ryan K</t>
  </si>
  <si>
    <t>12-Sep-1979</t>
  </si>
  <si>
    <t>01-Nov-1991</t>
  </si>
  <si>
    <t xml:space="preserve"> Mrs.  Ashley K</t>
  </si>
  <si>
    <t>06-Jun-2004</t>
  </si>
  <si>
    <t xml:space="preserve"> Mrs.  Michelle L</t>
  </si>
  <si>
    <t>24-Oct-1983</t>
  </si>
  <si>
    <t xml:space="preserve"> Mrs.  Maggie M</t>
  </si>
  <si>
    <t>17-Jun-1993</t>
  </si>
  <si>
    <t xml:space="preserve"> Ms.  Kelli</t>
  </si>
  <si>
    <t>01-Dec-1999</t>
  </si>
  <si>
    <t xml:space="preserve"> Ms.  Kate A</t>
  </si>
  <si>
    <t>06-Jun-1995</t>
  </si>
  <si>
    <t xml:space="preserve"> Mr.  Chris J</t>
  </si>
  <si>
    <t>29-Jun-1987</t>
  </si>
  <si>
    <t xml:space="preserve"> Mr.  Geoff</t>
  </si>
  <si>
    <t>26-Dec-1987</t>
  </si>
  <si>
    <t>05-Jul-1987</t>
  </si>
  <si>
    <t xml:space="preserve"> Mr.  Thomas K</t>
  </si>
  <si>
    <t>09-Sep-1987</t>
  </si>
  <si>
    <t xml:space="preserve"> Mr.  Marcus B</t>
  </si>
  <si>
    <t>06-Jul-1990</t>
  </si>
  <si>
    <t xml:space="preserve"> Mr.  Andy</t>
  </si>
  <si>
    <t>25-Nov-1989</t>
  </si>
  <si>
    <t>19-Jul-1989</t>
  </si>
  <si>
    <t xml:space="preserve"> Mr.  Marcos S</t>
  </si>
  <si>
    <t>25-Oct-1986</t>
  </si>
  <si>
    <t xml:space="preserve"> Mr.  Rich</t>
  </si>
  <si>
    <t>20-Sep-1986</t>
  </si>
  <si>
    <t xml:space="preserve"> Mr.  Nobuyori</t>
  </si>
  <si>
    <t>20-Oct-1986</t>
  </si>
  <si>
    <t xml:space="preserve"> Mr.  Wayne A</t>
  </si>
  <si>
    <t>01-Sep-1987</t>
  </si>
  <si>
    <t>12-Nov-1974</t>
  </si>
  <si>
    <t>22-Aug-2004</t>
  </si>
  <si>
    <t xml:space="preserve"> Mr.  Doug</t>
  </si>
  <si>
    <t>09-Sep-2000</t>
  </si>
  <si>
    <t xml:space="preserve"> Mr.  Matthew W</t>
  </si>
  <si>
    <t>13-Nov-1994</t>
  </si>
  <si>
    <t xml:space="preserve"> Mrs.  Amy M</t>
  </si>
  <si>
    <t>10-Jun-1989</t>
  </si>
  <si>
    <t xml:space="preserve"> Mr.  Bradley D</t>
  </si>
  <si>
    <t>02-Sep-1974</t>
  </si>
  <si>
    <t xml:space="preserve"> Mr.  Will</t>
  </si>
  <si>
    <t>28-Aug-1991</t>
  </si>
  <si>
    <t xml:space="preserve"> Mr.  Karl</t>
  </si>
  <si>
    <t>15-Dec-1972</t>
  </si>
  <si>
    <t>07-Nov-1989</t>
  </si>
  <si>
    <t>07-Dec-1994</t>
  </si>
  <si>
    <t xml:space="preserve"> Mrs.  Ilana</t>
  </si>
  <si>
    <t>01-Jun-1986</t>
  </si>
  <si>
    <t xml:space="preserve"> Ms.  Apryl J</t>
  </si>
  <si>
    <t>18-Nov-1989</t>
  </si>
  <si>
    <t>22-Jul-1986</t>
  </si>
  <si>
    <t xml:space="preserve"> Ms.  Ann M</t>
  </si>
  <si>
    <t>01-Jun-1984</t>
  </si>
  <si>
    <t xml:space="preserve"> Mrs.  Kulwinder</t>
  </si>
  <si>
    <t xml:space="preserve"> Ms.  Deedra G</t>
  </si>
  <si>
    <t>08-Aug-1988</t>
  </si>
  <si>
    <t xml:space="preserve"> Mrs.  Colleen M</t>
  </si>
  <si>
    <t>06-Nov-1989</t>
  </si>
  <si>
    <t>03-Sep-1984</t>
  </si>
  <si>
    <t>01-Aug-1984</t>
  </si>
  <si>
    <t xml:space="preserve"> Mrs.  Sheila</t>
  </si>
  <si>
    <t>23-Dec-1985</t>
  </si>
  <si>
    <t xml:space="preserve"> Ms.  Brittney</t>
  </si>
  <si>
    <t>27-Sep-1975</t>
  </si>
  <si>
    <t xml:space="preserve"> Ms.  Pamela J</t>
  </si>
  <si>
    <t xml:space="preserve"> Mr.  Joel</t>
  </si>
  <si>
    <t>06-Jul-1991</t>
  </si>
  <si>
    <t xml:space="preserve"> Mr.  Ning</t>
  </si>
  <si>
    <t>17-Sep-1992</t>
  </si>
  <si>
    <t>08-Jun-1978</t>
  </si>
  <si>
    <t xml:space="preserve"> Ms.  Taralyn</t>
  </si>
  <si>
    <t>05-Sep-2000</t>
  </si>
  <si>
    <t xml:space="preserve"> Ms.  Una M</t>
  </si>
  <si>
    <t>16-Nov-1958</t>
  </si>
  <si>
    <t xml:space="preserve"> Ms.  Ruth Angelica</t>
  </si>
  <si>
    <t>25-Aug-1982</t>
  </si>
  <si>
    <t>25-Dec-1986</t>
  </si>
  <si>
    <t xml:space="preserve"> Ms.  Jessica N</t>
  </si>
  <si>
    <t>24-Oct-1973</t>
  </si>
  <si>
    <t xml:space="preserve"> Ms.  Shalane</t>
  </si>
  <si>
    <t xml:space="preserve"> Mr.  Justin E</t>
  </si>
  <si>
    <t>12-Jul-1986</t>
  </si>
  <si>
    <t>30-Sep-1986</t>
  </si>
  <si>
    <t>26-Aug-1984</t>
  </si>
  <si>
    <t xml:space="preserve"> Ms.  Tennille</t>
  </si>
  <si>
    <t>17-Aug-1984</t>
  </si>
  <si>
    <t xml:space="preserve"> Mrs.  Karen L</t>
  </si>
  <si>
    <t>29-Jul-1988</t>
  </si>
  <si>
    <t xml:space="preserve"> Mrs.  Amy L</t>
  </si>
  <si>
    <t>07-Nov-1981</t>
  </si>
  <si>
    <t>17-Oct-1990</t>
  </si>
  <si>
    <t>07-Dec-1980</t>
  </si>
  <si>
    <t>18-Sep-1974</t>
  </si>
  <si>
    <t>05-Sep-1985</t>
  </si>
  <si>
    <t>21-Nov-1986</t>
  </si>
  <si>
    <t xml:space="preserve"> Ms.  Stacey</t>
  </si>
  <si>
    <t>03-Oct-1983</t>
  </si>
  <si>
    <t>18-Nov-1988</t>
  </si>
  <si>
    <t xml:space="preserve"> Ms.  Alison R</t>
  </si>
  <si>
    <t>11-Sep-1978</t>
  </si>
  <si>
    <t>15-Nov-1994</t>
  </si>
  <si>
    <t xml:space="preserve"> Ms.  Lauren E</t>
  </si>
  <si>
    <t>09-Dec-1987</t>
  </si>
  <si>
    <t xml:space="preserve"> Ms.  Jennifer R</t>
  </si>
  <si>
    <t>17-Nov-1985</t>
  </si>
  <si>
    <t>08-Jun-1983</t>
  </si>
  <si>
    <t>27-Sep-1978</t>
  </si>
  <si>
    <t xml:space="preserve"> Ms.  Rosemary E</t>
  </si>
  <si>
    <t>12-Aug-1984</t>
  </si>
  <si>
    <t xml:space="preserve"> Mr.  Filip</t>
  </si>
  <si>
    <t>28-Oct-1972</t>
  </si>
  <si>
    <t>03-Nov-1992</t>
  </si>
  <si>
    <t xml:space="preserve"> Mr.  Enrique M Sr</t>
  </si>
  <si>
    <t>06-Jul-1974</t>
  </si>
  <si>
    <t xml:space="preserve"> Mr.  Diego J</t>
  </si>
  <si>
    <t>15-Jun-1981</t>
  </si>
  <si>
    <t xml:space="preserve"> Mrs.  Heidi</t>
  </si>
  <si>
    <t>03-Nov-1993</t>
  </si>
  <si>
    <t xml:space="preserve"> Ms.  Margie</t>
  </si>
  <si>
    <t>30-Aug-1981</t>
  </si>
  <si>
    <t xml:space="preserve"> Ms.  Nuta</t>
  </si>
  <si>
    <t>09-Nov-1975</t>
  </si>
  <si>
    <t xml:space="preserve"> Ms.  Caroline S</t>
  </si>
  <si>
    <t>18-Dec-1971</t>
  </si>
  <si>
    <t>19-Oct-1987</t>
  </si>
  <si>
    <t>10-Jun-1993</t>
  </si>
  <si>
    <t>30-Aug-1983</t>
  </si>
  <si>
    <t xml:space="preserve"> Mrs.  Jessie M</t>
  </si>
  <si>
    <t xml:space="preserve"> Mr.  Mark H</t>
  </si>
  <si>
    <t>18-Sep-1980</t>
  </si>
  <si>
    <t>02-Nov-1972</t>
  </si>
  <si>
    <t xml:space="preserve"> Mrs.  Kathryn E</t>
  </si>
  <si>
    <t>22-Jul-2002</t>
  </si>
  <si>
    <t xml:space="preserve"> Mr.  Michael E</t>
  </si>
  <si>
    <t>27-Jul-1987</t>
  </si>
  <si>
    <t xml:space="preserve"> Mrs.  Jill M</t>
  </si>
  <si>
    <t>20-Aug-1995</t>
  </si>
  <si>
    <t xml:space="preserve"> Mr.  Cary J</t>
  </si>
  <si>
    <t>30-Sep-1987</t>
  </si>
  <si>
    <t xml:space="preserve"> Mr.  Bruce A Jr</t>
  </si>
  <si>
    <t>18-Jun-1985</t>
  </si>
  <si>
    <t>22-Nov-1984</t>
  </si>
  <si>
    <t xml:space="preserve"> Ms.  Kelly R</t>
  </si>
  <si>
    <t>19-Oct-1993</t>
  </si>
  <si>
    <t xml:space="preserve"> Ms.  Emily S</t>
  </si>
  <si>
    <t>08-Jul-1982</t>
  </si>
  <si>
    <t xml:space="preserve"> Ms.  Tracy</t>
  </si>
  <si>
    <t>21-Dec-1982</t>
  </si>
  <si>
    <t xml:space="preserve"> Ms.  Tanya</t>
  </si>
  <si>
    <t>29-Jul-1987</t>
  </si>
  <si>
    <t>03-Aug-1979</t>
  </si>
  <si>
    <t>30-Jul-1994</t>
  </si>
  <si>
    <t xml:space="preserve"> Mr.  Armando</t>
  </si>
  <si>
    <t>14-Jul-1987</t>
  </si>
  <si>
    <t xml:space="preserve"> Mr.  Adam S</t>
  </si>
  <si>
    <t>13-Aug-2003</t>
  </si>
  <si>
    <t>15-Jul-2004</t>
  </si>
  <si>
    <t>05-Aug-1980</t>
  </si>
  <si>
    <t xml:space="preserve"> Mr.  William D</t>
  </si>
  <si>
    <t>21-Jul-1980</t>
  </si>
  <si>
    <t xml:space="preserve"> Mrs.  Lisa</t>
  </si>
  <si>
    <t xml:space="preserve"> Ms.  Laura P</t>
  </si>
  <si>
    <t>19-Sep-1984</t>
  </si>
  <si>
    <t>11-Nov-1984</t>
  </si>
  <si>
    <t>25-Jun-1970</t>
  </si>
  <si>
    <t xml:space="preserve"> Mr.  Maxime</t>
  </si>
  <si>
    <t>27-Sep-2002</t>
  </si>
  <si>
    <t>10-Oct-1980</t>
  </si>
  <si>
    <t xml:space="preserve"> Mr.  Conrad F</t>
  </si>
  <si>
    <t>11-Oct-1974</t>
  </si>
  <si>
    <t xml:space="preserve"> Ms.  A Danielle</t>
  </si>
  <si>
    <t>10-Jun-1988</t>
  </si>
  <si>
    <t xml:space="preserve"> Ms.  Amy B</t>
  </si>
  <si>
    <t>17-Aug-1974</t>
  </si>
  <si>
    <t xml:space="preserve"> Mrs.  Shannon L</t>
  </si>
  <si>
    <t>08-Aug-1980</t>
  </si>
  <si>
    <t xml:space="preserve"> Mrs.  Ashley</t>
  </si>
  <si>
    <t>16-Aug-1989</t>
  </si>
  <si>
    <t xml:space="preserve"> Mr.  Albert</t>
  </si>
  <si>
    <t>28-Jul-1996</t>
  </si>
  <si>
    <t xml:space="preserve"> Ms.  Kristin P</t>
  </si>
  <si>
    <t>08-Nov-1994</t>
  </si>
  <si>
    <t xml:space="preserve"> Ms.  Rina</t>
  </si>
  <si>
    <t>21-Sep-1984</t>
  </si>
  <si>
    <t xml:space="preserve"> Ms.  Meaghan J</t>
  </si>
  <si>
    <t>08-Aug-1979</t>
  </si>
  <si>
    <t xml:space="preserve"> Mrs.  Sally</t>
  </si>
  <si>
    <t>12-Oct-2000</t>
  </si>
  <si>
    <t>14-Oct-1984</t>
  </si>
  <si>
    <t>25-Jul-1984</t>
  </si>
  <si>
    <t xml:space="preserve"> Mr.  Bruno F</t>
  </si>
  <si>
    <t>09-Jun-1970</t>
  </si>
  <si>
    <t xml:space="preserve"> Ms.  Candace N</t>
  </si>
  <si>
    <t>09-Sep-1995</t>
  </si>
  <si>
    <t xml:space="preserve"> Ms.  Danielle</t>
  </si>
  <si>
    <t>21-Jul-1985</t>
  </si>
  <si>
    <t xml:space="preserve"> Mr.  Anders</t>
  </si>
  <si>
    <t xml:space="preserve"> Mr.  Hiroki</t>
  </si>
  <si>
    <t>11-Aug-1983</t>
  </si>
  <si>
    <t xml:space="preserve"> Mrs.  Brianne</t>
  </si>
  <si>
    <t>16-Nov-1983</t>
  </si>
  <si>
    <t xml:space="preserve"> Mr.  Daven W</t>
  </si>
  <si>
    <t>18-Aug-1990</t>
  </si>
  <si>
    <t xml:space="preserve"> Ms.  Maria M</t>
  </si>
  <si>
    <t>09-Nov-1969</t>
  </si>
  <si>
    <t>16-Nov-1990</t>
  </si>
  <si>
    <t xml:space="preserve"> Mr.  Aaron C</t>
  </si>
  <si>
    <t xml:space="preserve"> Mr.  Rich M</t>
  </si>
  <si>
    <t>14-Oct-1970</t>
  </si>
  <si>
    <t>06-Nov-1973</t>
  </si>
  <si>
    <t xml:space="preserve"> Mrs.  Rebecca B</t>
  </si>
  <si>
    <t>15-Oct-1985</t>
  </si>
  <si>
    <t xml:space="preserve"> Mr.  Roberto</t>
  </si>
  <si>
    <t>06-Oct-1984</t>
  </si>
  <si>
    <t xml:space="preserve"> Ms.  Miranda J</t>
  </si>
  <si>
    <t>09-Aug-1985</t>
  </si>
  <si>
    <t xml:space="preserve"> Ms.  Adriana</t>
  </si>
  <si>
    <t>05-Oct-1970</t>
  </si>
  <si>
    <t xml:space="preserve"> Ms.  Cheryl</t>
  </si>
  <si>
    <t xml:space="preserve"> Ms.  Karine</t>
  </si>
  <si>
    <t>20-Jun-1982</t>
  </si>
  <si>
    <t xml:space="preserve"> Mr.  Russell J</t>
  </si>
  <si>
    <t>01-Oct-1981</t>
  </si>
  <si>
    <t xml:space="preserve"> Mr.  Marc-Olivier</t>
  </si>
  <si>
    <t>23-Oct-1988</t>
  </si>
  <si>
    <t xml:space="preserve"> Ms.  Kimberly D</t>
  </si>
  <si>
    <t>22-Jul-1985</t>
  </si>
  <si>
    <t>22-Sep-1985</t>
  </si>
  <si>
    <t xml:space="preserve"> Mrs.  Jenny K</t>
  </si>
  <si>
    <t>10-Sep-1999</t>
  </si>
  <si>
    <t xml:space="preserve"> Ms.  Carolina</t>
  </si>
  <si>
    <t>29-Jun-1972</t>
  </si>
  <si>
    <t xml:space="preserve"> Mr.  Mario J</t>
  </si>
  <si>
    <t>19-Sep-1978</t>
  </si>
  <si>
    <t xml:space="preserve"> Ms.  Margaret E</t>
  </si>
  <si>
    <t xml:space="preserve"> Mrs.  Daphne</t>
  </si>
  <si>
    <t xml:space="preserve"> Ms.  Jocelyn</t>
  </si>
  <si>
    <t>28-Oct-1970</t>
  </si>
  <si>
    <t xml:space="preserve"> Ms.  Kristi</t>
  </si>
  <si>
    <t>11-Nov-1972</t>
  </si>
  <si>
    <t xml:space="preserve"> Ms.  Reina H</t>
  </si>
  <si>
    <t>08-Sep-1972</t>
  </si>
  <si>
    <t xml:space="preserve"> Ms.  Hiruni</t>
  </si>
  <si>
    <t>11-Oct-1970</t>
  </si>
  <si>
    <t xml:space="preserve"> Mr.  Daniel M</t>
  </si>
  <si>
    <t>25-Sep-1984</t>
  </si>
  <si>
    <t xml:space="preserve"> Mr.  Ryan J</t>
  </si>
  <si>
    <t>30-Jun-1981</t>
  </si>
  <si>
    <t xml:space="preserve"> Mrs.  Molly K</t>
  </si>
  <si>
    <t>16-Oct-1993</t>
  </si>
  <si>
    <t xml:space="preserve"> Mrs.  Erin M</t>
  </si>
  <si>
    <t>24-Nov-1981</t>
  </si>
  <si>
    <t>26-Aug-1981</t>
  </si>
  <si>
    <t xml:space="preserve"> Ms.  Ariel E</t>
  </si>
  <si>
    <t>04-Jul-1996</t>
  </si>
  <si>
    <t xml:space="preserve"> Ms.  Katherine L</t>
  </si>
  <si>
    <t>10-Oct-1988</t>
  </si>
  <si>
    <t xml:space="preserve"> Mr.  Neil D</t>
  </si>
  <si>
    <t>17-Sep-1974</t>
  </si>
  <si>
    <t xml:space="preserve"> Mr.  Jeff T</t>
  </si>
  <si>
    <t>04-Sep-1969</t>
  </si>
  <si>
    <t xml:space="preserve"> Mr.  Gabriel D</t>
  </si>
  <si>
    <t>19-Nov-1985</t>
  </si>
  <si>
    <t xml:space="preserve"> Ms.  Angelica</t>
  </si>
  <si>
    <t>15-Dec-1985</t>
  </si>
  <si>
    <t xml:space="preserve"> Ms.  Rachel E</t>
  </si>
  <si>
    <t>13-Aug-1990</t>
  </si>
  <si>
    <t xml:space="preserve"> Ms.  Meta</t>
  </si>
  <si>
    <t>25-Sep-1986</t>
  </si>
  <si>
    <t xml:space="preserve"> Mr.  Matthew A</t>
  </si>
  <si>
    <t>21-Oct-1983</t>
  </si>
  <si>
    <t xml:space="preserve"> Mr.  Lukasz</t>
  </si>
  <si>
    <t>19-Aug-1983</t>
  </si>
  <si>
    <t>30-Oct-1980</t>
  </si>
  <si>
    <t xml:space="preserve"> Mr.  Tasos</t>
  </si>
  <si>
    <t>18-Sep-1976</t>
  </si>
  <si>
    <t>24-Jun-1989</t>
  </si>
  <si>
    <t>07-Jul-1996</t>
  </si>
  <si>
    <t xml:space="preserve"> Ms.  Della</t>
  </si>
  <si>
    <t>13-Aug-1984</t>
  </si>
  <si>
    <t>18-Nov-1976</t>
  </si>
  <si>
    <t xml:space="preserve"> Ms.  Monica K</t>
  </si>
  <si>
    <t>06-Aug-1982</t>
  </si>
  <si>
    <t xml:space="preserve"> Ms.  Jessica A</t>
  </si>
  <si>
    <t>16-Aug-1997</t>
  </si>
  <si>
    <t>28-Oct-1982</t>
  </si>
  <si>
    <t xml:space="preserve"> Mr.  Benoit</t>
  </si>
  <si>
    <t>10-Dec-1985</t>
  </si>
  <si>
    <t>15-Aug-1986</t>
  </si>
  <si>
    <t xml:space="preserve"> Mr.  Takuo</t>
  </si>
  <si>
    <t>20-Aug-1970</t>
  </si>
  <si>
    <t xml:space="preserve"> Mrs.  Sandra H</t>
  </si>
  <si>
    <t xml:space="preserve"> Ms.  Bethany N</t>
  </si>
  <si>
    <t>04-Sep-1987</t>
  </si>
  <si>
    <t>30-Dec-1976</t>
  </si>
  <si>
    <t>05-Aug-1975</t>
  </si>
  <si>
    <t xml:space="preserve"> Mrs.  Hilda</t>
  </si>
  <si>
    <t xml:space="preserve"> Mr.  Zachary T</t>
  </si>
  <si>
    <t xml:space="preserve"> Mrs.  Maya</t>
  </si>
  <si>
    <t>01-Nov-1984</t>
  </si>
  <si>
    <t>27-Jul-1981</t>
  </si>
  <si>
    <t>08-Jun-1980</t>
  </si>
  <si>
    <t xml:space="preserve"> Mrs.  Samantha A</t>
  </si>
  <si>
    <t>26-Jul-1983</t>
  </si>
  <si>
    <t xml:space="preserve"> Ms.  Caitlin E</t>
  </si>
  <si>
    <t>09-Oct-1982</t>
  </si>
  <si>
    <t xml:space="preserve"> Mrs.  Meghann R</t>
  </si>
  <si>
    <t>28-Aug-1982</t>
  </si>
  <si>
    <t xml:space="preserve"> Mr.  Mario Sr</t>
  </si>
  <si>
    <t xml:space="preserve"> Mr.  Christopher J</t>
  </si>
  <si>
    <t>23-Oct-1976</t>
  </si>
  <si>
    <t xml:space="preserve"> Mr.  Simo</t>
  </si>
  <si>
    <t>12-Aug-1982</t>
  </si>
  <si>
    <t xml:space="preserve"> Mr.  Craig R</t>
  </si>
  <si>
    <t>02-Oct-1982</t>
  </si>
  <si>
    <t xml:space="preserve"> Ms.  Margaret O</t>
  </si>
  <si>
    <t>18-Dec-1986</t>
  </si>
  <si>
    <t xml:space="preserve"> Mrs.  Kristina K</t>
  </si>
  <si>
    <t>06-Aug-1989</t>
  </si>
  <si>
    <t>09-Sep-1979</t>
  </si>
  <si>
    <t xml:space="preserve"> Ms.  Brittany L</t>
  </si>
  <si>
    <t>20-Sep-1984</t>
  </si>
  <si>
    <t xml:space="preserve"> Mrs.  Sarah</t>
  </si>
  <si>
    <t>20-Jul-1981</t>
  </si>
  <si>
    <t xml:space="preserve"> Ms.  Louise A</t>
  </si>
  <si>
    <t>05-Oct-1984</t>
  </si>
  <si>
    <t xml:space="preserve"> Ms.  Devin C</t>
  </si>
  <si>
    <t>22-Nov-1982</t>
  </si>
  <si>
    <t>29-Dec-1982</t>
  </si>
  <si>
    <t xml:space="preserve"> Ms.  Erika M</t>
  </si>
  <si>
    <t>07-Nov-1982</t>
  </si>
  <si>
    <t xml:space="preserve"> Ms.  Megan A</t>
  </si>
  <si>
    <t>29-Aug-1973</t>
  </si>
  <si>
    <t xml:space="preserve"> Mrs.  Aubri</t>
  </si>
  <si>
    <t>04-Sep-2003</t>
  </si>
  <si>
    <t xml:space="preserve"> Mr.  Mark W</t>
  </si>
  <si>
    <t>29-Jul-1998</t>
  </si>
  <si>
    <t xml:space="preserve"> Mr.  Hector</t>
  </si>
  <si>
    <t>06-Jun-1990</t>
  </si>
  <si>
    <t xml:space="preserve"> Mr.  Gianfilippo</t>
  </si>
  <si>
    <t>08-Dec-1984</t>
  </si>
  <si>
    <t xml:space="preserve"> Mr.  Steven L</t>
  </si>
  <si>
    <t>08-Nov-1970</t>
  </si>
  <si>
    <t xml:space="preserve"> Mr.  Greg D</t>
  </si>
  <si>
    <t>01-Jul-1984</t>
  </si>
  <si>
    <t>19-Nov-1989</t>
  </si>
  <si>
    <t xml:space="preserve"> Mrs.  Megan C</t>
  </si>
  <si>
    <t xml:space="preserve"> Mrs.  Heather</t>
  </si>
  <si>
    <t>17-Sep-1981</t>
  </si>
  <si>
    <t>20-Oct-1989</t>
  </si>
  <si>
    <t xml:space="preserve"> Mr.  Wayne I</t>
  </si>
  <si>
    <t>09-Jul-1985</t>
  </si>
  <si>
    <t xml:space="preserve"> Ms.  Kamilla</t>
  </si>
  <si>
    <t>13-Jul-1968</t>
  </si>
  <si>
    <t xml:space="preserve"> Ms.  Erin D</t>
  </si>
  <si>
    <t>19-Nov-1972</t>
  </si>
  <si>
    <t xml:space="preserve"> Mr.  Eugene M</t>
  </si>
  <si>
    <t>12-Dec-1971</t>
  </si>
  <si>
    <t>12-Jun-1983</t>
  </si>
  <si>
    <t xml:space="preserve"> Ms.  Greer D</t>
  </si>
  <si>
    <t>13-Jun-1994</t>
  </si>
  <si>
    <t xml:space="preserve"> Mrs.  Kelly J</t>
  </si>
  <si>
    <t>21-Oct-1978</t>
  </si>
  <si>
    <t xml:space="preserve"> Ms.  Kati A</t>
  </si>
  <si>
    <t>07-Aug-1986</t>
  </si>
  <si>
    <t>05-Jun-1986</t>
  </si>
  <si>
    <t xml:space="preserve"> Ms.  Laurette</t>
  </si>
  <si>
    <t>17-Jun-1970</t>
  </si>
  <si>
    <t xml:space="preserve"> Mrs.  Lacey</t>
  </si>
  <si>
    <t>09-Dec-1966</t>
  </si>
  <si>
    <t xml:space="preserve"> Ms.  Shanda L</t>
  </si>
  <si>
    <t xml:space="preserve"> Ms.  Alexis N</t>
  </si>
  <si>
    <t>08-Sep-1989</t>
  </si>
  <si>
    <t>21-Sep-1981</t>
  </si>
  <si>
    <t xml:space="preserve"> Ms.  Alison B</t>
  </si>
  <si>
    <t>03-Sep-1981</t>
  </si>
  <si>
    <t>08-Oct-1981</t>
  </si>
  <si>
    <t xml:space="preserve"> Ms.  Benjamina C</t>
  </si>
  <si>
    <t>23-Nov-1980</t>
  </si>
  <si>
    <t xml:space="preserve"> Mr.  Phil</t>
  </si>
  <si>
    <t>24-Dec-1985</t>
  </si>
  <si>
    <t>29-Jun-1991</t>
  </si>
  <si>
    <t xml:space="preserve"> Ms.  Maria I</t>
  </si>
  <si>
    <t>17-Aug-1975</t>
  </si>
  <si>
    <t xml:space="preserve"> Ms.  Kristen A</t>
  </si>
  <si>
    <t>08-Jul-1994</t>
  </si>
  <si>
    <t xml:space="preserve"> Mr.  Junyong</t>
  </si>
  <si>
    <t>15-Jul-1979</t>
  </si>
  <si>
    <t xml:space="preserve"> Mrs.  Meredith</t>
  </si>
  <si>
    <t>30-Nov-2000</t>
  </si>
  <si>
    <t xml:space="preserve"> Ms.  Adrienne G</t>
  </si>
  <si>
    <t>16-Jun-1964</t>
  </si>
  <si>
    <t xml:space="preserve"> Mr.  Yoshinori</t>
  </si>
  <si>
    <t>15-Jun-1977</t>
  </si>
  <si>
    <t xml:space="preserve"> Mr.  Jason R</t>
  </si>
  <si>
    <t xml:space="preserve"> Mrs.  Beth A</t>
  </si>
  <si>
    <t>19-Jun-1981</t>
  </si>
  <si>
    <t xml:space="preserve"> Mr.  Alejandro</t>
  </si>
  <si>
    <t>05-Aug-1978</t>
  </si>
  <si>
    <t>23-Jun-1981</t>
  </si>
  <si>
    <t xml:space="preserve"> Ms.  Kayla B</t>
  </si>
  <si>
    <t>24-Dec-2004</t>
  </si>
  <si>
    <t xml:space="preserve"> Ms.  Haley L</t>
  </si>
  <si>
    <t>10-Sep-1985</t>
  </si>
  <si>
    <t>21-Dec-1989</t>
  </si>
  <si>
    <t>05-Sep-1984</t>
  </si>
  <si>
    <t>16-Aug-1980</t>
  </si>
  <si>
    <t>21-Dec-1961</t>
  </si>
  <si>
    <t xml:space="preserve"> Mr.  Bobby E</t>
  </si>
  <si>
    <t>30-Aug-1980</t>
  </si>
  <si>
    <t xml:space="preserve"> Ms.  Erin M</t>
  </si>
  <si>
    <t>05-Oct-1980</t>
  </si>
  <si>
    <t xml:space="preserve"> Mr.  Oz</t>
  </si>
  <si>
    <t>15-Dec-1978</t>
  </si>
  <si>
    <t xml:space="preserve"> Ms.  Angela M</t>
  </si>
  <si>
    <t>18-Aug-1980</t>
  </si>
  <si>
    <t>03-Jun-1975</t>
  </si>
  <si>
    <t xml:space="preserve"> Ms.  Simonezitrone Sr</t>
  </si>
  <si>
    <t xml:space="preserve"> Mr.  Mike G</t>
  </si>
  <si>
    <t>18-Oct-1982</t>
  </si>
  <si>
    <t>01-Sep-1982</t>
  </si>
  <si>
    <t xml:space="preserve"> Ms.  Amy R</t>
  </si>
  <si>
    <t>06-Jul-1969</t>
  </si>
  <si>
    <t xml:space="preserve"> Mr.  Jeb</t>
  </si>
  <si>
    <t>30-Oct-1989</t>
  </si>
  <si>
    <t xml:space="preserve"> Mr.  Don</t>
  </si>
  <si>
    <t>02-Jun-1978</t>
  </si>
  <si>
    <t xml:space="preserve"> Ms.  Lizette</t>
  </si>
  <si>
    <t>29-Oct-1995</t>
  </si>
  <si>
    <t>26-Jul-1980</t>
  </si>
  <si>
    <t xml:space="preserve"> Mr.  Andres Sr</t>
  </si>
  <si>
    <t>22-Oct-1980</t>
  </si>
  <si>
    <t xml:space="preserve"> Mr.  Ryan A</t>
  </si>
  <si>
    <t xml:space="preserve"> Ms.  Johannah</t>
  </si>
  <si>
    <t>28-Jun-1980</t>
  </si>
  <si>
    <t>24-Jun-1978</t>
  </si>
  <si>
    <t xml:space="preserve"> Mrs.  Teiko</t>
  </si>
  <si>
    <t>06-Oct-1982</t>
  </si>
  <si>
    <t xml:space="preserve"> Ms.  Brooke M</t>
  </si>
  <si>
    <t>11-Aug-1987</t>
  </si>
  <si>
    <t xml:space="preserve"> Mr.  Dylan J</t>
  </si>
  <si>
    <t>12-Jun-1980</t>
  </si>
  <si>
    <t xml:space="preserve"> Mr.  Brett W</t>
  </si>
  <si>
    <t>29-Jun-1968</t>
  </si>
  <si>
    <t>01-Aug-1993</t>
  </si>
  <si>
    <t xml:space="preserve"> Ms.  Lindsay</t>
  </si>
  <si>
    <t>08-Aug-1999</t>
  </si>
  <si>
    <t xml:space="preserve"> Ms.  Marisol</t>
  </si>
  <si>
    <t>21-Nov-1984</t>
  </si>
  <si>
    <t xml:space="preserve"> Mr.  Terence</t>
  </si>
  <si>
    <t>24-Jun-1976</t>
  </si>
  <si>
    <t xml:space="preserve"> Ms.  Shauna</t>
  </si>
  <si>
    <t>30-Jul-1978</t>
  </si>
  <si>
    <t xml:space="preserve"> Mr.  Brendan</t>
  </si>
  <si>
    <t>29-Jun-1984</t>
  </si>
  <si>
    <t xml:space="preserve"> Ms.  Cathryn</t>
  </si>
  <si>
    <t>06-Sep-1978</t>
  </si>
  <si>
    <t>17-Jul-1981</t>
  </si>
  <si>
    <t>17-Sep-2002</t>
  </si>
  <si>
    <t xml:space="preserve"> Mr.  Dan R</t>
  </si>
  <si>
    <t>22-Jun-1980</t>
  </si>
  <si>
    <t>07-Oct-1980</t>
  </si>
  <si>
    <t>30-Sep-1980</t>
  </si>
  <si>
    <t xml:space="preserve"> Mrs.  Ashley E</t>
  </si>
  <si>
    <t>16-Aug-1982</t>
  </si>
  <si>
    <t>19-Jul-1975</t>
  </si>
  <si>
    <t>26-Aug-1968</t>
  </si>
  <si>
    <t xml:space="preserve"> Mrs.  Anita L</t>
  </si>
  <si>
    <t>14-Sep-1982</t>
  </si>
  <si>
    <t xml:space="preserve"> Ms.  Karolyn A</t>
  </si>
  <si>
    <t>21-Nov-1983</t>
  </si>
  <si>
    <t>28-Jun-1991</t>
  </si>
  <si>
    <t>22-Aug-1970</t>
  </si>
  <si>
    <t>15-Sep-1977</t>
  </si>
  <si>
    <t>02-Sep-1986</t>
  </si>
  <si>
    <t xml:space="preserve"> Mr.  Jeremy A</t>
  </si>
  <si>
    <t>14-Aug-1981</t>
  </si>
  <si>
    <t xml:space="preserve"> Ms.  Kameko</t>
  </si>
  <si>
    <t>13-Jun-1981</t>
  </si>
  <si>
    <t xml:space="preserve"> Mr.  Brady</t>
  </si>
  <si>
    <t>25-Oct-1973</t>
  </si>
  <si>
    <t>18-Dec-1976</t>
  </si>
  <si>
    <t xml:space="preserve"> Mr.  Sean K</t>
  </si>
  <si>
    <t>02-Nov-1985</t>
  </si>
  <si>
    <t xml:space="preserve"> Ms.  Amber R</t>
  </si>
  <si>
    <t>23-Dec-1971</t>
  </si>
  <si>
    <t>26-Dec-1966</t>
  </si>
  <si>
    <t xml:space="preserve"> Mr.  Bradley A</t>
  </si>
  <si>
    <t>06-Jun-1965</t>
  </si>
  <si>
    <t>25-Jun-1965</t>
  </si>
  <si>
    <t>11-Aug-1972</t>
  </si>
  <si>
    <t xml:space="preserve"> Ms.  Freya R</t>
  </si>
  <si>
    <t>11-Jul-1965</t>
  </si>
  <si>
    <t xml:space="preserve"> Ms.  Valerie A</t>
  </si>
  <si>
    <t>15-Nov-2004</t>
  </si>
  <si>
    <t xml:space="preserve"> Mr.  Kam S</t>
  </si>
  <si>
    <t>19-Jun-1979</t>
  </si>
  <si>
    <t xml:space="preserve"> Mr.  Mathieu</t>
  </si>
  <si>
    <t>19-Sep-1979</t>
  </si>
  <si>
    <t>15-Jun-1986</t>
  </si>
  <si>
    <t>21-Jun-1986</t>
  </si>
  <si>
    <t>18-Dec-1977</t>
  </si>
  <si>
    <t>26-Jun-1979</t>
  </si>
  <si>
    <t xml:space="preserve"> Mr.  Brian R</t>
  </si>
  <si>
    <t>01-Dec-1977</t>
  </si>
  <si>
    <t xml:space="preserve"> Mr.  Louis</t>
  </si>
  <si>
    <t>05-Oct-1993</t>
  </si>
  <si>
    <t>21-Jun-1983</t>
  </si>
  <si>
    <t>16-Jul-1981</t>
  </si>
  <si>
    <t xml:space="preserve"> Ms.  Carly E</t>
  </si>
  <si>
    <t>09-Dec-1965</t>
  </si>
  <si>
    <t xml:space="preserve"> Mr.  Timothy</t>
  </si>
  <si>
    <t>22-Jul-1993</t>
  </si>
  <si>
    <t xml:space="preserve"> Mrs.  Tara R</t>
  </si>
  <si>
    <t>19-Sep-1983</t>
  </si>
  <si>
    <t>12-Nov-1978</t>
  </si>
  <si>
    <t xml:space="preserve"> Ms.  Helen</t>
  </si>
  <si>
    <t>02-Dec-1978</t>
  </si>
  <si>
    <t xml:space="preserve"> Ms.  Margaret B</t>
  </si>
  <si>
    <t xml:space="preserve"> Mr.  Malcolm J</t>
  </si>
  <si>
    <t>01-Sep-1979</t>
  </si>
  <si>
    <t>07-Jul-1980</t>
  </si>
  <si>
    <t xml:space="preserve"> Mr.  Damon</t>
  </si>
  <si>
    <t xml:space="preserve"> Mr.  Brian T</t>
  </si>
  <si>
    <t>30-Sep-1977</t>
  </si>
  <si>
    <t xml:space="preserve"> Mr.  Blake K</t>
  </si>
  <si>
    <t>01-Jun-2001</t>
  </si>
  <si>
    <t>04-Aug-1967</t>
  </si>
  <si>
    <t xml:space="preserve"> Mr.  J P</t>
  </si>
  <si>
    <t xml:space="preserve"> Mr.  Jatin</t>
  </si>
  <si>
    <t>14-Jun-1996</t>
  </si>
  <si>
    <t>15-Dec-1988</t>
  </si>
  <si>
    <t xml:space="preserve"> Mr.  Gavin V</t>
  </si>
  <si>
    <t>28-Oct-1997</t>
  </si>
  <si>
    <t>10-Jul-1983</t>
  </si>
  <si>
    <t>18-Oct-1978</t>
  </si>
  <si>
    <t xml:space="preserve"> Mr.  Guannan</t>
  </si>
  <si>
    <t>10-Oct-1976</t>
  </si>
  <si>
    <t xml:space="preserve"> Ms.  Corina</t>
  </si>
  <si>
    <t>14-Dec-1978</t>
  </si>
  <si>
    <t xml:space="preserve"> Ms.  Rachel L</t>
  </si>
  <si>
    <t>14-Aug-1994</t>
  </si>
  <si>
    <t>20-Jul-1986</t>
  </si>
  <si>
    <t xml:space="preserve"> Mr.  Jean Luc</t>
  </si>
  <si>
    <t>17-Jul-1967</t>
  </si>
  <si>
    <t xml:space="preserve"> Ms.  Marissa D</t>
  </si>
  <si>
    <t>30-Sep-1997</t>
  </si>
  <si>
    <t>03-Jul-1968</t>
  </si>
  <si>
    <t>17-Sep-1996</t>
  </si>
  <si>
    <t xml:space="preserve"> Mr.  Todd J</t>
  </si>
  <si>
    <t>28-Nov-1978</t>
  </si>
  <si>
    <t xml:space="preserve"> Ms.  Marie-Claire</t>
  </si>
  <si>
    <t>06-Nov-1978</t>
  </si>
  <si>
    <t xml:space="preserve"> Mr.  Shizhong</t>
  </si>
  <si>
    <t xml:space="preserve"> Mr.  Lee</t>
  </si>
  <si>
    <t>24-Aug-1978</t>
  </si>
  <si>
    <t xml:space="preserve"> Mr.  Wilson</t>
  </si>
  <si>
    <t>13-Dec-2001</t>
  </si>
  <si>
    <t>20-Jun-1980</t>
  </si>
  <si>
    <t>02-Nov-1991</t>
  </si>
  <si>
    <t xml:space="preserve"> Ms.  Harper L</t>
  </si>
  <si>
    <t>01-Dec-1968</t>
  </si>
  <si>
    <t xml:space="preserve"> Mr.  Xiao</t>
  </si>
  <si>
    <t>24-Jul-1980</t>
  </si>
  <si>
    <t xml:space="preserve"> Ms.  Michele V</t>
  </si>
  <si>
    <t>15-Jun-1999</t>
  </si>
  <si>
    <t>16-Oct-1980</t>
  </si>
  <si>
    <t xml:space="preserve"> Mr.  James M</t>
  </si>
  <si>
    <t xml:space="preserve"> Mr.  Massimiliano A</t>
  </si>
  <si>
    <t>30-Sep-1998</t>
  </si>
  <si>
    <t xml:space="preserve"> Ms.  Linnea C</t>
  </si>
  <si>
    <t>27-Dec-1965</t>
  </si>
  <si>
    <t xml:space="preserve"> Mr.  Anthony</t>
  </si>
  <si>
    <t>09-Oct-1976</t>
  </si>
  <si>
    <t xml:space="preserve"> Ms.  Lynda</t>
  </si>
  <si>
    <t>24-Nov-1996</t>
  </si>
  <si>
    <t>13-Sep-1995</t>
  </si>
  <si>
    <t xml:space="preserve"> Mr.  Johnson K</t>
  </si>
  <si>
    <t>11-Oct-1971</t>
  </si>
  <si>
    <t xml:space="preserve"> Mr.  Peter R</t>
  </si>
  <si>
    <t>15-Jun-1976</t>
  </si>
  <si>
    <t xml:space="preserve"> Ms.  Denise M</t>
  </si>
  <si>
    <t>19-Dec-1981</t>
  </si>
  <si>
    <t xml:space="preserve"> Ms.  Nichole</t>
  </si>
  <si>
    <t>18-Dec-1982</t>
  </si>
  <si>
    <t xml:space="preserve"> Mr.  Joshua D</t>
  </si>
  <si>
    <t>12-Jul-1987</t>
  </si>
  <si>
    <t>29-Dec-1978</t>
  </si>
  <si>
    <t xml:space="preserve"> Mr.  Jonathon S</t>
  </si>
  <si>
    <t>02-Jun-1979</t>
  </si>
  <si>
    <t xml:space="preserve"> Mr.  Christian</t>
  </si>
  <si>
    <t>10-Sep-1980</t>
  </si>
  <si>
    <t xml:space="preserve"> Mr.  Nicholas D</t>
  </si>
  <si>
    <t>04-Dec-1978</t>
  </si>
  <si>
    <t>29-Aug-1977</t>
  </si>
  <si>
    <t xml:space="preserve"> Mr.  Corey</t>
  </si>
  <si>
    <t>18-Jul-1965</t>
  </si>
  <si>
    <t xml:space="preserve"> Ms.  Phoebe</t>
  </si>
  <si>
    <t>04-Sep-1978</t>
  </si>
  <si>
    <t xml:space="preserve"> Ms.  Victoria M</t>
  </si>
  <si>
    <t>08-Nov-1991</t>
  </si>
  <si>
    <t xml:space="preserve"> Ms.  Serena M</t>
  </si>
  <si>
    <t xml:space="preserve"> Ms.  Temima</t>
  </si>
  <si>
    <t>21-Dec-1997</t>
  </si>
  <si>
    <t xml:space="preserve"> Ms.  Taryn L</t>
  </si>
  <si>
    <t>25-Dec-1999</t>
  </si>
  <si>
    <t>02-Dec-1997</t>
  </si>
  <si>
    <t xml:space="preserve"> Ms.  Fabienne</t>
  </si>
  <si>
    <t>09-Nov-1974</t>
  </si>
  <si>
    <t>21-Dec-1991</t>
  </si>
  <si>
    <t>12-Oct-1989</t>
  </si>
  <si>
    <t xml:space="preserve"> Mr.  Dustin M</t>
  </si>
  <si>
    <t xml:space="preserve"> Ms.  Tracy M</t>
  </si>
  <si>
    <t xml:space="preserve"> Ms.  Caitlin O</t>
  </si>
  <si>
    <t>10-Oct-1962</t>
  </si>
  <si>
    <t xml:space="preserve"> Ms.  Angela</t>
  </si>
  <si>
    <t>20-Jul-1977</t>
  </si>
  <si>
    <t>29-Oct-1987</t>
  </si>
  <si>
    <t xml:space="preserve"> Mr.  Nils</t>
  </si>
  <si>
    <t xml:space="preserve"> Ms.  Jordan</t>
  </si>
  <si>
    <t>28-Dec-1981</t>
  </si>
  <si>
    <t xml:space="preserve"> Ms.  Kendra A</t>
  </si>
  <si>
    <t>19-Jun-1970</t>
  </si>
  <si>
    <t>10-Aug-1975</t>
  </si>
  <si>
    <t xml:space="preserve"> Ms.  Raven</t>
  </si>
  <si>
    <t>23-Nov-1972</t>
  </si>
  <si>
    <t>28-Aug-1983</t>
  </si>
  <si>
    <t xml:space="preserve"> Mr.  Anthony D</t>
  </si>
  <si>
    <t>03-Dec-1979</t>
  </si>
  <si>
    <t xml:space="preserve"> Mr.  Patrick D</t>
  </si>
  <si>
    <t>20-Aug-1983</t>
  </si>
  <si>
    <t>22-Aug-1962</t>
  </si>
  <si>
    <t>18-Sep-1995</t>
  </si>
  <si>
    <t xml:space="preserve"> Mr.  Elliot</t>
  </si>
  <si>
    <t>03-Nov-1989</t>
  </si>
  <si>
    <t xml:space="preserve"> Ms.  Anne Elise</t>
  </si>
  <si>
    <t>20-Dec-1976</t>
  </si>
  <si>
    <t>06-Nov-1977</t>
  </si>
  <si>
    <t>12-Dec-2003</t>
  </si>
  <si>
    <t>28-Nov-1985</t>
  </si>
  <si>
    <t xml:space="preserve"> Ms.  Deanna</t>
  </si>
  <si>
    <t xml:space="preserve"> Ms.  Jessica H</t>
  </si>
  <si>
    <t>12-Dec-1970</t>
  </si>
  <si>
    <t xml:space="preserve"> Ms.  Maryanna</t>
  </si>
  <si>
    <t>28-Jun-1975</t>
  </si>
  <si>
    <t>11-Aug-1965</t>
  </si>
  <si>
    <t xml:space="preserve"> Ms.  Kacee</t>
  </si>
  <si>
    <t>15-Dec-1975</t>
  </si>
  <si>
    <t>21-Oct-1965</t>
  </si>
  <si>
    <t xml:space="preserve"> Mr.  Edward</t>
  </si>
  <si>
    <t>07-Nov-1993</t>
  </si>
  <si>
    <t xml:space="preserve"> Ms.  Summer B</t>
  </si>
  <si>
    <t xml:space="preserve"> Ms.  Nikki</t>
  </si>
  <si>
    <t>12-Oct-1994</t>
  </si>
  <si>
    <t>21-Dec-1975</t>
  </si>
  <si>
    <t>30-Jul-1967</t>
  </si>
  <si>
    <t xml:space="preserve"> Mr.  Joel D</t>
  </si>
  <si>
    <t>10-Jun-1967</t>
  </si>
  <si>
    <t xml:space="preserve"> Mr.  Andrew D</t>
  </si>
  <si>
    <t>11-Oct-1973</t>
  </si>
  <si>
    <t>01-Sep-1978</t>
  </si>
  <si>
    <t xml:space="preserve"> Mr.  Sean</t>
  </si>
  <si>
    <t>30-Aug-1973</t>
  </si>
  <si>
    <t xml:space="preserve"> Ms.  Sara E</t>
  </si>
  <si>
    <t>03-Sep-1973</t>
  </si>
  <si>
    <t xml:space="preserve"> Mr.  Dante</t>
  </si>
  <si>
    <t>21-Jun-1990</t>
  </si>
  <si>
    <t>28-Jun-1982</t>
  </si>
  <si>
    <t xml:space="preserve"> Ms.  Alyssa K</t>
  </si>
  <si>
    <t>05-Nov-1963</t>
  </si>
  <si>
    <t>16-Jun-1987</t>
  </si>
  <si>
    <t xml:space="preserve"> Ms.  Nora P</t>
  </si>
  <si>
    <t>21-Oct-1997</t>
  </si>
  <si>
    <t>23-Nov-1962</t>
  </si>
  <si>
    <t xml:space="preserve"> Ms.  Tenielle M</t>
  </si>
  <si>
    <t>24-Oct-1978</t>
  </si>
  <si>
    <t xml:space="preserve"> Mr.  Taylor</t>
  </si>
  <si>
    <t>30-Jun-1978</t>
  </si>
  <si>
    <t xml:space="preserve"> Ms.  Hadley T</t>
  </si>
  <si>
    <t xml:space="preserve"> Mr.  Miguel</t>
  </si>
  <si>
    <t>30-Jun-1976</t>
  </si>
  <si>
    <t xml:space="preserve"> Mr.  Kenneth A</t>
  </si>
  <si>
    <t>02-Sep-1976</t>
  </si>
  <si>
    <t xml:space="preserve"> Ms.  Berenice</t>
  </si>
  <si>
    <t xml:space="preserve"> Mr.  Austin W</t>
  </si>
  <si>
    <t>05-Sep-1964</t>
  </si>
  <si>
    <t xml:space="preserve"> Mr.  Drew T</t>
  </si>
  <si>
    <t>05-Aug-1974</t>
  </si>
  <si>
    <t>15-Dec-1976</t>
  </si>
  <si>
    <t xml:space="preserve"> Ms.  Morgan M</t>
  </si>
  <si>
    <t>28-Nov-2000</t>
  </si>
  <si>
    <t xml:space="preserve"> Mr.  Brian L</t>
  </si>
  <si>
    <t>26-Sep-1974</t>
  </si>
  <si>
    <t>22-Dec-1974</t>
  </si>
  <si>
    <t xml:space="preserve"> Mr.  Pierre-Michel</t>
  </si>
  <si>
    <t>06-Jun-1974</t>
  </si>
  <si>
    <t>26-Jun-1978</t>
  </si>
  <si>
    <t>07-Aug-1979</t>
  </si>
  <si>
    <t xml:space="preserve"> Mr.  Jeffry</t>
  </si>
  <si>
    <t xml:space="preserve"> Mr.  Frank</t>
  </si>
  <si>
    <t>12-Jul-1976</t>
  </si>
  <si>
    <t xml:space="preserve"> Ms.  Maricela</t>
  </si>
  <si>
    <t>07-Jul-1976</t>
  </si>
  <si>
    <t>24-Sep-1980</t>
  </si>
  <si>
    <t xml:space="preserve"> Ms.  Joni L</t>
  </si>
  <si>
    <t>21-Sep-1963</t>
  </si>
  <si>
    <t xml:space="preserve"> Mr.  Devon A</t>
  </si>
  <si>
    <t>04-Sep-1971</t>
  </si>
  <si>
    <t xml:space="preserve"> Ms.  Chelsey C</t>
  </si>
  <si>
    <t>18-Sep-1971</t>
  </si>
  <si>
    <t>11-Jun-1979</t>
  </si>
  <si>
    <t>04-Sep-1977</t>
  </si>
  <si>
    <t>28-Sep-1975</t>
  </si>
  <si>
    <t>24-Sep-1963</t>
  </si>
  <si>
    <t>09-Sep-1972</t>
  </si>
  <si>
    <t>04-Sep-1972</t>
  </si>
  <si>
    <t>12-Oct-1978</t>
  </si>
  <si>
    <t xml:space="preserve"> Ms.  Kimberly A</t>
  </si>
  <si>
    <t>12-Jun-1966</t>
  </si>
  <si>
    <t xml:space="preserve"> Ms.  Cheryl A</t>
  </si>
  <si>
    <t>19-Jun-1984</t>
  </si>
  <si>
    <t>26-Dec-1972</t>
  </si>
  <si>
    <t xml:space="preserve"> Ms.  Elizabeth H</t>
  </si>
  <si>
    <t>09-Sep-1992</t>
  </si>
  <si>
    <t>10-Nov-1993</t>
  </si>
  <si>
    <t xml:space="preserve"> Mr.  Nathan A</t>
  </si>
  <si>
    <t>26-Dec-1977</t>
  </si>
  <si>
    <t>21-Jun-1977</t>
  </si>
  <si>
    <t xml:space="preserve"> Mr.  Keith J</t>
  </si>
  <si>
    <t>29-Dec-1977</t>
  </si>
  <si>
    <t xml:space="preserve"> Ms.  Angela R</t>
  </si>
  <si>
    <t>13-Aug-1979</t>
  </si>
  <si>
    <t>26-Jul-1977</t>
  </si>
  <si>
    <t xml:space="preserve"> Mr.  Caleb N</t>
  </si>
  <si>
    <t>20-Sep-1985</t>
  </si>
  <si>
    <t xml:space="preserve"> Mr.  Yu</t>
  </si>
  <si>
    <t>27-Dec-1981</t>
  </si>
  <si>
    <t>06-Nov-1975</t>
  </si>
  <si>
    <t>12-Dec-1984</t>
  </si>
  <si>
    <t xml:space="preserve"> Mr.  Erik F</t>
  </si>
  <si>
    <t>06-Aug-1975</t>
  </si>
  <si>
    <t xml:space="preserve"> Ms.  Marie-France</t>
  </si>
  <si>
    <t>21-Aug-1975</t>
  </si>
  <si>
    <t>21-Sep-1988</t>
  </si>
  <si>
    <t xml:space="preserve"> Mr.  Alan R</t>
  </si>
  <si>
    <t>26-Sep-1975</t>
  </si>
  <si>
    <t xml:space="preserve"> Mr.  Timothy G</t>
  </si>
  <si>
    <t>06-Dec-1982</t>
  </si>
  <si>
    <t xml:space="preserve"> Ms.  Janice</t>
  </si>
  <si>
    <t>11-Nov-1987</t>
  </si>
  <si>
    <t xml:space="preserve"> Ms.  Sheera K</t>
  </si>
  <si>
    <t>04-Aug-1982</t>
  </si>
  <si>
    <t>30-Dec-1983</t>
  </si>
  <si>
    <t xml:space="preserve"> Mr.  Aliaksandr</t>
  </si>
  <si>
    <t>25-Jul-1983</t>
  </si>
  <si>
    <t>11-Jul-1973</t>
  </si>
  <si>
    <t>24-Sep-1977</t>
  </si>
  <si>
    <t xml:space="preserve"> Ms.  Jeanie M</t>
  </si>
  <si>
    <t>12-Nov-1977</t>
  </si>
  <si>
    <t xml:space="preserve"> Ms.  Angielyn M</t>
  </si>
  <si>
    <t>15-Oct-1977</t>
  </si>
  <si>
    <t xml:space="preserve"> Mr.  Timothy F</t>
  </si>
  <si>
    <t>17-Jul-1979</t>
  </si>
  <si>
    <t xml:space="preserve"> Mr.  Bryan L</t>
  </si>
  <si>
    <t>02-Sep-1977</t>
  </si>
  <si>
    <t>03-Aug-1975</t>
  </si>
  <si>
    <t xml:space="preserve"> Ms.  Michele</t>
  </si>
  <si>
    <t>07-Jul-1962</t>
  </si>
  <si>
    <t xml:space="preserve"> Mr.  Jason W</t>
  </si>
  <si>
    <t>10-Aug-1969</t>
  </si>
  <si>
    <t>16-Aug-1974</t>
  </si>
  <si>
    <t xml:space="preserve"> Ms.  Sarah C</t>
  </si>
  <si>
    <t xml:space="preserve"> Ms.  Christine</t>
  </si>
  <si>
    <t>28-Oct-1980</t>
  </si>
  <si>
    <t>25-Jun-1973</t>
  </si>
  <si>
    <t xml:space="preserve"> Mr.  Martin A</t>
  </si>
  <si>
    <t>17-Jun-1976</t>
  </si>
  <si>
    <t>23-Aug-1999</t>
  </si>
  <si>
    <t>09-Sep-1969</t>
  </si>
  <si>
    <t xml:space="preserve"> Ms.  Krisana</t>
  </si>
  <si>
    <t>06-Sep-1974</t>
  </si>
  <si>
    <t xml:space="preserve"> Mr.  Evan D</t>
  </si>
  <si>
    <t>23-Aug-1971</t>
  </si>
  <si>
    <t xml:space="preserve"> Mr.  Marcel</t>
  </si>
  <si>
    <t>18-Jun-1971</t>
  </si>
  <si>
    <t xml:space="preserve"> Mr.  Nicolas</t>
  </si>
  <si>
    <t>29-Aug-1965</t>
  </si>
  <si>
    <t xml:space="preserve"> Mr.  Eric J</t>
  </si>
  <si>
    <t>07-Nov-2001</t>
  </si>
  <si>
    <t xml:space="preserve"> Ms.  Hillary L</t>
  </si>
  <si>
    <t>14-Jun-1976</t>
  </si>
  <si>
    <t xml:space="preserve"> Mr.  Joey</t>
  </si>
  <si>
    <t>19-Oct-1976</t>
  </si>
  <si>
    <t xml:space="preserve"> Mr.  Rod W</t>
  </si>
  <si>
    <t>22-Aug-1988</t>
  </si>
  <si>
    <t xml:space="preserve"> Mr.  Erik T</t>
  </si>
  <si>
    <t>14-Jul-1976</t>
  </si>
  <si>
    <t>14-Nov-1972</t>
  </si>
  <si>
    <t>22-Nov-1972</t>
  </si>
  <si>
    <t>18-Jun-1974</t>
  </si>
  <si>
    <t xml:space="preserve"> Ms.  Nancy M</t>
  </si>
  <si>
    <t>09-Sep-1973</t>
  </si>
  <si>
    <t>16-Dec-1978</t>
  </si>
  <si>
    <t xml:space="preserve"> Mr.  Michael T</t>
  </si>
  <si>
    <t>28-Nov-1997</t>
  </si>
  <si>
    <t xml:space="preserve"> Mr.  Xaviour J</t>
  </si>
  <si>
    <t>06-Sep-1967</t>
  </si>
  <si>
    <t xml:space="preserve"> Mr.  Benjamin H</t>
  </si>
  <si>
    <t>07-Jul-1975</t>
  </si>
  <si>
    <t xml:space="preserve"> Ms.  Kacy L</t>
  </si>
  <si>
    <t>06-Jun-1972</t>
  </si>
  <si>
    <t xml:space="preserve"> Mr.  Christopher A</t>
  </si>
  <si>
    <t>25-Dec-1976</t>
  </si>
  <si>
    <t>27-Sep-1992</t>
  </si>
  <si>
    <t xml:space="preserve"> Mr.  Kevin D</t>
  </si>
  <si>
    <t>15-Jul-1983</t>
  </si>
  <si>
    <t xml:space="preserve"> Mr.  Shawn P</t>
  </si>
  <si>
    <t>08-Sep-1974</t>
  </si>
  <si>
    <t>21-Jul-1974</t>
  </si>
  <si>
    <t xml:space="preserve"> Mr.  Andrew B</t>
  </si>
  <si>
    <t>16-Dec-1979</t>
  </si>
  <si>
    <t xml:space="preserve"> Mr.  Tyler M</t>
  </si>
  <si>
    <t>01-Dec-1993</t>
  </si>
  <si>
    <t xml:space="preserve"> Mr.  Yutaka</t>
  </si>
  <si>
    <t>07-Dec-1972</t>
  </si>
  <si>
    <t>02-Dec-1972</t>
  </si>
  <si>
    <t xml:space="preserve"> Ms.  Adrienne</t>
  </si>
  <si>
    <t>04-Nov-1977</t>
  </si>
  <si>
    <t>09-Nov-1965</t>
  </si>
  <si>
    <t xml:space="preserve"> Ms.  Erica A</t>
  </si>
  <si>
    <t>24-Jun-1966</t>
  </si>
  <si>
    <t xml:space="preserve"> Ms.  Ainsley E</t>
  </si>
  <si>
    <t>12-Aug-1970</t>
  </si>
  <si>
    <t xml:space="preserve"> Mr.  Simon G</t>
  </si>
  <si>
    <t>18-Oct-1970</t>
  </si>
  <si>
    <t xml:space="preserve"> Ms.  Jacy D</t>
  </si>
  <si>
    <t>08-Dec-1982</t>
  </si>
  <si>
    <t xml:space="preserve"> Mr.  Luke M</t>
  </si>
  <si>
    <t>23-Aug-1990</t>
  </si>
  <si>
    <t>24-Oct-1970</t>
  </si>
  <si>
    <t>29-Dec-1971</t>
  </si>
  <si>
    <t xml:space="preserve"> Mr.  Jesse G</t>
  </si>
  <si>
    <t>25-Dec-1973</t>
  </si>
  <si>
    <t>10-Sep-1976</t>
  </si>
  <si>
    <t xml:space="preserve"> Mr.  Zach S</t>
  </si>
  <si>
    <t>05-Dec-1981</t>
  </si>
  <si>
    <t>12-Jul-1978</t>
  </si>
  <si>
    <t>06-Dec-1975</t>
  </si>
  <si>
    <t xml:space="preserve"> Ms.  Kylie</t>
  </si>
  <si>
    <t>21-Aug-1974</t>
  </si>
  <si>
    <t xml:space="preserve"> Ms.  Stephanie M</t>
  </si>
  <si>
    <t>06-Aug-1971</t>
  </si>
  <si>
    <t xml:space="preserve"> Ms.  Melissa Y</t>
  </si>
  <si>
    <t>02-Jul-1971</t>
  </si>
  <si>
    <t xml:space="preserve"> Mr.  Les J</t>
  </si>
  <si>
    <t>16-Oct-1973</t>
  </si>
  <si>
    <t xml:space="preserve"> Mr.  Eric L</t>
  </si>
  <si>
    <t xml:space="preserve"> Mr.  Dan M</t>
  </si>
  <si>
    <t>03-Nov-1976</t>
  </si>
  <si>
    <t>05-Jul-1981</t>
  </si>
  <si>
    <t xml:space="preserve"> Mr.  Douglas</t>
  </si>
  <si>
    <t>08-Jun-1963</t>
  </si>
  <si>
    <t xml:space="preserve"> Ms.  Cassie J</t>
  </si>
  <si>
    <t>12-Oct-1977</t>
  </si>
  <si>
    <t>09-Jul-1988</t>
  </si>
  <si>
    <t xml:space="preserve"> Mr.  Leslie</t>
  </si>
  <si>
    <t>12-Oct-1996</t>
  </si>
  <si>
    <t xml:space="preserve"> Mr.  Randy</t>
  </si>
  <si>
    <t>01-Jul-1988</t>
  </si>
  <si>
    <t xml:space="preserve"> Ms.  Susannah</t>
  </si>
  <si>
    <t>08-Oct-1971</t>
  </si>
  <si>
    <t>24-Nov-1969</t>
  </si>
  <si>
    <t xml:space="preserve"> Mr.  Brian M</t>
  </si>
  <si>
    <t>26-Nov-1971</t>
  </si>
  <si>
    <t>02-Dec-1975</t>
  </si>
  <si>
    <t xml:space="preserve"> Mr.  Anders J</t>
  </si>
  <si>
    <t>07-Aug-1995</t>
  </si>
  <si>
    <t xml:space="preserve"> Ms.  Allison H</t>
  </si>
  <si>
    <t>20-Oct-1971</t>
  </si>
  <si>
    <t>17-Oct-1976</t>
  </si>
  <si>
    <t xml:space="preserve"> Ms.  Marian M</t>
  </si>
  <si>
    <t>30-Oct-1976</t>
  </si>
  <si>
    <t>27-Nov-1974</t>
  </si>
  <si>
    <t xml:space="preserve"> Ms.  Kiley D</t>
  </si>
  <si>
    <t>08-Jun-1974</t>
  </si>
  <si>
    <t>14-Nov-1987</t>
  </si>
  <si>
    <t xml:space="preserve"> Ms.  Andrea H</t>
  </si>
  <si>
    <t>04-Jun-1969</t>
  </si>
  <si>
    <t xml:space="preserve"> Mr.  Rick E</t>
  </si>
  <si>
    <t>17-Dec-1977</t>
  </si>
  <si>
    <t xml:space="preserve"> Mr.  Gavin M</t>
  </si>
  <si>
    <t>24-Aug-1969</t>
  </si>
  <si>
    <t>22-Aug-1992</t>
  </si>
  <si>
    <t>29-Nov-1971</t>
  </si>
  <si>
    <t>21-Dec-1973</t>
  </si>
  <si>
    <t>28-Jul-1975</t>
  </si>
  <si>
    <t xml:space="preserve"> Mr.  Andrew S</t>
  </si>
  <si>
    <t>22-Sep-1972</t>
  </si>
  <si>
    <t xml:space="preserve"> Mr.  Timothy V</t>
  </si>
  <si>
    <t xml:space="preserve"> Mr.  Sergey</t>
  </si>
  <si>
    <t>14-Aug-1974</t>
  </si>
  <si>
    <t>01-Dec-1973</t>
  </si>
  <si>
    <t xml:space="preserve"> Ms.  Calesse</t>
  </si>
  <si>
    <t>29-Sep-1968</t>
  </si>
  <si>
    <t>04-Dec-1966</t>
  </si>
  <si>
    <t>28-Nov-1973</t>
  </si>
  <si>
    <t>15-Dec-1964</t>
  </si>
  <si>
    <t>27-Dec-1972</t>
  </si>
  <si>
    <t xml:space="preserve"> Mr.  Hector Sr</t>
  </si>
  <si>
    <t>29-Aug-1982</t>
  </si>
  <si>
    <t xml:space="preserve"> Mr.  Ian E</t>
  </si>
  <si>
    <t>16-Dec-1970</t>
  </si>
  <si>
    <t>23-Jun-1998</t>
  </si>
  <si>
    <t xml:space="preserve"> Ms.  Jill</t>
  </si>
  <si>
    <t>19-Dec-1979</t>
  </si>
  <si>
    <t>16-Jul-2003</t>
  </si>
  <si>
    <t xml:space="preserve"> Mr.  Christopher C</t>
  </si>
  <si>
    <t>23-Oct-1972</t>
  </si>
  <si>
    <t xml:space="preserve"> Mr.  Felix</t>
  </si>
  <si>
    <t>22-Jun-1968</t>
  </si>
  <si>
    <t xml:space="preserve"> Mr.  Jack R</t>
  </si>
  <si>
    <t>30-Sep-1970</t>
  </si>
  <si>
    <t xml:space="preserve"> Mr.  Jorge</t>
  </si>
  <si>
    <t>19-Jul-1971</t>
  </si>
  <si>
    <t>08-Jul-1974</t>
  </si>
  <si>
    <t xml:space="preserve"> Mr.  Padraig</t>
  </si>
  <si>
    <t>08-Aug-1981</t>
  </si>
  <si>
    <t>16-Sep-1966</t>
  </si>
  <si>
    <t>19-Sep-1977</t>
  </si>
  <si>
    <t xml:space="preserve"> Mr.  George M</t>
  </si>
  <si>
    <t>10-Jul-1972</t>
  </si>
  <si>
    <t xml:space="preserve"> Mr.  Andrew P</t>
  </si>
  <si>
    <t>12-Aug-1977</t>
  </si>
  <si>
    <t>12-Sep-1970</t>
  </si>
  <si>
    <t xml:space="preserve"> Mr.  Matthew F</t>
  </si>
  <si>
    <t>18-Aug-1970</t>
  </si>
  <si>
    <t>04-Jul-1970</t>
  </si>
  <si>
    <t xml:space="preserve"> Ms.  Abby W</t>
  </si>
  <si>
    <t>05-Sep-1965</t>
  </si>
  <si>
    <t xml:space="preserve"> Ms.  Manuela</t>
  </si>
  <si>
    <t>08-Aug-1996</t>
  </si>
  <si>
    <t xml:space="preserve"> Ms.  Bronwen L</t>
  </si>
  <si>
    <t>07-Jun-1977</t>
  </si>
  <si>
    <t xml:space="preserve"> Ms.  Kelsey A</t>
  </si>
  <si>
    <t>17-Sep-1973</t>
  </si>
  <si>
    <t>17-Dec-1973</t>
  </si>
  <si>
    <t>28-Jun-1972</t>
  </si>
  <si>
    <t xml:space="preserve"> Mr.  Zebulon</t>
  </si>
  <si>
    <t xml:space="preserve"> Ms.  Lina</t>
  </si>
  <si>
    <t>04-Nov-1968</t>
  </si>
  <si>
    <t>23-Oct-1971</t>
  </si>
  <si>
    <t>17-Jul-1971</t>
  </si>
  <si>
    <t xml:space="preserve"> Mr.  Gardner L</t>
  </si>
  <si>
    <t xml:space="preserve"> Ms.  Bret R</t>
  </si>
  <si>
    <t>09-Nov-1971</t>
  </si>
  <si>
    <t xml:space="preserve"> Ms.  Marie-Helene</t>
  </si>
  <si>
    <t>13-Aug-1969</t>
  </si>
  <si>
    <t xml:space="preserve"> Mr.  Jay T</t>
  </si>
  <si>
    <t>06-Jul-1998</t>
  </si>
  <si>
    <t xml:space="preserve"> Ms.  Jana</t>
  </si>
  <si>
    <t>24-Jul-1987</t>
  </si>
  <si>
    <t>22-Dec-1971</t>
  </si>
  <si>
    <t xml:space="preserve"> Mr.  Akira</t>
  </si>
  <si>
    <t>03-Jul-1971</t>
  </si>
  <si>
    <t xml:space="preserve"> Mr.  Aaron T</t>
  </si>
  <si>
    <t>03-Oct-1971</t>
  </si>
  <si>
    <t>08-Nov-1971</t>
  </si>
  <si>
    <t xml:space="preserve"> Mr.  Steeve T Sr</t>
  </si>
  <si>
    <t>05-Nov-1966</t>
  </si>
  <si>
    <t>08-Jul-1996</t>
  </si>
  <si>
    <t xml:space="preserve"> Ms.  Syndy</t>
  </si>
  <si>
    <t>17-Aug-1962</t>
  </si>
  <si>
    <t>03-Dec-1983</t>
  </si>
  <si>
    <t>17-Jul-1985</t>
  </si>
  <si>
    <t xml:space="preserve"> Ms.  Bonnie</t>
  </si>
  <si>
    <t>06-Oct-1971</t>
  </si>
  <si>
    <t xml:space="preserve"> Mr.  Brian E</t>
  </si>
  <si>
    <t>11-Aug-1970</t>
  </si>
  <si>
    <t xml:space="preserve"> Mr.  Denis</t>
  </si>
  <si>
    <t>03-Jul-1988</t>
  </si>
  <si>
    <t xml:space="preserve"> Mr.  Rami</t>
  </si>
  <si>
    <t>28-Dec-1979</t>
  </si>
  <si>
    <t>30-Aug-1974</t>
  </si>
  <si>
    <t xml:space="preserve"> Ms.  Valeria R</t>
  </si>
  <si>
    <t>22-Aug-1969</t>
  </si>
  <si>
    <t>27-Oct-1969</t>
  </si>
  <si>
    <t>03-Jul-1969</t>
  </si>
  <si>
    <t xml:space="preserve"> Ms.  Tammi J</t>
  </si>
  <si>
    <t>01-Jun-1983</t>
  </si>
  <si>
    <t>19-Dec-1976</t>
  </si>
  <si>
    <t xml:space="preserve"> Mr.  Sage</t>
  </si>
  <si>
    <t>08-Aug-1972</t>
  </si>
  <si>
    <t>02-Jul-1975</t>
  </si>
  <si>
    <t xml:space="preserve"> Mr.  Taylor B</t>
  </si>
  <si>
    <t>16-Nov-1972</t>
  </si>
  <si>
    <t xml:space="preserve"> Ms.  Kristine B</t>
  </si>
  <si>
    <t>05-Sep-1997</t>
  </si>
  <si>
    <t xml:space="preserve"> Ms.  Steph K</t>
  </si>
  <si>
    <t>30-Dec-1974</t>
  </si>
  <si>
    <t xml:space="preserve"> Ms.  Becky L</t>
  </si>
  <si>
    <t>12-Jun-1981</t>
  </si>
  <si>
    <t>13-Oct-1973</t>
  </si>
  <si>
    <t xml:space="preserve"> Ms.  Sara S</t>
  </si>
  <si>
    <t>22-Aug-1985</t>
  </si>
  <si>
    <t xml:space="preserve"> Mr.  George E</t>
  </si>
  <si>
    <t>16-Oct-1985</t>
  </si>
  <si>
    <t xml:space="preserve"> Mr.  Jonas</t>
  </si>
  <si>
    <t>24-Dec-1970</t>
  </si>
  <si>
    <t>26-Sep-1967</t>
  </si>
  <si>
    <t xml:space="preserve"> Mr.  Guillermo Sr</t>
  </si>
  <si>
    <t>23-Sep-1968</t>
  </si>
  <si>
    <t xml:space="preserve"> Mr.  Matthew P</t>
  </si>
  <si>
    <t xml:space="preserve"> Ms.  Elizabeth J</t>
  </si>
  <si>
    <t>05-Sep-1973</t>
  </si>
  <si>
    <t>27-Nov-1973</t>
  </si>
  <si>
    <t xml:space="preserve"> Ms.  Meredith</t>
  </si>
  <si>
    <t>21-Jun-1970</t>
  </si>
  <si>
    <t xml:space="preserve"> Mr.  Craig A</t>
  </si>
  <si>
    <t>14-Sep-1988</t>
  </si>
  <si>
    <t xml:space="preserve"> Mr.  Aaqib L</t>
  </si>
  <si>
    <t xml:space="preserve"> Mr.  Meb</t>
  </si>
  <si>
    <t>22-Jul-1959</t>
  </si>
  <si>
    <t>12-Jul-1962</t>
  </si>
  <si>
    <t xml:space="preserve"> Mr.  Jamie P</t>
  </si>
  <si>
    <t xml:space="preserve"> Ms.  Ann</t>
  </si>
  <si>
    <t xml:space="preserve"> Mr.  Benjamin P</t>
  </si>
  <si>
    <t>21-Jul-1982</t>
  </si>
  <si>
    <t xml:space="preserve"> Ms.  Roberta</t>
  </si>
  <si>
    <t>19-Jul-1968</t>
  </si>
  <si>
    <t xml:space="preserve"> Ms.  Yianna</t>
  </si>
  <si>
    <t>08-Aug-1973</t>
  </si>
  <si>
    <t xml:space="preserve"> Mr.  Knox</t>
  </si>
  <si>
    <t>29-Sep-1974</t>
  </si>
  <si>
    <t>17-Jun-1969</t>
  </si>
  <si>
    <t>08-Aug-1987</t>
  </si>
  <si>
    <t xml:space="preserve"> Ms.  Emily J</t>
  </si>
  <si>
    <t>06-Sep-1971</t>
  </si>
  <si>
    <t xml:space="preserve"> Mr.  Gamini P</t>
  </si>
  <si>
    <t>29-Sep-1973</t>
  </si>
  <si>
    <t>19-Sep-1973</t>
  </si>
  <si>
    <t xml:space="preserve"> Mr.  Gedion</t>
  </si>
  <si>
    <t>07-Jul-1969</t>
  </si>
  <si>
    <t xml:space="preserve"> Mr.  Ricardo</t>
  </si>
  <si>
    <t xml:space="preserve"> Mr.  Robert M</t>
  </si>
  <si>
    <t>24-Oct-1980</t>
  </si>
  <si>
    <t xml:space="preserve"> Ms.  Sari</t>
  </si>
  <si>
    <t>27-Dec-1968</t>
  </si>
  <si>
    <t xml:space="preserve"> Mr.  Ron N</t>
  </si>
  <si>
    <t>23-Aug-1968</t>
  </si>
  <si>
    <t>25-Dec-1982</t>
  </si>
  <si>
    <t>29-Aug-1968</t>
  </si>
  <si>
    <t>14-Oct-1964</t>
  </si>
  <si>
    <t>03-Aug-1976</t>
  </si>
  <si>
    <t>27-Jul-1964</t>
  </si>
  <si>
    <t xml:space="preserve"> Ms.  Elyse M</t>
  </si>
  <si>
    <t>22-Sep-1969</t>
  </si>
  <si>
    <t>28-Jun-1987</t>
  </si>
  <si>
    <t xml:space="preserve"> Ms.  Abigail K</t>
  </si>
  <si>
    <t>21-Aug-1978</t>
  </si>
  <si>
    <t xml:space="preserve"> Ms.  Kelley</t>
  </si>
  <si>
    <t>25-Oct-1977</t>
  </si>
  <si>
    <t xml:space="preserve"> Mr.  Brett A</t>
  </si>
  <si>
    <t>20-Dec-1978</t>
  </si>
  <si>
    <t xml:space="preserve"> Mr.  Philip</t>
  </si>
  <si>
    <t>26-Sep-1971</t>
  </si>
  <si>
    <t xml:space="preserve"> Mr.  Stephen II</t>
  </si>
  <si>
    <t>29-Jun-1971</t>
  </si>
  <si>
    <t>17-Jul-1969</t>
  </si>
  <si>
    <t>11-Dec-1966</t>
  </si>
  <si>
    <t>25-Dec-1969</t>
  </si>
  <si>
    <t xml:space="preserve"> Ms.  Gwen M</t>
  </si>
  <si>
    <t>03-Nov-1966</t>
  </si>
  <si>
    <t>29-Nov-1967</t>
  </si>
  <si>
    <t>14-Dec-1972</t>
  </si>
  <si>
    <t>20-Jul-1966</t>
  </si>
  <si>
    <t>23-Jun-1967</t>
  </si>
  <si>
    <t xml:space="preserve"> Mr.  Yves</t>
  </si>
  <si>
    <t xml:space="preserve"> Ms.  Bethany A</t>
  </si>
  <si>
    <t xml:space="preserve"> Ms.  Samantha C</t>
  </si>
  <si>
    <t>27-Jun-1965</t>
  </si>
  <si>
    <t xml:space="preserve"> Ms.  Maurya</t>
  </si>
  <si>
    <t>23-Jul-1992</t>
  </si>
  <si>
    <t xml:space="preserve"> Mr.  Elenilton V</t>
  </si>
  <si>
    <t>08-Aug-1964</t>
  </si>
  <si>
    <t xml:space="preserve"> Mr.  Freeman</t>
  </si>
  <si>
    <t>22-Nov-1976</t>
  </si>
  <si>
    <t xml:space="preserve"> Ms.  Jenna L</t>
  </si>
  <si>
    <t>07-Sep-1962</t>
  </si>
  <si>
    <t>02-Aug-1977</t>
  </si>
  <si>
    <t>30-Sep-1976</t>
  </si>
  <si>
    <t>24-Oct-1972</t>
  </si>
  <si>
    <t xml:space="preserve"> Mr.  Bryson C</t>
  </si>
  <si>
    <t>14-Oct-1983</t>
  </si>
  <si>
    <t>05-Oct-1967</t>
  </si>
  <si>
    <t xml:space="preserve"> Ms.  Katie T</t>
  </si>
  <si>
    <t>25-Jun-1992</t>
  </si>
  <si>
    <t>09-Dec-1974</t>
  </si>
  <si>
    <t xml:space="preserve"> Ms.  Louise</t>
  </si>
  <si>
    <t>29-Aug-1986</t>
  </si>
  <si>
    <t xml:space="preserve"> Mr.  Kenny</t>
  </si>
  <si>
    <t>11-Nov-1967</t>
  </si>
  <si>
    <t xml:space="preserve"> Mr.  Ari</t>
  </si>
  <si>
    <t>23-Oct-1967</t>
  </si>
  <si>
    <t xml:space="preserve"> Ms.  Dara E</t>
  </si>
  <si>
    <t>21-Oct-1985</t>
  </si>
  <si>
    <t>18-Dec-1970</t>
  </si>
  <si>
    <t xml:space="preserve"> Ms.  Alex</t>
  </si>
  <si>
    <t>02-Oct-1967</t>
  </si>
  <si>
    <t xml:space="preserve"> Mr.  Anthony J</t>
  </si>
  <si>
    <t>28-Jul-1968</t>
  </si>
  <si>
    <t>20-Dec-1971</t>
  </si>
  <si>
    <t xml:space="preserve"> Mr.  Flavio</t>
  </si>
  <si>
    <t>06-Sep-1994</t>
  </si>
  <si>
    <t>13-Nov-1968</t>
  </si>
  <si>
    <t xml:space="preserve"> Ms.  Brianna L</t>
  </si>
  <si>
    <t>10-Nov-1969</t>
  </si>
  <si>
    <t>04-Dec-1965</t>
  </si>
  <si>
    <t>14-Aug-1969</t>
  </si>
  <si>
    <t>18-Aug-1979</t>
  </si>
  <si>
    <t xml:space="preserve"> Ms.  Roseann</t>
  </si>
  <si>
    <t>19-Jun-1965</t>
  </si>
  <si>
    <t xml:space="preserve"> Mr.  James R</t>
  </si>
  <si>
    <t>21-Oct-1973</t>
  </si>
  <si>
    <t>18-Dec-1965</t>
  </si>
  <si>
    <t xml:space="preserve"> Ms.  Anna H</t>
  </si>
  <si>
    <t>17-Sep-2000</t>
  </si>
  <si>
    <t>24-Oct-1968</t>
  </si>
  <si>
    <t xml:space="preserve"> Mr.  Julien</t>
  </si>
  <si>
    <t>15-Dec-1974</t>
  </si>
  <si>
    <t xml:space="preserve"> Ms.  Sydney L</t>
  </si>
  <si>
    <t>26-Jun-1991</t>
  </si>
  <si>
    <t>21-Jul-1996</t>
  </si>
  <si>
    <t xml:space="preserve"> Mr.  Brendan D</t>
  </si>
  <si>
    <t>10-Dec-1974</t>
  </si>
  <si>
    <t xml:space="preserve"> Mr.  Jefferson D</t>
  </si>
  <si>
    <t>28-Jul-1981</t>
  </si>
  <si>
    <t xml:space="preserve"> Ms.  Nicole J</t>
  </si>
  <si>
    <t>25-Oct-1989</t>
  </si>
  <si>
    <t>17-Dec-2001</t>
  </si>
  <si>
    <t>18-Sep-2000</t>
  </si>
  <si>
    <t xml:space="preserve"> Mr.  Zach</t>
  </si>
  <si>
    <t>07-Nov-1966</t>
  </si>
  <si>
    <t xml:space="preserve"> Mr.  Emiliano I</t>
  </si>
  <si>
    <t>20-Nov-1966</t>
  </si>
  <si>
    <t>04-Sep-1967</t>
  </si>
  <si>
    <t xml:space="preserve"> Ms.  Madelyn C</t>
  </si>
  <si>
    <t>09-Sep-1966</t>
  </si>
  <si>
    <t xml:space="preserve"> Mr.  Myles</t>
  </si>
  <si>
    <t>04-Oct-1981</t>
  </si>
  <si>
    <t>05-Jul-1966</t>
  </si>
  <si>
    <t xml:space="preserve"> Mr.  Said Sr</t>
  </si>
  <si>
    <t>20-Aug-1980</t>
  </si>
  <si>
    <t xml:space="preserve"> Ms.  Christina M</t>
  </si>
  <si>
    <t>30-Nov-1969</t>
  </si>
  <si>
    <t>25-Jun-1969</t>
  </si>
  <si>
    <t xml:space="preserve"> Mr.  Philippe</t>
  </si>
  <si>
    <t>06-Aug-1966</t>
  </si>
  <si>
    <t xml:space="preserve"> Ms.  Leilani M</t>
  </si>
  <si>
    <t>03-Sep-1972</t>
  </si>
  <si>
    <t xml:space="preserve"> Mr.  Franklin</t>
  </si>
  <si>
    <t>14-Jun-1970</t>
  </si>
  <si>
    <t xml:space="preserve"> Mr.  Wade</t>
  </si>
  <si>
    <t>28-Jun-1976</t>
  </si>
  <si>
    <t>30-Dec-1969</t>
  </si>
  <si>
    <t xml:space="preserve"> Ms.  Paola Andrea</t>
  </si>
  <si>
    <t>17-Dec-1989</t>
  </si>
  <si>
    <t xml:space="preserve"> Ms.  Brooke N</t>
  </si>
  <si>
    <t>27-Jun-1977</t>
  </si>
  <si>
    <t xml:space="preserve"> Mr.  Patrick R</t>
  </si>
  <si>
    <t>12-Oct-1968</t>
  </si>
  <si>
    <t>06-Nov-2004</t>
  </si>
  <si>
    <t xml:space="preserve"> Mr.  Russell B</t>
  </si>
  <si>
    <t>09-Jun-1999</t>
  </si>
  <si>
    <t xml:space="preserve"> Ms.  Kristyn</t>
  </si>
  <si>
    <t>20-Dec-1985</t>
  </si>
  <si>
    <t>13-Oct-2000</t>
  </si>
  <si>
    <t>22-Nov-1991</t>
  </si>
  <si>
    <t>Date of Birth</t>
  </si>
  <si>
    <t>Weight Satus</t>
  </si>
  <si>
    <t>Row Labels</t>
  </si>
  <si>
    <t>Sum of charges</t>
  </si>
  <si>
    <t>(blank)</t>
  </si>
  <si>
    <t>Grand Total</t>
  </si>
  <si>
    <t>Sum of HBA1C</t>
  </si>
  <si>
    <t>Sum of NumberOfMajorSurgeries</t>
  </si>
  <si>
    <t>Count of Customer ID</t>
  </si>
  <si>
    <t>(Multiple Items)</t>
  </si>
  <si>
    <t>Column Labels</t>
  </si>
  <si>
    <t>AGE</t>
  </si>
  <si>
    <t xml:space="preserve"> Correlation between Age and BMI (Weekly positive correlation)</t>
  </si>
  <si>
    <t>Correlation between Age and HBA1C (Positive Correlation)</t>
  </si>
  <si>
    <t>Age2</t>
  </si>
  <si>
    <t>Field</t>
  </si>
  <si>
    <t>Description</t>
  </si>
  <si>
    <t>Project Title</t>
  </si>
  <si>
    <t>Healthcare Data Analysis and Insights</t>
  </si>
  <si>
    <t>Project Objective</t>
  </si>
  <si>
    <t>Utilize data analytics to improve patient outcomes and streamline operations.</t>
  </si>
  <si>
    <t>Key Stakeholders</t>
  </si>
  <si>
    <t>[List key stakeholders e.g., healthcare providers, patients, data analysts]</t>
  </si>
  <si>
    <t>Start Date</t>
  </si>
  <si>
    <t>End Date</t>
  </si>
  <si>
    <t>Project Manager</t>
  </si>
  <si>
    <t>Project Overview</t>
  </si>
  <si>
    <t>This project aims to utilize data analytics to address key challenges in the healthcare sector. By analyzing diverse data sources, the project seeks to derive actionable insights that improve patient care and operational efficiency.</t>
  </si>
  <si>
    <t>Objective</t>
  </si>
  <si>
    <t>To harness healthcare data to solve problems such as high readmission rates, resource allocation issues, and patient dissatisfaction.</t>
  </si>
  <si>
    <t>Importance</t>
  </si>
  <si>
    <t>Data analysis in healthcare is vital for making evidence-based decisions, enhancing patient outcomes, and optimizing costs.</t>
  </si>
  <si>
    <t>Key Data Sources</t>
  </si>
  <si>
    <t>Electronic Health Records, Patient Surveys, Operational Metrics, Billing Information.</t>
  </si>
  <si>
    <t>Expected Outcomes</t>
  </si>
  <si>
    <t>Improved quality of care, streamlined operations, cost-effective solutions, and increased patient satisfaction.</t>
  </si>
  <si>
    <t>Target Stakeholders</t>
  </si>
  <si>
    <t>Healthcare providers, management teams, and policy makers interested in data-driven improvements.</t>
  </si>
  <si>
    <t>Tools and Techniques</t>
  </si>
  <si>
    <t>Excel for data analysis, statistical methods, and visualization tools to interpret data effectively.</t>
  </si>
  <si>
    <t>INTRDOUCTION</t>
  </si>
  <si>
    <r>
      <t xml:space="preserve">Project Title: </t>
    </r>
    <r>
      <rPr>
        <sz val="13.95"/>
        <color rgb="FF000000"/>
        <rFont val="Calibri"/>
        <family val="2"/>
        <scheme val="minor"/>
      </rPr>
      <t>Healthcare Data Analysis and Insights </t>
    </r>
  </si>
  <si>
    <r>
      <t xml:space="preserve">Project Title: </t>
    </r>
    <r>
      <rPr>
        <sz val="18"/>
        <color rgb="FF000000"/>
        <rFont val="Calibri"/>
        <family val="2"/>
        <scheme val="minor"/>
      </rPr>
      <t>Healthcare Data Analysis and Insights </t>
    </r>
  </si>
  <si>
    <r>
      <rPr>
        <b/>
        <sz val="18"/>
        <color theme="1"/>
        <rFont val="Calibri"/>
        <family val="2"/>
        <scheme val="minor"/>
      </rPr>
      <t>Sheet 1:</t>
    </r>
    <r>
      <rPr>
        <sz val="18"/>
        <color theme="1"/>
        <rFont val="Calibri"/>
        <family val="2"/>
        <scheme val="minor"/>
      </rPr>
      <t xml:space="preserve"> Project Overview</t>
    </r>
  </si>
  <si>
    <t>Problem Statement: </t>
  </si>
  <si>
    <t>The healthcare industry generates vast amounts of data daily, providing valuable insights for healthcare providers and policymakers to improve patient care, allocate resources effectively, and manage healthcare costs. This project aims to analyze a comprehensive healthcare dataset comprising medical examinations, hospitalization details, and customer profiles to extract insights into patient health profiles, medical histories, and healthcare costs. By exploring relationships between various health metrics, identifying trends, and visualizing key patterns, we aim to deliver actionable insights to healthcare stakeholders for informed decision-making through rigorous data cleaning, transformation, exploration, and analysis. </t>
  </si>
  <si>
    <t>Dataset Download: </t>
  </si>
  <si>
    <r>
      <t>https://drive.google.com/uc?export=download&amp;id=1zelh7bZrE7F290QtTABHgHYn4B7JDbZO</t>
    </r>
    <r>
      <rPr>
        <sz val="14"/>
        <color rgb="FF1155CC"/>
        <rFont val="Calibri"/>
        <family val="2"/>
        <scheme val="minor"/>
      </rPr>
      <t> </t>
    </r>
  </si>
  <si>
    <t>Project Steps and Objectives:</t>
  </si>
  <si>
    <t>BMI Weight Status</t>
  </si>
  <si>
    <t>Below 18.5 Underweight</t>
  </si>
  <si>
    <t>18.5 – 24.9 Healthy Weight</t>
  </si>
  <si>
    <t>25.0 – 29.9 Overweight</t>
  </si>
  <si>
    <t>30.0 and Above Obesity</t>
  </si>
  <si>
    <t>HbA1C Diabetes Status</t>
  </si>
  <si>
    <t>Below 5.7 Normal</t>
  </si>
  <si>
    <t>5.7 – 6.4 Prediabetes</t>
  </si>
  <si>
    <t>6.5 and Above Diabetes</t>
  </si>
  <si>
    <t>collection of the dataset, which is 8thJune 2023.</t>
  </si>
  <si>
    <t>Data Exploration:</t>
  </si>
  <si>
    <t>1. Are there any duplicate Customer IDs in the dataset? If yes, how many?</t>
  </si>
  <si>
    <t>3. Find the for customers who are more than 50 years old.</t>
  </si>
  <si>
    <t>Data Analysis:</t>
  </si>
  <si>
    <t>Customer ID as the common column, utilizing VLOOKUP.</t>
  </si>
  <si>
    <t>Issues, Any Transplants, Cancer history, NumberOfMajorSurgeries, smoker, Weight</t>
  </si>
  <si>
    <t>Status, Diabetes Status, Date of Birth, charges, Hospital tier, City tier, State ID, Age.</t>
  </si>
  <si>
    <t>Analysis using Pie/Donut Chart:</t>
  </si>
  <si>
    <t>1. What is the distribution of cancer history among smokers and non-smokers?</t>
  </si>
  <si>
    <t>2. How does the total number of major surgeries and average HbA1C differ between</t>
  </si>
  <si>
    <t>patients with and without a history of transplants?</t>
  </si>
  <si>
    <t>Analysis using Column/Bar Chart:</t>
  </si>
  <si>
    <t>3. How do healthcare charges vary based on different weight statuses and diabetes</t>
  </si>
  <si>
    <t>statuses?</t>
  </si>
  <si>
    <t>4. Can you compare the average charges for each hospital tier within different states?</t>
  </si>
  <si>
    <t>Analysis using Line/Scatter Plot:</t>
  </si>
  <si>
    <t>5. Is there any correlation between age and both BMI and HbA1C in the dataset?</t>
  </si>
  <si>
    <t>6. Explore the relationship between age and healthcare charges.</t>
  </si>
  <si>
    <r>
      <t>➔</t>
    </r>
    <r>
      <rPr>
        <sz val="14"/>
        <color theme="1"/>
        <rFont val="Calibri"/>
        <family val="2"/>
        <scheme val="minor"/>
      </rPr>
      <t xml:space="preserve"> Customer Names Table:</t>
    </r>
  </si>
  <si>
    <r>
      <t>➔</t>
    </r>
    <r>
      <rPr>
        <sz val="14"/>
        <color theme="1"/>
        <rFont val="Calibri"/>
        <family val="2"/>
        <scheme val="minor"/>
      </rPr>
      <t xml:space="preserve"> Medical Examination Table:</t>
    </r>
  </si>
  <si>
    <r>
      <t>➢</t>
    </r>
    <r>
      <rPr>
        <sz val="14"/>
        <color theme="1"/>
        <rFont val="Calibri"/>
        <family val="2"/>
        <scheme val="minor"/>
      </rPr>
      <t xml:space="preserve"> Create a new sheet named “</t>
    </r>
    <r>
      <rPr>
        <b/>
        <sz val="14"/>
        <color theme="1"/>
        <rFont val="Calibri"/>
        <family val="2"/>
        <scheme val="minor"/>
      </rPr>
      <t>Healthcare</t>
    </r>
    <r>
      <rPr>
        <sz val="14"/>
        <color theme="1"/>
        <rFont val="Calibri"/>
        <family val="2"/>
        <scheme val="minor"/>
      </rPr>
      <t>, combine all three tables into one, using</t>
    </r>
  </si>
  <si>
    <r>
      <t>➢</t>
    </r>
    <r>
      <rPr>
        <sz val="14"/>
        <color theme="1"/>
        <rFont val="Calibri"/>
        <family val="2"/>
        <scheme val="minor"/>
      </rPr>
      <t xml:space="preserve"> Retain the following necessary columns: Customer ID, First Name, BMI, HBA1C, Heart</t>
    </r>
  </si>
  <si>
    <r>
      <t>★</t>
    </r>
    <r>
      <rPr>
        <sz val="14"/>
        <color theme="1"/>
        <rFont val="Calibri"/>
        <family val="2"/>
        <scheme val="minor"/>
      </rPr>
      <t xml:space="preserve"> Create pivot tables if required to do the following analysis, then visualize through charts:</t>
    </r>
  </si>
  <si>
    <r>
      <t>➔</t>
    </r>
    <r>
      <rPr>
        <b/>
        <sz val="14"/>
        <color theme="1"/>
        <rFont val="Calibri"/>
        <family val="2"/>
        <scheme val="minor"/>
      </rPr>
      <t xml:space="preserve"> Hospitalization details Table:</t>
    </r>
  </si>
  <si>
    <r>
      <rPr>
        <b/>
        <sz val="18"/>
        <color theme="1"/>
        <rFont val="Calibri"/>
        <family val="2"/>
        <scheme val="minor"/>
      </rPr>
      <t>Sheet 1:</t>
    </r>
    <r>
      <rPr>
        <sz val="18"/>
        <color theme="1"/>
        <rFont val="Calibri"/>
        <family val="2"/>
        <scheme val="minor"/>
      </rPr>
      <t xml:space="preserve"> Intrdocuction</t>
    </r>
  </si>
  <si>
    <r>
      <rPr>
        <b/>
        <sz val="18"/>
        <color theme="1"/>
        <rFont val="Calibri"/>
        <family val="2"/>
        <scheme val="minor"/>
      </rPr>
      <t>Sheet 2:</t>
    </r>
    <r>
      <rPr>
        <sz val="18"/>
        <color theme="1"/>
        <rFont val="Calibri"/>
        <family val="2"/>
        <scheme val="minor"/>
      </rPr>
      <t xml:space="preserve"> Area Of Study</t>
    </r>
  </si>
  <si>
    <r>
      <rPr>
        <b/>
        <sz val="18"/>
        <color theme="1"/>
        <rFont val="Calibri"/>
        <family val="2"/>
        <scheme val="minor"/>
      </rPr>
      <t>Sheet 3:</t>
    </r>
    <r>
      <rPr>
        <sz val="18"/>
        <color theme="1"/>
        <rFont val="Calibri"/>
        <family val="2"/>
        <scheme val="minor"/>
      </rPr>
      <t xml:space="preserve"> Steps and Objectives</t>
    </r>
  </si>
  <si>
    <r>
      <rPr>
        <b/>
        <sz val="18"/>
        <color theme="1"/>
        <rFont val="Calibri"/>
        <family val="2"/>
        <scheme val="minor"/>
      </rPr>
      <t>Sheet 4:</t>
    </r>
    <r>
      <rPr>
        <sz val="18"/>
        <color theme="1"/>
        <rFont val="Calibri"/>
        <family val="2"/>
        <scheme val="minor"/>
      </rPr>
      <t xml:space="preserve"> Customer Name</t>
    </r>
  </si>
  <si>
    <r>
      <rPr>
        <b/>
        <sz val="18"/>
        <color theme="1"/>
        <rFont val="Calibri"/>
        <family val="2"/>
        <scheme val="minor"/>
      </rPr>
      <t>Sheet 5:</t>
    </r>
    <r>
      <rPr>
        <sz val="18"/>
        <color theme="1"/>
        <rFont val="Calibri"/>
        <family val="2"/>
        <scheme val="minor"/>
      </rPr>
      <t xml:space="preserve"> Medical Examinations</t>
    </r>
  </si>
  <si>
    <r>
      <rPr>
        <b/>
        <sz val="18"/>
        <color theme="1"/>
        <rFont val="Calibri"/>
        <family val="2"/>
        <scheme val="minor"/>
      </rPr>
      <t>Sheet 6:</t>
    </r>
    <r>
      <rPr>
        <sz val="18"/>
        <color theme="1"/>
        <rFont val="Calibri"/>
        <family val="2"/>
        <scheme val="minor"/>
      </rPr>
      <t xml:space="preserve"> Hospitalisations</t>
    </r>
  </si>
  <si>
    <r>
      <rPr>
        <b/>
        <sz val="18"/>
        <color theme="1"/>
        <rFont val="Calibri"/>
        <family val="2"/>
        <scheme val="minor"/>
      </rPr>
      <t>Sheet 7:</t>
    </r>
    <r>
      <rPr>
        <sz val="18"/>
        <color theme="1"/>
        <rFont val="Calibri"/>
        <family val="2"/>
        <scheme val="minor"/>
      </rPr>
      <t xml:space="preserve"> Healthcare</t>
    </r>
  </si>
  <si>
    <r>
      <rPr>
        <b/>
        <sz val="18"/>
        <color theme="1"/>
        <rFont val="Calibri"/>
        <family val="2"/>
        <scheme val="minor"/>
      </rPr>
      <t>Sheet 8:</t>
    </r>
    <r>
      <rPr>
        <sz val="18"/>
        <color theme="1"/>
        <rFont val="Calibri"/>
        <family val="2"/>
        <scheme val="minor"/>
      </rPr>
      <t xml:space="preserve"> Project Steps and Opjectives</t>
    </r>
  </si>
  <si>
    <r>
      <rPr>
        <b/>
        <sz val="18"/>
        <color theme="1"/>
        <rFont val="Calibri"/>
        <family val="2"/>
        <scheme val="minor"/>
      </rPr>
      <t>Sheet 9:</t>
    </r>
    <r>
      <rPr>
        <sz val="18"/>
        <color theme="1"/>
        <rFont val="Calibri"/>
        <family val="2"/>
        <scheme val="minor"/>
      </rPr>
      <t xml:space="preserve"> Data Analysis</t>
    </r>
  </si>
  <si>
    <t xml:space="preserve"> A Data Analytics study of  a health care approach to patient.  The following facts observed in our study.</t>
  </si>
  <si>
    <t>1) Cancer history among the smokers. 16% of people are have a cancer, rest of 73% of people are havenot cancer.</t>
  </si>
  <si>
    <t>2) Cancer history among the non - smokers. 17% of people are have a cancer, rest of 74% of people are haven't cancer.</t>
  </si>
  <si>
    <t>3) Total major surgery people to only 10% of people among had transplant. rest major surgery of 90% of people not had transplant history.</t>
  </si>
  <si>
    <t>4) Average of HBA1C  44% of people have history of transplant and the Average of HBA1C 66% of people have not history of transplant.</t>
  </si>
  <si>
    <t>5) Diabetes status with normal diabetes disease cost of charges very high from compare  to diabetes and prediabetes charges.</t>
  </si>
  <si>
    <t>5) Obsity disease treatment charges high to compare Heavy weight, over weight, under weight.</t>
  </si>
  <si>
    <t>6)Approximately all the state hospital tier 1 average charges have high compare to tier 2 and tier 3.</t>
  </si>
  <si>
    <t>7)  Correlation between Age and BMI (Weekly positive correlation) is 0.050.</t>
  </si>
  <si>
    <t>8) Correlation between Age and HBA1C (Positive Correlation) is 0.46.</t>
  </si>
  <si>
    <t>9) No Correlation between BMI and HBA1C.</t>
  </si>
  <si>
    <t>10) Correlation Realationship between Age and Charges. There is (Positive Correlation)  is 0.305.</t>
  </si>
  <si>
    <t xml:space="preserve"> analysis and also give to easily understandable to data visualization. </t>
  </si>
  <si>
    <t xml:space="preserve">             Nowadays, the Hospital  Management system is essential to the delivery of modern healthcare.</t>
  </si>
  <si>
    <t xml:space="preserve"> It can boost patient outcomes, lower medical errors, and improve the overall quality of care .  It enables hospitals</t>
  </si>
  <si>
    <t xml:space="preserve"> with a centralized platform to mange their operations, automate mundane processes, and enhance communication. </t>
  </si>
  <si>
    <t>CONCLUSION</t>
  </si>
  <si>
    <t>then data analytics insights of my health care data set in this</t>
  </si>
  <si>
    <r>
      <rPr>
        <b/>
        <sz val="18"/>
        <color theme="1"/>
        <rFont val="Calibri"/>
        <family val="2"/>
        <scheme val="minor"/>
      </rPr>
      <t>Sheet 10:</t>
    </r>
    <r>
      <rPr>
        <sz val="18"/>
        <color theme="1"/>
        <rFont val="Calibri"/>
        <family val="2"/>
        <scheme val="minor"/>
      </rPr>
      <t xml:space="preserve"> Conclusion</t>
    </r>
  </si>
  <si>
    <t>[04-08-2024]</t>
  </si>
  <si>
    <t>[25-07-2024]</t>
  </si>
  <si>
    <r>
      <t xml:space="preserve">NAME: </t>
    </r>
    <r>
      <rPr>
        <b/>
        <sz val="18"/>
        <color theme="8"/>
        <rFont val="Calibri"/>
        <family val="2"/>
        <scheme val="minor"/>
      </rPr>
      <t xml:space="preserve">P. ZAHIR HUSSAIN </t>
    </r>
  </si>
  <si>
    <r>
      <t>BATCH ID:</t>
    </r>
    <r>
      <rPr>
        <b/>
        <sz val="18"/>
        <color theme="8"/>
        <rFont val="Calibri"/>
        <family val="2"/>
        <scheme val="minor"/>
      </rPr>
      <t>TN</t>
    </r>
    <r>
      <rPr>
        <b/>
        <sz val="18"/>
        <color theme="1"/>
        <rFont val="Calibri"/>
        <family val="2"/>
        <scheme val="minor"/>
      </rPr>
      <t>-</t>
    </r>
    <r>
      <rPr>
        <b/>
        <sz val="18"/>
        <color theme="8"/>
        <rFont val="Calibri"/>
        <family val="2"/>
        <scheme val="minor"/>
      </rPr>
      <t>DSML-MAY-2024-B4</t>
    </r>
  </si>
  <si>
    <r>
      <t xml:space="preserve">[ </t>
    </r>
    <r>
      <rPr>
        <sz val="14"/>
        <color rgb="FF00B050"/>
        <rFont val="Calibri"/>
        <family val="2"/>
      </rPr>
      <t>Entri Elevate - Data Science &amp; Machine Learning TN</t>
    </r>
    <r>
      <rPr>
        <sz val="14"/>
        <color theme="1"/>
        <rFont val="Calibri"/>
        <family val="2"/>
      </rPr>
      <t xml:space="preserve"> ]</t>
    </r>
  </si>
  <si>
    <t xml:space="preserve">I study health care data set. there is above interpretation is a my project data insights to.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</si>
</sst>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mmm\,\ yyyy"/>
    <numFmt numFmtId="165" formatCode="[$$-409]#,##0.00"/>
    <numFmt numFmtId="166" formatCode="[$-409]d/mmm/yyyy;@"/>
    <numFmt numFmtId="167" formatCode="[$-409]d/mmm/yy;@"/>
    <numFmt numFmtId="168" formatCode="0.00000"/>
    <numFmt numFmtId="169" formatCode="&quot;₹&quot;\ #,##0.00"/>
    <numFmt numFmtId="170" formatCode="[$$-409]#,##0.00_ ;[Red]\-[$$-409]#,##0.00\ "/>
    <numFmt numFmtId="171" formatCode="_ [$₹-4009]\ * #,##0.00_ ;_ [$₹-4009]\ * \-#,##0.00_ ;_ [$₹-4009]\ * &quot;-&quot;??_ ;_ @_ "/>
    <numFmt numFmtId="172" formatCode="_ [$₹-449]\ * #,##0.00_ ;_ [$₹-449]\ * \-#,##0.00_ ;_ [$₹-449]\ * &quot;-&quot;??_ ;_ @_ "/>
  </numFmts>
  <fonts count="68" x14ac:knownFonts="1">
    <font>
      <sz val="11"/>
      <color theme="1"/>
      <name val="Calibri"/>
      <family val="2"/>
      <scheme val="minor"/>
    </font>
    <font>
      <sz val="12"/>
      <color theme="1"/>
      <name val="Calibri"/>
      <family val="2"/>
      <scheme val="minor"/>
    </font>
    <font>
      <b/>
      <sz val="12"/>
      <color rgb="FF002060"/>
      <name val="Calibri"/>
      <family val="2"/>
      <scheme val="minor"/>
    </font>
    <font>
      <b/>
      <sz val="12"/>
      <color theme="0"/>
      <name val="Calibri"/>
      <family val="2"/>
      <scheme val="minor"/>
    </font>
    <font>
      <sz val="11"/>
      <color rgb="FFFF0000"/>
      <name val="Calibri"/>
      <family val="2"/>
      <scheme val="minor"/>
    </font>
    <font>
      <b/>
      <sz val="11"/>
      <color theme="1"/>
      <name val="Calibri"/>
      <family val="2"/>
      <scheme val="minor"/>
    </font>
    <font>
      <b/>
      <sz val="11"/>
      <name val="Calibri"/>
      <family val="2"/>
      <scheme val="minor"/>
    </font>
    <font>
      <sz val="11"/>
      <name val="Calibri"/>
      <family val="2"/>
      <scheme val="minor"/>
    </font>
    <font>
      <b/>
      <sz val="12"/>
      <color theme="1"/>
      <name val="Calibri"/>
      <family val="2"/>
      <scheme val="minor"/>
    </font>
    <font>
      <sz val="11"/>
      <color rgb="FFC00000"/>
      <name val="Calibri"/>
      <family val="2"/>
      <scheme val="minor"/>
    </font>
    <font>
      <b/>
      <sz val="11"/>
      <color rgb="FFFF0000"/>
      <name val="Calibri"/>
      <family val="2"/>
      <scheme val="minor"/>
    </font>
    <font>
      <b/>
      <sz val="14"/>
      <color theme="1"/>
      <name val="Calibri"/>
      <family val="2"/>
      <scheme val="minor"/>
    </font>
    <font>
      <sz val="12"/>
      <color rgb="FF002060"/>
      <name val="Calibri"/>
      <family val="2"/>
      <scheme val="minor"/>
    </font>
    <font>
      <sz val="11"/>
      <color rgb="FF002060"/>
      <name val="Calibri"/>
      <family val="2"/>
      <scheme val="minor"/>
    </font>
    <font>
      <sz val="12"/>
      <color theme="1"/>
      <name val="Segoe UI Symbol"/>
      <family val="2"/>
    </font>
    <font>
      <sz val="12"/>
      <color rgb="FF7030A0"/>
      <name val="Calibri"/>
      <family val="2"/>
      <scheme val="minor"/>
    </font>
    <font>
      <b/>
      <sz val="11"/>
      <color rgb="FF7030A0"/>
      <name val="Calibri"/>
      <family val="2"/>
      <scheme val="minor"/>
    </font>
    <font>
      <b/>
      <sz val="12"/>
      <name val="Calibri"/>
      <family val="2"/>
      <scheme val="minor"/>
    </font>
    <font>
      <sz val="12"/>
      <color theme="5" tint="-0.499984740745262"/>
      <name val="Calibri"/>
      <family val="2"/>
      <scheme val="minor"/>
    </font>
    <font>
      <sz val="11"/>
      <color theme="5" tint="-0.499984740745262"/>
      <name val="Calibri"/>
      <family val="2"/>
      <scheme val="minor"/>
    </font>
    <font>
      <sz val="12"/>
      <color rgb="FF632D09"/>
      <name val="Calibri"/>
      <family val="2"/>
      <scheme val="minor"/>
    </font>
    <font>
      <sz val="12"/>
      <color rgb="FF0066FF"/>
      <name val="Calibri"/>
      <family val="2"/>
      <scheme val="minor"/>
    </font>
    <font>
      <sz val="11"/>
      <color rgb="FF0066FF"/>
      <name val="Calibri"/>
      <family val="2"/>
      <scheme val="minor"/>
    </font>
    <font>
      <b/>
      <sz val="16"/>
      <color theme="1"/>
      <name val="Calibri"/>
      <family val="2"/>
      <scheme val="minor"/>
    </font>
    <font>
      <sz val="11"/>
      <color theme="1"/>
      <name val="Calibri"/>
      <family val="2"/>
      <scheme val="minor"/>
    </font>
    <font>
      <sz val="12"/>
      <color theme="8" tint="-0.499984740745262"/>
      <name val="Calibri"/>
      <family val="2"/>
      <scheme val="minor"/>
    </font>
    <font>
      <sz val="14"/>
      <color theme="1"/>
      <name val="Calibri"/>
      <family val="2"/>
      <scheme val="minor"/>
    </font>
    <font>
      <sz val="11"/>
      <color rgb="FF7030A0"/>
      <name val="Calibri"/>
      <family val="2"/>
      <scheme val="minor"/>
    </font>
    <font>
      <sz val="11"/>
      <color theme="0"/>
      <name val="Calibri"/>
      <family val="2"/>
      <scheme val="minor"/>
    </font>
    <font>
      <sz val="11"/>
      <color theme="1"/>
      <name val="Times New Roman"/>
      <family val="1"/>
    </font>
    <font>
      <b/>
      <sz val="12"/>
      <color rgb="FF7030A0"/>
      <name val="Calibri"/>
      <family val="2"/>
      <scheme val="minor"/>
    </font>
    <font>
      <b/>
      <sz val="11"/>
      <name val="Calibri"/>
      <family val="2"/>
    </font>
    <font>
      <sz val="11"/>
      <color theme="1"/>
      <name val="Calibri"/>
      <family val="2"/>
    </font>
    <font>
      <sz val="12"/>
      <color theme="1"/>
      <name val="Calibri"/>
      <family val="2"/>
    </font>
    <font>
      <sz val="12"/>
      <color rgb="FF7030A0"/>
      <name val="Calibri"/>
      <family val="2"/>
    </font>
    <font>
      <b/>
      <sz val="14"/>
      <color theme="1"/>
      <name val="Segoe UI Symbol"/>
      <family val="2"/>
    </font>
    <font>
      <b/>
      <sz val="12"/>
      <color rgb="FF0066FF"/>
      <name val="Calibri"/>
      <family val="2"/>
      <scheme val="minor"/>
    </font>
    <font>
      <sz val="10"/>
      <color theme="1"/>
      <name val="Calibri"/>
      <family val="2"/>
      <scheme val="minor"/>
    </font>
    <font>
      <b/>
      <sz val="11"/>
      <color theme="0"/>
      <name val="Calibri"/>
      <family val="2"/>
      <scheme val="minor"/>
    </font>
    <font>
      <b/>
      <sz val="10"/>
      <color theme="1"/>
      <name val="Calibri"/>
      <family val="2"/>
      <scheme val="minor"/>
    </font>
    <font>
      <sz val="12"/>
      <name val="Calibri"/>
      <family val="2"/>
      <scheme val="minor"/>
    </font>
    <font>
      <b/>
      <sz val="14"/>
      <color theme="0"/>
      <name val="Calibri"/>
      <family val="2"/>
      <scheme val="minor"/>
    </font>
    <font>
      <sz val="14"/>
      <color theme="0"/>
      <name val="Calibri"/>
      <family val="2"/>
      <scheme val="minor"/>
    </font>
    <font>
      <sz val="12"/>
      <color theme="0"/>
      <name val="Calibri"/>
      <family val="2"/>
      <scheme val="minor"/>
    </font>
    <font>
      <b/>
      <sz val="11"/>
      <color rgb="FF3F3F3F"/>
      <name val="Calibri"/>
      <family val="2"/>
      <scheme val="minor"/>
    </font>
    <font>
      <sz val="11"/>
      <color theme="0"/>
      <name val="Times New Roman"/>
      <family val="1"/>
    </font>
    <font>
      <b/>
      <sz val="11"/>
      <color rgb="FF3F3F3F"/>
      <name val="Times New Roman"/>
      <family val="1"/>
    </font>
    <font>
      <b/>
      <sz val="11"/>
      <color theme="0"/>
      <name val="Times New Roman"/>
      <family val="1"/>
    </font>
    <font>
      <u/>
      <sz val="11"/>
      <color theme="1"/>
      <name val="Calibri"/>
      <family val="2"/>
      <scheme val="minor"/>
    </font>
    <font>
      <sz val="9"/>
      <color theme="1"/>
      <name val="Calibri"/>
      <family val="2"/>
      <scheme val="minor"/>
    </font>
    <font>
      <b/>
      <sz val="12"/>
      <color theme="1"/>
      <name val="Calibri"/>
      <family val="2"/>
    </font>
    <font>
      <sz val="14"/>
      <color theme="1"/>
      <name val="Calibri"/>
      <family val="2"/>
    </font>
    <font>
      <sz val="16"/>
      <color theme="1"/>
      <name val="Segoe UI"/>
      <family val="2"/>
    </font>
    <font>
      <sz val="18"/>
      <color theme="1"/>
      <name val="Calibri"/>
      <family val="2"/>
      <scheme val="minor"/>
    </font>
    <font>
      <b/>
      <sz val="18"/>
      <color theme="1"/>
      <name val="Calibri"/>
      <family val="2"/>
      <scheme val="minor"/>
    </font>
    <font>
      <b/>
      <sz val="20"/>
      <color theme="1"/>
      <name val="Calibri"/>
      <family val="2"/>
      <scheme val="minor"/>
    </font>
    <font>
      <b/>
      <sz val="15"/>
      <color rgb="FF000000"/>
      <name val="Calibri"/>
      <family val="2"/>
      <scheme val="minor"/>
    </font>
    <font>
      <sz val="13.95"/>
      <color rgb="FF000000"/>
      <name val="Calibri"/>
      <family val="2"/>
      <scheme val="minor"/>
    </font>
    <font>
      <b/>
      <sz val="18"/>
      <color rgb="FF000000"/>
      <name val="Calibri"/>
      <family val="2"/>
      <scheme val="minor"/>
    </font>
    <font>
      <sz val="18"/>
      <color rgb="FF000000"/>
      <name val="Calibri"/>
      <family val="2"/>
      <scheme val="minor"/>
    </font>
    <font>
      <sz val="14"/>
      <color rgb="FF000000"/>
      <name val="Calibri"/>
      <family val="2"/>
      <scheme val="minor"/>
    </font>
    <font>
      <u/>
      <sz val="14"/>
      <color rgb="FF1155CC"/>
      <name val="Calibri"/>
      <family val="2"/>
      <scheme val="minor"/>
    </font>
    <font>
      <sz val="14"/>
      <color rgb="FF1155CC"/>
      <name val="Calibri"/>
      <family val="2"/>
      <scheme val="minor"/>
    </font>
    <font>
      <sz val="14"/>
      <color theme="1"/>
      <name val="Segoe UI Symbol"/>
      <family val="2"/>
    </font>
    <font>
      <b/>
      <sz val="14"/>
      <color theme="1"/>
      <name val="Calibri"/>
      <family val="2"/>
    </font>
    <font>
      <b/>
      <sz val="18"/>
      <color theme="8"/>
      <name val="Calibri"/>
      <family val="2"/>
      <scheme val="minor"/>
    </font>
    <font>
      <sz val="14"/>
      <color rgb="FF00B050"/>
      <name val="Calibri"/>
      <family val="2"/>
    </font>
    <font>
      <b/>
      <sz val="18"/>
      <color theme="1"/>
      <name val="Calibri"/>
      <family val="2"/>
    </font>
  </fonts>
  <fills count="29">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theme="4"/>
        <bgColor indexed="64"/>
      </patternFill>
    </fill>
    <fill>
      <patternFill patternType="solid">
        <fgColor rgb="FF0066FF"/>
        <bgColor indexed="64"/>
      </patternFill>
    </fill>
    <fill>
      <patternFill patternType="solid">
        <fgColor theme="8"/>
        <bgColor indexed="64"/>
      </patternFill>
    </fill>
    <fill>
      <patternFill patternType="solid">
        <fgColor theme="4" tint="-0.249977111117893"/>
        <bgColor indexed="64"/>
      </patternFill>
    </fill>
    <fill>
      <patternFill patternType="solid">
        <fgColor theme="9"/>
      </patternFill>
    </fill>
    <fill>
      <patternFill patternType="solid">
        <fgColor theme="0"/>
        <bgColor theme="9" tint="0.59999389629810485"/>
      </patternFill>
    </fill>
    <fill>
      <patternFill patternType="solid">
        <fgColor theme="0"/>
        <bgColor theme="9" tint="0.79998168889431442"/>
      </patternFill>
    </fill>
    <fill>
      <patternFill patternType="solid">
        <fgColor theme="7"/>
        <bgColor indexed="64"/>
      </patternFill>
    </fill>
    <fill>
      <patternFill patternType="solid">
        <fgColor rgb="FF0070C0"/>
        <bgColor indexed="64"/>
      </patternFill>
    </fill>
    <fill>
      <patternFill patternType="solid">
        <fgColor rgb="FFF2F2F2"/>
      </patternFill>
    </fill>
    <fill>
      <patternFill patternType="solid">
        <fgColor theme="7" tint="0.39997558519241921"/>
        <bgColor theme="9" tint="0.79998168889431442"/>
      </patternFill>
    </fill>
    <fill>
      <patternFill patternType="solid">
        <fgColor rgb="FFFFFF00"/>
        <bgColor indexed="64"/>
      </patternFill>
    </fill>
    <fill>
      <patternFill patternType="solid">
        <fgColor rgb="FFFFFF00"/>
        <bgColor theme="9" tint="0.79998168889431442"/>
      </patternFill>
    </fill>
    <fill>
      <patternFill patternType="solid">
        <fgColor rgb="FFFF0000"/>
        <bgColor indexed="64"/>
      </patternFill>
    </fill>
    <fill>
      <patternFill patternType="solid">
        <fgColor rgb="FFFF0000"/>
        <bgColor theme="9" tint="0.79998168889431442"/>
      </patternFill>
    </fill>
    <fill>
      <patternFill patternType="solid">
        <fgColor theme="9"/>
        <bgColor indexed="64"/>
      </patternFill>
    </fill>
    <fill>
      <patternFill patternType="solid">
        <fgColor theme="9"/>
        <bgColor theme="9" tint="0.79998168889431442"/>
      </patternFill>
    </fill>
    <fill>
      <patternFill patternType="solid">
        <fgColor theme="1"/>
        <bgColor indexed="64"/>
      </patternFill>
    </fill>
    <fill>
      <patternFill patternType="solid">
        <fgColor theme="0"/>
        <bgColor indexed="64"/>
      </patternFill>
    </fill>
    <fill>
      <patternFill patternType="solid">
        <fgColor theme="6" tint="0.79998168889431442"/>
        <bgColor indexed="64"/>
      </patternFill>
    </fill>
    <fill>
      <patternFill patternType="solid">
        <fgColor theme="8"/>
        <bgColor theme="9" tint="0.79998168889431442"/>
      </patternFill>
    </fill>
    <fill>
      <patternFill patternType="solid">
        <fgColor theme="2"/>
        <bgColor indexed="64"/>
      </patternFill>
    </fill>
    <fill>
      <patternFill patternType="solid">
        <fgColor rgb="FFFFFFFF"/>
        <bgColor indexed="64"/>
      </patternFill>
    </fill>
    <fill>
      <patternFill patternType="solid">
        <fgColor rgb="FFF6F8FA"/>
        <bgColor indexed="64"/>
      </patternFill>
    </fill>
  </fills>
  <borders count="36">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style="medium">
        <color indexed="64"/>
      </top>
      <bottom style="medium">
        <color indexed="64"/>
      </bottom>
      <diagonal/>
    </border>
    <border>
      <left style="thin">
        <color rgb="FF3F3F3F"/>
      </left>
      <right style="medium">
        <color indexed="64"/>
      </right>
      <top style="medium">
        <color indexed="64"/>
      </top>
      <bottom style="medium">
        <color indexed="64"/>
      </bottom>
      <diagonal/>
    </border>
    <border>
      <left style="medium">
        <color rgb="FFD0D7DE"/>
      </left>
      <right/>
      <top style="medium">
        <color rgb="FFD0D7DE"/>
      </top>
      <bottom style="medium">
        <color rgb="FFD0D7DE"/>
      </bottom>
      <diagonal/>
    </border>
    <border>
      <left style="medium">
        <color rgb="FFD0D7DE"/>
      </left>
      <right style="medium">
        <color rgb="FFD0D7DE"/>
      </right>
      <top style="medium">
        <color rgb="FFD0D7DE"/>
      </top>
      <bottom style="medium">
        <color rgb="FFD0D7DE"/>
      </bottom>
      <diagonal/>
    </border>
    <border>
      <left style="medium">
        <color rgb="FFD0D7DE"/>
      </left>
      <right/>
      <top/>
      <bottom style="medium">
        <color rgb="FFD0D7DE"/>
      </bottom>
      <diagonal/>
    </border>
    <border>
      <left style="medium">
        <color rgb="FFD0D7DE"/>
      </left>
      <right style="medium">
        <color rgb="FFD0D7DE"/>
      </right>
      <top/>
      <bottom style="medium">
        <color rgb="FFD0D7DE"/>
      </bottom>
      <diagonal/>
    </border>
  </borders>
  <cellStyleXfs count="5">
    <xf numFmtId="0" fontId="0" fillId="0" borderId="0"/>
    <xf numFmtId="0" fontId="1" fillId="0" borderId="0"/>
    <xf numFmtId="9" fontId="24" fillId="0" borderId="0" applyFont="0" applyFill="0" applyBorder="0" applyAlignment="0" applyProtection="0"/>
    <xf numFmtId="0" fontId="28" fillId="9" borderId="0" applyNumberFormat="0" applyBorder="0" applyAlignment="0" applyProtection="0"/>
    <xf numFmtId="0" fontId="44" fillId="14" borderId="29" applyNumberFormat="0" applyAlignment="0" applyProtection="0"/>
  </cellStyleXfs>
  <cellXfs count="449">
    <xf numFmtId="0" fontId="0" fillId="0" borderId="0" xfId="0"/>
    <xf numFmtId="0" fontId="0" fillId="0" borderId="0" xfId="0" applyAlignment="1">
      <alignment horizontal="center" vertical="center"/>
    </xf>
    <xf numFmtId="0" fontId="2" fillId="3" borderId="1" xfId="0" applyFont="1" applyFill="1" applyBorder="1" applyAlignment="1">
      <alignment horizontal="center" vertical="center"/>
    </xf>
    <xf numFmtId="164" fontId="3" fillId="4" borderId="1" xfId="0" applyNumberFormat="1" applyFont="1" applyFill="1" applyBorder="1" applyAlignment="1">
      <alignment horizontal="center" vertical="center"/>
    </xf>
    <xf numFmtId="49" fontId="3" fillId="4" borderId="1" xfId="0" applyNumberFormat="1" applyFont="1" applyFill="1" applyBorder="1" applyAlignment="1">
      <alignment horizontal="center" vertical="center"/>
    </xf>
    <xf numFmtId="0" fontId="4" fillId="0" borderId="0" xfId="0" applyFont="1"/>
    <xf numFmtId="0" fontId="5" fillId="0" borderId="0" xfId="0" applyFont="1" applyAlignment="1">
      <alignment horizontal="center" vertical="center"/>
    </xf>
    <xf numFmtId="165" fontId="2" fillId="3" borderId="1" xfId="0" applyNumberFormat="1" applyFont="1" applyFill="1" applyBorder="1" applyAlignment="1">
      <alignment horizontal="center" vertical="center"/>
    </xf>
    <xf numFmtId="165" fontId="0" fillId="0" borderId="0" xfId="0" applyNumberFormat="1"/>
    <xf numFmtId="0" fontId="6" fillId="2" borderId="1" xfId="0" applyFont="1" applyFill="1" applyBorder="1" applyAlignment="1">
      <alignment horizontal="center" vertical="center"/>
    </xf>
    <xf numFmtId="0" fontId="7" fillId="0" borderId="1" xfId="0" applyFont="1" applyBorder="1"/>
    <xf numFmtId="0" fontId="0" fillId="0" borderId="1" xfId="0" applyBorder="1"/>
    <xf numFmtId="0" fontId="4" fillId="0" borderId="1" xfId="0" applyFont="1" applyBorder="1"/>
    <xf numFmtId="0" fontId="0" fillId="0" borderId="0" xfId="0" applyBorder="1"/>
    <xf numFmtId="0" fontId="0" fillId="0" borderId="5" xfId="0" applyBorder="1"/>
    <xf numFmtId="0" fontId="0" fillId="0" borderId="7" xfId="0" applyBorder="1"/>
    <xf numFmtId="0" fontId="0" fillId="0" borderId="8" xfId="0" applyBorder="1"/>
    <xf numFmtId="0" fontId="0" fillId="0" borderId="0" xfId="0" applyAlignment="1">
      <alignment horizontal="left"/>
    </xf>
    <xf numFmtId="0" fontId="7" fillId="0" borderId="10" xfId="0" applyFont="1" applyBorder="1"/>
    <xf numFmtId="0" fontId="7" fillId="0" borderId="0" xfId="0" applyFont="1" applyBorder="1"/>
    <xf numFmtId="165" fontId="0" fillId="0" borderId="1" xfId="0" applyNumberFormat="1" applyBorder="1"/>
    <xf numFmtId="0" fontId="1" fillId="0" borderId="1" xfId="1" applyBorder="1"/>
    <xf numFmtId="49" fontId="0" fillId="0" borderId="1" xfId="0" applyNumberFormat="1" applyBorder="1"/>
    <xf numFmtId="49" fontId="1" fillId="0" borderId="1" xfId="1" applyNumberFormat="1" applyBorder="1"/>
    <xf numFmtId="166" fontId="0" fillId="0" borderId="0" xfId="0" applyNumberFormat="1"/>
    <xf numFmtId="0" fontId="8" fillId="0" borderId="0" xfId="0" applyFont="1" applyBorder="1"/>
    <xf numFmtId="0" fontId="8" fillId="0" borderId="5" xfId="0" applyFont="1" applyBorder="1"/>
    <xf numFmtId="166" fontId="0" fillId="0" borderId="6" xfId="0" applyNumberFormat="1" applyBorder="1"/>
    <xf numFmtId="166" fontId="0" fillId="0" borderId="9" xfId="0" applyNumberFormat="1" applyBorder="1"/>
    <xf numFmtId="0" fontId="0" fillId="0" borderId="1" xfId="0" applyNumberFormat="1" applyBorder="1"/>
    <xf numFmtId="0" fontId="2" fillId="3" borderId="1" xfId="0" applyNumberFormat="1" applyFont="1" applyFill="1" applyBorder="1" applyAlignment="1">
      <alignment horizontal="center" vertical="center"/>
    </xf>
    <xf numFmtId="0" fontId="0" fillId="0" borderId="0" xfId="0" applyNumberFormat="1"/>
    <xf numFmtId="166" fontId="2" fillId="3" borderId="11" xfId="0" applyNumberFormat="1" applyFont="1" applyFill="1" applyBorder="1" applyAlignment="1">
      <alignment horizontal="center" vertical="center"/>
    </xf>
    <xf numFmtId="166" fontId="0" fillId="0" borderId="11" xfId="0" applyNumberFormat="1" applyBorder="1"/>
    <xf numFmtId="0" fontId="0" fillId="0" borderId="6" xfId="0" applyBorder="1"/>
    <xf numFmtId="0" fontId="0" fillId="0" borderId="9" xfId="0" applyBorder="1"/>
    <xf numFmtId="0" fontId="6" fillId="2" borderId="2" xfId="0" applyFont="1" applyFill="1" applyBorder="1" applyAlignment="1">
      <alignment horizontal="left" indent="4"/>
    </xf>
    <xf numFmtId="0" fontId="5" fillId="2" borderId="3" xfId="0" applyFont="1" applyFill="1" applyBorder="1" applyAlignment="1">
      <alignment horizontal="left" indent="4"/>
    </xf>
    <xf numFmtId="0" fontId="5" fillId="2" borderId="3" xfId="0" applyFont="1" applyFill="1" applyBorder="1" applyAlignment="1">
      <alignment horizontal="left" indent="2"/>
    </xf>
    <xf numFmtId="0" fontId="5" fillId="2" borderId="4" xfId="0" applyFont="1" applyFill="1" applyBorder="1" applyAlignment="1">
      <alignment horizontal="left" indent="2"/>
    </xf>
    <xf numFmtId="0" fontId="6" fillId="2" borderId="11" xfId="0" applyFont="1" applyFill="1" applyBorder="1" applyAlignment="1">
      <alignment horizontal="center" vertical="center"/>
    </xf>
    <xf numFmtId="0" fontId="0" fillId="0" borderId="11" xfId="0" applyBorder="1"/>
    <xf numFmtId="0" fontId="4" fillId="0" borderId="11" xfId="0" applyFont="1" applyBorder="1"/>
    <xf numFmtId="0" fontId="0" fillId="0" borderId="10" xfId="0" applyBorder="1"/>
    <xf numFmtId="0" fontId="6" fillId="2" borderId="1" xfId="0" applyFont="1" applyFill="1" applyBorder="1"/>
    <xf numFmtId="0" fontId="6" fillId="2" borderId="0" xfId="0" applyFont="1" applyFill="1" applyBorder="1"/>
    <xf numFmtId="0" fontId="0" fillId="2" borderId="12" xfId="0" applyFill="1" applyBorder="1"/>
    <xf numFmtId="0" fontId="6" fillId="2" borderId="13" xfId="0" applyFont="1" applyFill="1" applyBorder="1" applyAlignment="1">
      <alignment horizontal="center" vertical="center"/>
    </xf>
    <xf numFmtId="0" fontId="0" fillId="2" borderId="13" xfId="0" applyFill="1" applyBorder="1"/>
    <xf numFmtId="0" fontId="0" fillId="2" borderId="14" xfId="0" applyFill="1" applyBorder="1"/>
    <xf numFmtId="0" fontId="0" fillId="0" borderId="15" xfId="0" applyBorder="1"/>
    <xf numFmtId="0" fontId="4" fillId="0" borderId="16" xfId="0" applyFont="1" applyBorder="1"/>
    <xf numFmtId="0" fontId="0" fillId="0" borderId="17" xfId="0" applyBorder="1"/>
    <xf numFmtId="0" fontId="0" fillId="0" borderId="18" xfId="0" applyBorder="1"/>
    <xf numFmtId="0" fontId="4" fillId="0" borderId="19" xfId="0" applyFont="1" applyBorder="1"/>
    <xf numFmtId="0" fontId="6" fillId="2" borderId="12" xfId="0" applyFont="1" applyFill="1" applyBorder="1" applyAlignment="1">
      <alignment horizontal="center" vertical="center"/>
    </xf>
    <xf numFmtId="0" fontId="6" fillId="2" borderId="14" xfId="0" applyFont="1" applyFill="1" applyBorder="1" applyAlignment="1">
      <alignment horizontal="center" vertical="center"/>
    </xf>
    <xf numFmtId="0" fontId="7" fillId="0" borderId="11" xfId="0" applyFont="1" applyBorder="1"/>
    <xf numFmtId="0" fontId="9" fillId="0" borderId="11" xfId="0" applyFont="1" applyBorder="1"/>
    <xf numFmtId="0" fontId="8" fillId="2" borderId="2" xfId="0" quotePrefix="1" applyFont="1" applyFill="1" applyBorder="1"/>
    <xf numFmtId="0" fontId="8" fillId="2" borderId="4" xfId="0" applyFont="1" applyFill="1" applyBorder="1"/>
    <xf numFmtId="0" fontId="1" fillId="0" borderId="0" xfId="0" applyFont="1"/>
    <xf numFmtId="0" fontId="18" fillId="0" borderId="0" xfId="0" applyFont="1"/>
    <xf numFmtId="0" fontId="20" fillId="0" borderId="0" xfId="0" applyFont="1"/>
    <xf numFmtId="0" fontId="21" fillId="0" borderId="0" xfId="0" applyFont="1"/>
    <xf numFmtId="0" fontId="22" fillId="0" borderId="0" xfId="0" applyFont="1"/>
    <xf numFmtId="0" fontId="5" fillId="4" borderId="2" xfId="0" applyFont="1" applyFill="1" applyBorder="1" applyAlignment="1">
      <alignment horizontal="left" indent="3"/>
    </xf>
    <xf numFmtId="0" fontId="5" fillId="4" borderId="4" xfId="0" applyFont="1" applyFill="1" applyBorder="1" applyAlignment="1">
      <alignment horizontal="left" indent="3"/>
    </xf>
    <xf numFmtId="0" fontId="12" fillId="7" borderId="2" xfId="0" applyFont="1" applyFill="1" applyBorder="1" applyAlignment="1">
      <alignment horizontal="left"/>
    </xf>
    <xf numFmtId="0" fontId="1" fillId="7" borderId="3" xfId="0" applyFont="1" applyFill="1" applyBorder="1" applyAlignment="1">
      <alignment horizontal="left"/>
    </xf>
    <xf numFmtId="0" fontId="12" fillId="7" borderId="3" xfId="0" applyFont="1" applyFill="1" applyBorder="1" applyAlignment="1">
      <alignment horizontal="left"/>
    </xf>
    <xf numFmtId="0" fontId="12" fillId="7" borderId="4" xfId="0" applyFont="1" applyFill="1" applyBorder="1" applyAlignment="1">
      <alignment horizontal="left"/>
    </xf>
    <xf numFmtId="0" fontId="12" fillId="0" borderId="0" xfId="0" applyFont="1" applyBorder="1" applyAlignment="1">
      <alignment horizontal="center"/>
    </xf>
    <xf numFmtId="0" fontId="12" fillId="0" borderId="6" xfId="0" applyFont="1" applyBorder="1" applyAlignment="1">
      <alignment horizontal="center"/>
    </xf>
    <xf numFmtId="0" fontId="12" fillId="0" borderId="8" xfId="0" applyFont="1" applyBorder="1" applyAlignment="1">
      <alignment horizontal="center"/>
    </xf>
    <xf numFmtId="0" fontId="12" fillId="0" borderId="9" xfId="0" applyFont="1" applyBorder="1" applyAlignment="1">
      <alignment horizontal="center"/>
    </xf>
    <xf numFmtId="0" fontId="5" fillId="0" borderId="5" xfId="0" applyFont="1" applyBorder="1"/>
    <xf numFmtId="0" fontId="2" fillId="0" borderId="0" xfId="0" applyFont="1" applyBorder="1"/>
    <xf numFmtId="0" fontId="5" fillId="0" borderId="7" xfId="0" applyFont="1" applyBorder="1" applyAlignment="1">
      <alignment vertical="center"/>
    </xf>
    <xf numFmtId="0" fontId="2" fillId="0" borderId="8" xfId="0" applyFont="1" applyBorder="1"/>
    <xf numFmtId="0" fontId="8" fillId="0" borderId="20" xfId="0" applyFont="1" applyBorder="1"/>
    <xf numFmtId="0" fontId="8" fillId="0" borderId="21" xfId="0" applyFont="1" applyBorder="1"/>
    <xf numFmtId="0" fontId="5" fillId="0" borderId="21" xfId="0" applyFont="1" applyBorder="1"/>
    <xf numFmtId="0" fontId="0" fillId="0" borderId="21" xfId="0" applyBorder="1"/>
    <xf numFmtId="0" fontId="0" fillId="0" borderId="22" xfId="0" applyBorder="1"/>
    <xf numFmtId="0" fontId="2" fillId="5" borderId="3" xfId="0" applyFont="1" applyFill="1" applyBorder="1" applyAlignment="1">
      <alignment horizontal="center" vertical="center"/>
    </xf>
    <xf numFmtId="0" fontId="0" fillId="5" borderId="4" xfId="0" applyFill="1" applyBorder="1"/>
    <xf numFmtId="0" fontId="0" fillId="0" borderId="16" xfId="0" applyBorder="1"/>
    <xf numFmtId="0" fontId="4" fillId="0" borderId="17" xfId="0" applyFont="1" applyBorder="1"/>
    <xf numFmtId="0" fontId="4" fillId="0" borderId="18" xfId="0" applyFont="1" applyBorder="1"/>
    <xf numFmtId="0" fontId="4" fillId="0" borderId="7" xfId="0" applyFont="1" applyBorder="1"/>
    <xf numFmtId="0" fontId="4" fillId="0" borderId="8" xfId="0" applyFont="1" applyBorder="1"/>
    <xf numFmtId="0" fontId="4" fillId="0" borderId="9" xfId="0" applyFont="1" applyBorder="1"/>
    <xf numFmtId="0" fontId="5" fillId="5" borderId="2" xfId="0" applyFont="1" applyFill="1" applyBorder="1" applyAlignment="1">
      <alignment horizontal="left" indent="6"/>
    </xf>
    <xf numFmtId="0" fontId="5" fillId="5" borderId="3" xfId="0" applyFont="1" applyFill="1" applyBorder="1" applyAlignment="1">
      <alignment horizontal="left" indent="6"/>
    </xf>
    <xf numFmtId="0" fontId="5" fillId="5" borderId="4" xfId="0" applyFont="1" applyFill="1" applyBorder="1" applyAlignment="1">
      <alignment horizontal="left" indent="6"/>
    </xf>
    <xf numFmtId="0" fontId="1" fillId="5" borderId="2" xfId="0" applyFont="1" applyFill="1" applyBorder="1"/>
    <xf numFmtId="0" fontId="5" fillId="0" borderId="20" xfId="0" applyFont="1" applyBorder="1"/>
    <xf numFmtId="0" fontId="2" fillId="5" borderId="2" xfId="0" applyFont="1" applyFill="1" applyBorder="1" applyAlignment="1">
      <alignment horizontal="left" vertical="center" indent="2"/>
    </xf>
    <xf numFmtId="0" fontId="0" fillId="5" borderId="3" xfId="0" applyFill="1" applyBorder="1" applyAlignment="1">
      <alignment horizontal="left" indent="2"/>
    </xf>
    <xf numFmtId="0" fontId="0" fillId="5" borderId="4" xfId="0" applyFill="1" applyBorder="1" applyAlignment="1">
      <alignment horizontal="left" indent="4"/>
    </xf>
    <xf numFmtId="0" fontId="2" fillId="5" borderId="2" xfId="0" applyFont="1" applyFill="1" applyBorder="1" applyAlignment="1">
      <alignment horizontal="left" vertical="center"/>
    </xf>
    <xf numFmtId="0" fontId="2" fillId="5" borderId="3" xfId="0" applyFont="1" applyFill="1" applyBorder="1" applyAlignment="1">
      <alignment horizontal="left" vertical="center"/>
    </xf>
    <xf numFmtId="0" fontId="2" fillId="5" borderId="4" xfId="0" applyFont="1" applyFill="1" applyBorder="1" applyAlignment="1">
      <alignment horizontal="left" vertical="center"/>
    </xf>
    <xf numFmtId="0" fontId="1" fillId="0" borderId="21" xfId="0" applyFont="1" applyBorder="1"/>
    <xf numFmtId="0" fontId="1" fillId="0" borderId="22" xfId="0" applyFont="1" applyBorder="1"/>
    <xf numFmtId="0" fontId="17" fillId="8" borderId="2" xfId="0" applyFont="1" applyFill="1" applyBorder="1" applyAlignment="1">
      <alignment horizontal="left" indent="2"/>
    </xf>
    <xf numFmtId="0" fontId="17" fillId="8" borderId="3" xfId="0" applyFont="1" applyFill="1" applyBorder="1" applyAlignment="1">
      <alignment horizontal="left" indent="2"/>
    </xf>
    <xf numFmtId="0" fontId="1" fillId="8" borderId="4" xfId="0" applyFont="1" applyFill="1" applyBorder="1" applyAlignment="1">
      <alignment horizontal="left" indent="2"/>
    </xf>
    <xf numFmtId="0" fontId="1" fillId="0" borderId="5" xfId="0" applyFont="1" applyBorder="1"/>
    <xf numFmtId="0" fontId="1" fillId="0" borderId="0" xfId="0" applyFont="1" applyBorder="1"/>
    <xf numFmtId="0" fontId="1" fillId="0" borderId="6" xfId="0" applyFont="1" applyBorder="1"/>
    <xf numFmtId="0" fontId="1" fillId="0" borderId="5" xfId="0" applyFont="1" applyBorder="1" applyAlignment="1">
      <alignment horizontal="left"/>
    </xf>
    <xf numFmtId="0" fontId="1" fillId="0" borderId="0" xfId="0" applyFont="1" applyBorder="1" applyAlignment="1">
      <alignment horizontal="center"/>
    </xf>
    <xf numFmtId="0" fontId="1" fillId="0" borderId="7" xfId="0" applyFont="1" applyBorder="1"/>
    <xf numFmtId="0" fontId="1" fillId="0" borderId="8" xfId="0" applyFont="1" applyBorder="1" applyAlignment="1">
      <alignment horizontal="center"/>
    </xf>
    <xf numFmtId="0" fontId="1" fillId="0" borderId="8" xfId="0" applyFont="1" applyBorder="1"/>
    <xf numFmtId="0" fontId="1" fillId="0" borderId="9" xfId="0" applyFont="1" applyBorder="1"/>
    <xf numFmtId="9" fontId="8" fillId="0" borderId="20" xfId="2" applyFont="1" applyBorder="1"/>
    <xf numFmtId="9" fontId="8" fillId="0" borderId="21" xfId="2" applyFont="1" applyBorder="1"/>
    <xf numFmtId="9" fontId="8" fillId="0" borderId="22" xfId="2" applyFont="1" applyBorder="1"/>
    <xf numFmtId="0" fontId="0" fillId="0" borderId="22" xfId="0" applyBorder="1" applyAlignment="1">
      <alignment horizontal="center"/>
    </xf>
    <xf numFmtId="0" fontId="0" fillId="4" borderId="2" xfId="0" applyFill="1" applyBorder="1" applyAlignment="1">
      <alignment horizontal="left" indent="11"/>
    </xf>
    <xf numFmtId="0" fontId="0" fillId="4" borderId="3" xfId="0" applyFill="1" applyBorder="1" applyAlignment="1">
      <alignment horizontal="left" indent="11"/>
    </xf>
    <xf numFmtId="0" fontId="0" fillId="4" borderId="4" xfId="0" applyFill="1" applyBorder="1" applyAlignment="1">
      <alignment horizontal="left" indent="11"/>
    </xf>
    <xf numFmtId="0" fontId="5" fillId="0" borderId="22" xfId="0" applyFont="1" applyBorder="1"/>
    <xf numFmtId="0" fontId="4" fillId="0" borderId="22" xfId="0" applyFont="1" applyBorder="1"/>
    <xf numFmtId="0" fontId="4" fillId="0" borderId="21" xfId="0" applyFont="1" applyBorder="1"/>
    <xf numFmtId="0" fontId="1" fillId="0" borderId="2" xfId="0" applyFont="1" applyBorder="1"/>
    <xf numFmtId="0" fontId="1" fillId="0" borderId="3" xfId="0" applyFont="1" applyBorder="1"/>
    <xf numFmtId="0" fontId="23" fillId="6" borderId="3" xfId="0" applyFont="1" applyFill="1" applyBorder="1"/>
    <xf numFmtId="0" fontId="0" fillId="0" borderId="3" xfId="0" applyBorder="1"/>
    <xf numFmtId="0" fontId="0" fillId="0" borderId="4" xfId="0" applyBorder="1"/>
    <xf numFmtId="0" fontId="12" fillId="0" borderId="5" xfId="0" applyFont="1" applyBorder="1"/>
    <xf numFmtId="0" fontId="12" fillId="0" borderId="0" xfId="0" applyFont="1" applyBorder="1"/>
    <xf numFmtId="0" fontId="13" fillId="0" borderId="0" xfId="0" applyFont="1" applyBorder="1"/>
    <xf numFmtId="0" fontId="1" fillId="0" borderId="0" xfId="0" applyFont="1" applyBorder="1" applyAlignment="1">
      <alignment horizontal="left"/>
    </xf>
    <xf numFmtId="0" fontId="12" fillId="0" borderId="0" xfId="0" applyFont="1" applyBorder="1" applyAlignment="1">
      <alignment horizontal="left"/>
    </xf>
    <xf numFmtId="0" fontId="12" fillId="0" borderId="5" xfId="0" applyFont="1" applyBorder="1" applyAlignment="1">
      <alignment horizontal="center"/>
    </xf>
    <xf numFmtId="0" fontId="12" fillId="0" borderId="5" xfId="0" applyFont="1" applyBorder="1" applyAlignment="1">
      <alignment horizontal="left" indent="2"/>
    </xf>
    <xf numFmtId="0" fontId="25" fillId="0" borderId="5" xfId="0" applyFont="1" applyBorder="1" applyAlignment="1">
      <alignment horizontal="left" indent="2"/>
    </xf>
    <xf numFmtId="0" fontId="0" fillId="0" borderId="2" xfId="0" applyBorder="1"/>
    <xf numFmtId="0" fontId="13" fillId="0" borderId="5" xfId="0" applyFont="1" applyBorder="1"/>
    <xf numFmtId="0" fontId="13" fillId="0" borderId="8" xfId="0" applyFont="1" applyBorder="1" applyAlignment="1">
      <alignment horizontal="center"/>
    </xf>
    <xf numFmtId="0" fontId="13" fillId="0" borderId="8" xfId="0" applyFont="1" applyBorder="1"/>
    <xf numFmtId="0" fontId="12" fillId="0" borderId="2" xfId="0" applyFont="1" applyBorder="1"/>
    <xf numFmtId="0" fontId="12" fillId="0" borderId="3" xfId="0" applyFont="1" applyBorder="1"/>
    <xf numFmtId="0" fontId="13" fillId="0" borderId="3" xfId="0" applyFont="1" applyBorder="1"/>
    <xf numFmtId="0" fontId="13" fillId="0" borderId="2" xfId="0" applyFont="1" applyBorder="1"/>
    <xf numFmtId="0" fontId="12" fillId="0" borderId="7" xfId="0" applyFont="1" applyBorder="1"/>
    <xf numFmtId="0" fontId="12" fillId="0" borderId="8" xfId="0" applyFont="1" applyBorder="1"/>
    <xf numFmtId="0" fontId="13" fillId="0" borderId="7" xfId="0" applyFont="1" applyBorder="1"/>
    <xf numFmtId="0" fontId="0" fillId="0" borderId="0" xfId="0" applyNumberFormat="1" applyBorder="1"/>
    <xf numFmtId="165" fontId="0" fillId="0" borderId="0" xfId="0" applyNumberFormat="1" applyBorder="1"/>
    <xf numFmtId="166" fontId="0" fillId="0" borderId="0" xfId="0" applyNumberFormat="1" applyBorder="1"/>
    <xf numFmtId="0" fontId="30" fillId="0" borderId="20" xfId="0" applyFont="1" applyBorder="1"/>
    <xf numFmtId="0" fontId="30" fillId="0" borderId="21" xfId="0" applyFont="1" applyBorder="1"/>
    <xf numFmtId="0" fontId="6" fillId="0" borderId="20" xfId="0" applyFont="1" applyBorder="1"/>
    <xf numFmtId="0" fontId="30" fillId="0" borderId="23" xfId="0" applyFont="1" applyBorder="1" applyAlignment="1"/>
    <xf numFmtId="0" fontId="0" fillId="0" borderId="20" xfId="0" applyBorder="1"/>
    <xf numFmtId="0" fontId="23" fillId="4" borderId="0" xfId="0" applyFont="1" applyFill="1" applyBorder="1" applyAlignment="1">
      <alignment vertical="center"/>
    </xf>
    <xf numFmtId="0" fontId="11" fillId="4" borderId="0" xfId="0" applyFont="1" applyFill="1" applyBorder="1"/>
    <xf numFmtId="0" fontId="5" fillId="4" borderId="0" xfId="0" applyFont="1" applyFill="1" applyBorder="1"/>
    <xf numFmtId="0" fontId="27" fillId="0" borderId="5" xfId="0" applyFont="1" applyBorder="1" applyAlignment="1">
      <alignment vertical="center"/>
    </xf>
    <xf numFmtId="0" fontId="15" fillId="0" borderId="0" xfId="0" applyFont="1" applyBorder="1"/>
    <xf numFmtId="0" fontId="27" fillId="0" borderId="0" xfId="0" applyFont="1" applyBorder="1"/>
    <xf numFmtId="0" fontId="0" fillId="0" borderId="5" xfId="0" applyBorder="1" applyAlignment="1">
      <alignment vertical="center"/>
    </xf>
    <xf numFmtId="0" fontId="0" fillId="0" borderId="5" xfId="0" applyBorder="1" applyAlignment="1">
      <alignment horizontal="center" vertical="center"/>
    </xf>
    <xf numFmtId="0" fontId="27" fillId="0" borderId="5" xfId="0" applyFont="1" applyBorder="1" applyAlignment="1">
      <alignment horizontal="center" vertical="center"/>
    </xf>
    <xf numFmtId="0" fontId="27" fillId="0" borderId="7" xfId="0" applyFont="1" applyBorder="1" applyAlignment="1">
      <alignment vertical="center"/>
    </xf>
    <xf numFmtId="0" fontId="15" fillId="0" borderId="8" xfId="0" applyFont="1" applyBorder="1"/>
    <xf numFmtId="0" fontId="27" fillId="0" borderId="8" xfId="0" applyFont="1" applyBorder="1"/>
    <xf numFmtId="0" fontId="0" fillId="0" borderId="7" xfId="0" applyBorder="1" applyAlignment="1">
      <alignment vertical="center"/>
    </xf>
    <xf numFmtId="0" fontId="27" fillId="0" borderId="2" xfId="0" applyFont="1" applyBorder="1" applyAlignment="1">
      <alignment vertical="center"/>
    </xf>
    <xf numFmtId="0" fontId="15" fillId="0" borderId="3" xfId="0" applyFont="1" applyBorder="1"/>
    <xf numFmtId="0" fontId="27" fillId="0" borderId="3" xfId="0" applyFont="1" applyBorder="1"/>
    <xf numFmtId="0" fontId="13" fillId="0" borderId="4" xfId="0" applyFont="1" applyBorder="1"/>
    <xf numFmtId="0" fontId="13" fillId="0" borderId="6" xfId="0" applyFont="1" applyBorder="1"/>
    <xf numFmtId="0" fontId="1" fillId="2" borderId="2" xfId="0" applyFont="1" applyFill="1" applyBorder="1"/>
    <xf numFmtId="0" fontId="1" fillId="2" borderId="3" xfId="0" applyFont="1" applyFill="1" applyBorder="1"/>
    <xf numFmtId="0" fontId="1" fillId="2" borderId="4" xfId="0" applyFont="1" applyFill="1" applyBorder="1"/>
    <xf numFmtId="0" fontId="1" fillId="0" borderId="5" xfId="0" applyFont="1" applyBorder="1" applyAlignment="1">
      <alignment horizontal="center"/>
    </xf>
    <xf numFmtId="167" fontId="1" fillId="0" borderId="6" xfId="0" applyNumberFormat="1" applyFont="1" applyBorder="1" applyAlignment="1">
      <alignment horizontal="center"/>
    </xf>
    <xf numFmtId="0" fontId="1" fillId="2" borderId="4" xfId="0" applyFont="1" applyFill="1" applyBorder="1" applyAlignment="1">
      <alignment horizontal="center"/>
    </xf>
    <xf numFmtId="0" fontId="1" fillId="2" borderId="3" xfId="0" applyFont="1" applyFill="1" applyBorder="1" applyAlignment="1">
      <alignment horizontal="center"/>
    </xf>
    <xf numFmtId="0" fontId="1" fillId="2" borderId="2" xfId="0" applyFont="1" applyFill="1" applyBorder="1" applyAlignment="1">
      <alignment horizontal="center"/>
    </xf>
    <xf numFmtId="15" fontId="1" fillId="0" borderId="7" xfId="0" applyNumberFormat="1" applyFont="1" applyBorder="1"/>
    <xf numFmtId="0" fontId="15" fillId="0" borderId="5" xfId="0" applyFont="1" applyBorder="1"/>
    <xf numFmtId="0" fontId="15" fillId="0" borderId="5" xfId="0" applyFont="1" applyBorder="1" applyAlignment="1">
      <alignment horizontal="center"/>
    </xf>
    <xf numFmtId="0" fontId="1" fillId="3" borderId="5" xfId="0" applyFont="1" applyFill="1" applyBorder="1"/>
    <xf numFmtId="0" fontId="0" fillId="3" borderId="0" xfId="0" applyFill="1"/>
    <xf numFmtId="0" fontId="1" fillId="0" borderId="1" xfId="0" applyFont="1" applyBorder="1"/>
    <xf numFmtId="0" fontId="6" fillId="2" borderId="24" xfId="0" applyFont="1" applyFill="1" applyBorder="1" applyAlignment="1">
      <alignment horizontal="left" indent="3"/>
    </xf>
    <xf numFmtId="0" fontId="0" fillId="2" borderId="24" xfId="0" applyFill="1" applyBorder="1" applyAlignment="1">
      <alignment horizontal="left" indent="6"/>
    </xf>
    <xf numFmtId="0" fontId="0" fillId="2" borderId="24" xfId="0" applyFill="1" applyBorder="1" applyAlignment="1">
      <alignment horizontal="left" indent="3"/>
    </xf>
    <xf numFmtId="0" fontId="15" fillId="0" borderId="2" xfId="0" applyFont="1" applyBorder="1" applyAlignment="1">
      <alignment vertical="center"/>
    </xf>
    <xf numFmtId="0" fontId="15" fillId="0" borderId="5" xfId="0" applyFont="1" applyBorder="1" applyAlignment="1">
      <alignment vertical="center"/>
    </xf>
    <xf numFmtId="0" fontId="1" fillId="0" borderId="5" xfId="0" applyFont="1" applyBorder="1" applyAlignment="1">
      <alignment vertical="center"/>
    </xf>
    <xf numFmtId="0" fontId="1" fillId="0" borderId="7" xfId="0" applyFont="1" applyBorder="1" applyAlignment="1">
      <alignment vertical="center"/>
    </xf>
    <xf numFmtId="0" fontId="29" fillId="11" borderId="8" xfId="0" applyFont="1" applyFill="1" applyBorder="1"/>
    <xf numFmtId="0" fontId="15" fillId="0" borderId="5" xfId="0" applyFont="1" applyBorder="1" applyAlignment="1">
      <alignment horizontal="center" vertical="center"/>
    </xf>
    <xf numFmtId="0" fontId="8" fillId="4" borderId="2" xfId="0" applyFont="1" applyFill="1" applyBorder="1"/>
    <xf numFmtId="0" fontId="1" fillId="4" borderId="3" xfId="0" applyFont="1" applyFill="1" applyBorder="1"/>
    <xf numFmtId="0" fontId="14" fillId="0" borderId="5" xfId="0" applyFont="1" applyBorder="1" applyAlignment="1">
      <alignment vertical="center"/>
    </xf>
    <xf numFmtId="0" fontId="0" fillId="0" borderId="5" xfId="0" applyBorder="1" applyAlignment="1">
      <alignment horizontal="center"/>
    </xf>
    <xf numFmtId="0" fontId="16" fillId="0" borderId="0" xfId="0" applyFont="1" applyBorder="1"/>
    <xf numFmtId="0" fontId="8" fillId="0" borderId="22" xfId="0" applyFont="1" applyBorder="1"/>
    <xf numFmtId="9" fontId="0" fillId="0" borderId="1" xfId="2" applyFont="1" applyBorder="1"/>
    <xf numFmtId="0" fontId="6" fillId="2" borderId="1" xfId="0" applyFont="1" applyFill="1" applyBorder="1" applyAlignment="1">
      <alignment vertical="center"/>
    </xf>
    <xf numFmtId="0" fontId="6" fillId="2" borderId="1" xfId="0" applyFont="1" applyFill="1" applyBorder="1" applyAlignment="1"/>
    <xf numFmtId="0" fontId="5" fillId="12" borderId="20" xfId="0" applyFont="1" applyFill="1" applyBorder="1"/>
    <xf numFmtId="0" fontId="5" fillId="12" borderId="21" xfId="0" applyFont="1" applyFill="1" applyBorder="1"/>
    <xf numFmtId="0" fontId="5" fillId="12" borderId="22" xfId="0" applyFont="1" applyFill="1" applyBorder="1"/>
    <xf numFmtId="0" fontId="31" fillId="12" borderId="25" xfId="3" applyFont="1" applyFill="1" applyBorder="1"/>
    <xf numFmtId="0" fontId="0" fillId="12" borderId="21" xfId="0" applyFill="1" applyBorder="1"/>
    <xf numFmtId="0" fontId="0" fillId="12" borderId="22" xfId="0" applyFill="1" applyBorder="1"/>
    <xf numFmtId="0" fontId="6" fillId="12" borderId="20" xfId="0" applyFont="1" applyFill="1" applyBorder="1"/>
    <xf numFmtId="0" fontId="6" fillId="12" borderId="21" xfId="0" applyFont="1" applyFill="1" applyBorder="1"/>
    <xf numFmtId="0" fontId="6" fillId="12" borderId="22" xfId="0" applyFont="1" applyFill="1" applyBorder="1"/>
    <xf numFmtId="0" fontId="6" fillId="2" borderId="25" xfId="0" applyFont="1" applyFill="1" applyBorder="1" applyAlignment="1">
      <alignment horizontal="left" vertical="center"/>
    </xf>
    <xf numFmtId="168" fontId="0" fillId="0" borderId="22" xfId="0" applyNumberFormat="1" applyBorder="1"/>
    <xf numFmtId="0" fontId="32" fillId="10" borderId="1" xfId="0" applyFont="1" applyFill="1" applyBorder="1"/>
    <xf numFmtId="0" fontId="32" fillId="11" borderId="1" xfId="0" applyFont="1" applyFill="1" applyBorder="1"/>
    <xf numFmtId="0" fontId="32" fillId="0" borderId="1" xfId="0" applyFont="1" applyBorder="1"/>
    <xf numFmtId="0" fontId="33" fillId="0" borderId="1" xfId="0" applyFont="1" applyBorder="1"/>
    <xf numFmtId="0" fontId="34" fillId="0" borderId="1" xfId="0" applyFont="1" applyBorder="1"/>
    <xf numFmtId="0" fontId="15" fillId="0" borderId="1" xfId="0" applyFont="1" applyBorder="1"/>
    <xf numFmtId="0" fontId="11" fillId="12" borderId="20" xfId="0" applyFont="1" applyFill="1" applyBorder="1"/>
    <xf numFmtId="0" fontId="11" fillId="12" borderId="21" xfId="0" applyFont="1" applyFill="1" applyBorder="1"/>
    <xf numFmtId="0" fontId="35" fillId="12" borderId="20" xfId="0" applyFont="1" applyFill="1" applyBorder="1"/>
    <xf numFmtId="0" fontId="11" fillId="12" borderId="22" xfId="0" applyFont="1" applyFill="1" applyBorder="1"/>
    <xf numFmtId="0" fontId="18" fillId="0" borderId="8" xfId="0" applyFont="1" applyBorder="1"/>
    <xf numFmtId="0" fontId="19" fillId="0" borderId="8" xfId="0" applyFont="1" applyBorder="1"/>
    <xf numFmtId="0" fontId="18" fillId="0" borderId="2" xfId="0" applyFont="1" applyBorder="1"/>
    <xf numFmtId="0" fontId="18" fillId="0" borderId="3" xfId="0" applyFont="1" applyBorder="1"/>
    <xf numFmtId="0" fontId="19" fillId="0" borderId="3" xfId="0" applyFont="1" applyBorder="1"/>
    <xf numFmtId="0" fontId="18" fillId="0" borderId="5" xfId="0" applyFont="1" applyBorder="1"/>
    <xf numFmtId="0" fontId="18" fillId="0" borderId="0" xfId="0" applyFont="1" applyBorder="1"/>
    <xf numFmtId="0" fontId="19" fillId="0" borderId="0" xfId="0" applyFont="1" applyBorder="1"/>
    <xf numFmtId="0" fontId="18" fillId="0" borderId="7" xfId="0" applyFont="1" applyBorder="1"/>
    <xf numFmtId="0" fontId="19" fillId="0" borderId="2" xfId="0" applyFont="1" applyBorder="1"/>
    <xf numFmtId="0" fontId="19" fillId="0" borderId="5" xfId="0" applyFont="1" applyBorder="1"/>
    <xf numFmtId="0" fontId="19" fillId="0" borderId="7" xfId="0" applyFont="1" applyBorder="1"/>
    <xf numFmtId="0" fontId="27" fillId="0" borderId="5" xfId="0" applyFont="1" applyBorder="1" applyAlignment="1">
      <alignment horizontal="center"/>
    </xf>
    <xf numFmtId="0" fontId="0" fillId="12" borderId="5" xfId="0" applyFill="1" applyBorder="1"/>
    <xf numFmtId="0" fontId="1" fillId="12" borderId="0" xfId="0" applyFont="1" applyFill="1" applyBorder="1"/>
    <xf numFmtId="0" fontId="0" fillId="12" borderId="0" xfId="0" applyFill="1" applyBorder="1"/>
    <xf numFmtId="0" fontId="0" fillId="12" borderId="0" xfId="0" applyFill="1"/>
    <xf numFmtId="0" fontId="0" fillId="12" borderId="6" xfId="0" applyFill="1" applyBorder="1"/>
    <xf numFmtId="0" fontId="11" fillId="0" borderId="0" xfId="0" applyFont="1" applyBorder="1" applyAlignment="1">
      <alignment vertical="center"/>
    </xf>
    <xf numFmtId="0" fontId="11" fillId="0" borderId="0" xfId="0" applyFont="1" applyBorder="1"/>
    <xf numFmtId="0" fontId="27" fillId="4" borderId="20" xfId="0" applyFont="1" applyFill="1" applyBorder="1"/>
    <xf numFmtId="0" fontId="27" fillId="4" borderId="21" xfId="0" applyFont="1" applyFill="1" applyBorder="1"/>
    <xf numFmtId="0" fontId="27" fillId="4" borderId="22" xfId="0" applyFont="1" applyFill="1" applyBorder="1"/>
    <xf numFmtId="0" fontId="13" fillId="0" borderId="9" xfId="0" applyFont="1" applyBorder="1"/>
    <xf numFmtId="0" fontId="1" fillId="7" borderId="2" xfId="0" applyFont="1" applyFill="1" applyBorder="1"/>
    <xf numFmtId="0" fontId="1" fillId="7" borderId="3" xfId="0" applyFont="1" applyFill="1" applyBorder="1"/>
    <xf numFmtId="0" fontId="0" fillId="7" borderId="3" xfId="0" applyFill="1" applyBorder="1"/>
    <xf numFmtId="0" fontId="0" fillId="7" borderId="4" xfId="0" applyFill="1" applyBorder="1"/>
    <xf numFmtId="0" fontId="0" fillId="7" borderId="2" xfId="0" applyFill="1" applyBorder="1"/>
    <xf numFmtId="0" fontId="26" fillId="7" borderId="3" xfId="0" applyFont="1" applyFill="1" applyBorder="1"/>
    <xf numFmtId="0" fontId="18" fillId="7" borderId="0" xfId="0" applyFont="1" applyFill="1" applyBorder="1"/>
    <xf numFmtId="0" fontId="19" fillId="7" borderId="0" xfId="0" applyFont="1" applyFill="1" applyBorder="1"/>
    <xf numFmtId="0" fontId="0" fillId="7" borderId="0" xfId="0" applyFill="1" applyBorder="1"/>
    <xf numFmtId="0" fontId="21" fillId="0" borderId="0" xfId="0" applyFont="1" applyBorder="1"/>
    <xf numFmtId="0" fontId="21" fillId="0" borderId="6" xfId="0" applyFont="1" applyBorder="1"/>
    <xf numFmtId="0" fontId="21" fillId="0" borderId="8" xfId="0" applyFont="1" applyBorder="1"/>
    <xf numFmtId="0" fontId="21" fillId="0" borderId="9" xfId="0" applyFont="1" applyBorder="1"/>
    <xf numFmtId="0" fontId="21" fillId="0" borderId="0" xfId="0" applyFont="1" applyBorder="1" applyAlignment="1"/>
    <xf numFmtId="0" fontId="21" fillId="0" borderId="6" xfId="0" applyFont="1" applyBorder="1" applyAlignment="1"/>
    <xf numFmtId="0" fontId="21" fillId="0" borderId="7" xfId="0" applyFont="1" applyBorder="1" applyAlignment="1"/>
    <xf numFmtId="0" fontId="21" fillId="0" borderId="8" xfId="0" applyFont="1" applyBorder="1" applyAlignment="1"/>
    <xf numFmtId="0" fontId="21" fillId="0" borderId="9" xfId="0" applyFont="1" applyBorder="1" applyAlignment="1"/>
    <xf numFmtId="0" fontId="22" fillId="0" borderId="5" xfId="0" applyFont="1" applyBorder="1" applyAlignment="1"/>
    <xf numFmtId="0" fontId="21" fillId="0" borderId="24" xfId="0" applyFont="1" applyBorder="1"/>
    <xf numFmtId="0" fontId="21" fillId="0" borderId="27" xfId="0" applyFont="1" applyBorder="1"/>
    <xf numFmtId="0" fontId="5" fillId="0" borderId="26" xfId="0" applyFont="1" applyBorder="1" applyAlignment="1">
      <alignment horizontal="center"/>
    </xf>
    <xf numFmtId="2" fontId="5" fillId="0" borderId="26" xfId="0" applyNumberFormat="1" applyFont="1" applyBorder="1" applyAlignment="1">
      <alignment horizontal="center"/>
    </xf>
    <xf numFmtId="165" fontId="5" fillId="0" borderId="26" xfId="0" applyNumberFormat="1" applyFont="1" applyBorder="1" applyAlignment="1">
      <alignment horizontal="center"/>
    </xf>
    <xf numFmtId="0" fontId="1" fillId="0" borderId="24" xfId="0" applyFont="1" applyBorder="1"/>
    <xf numFmtId="0" fontId="1" fillId="0" borderId="27" xfId="0" applyFont="1" applyBorder="1"/>
    <xf numFmtId="165" fontId="5" fillId="0" borderId="26" xfId="0" applyNumberFormat="1" applyFont="1" applyBorder="1"/>
    <xf numFmtId="0" fontId="21" fillId="0" borderId="2" xfId="0" applyFont="1" applyBorder="1" applyAlignment="1"/>
    <xf numFmtId="0" fontId="21" fillId="0" borderId="4" xfId="0" applyFont="1" applyBorder="1" applyAlignment="1"/>
    <xf numFmtId="0" fontId="39" fillId="0" borderId="5" xfId="0" applyFont="1" applyBorder="1"/>
    <xf numFmtId="0" fontId="36" fillId="0" borderId="0" xfId="0" applyFont="1" applyBorder="1"/>
    <xf numFmtId="0" fontId="36" fillId="0" borderId="6" xfId="0" applyFont="1" applyBorder="1"/>
    <xf numFmtId="0" fontId="21" fillId="0" borderId="5" xfId="0" applyFont="1" applyBorder="1"/>
    <xf numFmtId="0" fontId="21" fillId="0" borderId="7" xfId="0" applyFont="1" applyBorder="1"/>
    <xf numFmtId="169" fontId="0" fillId="0" borderId="8" xfId="0" applyNumberFormat="1" applyBorder="1"/>
    <xf numFmtId="169" fontId="5" fillId="0" borderId="0" xfId="0" applyNumberFormat="1" applyFont="1" applyBorder="1"/>
    <xf numFmtId="0" fontId="17" fillId="13" borderId="1" xfId="0" applyFont="1" applyFill="1" applyBorder="1" applyAlignment="1">
      <alignment horizontal="center"/>
    </xf>
    <xf numFmtId="0" fontId="6" fillId="13" borderId="20" xfId="0" applyFont="1" applyFill="1" applyBorder="1" applyAlignment="1"/>
    <xf numFmtId="0" fontId="17" fillId="13" borderId="22" xfId="0" applyFont="1" applyFill="1" applyBorder="1" applyAlignment="1"/>
    <xf numFmtId="0" fontId="17" fillId="13" borderId="20" xfId="0" applyFont="1" applyFill="1" applyBorder="1" applyAlignment="1"/>
    <xf numFmtId="0" fontId="17" fillId="13" borderId="21" xfId="0" applyFont="1" applyFill="1" applyBorder="1" applyAlignment="1"/>
    <xf numFmtId="0" fontId="6" fillId="13" borderId="22" xfId="0" applyFont="1" applyFill="1" applyBorder="1" applyAlignment="1"/>
    <xf numFmtId="0" fontId="17" fillId="13" borderId="20" xfId="0" applyFont="1" applyFill="1" applyBorder="1"/>
    <xf numFmtId="0" fontId="17" fillId="13" borderId="21" xfId="0" applyFont="1" applyFill="1" applyBorder="1"/>
    <xf numFmtId="0" fontId="17" fillId="13" borderId="22" xfId="0" applyFont="1" applyFill="1" applyBorder="1"/>
    <xf numFmtId="169" fontId="0" fillId="0" borderId="6" xfId="0" applyNumberFormat="1" applyBorder="1"/>
    <xf numFmtId="169" fontId="0" fillId="0" borderId="9" xfId="0" applyNumberFormat="1" applyBorder="1"/>
    <xf numFmtId="0" fontId="17" fillId="13" borderId="2" xfId="0" applyFont="1" applyFill="1" applyBorder="1"/>
    <xf numFmtId="0" fontId="21" fillId="13" borderId="4" xfId="0" applyFont="1" applyFill="1" applyBorder="1"/>
    <xf numFmtId="169" fontId="0" fillId="0" borderId="1" xfId="0" applyNumberFormat="1" applyBorder="1"/>
    <xf numFmtId="0" fontId="17" fillId="13" borderId="3" xfId="0" applyFont="1" applyFill="1" applyBorder="1"/>
    <xf numFmtId="0" fontId="17" fillId="13" borderId="4" xfId="0" applyFont="1" applyFill="1" applyBorder="1"/>
    <xf numFmtId="0" fontId="1" fillId="0" borderId="4" xfId="0" applyFont="1" applyBorder="1"/>
    <xf numFmtId="1" fontId="7" fillId="0" borderId="0" xfId="0" applyNumberFormat="1" applyFont="1" applyBorder="1"/>
    <xf numFmtId="0" fontId="40" fillId="0" borderId="0" xfId="0" applyFont="1" applyBorder="1"/>
    <xf numFmtId="169" fontId="7" fillId="0" borderId="0" xfId="0" applyNumberFormat="1" applyFont="1" applyBorder="1"/>
    <xf numFmtId="0" fontId="9" fillId="0" borderId="5" xfId="0" applyFont="1" applyBorder="1"/>
    <xf numFmtId="169" fontId="9" fillId="0" borderId="6" xfId="0" applyNumberFormat="1" applyFont="1" applyBorder="1"/>
    <xf numFmtId="0" fontId="9" fillId="0" borderId="1" xfId="0" applyFont="1" applyBorder="1"/>
    <xf numFmtId="169" fontId="9" fillId="0" borderId="1" xfId="0" applyNumberFormat="1" applyFont="1" applyBorder="1"/>
    <xf numFmtId="0" fontId="22" fillId="0" borderId="0" xfId="0" applyFont="1" applyBorder="1"/>
    <xf numFmtId="0" fontId="5" fillId="0" borderId="0" xfId="0" applyFont="1" applyBorder="1"/>
    <xf numFmtId="0" fontId="5" fillId="0" borderId="20" xfId="0" applyFont="1" applyBorder="1" applyAlignment="1"/>
    <xf numFmtId="0" fontId="5" fillId="0" borderId="21" xfId="0" applyFont="1" applyBorder="1" applyAlignment="1"/>
    <xf numFmtId="0" fontId="0" fillId="0" borderId="22" xfId="0" applyBorder="1" applyAlignment="1"/>
    <xf numFmtId="0" fontId="22" fillId="0" borderId="5" xfId="0" applyFont="1" applyBorder="1"/>
    <xf numFmtId="0" fontId="41" fillId="7" borderId="20" xfId="0" applyFont="1" applyFill="1" applyBorder="1"/>
    <xf numFmtId="0" fontId="41" fillId="7" borderId="21" xfId="0" applyFont="1" applyFill="1" applyBorder="1"/>
    <xf numFmtId="0" fontId="38" fillId="7" borderId="22" xfId="0" applyFont="1" applyFill="1" applyBorder="1"/>
    <xf numFmtId="0" fontId="41" fillId="7" borderId="0" xfId="0" applyFont="1" applyFill="1"/>
    <xf numFmtId="0" fontId="42" fillId="7" borderId="0" xfId="0" applyFont="1" applyFill="1"/>
    <xf numFmtId="0" fontId="43" fillId="7" borderId="0" xfId="0" applyFont="1" applyFill="1"/>
    <xf numFmtId="0" fontId="21" fillId="0" borderId="2" xfId="0" applyFont="1" applyBorder="1"/>
    <xf numFmtId="0" fontId="22" fillId="0" borderId="2" xfId="0" applyFont="1" applyBorder="1"/>
    <xf numFmtId="0" fontId="22" fillId="0" borderId="3" xfId="0" applyFont="1" applyBorder="1"/>
    <xf numFmtId="0" fontId="8" fillId="13" borderId="0" xfId="0" applyFont="1" applyFill="1" applyBorder="1"/>
    <xf numFmtId="0" fontId="21" fillId="0" borderId="3" xfId="0" applyFont="1" applyBorder="1"/>
    <xf numFmtId="0" fontId="22" fillId="0" borderId="8" xfId="0" applyFont="1" applyBorder="1"/>
    <xf numFmtId="0" fontId="22" fillId="0" borderId="7" xfId="0" applyFont="1" applyBorder="1"/>
    <xf numFmtId="0" fontId="37" fillId="0" borderId="0" xfId="0" applyFont="1" applyBorder="1"/>
    <xf numFmtId="0" fontId="5" fillId="0" borderId="25" xfId="0" applyFont="1" applyBorder="1"/>
    <xf numFmtId="0" fontId="5" fillId="0" borderId="28" xfId="0" applyFont="1" applyBorder="1"/>
    <xf numFmtId="0" fontId="5" fillId="0" borderId="23" xfId="0" applyFont="1" applyBorder="1"/>
    <xf numFmtId="1" fontId="0" fillId="0" borderId="0" xfId="0" applyNumberFormat="1"/>
    <xf numFmtId="170" fontId="0" fillId="0" borderId="0" xfId="0" applyNumberFormat="1"/>
    <xf numFmtId="14" fontId="0" fillId="0" borderId="0" xfId="0" applyNumberFormat="1"/>
    <xf numFmtId="0" fontId="29" fillId="0" borderId="0" xfId="0" applyFont="1"/>
    <xf numFmtId="0" fontId="1" fillId="0" borderId="0" xfId="1"/>
    <xf numFmtId="0" fontId="17" fillId="5" borderId="27" xfId="0" applyFont="1" applyFill="1" applyBorder="1" applyAlignment="1">
      <alignment horizontal="center" vertical="center"/>
    </xf>
    <xf numFmtId="0" fontId="17" fillId="5" borderId="1" xfId="0" applyFont="1" applyFill="1" applyBorder="1" applyAlignment="1">
      <alignment horizontal="center" vertical="center"/>
    </xf>
    <xf numFmtId="14" fontId="17" fillId="5" borderId="1" xfId="0" applyNumberFormat="1" applyFont="1" applyFill="1" applyBorder="1" applyAlignment="1">
      <alignment horizontal="center" vertical="center"/>
    </xf>
    <xf numFmtId="170" fontId="17" fillId="5" borderId="1" xfId="0" applyNumberFormat="1" applyFont="1" applyFill="1" applyBorder="1" applyAlignment="1">
      <alignment horizontal="center" vertical="center"/>
    </xf>
    <xf numFmtId="1" fontId="17" fillId="5" borderId="1" xfId="0" applyNumberFormat="1" applyFont="1" applyFill="1" applyBorder="1" applyAlignment="1">
      <alignment horizontal="center" vertical="center"/>
    </xf>
    <xf numFmtId="164" fontId="17" fillId="5" borderId="1" xfId="0" applyNumberFormat="1" applyFont="1" applyFill="1" applyBorder="1" applyAlignment="1">
      <alignment horizontal="center" vertical="center"/>
    </xf>
    <xf numFmtId="49" fontId="17" fillId="5" borderId="1" xfId="0" applyNumberFormat="1" applyFont="1" applyFill="1" applyBorder="1" applyAlignment="1">
      <alignment horizontal="center" vertical="center"/>
    </xf>
    <xf numFmtId="0" fontId="29" fillId="17" borderId="1" xfId="0" applyFont="1" applyFill="1" applyBorder="1"/>
    <xf numFmtId="0" fontId="29" fillId="17" borderId="24" xfId="0" applyFont="1" applyFill="1" applyBorder="1"/>
    <xf numFmtId="0" fontId="29" fillId="19" borderId="27" xfId="0" applyFont="1" applyFill="1" applyBorder="1"/>
    <xf numFmtId="0" fontId="29" fillId="19" borderId="1" xfId="0" applyFont="1" applyFill="1" applyBorder="1"/>
    <xf numFmtId="0" fontId="29" fillId="19" borderId="24" xfId="0" applyFont="1" applyFill="1" applyBorder="1"/>
    <xf numFmtId="0" fontId="29" fillId="21" borderId="27" xfId="0" applyFont="1" applyFill="1" applyBorder="1"/>
    <xf numFmtId="0" fontId="29" fillId="21" borderId="1" xfId="0" applyFont="1" applyFill="1" applyBorder="1"/>
    <xf numFmtId="0" fontId="29" fillId="21" borderId="24" xfId="0" applyFont="1" applyFill="1" applyBorder="1"/>
    <xf numFmtId="0" fontId="29" fillId="22" borderId="0" xfId="0" applyFont="1" applyFill="1"/>
    <xf numFmtId="0" fontId="45" fillId="22" borderId="27" xfId="3" applyFont="1" applyFill="1" applyBorder="1" applyAlignment="1">
      <alignment horizontal="center" vertical="center"/>
    </xf>
    <xf numFmtId="0" fontId="3" fillId="22" borderId="2" xfId="0" applyFont="1" applyFill="1" applyBorder="1"/>
    <xf numFmtId="0" fontId="3" fillId="22" borderId="3" xfId="0" applyFont="1" applyFill="1" applyBorder="1"/>
    <xf numFmtId="0" fontId="28" fillId="22" borderId="4" xfId="0" applyFont="1" applyFill="1" applyBorder="1"/>
    <xf numFmtId="0" fontId="8" fillId="16" borderId="5" xfId="0" applyFont="1" applyFill="1" applyBorder="1"/>
    <xf numFmtId="0" fontId="8" fillId="18" borderId="0" xfId="0" applyFont="1" applyFill="1" applyBorder="1"/>
    <xf numFmtId="0" fontId="0" fillId="20" borderId="6" xfId="0" applyFill="1" applyBorder="1"/>
    <xf numFmtId="0" fontId="3" fillId="22" borderId="5" xfId="0" applyFont="1" applyFill="1" applyBorder="1"/>
    <xf numFmtId="0" fontId="3" fillId="22" borderId="0" xfId="0" applyFont="1" applyFill="1" applyBorder="1"/>
    <xf numFmtId="0" fontId="28" fillId="22" borderId="6" xfId="0" applyFont="1" applyFill="1" applyBorder="1"/>
    <xf numFmtId="0" fontId="8" fillId="16" borderId="5" xfId="0" applyFont="1" applyFill="1" applyBorder="1" applyAlignment="1">
      <alignment horizontal="left"/>
    </xf>
    <xf numFmtId="0" fontId="8" fillId="18" borderId="0" xfId="0" applyNumberFormat="1" applyFont="1" applyFill="1" applyBorder="1"/>
    <xf numFmtId="0" fontId="8" fillId="16" borderId="7" xfId="0" applyFont="1" applyFill="1" applyBorder="1" applyAlignment="1">
      <alignment horizontal="left"/>
    </xf>
    <xf numFmtId="0" fontId="8" fillId="18" borderId="8" xfId="0" applyNumberFormat="1" applyFont="1" applyFill="1" applyBorder="1"/>
    <xf numFmtId="0" fontId="0" fillId="20" borderId="9" xfId="0" applyFill="1" applyBorder="1"/>
    <xf numFmtId="0" fontId="5" fillId="16" borderId="5" xfId="0" applyFont="1" applyFill="1" applyBorder="1"/>
    <xf numFmtId="0" fontId="5" fillId="18" borderId="0" xfId="0" applyFont="1" applyFill="1" applyBorder="1"/>
    <xf numFmtId="0" fontId="5" fillId="16" borderId="5" xfId="0" applyFont="1" applyFill="1" applyBorder="1" applyAlignment="1">
      <alignment horizontal="left"/>
    </xf>
    <xf numFmtId="0" fontId="5" fillId="18" borderId="0" xfId="0" applyNumberFormat="1" applyFont="1" applyFill="1" applyBorder="1"/>
    <xf numFmtId="0" fontId="5" fillId="20" borderId="0" xfId="0" applyNumberFormat="1" applyFont="1" applyFill="1" applyBorder="1"/>
    <xf numFmtId="0" fontId="5" fillId="16" borderId="7" xfId="0" applyFont="1" applyFill="1" applyBorder="1" applyAlignment="1">
      <alignment horizontal="left"/>
    </xf>
    <xf numFmtId="0" fontId="5" fillId="18" borderId="8" xfId="0" applyNumberFormat="1" applyFont="1" applyFill="1" applyBorder="1"/>
    <xf numFmtId="0" fontId="5" fillId="20" borderId="8" xfId="0" applyNumberFormat="1" applyFont="1" applyFill="1" applyBorder="1"/>
    <xf numFmtId="0" fontId="38" fillId="22" borderId="2" xfId="0" applyFont="1" applyFill="1" applyBorder="1"/>
    <xf numFmtId="0" fontId="38" fillId="22" borderId="3" xfId="0" applyFont="1" applyFill="1" applyBorder="1"/>
    <xf numFmtId="0" fontId="38" fillId="22" borderId="4" xfId="0" applyFont="1" applyFill="1" applyBorder="1"/>
    <xf numFmtId="0" fontId="5" fillId="20" borderId="6" xfId="0" applyNumberFormat="1" applyFont="1" applyFill="1" applyBorder="1"/>
    <xf numFmtId="0" fontId="0" fillId="16" borderId="7" xfId="0" applyFill="1" applyBorder="1"/>
    <xf numFmtId="0" fontId="0" fillId="18" borderId="8" xfId="0" applyFill="1" applyBorder="1"/>
    <xf numFmtId="2" fontId="0" fillId="0" borderId="0" xfId="0" applyNumberFormat="1"/>
    <xf numFmtId="2" fontId="29" fillId="0" borderId="0" xfId="0" applyNumberFormat="1" applyFont="1"/>
    <xf numFmtId="2" fontId="5" fillId="3" borderId="0" xfId="0" applyNumberFormat="1" applyFont="1" applyFill="1" applyBorder="1"/>
    <xf numFmtId="2" fontId="5" fillId="3" borderId="8" xfId="0" applyNumberFormat="1" applyFont="1" applyFill="1" applyBorder="1"/>
    <xf numFmtId="2" fontId="5" fillId="2" borderId="0" xfId="0" applyNumberFormat="1" applyFont="1" applyFill="1" applyBorder="1"/>
    <xf numFmtId="2" fontId="5" fillId="2" borderId="8" xfId="0" applyNumberFormat="1" applyFont="1" applyFill="1" applyBorder="1"/>
    <xf numFmtId="2" fontId="5" fillId="4" borderId="6" xfId="0" applyNumberFormat="1" applyFont="1" applyFill="1" applyBorder="1"/>
    <xf numFmtId="2" fontId="5" fillId="4" borderId="9" xfId="0" applyNumberFormat="1" applyFont="1" applyFill="1" applyBorder="1"/>
    <xf numFmtId="0" fontId="38" fillId="22" borderId="5" xfId="0" applyFont="1" applyFill="1" applyBorder="1"/>
    <xf numFmtId="0" fontId="38" fillId="22" borderId="0" xfId="0" applyFont="1" applyFill="1" applyBorder="1"/>
    <xf numFmtId="2" fontId="38" fillId="22" borderId="0" xfId="0" applyNumberFormat="1" applyFont="1" applyFill="1" applyBorder="1"/>
    <xf numFmtId="2" fontId="38" fillId="22" borderId="6" xfId="0" applyNumberFormat="1" applyFont="1" applyFill="1" applyBorder="1"/>
    <xf numFmtId="0" fontId="38" fillId="23" borderId="3" xfId="0" applyFont="1" applyFill="1" applyBorder="1"/>
    <xf numFmtId="2" fontId="38" fillId="23" borderId="3" xfId="0" applyNumberFormat="1" applyFont="1" applyFill="1" applyBorder="1"/>
    <xf numFmtId="2" fontId="38" fillId="23" borderId="4" xfId="0" applyNumberFormat="1" applyFont="1" applyFill="1" applyBorder="1"/>
    <xf numFmtId="2" fontId="0" fillId="24" borderId="20" xfId="0" applyNumberFormat="1" applyFill="1" applyBorder="1"/>
    <xf numFmtId="0" fontId="0" fillId="24" borderId="21" xfId="0" applyFill="1" applyBorder="1"/>
    <xf numFmtId="0" fontId="29" fillId="24" borderId="21" xfId="0" applyFont="1" applyFill="1" applyBorder="1"/>
    <xf numFmtId="0" fontId="46" fillId="24" borderId="30" xfId="4" applyFont="1" applyFill="1" applyBorder="1" applyAlignment="1">
      <alignment horizontal="center"/>
    </xf>
    <xf numFmtId="0" fontId="46" fillId="24" borderId="31" xfId="4" applyFont="1" applyFill="1" applyBorder="1"/>
    <xf numFmtId="171" fontId="29" fillId="0" borderId="0" xfId="0" applyNumberFormat="1" applyFont="1"/>
    <xf numFmtId="171" fontId="29" fillId="15" borderId="1" xfId="0" applyNumberFormat="1" applyFont="1" applyFill="1" applyBorder="1"/>
    <xf numFmtId="172" fontId="29" fillId="15" borderId="1" xfId="0" applyNumberFormat="1" applyFont="1" applyFill="1" applyBorder="1"/>
    <xf numFmtId="0" fontId="47" fillId="22" borderId="1" xfId="3" applyFont="1" applyFill="1" applyBorder="1" applyAlignment="1">
      <alignment horizontal="center" vertical="center"/>
    </xf>
    <xf numFmtId="2" fontId="48" fillId="0" borderId="0" xfId="0" applyNumberFormat="1" applyFont="1"/>
    <xf numFmtId="0" fontId="29" fillId="25" borderId="1" xfId="0" applyFont="1" applyFill="1" applyBorder="1"/>
    <xf numFmtId="0" fontId="0" fillId="26" borderId="20" xfId="0" applyFill="1" applyBorder="1"/>
    <xf numFmtId="0" fontId="0" fillId="26" borderId="21" xfId="0" applyFill="1" applyBorder="1"/>
    <xf numFmtId="0" fontId="29" fillId="26" borderId="21" xfId="0" applyFont="1" applyFill="1" applyBorder="1"/>
    <xf numFmtId="0" fontId="46" fillId="26" borderId="30" xfId="4" applyFont="1" applyFill="1" applyBorder="1" applyAlignment="1">
      <alignment horizontal="center"/>
    </xf>
    <xf numFmtId="0" fontId="46" fillId="26" borderId="30" xfId="4" applyFont="1" applyFill="1" applyBorder="1"/>
    <xf numFmtId="0" fontId="0" fillId="26" borderId="22" xfId="0" applyFill="1" applyBorder="1"/>
    <xf numFmtId="0" fontId="26" fillId="0" borderId="0" xfId="0" applyFont="1" applyAlignment="1">
      <alignment vertical="center"/>
    </xf>
    <xf numFmtId="0" fontId="49" fillId="0" borderId="0" xfId="0" applyFont="1" applyAlignment="1">
      <alignment vertical="center"/>
    </xf>
    <xf numFmtId="0" fontId="50" fillId="27" borderId="34" xfId="0" applyFont="1" applyFill="1" applyBorder="1" applyAlignment="1">
      <alignment horizontal="left" vertical="center" wrapText="1" indent="1"/>
    </xf>
    <xf numFmtId="0" fontId="50" fillId="28" borderId="34" xfId="0" applyFont="1" applyFill="1" applyBorder="1" applyAlignment="1">
      <alignment horizontal="left" vertical="center" wrapText="1" indent="1"/>
    </xf>
    <xf numFmtId="0" fontId="51" fillId="27" borderId="35" xfId="0" applyFont="1" applyFill="1" applyBorder="1" applyAlignment="1">
      <alignment horizontal="left" vertical="center" wrapText="1" indent="1"/>
    </xf>
    <xf numFmtId="0" fontId="51" fillId="28" borderId="35" xfId="0" applyFont="1" applyFill="1" applyBorder="1" applyAlignment="1">
      <alignment horizontal="left" vertical="center" wrapText="1" indent="1"/>
    </xf>
    <xf numFmtId="0" fontId="52" fillId="0" borderId="0" xfId="0" applyFont="1" applyAlignment="1">
      <alignment horizontal="left" vertical="center" wrapText="1"/>
    </xf>
    <xf numFmtId="0" fontId="53" fillId="0" borderId="0" xfId="0" applyFont="1"/>
    <xf numFmtId="0" fontId="53" fillId="0" borderId="0" xfId="0" applyFont="1" applyAlignment="1">
      <alignment horizontal="left"/>
    </xf>
    <xf numFmtId="0" fontId="55" fillId="0" borderId="0" xfId="0" applyFont="1" applyAlignment="1">
      <alignment horizontal="center"/>
    </xf>
    <xf numFmtId="0" fontId="56" fillId="0" borderId="0" xfId="0" applyFont="1" applyAlignment="1">
      <alignment vertical="center"/>
    </xf>
    <xf numFmtId="0" fontId="58" fillId="0" borderId="0" xfId="0" applyFont="1" applyAlignment="1">
      <alignment vertical="center"/>
    </xf>
    <xf numFmtId="0" fontId="60" fillId="0" borderId="0" xfId="0" applyFont="1" applyAlignment="1">
      <alignment horizontal="justify" vertical="center"/>
    </xf>
    <xf numFmtId="0" fontId="61" fillId="0" borderId="0" xfId="0" applyFont="1" applyAlignment="1">
      <alignment vertical="center"/>
    </xf>
    <xf numFmtId="0" fontId="23" fillId="0" borderId="0" xfId="0" applyFont="1" applyAlignment="1">
      <alignment horizontal="center" vertical="center"/>
    </xf>
    <xf numFmtId="0" fontId="11" fillId="0" borderId="0" xfId="0" applyFont="1" applyAlignment="1">
      <alignment vertical="center"/>
    </xf>
    <xf numFmtId="0" fontId="63" fillId="0" borderId="0" xfId="0" applyFont="1" applyAlignment="1">
      <alignment vertical="center"/>
    </xf>
    <xf numFmtId="0" fontId="63" fillId="4" borderId="0" xfId="0" applyFont="1" applyFill="1" applyAlignment="1">
      <alignment vertical="center"/>
    </xf>
    <xf numFmtId="0" fontId="63" fillId="12" borderId="0" xfId="0" applyFont="1" applyFill="1" applyAlignment="1">
      <alignment vertical="center"/>
    </xf>
    <xf numFmtId="0" fontId="35" fillId="13" borderId="0" xfId="0" applyFont="1" applyFill="1" applyAlignment="1">
      <alignment vertical="center"/>
    </xf>
    <xf numFmtId="0" fontId="0" fillId="0" borderId="0" xfId="0" applyAlignment="1">
      <alignment horizontal="center"/>
    </xf>
    <xf numFmtId="0" fontId="51" fillId="0" borderId="0" xfId="0" applyFont="1"/>
    <xf numFmtId="0" fontId="64" fillId="26" borderId="32" xfId="0" applyFont="1" applyFill="1" applyBorder="1" applyAlignment="1">
      <alignment horizontal="center" vertical="center" wrapText="1"/>
    </xf>
    <xf numFmtId="0" fontId="64" fillId="26" borderId="33" xfId="0" applyFont="1" applyFill="1" applyBorder="1" applyAlignment="1">
      <alignment horizontal="center" vertical="center" wrapText="1"/>
    </xf>
    <xf numFmtId="0" fontId="54" fillId="0" borderId="0" xfId="0" applyFont="1"/>
    <xf numFmtId="0" fontId="67" fillId="0" borderId="0" xfId="0" applyFont="1" applyAlignment="1">
      <alignment horizontal="center"/>
    </xf>
    <xf numFmtId="0" fontId="51" fillId="0" borderId="0" xfId="0" applyFont="1" applyAlignment="1">
      <alignment horizontal="left"/>
    </xf>
    <xf numFmtId="0" fontId="51" fillId="0" borderId="0" xfId="0" applyFont="1" applyAlignment="1"/>
    <xf numFmtId="0" fontId="23" fillId="7" borderId="3" xfId="0" applyFont="1" applyFill="1" applyBorder="1"/>
  </cellXfs>
  <cellStyles count="5">
    <cellStyle name="Accent6" xfId="3" builtinId="49"/>
    <cellStyle name="Normal" xfId="0" builtinId="0"/>
    <cellStyle name="Normal 2" xfId="1" xr:uid="{00000000-0005-0000-0000-000001000000}"/>
    <cellStyle name="Output" xfId="4" builtinId="21"/>
    <cellStyle name="Percent" xfId="2" builtinId="5"/>
  </cellStyles>
  <dxfs count="123">
    <dxf>
      <font>
        <b val="0"/>
        <i val="0"/>
        <strike val="0"/>
        <condense val="0"/>
        <extend val="0"/>
        <outline val="0"/>
        <shadow val="0"/>
        <u val="none"/>
        <vertAlign val="baseline"/>
        <sz val="11"/>
        <color theme="1"/>
        <name val="Times New Roman"/>
        <family val="1"/>
        <scheme val="none"/>
      </font>
      <fill>
        <patternFill patternType="solid">
          <fgColor theme="9" tint="0.79998168889431442"/>
          <bgColor theme="7" tint="0.39997558519241921"/>
        </patternFill>
      </fill>
      <border outline="0">
        <left style="thin">
          <color indexed="64"/>
        </left>
      </border>
    </dxf>
    <dxf>
      <font>
        <b val="0"/>
        <i val="0"/>
        <strike val="0"/>
        <condense val="0"/>
        <extend val="0"/>
        <outline val="0"/>
        <shadow val="0"/>
        <u val="none"/>
        <vertAlign val="baseline"/>
        <sz val="11"/>
        <color theme="1"/>
        <name val="Times New Roman"/>
        <family val="1"/>
        <scheme val="none"/>
      </font>
      <fill>
        <patternFill patternType="solid">
          <fgColor theme="9" tint="0.79998168889431442"/>
          <bgColor theme="8"/>
        </patternFill>
      </fill>
    </dxf>
    <dxf>
      <font>
        <b val="0"/>
        <i val="0"/>
        <strike val="0"/>
        <condense val="0"/>
        <extend val="0"/>
        <outline val="0"/>
        <shadow val="0"/>
        <u val="none"/>
        <vertAlign val="baseline"/>
        <sz val="11"/>
        <color theme="1"/>
        <name val="Times New Roman"/>
        <family val="1"/>
        <scheme val="none"/>
      </font>
      <fill>
        <patternFill patternType="solid">
          <fgColor theme="9" tint="0.79998168889431442"/>
          <bgColor theme="9"/>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fill>
        <patternFill patternType="solid">
          <fgColor theme="9" tint="0.79998168889431442"/>
          <bgColor rgb="FFFF000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fill>
        <patternFill patternType="solid">
          <fgColor theme="9" tint="0.79998168889431442"/>
          <bgColor rgb="FFFFFF00"/>
        </patternFill>
      </fill>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theme="1"/>
        <name val="Times New Roman"/>
        <family val="1"/>
        <scheme val="none"/>
      </font>
      <fill>
        <patternFill patternType="solid">
          <fgColor theme="9" tint="0.79998168889431442"/>
          <bgColor theme="7" tint="0.39997558519241921"/>
        </patternFill>
      </fill>
    </dxf>
    <dxf>
      <font>
        <strike val="0"/>
        <outline val="0"/>
        <shadow val="0"/>
        <u val="none"/>
        <vertAlign val="baseline"/>
        <sz val="11"/>
        <name val="Times New Roman"/>
        <family val="1"/>
        <scheme val="none"/>
      </font>
      <fill>
        <patternFill patternType="solid">
          <fgColor indexed="64"/>
          <bgColor theme="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font>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1"/>
        </patternFill>
      </fill>
    </dxf>
    <dxf>
      <fill>
        <patternFill>
          <bgColor theme="1"/>
        </patternFill>
      </fill>
    </dxf>
    <dxf>
      <font>
        <color theme="0"/>
      </font>
    </dxf>
    <dxf>
      <font>
        <color theme="0"/>
      </font>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font>
    </dxf>
    <dxf>
      <font>
        <b/>
      </font>
    </dxf>
    <dxf>
      <font>
        <b/>
      </font>
    </dxf>
    <dxf>
      <font>
        <b/>
      </font>
    </dxf>
    <dxf>
      <font>
        <b/>
      </font>
    </dxf>
    <dxf>
      <font>
        <b/>
      </font>
    </dxf>
    <dxf>
      <font>
        <sz val="12"/>
      </font>
    </dxf>
    <dxf>
      <font>
        <sz val="12"/>
      </font>
    </dxf>
    <dxf>
      <font>
        <sz val="12"/>
      </font>
    </dxf>
    <dxf>
      <font>
        <sz val="12"/>
      </font>
    </dxf>
    <dxf>
      <font>
        <sz val="12"/>
      </font>
    </dxf>
    <dxf>
      <font>
        <sz val="12"/>
      </font>
    </dxf>
    <dxf>
      <fill>
        <patternFill>
          <bgColor rgb="FF7030A0"/>
        </patternFill>
      </fill>
    </dxf>
    <dxf>
      <fill>
        <patternFill>
          <bgColor rgb="FF7030A0"/>
        </patternFill>
      </fill>
    </dxf>
    <dxf>
      <fill>
        <patternFill>
          <bgColor rgb="FF7030A0"/>
        </patternFill>
      </fill>
    </dxf>
    <dxf>
      <fill>
        <patternFill>
          <bgColor theme="0"/>
        </patternFill>
      </fill>
    </dxf>
    <dxf>
      <font>
        <color theme="0"/>
      </font>
    </dxf>
    <dxf>
      <fill>
        <patternFill>
          <bgColor theme="1"/>
        </patternFill>
      </fill>
    </dxf>
    <dxf>
      <fill>
        <patternFill>
          <bgColor theme="1"/>
        </patternFill>
      </fill>
    </dxf>
    <dxf>
      <font>
        <color theme="0"/>
      </font>
    </dxf>
    <dxf>
      <font>
        <color theme="0"/>
      </font>
    </dxf>
    <dxf>
      <fill>
        <patternFill>
          <bgColor theme="1"/>
        </patternFill>
      </fill>
    </dxf>
    <dxf>
      <fill>
        <patternFill>
          <bgColor theme="1"/>
        </patternFill>
      </fill>
    </dxf>
    <dxf>
      <font>
        <color theme="0"/>
      </font>
    </dxf>
    <dxf>
      <font>
        <color theme="0"/>
      </font>
    </dxf>
    <dxf>
      <font>
        <color theme="0"/>
      </font>
    </dxf>
    <dxf>
      <fill>
        <patternFill>
          <bgColor rgb="FF7030A0"/>
        </patternFill>
      </fill>
    </dxf>
    <dxf>
      <fill>
        <patternFill patternType="solid">
          <bgColor rgb="FFC00000"/>
        </patternFill>
      </fill>
    </dxf>
    <dxf>
      <fill>
        <patternFill patternType="solid">
          <bgColor rgb="FFC00000"/>
        </patternFill>
      </fill>
    </dxf>
    <dxf>
      <fill>
        <patternFill patternType="solid">
          <bgColor rgb="FFC00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00B0F0"/>
        </patternFill>
      </fill>
    </dxf>
    <dxf>
      <fill>
        <patternFill patternType="solid">
          <bgColor rgb="FF00B0F0"/>
        </patternFill>
      </fill>
    </dxf>
    <dxf>
      <fill>
        <patternFill patternType="solid">
          <bgColor rgb="FF00B0F0"/>
        </patternFill>
      </fill>
    </dxf>
    <dxf>
      <numFmt numFmtId="2" formatCode="0.00"/>
    </dxf>
    <dxf>
      <numFmt numFmtId="2" formatCode="0.00"/>
    </dxf>
    <dxf>
      <numFmt numFmtId="2" formatCode="0.00"/>
    </dxf>
    <dxf>
      <border>
        <left style="medium">
          <color indexed="64"/>
        </left>
        <right style="medium">
          <color indexed="64"/>
        </right>
        <top style="medium">
          <color indexed="64"/>
        </top>
        <bottom style="medium">
          <color indexed="64"/>
        </bottom>
      </border>
    </dxf>
    <dxf>
      <fill>
        <patternFill>
          <bgColor theme="9"/>
        </patternFill>
      </fill>
    </dxf>
    <dxf>
      <fill>
        <patternFill>
          <bgColor theme="9"/>
        </patternFill>
      </fill>
    </dxf>
    <dxf>
      <fill>
        <patternFill>
          <bgColor theme="9"/>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1"/>
        </patternFill>
      </fill>
    </dxf>
    <dxf>
      <fill>
        <patternFill>
          <bgColor theme="1"/>
        </patternFill>
      </fill>
    </dxf>
    <dxf>
      <font>
        <color theme="0"/>
      </font>
    </dxf>
    <dxf>
      <font>
        <color theme="0"/>
      </font>
    </dxf>
    <dxf>
      <fill>
        <patternFill>
          <bgColor theme="9"/>
        </patternFill>
      </fill>
    </dxf>
    <dxf>
      <fill>
        <patternFill>
          <bgColor theme="9"/>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ont>
        <b/>
      </font>
    </dxf>
    <dxf>
      <font>
        <b/>
      </font>
    </dxf>
    <dxf>
      <font>
        <b/>
      </font>
    </dxf>
    <dxf>
      <font>
        <b/>
      </font>
    </dxf>
    <dxf>
      <font>
        <b/>
      </font>
    </dxf>
    <dxf>
      <font>
        <b/>
      </font>
    </dxf>
    <dxf>
      <numFmt numFmtId="1" formatCode="0"/>
    </dxf>
    <dxf>
      <numFmt numFmtId="170" formatCode="[$$-409]#,##0.00_ ;[Red]\-[$$-409]#,##0.00\ "/>
    </dxf>
    <dxf>
      <numFmt numFmtId="19" formatCode="dd/mm/yyyy"/>
    </dxf>
    <dxf>
      <border outline="0">
        <bottom style="thin">
          <color indexed="64"/>
        </bottom>
      </border>
    </dxf>
    <dxf>
      <font>
        <b/>
        <i val="0"/>
        <strike val="0"/>
        <condense val="0"/>
        <extend val="0"/>
        <outline val="0"/>
        <shadow val="0"/>
        <u val="none"/>
        <vertAlign val="baseline"/>
        <sz val="12"/>
        <color auto="1"/>
        <name val="Calibri"/>
        <family val="2"/>
        <scheme val="minor"/>
      </font>
      <fill>
        <patternFill patternType="solid">
          <fgColor indexed="64"/>
          <bgColor theme="4"/>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Data Analysis and Insights.xlsx] Data Analysis-9!PivotTable10</c:name>
    <c:fmtId val="0"/>
  </c:pivotSource>
  <c:chart>
    <c:title>
      <c:layout>
        <c:manualLayout>
          <c:xMode val="edge"/>
          <c:yMode val="edge"/>
          <c:x val="0.44447216748884549"/>
          <c:y val="0.13914758117164289"/>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38254086660220105"/>
          <c:w val="0.87656818246058432"/>
          <c:h val="0.53153075163850128"/>
        </c:manualLayout>
      </c:layout>
      <c:pie3DChart>
        <c:varyColors val="1"/>
        <c:ser>
          <c:idx val="0"/>
          <c:order val="0"/>
          <c:tx>
            <c:strRef>
              <c:f>' Data Analysis-9'!$B$5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CC5E-4AA7-9F67-90D241A5382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804-4001-BEA8-48AEA771E3F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 Data Analysis-9'!$A$6:$A$8</c:f>
              <c:strCache>
                <c:ptCount val="2"/>
                <c:pt idx="0">
                  <c:v>No</c:v>
                </c:pt>
                <c:pt idx="1">
                  <c:v>Yes</c:v>
                </c:pt>
              </c:strCache>
            </c:strRef>
          </c:cat>
          <c:val>
            <c:numRef>
              <c:f>' Data Analysis-9'!$B$6:$B$8</c:f>
              <c:numCache>
                <c:formatCode>General</c:formatCode>
                <c:ptCount val="2"/>
                <c:pt idx="0">
                  <c:v>1944</c:v>
                </c:pt>
                <c:pt idx="1">
                  <c:v>390</c:v>
                </c:pt>
              </c:numCache>
            </c:numRef>
          </c:val>
          <c:extLst>
            <c:ext xmlns:c16="http://schemas.microsoft.com/office/drawing/2014/chart" uri="{C3380CC4-5D6E-409C-BE32-E72D297353CC}">
              <c16:uniqueId val="{00000000-CC5E-4AA7-9F67-90D241A5382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Data Analysis and Insights.xlsx] Data Analysis-9!PivotTable11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4414887898048888"/>
          <c:y val="0.1728500153697004"/>
          <c:w val="0.22485726240356635"/>
          <c:h val="0.67580903738384057"/>
        </c:manualLayout>
      </c:layout>
      <c:bar3DChart>
        <c:barDir val="bar"/>
        <c:grouping val="clustered"/>
        <c:varyColors val="0"/>
        <c:ser>
          <c:idx val="0"/>
          <c:order val="0"/>
          <c:tx>
            <c:strRef>
              <c:f>' Data Analysis-9'!$B$19</c:f>
              <c:strCache>
                <c:ptCount val="1"/>
                <c:pt idx="0">
                  <c:v>Sum of NumberOfMajorSurgeries</c:v>
                </c:pt>
              </c:strCache>
            </c:strRef>
          </c:tx>
          <c:spPr>
            <a:solidFill>
              <a:schemeClr val="accent1"/>
            </a:solidFill>
            <a:ln>
              <a:noFill/>
            </a:ln>
            <a:effectLst/>
            <a:sp3d/>
          </c:spPr>
          <c:invertIfNegative val="0"/>
          <c:cat>
            <c:strRef>
              <c:f>' Data Analysis-9'!$A$20:$A$22</c:f>
              <c:strCache>
                <c:ptCount val="2"/>
                <c:pt idx="0">
                  <c:v>No</c:v>
                </c:pt>
                <c:pt idx="1">
                  <c:v>yes</c:v>
                </c:pt>
              </c:strCache>
            </c:strRef>
          </c:cat>
          <c:val>
            <c:numRef>
              <c:f>' Data Analysis-9'!$B$20:$B$22</c:f>
              <c:numCache>
                <c:formatCode>General</c:formatCode>
                <c:ptCount val="2"/>
                <c:pt idx="0">
                  <c:v>1417</c:v>
                </c:pt>
                <c:pt idx="1">
                  <c:v>162</c:v>
                </c:pt>
              </c:numCache>
            </c:numRef>
          </c:val>
          <c:extLst>
            <c:ext xmlns:c16="http://schemas.microsoft.com/office/drawing/2014/chart" uri="{C3380CC4-5D6E-409C-BE32-E72D297353CC}">
              <c16:uniqueId val="{00000000-F118-40E1-A6F2-7A1B2E0EC349}"/>
            </c:ext>
          </c:extLst>
        </c:ser>
        <c:ser>
          <c:idx val="1"/>
          <c:order val="1"/>
          <c:tx>
            <c:strRef>
              <c:f>' Data Analysis-9'!$C$19</c:f>
              <c:strCache>
                <c:ptCount val="1"/>
                <c:pt idx="0">
                  <c:v>Sum of HBA1C</c:v>
                </c:pt>
              </c:strCache>
            </c:strRef>
          </c:tx>
          <c:spPr>
            <a:solidFill>
              <a:schemeClr val="accent2"/>
            </a:solidFill>
            <a:ln>
              <a:noFill/>
            </a:ln>
            <a:effectLst/>
            <a:sp3d/>
          </c:spPr>
          <c:invertIfNegative val="0"/>
          <c:cat>
            <c:strRef>
              <c:f>' Data Analysis-9'!$A$20:$A$22</c:f>
              <c:strCache>
                <c:ptCount val="2"/>
                <c:pt idx="0">
                  <c:v>No</c:v>
                </c:pt>
                <c:pt idx="1">
                  <c:v>yes</c:v>
                </c:pt>
              </c:strCache>
            </c:strRef>
          </c:cat>
          <c:val>
            <c:numRef>
              <c:f>' Data Analysis-9'!$C$20:$C$22</c:f>
              <c:numCache>
                <c:formatCode>General</c:formatCode>
                <c:ptCount val="2"/>
                <c:pt idx="0">
                  <c:v>14614.940000000011</c:v>
                </c:pt>
                <c:pt idx="1">
                  <c:v>747.01999999999941</c:v>
                </c:pt>
              </c:numCache>
            </c:numRef>
          </c:val>
          <c:extLst>
            <c:ext xmlns:c16="http://schemas.microsoft.com/office/drawing/2014/chart" uri="{C3380CC4-5D6E-409C-BE32-E72D297353CC}">
              <c16:uniqueId val="{00000001-F118-40E1-A6F2-7A1B2E0EC349}"/>
            </c:ext>
          </c:extLst>
        </c:ser>
        <c:dLbls>
          <c:showLegendKey val="0"/>
          <c:showVal val="0"/>
          <c:showCatName val="0"/>
          <c:showSerName val="0"/>
          <c:showPercent val="0"/>
          <c:showBubbleSize val="0"/>
        </c:dLbls>
        <c:gapWidth val="150"/>
        <c:shape val="box"/>
        <c:axId val="129726784"/>
        <c:axId val="129733856"/>
        <c:axId val="0"/>
      </c:bar3DChart>
      <c:catAx>
        <c:axId val="129726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33856"/>
        <c:crosses val="autoZero"/>
        <c:auto val="1"/>
        <c:lblAlgn val="ctr"/>
        <c:lblOffset val="100"/>
        <c:noMultiLvlLbl val="0"/>
      </c:catAx>
      <c:valAx>
        <c:axId val="129733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2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Data Analysis and Insights.xlsx] Data Analysis-9!PivotTable12</c:name>
    <c:fmtId val="0"/>
  </c:pivotSource>
  <c:chart>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 Data Analysis-9'!$B$33:$B$34</c:f>
              <c:strCache>
                <c:ptCount val="1"/>
                <c:pt idx="0">
                  <c:v>(blank)</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 Data Analysis-9'!$A$35:$A$40</c:f>
              <c:strCache>
                <c:ptCount val="5"/>
                <c:pt idx="0">
                  <c:v>(blank)</c:v>
                </c:pt>
                <c:pt idx="1">
                  <c:v>Healthy Weight</c:v>
                </c:pt>
                <c:pt idx="2">
                  <c:v>Obesity</c:v>
                </c:pt>
                <c:pt idx="3">
                  <c:v>Overweight</c:v>
                </c:pt>
                <c:pt idx="4">
                  <c:v>Underweight</c:v>
                </c:pt>
              </c:strCache>
            </c:strRef>
          </c:cat>
          <c:val>
            <c:numRef>
              <c:f>' Data Analysis-9'!$B$35:$B$40</c:f>
              <c:numCache>
                <c:formatCode>General</c:formatCode>
                <c:ptCount val="5"/>
                <c:pt idx="0">
                  <c:v>90181.51</c:v>
                </c:pt>
              </c:numCache>
            </c:numRef>
          </c:val>
          <c:extLst>
            <c:ext xmlns:c16="http://schemas.microsoft.com/office/drawing/2014/chart" uri="{C3380CC4-5D6E-409C-BE32-E72D297353CC}">
              <c16:uniqueId val="{00000000-6574-4438-A7A1-7A9866E1DA20}"/>
            </c:ext>
          </c:extLst>
        </c:ser>
        <c:ser>
          <c:idx val="1"/>
          <c:order val="1"/>
          <c:tx>
            <c:strRef>
              <c:f>' Data Analysis-9'!$C$33:$C$34</c:f>
              <c:strCache>
                <c:ptCount val="1"/>
                <c:pt idx="0">
                  <c:v>Diabetes</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 Data Analysis-9'!$A$35:$A$40</c:f>
              <c:strCache>
                <c:ptCount val="5"/>
                <c:pt idx="0">
                  <c:v>(blank)</c:v>
                </c:pt>
                <c:pt idx="1">
                  <c:v>Healthy Weight</c:v>
                </c:pt>
                <c:pt idx="2">
                  <c:v>Obesity</c:v>
                </c:pt>
                <c:pt idx="3">
                  <c:v>Overweight</c:v>
                </c:pt>
                <c:pt idx="4">
                  <c:v>Underweight</c:v>
                </c:pt>
              </c:strCache>
            </c:strRef>
          </c:cat>
          <c:val>
            <c:numRef>
              <c:f>' Data Analysis-9'!$C$35:$C$40</c:f>
              <c:numCache>
                <c:formatCode>General</c:formatCode>
                <c:ptCount val="5"/>
                <c:pt idx="1">
                  <c:v>2046842.43</c:v>
                </c:pt>
                <c:pt idx="2">
                  <c:v>6880261.4699999997</c:v>
                </c:pt>
                <c:pt idx="3">
                  <c:v>2639525.52</c:v>
                </c:pt>
                <c:pt idx="4">
                  <c:v>773222.74</c:v>
                </c:pt>
              </c:numCache>
            </c:numRef>
          </c:val>
          <c:extLst>
            <c:ext xmlns:c16="http://schemas.microsoft.com/office/drawing/2014/chart" uri="{C3380CC4-5D6E-409C-BE32-E72D297353CC}">
              <c16:uniqueId val="{00000001-6574-4438-A7A1-7A9866E1DA20}"/>
            </c:ext>
          </c:extLst>
        </c:ser>
        <c:ser>
          <c:idx val="2"/>
          <c:order val="2"/>
          <c:tx>
            <c:strRef>
              <c:f>' Data Analysis-9'!$D$33:$D$34</c:f>
              <c:strCache>
                <c:ptCount val="1"/>
                <c:pt idx="0">
                  <c:v>Normal</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 Data Analysis-9'!$A$35:$A$40</c:f>
              <c:strCache>
                <c:ptCount val="5"/>
                <c:pt idx="0">
                  <c:v>(blank)</c:v>
                </c:pt>
                <c:pt idx="1">
                  <c:v>Healthy Weight</c:v>
                </c:pt>
                <c:pt idx="2">
                  <c:v>Obesity</c:v>
                </c:pt>
                <c:pt idx="3">
                  <c:v>Overweight</c:v>
                </c:pt>
                <c:pt idx="4">
                  <c:v>Underweight</c:v>
                </c:pt>
              </c:strCache>
            </c:strRef>
          </c:cat>
          <c:val>
            <c:numRef>
              <c:f>' Data Analysis-9'!$D$35:$D$40</c:f>
              <c:numCache>
                <c:formatCode>0.00</c:formatCode>
                <c:ptCount val="5"/>
                <c:pt idx="1">
                  <c:v>2465313.67</c:v>
                </c:pt>
                <c:pt idx="2">
                  <c:v>7257437.5899999999</c:v>
                </c:pt>
                <c:pt idx="3">
                  <c:v>3125525.18</c:v>
                </c:pt>
                <c:pt idx="4">
                  <c:v>772956.8</c:v>
                </c:pt>
              </c:numCache>
            </c:numRef>
          </c:val>
          <c:extLst>
            <c:ext xmlns:c16="http://schemas.microsoft.com/office/drawing/2014/chart" uri="{C3380CC4-5D6E-409C-BE32-E72D297353CC}">
              <c16:uniqueId val="{00000002-6574-4438-A7A1-7A9866E1DA20}"/>
            </c:ext>
          </c:extLst>
        </c:ser>
        <c:ser>
          <c:idx val="3"/>
          <c:order val="3"/>
          <c:tx>
            <c:strRef>
              <c:f>' Data Analysis-9'!$E$33:$E$34</c:f>
              <c:strCache>
                <c:ptCount val="1"/>
                <c:pt idx="0">
                  <c:v>Prediabetes</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cat>
            <c:strRef>
              <c:f>' Data Analysis-9'!$A$35:$A$40</c:f>
              <c:strCache>
                <c:ptCount val="5"/>
                <c:pt idx="0">
                  <c:v>(blank)</c:v>
                </c:pt>
                <c:pt idx="1">
                  <c:v>Healthy Weight</c:v>
                </c:pt>
                <c:pt idx="2">
                  <c:v>Obesity</c:v>
                </c:pt>
                <c:pt idx="3">
                  <c:v>Overweight</c:v>
                </c:pt>
                <c:pt idx="4">
                  <c:v>Underweight</c:v>
                </c:pt>
              </c:strCache>
            </c:strRef>
          </c:cat>
          <c:val>
            <c:numRef>
              <c:f>' Data Analysis-9'!$E$35:$E$40</c:f>
              <c:numCache>
                <c:formatCode>0.00</c:formatCode>
                <c:ptCount val="5"/>
                <c:pt idx="1">
                  <c:v>1036017.89</c:v>
                </c:pt>
                <c:pt idx="2">
                  <c:v>3210162.55</c:v>
                </c:pt>
                <c:pt idx="3">
                  <c:v>1214640.2</c:v>
                </c:pt>
                <c:pt idx="4">
                  <c:v>256808.47</c:v>
                </c:pt>
              </c:numCache>
            </c:numRef>
          </c:val>
          <c:extLst>
            <c:ext xmlns:c16="http://schemas.microsoft.com/office/drawing/2014/chart" uri="{C3380CC4-5D6E-409C-BE32-E72D297353CC}">
              <c16:uniqueId val="{00000003-6574-4438-A7A1-7A9866E1DA20}"/>
            </c:ext>
          </c:extLst>
        </c:ser>
        <c:dLbls>
          <c:showLegendKey val="0"/>
          <c:showVal val="0"/>
          <c:showCatName val="0"/>
          <c:showSerName val="0"/>
          <c:showPercent val="0"/>
          <c:showBubbleSize val="0"/>
        </c:dLbls>
        <c:gapWidth val="65"/>
        <c:shape val="box"/>
        <c:axId val="1973723600"/>
        <c:axId val="1973741488"/>
        <c:axId val="0"/>
      </c:bar3DChart>
      <c:catAx>
        <c:axId val="197372360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73741488"/>
        <c:crosses val="autoZero"/>
        <c:auto val="1"/>
        <c:lblAlgn val="ctr"/>
        <c:lblOffset val="100"/>
        <c:noMultiLvlLbl val="0"/>
      </c:catAx>
      <c:valAx>
        <c:axId val="197374148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7372360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Data Analysis and Insights.xlsx] Data Analysis-9!PivotTable13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Data Analysis-9'!$B$51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 Data Analysis-9'!$A$52:$A$55</c:f>
              <c:strCache>
                <c:ptCount val="3"/>
                <c:pt idx="0">
                  <c:v>tier - 1</c:v>
                </c:pt>
                <c:pt idx="1">
                  <c:v>tier - 2</c:v>
                </c:pt>
                <c:pt idx="2">
                  <c:v>tier - 3</c:v>
                </c:pt>
              </c:strCache>
            </c:strRef>
          </c:cat>
          <c:val>
            <c:numRef>
              <c:f>' Data Analysis-9'!$B$52:$B$55</c:f>
              <c:numCache>
                <c:formatCode>General</c:formatCode>
                <c:ptCount val="3"/>
                <c:pt idx="0">
                  <c:v>9311617.4900000002</c:v>
                </c:pt>
                <c:pt idx="1">
                  <c:v>15898788.890000001</c:v>
                </c:pt>
                <c:pt idx="2">
                  <c:v>6535971.6799999997</c:v>
                </c:pt>
              </c:numCache>
            </c:numRef>
          </c:val>
          <c:extLst>
            <c:ext xmlns:c16="http://schemas.microsoft.com/office/drawing/2014/chart" uri="{C3380CC4-5D6E-409C-BE32-E72D297353CC}">
              <c16:uniqueId val="{00000000-6D37-4DD2-9038-59E5460BA70C}"/>
            </c:ext>
          </c:extLst>
        </c:ser>
        <c:dLbls>
          <c:dLblPos val="inEnd"/>
          <c:showLegendKey val="0"/>
          <c:showVal val="1"/>
          <c:showCatName val="0"/>
          <c:showSerName val="0"/>
          <c:showPercent val="0"/>
          <c:showBubbleSize val="0"/>
        </c:dLbls>
        <c:gapWidth val="65"/>
        <c:axId val="263380208"/>
        <c:axId val="263380624"/>
      </c:barChart>
      <c:catAx>
        <c:axId val="2633802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63380624"/>
        <c:crosses val="autoZero"/>
        <c:auto val="1"/>
        <c:lblAlgn val="ctr"/>
        <c:lblOffset val="100"/>
        <c:noMultiLvlLbl val="0"/>
      </c:catAx>
      <c:valAx>
        <c:axId val="26338062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6338020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Plot Relationship between Age and BMI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'[1]DATA ANALYSIS - 2'!$BB$7</c:f>
              <c:strCache>
                <c:ptCount val="1"/>
                <c:pt idx="0">
                  <c:v>BMI</c:v>
                </c:pt>
              </c:strCache>
            </c:strRef>
          </c:tx>
          <c:spPr>
            <a:ln w="28575" cap="rnd">
              <a:solidFill>
                <a:schemeClr val="accent2"/>
              </a:solidFill>
              <a:round/>
            </a:ln>
            <a:effectLst/>
          </c:spPr>
          <c:marker>
            <c:symbol val="none"/>
          </c:marker>
          <c:val>
            <c:numRef>
              <c:f>'[1]DATA ANALYSIS - 2'!$BB$8:$BB$2342</c:f>
              <c:numCache>
                <c:formatCode>General</c:formatCode>
                <c:ptCount val="2335"/>
                <c:pt idx="0">
                  <c:v>47.41</c:v>
                </c:pt>
                <c:pt idx="1">
                  <c:v>30.36</c:v>
                </c:pt>
                <c:pt idx="2">
                  <c:v>34.484999999999999</c:v>
                </c:pt>
                <c:pt idx="3">
                  <c:v>38.094999999999999</c:v>
                </c:pt>
                <c:pt idx="4">
                  <c:v>35.53</c:v>
                </c:pt>
                <c:pt idx="5">
                  <c:v>32.799999999999997</c:v>
                </c:pt>
                <c:pt idx="6">
                  <c:v>36.4</c:v>
                </c:pt>
                <c:pt idx="7">
                  <c:v>36.96</c:v>
                </c:pt>
                <c:pt idx="8">
                  <c:v>41.14</c:v>
                </c:pt>
                <c:pt idx="9">
                  <c:v>38.06</c:v>
                </c:pt>
                <c:pt idx="10">
                  <c:v>37.700000000000003</c:v>
                </c:pt>
                <c:pt idx="11">
                  <c:v>42.13</c:v>
                </c:pt>
                <c:pt idx="12">
                  <c:v>40.92</c:v>
                </c:pt>
                <c:pt idx="13">
                  <c:v>40.564999999999998</c:v>
                </c:pt>
                <c:pt idx="14">
                  <c:v>36.384999999999998</c:v>
                </c:pt>
                <c:pt idx="15">
                  <c:v>39.9</c:v>
                </c:pt>
                <c:pt idx="16">
                  <c:v>33.799999999999997</c:v>
                </c:pt>
                <c:pt idx="17">
                  <c:v>36.765000000000001</c:v>
                </c:pt>
                <c:pt idx="18">
                  <c:v>36.954999999999998</c:v>
                </c:pt>
                <c:pt idx="19">
                  <c:v>42.9</c:v>
                </c:pt>
                <c:pt idx="20">
                  <c:v>36.299999999999997</c:v>
                </c:pt>
                <c:pt idx="21">
                  <c:v>32.200000000000003</c:v>
                </c:pt>
                <c:pt idx="22">
                  <c:v>31.3</c:v>
                </c:pt>
                <c:pt idx="23">
                  <c:v>41.8</c:v>
                </c:pt>
                <c:pt idx="24">
                  <c:v>35.090000000000003</c:v>
                </c:pt>
                <c:pt idx="25">
                  <c:v>33.880000000000003</c:v>
                </c:pt>
                <c:pt idx="26">
                  <c:v>30.875</c:v>
                </c:pt>
                <c:pt idx="27">
                  <c:v>36.86</c:v>
                </c:pt>
                <c:pt idx="28">
                  <c:v>35.86</c:v>
                </c:pt>
                <c:pt idx="29">
                  <c:v>37.049999999999997</c:v>
                </c:pt>
                <c:pt idx="30">
                  <c:v>43.89</c:v>
                </c:pt>
                <c:pt idx="31">
                  <c:v>42.35</c:v>
                </c:pt>
                <c:pt idx="32">
                  <c:v>31.35</c:v>
                </c:pt>
                <c:pt idx="33">
                  <c:v>47.6</c:v>
                </c:pt>
                <c:pt idx="34">
                  <c:v>46.2</c:v>
                </c:pt>
                <c:pt idx="35">
                  <c:v>32.015000000000001</c:v>
                </c:pt>
                <c:pt idx="36">
                  <c:v>40.564999999999998</c:v>
                </c:pt>
                <c:pt idx="37">
                  <c:v>32.450000000000003</c:v>
                </c:pt>
                <c:pt idx="38">
                  <c:v>34.96</c:v>
                </c:pt>
                <c:pt idx="39">
                  <c:v>35.5</c:v>
                </c:pt>
                <c:pt idx="40">
                  <c:v>52.58</c:v>
                </c:pt>
                <c:pt idx="41">
                  <c:v>35.200000000000003</c:v>
                </c:pt>
                <c:pt idx="42">
                  <c:v>38.06</c:v>
                </c:pt>
                <c:pt idx="43">
                  <c:v>34.21</c:v>
                </c:pt>
                <c:pt idx="44">
                  <c:v>38.94</c:v>
                </c:pt>
                <c:pt idx="45">
                  <c:v>30.21</c:v>
                </c:pt>
                <c:pt idx="46">
                  <c:v>33.630000000000003</c:v>
                </c:pt>
                <c:pt idx="47">
                  <c:v>40.369999999999997</c:v>
                </c:pt>
                <c:pt idx="48">
                  <c:v>53.09</c:v>
                </c:pt>
                <c:pt idx="49">
                  <c:v>31.79</c:v>
                </c:pt>
                <c:pt idx="50">
                  <c:v>41.895000000000003</c:v>
                </c:pt>
                <c:pt idx="51">
                  <c:v>31.16</c:v>
                </c:pt>
                <c:pt idx="52">
                  <c:v>34.104999999999997</c:v>
                </c:pt>
                <c:pt idx="53">
                  <c:v>51.93</c:v>
                </c:pt>
                <c:pt idx="54">
                  <c:v>38.950000000000003</c:v>
                </c:pt>
                <c:pt idx="55">
                  <c:v>36.630000000000003</c:v>
                </c:pt>
                <c:pt idx="56">
                  <c:v>34.200000000000003</c:v>
                </c:pt>
                <c:pt idx="57">
                  <c:v>50.63</c:v>
                </c:pt>
                <c:pt idx="58">
                  <c:v>36.479999999999997</c:v>
                </c:pt>
                <c:pt idx="59">
                  <c:v>54.82</c:v>
                </c:pt>
                <c:pt idx="60">
                  <c:v>38.06</c:v>
                </c:pt>
                <c:pt idx="61">
                  <c:v>51.48</c:v>
                </c:pt>
                <c:pt idx="62">
                  <c:v>52.06</c:v>
                </c:pt>
                <c:pt idx="63">
                  <c:v>30.684999999999999</c:v>
                </c:pt>
                <c:pt idx="64">
                  <c:v>36.08</c:v>
                </c:pt>
                <c:pt idx="65">
                  <c:v>54.99</c:v>
                </c:pt>
                <c:pt idx="66">
                  <c:v>35.97</c:v>
                </c:pt>
                <c:pt idx="67">
                  <c:v>45.54</c:v>
                </c:pt>
                <c:pt idx="68">
                  <c:v>35.53</c:v>
                </c:pt>
                <c:pt idx="69">
                  <c:v>30.8</c:v>
                </c:pt>
                <c:pt idx="70">
                  <c:v>38.39</c:v>
                </c:pt>
                <c:pt idx="71">
                  <c:v>32.299999999999997</c:v>
                </c:pt>
                <c:pt idx="72">
                  <c:v>48.8</c:v>
                </c:pt>
                <c:pt idx="73">
                  <c:v>45.5</c:v>
                </c:pt>
                <c:pt idx="74">
                  <c:v>53.61</c:v>
                </c:pt>
                <c:pt idx="75">
                  <c:v>36.19</c:v>
                </c:pt>
                <c:pt idx="76">
                  <c:v>34.6</c:v>
                </c:pt>
                <c:pt idx="77">
                  <c:v>54.12</c:v>
                </c:pt>
                <c:pt idx="78">
                  <c:v>48.82</c:v>
                </c:pt>
                <c:pt idx="79">
                  <c:v>51.01</c:v>
                </c:pt>
                <c:pt idx="80">
                  <c:v>45.65</c:v>
                </c:pt>
                <c:pt idx="81">
                  <c:v>52.9</c:v>
                </c:pt>
                <c:pt idx="82">
                  <c:v>45.41</c:v>
                </c:pt>
                <c:pt idx="83">
                  <c:v>49.41</c:v>
                </c:pt>
                <c:pt idx="84">
                  <c:v>31.824999999999999</c:v>
                </c:pt>
                <c:pt idx="85">
                  <c:v>51.28</c:v>
                </c:pt>
                <c:pt idx="86">
                  <c:v>34.96</c:v>
                </c:pt>
                <c:pt idx="87">
                  <c:v>33.11</c:v>
                </c:pt>
                <c:pt idx="88">
                  <c:v>54.74</c:v>
                </c:pt>
                <c:pt idx="89">
                  <c:v>32.56</c:v>
                </c:pt>
                <c:pt idx="90">
                  <c:v>39.049999999999997</c:v>
                </c:pt>
                <c:pt idx="91">
                  <c:v>42.75</c:v>
                </c:pt>
                <c:pt idx="92">
                  <c:v>50.58</c:v>
                </c:pt>
                <c:pt idx="93">
                  <c:v>30.495000000000001</c:v>
                </c:pt>
                <c:pt idx="94">
                  <c:v>48.31</c:v>
                </c:pt>
                <c:pt idx="95">
                  <c:v>48.99</c:v>
                </c:pt>
                <c:pt idx="96">
                  <c:v>38.39</c:v>
                </c:pt>
                <c:pt idx="97">
                  <c:v>44.34</c:v>
                </c:pt>
                <c:pt idx="98">
                  <c:v>41.51</c:v>
                </c:pt>
                <c:pt idx="99">
                  <c:v>48.2</c:v>
                </c:pt>
                <c:pt idx="100">
                  <c:v>35.75</c:v>
                </c:pt>
                <c:pt idx="101">
                  <c:v>53.81</c:v>
                </c:pt>
                <c:pt idx="102">
                  <c:v>49.48</c:v>
                </c:pt>
                <c:pt idx="103">
                  <c:v>34.1</c:v>
                </c:pt>
                <c:pt idx="104">
                  <c:v>35.299999999999997</c:v>
                </c:pt>
                <c:pt idx="105">
                  <c:v>43.83</c:v>
                </c:pt>
                <c:pt idx="106">
                  <c:v>50.07</c:v>
                </c:pt>
                <c:pt idx="107">
                  <c:v>32.774999999999999</c:v>
                </c:pt>
                <c:pt idx="108">
                  <c:v>34.104999999999997</c:v>
                </c:pt>
                <c:pt idx="109">
                  <c:v>48.93</c:v>
                </c:pt>
                <c:pt idx="110">
                  <c:v>37.07</c:v>
                </c:pt>
                <c:pt idx="111">
                  <c:v>51.51</c:v>
                </c:pt>
                <c:pt idx="112">
                  <c:v>34.799999999999997</c:v>
                </c:pt>
                <c:pt idx="113">
                  <c:v>36.67</c:v>
                </c:pt>
                <c:pt idx="114">
                  <c:v>30.9</c:v>
                </c:pt>
                <c:pt idx="115">
                  <c:v>30.495000000000001</c:v>
                </c:pt>
                <c:pt idx="116">
                  <c:v>44.88</c:v>
                </c:pt>
                <c:pt idx="117">
                  <c:v>44.32</c:v>
                </c:pt>
                <c:pt idx="118">
                  <c:v>46.39</c:v>
                </c:pt>
                <c:pt idx="119">
                  <c:v>42.13</c:v>
                </c:pt>
                <c:pt idx="120">
                  <c:v>30.78</c:v>
                </c:pt>
                <c:pt idx="121">
                  <c:v>31.35</c:v>
                </c:pt>
                <c:pt idx="122">
                  <c:v>41.46</c:v>
                </c:pt>
                <c:pt idx="123">
                  <c:v>48</c:v>
                </c:pt>
                <c:pt idx="124">
                  <c:v>49.13</c:v>
                </c:pt>
                <c:pt idx="125">
                  <c:v>37.799999999999997</c:v>
                </c:pt>
                <c:pt idx="126">
                  <c:v>38.299999999999997</c:v>
                </c:pt>
                <c:pt idx="127">
                  <c:v>32.774999999999999</c:v>
                </c:pt>
                <c:pt idx="128">
                  <c:v>34.200000000000003</c:v>
                </c:pt>
                <c:pt idx="129">
                  <c:v>30.2</c:v>
                </c:pt>
                <c:pt idx="130">
                  <c:v>48.32</c:v>
                </c:pt>
                <c:pt idx="131">
                  <c:v>44.86</c:v>
                </c:pt>
                <c:pt idx="132">
                  <c:v>52.15</c:v>
                </c:pt>
                <c:pt idx="133">
                  <c:v>41.12</c:v>
                </c:pt>
                <c:pt idx="134">
                  <c:v>38.39</c:v>
                </c:pt>
                <c:pt idx="135">
                  <c:v>46.85</c:v>
                </c:pt>
                <c:pt idx="136">
                  <c:v>42.24</c:v>
                </c:pt>
                <c:pt idx="137">
                  <c:v>34.39</c:v>
                </c:pt>
                <c:pt idx="138">
                  <c:v>42.89</c:v>
                </c:pt>
                <c:pt idx="139">
                  <c:v>36.299999999999997</c:v>
                </c:pt>
                <c:pt idx="140">
                  <c:v>35.200000000000003</c:v>
                </c:pt>
                <c:pt idx="141">
                  <c:v>53.62</c:v>
                </c:pt>
                <c:pt idx="142">
                  <c:v>36.67</c:v>
                </c:pt>
                <c:pt idx="143">
                  <c:v>33.4</c:v>
                </c:pt>
                <c:pt idx="144">
                  <c:v>42.71</c:v>
                </c:pt>
                <c:pt idx="145">
                  <c:v>41.52</c:v>
                </c:pt>
                <c:pt idx="146">
                  <c:v>39.4</c:v>
                </c:pt>
                <c:pt idx="147">
                  <c:v>46.45</c:v>
                </c:pt>
                <c:pt idx="148">
                  <c:v>35.75</c:v>
                </c:pt>
                <c:pt idx="149">
                  <c:v>26.07</c:v>
                </c:pt>
                <c:pt idx="150">
                  <c:v>36.54</c:v>
                </c:pt>
                <c:pt idx="151">
                  <c:v>51.64</c:v>
                </c:pt>
                <c:pt idx="152">
                  <c:v>42.83</c:v>
                </c:pt>
                <c:pt idx="153">
                  <c:v>40.15</c:v>
                </c:pt>
                <c:pt idx="154">
                  <c:v>27.8</c:v>
                </c:pt>
                <c:pt idx="155">
                  <c:v>45.81</c:v>
                </c:pt>
                <c:pt idx="156">
                  <c:v>34.43</c:v>
                </c:pt>
                <c:pt idx="157">
                  <c:v>41.33</c:v>
                </c:pt>
                <c:pt idx="158">
                  <c:v>31.92</c:v>
                </c:pt>
                <c:pt idx="159">
                  <c:v>39.799999999999997</c:v>
                </c:pt>
                <c:pt idx="160">
                  <c:v>42.82</c:v>
                </c:pt>
                <c:pt idx="161">
                  <c:v>33.630000000000003</c:v>
                </c:pt>
                <c:pt idx="162">
                  <c:v>37.07</c:v>
                </c:pt>
                <c:pt idx="163">
                  <c:v>35.625</c:v>
                </c:pt>
                <c:pt idx="164">
                  <c:v>42.69</c:v>
                </c:pt>
                <c:pt idx="165">
                  <c:v>37.869999999999997</c:v>
                </c:pt>
                <c:pt idx="166">
                  <c:v>40.61</c:v>
                </c:pt>
                <c:pt idx="167">
                  <c:v>30.78</c:v>
                </c:pt>
                <c:pt idx="168">
                  <c:v>49.49</c:v>
                </c:pt>
                <c:pt idx="169">
                  <c:v>37.619999999999997</c:v>
                </c:pt>
                <c:pt idx="170">
                  <c:v>36.08</c:v>
                </c:pt>
                <c:pt idx="171">
                  <c:v>33.5</c:v>
                </c:pt>
                <c:pt idx="172">
                  <c:v>47.46</c:v>
                </c:pt>
                <c:pt idx="173">
                  <c:v>49.24</c:v>
                </c:pt>
                <c:pt idx="174">
                  <c:v>54.4</c:v>
                </c:pt>
                <c:pt idx="175">
                  <c:v>35.53</c:v>
                </c:pt>
                <c:pt idx="176">
                  <c:v>39.729999999999997</c:v>
                </c:pt>
                <c:pt idx="177">
                  <c:v>35.68</c:v>
                </c:pt>
                <c:pt idx="178">
                  <c:v>48.86</c:v>
                </c:pt>
                <c:pt idx="179">
                  <c:v>34.799999999999997</c:v>
                </c:pt>
                <c:pt idx="180">
                  <c:v>32.49</c:v>
                </c:pt>
                <c:pt idx="181">
                  <c:v>39</c:v>
                </c:pt>
                <c:pt idx="182">
                  <c:v>35.299999999999997</c:v>
                </c:pt>
                <c:pt idx="183">
                  <c:v>33.42</c:v>
                </c:pt>
                <c:pt idx="184">
                  <c:v>37.18</c:v>
                </c:pt>
                <c:pt idx="185">
                  <c:v>33.33</c:v>
                </c:pt>
                <c:pt idx="186">
                  <c:v>53.21</c:v>
                </c:pt>
                <c:pt idx="187">
                  <c:v>38.729999999999997</c:v>
                </c:pt>
                <c:pt idx="188">
                  <c:v>29.73</c:v>
                </c:pt>
                <c:pt idx="189">
                  <c:v>34.700000000000003</c:v>
                </c:pt>
                <c:pt idx="190">
                  <c:v>38.28</c:v>
                </c:pt>
                <c:pt idx="191">
                  <c:v>33.57</c:v>
                </c:pt>
                <c:pt idx="192">
                  <c:v>52.06</c:v>
                </c:pt>
                <c:pt idx="193">
                  <c:v>38.17</c:v>
                </c:pt>
                <c:pt idx="194">
                  <c:v>36.954999999999998</c:v>
                </c:pt>
                <c:pt idx="195">
                  <c:v>34.4</c:v>
                </c:pt>
                <c:pt idx="196">
                  <c:v>31.73</c:v>
                </c:pt>
                <c:pt idx="197">
                  <c:v>36.64</c:v>
                </c:pt>
                <c:pt idx="198">
                  <c:v>36.85</c:v>
                </c:pt>
                <c:pt idx="199">
                  <c:v>33.33</c:v>
                </c:pt>
                <c:pt idx="200">
                  <c:v>39.14</c:v>
                </c:pt>
                <c:pt idx="201">
                  <c:v>32.9</c:v>
                </c:pt>
                <c:pt idx="202">
                  <c:v>29.78</c:v>
                </c:pt>
                <c:pt idx="203">
                  <c:v>32.78</c:v>
                </c:pt>
                <c:pt idx="204">
                  <c:v>41.65</c:v>
                </c:pt>
                <c:pt idx="205">
                  <c:v>50.79</c:v>
                </c:pt>
                <c:pt idx="206">
                  <c:v>35.43</c:v>
                </c:pt>
                <c:pt idx="207">
                  <c:v>35.25</c:v>
                </c:pt>
                <c:pt idx="208">
                  <c:v>36.85</c:v>
                </c:pt>
                <c:pt idx="209">
                  <c:v>31.02</c:v>
                </c:pt>
                <c:pt idx="210">
                  <c:v>35.6</c:v>
                </c:pt>
                <c:pt idx="211">
                  <c:v>34.39</c:v>
                </c:pt>
                <c:pt idx="212">
                  <c:v>29.06</c:v>
                </c:pt>
                <c:pt idx="213">
                  <c:v>35.799999999999997</c:v>
                </c:pt>
                <c:pt idx="214">
                  <c:v>49.8</c:v>
                </c:pt>
                <c:pt idx="215">
                  <c:v>35.71</c:v>
                </c:pt>
                <c:pt idx="216">
                  <c:v>30.8</c:v>
                </c:pt>
                <c:pt idx="217">
                  <c:v>33.69</c:v>
                </c:pt>
                <c:pt idx="218">
                  <c:v>42.27</c:v>
                </c:pt>
                <c:pt idx="219">
                  <c:v>53.25</c:v>
                </c:pt>
                <c:pt idx="220">
                  <c:v>26.8</c:v>
                </c:pt>
                <c:pt idx="221">
                  <c:v>28.5</c:v>
                </c:pt>
                <c:pt idx="222">
                  <c:v>22.895</c:v>
                </c:pt>
                <c:pt idx="223">
                  <c:v>34.06</c:v>
                </c:pt>
                <c:pt idx="224">
                  <c:v>36.409999999999997</c:v>
                </c:pt>
                <c:pt idx="225">
                  <c:v>52.3</c:v>
                </c:pt>
                <c:pt idx="226">
                  <c:v>52.66</c:v>
                </c:pt>
                <c:pt idx="227">
                  <c:v>29.57</c:v>
                </c:pt>
                <c:pt idx="228">
                  <c:v>36.99</c:v>
                </c:pt>
                <c:pt idx="229">
                  <c:v>31.4</c:v>
                </c:pt>
                <c:pt idx="230">
                  <c:v>34.9</c:v>
                </c:pt>
                <c:pt idx="231">
                  <c:v>31.13</c:v>
                </c:pt>
                <c:pt idx="232">
                  <c:v>34.799999999999997</c:v>
                </c:pt>
                <c:pt idx="233">
                  <c:v>31.68</c:v>
                </c:pt>
                <c:pt idx="234">
                  <c:v>33.534999999999997</c:v>
                </c:pt>
                <c:pt idx="235">
                  <c:v>31.92</c:v>
                </c:pt>
                <c:pt idx="236">
                  <c:v>32.700000000000003</c:v>
                </c:pt>
                <c:pt idx="237">
                  <c:v>41.25</c:v>
                </c:pt>
                <c:pt idx="238">
                  <c:v>33.11</c:v>
                </c:pt>
                <c:pt idx="239">
                  <c:v>36.159999999999997</c:v>
                </c:pt>
                <c:pt idx="240">
                  <c:v>33.72</c:v>
                </c:pt>
                <c:pt idx="241">
                  <c:v>37.74</c:v>
                </c:pt>
                <c:pt idx="242">
                  <c:v>48.75</c:v>
                </c:pt>
                <c:pt idx="243">
                  <c:v>31.065000000000001</c:v>
                </c:pt>
                <c:pt idx="244">
                  <c:v>23.55</c:v>
                </c:pt>
                <c:pt idx="245">
                  <c:v>30.18</c:v>
                </c:pt>
                <c:pt idx="246">
                  <c:v>29.94</c:v>
                </c:pt>
                <c:pt idx="247">
                  <c:v>31.4</c:v>
                </c:pt>
                <c:pt idx="248">
                  <c:v>53.06</c:v>
                </c:pt>
                <c:pt idx="249">
                  <c:v>30.25</c:v>
                </c:pt>
                <c:pt idx="250">
                  <c:v>46.68</c:v>
                </c:pt>
                <c:pt idx="251">
                  <c:v>30.4</c:v>
                </c:pt>
                <c:pt idx="252">
                  <c:v>30.2</c:v>
                </c:pt>
                <c:pt idx="253">
                  <c:v>51.18</c:v>
                </c:pt>
                <c:pt idx="254">
                  <c:v>22.18</c:v>
                </c:pt>
                <c:pt idx="255">
                  <c:v>31.92</c:v>
                </c:pt>
                <c:pt idx="256">
                  <c:v>31.73</c:v>
                </c:pt>
                <c:pt idx="257">
                  <c:v>45.52</c:v>
                </c:pt>
                <c:pt idx="258">
                  <c:v>52.81</c:v>
                </c:pt>
                <c:pt idx="259">
                  <c:v>33.58</c:v>
                </c:pt>
                <c:pt idx="260">
                  <c:v>30.684999999999999</c:v>
                </c:pt>
                <c:pt idx="261">
                  <c:v>37.524999999999999</c:v>
                </c:pt>
                <c:pt idx="262">
                  <c:v>34.5</c:v>
                </c:pt>
                <c:pt idx="263">
                  <c:v>28.16</c:v>
                </c:pt>
                <c:pt idx="264">
                  <c:v>30.02</c:v>
                </c:pt>
                <c:pt idx="265">
                  <c:v>37.82</c:v>
                </c:pt>
                <c:pt idx="266">
                  <c:v>33.14</c:v>
                </c:pt>
                <c:pt idx="267">
                  <c:v>25.14</c:v>
                </c:pt>
                <c:pt idx="268">
                  <c:v>20.18</c:v>
                </c:pt>
                <c:pt idx="269">
                  <c:v>44.36</c:v>
                </c:pt>
                <c:pt idx="270">
                  <c:v>23.82</c:v>
                </c:pt>
                <c:pt idx="271">
                  <c:v>45</c:v>
                </c:pt>
                <c:pt idx="272">
                  <c:v>26.62</c:v>
                </c:pt>
                <c:pt idx="273">
                  <c:v>32.67</c:v>
                </c:pt>
                <c:pt idx="274">
                  <c:v>44.44</c:v>
                </c:pt>
                <c:pt idx="275">
                  <c:v>28.31</c:v>
                </c:pt>
                <c:pt idx="276">
                  <c:v>25.05</c:v>
                </c:pt>
                <c:pt idx="277">
                  <c:v>28.34</c:v>
                </c:pt>
                <c:pt idx="278">
                  <c:v>17.765000000000001</c:v>
                </c:pt>
                <c:pt idx="279">
                  <c:v>36.119999999999997</c:v>
                </c:pt>
                <c:pt idx="280">
                  <c:v>23.19</c:v>
                </c:pt>
                <c:pt idx="281">
                  <c:v>35.99</c:v>
                </c:pt>
                <c:pt idx="282">
                  <c:v>30.25</c:v>
                </c:pt>
                <c:pt idx="283">
                  <c:v>26.24</c:v>
                </c:pt>
                <c:pt idx="284">
                  <c:v>31.36</c:v>
                </c:pt>
                <c:pt idx="285">
                  <c:v>25.69</c:v>
                </c:pt>
                <c:pt idx="286">
                  <c:v>25.46</c:v>
                </c:pt>
                <c:pt idx="287">
                  <c:v>31.83</c:v>
                </c:pt>
                <c:pt idx="288">
                  <c:v>24.43</c:v>
                </c:pt>
                <c:pt idx="289">
                  <c:v>41.9</c:v>
                </c:pt>
                <c:pt idx="290">
                  <c:v>22.88</c:v>
                </c:pt>
                <c:pt idx="291">
                  <c:v>29.734999999999999</c:v>
                </c:pt>
                <c:pt idx="292">
                  <c:v>40.74</c:v>
                </c:pt>
                <c:pt idx="293">
                  <c:v>24.14</c:v>
                </c:pt>
                <c:pt idx="294">
                  <c:v>25.15</c:v>
                </c:pt>
                <c:pt idx="295">
                  <c:v>28.71</c:v>
                </c:pt>
                <c:pt idx="296">
                  <c:v>23</c:v>
                </c:pt>
                <c:pt idx="297">
                  <c:v>36.86</c:v>
                </c:pt>
                <c:pt idx="298">
                  <c:v>24.25</c:v>
                </c:pt>
                <c:pt idx="299">
                  <c:v>23.85</c:v>
                </c:pt>
                <c:pt idx="300">
                  <c:v>40.020000000000003</c:v>
                </c:pt>
                <c:pt idx="301">
                  <c:v>19.170000000000002</c:v>
                </c:pt>
                <c:pt idx="302">
                  <c:v>43.53</c:v>
                </c:pt>
                <c:pt idx="303">
                  <c:v>46.06</c:v>
                </c:pt>
                <c:pt idx="304">
                  <c:v>29.92</c:v>
                </c:pt>
                <c:pt idx="305">
                  <c:v>28.46</c:v>
                </c:pt>
                <c:pt idx="306">
                  <c:v>24.56</c:v>
                </c:pt>
                <c:pt idx="307">
                  <c:v>41.19</c:v>
                </c:pt>
                <c:pt idx="308">
                  <c:v>18.63</c:v>
                </c:pt>
                <c:pt idx="309">
                  <c:v>26.26</c:v>
                </c:pt>
                <c:pt idx="310">
                  <c:v>22.37</c:v>
                </c:pt>
                <c:pt idx="311">
                  <c:v>39.619999999999997</c:v>
                </c:pt>
                <c:pt idx="312">
                  <c:v>18.329999999999998</c:v>
                </c:pt>
                <c:pt idx="313">
                  <c:v>17.11</c:v>
                </c:pt>
                <c:pt idx="314">
                  <c:v>43.5</c:v>
                </c:pt>
                <c:pt idx="315">
                  <c:v>25.364999999999998</c:v>
                </c:pt>
                <c:pt idx="316">
                  <c:v>28.594999999999999</c:v>
                </c:pt>
                <c:pt idx="317">
                  <c:v>29.83</c:v>
                </c:pt>
                <c:pt idx="318">
                  <c:v>24.7</c:v>
                </c:pt>
                <c:pt idx="319">
                  <c:v>17.940000000000001</c:v>
                </c:pt>
                <c:pt idx="320">
                  <c:v>21.08</c:v>
                </c:pt>
                <c:pt idx="321">
                  <c:v>37.715000000000003</c:v>
                </c:pt>
                <c:pt idx="322">
                  <c:v>22.39</c:v>
                </c:pt>
                <c:pt idx="323">
                  <c:v>28.78</c:v>
                </c:pt>
                <c:pt idx="324">
                  <c:v>18.329999999999998</c:v>
                </c:pt>
                <c:pt idx="325">
                  <c:v>26.39</c:v>
                </c:pt>
                <c:pt idx="326">
                  <c:v>19.260000000000002</c:v>
                </c:pt>
                <c:pt idx="327">
                  <c:v>26.92</c:v>
                </c:pt>
                <c:pt idx="328">
                  <c:v>19.73</c:v>
                </c:pt>
                <c:pt idx="329">
                  <c:v>23.56</c:v>
                </c:pt>
                <c:pt idx="330">
                  <c:v>37.67</c:v>
                </c:pt>
                <c:pt idx="331">
                  <c:v>18.73</c:v>
                </c:pt>
                <c:pt idx="332">
                  <c:v>33.090000000000003</c:v>
                </c:pt>
                <c:pt idx="333">
                  <c:v>18.329999999999998</c:v>
                </c:pt>
                <c:pt idx="334">
                  <c:v>27.74</c:v>
                </c:pt>
                <c:pt idx="335">
                  <c:v>24.2</c:v>
                </c:pt>
                <c:pt idx="336">
                  <c:v>22.03</c:v>
                </c:pt>
                <c:pt idx="337">
                  <c:v>26.885000000000002</c:v>
                </c:pt>
                <c:pt idx="338">
                  <c:v>16.36</c:v>
                </c:pt>
                <c:pt idx="339">
                  <c:v>32.299999999999997</c:v>
                </c:pt>
                <c:pt idx="340">
                  <c:v>16.05</c:v>
                </c:pt>
                <c:pt idx="341">
                  <c:v>29.07</c:v>
                </c:pt>
                <c:pt idx="342">
                  <c:v>17.43</c:v>
                </c:pt>
                <c:pt idx="343">
                  <c:v>19.329999999999998</c:v>
                </c:pt>
                <c:pt idx="344">
                  <c:v>30.52</c:v>
                </c:pt>
                <c:pt idx="345">
                  <c:v>39.21</c:v>
                </c:pt>
                <c:pt idx="346">
                  <c:v>26.98</c:v>
                </c:pt>
                <c:pt idx="347">
                  <c:v>25.84</c:v>
                </c:pt>
                <c:pt idx="348">
                  <c:v>28.31</c:v>
                </c:pt>
                <c:pt idx="349">
                  <c:v>23.94</c:v>
                </c:pt>
                <c:pt idx="350">
                  <c:v>20.03</c:v>
                </c:pt>
                <c:pt idx="351">
                  <c:v>41.42</c:v>
                </c:pt>
                <c:pt idx="352">
                  <c:v>36.67</c:v>
                </c:pt>
                <c:pt idx="353">
                  <c:v>27.645</c:v>
                </c:pt>
                <c:pt idx="354">
                  <c:v>22.72</c:v>
                </c:pt>
                <c:pt idx="355">
                  <c:v>36.520000000000003</c:v>
                </c:pt>
                <c:pt idx="356">
                  <c:v>33.96</c:v>
                </c:pt>
                <c:pt idx="357">
                  <c:v>26.695</c:v>
                </c:pt>
                <c:pt idx="358">
                  <c:v>18.45</c:v>
                </c:pt>
                <c:pt idx="359">
                  <c:v>33.18</c:v>
                </c:pt>
                <c:pt idx="360">
                  <c:v>36.1</c:v>
                </c:pt>
                <c:pt idx="361">
                  <c:v>22.77</c:v>
                </c:pt>
                <c:pt idx="362">
                  <c:v>21.24</c:v>
                </c:pt>
                <c:pt idx="363">
                  <c:v>17.600000000000001</c:v>
                </c:pt>
                <c:pt idx="364">
                  <c:v>26.29</c:v>
                </c:pt>
                <c:pt idx="365">
                  <c:v>35.31</c:v>
                </c:pt>
                <c:pt idx="366">
                  <c:v>27.04</c:v>
                </c:pt>
                <c:pt idx="367">
                  <c:v>30.23</c:v>
                </c:pt>
                <c:pt idx="368">
                  <c:v>30.6</c:v>
                </c:pt>
                <c:pt idx="369">
                  <c:v>26.8</c:v>
                </c:pt>
                <c:pt idx="370">
                  <c:v>16.86</c:v>
                </c:pt>
                <c:pt idx="371">
                  <c:v>16.3</c:v>
                </c:pt>
                <c:pt idx="372">
                  <c:v>29.81</c:v>
                </c:pt>
                <c:pt idx="373">
                  <c:v>16.329999999999998</c:v>
                </c:pt>
                <c:pt idx="374">
                  <c:v>16.37</c:v>
                </c:pt>
                <c:pt idx="375">
                  <c:v>22.42</c:v>
                </c:pt>
                <c:pt idx="376">
                  <c:v>31.35</c:v>
                </c:pt>
                <c:pt idx="377">
                  <c:v>31.9</c:v>
                </c:pt>
                <c:pt idx="378">
                  <c:v>30.6</c:v>
                </c:pt>
                <c:pt idx="379">
                  <c:v>28.975000000000001</c:v>
                </c:pt>
                <c:pt idx="380">
                  <c:v>24.86</c:v>
                </c:pt>
                <c:pt idx="381">
                  <c:v>19.54</c:v>
                </c:pt>
                <c:pt idx="382">
                  <c:v>26.74</c:v>
                </c:pt>
                <c:pt idx="383">
                  <c:v>22.99</c:v>
                </c:pt>
                <c:pt idx="384">
                  <c:v>31.46</c:v>
                </c:pt>
                <c:pt idx="385">
                  <c:v>30.86</c:v>
                </c:pt>
                <c:pt idx="386">
                  <c:v>31.96</c:v>
                </c:pt>
                <c:pt idx="387">
                  <c:v>23.76</c:v>
                </c:pt>
                <c:pt idx="388">
                  <c:v>19.38</c:v>
                </c:pt>
                <c:pt idx="389">
                  <c:v>16.21</c:v>
                </c:pt>
                <c:pt idx="390">
                  <c:v>32.54</c:v>
                </c:pt>
                <c:pt idx="391">
                  <c:v>36.765000000000001</c:v>
                </c:pt>
                <c:pt idx="392">
                  <c:v>35.909999999999997</c:v>
                </c:pt>
                <c:pt idx="393">
                  <c:v>32.06</c:v>
                </c:pt>
                <c:pt idx="394">
                  <c:v>24.1</c:v>
                </c:pt>
                <c:pt idx="395">
                  <c:v>27.1</c:v>
                </c:pt>
                <c:pt idx="396">
                  <c:v>24.42</c:v>
                </c:pt>
                <c:pt idx="397">
                  <c:v>26.695</c:v>
                </c:pt>
                <c:pt idx="398">
                  <c:v>27.79</c:v>
                </c:pt>
                <c:pt idx="399">
                  <c:v>32.68</c:v>
                </c:pt>
                <c:pt idx="400">
                  <c:v>26.4</c:v>
                </c:pt>
                <c:pt idx="401">
                  <c:v>23.655000000000001</c:v>
                </c:pt>
                <c:pt idx="402">
                  <c:v>27.36</c:v>
                </c:pt>
                <c:pt idx="403">
                  <c:v>27.82</c:v>
                </c:pt>
                <c:pt idx="404">
                  <c:v>25.46</c:v>
                </c:pt>
                <c:pt idx="405">
                  <c:v>25.1</c:v>
                </c:pt>
                <c:pt idx="406">
                  <c:v>32.11</c:v>
                </c:pt>
                <c:pt idx="407">
                  <c:v>29.8</c:v>
                </c:pt>
                <c:pt idx="408">
                  <c:v>24.01</c:v>
                </c:pt>
                <c:pt idx="409">
                  <c:v>23.21</c:v>
                </c:pt>
                <c:pt idx="410">
                  <c:v>21.2</c:v>
                </c:pt>
                <c:pt idx="411">
                  <c:v>28.215</c:v>
                </c:pt>
                <c:pt idx="412">
                  <c:v>38.094999999999999</c:v>
                </c:pt>
                <c:pt idx="413">
                  <c:v>22.61</c:v>
                </c:pt>
                <c:pt idx="414">
                  <c:v>24.32</c:v>
                </c:pt>
                <c:pt idx="415">
                  <c:v>20.96</c:v>
                </c:pt>
                <c:pt idx="416">
                  <c:v>19.68</c:v>
                </c:pt>
                <c:pt idx="417">
                  <c:v>18.100000000000001</c:v>
                </c:pt>
                <c:pt idx="418">
                  <c:v>29.64</c:v>
                </c:pt>
                <c:pt idx="419">
                  <c:v>25.3</c:v>
                </c:pt>
                <c:pt idx="420">
                  <c:v>27.6</c:v>
                </c:pt>
                <c:pt idx="421">
                  <c:v>27.645</c:v>
                </c:pt>
                <c:pt idx="422">
                  <c:v>27.6</c:v>
                </c:pt>
                <c:pt idx="423">
                  <c:v>25.08</c:v>
                </c:pt>
                <c:pt idx="424">
                  <c:v>30.02</c:v>
                </c:pt>
                <c:pt idx="425">
                  <c:v>27.36</c:v>
                </c:pt>
                <c:pt idx="426">
                  <c:v>22.2</c:v>
                </c:pt>
                <c:pt idx="427">
                  <c:v>25.71</c:v>
                </c:pt>
                <c:pt idx="428">
                  <c:v>41.91</c:v>
                </c:pt>
                <c:pt idx="429">
                  <c:v>25.85</c:v>
                </c:pt>
                <c:pt idx="430">
                  <c:v>23.844999999999999</c:v>
                </c:pt>
                <c:pt idx="431">
                  <c:v>30.59</c:v>
                </c:pt>
                <c:pt idx="432">
                  <c:v>24.795000000000002</c:v>
                </c:pt>
                <c:pt idx="433">
                  <c:v>24.13</c:v>
                </c:pt>
                <c:pt idx="434">
                  <c:v>25.84</c:v>
                </c:pt>
                <c:pt idx="435">
                  <c:v>28</c:v>
                </c:pt>
                <c:pt idx="436">
                  <c:v>34.1</c:v>
                </c:pt>
                <c:pt idx="437">
                  <c:v>26.125</c:v>
                </c:pt>
                <c:pt idx="438">
                  <c:v>25.6</c:v>
                </c:pt>
                <c:pt idx="439">
                  <c:v>24.32</c:v>
                </c:pt>
                <c:pt idx="440">
                  <c:v>22.88</c:v>
                </c:pt>
                <c:pt idx="441">
                  <c:v>24.984999999999999</c:v>
                </c:pt>
                <c:pt idx="442">
                  <c:v>33.1</c:v>
                </c:pt>
                <c:pt idx="443">
                  <c:v>27.83</c:v>
                </c:pt>
                <c:pt idx="444">
                  <c:v>30.875</c:v>
                </c:pt>
                <c:pt idx="445">
                  <c:v>27.265000000000001</c:v>
                </c:pt>
                <c:pt idx="446">
                  <c:v>26.7</c:v>
                </c:pt>
                <c:pt idx="447">
                  <c:v>29.925000000000001</c:v>
                </c:pt>
                <c:pt idx="448">
                  <c:v>19.95</c:v>
                </c:pt>
                <c:pt idx="449">
                  <c:v>24.225000000000001</c:v>
                </c:pt>
                <c:pt idx="450">
                  <c:v>28.12</c:v>
                </c:pt>
                <c:pt idx="451">
                  <c:v>23.21</c:v>
                </c:pt>
                <c:pt idx="452">
                  <c:v>23.98</c:v>
                </c:pt>
                <c:pt idx="453">
                  <c:v>30</c:v>
                </c:pt>
                <c:pt idx="454">
                  <c:v>17.350000000000001</c:v>
                </c:pt>
                <c:pt idx="455">
                  <c:v>22.704999999999998</c:v>
                </c:pt>
                <c:pt idx="456">
                  <c:v>25.41</c:v>
                </c:pt>
                <c:pt idx="457">
                  <c:v>18.23</c:v>
                </c:pt>
                <c:pt idx="458">
                  <c:v>24.7</c:v>
                </c:pt>
                <c:pt idx="459">
                  <c:v>37.4</c:v>
                </c:pt>
                <c:pt idx="460">
                  <c:v>26.885000000000002</c:v>
                </c:pt>
                <c:pt idx="461">
                  <c:v>25.27</c:v>
                </c:pt>
                <c:pt idx="462">
                  <c:v>23.655000000000001</c:v>
                </c:pt>
                <c:pt idx="463">
                  <c:v>55.05</c:v>
                </c:pt>
                <c:pt idx="464">
                  <c:v>24.89</c:v>
                </c:pt>
                <c:pt idx="465">
                  <c:v>18.715</c:v>
                </c:pt>
                <c:pt idx="466">
                  <c:v>28.12</c:v>
                </c:pt>
                <c:pt idx="467">
                  <c:v>26.6</c:v>
                </c:pt>
                <c:pt idx="468">
                  <c:v>30.114999999999998</c:v>
                </c:pt>
                <c:pt idx="469">
                  <c:v>24.605</c:v>
                </c:pt>
                <c:pt idx="470">
                  <c:v>29.6</c:v>
                </c:pt>
                <c:pt idx="471">
                  <c:v>24.42</c:v>
                </c:pt>
                <c:pt idx="472">
                  <c:v>20.9</c:v>
                </c:pt>
                <c:pt idx="473">
                  <c:v>22.895</c:v>
                </c:pt>
                <c:pt idx="474">
                  <c:v>28.3</c:v>
                </c:pt>
                <c:pt idx="475">
                  <c:v>54.3</c:v>
                </c:pt>
                <c:pt idx="476">
                  <c:v>33.344999999999999</c:v>
                </c:pt>
                <c:pt idx="477">
                  <c:v>33</c:v>
                </c:pt>
                <c:pt idx="478">
                  <c:v>28.024999999999999</c:v>
                </c:pt>
                <c:pt idx="479">
                  <c:v>28.69</c:v>
                </c:pt>
                <c:pt idx="480">
                  <c:v>40.28</c:v>
                </c:pt>
                <c:pt idx="481">
                  <c:v>37.299999999999997</c:v>
                </c:pt>
                <c:pt idx="482">
                  <c:v>54.47</c:v>
                </c:pt>
                <c:pt idx="483">
                  <c:v>38.06</c:v>
                </c:pt>
                <c:pt idx="484">
                  <c:v>51.47</c:v>
                </c:pt>
                <c:pt idx="485">
                  <c:v>29.8</c:v>
                </c:pt>
                <c:pt idx="486">
                  <c:v>49.77</c:v>
                </c:pt>
                <c:pt idx="487">
                  <c:v>25.555</c:v>
                </c:pt>
                <c:pt idx="488">
                  <c:v>29.64</c:v>
                </c:pt>
                <c:pt idx="489">
                  <c:v>53.93</c:v>
                </c:pt>
                <c:pt idx="490">
                  <c:v>28.024999999999999</c:v>
                </c:pt>
                <c:pt idx="491">
                  <c:v>27.5</c:v>
                </c:pt>
                <c:pt idx="492">
                  <c:v>21.8</c:v>
                </c:pt>
                <c:pt idx="493">
                  <c:v>26.41</c:v>
                </c:pt>
                <c:pt idx="494">
                  <c:v>27.835000000000001</c:v>
                </c:pt>
                <c:pt idx="495">
                  <c:v>51.74</c:v>
                </c:pt>
                <c:pt idx="496">
                  <c:v>23.37</c:v>
                </c:pt>
                <c:pt idx="497">
                  <c:v>29.7</c:v>
                </c:pt>
                <c:pt idx="498">
                  <c:v>20.045000000000002</c:v>
                </c:pt>
                <c:pt idx="499">
                  <c:v>27.83</c:v>
                </c:pt>
                <c:pt idx="500">
                  <c:v>28.93</c:v>
                </c:pt>
                <c:pt idx="501">
                  <c:v>33.82</c:v>
                </c:pt>
                <c:pt idx="502">
                  <c:v>20.234999999999999</c:v>
                </c:pt>
                <c:pt idx="503">
                  <c:v>49.2</c:v>
                </c:pt>
                <c:pt idx="504">
                  <c:v>26.4</c:v>
                </c:pt>
                <c:pt idx="505">
                  <c:v>28.38</c:v>
                </c:pt>
                <c:pt idx="506">
                  <c:v>24.64</c:v>
                </c:pt>
                <c:pt idx="507">
                  <c:v>39.71</c:v>
                </c:pt>
                <c:pt idx="508">
                  <c:v>22.22</c:v>
                </c:pt>
                <c:pt idx="509">
                  <c:v>33.344999999999999</c:v>
                </c:pt>
                <c:pt idx="510">
                  <c:v>24.42</c:v>
                </c:pt>
                <c:pt idx="511">
                  <c:v>29.81</c:v>
                </c:pt>
                <c:pt idx="512">
                  <c:v>51.18</c:v>
                </c:pt>
                <c:pt idx="513">
                  <c:v>51.37</c:v>
                </c:pt>
                <c:pt idx="514">
                  <c:v>36.19</c:v>
                </c:pt>
                <c:pt idx="515">
                  <c:v>25.9</c:v>
                </c:pt>
                <c:pt idx="516">
                  <c:v>35.72</c:v>
                </c:pt>
                <c:pt idx="517">
                  <c:v>27.94</c:v>
                </c:pt>
                <c:pt idx="518">
                  <c:v>27.1</c:v>
                </c:pt>
                <c:pt idx="519">
                  <c:v>18.3</c:v>
                </c:pt>
                <c:pt idx="520">
                  <c:v>25.3</c:v>
                </c:pt>
                <c:pt idx="521">
                  <c:v>38.83</c:v>
                </c:pt>
                <c:pt idx="522">
                  <c:v>27.6</c:v>
                </c:pt>
                <c:pt idx="523">
                  <c:v>46.4</c:v>
                </c:pt>
                <c:pt idx="524">
                  <c:v>51.92</c:v>
                </c:pt>
                <c:pt idx="525">
                  <c:v>32.395000000000003</c:v>
                </c:pt>
                <c:pt idx="526">
                  <c:v>46.19</c:v>
                </c:pt>
                <c:pt idx="527">
                  <c:v>27.93</c:v>
                </c:pt>
                <c:pt idx="528">
                  <c:v>45.62</c:v>
                </c:pt>
                <c:pt idx="529">
                  <c:v>35.31</c:v>
                </c:pt>
                <c:pt idx="530">
                  <c:v>30.4</c:v>
                </c:pt>
                <c:pt idx="531">
                  <c:v>20.13</c:v>
                </c:pt>
                <c:pt idx="532">
                  <c:v>23.655000000000001</c:v>
                </c:pt>
                <c:pt idx="533">
                  <c:v>49.05</c:v>
                </c:pt>
                <c:pt idx="534">
                  <c:v>51.94</c:v>
                </c:pt>
                <c:pt idx="535">
                  <c:v>29.83</c:v>
                </c:pt>
                <c:pt idx="536">
                  <c:v>22.6</c:v>
                </c:pt>
                <c:pt idx="537">
                  <c:v>46.69</c:v>
                </c:pt>
                <c:pt idx="538">
                  <c:v>28.49</c:v>
                </c:pt>
                <c:pt idx="539">
                  <c:v>28.5</c:v>
                </c:pt>
                <c:pt idx="540">
                  <c:v>24.4</c:v>
                </c:pt>
                <c:pt idx="541">
                  <c:v>29.15</c:v>
                </c:pt>
                <c:pt idx="542">
                  <c:v>27.28</c:v>
                </c:pt>
                <c:pt idx="543">
                  <c:v>32.229999999999997</c:v>
                </c:pt>
                <c:pt idx="544">
                  <c:v>44.2</c:v>
                </c:pt>
                <c:pt idx="545">
                  <c:v>29.734999999999999</c:v>
                </c:pt>
                <c:pt idx="546">
                  <c:v>28.31</c:v>
                </c:pt>
                <c:pt idx="547">
                  <c:v>46.62</c:v>
                </c:pt>
                <c:pt idx="548">
                  <c:v>51.75</c:v>
                </c:pt>
                <c:pt idx="549">
                  <c:v>25.7</c:v>
                </c:pt>
                <c:pt idx="550">
                  <c:v>31.79</c:v>
                </c:pt>
                <c:pt idx="551">
                  <c:v>24.795000000000002</c:v>
                </c:pt>
                <c:pt idx="552">
                  <c:v>53.98</c:v>
                </c:pt>
                <c:pt idx="553">
                  <c:v>41.325000000000003</c:v>
                </c:pt>
                <c:pt idx="554">
                  <c:v>51.65</c:v>
                </c:pt>
                <c:pt idx="555">
                  <c:v>44.52</c:v>
                </c:pt>
                <c:pt idx="556">
                  <c:v>53.29</c:v>
                </c:pt>
                <c:pt idx="557">
                  <c:v>46.63</c:v>
                </c:pt>
                <c:pt idx="558">
                  <c:v>28.88</c:v>
                </c:pt>
                <c:pt idx="559">
                  <c:v>23.98</c:v>
                </c:pt>
                <c:pt idx="560">
                  <c:v>23.65</c:v>
                </c:pt>
                <c:pt idx="561">
                  <c:v>49.09</c:v>
                </c:pt>
                <c:pt idx="562">
                  <c:v>28.024999999999999</c:v>
                </c:pt>
                <c:pt idx="563">
                  <c:v>43.32</c:v>
                </c:pt>
                <c:pt idx="564">
                  <c:v>45.92</c:v>
                </c:pt>
                <c:pt idx="565">
                  <c:v>44.03</c:v>
                </c:pt>
                <c:pt idx="566">
                  <c:v>24.6</c:v>
                </c:pt>
                <c:pt idx="567">
                  <c:v>49.15</c:v>
                </c:pt>
                <c:pt idx="568">
                  <c:v>28.31</c:v>
                </c:pt>
                <c:pt idx="569">
                  <c:v>22.99</c:v>
                </c:pt>
                <c:pt idx="570">
                  <c:v>29.07</c:v>
                </c:pt>
                <c:pt idx="571">
                  <c:v>42.02</c:v>
                </c:pt>
                <c:pt idx="572">
                  <c:v>49.07</c:v>
                </c:pt>
                <c:pt idx="573">
                  <c:v>19.8</c:v>
                </c:pt>
                <c:pt idx="574">
                  <c:v>27.36</c:v>
                </c:pt>
                <c:pt idx="575">
                  <c:v>42.95</c:v>
                </c:pt>
                <c:pt idx="576">
                  <c:v>42.66</c:v>
                </c:pt>
                <c:pt idx="577">
                  <c:v>33.630000000000003</c:v>
                </c:pt>
                <c:pt idx="578">
                  <c:v>26.84</c:v>
                </c:pt>
                <c:pt idx="579">
                  <c:v>28.3</c:v>
                </c:pt>
                <c:pt idx="580">
                  <c:v>27.06</c:v>
                </c:pt>
                <c:pt idx="581">
                  <c:v>47.13</c:v>
                </c:pt>
                <c:pt idx="582">
                  <c:v>51.72</c:v>
                </c:pt>
                <c:pt idx="583">
                  <c:v>48.59</c:v>
                </c:pt>
                <c:pt idx="584">
                  <c:v>45.18</c:v>
                </c:pt>
                <c:pt idx="585">
                  <c:v>27.9</c:v>
                </c:pt>
                <c:pt idx="586">
                  <c:v>51.33</c:v>
                </c:pt>
                <c:pt idx="587">
                  <c:v>30.59</c:v>
                </c:pt>
                <c:pt idx="588">
                  <c:v>39.229999999999997</c:v>
                </c:pt>
                <c:pt idx="589">
                  <c:v>19.094999999999999</c:v>
                </c:pt>
                <c:pt idx="590">
                  <c:v>49.72</c:v>
                </c:pt>
                <c:pt idx="591">
                  <c:v>21.754999999999999</c:v>
                </c:pt>
                <c:pt idx="592">
                  <c:v>48.39</c:v>
                </c:pt>
                <c:pt idx="593">
                  <c:v>47.15</c:v>
                </c:pt>
                <c:pt idx="594">
                  <c:v>47.59</c:v>
                </c:pt>
                <c:pt idx="595">
                  <c:v>39.81</c:v>
                </c:pt>
                <c:pt idx="596">
                  <c:v>31.02</c:v>
                </c:pt>
                <c:pt idx="597">
                  <c:v>24.75</c:v>
                </c:pt>
                <c:pt idx="598">
                  <c:v>30.114999999999998</c:v>
                </c:pt>
                <c:pt idx="599">
                  <c:v>26.03</c:v>
                </c:pt>
                <c:pt idx="600">
                  <c:v>20.045000000000002</c:v>
                </c:pt>
                <c:pt idx="601">
                  <c:v>40.24</c:v>
                </c:pt>
                <c:pt idx="602">
                  <c:v>43.15</c:v>
                </c:pt>
                <c:pt idx="603">
                  <c:v>27.7</c:v>
                </c:pt>
                <c:pt idx="604">
                  <c:v>45.68</c:v>
                </c:pt>
                <c:pt idx="605">
                  <c:v>27.3</c:v>
                </c:pt>
                <c:pt idx="606">
                  <c:v>54.45</c:v>
                </c:pt>
                <c:pt idx="607">
                  <c:v>54.43</c:v>
                </c:pt>
                <c:pt idx="608">
                  <c:v>48.01</c:v>
                </c:pt>
                <c:pt idx="609">
                  <c:v>48.32</c:v>
                </c:pt>
                <c:pt idx="610">
                  <c:v>22.895</c:v>
                </c:pt>
                <c:pt idx="611">
                  <c:v>54.85</c:v>
                </c:pt>
                <c:pt idx="612">
                  <c:v>21.85</c:v>
                </c:pt>
                <c:pt idx="613">
                  <c:v>51.86</c:v>
                </c:pt>
                <c:pt idx="614">
                  <c:v>39.049999999999997</c:v>
                </c:pt>
                <c:pt idx="615">
                  <c:v>31.824999999999999</c:v>
                </c:pt>
                <c:pt idx="616">
                  <c:v>46.43</c:v>
                </c:pt>
                <c:pt idx="617">
                  <c:v>53.63</c:v>
                </c:pt>
                <c:pt idx="618">
                  <c:v>48.7</c:v>
                </c:pt>
                <c:pt idx="619">
                  <c:v>48.81</c:v>
                </c:pt>
                <c:pt idx="620">
                  <c:v>47.53</c:v>
                </c:pt>
                <c:pt idx="621">
                  <c:v>36.85</c:v>
                </c:pt>
                <c:pt idx="622">
                  <c:v>29.3</c:v>
                </c:pt>
                <c:pt idx="623">
                  <c:v>19.3</c:v>
                </c:pt>
                <c:pt idx="624">
                  <c:v>24.13</c:v>
                </c:pt>
                <c:pt idx="625">
                  <c:v>46.7</c:v>
                </c:pt>
                <c:pt idx="626">
                  <c:v>45.27</c:v>
                </c:pt>
                <c:pt idx="627">
                  <c:v>44.29</c:v>
                </c:pt>
                <c:pt idx="628">
                  <c:v>54.59</c:v>
                </c:pt>
                <c:pt idx="629">
                  <c:v>32.965000000000003</c:v>
                </c:pt>
                <c:pt idx="630">
                  <c:v>38.049999999999997</c:v>
                </c:pt>
                <c:pt idx="631">
                  <c:v>46.14</c:v>
                </c:pt>
                <c:pt idx="632">
                  <c:v>41.325000000000003</c:v>
                </c:pt>
                <c:pt idx="633">
                  <c:v>44.64</c:v>
                </c:pt>
                <c:pt idx="634">
                  <c:v>25.175000000000001</c:v>
                </c:pt>
                <c:pt idx="635">
                  <c:v>43.11</c:v>
                </c:pt>
                <c:pt idx="636">
                  <c:v>53.32</c:v>
                </c:pt>
                <c:pt idx="637">
                  <c:v>38.04</c:v>
                </c:pt>
                <c:pt idx="638">
                  <c:v>37.9</c:v>
                </c:pt>
                <c:pt idx="639">
                  <c:v>39.6</c:v>
                </c:pt>
                <c:pt idx="640">
                  <c:v>50.92</c:v>
                </c:pt>
                <c:pt idx="641">
                  <c:v>21.85</c:v>
                </c:pt>
                <c:pt idx="642">
                  <c:v>36.08</c:v>
                </c:pt>
                <c:pt idx="643">
                  <c:v>40.44</c:v>
                </c:pt>
                <c:pt idx="644">
                  <c:v>38.094999999999999</c:v>
                </c:pt>
                <c:pt idx="645">
                  <c:v>44.95</c:v>
                </c:pt>
                <c:pt idx="646">
                  <c:v>35.54</c:v>
                </c:pt>
                <c:pt idx="647">
                  <c:v>39.799999999999997</c:v>
                </c:pt>
                <c:pt idx="648">
                  <c:v>33.659999999999997</c:v>
                </c:pt>
                <c:pt idx="649">
                  <c:v>35.5</c:v>
                </c:pt>
                <c:pt idx="650">
                  <c:v>41.63</c:v>
                </c:pt>
                <c:pt idx="651">
                  <c:v>46.49</c:v>
                </c:pt>
                <c:pt idx="652">
                  <c:v>43.29</c:v>
                </c:pt>
                <c:pt idx="653">
                  <c:v>43.08</c:v>
                </c:pt>
                <c:pt idx="654">
                  <c:v>39.07</c:v>
                </c:pt>
                <c:pt idx="655">
                  <c:v>41.3</c:v>
                </c:pt>
                <c:pt idx="656">
                  <c:v>42.95</c:v>
                </c:pt>
                <c:pt idx="657">
                  <c:v>46.96</c:v>
                </c:pt>
                <c:pt idx="658">
                  <c:v>30.495000000000001</c:v>
                </c:pt>
                <c:pt idx="659">
                  <c:v>17.954999999999998</c:v>
                </c:pt>
                <c:pt idx="660">
                  <c:v>25.6</c:v>
                </c:pt>
                <c:pt idx="661">
                  <c:v>34.21</c:v>
                </c:pt>
                <c:pt idx="662">
                  <c:v>39.74</c:v>
                </c:pt>
                <c:pt idx="663">
                  <c:v>49.53</c:v>
                </c:pt>
                <c:pt idx="664">
                  <c:v>39.33</c:v>
                </c:pt>
                <c:pt idx="665">
                  <c:v>39.979999999999997</c:v>
                </c:pt>
                <c:pt idx="666">
                  <c:v>46.51</c:v>
                </c:pt>
                <c:pt idx="667">
                  <c:v>43.58</c:v>
                </c:pt>
                <c:pt idx="668">
                  <c:v>42.28</c:v>
                </c:pt>
                <c:pt idx="669">
                  <c:v>35.520000000000003</c:v>
                </c:pt>
                <c:pt idx="670">
                  <c:v>33.6</c:v>
                </c:pt>
                <c:pt idx="671">
                  <c:v>22.42</c:v>
                </c:pt>
                <c:pt idx="672">
                  <c:v>46.86</c:v>
                </c:pt>
                <c:pt idx="673">
                  <c:v>32.965000000000003</c:v>
                </c:pt>
                <c:pt idx="674">
                  <c:v>39.340000000000003</c:v>
                </c:pt>
                <c:pt idx="675">
                  <c:v>47</c:v>
                </c:pt>
                <c:pt idx="676">
                  <c:v>36.71</c:v>
                </c:pt>
                <c:pt idx="677">
                  <c:v>53.48</c:v>
                </c:pt>
                <c:pt idx="678">
                  <c:v>35.5</c:v>
                </c:pt>
                <c:pt idx="679">
                  <c:v>36.979999999999997</c:v>
                </c:pt>
                <c:pt idx="680">
                  <c:v>32.395000000000003</c:v>
                </c:pt>
                <c:pt idx="681">
                  <c:v>32.729999999999997</c:v>
                </c:pt>
                <c:pt idx="682">
                  <c:v>20.52</c:v>
                </c:pt>
                <c:pt idx="683">
                  <c:v>51.72</c:v>
                </c:pt>
                <c:pt idx="684">
                  <c:v>50.2</c:v>
                </c:pt>
                <c:pt idx="685">
                  <c:v>25.52</c:v>
                </c:pt>
                <c:pt idx="686">
                  <c:v>35.200000000000003</c:v>
                </c:pt>
                <c:pt idx="687">
                  <c:v>41.26</c:v>
                </c:pt>
                <c:pt idx="688">
                  <c:v>17.195</c:v>
                </c:pt>
                <c:pt idx="689">
                  <c:v>23.085000000000001</c:v>
                </c:pt>
                <c:pt idx="690">
                  <c:v>21.66</c:v>
                </c:pt>
                <c:pt idx="691">
                  <c:v>36.47</c:v>
                </c:pt>
                <c:pt idx="692">
                  <c:v>36.08</c:v>
                </c:pt>
                <c:pt idx="693">
                  <c:v>23.18</c:v>
                </c:pt>
                <c:pt idx="694">
                  <c:v>39.159999999999997</c:v>
                </c:pt>
                <c:pt idx="695">
                  <c:v>38.19</c:v>
                </c:pt>
                <c:pt idx="696">
                  <c:v>26.41</c:v>
                </c:pt>
                <c:pt idx="697">
                  <c:v>28.785</c:v>
                </c:pt>
                <c:pt idx="698">
                  <c:v>26.695</c:v>
                </c:pt>
                <c:pt idx="699">
                  <c:v>32.799999999999997</c:v>
                </c:pt>
                <c:pt idx="700">
                  <c:v>35.869999999999997</c:v>
                </c:pt>
                <c:pt idx="701">
                  <c:v>21.66</c:v>
                </c:pt>
                <c:pt idx="702">
                  <c:v>37.72</c:v>
                </c:pt>
                <c:pt idx="703">
                  <c:v>39.700000000000003</c:v>
                </c:pt>
                <c:pt idx="704">
                  <c:v>35.97</c:v>
                </c:pt>
                <c:pt idx="705">
                  <c:v>37.85</c:v>
                </c:pt>
                <c:pt idx="706">
                  <c:v>21.66</c:v>
                </c:pt>
                <c:pt idx="707">
                  <c:v>39.369999999999997</c:v>
                </c:pt>
                <c:pt idx="708">
                  <c:v>40.880000000000003</c:v>
                </c:pt>
                <c:pt idx="709">
                  <c:v>26.22</c:v>
                </c:pt>
                <c:pt idx="710">
                  <c:v>25.08</c:v>
                </c:pt>
                <c:pt idx="711">
                  <c:v>39.1</c:v>
                </c:pt>
                <c:pt idx="712">
                  <c:v>37.905000000000001</c:v>
                </c:pt>
                <c:pt idx="713">
                  <c:v>43.35</c:v>
                </c:pt>
                <c:pt idx="714">
                  <c:v>36.15</c:v>
                </c:pt>
                <c:pt idx="715">
                  <c:v>44.98</c:v>
                </c:pt>
                <c:pt idx="716">
                  <c:v>38.28</c:v>
                </c:pt>
                <c:pt idx="717">
                  <c:v>32.299999999999997</c:v>
                </c:pt>
                <c:pt idx="718">
                  <c:v>39.51</c:v>
                </c:pt>
                <c:pt idx="719">
                  <c:v>50.46</c:v>
                </c:pt>
                <c:pt idx="720">
                  <c:v>31.73</c:v>
                </c:pt>
                <c:pt idx="721">
                  <c:v>32.1</c:v>
                </c:pt>
                <c:pt idx="722">
                  <c:v>27.83</c:v>
                </c:pt>
                <c:pt idx="723">
                  <c:v>27.72</c:v>
                </c:pt>
                <c:pt idx="724">
                  <c:v>36.765000000000001</c:v>
                </c:pt>
                <c:pt idx="725">
                  <c:v>48.36</c:v>
                </c:pt>
                <c:pt idx="726">
                  <c:v>31.445</c:v>
                </c:pt>
                <c:pt idx="727">
                  <c:v>27.55</c:v>
                </c:pt>
                <c:pt idx="728">
                  <c:v>33.11</c:v>
                </c:pt>
                <c:pt idx="729">
                  <c:v>36.85</c:v>
                </c:pt>
                <c:pt idx="730">
                  <c:v>36.299999999999997</c:v>
                </c:pt>
                <c:pt idx="731">
                  <c:v>45.34</c:v>
                </c:pt>
                <c:pt idx="732">
                  <c:v>31.8</c:v>
                </c:pt>
                <c:pt idx="733">
                  <c:v>41.02</c:v>
                </c:pt>
                <c:pt idx="734">
                  <c:v>32.68</c:v>
                </c:pt>
                <c:pt idx="735">
                  <c:v>21.7</c:v>
                </c:pt>
                <c:pt idx="736">
                  <c:v>40.479999999999997</c:v>
                </c:pt>
                <c:pt idx="737">
                  <c:v>34.5</c:v>
                </c:pt>
                <c:pt idx="738">
                  <c:v>45.9</c:v>
                </c:pt>
                <c:pt idx="739">
                  <c:v>33.479999999999997</c:v>
                </c:pt>
                <c:pt idx="740">
                  <c:v>28.31</c:v>
                </c:pt>
                <c:pt idx="741">
                  <c:v>21.565000000000001</c:v>
                </c:pt>
                <c:pt idx="742">
                  <c:v>35.590000000000003</c:v>
                </c:pt>
                <c:pt idx="743">
                  <c:v>43.44</c:v>
                </c:pt>
                <c:pt idx="744">
                  <c:v>21.754999999999999</c:v>
                </c:pt>
                <c:pt idx="745">
                  <c:v>44.55</c:v>
                </c:pt>
                <c:pt idx="746">
                  <c:v>43.32</c:v>
                </c:pt>
                <c:pt idx="747">
                  <c:v>31.23</c:v>
                </c:pt>
                <c:pt idx="748">
                  <c:v>42.81</c:v>
                </c:pt>
                <c:pt idx="749">
                  <c:v>35.909999999999997</c:v>
                </c:pt>
                <c:pt idx="750">
                  <c:v>36.65</c:v>
                </c:pt>
                <c:pt idx="751">
                  <c:v>22.04</c:v>
                </c:pt>
                <c:pt idx="752">
                  <c:v>31.824999999999999</c:v>
                </c:pt>
                <c:pt idx="753">
                  <c:v>53.58</c:v>
                </c:pt>
                <c:pt idx="754">
                  <c:v>34.299999999999997</c:v>
                </c:pt>
                <c:pt idx="755">
                  <c:v>32.11</c:v>
                </c:pt>
                <c:pt idx="756">
                  <c:v>31.78</c:v>
                </c:pt>
                <c:pt idx="757">
                  <c:v>46.89</c:v>
                </c:pt>
                <c:pt idx="758">
                  <c:v>39.35</c:v>
                </c:pt>
                <c:pt idx="759">
                  <c:v>39.200000000000003</c:v>
                </c:pt>
                <c:pt idx="760">
                  <c:v>39.159999999999997</c:v>
                </c:pt>
                <c:pt idx="761">
                  <c:v>44.1</c:v>
                </c:pt>
                <c:pt idx="762">
                  <c:v>33.200000000000003</c:v>
                </c:pt>
                <c:pt idx="763">
                  <c:v>29.92</c:v>
                </c:pt>
                <c:pt idx="764">
                  <c:v>25</c:v>
                </c:pt>
                <c:pt idx="765">
                  <c:v>38.869999999999997</c:v>
                </c:pt>
                <c:pt idx="766">
                  <c:v>32.299999999999997</c:v>
                </c:pt>
                <c:pt idx="767">
                  <c:v>31.16</c:v>
                </c:pt>
                <c:pt idx="768">
                  <c:v>54.59</c:v>
                </c:pt>
                <c:pt idx="769">
                  <c:v>21.09</c:v>
                </c:pt>
                <c:pt idx="770">
                  <c:v>52.41</c:v>
                </c:pt>
                <c:pt idx="771">
                  <c:v>41.47</c:v>
                </c:pt>
                <c:pt idx="772">
                  <c:v>33.1</c:v>
                </c:pt>
                <c:pt idx="773">
                  <c:v>30.8</c:v>
                </c:pt>
                <c:pt idx="774">
                  <c:v>42.06</c:v>
                </c:pt>
                <c:pt idx="775">
                  <c:v>39.270000000000003</c:v>
                </c:pt>
                <c:pt idx="776">
                  <c:v>30.71</c:v>
                </c:pt>
                <c:pt idx="777">
                  <c:v>47.19</c:v>
                </c:pt>
                <c:pt idx="778">
                  <c:v>30.02</c:v>
                </c:pt>
                <c:pt idx="779">
                  <c:v>37.909999999999997</c:v>
                </c:pt>
                <c:pt idx="780">
                  <c:v>54.61</c:v>
                </c:pt>
                <c:pt idx="781">
                  <c:v>36.005000000000003</c:v>
                </c:pt>
                <c:pt idx="782">
                  <c:v>28.7</c:v>
                </c:pt>
                <c:pt idx="783">
                  <c:v>34.295000000000002</c:v>
                </c:pt>
                <c:pt idx="784">
                  <c:v>27.55</c:v>
                </c:pt>
                <c:pt idx="785">
                  <c:v>40.700000000000003</c:v>
                </c:pt>
                <c:pt idx="786">
                  <c:v>18.335000000000001</c:v>
                </c:pt>
                <c:pt idx="787">
                  <c:v>33.914999999999999</c:v>
                </c:pt>
                <c:pt idx="788">
                  <c:v>33.534999999999997</c:v>
                </c:pt>
                <c:pt idx="789">
                  <c:v>23.655000000000001</c:v>
                </c:pt>
                <c:pt idx="790">
                  <c:v>28</c:v>
                </c:pt>
                <c:pt idx="791">
                  <c:v>30.23</c:v>
                </c:pt>
                <c:pt idx="792">
                  <c:v>51.14</c:v>
                </c:pt>
                <c:pt idx="793">
                  <c:v>24.32</c:v>
                </c:pt>
                <c:pt idx="794">
                  <c:v>38.06</c:v>
                </c:pt>
                <c:pt idx="795">
                  <c:v>37.700000000000003</c:v>
                </c:pt>
                <c:pt idx="796">
                  <c:v>44</c:v>
                </c:pt>
                <c:pt idx="797">
                  <c:v>41.45</c:v>
                </c:pt>
                <c:pt idx="798">
                  <c:v>25.364999999999998</c:v>
                </c:pt>
                <c:pt idx="799">
                  <c:v>34.56</c:v>
                </c:pt>
                <c:pt idx="800">
                  <c:v>28.2</c:v>
                </c:pt>
                <c:pt idx="801">
                  <c:v>30.43</c:v>
                </c:pt>
                <c:pt idx="802">
                  <c:v>32.395000000000003</c:v>
                </c:pt>
                <c:pt idx="803">
                  <c:v>24.035</c:v>
                </c:pt>
                <c:pt idx="804">
                  <c:v>37.119999999999997</c:v>
                </c:pt>
                <c:pt idx="805">
                  <c:v>34.840000000000003</c:v>
                </c:pt>
                <c:pt idx="806">
                  <c:v>29.53</c:v>
                </c:pt>
                <c:pt idx="807">
                  <c:v>42.51</c:v>
                </c:pt>
                <c:pt idx="808">
                  <c:v>38.14</c:v>
                </c:pt>
                <c:pt idx="809">
                  <c:v>39.93</c:v>
                </c:pt>
                <c:pt idx="810">
                  <c:v>38.83</c:v>
                </c:pt>
                <c:pt idx="811">
                  <c:v>37.4</c:v>
                </c:pt>
                <c:pt idx="812">
                  <c:v>21.4</c:v>
                </c:pt>
                <c:pt idx="813">
                  <c:v>38.380000000000003</c:v>
                </c:pt>
                <c:pt idx="814">
                  <c:v>33.659999999999997</c:v>
                </c:pt>
                <c:pt idx="815">
                  <c:v>31.79</c:v>
                </c:pt>
                <c:pt idx="816">
                  <c:v>29.7</c:v>
                </c:pt>
                <c:pt idx="817">
                  <c:v>25.46</c:v>
                </c:pt>
                <c:pt idx="818">
                  <c:v>39.14</c:v>
                </c:pt>
                <c:pt idx="819">
                  <c:v>41.2</c:v>
                </c:pt>
                <c:pt idx="820">
                  <c:v>28.81</c:v>
                </c:pt>
                <c:pt idx="821">
                  <c:v>37.409999999999997</c:v>
                </c:pt>
                <c:pt idx="822">
                  <c:v>52.54</c:v>
                </c:pt>
                <c:pt idx="823">
                  <c:v>17.29</c:v>
                </c:pt>
                <c:pt idx="824">
                  <c:v>31.74</c:v>
                </c:pt>
                <c:pt idx="825">
                  <c:v>26.504999999999999</c:v>
                </c:pt>
                <c:pt idx="826">
                  <c:v>36.479999999999997</c:v>
                </c:pt>
                <c:pt idx="827">
                  <c:v>39.159999999999997</c:v>
                </c:pt>
                <c:pt idx="828">
                  <c:v>28.22</c:v>
                </c:pt>
                <c:pt idx="829">
                  <c:v>35</c:v>
                </c:pt>
                <c:pt idx="830">
                  <c:v>36.24</c:v>
                </c:pt>
                <c:pt idx="831">
                  <c:v>36.954999999999998</c:v>
                </c:pt>
                <c:pt idx="832">
                  <c:v>29.64</c:v>
                </c:pt>
                <c:pt idx="833">
                  <c:v>42.74</c:v>
                </c:pt>
                <c:pt idx="834">
                  <c:v>36.130000000000003</c:v>
                </c:pt>
                <c:pt idx="835">
                  <c:v>31.55</c:v>
                </c:pt>
                <c:pt idx="836">
                  <c:v>52.75</c:v>
                </c:pt>
                <c:pt idx="837">
                  <c:v>36.67</c:v>
                </c:pt>
                <c:pt idx="838">
                  <c:v>38.06</c:v>
                </c:pt>
                <c:pt idx="839">
                  <c:v>38</c:v>
                </c:pt>
                <c:pt idx="840">
                  <c:v>35.1</c:v>
                </c:pt>
                <c:pt idx="841">
                  <c:v>33.82</c:v>
                </c:pt>
                <c:pt idx="842">
                  <c:v>37.43</c:v>
                </c:pt>
                <c:pt idx="843">
                  <c:v>30.5</c:v>
                </c:pt>
                <c:pt idx="844">
                  <c:v>24.53</c:v>
                </c:pt>
                <c:pt idx="845">
                  <c:v>25.74</c:v>
                </c:pt>
                <c:pt idx="846">
                  <c:v>34.08</c:v>
                </c:pt>
                <c:pt idx="847">
                  <c:v>31.35</c:v>
                </c:pt>
                <c:pt idx="848">
                  <c:v>26.79</c:v>
                </c:pt>
                <c:pt idx="849">
                  <c:v>42.78</c:v>
                </c:pt>
                <c:pt idx="850">
                  <c:v>46.75</c:v>
                </c:pt>
                <c:pt idx="851">
                  <c:v>32.15</c:v>
                </c:pt>
                <c:pt idx="852">
                  <c:v>43.4</c:v>
                </c:pt>
                <c:pt idx="853">
                  <c:v>31.57</c:v>
                </c:pt>
                <c:pt idx="854">
                  <c:v>24.32</c:v>
                </c:pt>
                <c:pt idx="855">
                  <c:v>31.07</c:v>
                </c:pt>
                <c:pt idx="856">
                  <c:v>35.814999999999998</c:v>
                </c:pt>
                <c:pt idx="857">
                  <c:v>40.81</c:v>
                </c:pt>
                <c:pt idx="858">
                  <c:v>24.605</c:v>
                </c:pt>
                <c:pt idx="859">
                  <c:v>21.47</c:v>
                </c:pt>
                <c:pt idx="860">
                  <c:v>52.89</c:v>
                </c:pt>
                <c:pt idx="861">
                  <c:v>32.965000000000003</c:v>
                </c:pt>
                <c:pt idx="862">
                  <c:v>36.799999999999997</c:v>
                </c:pt>
                <c:pt idx="863">
                  <c:v>34.299999999999997</c:v>
                </c:pt>
                <c:pt idx="864">
                  <c:v>35.244999999999997</c:v>
                </c:pt>
                <c:pt idx="865">
                  <c:v>26.23</c:v>
                </c:pt>
                <c:pt idx="866">
                  <c:v>36.1</c:v>
                </c:pt>
                <c:pt idx="867">
                  <c:v>37.1</c:v>
                </c:pt>
                <c:pt idx="868">
                  <c:v>27.5</c:v>
                </c:pt>
                <c:pt idx="869">
                  <c:v>24.7</c:v>
                </c:pt>
                <c:pt idx="870">
                  <c:v>26.78</c:v>
                </c:pt>
                <c:pt idx="871">
                  <c:v>45.8</c:v>
                </c:pt>
                <c:pt idx="872">
                  <c:v>29</c:v>
                </c:pt>
                <c:pt idx="873">
                  <c:v>33.534999999999997</c:v>
                </c:pt>
                <c:pt idx="874">
                  <c:v>32.774999999999999</c:v>
                </c:pt>
                <c:pt idx="875">
                  <c:v>37.51</c:v>
                </c:pt>
                <c:pt idx="876">
                  <c:v>39.86</c:v>
                </c:pt>
                <c:pt idx="877">
                  <c:v>42.13</c:v>
                </c:pt>
                <c:pt idx="878">
                  <c:v>35.99</c:v>
                </c:pt>
                <c:pt idx="879">
                  <c:v>35.200000000000003</c:v>
                </c:pt>
                <c:pt idx="880">
                  <c:v>29.91</c:v>
                </c:pt>
                <c:pt idx="881">
                  <c:v>36.479999999999997</c:v>
                </c:pt>
                <c:pt idx="882">
                  <c:v>27.5</c:v>
                </c:pt>
                <c:pt idx="883">
                  <c:v>33.44</c:v>
                </c:pt>
                <c:pt idx="884">
                  <c:v>28.215</c:v>
                </c:pt>
                <c:pt idx="885">
                  <c:v>27.17</c:v>
                </c:pt>
                <c:pt idx="886">
                  <c:v>35.380000000000003</c:v>
                </c:pt>
                <c:pt idx="887">
                  <c:v>43.48</c:v>
                </c:pt>
                <c:pt idx="888">
                  <c:v>41.73</c:v>
                </c:pt>
                <c:pt idx="889">
                  <c:v>28.9</c:v>
                </c:pt>
                <c:pt idx="890">
                  <c:v>25.74</c:v>
                </c:pt>
                <c:pt idx="891">
                  <c:v>36.06</c:v>
                </c:pt>
                <c:pt idx="892">
                  <c:v>43.28</c:v>
                </c:pt>
                <c:pt idx="893">
                  <c:v>28.785</c:v>
                </c:pt>
                <c:pt idx="894">
                  <c:v>25.46</c:v>
                </c:pt>
                <c:pt idx="895">
                  <c:v>30.8</c:v>
                </c:pt>
                <c:pt idx="896">
                  <c:v>28.88</c:v>
                </c:pt>
                <c:pt idx="897">
                  <c:v>23</c:v>
                </c:pt>
                <c:pt idx="898">
                  <c:v>38.25</c:v>
                </c:pt>
                <c:pt idx="899">
                  <c:v>39.25</c:v>
                </c:pt>
                <c:pt idx="900">
                  <c:v>26.6</c:v>
                </c:pt>
                <c:pt idx="901">
                  <c:v>35.700000000000003</c:v>
                </c:pt>
                <c:pt idx="902">
                  <c:v>20.100000000000001</c:v>
                </c:pt>
                <c:pt idx="903">
                  <c:v>22.23</c:v>
                </c:pt>
                <c:pt idx="904">
                  <c:v>36.47</c:v>
                </c:pt>
                <c:pt idx="905">
                  <c:v>49.64</c:v>
                </c:pt>
                <c:pt idx="906">
                  <c:v>36.799999999999997</c:v>
                </c:pt>
                <c:pt idx="907">
                  <c:v>33.880000000000003</c:v>
                </c:pt>
                <c:pt idx="908">
                  <c:v>32.01</c:v>
                </c:pt>
                <c:pt idx="909">
                  <c:v>33.630000000000003</c:v>
                </c:pt>
                <c:pt idx="910">
                  <c:v>34.865000000000002</c:v>
                </c:pt>
                <c:pt idx="911">
                  <c:v>43.11</c:v>
                </c:pt>
                <c:pt idx="912">
                  <c:v>30.305</c:v>
                </c:pt>
                <c:pt idx="913">
                  <c:v>25.175000000000001</c:v>
                </c:pt>
                <c:pt idx="914">
                  <c:v>26.8</c:v>
                </c:pt>
                <c:pt idx="915">
                  <c:v>21.78</c:v>
                </c:pt>
                <c:pt idx="916">
                  <c:v>30.14</c:v>
                </c:pt>
                <c:pt idx="917">
                  <c:v>29.7</c:v>
                </c:pt>
                <c:pt idx="918">
                  <c:v>32.395000000000003</c:v>
                </c:pt>
                <c:pt idx="919">
                  <c:v>36.64</c:v>
                </c:pt>
                <c:pt idx="920">
                  <c:v>39.049999999999997</c:v>
                </c:pt>
                <c:pt idx="921">
                  <c:v>33.1</c:v>
                </c:pt>
                <c:pt idx="922">
                  <c:v>31.824999999999999</c:v>
                </c:pt>
                <c:pt idx="923">
                  <c:v>29</c:v>
                </c:pt>
                <c:pt idx="924">
                  <c:v>30.495000000000001</c:v>
                </c:pt>
                <c:pt idx="925">
                  <c:v>25.2</c:v>
                </c:pt>
                <c:pt idx="926">
                  <c:v>22.77</c:v>
                </c:pt>
                <c:pt idx="927">
                  <c:v>23.18</c:v>
                </c:pt>
                <c:pt idx="928">
                  <c:v>35.409999999999997</c:v>
                </c:pt>
                <c:pt idx="929">
                  <c:v>32.11</c:v>
                </c:pt>
                <c:pt idx="930">
                  <c:v>34.479999999999997</c:v>
                </c:pt>
                <c:pt idx="931">
                  <c:v>34.39</c:v>
                </c:pt>
                <c:pt idx="932">
                  <c:v>26.4</c:v>
                </c:pt>
                <c:pt idx="933">
                  <c:v>28.1</c:v>
                </c:pt>
                <c:pt idx="934">
                  <c:v>27</c:v>
                </c:pt>
                <c:pt idx="935">
                  <c:v>28.594999999999999</c:v>
                </c:pt>
                <c:pt idx="936">
                  <c:v>36.799999999999997</c:v>
                </c:pt>
                <c:pt idx="937">
                  <c:v>23.75</c:v>
                </c:pt>
                <c:pt idx="938">
                  <c:v>35.619999999999997</c:v>
                </c:pt>
                <c:pt idx="939">
                  <c:v>30.69</c:v>
                </c:pt>
                <c:pt idx="940">
                  <c:v>35.799999999999997</c:v>
                </c:pt>
                <c:pt idx="941">
                  <c:v>28.785</c:v>
                </c:pt>
                <c:pt idx="942">
                  <c:v>28.594999999999999</c:v>
                </c:pt>
                <c:pt idx="943">
                  <c:v>48.75</c:v>
                </c:pt>
                <c:pt idx="944">
                  <c:v>28.31</c:v>
                </c:pt>
                <c:pt idx="945">
                  <c:v>38.39</c:v>
                </c:pt>
                <c:pt idx="946">
                  <c:v>25.87</c:v>
                </c:pt>
                <c:pt idx="947">
                  <c:v>43.7</c:v>
                </c:pt>
                <c:pt idx="948">
                  <c:v>40.945</c:v>
                </c:pt>
                <c:pt idx="949">
                  <c:v>27.94</c:v>
                </c:pt>
                <c:pt idx="950">
                  <c:v>31.9</c:v>
                </c:pt>
                <c:pt idx="951">
                  <c:v>31.64</c:v>
                </c:pt>
                <c:pt idx="952">
                  <c:v>46.7</c:v>
                </c:pt>
                <c:pt idx="953">
                  <c:v>18.335000000000001</c:v>
                </c:pt>
                <c:pt idx="954">
                  <c:v>31.24</c:v>
                </c:pt>
                <c:pt idx="955">
                  <c:v>39.22</c:v>
                </c:pt>
                <c:pt idx="956">
                  <c:v>24.414999999999999</c:v>
                </c:pt>
                <c:pt idx="957">
                  <c:v>32.299999999999997</c:v>
                </c:pt>
                <c:pt idx="958">
                  <c:v>39.94</c:v>
                </c:pt>
                <c:pt idx="959">
                  <c:v>30</c:v>
                </c:pt>
                <c:pt idx="960">
                  <c:v>35.340000000000003</c:v>
                </c:pt>
                <c:pt idx="961">
                  <c:v>32.204999999999998</c:v>
                </c:pt>
                <c:pt idx="962">
                  <c:v>33.880000000000003</c:v>
                </c:pt>
                <c:pt idx="963">
                  <c:v>26.63</c:v>
                </c:pt>
                <c:pt idx="964">
                  <c:v>28.7</c:v>
                </c:pt>
                <c:pt idx="965">
                  <c:v>25.65</c:v>
                </c:pt>
                <c:pt idx="966">
                  <c:v>36.384999999999998</c:v>
                </c:pt>
                <c:pt idx="967">
                  <c:v>34.69</c:v>
                </c:pt>
                <c:pt idx="968">
                  <c:v>37.68</c:v>
                </c:pt>
                <c:pt idx="969">
                  <c:v>35.49</c:v>
                </c:pt>
                <c:pt idx="970">
                  <c:v>44.7</c:v>
                </c:pt>
                <c:pt idx="971">
                  <c:v>38.380000000000003</c:v>
                </c:pt>
                <c:pt idx="972">
                  <c:v>35.244999999999997</c:v>
                </c:pt>
                <c:pt idx="973">
                  <c:v>49.84</c:v>
                </c:pt>
                <c:pt idx="974">
                  <c:v>49.06</c:v>
                </c:pt>
                <c:pt idx="975">
                  <c:v>30.88</c:v>
                </c:pt>
                <c:pt idx="976">
                  <c:v>33.35</c:v>
                </c:pt>
                <c:pt idx="977">
                  <c:v>38</c:v>
                </c:pt>
                <c:pt idx="978">
                  <c:v>36.08</c:v>
                </c:pt>
                <c:pt idx="979">
                  <c:v>35.700000000000003</c:v>
                </c:pt>
                <c:pt idx="980">
                  <c:v>34.01</c:v>
                </c:pt>
                <c:pt idx="981">
                  <c:v>31.54</c:v>
                </c:pt>
                <c:pt idx="982">
                  <c:v>23.3</c:v>
                </c:pt>
                <c:pt idx="983">
                  <c:v>27.75</c:v>
                </c:pt>
                <c:pt idx="984">
                  <c:v>42.46</c:v>
                </c:pt>
                <c:pt idx="985">
                  <c:v>54.47</c:v>
                </c:pt>
                <c:pt idx="986">
                  <c:v>24.93</c:v>
                </c:pt>
                <c:pt idx="987">
                  <c:v>48.12</c:v>
                </c:pt>
                <c:pt idx="988">
                  <c:v>24.91</c:v>
                </c:pt>
                <c:pt idx="989">
                  <c:v>27.645</c:v>
                </c:pt>
                <c:pt idx="990">
                  <c:v>33.700000000000003</c:v>
                </c:pt>
                <c:pt idx="991">
                  <c:v>38.93</c:v>
                </c:pt>
                <c:pt idx="992">
                  <c:v>32.774999999999999</c:v>
                </c:pt>
                <c:pt idx="993">
                  <c:v>29.83</c:v>
                </c:pt>
                <c:pt idx="994">
                  <c:v>28.31</c:v>
                </c:pt>
                <c:pt idx="995">
                  <c:v>29.79</c:v>
                </c:pt>
                <c:pt idx="996">
                  <c:v>36.6</c:v>
                </c:pt>
                <c:pt idx="997">
                  <c:v>35.93</c:v>
                </c:pt>
                <c:pt idx="998">
                  <c:v>28.6</c:v>
                </c:pt>
                <c:pt idx="999">
                  <c:v>39.17</c:v>
                </c:pt>
                <c:pt idx="1000">
                  <c:v>26.41</c:v>
                </c:pt>
                <c:pt idx="1001">
                  <c:v>30.63</c:v>
                </c:pt>
                <c:pt idx="1002">
                  <c:v>31.73</c:v>
                </c:pt>
                <c:pt idx="1003">
                  <c:v>30.7</c:v>
                </c:pt>
                <c:pt idx="1004">
                  <c:v>25.934999999999999</c:v>
                </c:pt>
                <c:pt idx="1005">
                  <c:v>35.9</c:v>
                </c:pt>
                <c:pt idx="1006">
                  <c:v>26.7</c:v>
                </c:pt>
                <c:pt idx="1007">
                  <c:v>33.71</c:v>
                </c:pt>
                <c:pt idx="1008">
                  <c:v>41.91</c:v>
                </c:pt>
                <c:pt idx="1009">
                  <c:v>39.82</c:v>
                </c:pt>
                <c:pt idx="1010">
                  <c:v>28.12</c:v>
                </c:pt>
                <c:pt idx="1011">
                  <c:v>26.98</c:v>
                </c:pt>
                <c:pt idx="1012">
                  <c:v>27.2</c:v>
                </c:pt>
                <c:pt idx="1013">
                  <c:v>25.3</c:v>
                </c:pt>
                <c:pt idx="1014">
                  <c:v>30.25</c:v>
                </c:pt>
                <c:pt idx="1015">
                  <c:v>54</c:v>
                </c:pt>
                <c:pt idx="1016">
                  <c:v>51.86</c:v>
                </c:pt>
                <c:pt idx="1017">
                  <c:v>31.39</c:v>
                </c:pt>
                <c:pt idx="1018">
                  <c:v>39.97</c:v>
                </c:pt>
                <c:pt idx="1019">
                  <c:v>41.23</c:v>
                </c:pt>
                <c:pt idx="1020">
                  <c:v>49.45</c:v>
                </c:pt>
                <c:pt idx="1021">
                  <c:v>41.04</c:v>
                </c:pt>
                <c:pt idx="1022">
                  <c:v>27.93</c:v>
                </c:pt>
                <c:pt idx="1023">
                  <c:v>21.01</c:v>
                </c:pt>
                <c:pt idx="1024">
                  <c:v>52.37</c:v>
                </c:pt>
                <c:pt idx="1025">
                  <c:v>40.369999999999997</c:v>
                </c:pt>
                <c:pt idx="1026">
                  <c:v>41.47</c:v>
                </c:pt>
                <c:pt idx="1027">
                  <c:v>33.725000000000001</c:v>
                </c:pt>
                <c:pt idx="1028">
                  <c:v>28.1</c:v>
                </c:pt>
                <c:pt idx="1029">
                  <c:v>37.43</c:v>
                </c:pt>
                <c:pt idx="1030">
                  <c:v>23.7</c:v>
                </c:pt>
                <c:pt idx="1031">
                  <c:v>24.795000000000002</c:v>
                </c:pt>
                <c:pt idx="1032">
                  <c:v>31.9</c:v>
                </c:pt>
                <c:pt idx="1033">
                  <c:v>32.68</c:v>
                </c:pt>
                <c:pt idx="1034">
                  <c:v>47.13</c:v>
                </c:pt>
                <c:pt idx="1035">
                  <c:v>36.67</c:v>
                </c:pt>
                <c:pt idx="1036">
                  <c:v>33.630000000000003</c:v>
                </c:pt>
                <c:pt idx="1037">
                  <c:v>32.67</c:v>
                </c:pt>
                <c:pt idx="1038">
                  <c:v>33.299999999999997</c:v>
                </c:pt>
                <c:pt idx="1039">
                  <c:v>30.78</c:v>
                </c:pt>
                <c:pt idx="1040">
                  <c:v>28.975000000000001</c:v>
                </c:pt>
                <c:pt idx="1041">
                  <c:v>33.4</c:v>
                </c:pt>
                <c:pt idx="1042">
                  <c:v>21.5</c:v>
                </c:pt>
                <c:pt idx="1043">
                  <c:v>38.14</c:v>
                </c:pt>
                <c:pt idx="1044">
                  <c:v>35.42</c:v>
                </c:pt>
                <c:pt idx="1045">
                  <c:v>35.625</c:v>
                </c:pt>
                <c:pt idx="1046">
                  <c:v>45.51</c:v>
                </c:pt>
                <c:pt idx="1047">
                  <c:v>37.1</c:v>
                </c:pt>
                <c:pt idx="1048">
                  <c:v>30.5</c:v>
                </c:pt>
                <c:pt idx="1049">
                  <c:v>28.16</c:v>
                </c:pt>
                <c:pt idx="1050">
                  <c:v>29.1</c:v>
                </c:pt>
                <c:pt idx="1051">
                  <c:v>30.22</c:v>
                </c:pt>
                <c:pt idx="1052">
                  <c:v>24.29</c:v>
                </c:pt>
                <c:pt idx="1053">
                  <c:v>29.39</c:v>
                </c:pt>
                <c:pt idx="1054">
                  <c:v>25.66</c:v>
                </c:pt>
                <c:pt idx="1055">
                  <c:v>39.11</c:v>
                </c:pt>
                <c:pt idx="1056">
                  <c:v>43.78</c:v>
                </c:pt>
                <c:pt idx="1057">
                  <c:v>24.35</c:v>
                </c:pt>
                <c:pt idx="1058">
                  <c:v>40.299999999999997</c:v>
                </c:pt>
                <c:pt idx="1059">
                  <c:v>32.774999999999999</c:v>
                </c:pt>
                <c:pt idx="1060">
                  <c:v>39.6</c:v>
                </c:pt>
                <c:pt idx="1061">
                  <c:v>30.97</c:v>
                </c:pt>
                <c:pt idx="1062">
                  <c:v>27.645</c:v>
                </c:pt>
                <c:pt idx="1063">
                  <c:v>34.43</c:v>
                </c:pt>
                <c:pt idx="1064">
                  <c:v>39.6</c:v>
                </c:pt>
                <c:pt idx="1065">
                  <c:v>22.1</c:v>
                </c:pt>
                <c:pt idx="1066">
                  <c:v>33.25</c:v>
                </c:pt>
                <c:pt idx="1067">
                  <c:v>33.33</c:v>
                </c:pt>
                <c:pt idx="1068">
                  <c:v>30.5</c:v>
                </c:pt>
                <c:pt idx="1069">
                  <c:v>30.3</c:v>
                </c:pt>
                <c:pt idx="1070">
                  <c:v>26.22</c:v>
                </c:pt>
                <c:pt idx="1071">
                  <c:v>29.99</c:v>
                </c:pt>
                <c:pt idx="1072">
                  <c:v>36.380000000000003</c:v>
                </c:pt>
                <c:pt idx="1073">
                  <c:v>31.16</c:v>
                </c:pt>
                <c:pt idx="1074">
                  <c:v>25.55</c:v>
                </c:pt>
                <c:pt idx="1075">
                  <c:v>28.77</c:v>
                </c:pt>
                <c:pt idx="1076">
                  <c:v>23.14</c:v>
                </c:pt>
                <c:pt idx="1077">
                  <c:v>39.6</c:v>
                </c:pt>
                <c:pt idx="1078">
                  <c:v>29.2</c:v>
                </c:pt>
                <c:pt idx="1079">
                  <c:v>32.774999999999999</c:v>
                </c:pt>
                <c:pt idx="1080">
                  <c:v>24.035</c:v>
                </c:pt>
                <c:pt idx="1081">
                  <c:v>30.55</c:v>
                </c:pt>
                <c:pt idx="1082">
                  <c:v>28.81</c:v>
                </c:pt>
                <c:pt idx="1083">
                  <c:v>31.66</c:v>
                </c:pt>
                <c:pt idx="1084">
                  <c:v>28.215</c:v>
                </c:pt>
                <c:pt idx="1085">
                  <c:v>26.12</c:v>
                </c:pt>
                <c:pt idx="1086">
                  <c:v>36.630000000000003</c:v>
                </c:pt>
                <c:pt idx="1087">
                  <c:v>33.344999999999999</c:v>
                </c:pt>
                <c:pt idx="1088">
                  <c:v>27.11</c:v>
                </c:pt>
                <c:pt idx="1089">
                  <c:v>26.6</c:v>
                </c:pt>
                <c:pt idx="1090">
                  <c:v>30.41</c:v>
                </c:pt>
                <c:pt idx="1091">
                  <c:v>28.98</c:v>
                </c:pt>
                <c:pt idx="1092">
                  <c:v>31.24</c:v>
                </c:pt>
                <c:pt idx="1093">
                  <c:v>31.54</c:v>
                </c:pt>
                <c:pt idx="1094">
                  <c:v>38.6</c:v>
                </c:pt>
                <c:pt idx="1095">
                  <c:v>37.950000000000003</c:v>
                </c:pt>
                <c:pt idx="1096">
                  <c:v>38.97</c:v>
                </c:pt>
                <c:pt idx="1097">
                  <c:v>21.2</c:v>
                </c:pt>
                <c:pt idx="1098">
                  <c:v>23.96</c:v>
                </c:pt>
                <c:pt idx="1099">
                  <c:v>35.93</c:v>
                </c:pt>
                <c:pt idx="1100">
                  <c:v>26.11</c:v>
                </c:pt>
                <c:pt idx="1101">
                  <c:v>32.299999999999997</c:v>
                </c:pt>
                <c:pt idx="1102">
                  <c:v>28.69</c:v>
                </c:pt>
                <c:pt idx="1103">
                  <c:v>31.28</c:v>
                </c:pt>
                <c:pt idx="1104">
                  <c:v>30.21</c:v>
                </c:pt>
                <c:pt idx="1105">
                  <c:v>38.28</c:v>
                </c:pt>
                <c:pt idx="1106">
                  <c:v>29.9</c:v>
                </c:pt>
                <c:pt idx="1107">
                  <c:v>23.18</c:v>
                </c:pt>
                <c:pt idx="1108">
                  <c:v>33.020000000000003</c:v>
                </c:pt>
                <c:pt idx="1109">
                  <c:v>27.29</c:v>
                </c:pt>
                <c:pt idx="1110">
                  <c:v>23.18</c:v>
                </c:pt>
                <c:pt idx="1111">
                  <c:v>32.659999999999997</c:v>
                </c:pt>
                <c:pt idx="1112">
                  <c:v>30.78</c:v>
                </c:pt>
                <c:pt idx="1113">
                  <c:v>47.2</c:v>
                </c:pt>
                <c:pt idx="1114">
                  <c:v>31.6</c:v>
                </c:pt>
                <c:pt idx="1115">
                  <c:v>33.914999999999999</c:v>
                </c:pt>
                <c:pt idx="1116">
                  <c:v>23.54</c:v>
                </c:pt>
                <c:pt idx="1117">
                  <c:v>27.074999999999999</c:v>
                </c:pt>
                <c:pt idx="1118">
                  <c:v>25.8</c:v>
                </c:pt>
                <c:pt idx="1119">
                  <c:v>36.1</c:v>
                </c:pt>
                <c:pt idx="1120">
                  <c:v>30.495000000000001</c:v>
                </c:pt>
                <c:pt idx="1121">
                  <c:v>21.4</c:v>
                </c:pt>
                <c:pt idx="1122">
                  <c:v>32.299999999999997</c:v>
                </c:pt>
                <c:pt idx="1123">
                  <c:v>29.78</c:v>
                </c:pt>
                <c:pt idx="1124">
                  <c:v>34.76</c:v>
                </c:pt>
                <c:pt idx="1125">
                  <c:v>18.335000000000001</c:v>
                </c:pt>
                <c:pt idx="1126">
                  <c:v>32.299999999999997</c:v>
                </c:pt>
                <c:pt idx="1127">
                  <c:v>27.74</c:v>
                </c:pt>
                <c:pt idx="1128">
                  <c:v>24</c:v>
                </c:pt>
                <c:pt idx="1129">
                  <c:v>31.78</c:v>
                </c:pt>
                <c:pt idx="1130">
                  <c:v>32.25</c:v>
                </c:pt>
                <c:pt idx="1131">
                  <c:v>30.114999999999998</c:v>
                </c:pt>
                <c:pt idx="1132">
                  <c:v>22.41</c:v>
                </c:pt>
                <c:pt idx="1133">
                  <c:v>45.72</c:v>
                </c:pt>
                <c:pt idx="1134">
                  <c:v>25</c:v>
                </c:pt>
                <c:pt idx="1135">
                  <c:v>39.5</c:v>
                </c:pt>
                <c:pt idx="1136">
                  <c:v>37.729999999999997</c:v>
                </c:pt>
                <c:pt idx="1137">
                  <c:v>40.659999999999997</c:v>
                </c:pt>
                <c:pt idx="1138">
                  <c:v>34.200000000000003</c:v>
                </c:pt>
                <c:pt idx="1139">
                  <c:v>46.51</c:v>
                </c:pt>
                <c:pt idx="1140">
                  <c:v>28.88</c:v>
                </c:pt>
                <c:pt idx="1141">
                  <c:v>33.914999999999999</c:v>
                </c:pt>
                <c:pt idx="1142">
                  <c:v>24.32</c:v>
                </c:pt>
                <c:pt idx="1143">
                  <c:v>25.8</c:v>
                </c:pt>
                <c:pt idx="1144">
                  <c:v>21.56</c:v>
                </c:pt>
                <c:pt idx="1145">
                  <c:v>31.6</c:v>
                </c:pt>
                <c:pt idx="1146">
                  <c:v>42.93</c:v>
                </c:pt>
                <c:pt idx="1147">
                  <c:v>26.72</c:v>
                </c:pt>
                <c:pt idx="1148">
                  <c:v>26.67</c:v>
                </c:pt>
                <c:pt idx="1149">
                  <c:v>42.68</c:v>
                </c:pt>
                <c:pt idx="1150">
                  <c:v>24.31</c:v>
                </c:pt>
                <c:pt idx="1151">
                  <c:v>44.75</c:v>
                </c:pt>
                <c:pt idx="1152">
                  <c:v>30.78</c:v>
                </c:pt>
                <c:pt idx="1153">
                  <c:v>21.86</c:v>
                </c:pt>
                <c:pt idx="1154">
                  <c:v>49.09</c:v>
                </c:pt>
                <c:pt idx="1155">
                  <c:v>47.74</c:v>
                </c:pt>
                <c:pt idx="1156">
                  <c:v>30.2</c:v>
                </c:pt>
                <c:pt idx="1157">
                  <c:v>33.25</c:v>
                </c:pt>
                <c:pt idx="1158">
                  <c:v>26.6</c:v>
                </c:pt>
                <c:pt idx="1159">
                  <c:v>26.35</c:v>
                </c:pt>
                <c:pt idx="1160">
                  <c:v>39.994999999999997</c:v>
                </c:pt>
                <c:pt idx="1161">
                  <c:v>22.92</c:v>
                </c:pt>
                <c:pt idx="1162">
                  <c:v>24.78</c:v>
                </c:pt>
                <c:pt idx="1163">
                  <c:v>34.07</c:v>
                </c:pt>
                <c:pt idx="1164">
                  <c:v>30.14</c:v>
                </c:pt>
                <c:pt idx="1165">
                  <c:v>18.05</c:v>
                </c:pt>
                <c:pt idx="1166">
                  <c:v>37.4</c:v>
                </c:pt>
                <c:pt idx="1167">
                  <c:v>25.75</c:v>
                </c:pt>
                <c:pt idx="1168">
                  <c:v>32.299999999999997</c:v>
                </c:pt>
                <c:pt idx="1169">
                  <c:v>28.61</c:v>
                </c:pt>
                <c:pt idx="1170">
                  <c:v>45.41</c:v>
                </c:pt>
                <c:pt idx="1171">
                  <c:v>31.2</c:v>
                </c:pt>
                <c:pt idx="1172">
                  <c:v>29.83</c:v>
                </c:pt>
                <c:pt idx="1173">
                  <c:v>29.06</c:v>
                </c:pt>
                <c:pt idx="1174">
                  <c:v>27.454999999999998</c:v>
                </c:pt>
                <c:pt idx="1175">
                  <c:v>23.01</c:v>
                </c:pt>
                <c:pt idx="1176">
                  <c:v>31.39</c:v>
                </c:pt>
                <c:pt idx="1177">
                  <c:v>34.770000000000003</c:v>
                </c:pt>
                <c:pt idx="1178">
                  <c:v>24.48</c:v>
                </c:pt>
                <c:pt idx="1179">
                  <c:v>22.61</c:v>
                </c:pt>
                <c:pt idx="1180">
                  <c:v>34.299999999999997</c:v>
                </c:pt>
                <c:pt idx="1181">
                  <c:v>46.09</c:v>
                </c:pt>
                <c:pt idx="1182">
                  <c:v>44.744999999999997</c:v>
                </c:pt>
                <c:pt idx="1183">
                  <c:v>26.33</c:v>
                </c:pt>
                <c:pt idx="1184">
                  <c:v>26.6</c:v>
                </c:pt>
                <c:pt idx="1185">
                  <c:v>27.5</c:v>
                </c:pt>
                <c:pt idx="1186">
                  <c:v>41.55</c:v>
                </c:pt>
                <c:pt idx="1187">
                  <c:v>41.47</c:v>
                </c:pt>
                <c:pt idx="1188">
                  <c:v>24.795000000000002</c:v>
                </c:pt>
                <c:pt idx="1189">
                  <c:v>29.48</c:v>
                </c:pt>
                <c:pt idx="1190">
                  <c:v>28.09</c:v>
                </c:pt>
                <c:pt idx="1191">
                  <c:v>32.729999999999997</c:v>
                </c:pt>
                <c:pt idx="1192">
                  <c:v>27.36</c:v>
                </c:pt>
                <c:pt idx="1193">
                  <c:v>27.265000000000001</c:v>
                </c:pt>
                <c:pt idx="1194">
                  <c:v>48.07</c:v>
                </c:pt>
                <c:pt idx="1195">
                  <c:v>30.8</c:v>
                </c:pt>
                <c:pt idx="1196">
                  <c:v>32.299999999999997</c:v>
                </c:pt>
                <c:pt idx="1197">
                  <c:v>39.700000000000003</c:v>
                </c:pt>
                <c:pt idx="1198">
                  <c:v>35.97</c:v>
                </c:pt>
                <c:pt idx="1199">
                  <c:v>25.86</c:v>
                </c:pt>
                <c:pt idx="1200">
                  <c:v>30.03</c:v>
                </c:pt>
                <c:pt idx="1201">
                  <c:v>25.76</c:v>
                </c:pt>
                <c:pt idx="1202">
                  <c:v>22.42</c:v>
                </c:pt>
                <c:pt idx="1203">
                  <c:v>33.18</c:v>
                </c:pt>
                <c:pt idx="1204">
                  <c:v>43.04</c:v>
                </c:pt>
                <c:pt idx="1205">
                  <c:v>34.15</c:v>
                </c:pt>
                <c:pt idx="1206">
                  <c:v>25.78</c:v>
                </c:pt>
                <c:pt idx="1207">
                  <c:v>21.02</c:v>
                </c:pt>
                <c:pt idx="1208">
                  <c:v>37.51</c:v>
                </c:pt>
                <c:pt idx="1209">
                  <c:v>25.745000000000001</c:v>
                </c:pt>
                <c:pt idx="1210">
                  <c:v>31.35</c:v>
                </c:pt>
                <c:pt idx="1211">
                  <c:v>29.83</c:v>
                </c:pt>
                <c:pt idx="1212">
                  <c:v>25.49</c:v>
                </c:pt>
                <c:pt idx="1213">
                  <c:v>34.1</c:v>
                </c:pt>
                <c:pt idx="1214">
                  <c:v>25.84</c:v>
                </c:pt>
                <c:pt idx="1215">
                  <c:v>20.6</c:v>
                </c:pt>
                <c:pt idx="1216">
                  <c:v>28.88</c:v>
                </c:pt>
                <c:pt idx="1217">
                  <c:v>28.24</c:v>
                </c:pt>
                <c:pt idx="1218">
                  <c:v>25.46</c:v>
                </c:pt>
                <c:pt idx="1219">
                  <c:v>29.64</c:v>
                </c:pt>
                <c:pt idx="1220">
                  <c:v>31.27</c:v>
                </c:pt>
                <c:pt idx="1221">
                  <c:v>19.95</c:v>
                </c:pt>
                <c:pt idx="1222">
                  <c:v>21.3</c:v>
                </c:pt>
                <c:pt idx="1223">
                  <c:v>31.635000000000002</c:v>
                </c:pt>
                <c:pt idx="1224">
                  <c:v>23.9</c:v>
                </c:pt>
                <c:pt idx="1225">
                  <c:v>34.15</c:v>
                </c:pt>
                <c:pt idx="1226">
                  <c:v>28.71</c:v>
                </c:pt>
                <c:pt idx="1227">
                  <c:v>36.700000000000003</c:v>
                </c:pt>
                <c:pt idx="1228">
                  <c:v>34.1</c:v>
                </c:pt>
                <c:pt idx="1229">
                  <c:v>25.7</c:v>
                </c:pt>
                <c:pt idx="1230">
                  <c:v>21.68</c:v>
                </c:pt>
                <c:pt idx="1231">
                  <c:v>25.175000000000001</c:v>
                </c:pt>
                <c:pt idx="1232">
                  <c:v>44.77</c:v>
                </c:pt>
                <c:pt idx="1233">
                  <c:v>37.07</c:v>
                </c:pt>
                <c:pt idx="1234">
                  <c:v>39.799999999999997</c:v>
                </c:pt>
                <c:pt idx="1235">
                  <c:v>26.36</c:v>
                </c:pt>
                <c:pt idx="1236">
                  <c:v>29.925000000000001</c:v>
                </c:pt>
                <c:pt idx="1237">
                  <c:v>37.29</c:v>
                </c:pt>
                <c:pt idx="1238">
                  <c:v>30.2</c:v>
                </c:pt>
                <c:pt idx="1239">
                  <c:v>24.225000000000001</c:v>
                </c:pt>
                <c:pt idx="1240">
                  <c:v>31.445</c:v>
                </c:pt>
                <c:pt idx="1241">
                  <c:v>38.880000000000003</c:v>
                </c:pt>
                <c:pt idx="1242">
                  <c:v>43.89</c:v>
                </c:pt>
                <c:pt idx="1243">
                  <c:v>25.6</c:v>
                </c:pt>
                <c:pt idx="1244">
                  <c:v>29.545000000000002</c:v>
                </c:pt>
                <c:pt idx="1245">
                  <c:v>23.25</c:v>
                </c:pt>
                <c:pt idx="1246">
                  <c:v>43.95</c:v>
                </c:pt>
                <c:pt idx="1247">
                  <c:v>21.85</c:v>
                </c:pt>
                <c:pt idx="1248">
                  <c:v>25.73</c:v>
                </c:pt>
                <c:pt idx="1249">
                  <c:v>32.229999999999997</c:v>
                </c:pt>
                <c:pt idx="1250">
                  <c:v>32.204999999999998</c:v>
                </c:pt>
                <c:pt idx="1251">
                  <c:v>26.41</c:v>
                </c:pt>
                <c:pt idx="1252">
                  <c:v>30.2</c:v>
                </c:pt>
                <c:pt idx="1253">
                  <c:v>31.26</c:v>
                </c:pt>
                <c:pt idx="1254">
                  <c:v>33.725000000000001</c:v>
                </c:pt>
                <c:pt idx="1255">
                  <c:v>28.9</c:v>
                </c:pt>
                <c:pt idx="1256">
                  <c:v>45.69</c:v>
                </c:pt>
                <c:pt idx="1257">
                  <c:v>21.03</c:v>
                </c:pt>
                <c:pt idx="1258">
                  <c:v>37</c:v>
                </c:pt>
                <c:pt idx="1259">
                  <c:v>25.4</c:v>
                </c:pt>
                <c:pt idx="1260">
                  <c:v>32.299999999999997</c:v>
                </c:pt>
                <c:pt idx="1261">
                  <c:v>23.94</c:v>
                </c:pt>
                <c:pt idx="1262">
                  <c:v>46.4</c:v>
                </c:pt>
                <c:pt idx="1263">
                  <c:v>40.375</c:v>
                </c:pt>
                <c:pt idx="1264">
                  <c:v>28.7</c:v>
                </c:pt>
                <c:pt idx="1265">
                  <c:v>26.63</c:v>
                </c:pt>
                <c:pt idx="1266">
                  <c:v>22.515000000000001</c:v>
                </c:pt>
                <c:pt idx="1267">
                  <c:v>36.575000000000003</c:v>
                </c:pt>
                <c:pt idx="1268">
                  <c:v>23.66</c:v>
                </c:pt>
                <c:pt idx="1269">
                  <c:v>18.62</c:v>
                </c:pt>
                <c:pt idx="1270">
                  <c:v>19.190000000000001</c:v>
                </c:pt>
                <c:pt idx="1271">
                  <c:v>27.5</c:v>
                </c:pt>
                <c:pt idx="1272">
                  <c:v>27.36</c:v>
                </c:pt>
                <c:pt idx="1273">
                  <c:v>20.350000000000001</c:v>
                </c:pt>
                <c:pt idx="1274">
                  <c:v>24.035</c:v>
                </c:pt>
                <c:pt idx="1275">
                  <c:v>23.56</c:v>
                </c:pt>
                <c:pt idx="1276">
                  <c:v>27.17</c:v>
                </c:pt>
                <c:pt idx="1277">
                  <c:v>34.32</c:v>
                </c:pt>
                <c:pt idx="1278">
                  <c:v>23.87</c:v>
                </c:pt>
                <c:pt idx="1279">
                  <c:v>30.15</c:v>
                </c:pt>
                <c:pt idx="1280">
                  <c:v>26.36</c:v>
                </c:pt>
                <c:pt idx="1281">
                  <c:v>45.32</c:v>
                </c:pt>
                <c:pt idx="1282">
                  <c:v>31.93</c:v>
                </c:pt>
                <c:pt idx="1283">
                  <c:v>36</c:v>
                </c:pt>
                <c:pt idx="1284">
                  <c:v>32</c:v>
                </c:pt>
                <c:pt idx="1285">
                  <c:v>29.37</c:v>
                </c:pt>
                <c:pt idx="1286">
                  <c:v>23.6</c:v>
                </c:pt>
                <c:pt idx="1287">
                  <c:v>33.155000000000001</c:v>
                </c:pt>
                <c:pt idx="1288">
                  <c:v>24.32</c:v>
                </c:pt>
                <c:pt idx="1289">
                  <c:v>36.299999999999997</c:v>
                </c:pt>
                <c:pt idx="1290">
                  <c:v>34.4</c:v>
                </c:pt>
                <c:pt idx="1291">
                  <c:v>30.9</c:v>
                </c:pt>
                <c:pt idx="1292">
                  <c:v>28.6</c:v>
                </c:pt>
                <c:pt idx="1293">
                  <c:v>27.83</c:v>
                </c:pt>
                <c:pt idx="1294">
                  <c:v>39.64</c:v>
                </c:pt>
                <c:pt idx="1295">
                  <c:v>38.479999999999997</c:v>
                </c:pt>
                <c:pt idx="1296">
                  <c:v>36.200000000000003</c:v>
                </c:pt>
                <c:pt idx="1297">
                  <c:v>27.13</c:v>
                </c:pt>
                <c:pt idx="1298">
                  <c:v>20.75</c:v>
                </c:pt>
                <c:pt idx="1299">
                  <c:v>26.6</c:v>
                </c:pt>
                <c:pt idx="1300">
                  <c:v>25.3</c:v>
                </c:pt>
                <c:pt idx="1301">
                  <c:v>18.84</c:v>
                </c:pt>
                <c:pt idx="1302">
                  <c:v>19.57</c:v>
                </c:pt>
                <c:pt idx="1303">
                  <c:v>30.495000000000001</c:v>
                </c:pt>
                <c:pt idx="1304">
                  <c:v>30.114999999999998</c:v>
                </c:pt>
                <c:pt idx="1305">
                  <c:v>24.78</c:v>
                </c:pt>
                <c:pt idx="1306">
                  <c:v>24.77</c:v>
                </c:pt>
                <c:pt idx="1307">
                  <c:v>16.579999999999998</c:v>
                </c:pt>
                <c:pt idx="1308">
                  <c:v>38.17</c:v>
                </c:pt>
                <c:pt idx="1309">
                  <c:v>39.424999999999997</c:v>
                </c:pt>
                <c:pt idx="1310">
                  <c:v>33.44</c:v>
                </c:pt>
                <c:pt idx="1311">
                  <c:v>33.344999999999999</c:v>
                </c:pt>
                <c:pt idx="1312">
                  <c:v>38.79</c:v>
                </c:pt>
                <c:pt idx="1313">
                  <c:v>30.684999999999999</c:v>
                </c:pt>
                <c:pt idx="1314">
                  <c:v>22.135000000000002</c:v>
                </c:pt>
                <c:pt idx="1315">
                  <c:v>33.33</c:v>
                </c:pt>
                <c:pt idx="1316">
                  <c:v>31.13</c:v>
                </c:pt>
                <c:pt idx="1317">
                  <c:v>28.9</c:v>
                </c:pt>
                <c:pt idx="1318">
                  <c:v>43.31</c:v>
                </c:pt>
                <c:pt idx="1319">
                  <c:v>22.8</c:v>
                </c:pt>
                <c:pt idx="1320">
                  <c:v>19.09</c:v>
                </c:pt>
                <c:pt idx="1321">
                  <c:v>23.37</c:v>
                </c:pt>
                <c:pt idx="1322">
                  <c:v>33.44</c:v>
                </c:pt>
                <c:pt idx="1323">
                  <c:v>28.05</c:v>
                </c:pt>
                <c:pt idx="1324">
                  <c:v>27.72</c:v>
                </c:pt>
                <c:pt idx="1325">
                  <c:v>29.81</c:v>
                </c:pt>
                <c:pt idx="1326">
                  <c:v>23.98</c:v>
                </c:pt>
                <c:pt idx="1327">
                  <c:v>17.34</c:v>
                </c:pt>
                <c:pt idx="1328">
                  <c:v>40.39</c:v>
                </c:pt>
                <c:pt idx="1329">
                  <c:v>25.96</c:v>
                </c:pt>
                <c:pt idx="1330">
                  <c:v>17.68</c:v>
                </c:pt>
                <c:pt idx="1331">
                  <c:v>30.875</c:v>
                </c:pt>
                <c:pt idx="1332">
                  <c:v>30.81</c:v>
                </c:pt>
                <c:pt idx="1333">
                  <c:v>36.85</c:v>
                </c:pt>
                <c:pt idx="1334">
                  <c:v>35.86</c:v>
                </c:pt>
                <c:pt idx="1335">
                  <c:v>30.3</c:v>
                </c:pt>
                <c:pt idx="1336">
                  <c:v>32.015000000000001</c:v>
                </c:pt>
                <c:pt idx="1337">
                  <c:v>25.06</c:v>
                </c:pt>
                <c:pt idx="1338">
                  <c:v>18.829999999999998</c:v>
                </c:pt>
                <c:pt idx="1339">
                  <c:v>47.52</c:v>
                </c:pt>
                <c:pt idx="1340">
                  <c:v>37.82</c:v>
                </c:pt>
                <c:pt idx="1341">
                  <c:v>44.16</c:v>
                </c:pt>
                <c:pt idx="1342">
                  <c:v>37.049999999999997</c:v>
                </c:pt>
                <c:pt idx="1343">
                  <c:v>18.66</c:v>
                </c:pt>
                <c:pt idx="1344">
                  <c:v>36.200000000000003</c:v>
                </c:pt>
                <c:pt idx="1345">
                  <c:v>18.87</c:v>
                </c:pt>
                <c:pt idx="1346">
                  <c:v>32.299999999999997</c:v>
                </c:pt>
                <c:pt idx="1347">
                  <c:v>22.64</c:v>
                </c:pt>
                <c:pt idx="1348">
                  <c:v>28.69</c:v>
                </c:pt>
                <c:pt idx="1349">
                  <c:v>28.16</c:v>
                </c:pt>
                <c:pt idx="1350">
                  <c:v>45.54</c:v>
                </c:pt>
                <c:pt idx="1351">
                  <c:v>28.7</c:v>
                </c:pt>
                <c:pt idx="1352">
                  <c:v>27.74</c:v>
                </c:pt>
                <c:pt idx="1353">
                  <c:v>36.954999999999998</c:v>
                </c:pt>
                <c:pt idx="1354">
                  <c:v>30.69</c:v>
                </c:pt>
                <c:pt idx="1355">
                  <c:v>24.984999999999999</c:v>
                </c:pt>
                <c:pt idx="1356">
                  <c:v>39.42</c:v>
                </c:pt>
                <c:pt idx="1357">
                  <c:v>16.8</c:v>
                </c:pt>
                <c:pt idx="1358">
                  <c:v>23.274999999999999</c:v>
                </c:pt>
                <c:pt idx="1359">
                  <c:v>22.8</c:v>
                </c:pt>
                <c:pt idx="1360">
                  <c:v>24.3</c:v>
                </c:pt>
                <c:pt idx="1361">
                  <c:v>25.13</c:v>
                </c:pt>
                <c:pt idx="1362">
                  <c:v>22.72</c:v>
                </c:pt>
                <c:pt idx="1363">
                  <c:v>32.6</c:v>
                </c:pt>
                <c:pt idx="1364">
                  <c:v>17.28</c:v>
                </c:pt>
                <c:pt idx="1365">
                  <c:v>27.92</c:v>
                </c:pt>
                <c:pt idx="1366">
                  <c:v>38.284999999999997</c:v>
                </c:pt>
                <c:pt idx="1367">
                  <c:v>16.48</c:v>
                </c:pt>
                <c:pt idx="1368">
                  <c:v>38.57</c:v>
                </c:pt>
                <c:pt idx="1369">
                  <c:v>43.85</c:v>
                </c:pt>
                <c:pt idx="1370">
                  <c:v>30.11</c:v>
                </c:pt>
                <c:pt idx="1371">
                  <c:v>31.59</c:v>
                </c:pt>
                <c:pt idx="1372">
                  <c:v>40.15</c:v>
                </c:pt>
                <c:pt idx="1373">
                  <c:v>40.700000000000003</c:v>
                </c:pt>
                <c:pt idx="1374">
                  <c:v>40.76</c:v>
                </c:pt>
                <c:pt idx="1375">
                  <c:v>29.7</c:v>
                </c:pt>
                <c:pt idx="1376">
                  <c:v>40.58</c:v>
                </c:pt>
                <c:pt idx="1377">
                  <c:v>33.06</c:v>
                </c:pt>
                <c:pt idx="1378">
                  <c:v>26.62</c:v>
                </c:pt>
                <c:pt idx="1379">
                  <c:v>37.1</c:v>
                </c:pt>
                <c:pt idx="1380">
                  <c:v>18.28</c:v>
                </c:pt>
                <c:pt idx="1381">
                  <c:v>35.814999999999998</c:v>
                </c:pt>
                <c:pt idx="1382">
                  <c:v>30.69</c:v>
                </c:pt>
                <c:pt idx="1383">
                  <c:v>26.125</c:v>
                </c:pt>
                <c:pt idx="1384">
                  <c:v>34.58</c:v>
                </c:pt>
                <c:pt idx="1385">
                  <c:v>27.4</c:v>
                </c:pt>
                <c:pt idx="1386">
                  <c:v>27.53</c:v>
                </c:pt>
                <c:pt idx="1387">
                  <c:v>33</c:v>
                </c:pt>
                <c:pt idx="1388">
                  <c:v>25.78</c:v>
                </c:pt>
                <c:pt idx="1389">
                  <c:v>22.66</c:v>
                </c:pt>
                <c:pt idx="1390">
                  <c:v>38.81</c:v>
                </c:pt>
                <c:pt idx="1391">
                  <c:v>38.51</c:v>
                </c:pt>
                <c:pt idx="1392">
                  <c:v>22.98</c:v>
                </c:pt>
                <c:pt idx="1393">
                  <c:v>15.65</c:v>
                </c:pt>
                <c:pt idx="1394">
                  <c:v>39.97</c:v>
                </c:pt>
                <c:pt idx="1395">
                  <c:v>37.22</c:v>
                </c:pt>
                <c:pt idx="1396">
                  <c:v>41.325000000000003</c:v>
                </c:pt>
                <c:pt idx="1397">
                  <c:v>40.31</c:v>
                </c:pt>
                <c:pt idx="1398">
                  <c:v>29.48</c:v>
                </c:pt>
                <c:pt idx="1399">
                  <c:v>33.155000000000001</c:v>
                </c:pt>
                <c:pt idx="1400">
                  <c:v>42.85</c:v>
                </c:pt>
                <c:pt idx="1401">
                  <c:v>32.340000000000003</c:v>
                </c:pt>
                <c:pt idx="1402">
                  <c:v>27.5</c:v>
                </c:pt>
                <c:pt idx="1403">
                  <c:v>25.8</c:v>
                </c:pt>
                <c:pt idx="1404">
                  <c:v>25</c:v>
                </c:pt>
                <c:pt idx="1405">
                  <c:v>41.2</c:v>
                </c:pt>
                <c:pt idx="1406">
                  <c:v>17.78</c:v>
                </c:pt>
                <c:pt idx="1407">
                  <c:v>40.119999999999997</c:v>
                </c:pt>
                <c:pt idx="1408">
                  <c:v>19.350000000000001</c:v>
                </c:pt>
                <c:pt idx="1409">
                  <c:v>36.69</c:v>
                </c:pt>
                <c:pt idx="1410">
                  <c:v>28.51</c:v>
                </c:pt>
                <c:pt idx="1411">
                  <c:v>30.21</c:v>
                </c:pt>
                <c:pt idx="1412">
                  <c:v>24.33</c:v>
                </c:pt>
                <c:pt idx="1413">
                  <c:v>19.855</c:v>
                </c:pt>
                <c:pt idx="1414">
                  <c:v>25.364999999999998</c:v>
                </c:pt>
                <c:pt idx="1415">
                  <c:v>29.6</c:v>
                </c:pt>
                <c:pt idx="1416">
                  <c:v>39.43</c:v>
                </c:pt>
                <c:pt idx="1417">
                  <c:v>27.34</c:v>
                </c:pt>
                <c:pt idx="1418">
                  <c:v>39.01</c:v>
                </c:pt>
                <c:pt idx="1419">
                  <c:v>18.989999999999998</c:v>
                </c:pt>
                <c:pt idx="1420">
                  <c:v>42.3</c:v>
                </c:pt>
                <c:pt idx="1421">
                  <c:v>39.805</c:v>
                </c:pt>
                <c:pt idx="1422">
                  <c:v>33.700000000000003</c:v>
                </c:pt>
                <c:pt idx="1423">
                  <c:v>36.195</c:v>
                </c:pt>
                <c:pt idx="1424">
                  <c:v>32.6</c:v>
                </c:pt>
                <c:pt idx="1425">
                  <c:v>30.2</c:v>
                </c:pt>
                <c:pt idx="1426">
                  <c:v>27.645</c:v>
                </c:pt>
                <c:pt idx="1427">
                  <c:v>26.41</c:v>
                </c:pt>
                <c:pt idx="1428">
                  <c:v>34.1</c:v>
                </c:pt>
                <c:pt idx="1429">
                  <c:v>17.3</c:v>
                </c:pt>
                <c:pt idx="1430">
                  <c:v>35.020000000000003</c:v>
                </c:pt>
                <c:pt idx="1431">
                  <c:v>37.1</c:v>
                </c:pt>
                <c:pt idx="1432">
                  <c:v>16.79</c:v>
                </c:pt>
                <c:pt idx="1433">
                  <c:v>31.635000000000002</c:v>
                </c:pt>
                <c:pt idx="1434">
                  <c:v>24.19</c:v>
                </c:pt>
                <c:pt idx="1435">
                  <c:v>35.29</c:v>
                </c:pt>
                <c:pt idx="1436">
                  <c:v>35.299999999999997</c:v>
                </c:pt>
                <c:pt idx="1437">
                  <c:v>35.64</c:v>
                </c:pt>
                <c:pt idx="1438">
                  <c:v>33.1</c:v>
                </c:pt>
                <c:pt idx="1439">
                  <c:v>26.41</c:v>
                </c:pt>
                <c:pt idx="1440">
                  <c:v>29.9</c:v>
                </c:pt>
                <c:pt idx="1441">
                  <c:v>25.24</c:v>
                </c:pt>
                <c:pt idx="1442">
                  <c:v>25.08</c:v>
                </c:pt>
                <c:pt idx="1443">
                  <c:v>29.164999999999999</c:v>
                </c:pt>
                <c:pt idx="1444">
                  <c:v>15.05</c:v>
                </c:pt>
                <c:pt idx="1445">
                  <c:v>19.95</c:v>
                </c:pt>
                <c:pt idx="1446">
                  <c:v>16.66</c:v>
                </c:pt>
                <c:pt idx="1447">
                  <c:v>16.62</c:v>
                </c:pt>
                <c:pt idx="1448">
                  <c:v>15.36</c:v>
                </c:pt>
                <c:pt idx="1449">
                  <c:v>27.74</c:v>
                </c:pt>
                <c:pt idx="1450">
                  <c:v>22.44</c:v>
                </c:pt>
                <c:pt idx="1451">
                  <c:v>37.049999999999997</c:v>
                </c:pt>
                <c:pt idx="1452">
                  <c:v>22.95</c:v>
                </c:pt>
                <c:pt idx="1453">
                  <c:v>34.200000000000003</c:v>
                </c:pt>
                <c:pt idx="1454">
                  <c:v>30.59</c:v>
                </c:pt>
                <c:pt idx="1455">
                  <c:v>25.51</c:v>
                </c:pt>
                <c:pt idx="1456">
                  <c:v>29.04</c:v>
                </c:pt>
                <c:pt idx="1457">
                  <c:v>22.135000000000002</c:v>
                </c:pt>
                <c:pt idx="1458">
                  <c:v>21.375</c:v>
                </c:pt>
                <c:pt idx="1459">
                  <c:v>29.19</c:v>
                </c:pt>
                <c:pt idx="1460">
                  <c:v>31.92</c:v>
                </c:pt>
                <c:pt idx="1461">
                  <c:v>26.315000000000001</c:v>
                </c:pt>
                <c:pt idx="1462">
                  <c:v>35.299999999999997</c:v>
                </c:pt>
                <c:pt idx="1463">
                  <c:v>18.91</c:v>
                </c:pt>
                <c:pt idx="1464">
                  <c:v>22.41</c:v>
                </c:pt>
                <c:pt idx="1465">
                  <c:v>22.704999999999998</c:v>
                </c:pt>
                <c:pt idx="1466">
                  <c:v>37.18</c:v>
                </c:pt>
                <c:pt idx="1467">
                  <c:v>35.97</c:v>
                </c:pt>
                <c:pt idx="1468">
                  <c:v>35.799999999999997</c:v>
                </c:pt>
                <c:pt idx="1469">
                  <c:v>28.31</c:v>
                </c:pt>
                <c:pt idx="1470">
                  <c:v>38.06</c:v>
                </c:pt>
                <c:pt idx="1471">
                  <c:v>28</c:v>
                </c:pt>
                <c:pt idx="1472">
                  <c:v>34.32</c:v>
                </c:pt>
                <c:pt idx="1473">
                  <c:v>22.3</c:v>
                </c:pt>
                <c:pt idx="1474">
                  <c:v>27.835000000000001</c:v>
                </c:pt>
                <c:pt idx="1475">
                  <c:v>39.229999999999997</c:v>
                </c:pt>
                <c:pt idx="1476">
                  <c:v>19.95</c:v>
                </c:pt>
                <c:pt idx="1477">
                  <c:v>34.64</c:v>
                </c:pt>
                <c:pt idx="1478">
                  <c:v>18.75</c:v>
                </c:pt>
                <c:pt idx="1479">
                  <c:v>26.48</c:v>
                </c:pt>
                <c:pt idx="1480">
                  <c:v>34.83</c:v>
                </c:pt>
                <c:pt idx="1481">
                  <c:v>25.46</c:v>
                </c:pt>
                <c:pt idx="1482">
                  <c:v>23.31</c:v>
                </c:pt>
                <c:pt idx="1483">
                  <c:v>29</c:v>
                </c:pt>
                <c:pt idx="1484">
                  <c:v>32.869999999999997</c:v>
                </c:pt>
                <c:pt idx="1485">
                  <c:v>26.18</c:v>
                </c:pt>
                <c:pt idx="1486">
                  <c:v>25.3</c:v>
                </c:pt>
                <c:pt idx="1487">
                  <c:v>36.94</c:v>
                </c:pt>
                <c:pt idx="1488">
                  <c:v>22.86</c:v>
                </c:pt>
                <c:pt idx="1489">
                  <c:v>18.760000000000002</c:v>
                </c:pt>
                <c:pt idx="1490">
                  <c:v>24.36</c:v>
                </c:pt>
                <c:pt idx="1491">
                  <c:v>32.299999999999997</c:v>
                </c:pt>
                <c:pt idx="1492">
                  <c:v>22.704999999999998</c:v>
                </c:pt>
                <c:pt idx="1493">
                  <c:v>21.79</c:v>
                </c:pt>
                <c:pt idx="1494">
                  <c:v>24.52</c:v>
                </c:pt>
                <c:pt idx="1495">
                  <c:v>39.520000000000003</c:v>
                </c:pt>
                <c:pt idx="1496">
                  <c:v>24.49</c:v>
                </c:pt>
                <c:pt idx="1497">
                  <c:v>26.315000000000001</c:v>
                </c:pt>
                <c:pt idx="1498">
                  <c:v>22.58</c:v>
                </c:pt>
                <c:pt idx="1499">
                  <c:v>19.475000000000001</c:v>
                </c:pt>
                <c:pt idx="1500">
                  <c:v>26.33</c:v>
                </c:pt>
                <c:pt idx="1501">
                  <c:v>17.29</c:v>
                </c:pt>
                <c:pt idx="1502">
                  <c:v>42.88</c:v>
                </c:pt>
                <c:pt idx="1503">
                  <c:v>32.200000000000003</c:v>
                </c:pt>
                <c:pt idx="1504">
                  <c:v>18.75</c:v>
                </c:pt>
                <c:pt idx="1505">
                  <c:v>22.36</c:v>
                </c:pt>
                <c:pt idx="1506">
                  <c:v>23.94</c:v>
                </c:pt>
                <c:pt idx="1507">
                  <c:v>30.1</c:v>
                </c:pt>
                <c:pt idx="1508">
                  <c:v>21.93</c:v>
                </c:pt>
                <c:pt idx="1509">
                  <c:v>39.75</c:v>
                </c:pt>
                <c:pt idx="1510">
                  <c:v>26.03</c:v>
                </c:pt>
                <c:pt idx="1511">
                  <c:v>34.51</c:v>
                </c:pt>
                <c:pt idx="1512">
                  <c:v>19.32</c:v>
                </c:pt>
                <c:pt idx="1513">
                  <c:v>28.5</c:v>
                </c:pt>
                <c:pt idx="1514">
                  <c:v>30.875</c:v>
                </c:pt>
                <c:pt idx="1515">
                  <c:v>24.02</c:v>
                </c:pt>
                <c:pt idx="1516">
                  <c:v>36.08</c:v>
                </c:pt>
                <c:pt idx="1517">
                  <c:v>32.200000000000003</c:v>
                </c:pt>
                <c:pt idx="1518">
                  <c:v>28.05</c:v>
                </c:pt>
                <c:pt idx="1519">
                  <c:v>19</c:v>
                </c:pt>
                <c:pt idx="1520">
                  <c:v>16.13</c:v>
                </c:pt>
                <c:pt idx="1521">
                  <c:v>18.77</c:v>
                </c:pt>
                <c:pt idx="1522">
                  <c:v>28.88</c:v>
                </c:pt>
                <c:pt idx="1523">
                  <c:v>27.55</c:v>
                </c:pt>
                <c:pt idx="1524">
                  <c:v>15.6</c:v>
                </c:pt>
                <c:pt idx="1525">
                  <c:v>21.99</c:v>
                </c:pt>
                <c:pt idx="1526">
                  <c:v>34.85</c:v>
                </c:pt>
                <c:pt idx="1527">
                  <c:v>24.51</c:v>
                </c:pt>
                <c:pt idx="1528">
                  <c:v>19.399999999999999</c:v>
                </c:pt>
                <c:pt idx="1529">
                  <c:v>15.1</c:v>
                </c:pt>
                <c:pt idx="1530">
                  <c:v>23.37</c:v>
                </c:pt>
                <c:pt idx="1531">
                  <c:v>42.4</c:v>
                </c:pt>
                <c:pt idx="1532">
                  <c:v>28.405000000000001</c:v>
                </c:pt>
                <c:pt idx="1533">
                  <c:v>23.4</c:v>
                </c:pt>
                <c:pt idx="1534">
                  <c:v>33.44</c:v>
                </c:pt>
                <c:pt idx="1535">
                  <c:v>21.12</c:v>
                </c:pt>
                <c:pt idx="1536">
                  <c:v>18.48</c:v>
                </c:pt>
                <c:pt idx="1537">
                  <c:v>16.815000000000001</c:v>
                </c:pt>
                <c:pt idx="1538">
                  <c:v>26.72</c:v>
                </c:pt>
                <c:pt idx="1539">
                  <c:v>41.42</c:v>
                </c:pt>
                <c:pt idx="1540">
                  <c:v>20.69</c:v>
                </c:pt>
                <c:pt idx="1541">
                  <c:v>41.23</c:v>
                </c:pt>
                <c:pt idx="1542">
                  <c:v>29.9</c:v>
                </c:pt>
                <c:pt idx="1543">
                  <c:v>34.104999999999997</c:v>
                </c:pt>
                <c:pt idx="1544">
                  <c:v>24.97</c:v>
                </c:pt>
                <c:pt idx="1545">
                  <c:v>34.799999999999997</c:v>
                </c:pt>
                <c:pt idx="1546">
                  <c:v>32.965000000000003</c:v>
                </c:pt>
                <c:pt idx="1547">
                  <c:v>27.265000000000001</c:v>
                </c:pt>
                <c:pt idx="1548">
                  <c:v>17.059999999999999</c:v>
                </c:pt>
                <c:pt idx="1549">
                  <c:v>36.29</c:v>
                </c:pt>
                <c:pt idx="1550">
                  <c:v>28.594999999999999</c:v>
                </c:pt>
                <c:pt idx="1551">
                  <c:v>17.8</c:v>
                </c:pt>
                <c:pt idx="1552">
                  <c:v>21.4</c:v>
                </c:pt>
                <c:pt idx="1553">
                  <c:v>23.01</c:v>
                </c:pt>
                <c:pt idx="1554">
                  <c:v>19.86</c:v>
                </c:pt>
                <c:pt idx="1555">
                  <c:v>33.58</c:v>
                </c:pt>
                <c:pt idx="1556">
                  <c:v>29.81</c:v>
                </c:pt>
                <c:pt idx="1557">
                  <c:v>27.4</c:v>
                </c:pt>
                <c:pt idx="1558">
                  <c:v>17.98</c:v>
                </c:pt>
                <c:pt idx="1559">
                  <c:v>37.9</c:v>
                </c:pt>
                <c:pt idx="1560">
                  <c:v>25.27</c:v>
                </c:pt>
                <c:pt idx="1561">
                  <c:v>29.26</c:v>
                </c:pt>
                <c:pt idx="1562">
                  <c:v>27.835000000000001</c:v>
                </c:pt>
                <c:pt idx="1563">
                  <c:v>46.53</c:v>
                </c:pt>
                <c:pt idx="1564">
                  <c:v>20.58</c:v>
                </c:pt>
                <c:pt idx="1565">
                  <c:v>19.53</c:v>
                </c:pt>
                <c:pt idx="1566">
                  <c:v>27.7</c:v>
                </c:pt>
                <c:pt idx="1567">
                  <c:v>18.920000000000002</c:v>
                </c:pt>
                <c:pt idx="1568">
                  <c:v>17.760000000000002</c:v>
                </c:pt>
                <c:pt idx="1569">
                  <c:v>29.83</c:v>
                </c:pt>
                <c:pt idx="1570">
                  <c:v>23.465</c:v>
                </c:pt>
                <c:pt idx="1571">
                  <c:v>29.355</c:v>
                </c:pt>
                <c:pt idx="1572">
                  <c:v>35.49</c:v>
                </c:pt>
                <c:pt idx="1573">
                  <c:v>26.315000000000001</c:v>
                </c:pt>
                <c:pt idx="1574">
                  <c:v>19.79</c:v>
                </c:pt>
                <c:pt idx="1575">
                  <c:v>40.564999999999998</c:v>
                </c:pt>
                <c:pt idx="1576">
                  <c:v>18.03</c:v>
                </c:pt>
                <c:pt idx="1577">
                  <c:v>34.65</c:v>
                </c:pt>
                <c:pt idx="1578">
                  <c:v>42.94</c:v>
                </c:pt>
                <c:pt idx="1579">
                  <c:v>31.254999999999999</c:v>
                </c:pt>
                <c:pt idx="1580">
                  <c:v>45.43</c:v>
                </c:pt>
                <c:pt idx="1581">
                  <c:v>32.340000000000003</c:v>
                </c:pt>
                <c:pt idx="1582">
                  <c:v>25.46</c:v>
                </c:pt>
                <c:pt idx="1583">
                  <c:v>37.145000000000003</c:v>
                </c:pt>
                <c:pt idx="1584">
                  <c:v>30.8</c:v>
                </c:pt>
                <c:pt idx="1585">
                  <c:v>29.5</c:v>
                </c:pt>
                <c:pt idx="1586">
                  <c:v>43.39</c:v>
                </c:pt>
                <c:pt idx="1587">
                  <c:v>15.08</c:v>
                </c:pt>
                <c:pt idx="1588">
                  <c:v>20.48</c:v>
                </c:pt>
                <c:pt idx="1589">
                  <c:v>34.450000000000003</c:v>
                </c:pt>
                <c:pt idx="1590">
                  <c:v>34.21</c:v>
                </c:pt>
                <c:pt idx="1591">
                  <c:v>28.8</c:v>
                </c:pt>
                <c:pt idx="1592">
                  <c:v>31.74</c:v>
                </c:pt>
                <c:pt idx="1593">
                  <c:v>21.78</c:v>
                </c:pt>
                <c:pt idx="1594">
                  <c:v>23.75</c:v>
                </c:pt>
                <c:pt idx="1595">
                  <c:v>33.21</c:v>
                </c:pt>
                <c:pt idx="1596">
                  <c:v>17.7</c:v>
                </c:pt>
                <c:pt idx="1597">
                  <c:v>17.2</c:v>
                </c:pt>
                <c:pt idx="1598">
                  <c:v>19.21</c:v>
                </c:pt>
                <c:pt idx="1599">
                  <c:v>23.2</c:v>
                </c:pt>
                <c:pt idx="1600">
                  <c:v>32.5</c:v>
                </c:pt>
                <c:pt idx="1601">
                  <c:v>20.9</c:v>
                </c:pt>
                <c:pt idx="1602">
                  <c:v>19.11</c:v>
                </c:pt>
                <c:pt idx="1603">
                  <c:v>31.17</c:v>
                </c:pt>
                <c:pt idx="1604">
                  <c:v>36.08</c:v>
                </c:pt>
                <c:pt idx="1605">
                  <c:v>28.024999999999999</c:v>
                </c:pt>
                <c:pt idx="1606">
                  <c:v>24.32</c:v>
                </c:pt>
                <c:pt idx="1607">
                  <c:v>38</c:v>
                </c:pt>
                <c:pt idx="1608">
                  <c:v>31.6</c:v>
                </c:pt>
                <c:pt idx="1609">
                  <c:v>31.02</c:v>
                </c:pt>
                <c:pt idx="1610">
                  <c:v>29.26</c:v>
                </c:pt>
                <c:pt idx="1611">
                  <c:v>15.09</c:v>
                </c:pt>
                <c:pt idx="1612">
                  <c:v>22.63</c:v>
                </c:pt>
                <c:pt idx="1613">
                  <c:v>23.46</c:v>
                </c:pt>
                <c:pt idx="1614">
                  <c:v>22.56</c:v>
                </c:pt>
                <c:pt idx="1615">
                  <c:v>19.28</c:v>
                </c:pt>
                <c:pt idx="1616">
                  <c:v>15.37</c:v>
                </c:pt>
                <c:pt idx="1617">
                  <c:v>18.71</c:v>
                </c:pt>
                <c:pt idx="1618">
                  <c:v>20.61</c:v>
                </c:pt>
                <c:pt idx="1619">
                  <c:v>15.99</c:v>
                </c:pt>
                <c:pt idx="1620">
                  <c:v>33.155000000000001</c:v>
                </c:pt>
                <c:pt idx="1621">
                  <c:v>26.22</c:v>
                </c:pt>
                <c:pt idx="1622">
                  <c:v>21.85</c:v>
                </c:pt>
                <c:pt idx="1623">
                  <c:v>30.495000000000001</c:v>
                </c:pt>
                <c:pt idx="1624">
                  <c:v>34.104999999999997</c:v>
                </c:pt>
                <c:pt idx="1625">
                  <c:v>32.770000000000003</c:v>
                </c:pt>
                <c:pt idx="1626">
                  <c:v>16.850000000000001</c:v>
                </c:pt>
                <c:pt idx="1627">
                  <c:v>34.700000000000003</c:v>
                </c:pt>
                <c:pt idx="1628">
                  <c:v>37.049999999999997</c:v>
                </c:pt>
                <c:pt idx="1629">
                  <c:v>18.78</c:v>
                </c:pt>
                <c:pt idx="1630">
                  <c:v>28.024999999999999</c:v>
                </c:pt>
                <c:pt idx="1631">
                  <c:v>35.090000000000003</c:v>
                </c:pt>
                <c:pt idx="1632">
                  <c:v>34.42</c:v>
                </c:pt>
                <c:pt idx="1633">
                  <c:v>29.4</c:v>
                </c:pt>
                <c:pt idx="1634">
                  <c:v>21.31</c:v>
                </c:pt>
                <c:pt idx="1635">
                  <c:v>19.559999999999999</c:v>
                </c:pt>
                <c:pt idx="1636">
                  <c:v>37.335000000000001</c:v>
                </c:pt>
                <c:pt idx="1637">
                  <c:v>19.53</c:v>
                </c:pt>
                <c:pt idx="1638">
                  <c:v>34.1</c:v>
                </c:pt>
                <c:pt idx="1639">
                  <c:v>16.5</c:v>
                </c:pt>
                <c:pt idx="1640">
                  <c:v>30.69</c:v>
                </c:pt>
                <c:pt idx="1641">
                  <c:v>28.93</c:v>
                </c:pt>
                <c:pt idx="1642">
                  <c:v>38.9</c:v>
                </c:pt>
                <c:pt idx="1643">
                  <c:v>26.9</c:v>
                </c:pt>
                <c:pt idx="1644">
                  <c:v>24.86</c:v>
                </c:pt>
                <c:pt idx="1645">
                  <c:v>39.14</c:v>
                </c:pt>
                <c:pt idx="1646">
                  <c:v>39.799999999999997</c:v>
                </c:pt>
                <c:pt idx="1647">
                  <c:v>34.32</c:v>
                </c:pt>
                <c:pt idx="1648">
                  <c:v>32.51</c:v>
                </c:pt>
                <c:pt idx="1649">
                  <c:v>30.71</c:v>
                </c:pt>
                <c:pt idx="1650">
                  <c:v>28.9</c:v>
                </c:pt>
                <c:pt idx="1651">
                  <c:v>36.19</c:v>
                </c:pt>
                <c:pt idx="1652">
                  <c:v>29.6</c:v>
                </c:pt>
                <c:pt idx="1653">
                  <c:v>30.95</c:v>
                </c:pt>
                <c:pt idx="1654">
                  <c:v>19.95</c:v>
                </c:pt>
                <c:pt idx="1655">
                  <c:v>23.65</c:v>
                </c:pt>
                <c:pt idx="1656">
                  <c:v>43.34</c:v>
                </c:pt>
                <c:pt idx="1657">
                  <c:v>31.98</c:v>
                </c:pt>
                <c:pt idx="1658">
                  <c:v>35.86</c:v>
                </c:pt>
                <c:pt idx="1659">
                  <c:v>15.2</c:v>
                </c:pt>
                <c:pt idx="1660">
                  <c:v>37.200000000000003</c:v>
                </c:pt>
                <c:pt idx="1661">
                  <c:v>17.91</c:v>
                </c:pt>
                <c:pt idx="1662">
                  <c:v>20.76</c:v>
                </c:pt>
                <c:pt idx="1663">
                  <c:v>38.99</c:v>
                </c:pt>
                <c:pt idx="1664">
                  <c:v>42.655000000000001</c:v>
                </c:pt>
                <c:pt idx="1665">
                  <c:v>30.57</c:v>
                </c:pt>
                <c:pt idx="1666">
                  <c:v>17.7</c:v>
                </c:pt>
                <c:pt idx="1667">
                  <c:v>34.770000000000003</c:v>
                </c:pt>
                <c:pt idx="1668">
                  <c:v>16.88</c:v>
                </c:pt>
                <c:pt idx="1669">
                  <c:v>40.26</c:v>
                </c:pt>
                <c:pt idx="1670">
                  <c:v>25.6</c:v>
                </c:pt>
                <c:pt idx="1671">
                  <c:v>33.549999999999997</c:v>
                </c:pt>
                <c:pt idx="1672">
                  <c:v>16.690000000000001</c:v>
                </c:pt>
                <c:pt idx="1673">
                  <c:v>19.95</c:v>
                </c:pt>
                <c:pt idx="1674">
                  <c:v>17.55</c:v>
                </c:pt>
                <c:pt idx="1675">
                  <c:v>22.01</c:v>
                </c:pt>
                <c:pt idx="1676">
                  <c:v>41.8</c:v>
                </c:pt>
                <c:pt idx="1677">
                  <c:v>19.170000000000002</c:v>
                </c:pt>
                <c:pt idx="1678">
                  <c:v>32.799999999999997</c:v>
                </c:pt>
                <c:pt idx="1679">
                  <c:v>35.814999999999998</c:v>
                </c:pt>
                <c:pt idx="1680">
                  <c:v>24.3</c:v>
                </c:pt>
                <c:pt idx="1681">
                  <c:v>19.059999999999999</c:v>
                </c:pt>
                <c:pt idx="1682">
                  <c:v>33.25</c:v>
                </c:pt>
                <c:pt idx="1683">
                  <c:v>21.37</c:v>
                </c:pt>
                <c:pt idx="1684">
                  <c:v>34.43</c:v>
                </c:pt>
                <c:pt idx="1685">
                  <c:v>20.86</c:v>
                </c:pt>
                <c:pt idx="1686">
                  <c:v>18.34</c:v>
                </c:pt>
                <c:pt idx="1687">
                  <c:v>34.15</c:v>
                </c:pt>
                <c:pt idx="1688">
                  <c:v>18.350000000000001</c:v>
                </c:pt>
                <c:pt idx="1689">
                  <c:v>22.13</c:v>
                </c:pt>
                <c:pt idx="1690">
                  <c:v>22.51</c:v>
                </c:pt>
                <c:pt idx="1691">
                  <c:v>31</c:v>
                </c:pt>
                <c:pt idx="1692">
                  <c:v>28.27</c:v>
                </c:pt>
                <c:pt idx="1693">
                  <c:v>29.92</c:v>
                </c:pt>
                <c:pt idx="1694">
                  <c:v>25.9</c:v>
                </c:pt>
                <c:pt idx="1695">
                  <c:v>27.74</c:v>
                </c:pt>
                <c:pt idx="1696">
                  <c:v>17.260000000000002</c:v>
                </c:pt>
                <c:pt idx="1697">
                  <c:v>19.855</c:v>
                </c:pt>
                <c:pt idx="1698">
                  <c:v>41.69</c:v>
                </c:pt>
                <c:pt idx="1699">
                  <c:v>16.12</c:v>
                </c:pt>
                <c:pt idx="1700">
                  <c:v>37.43</c:v>
                </c:pt>
                <c:pt idx="1701">
                  <c:v>31.065000000000001</c:v>
                </c:pt>
                <c:pt idx="1702">
                  <c:v>25.08</c:v>
                </c:pt>
                <c:pt idx="1703">
                  <c:v>15.2</c:v>
                </c:pt>
                <c:pt idx="1704">
                  <c:v>22.34</c:v>
                </c:pt>
                <c:pt idx="1705">
                  <c:v>40.15</c:v>
                </c:pt>
                <c:pt idx="1706">
                  <c:v>37.729999999999997</c:v>
                </c:pt>
                <c:pt idx="1707">
                  <c:v>25.35</c:v>
                </c:pt>
                <c:pt idx="1708">
                  <c:v>26.41</c:v>
                </c:pt>
                <c:pt idx="1709">
                  <c:v>27.6</c:v>
                </c:pt>
                <c:pt idx="1710">
                  <c:v>33.82</c:v>
                </c:pt>
                <c:pt idx="1711">
                  <c:v>32.9</c:v>
                </c:pt>
                <c:pt idx="1712">
                  <c:v>30.875</c:v>
                </c:pt>
                <c:pt idx="1713">
                  <c:v>32.64</c:v>
                </c:pt>
                <c:pt idx="1714">
                  <c:v>22.135000000000002</c:v>
                </c:pt>
                <c:pt idx="1715">
                  <c:v>16.53</c:v>
                </c:pt>
                <c:pt idx="1716">
                  <c:v>32.774999999999999</c:v>
                </c:pt>
                <c:pt idx="1717">
                  <c:v>30.9</c:v>
                </c:pt>
                <c:pt idx="1718">
                  <c:v>15.58</c:v>
                </c:pt>
                <c:pt idx="1719">
                  <c:v>26.315000000000001</c:v>
                </c:pt>
                <c:pt idx="1720">
                  <c:v>35.61</c:v>
                </c:pt>
                <c:pt idx="1721">
                  <c:v>37.56</c:v>
                </c:pt>
                <c:pt idx="1722">
                  <c:v>15.49</c:v>
                </c:pt>
                <c:pt idx="1723">
                  <c:v>23.48</c:v>
                </c:pt>
                <c:pt idx="1724">
                  <c:v>30.02</c:v>
                </c:pt>
                <c:pt idx="1725">
                  <c:v>26.885000000000002</c:v>
                </c:pt>
                <c:pt idx="1726">
                  <c:v>25.84</c:v>
                </c:pt>
                <c:pt idx="1727">
                  <c:v>27.454999999999998</c:v>
                </c:pt>
                <c:pt idx="1728">
                  <c:v>24.605</c:v>
                </c:pt>
                <c:pt idx="1729">
                  <c:v>30.8</c:v>
                </c:pt>
                <c:pt idx="1730">
                  <c:v>34.799999999999997</c:v>
                </c:pt>
                <c:pt idx="1731">
                  <c:v>34.21</c:v>
                </c:pt>
                <c:pt idx="1732">
                  <c:v>31</c:v>
                </c:pt>
                <c:pt idx="1733">
                  <c:v>26.125</c:v>
                </c:pt>
                <c:pt idx="1734">
                  <c:v>30.13</c:v>
                </c:pt>
                <c:pt idx="1735">
                  <c:v>34.19</c:v>
                </c:pt>
                <c:pt idx="1736">
                  <c:v>22.515000000000001</c:v>
                </c:pt>
                <c:pt idx="1737">
                  <c:v>18.239999999999998</c:v>
                </c:pt>
                <c:pt idx="1738">
                  <c:v>37.28</c:v>
                </c:pt>
                <c:pt idx="1739">
                  <c:v>18.2</c:v>
                </c:pt>
                <c:pt idx="1740">
                  <c:v>20.53</c:v>
                </c:pt>
                <c:pt idx="1741">
                  <c:v>23.79</c:v>
                </c:pt>
                <c:pt idx="1742">
                  <c:v>29.8</c:v>
                </c:pt>
                <c:pt idx="1743">
                  <c:v>31.54</c:v>
                </c:pt>
                <c:pt idx="1744">
                  <c:v>20.82</c:v>
                </c:pt>
                <c:pt idx="1745">
                  <c:v>38.83</c:v>
                </c:pt>
                <c:pt idx="1746">
                  <c:v>23.44</c:v>
                </c:pt>
                <c:pt idx="1747">
                  <c:v>24.13</c:v>
                </c:pt>
                <c:pt idx="1748">
                  <c:v>42.13</c:v>
                </c:pt>
                <c:pt idx="1749">
                  <c:v>17.86</c:v>
                </c:pt>
                <c:pt idx="1750">
                  <c:v>32.78</c:v>
                </c:pt>
                <c:pt idx="1751">
                  <c:v>23.9</c:v>
                </c:pt>
                <c:pt idx="1752">
                  <c:v>15.47</c:v>
                </c:pt>
                <c:pt idx="1753">
                  <c:v>28.54</c:v>
                </c:pt>
                <c:pt idx="1754">
                  <c:v>18.54</c:v>
                </c:pt>
                <c:pt idx="1755">
                  <c:v>32.18</c:v>
                </c:pt>
                <c:pt idx="1756">
                  <c:v>37.380000000000003</c:v>
                </c:pt>
                <c:pt idx="1757">
                  <c:v>31.12</c:v>
                </c:pt>
                <c:pt idx="1758">
                  <c:v>22.01</c:v>
                </c:pt>
                <c:pt idx="1759">
                  <c:v>27.645</c:v>
                </c:pt>
                <c:pt idx="1760">
                  <c:v>29.64</c:v>
                </c:pt>
                <c:pt idx="1761">
                  <c:v>33.700000000000003</c:v>
                </c:pt>
                <c:pt idx="1762">
                  <c:v>27.5</c:v>
                </c:pt>
                <c:pt idx="1763">
                  <c:v>16.12</c:v>
                </c:pt>
                <c:pt idx="1764">
                  <c:v>26.73</c:v>
                </c:pt>
                <c:pt idx="1765">
                  <c:v>37.25</c:v>
                </c:pt>
                <c:pt idx="1766">
                  <c:v>23.56</c:v>
                </c:pt>
                <c:pt idx="1767">
                  <c:v>15.84</c:v>
                </c:pt>
                <c:pt idx="1768">
                  <c:v>36.630000000000003</c:v>
                </c:pt>
                <c:pt idx="1769">
                  <c:v>16.47</c:v>
                </c:pt>
                <c:pt idx="1770">
                  <c:v>25.8</c:v>
                </c:pt>
                <c:pt idx="1771">
                  <c:v>23.6</c:v>
                </c:pt>
                <c:pt idx="1772">
                  <c:v>32.11</c:v>
                </c:pt>
                <c:pt idx="1773">
                  <c:v>30.114999999999998</c:v>
                </c:pt>
                <c:pt idx="1774">
                  <c:v>20.28</c:v>
                </c:pt>
                <c:pt idx="1775">
                  <c:v>20.234999999999999</c:v>
                </c:pt>
                <c:pt idx="1776">
                  <c:v>25.27</c:v>
                </c:pt>
                <c:pt idx="1777">
                  <c:v>24.24</c:v>
                </c:pt>
                <c:pt idx="1778">
                  <c:v>35.75</c:v>
                </c:pt>
                <c:pt idx="1779">
                  <c:v>29.92</c:v>
                </c:pt>
                <c:pt idx="1780">
                  <c:v>26.2</c:v>
                </c:pt>
                <c:pt idx="1781">
                  <c:v>26.695</c:v>
                </c:pt>
                <c:pt idx="1782">
                  <c:v>23.16</c:v>
                </c:pt>
                <c:pt idx="1783">
                  <c:v>32.585000000000001</c:v>
                </c:pt>
                <c:pt idx="1784">
                  <c:v>33.97</c:v>
                </c:pt>
                <c:pt idx="1785">
                  <c:v>16.57</c:v>
                </c:pt>
                <c:pt idx="1786">
                  <c:v>17.55</c:v>
                </c:pt>
                <c:pt idx="1787">
                  <c:v>29.41</c:v>
                </c:pt>
                <c:pt idx="1788">
                  <c:v>17.91</c:v>
                </c:pt>
                <c:pt idx="1789">
                  <c:v>31.57</c:v>
                </c:pt>
                <c:pt idx="1790">
                  <c:v>33.18</c:v>
                </c:pt>
                <c:pt idx="1791">
                  <c:v>37</c:v>
                </c:pt>
                <c:pt idx="1792">
                  <c:v>18.905000000000001</c:v>
                </c:pt>
                <c:pt idx="1793">
                  <c:v>20.03</c:v>
                </c:pt>
                <c:pt idx="1794">
                  <c:v>16.7</c:v>
                </c:pt>
                <c:pt idx="1795">
                  <c:v>39.82</c:v>
                </c:pt>
                <c:pt idx="1796">
                  <c:v>22.04</c:v>
                </c:pt>
                <c:pt idx="1797">
                  <c:v>28.27</c:v>
                </c:pt>
                <c:pt idx="1798">
                  <c:v>18.5</c:v>
                </c:pt>
                <c:pt idx="1799">
                  <c:v>38.6</c:v>
                </c:pt>
                <c:pt idx="1800">
                  <c:v>43.12</c:v>
                </c:pt>
                <c:pt idx="1801">
                  <c:v>30.5</c:v>
                </c:pt>
                <c:pt idx="1802">
                  <c:v>27.61</c:v>
                </c:pt>
                <c:pt idx="1803">
                  <c:v>27.1</c:v>
                </c:pt>
                <c:pt idx="1804">
                  <c:v>35.93</c:v>
                </c:pt>
                <c:pt idx="1805">
                  <c:v>32.68</c:v>
                </c:pt>
                <c:pt idx="1806">
                  <c:v>20.74</c:v>
                </c:pt>
                <c:pt idx="1807">
                  <c:v>15.57</c:v>
                </c:pt>
                <c:pt idx="1808">
                  <c:v>23.844999999999999</c:v>
                </c:pt>
                <c:pt idx="1809">
                  <c:v>22.895</c:v>
                </c:pt>
                <c:pt idx="1810">
                  <c:v>21.945</c:v>
                </c:pt>
                <c:pt idx="1811">
                  <c:v>19.47</c:v>
                </c:pt>
                <c:pt idx="1812">
                  <c:v>15.61</c:v>
                </c:pt>
                <c:pt idx="1813">
                  <c:v>28.6</c:v>
                </c:pt>
                <c:pt idx="1814">
                  <c:v>46.53</c:v>
                </c:pt>
                <c:pt idx="1815">
                  <c:v>34.99</c:v>
                </c:pt>
                <c:pt idx="1816">
                  <c:v>17.05</c:v>
                </c:pt>
                <c:pt idx="1817">
                  <c:v>37.18</c:v>
                </c:pt>
                <c:pt idx="1818">
                  <c:v>35.200000000000003</c:v>
                </c:pt>
                <c:pt idx="1819">
                  <c:v>37.335000000000001</c:v>
                </c:pt>
                <c:pt idx="1820">
                  <c:v>27.265000000000001</c:v>
                </c:pt>
                <c:pt idx="1821">
                  <c:v>30.8</c:v>
                </c:pt>
                <c:pt idx="1822">
                  <c:v>30.21</c:v>
                </c:pt>
                <c:pt idx="1823">
                  <c:v>35.340000000000003</c:v>
                </c:pt>
                <c:pt idx="1824">
                  <c:v>26.695</c:v>
                </c:pt>
                <c:pt idx="1825">
                  <c:v>29.355</c:v>
                </c:pt>
                <c:pt idx="1826">
                  <c:v>29.59</c:v>
                </c:pt>
                <c:pt idx="1827">
                  <c:v>31.35</c:v>
                </c:pt>
                <c:pt idx="1828">
                  <c:v>20.52</c:v>
                </c:pt>
                <c:pt idx="1829">
                  <c:v>42.9</c:v>
                </c:pt>
                <c:pt idx="1830">
                  <c:v>24.6</c:v>
                </c:pt>
                <c:pt idx="1831">
                  <c:v>28.405000000000001</c:v>
                </c:pt>
                <c:pt idx="1832">
                  <c:v>34.674999999999997</c:v>
                </c:pt>
                <c:pt idx="1833">
                  <c:v>18.850000000000001</c:v>
                </c:pt>
                <c:pt idx="1834">
                  <c:v>34.130000000000003</c:v>
                </c:pt>
                <c:pt idx="1835">
                  <c:v>17.34</c:v>
                </c:pt>
                <c:pt idx="1836">
                  <c:v>17.440000000000001</c:v>
                </c:pt>
                <c:pt idx="1837">
                  <c:v>33.659999999999997</c:v>
                </c:pt>
                <c:pt idx="1838">
                  <c:v>21.375</c:v>
                </c:pt>
                <c:pt idx="1839">
                  <c:v>27.14</c:v>
                </c:pt>
                <c:pt idx="1840">
                  <c:v>35.78</c:v>
                </c:pt>
                <c:pt idx="1841">
                  <c:v>34.96</c:v>
                </c:pt>
                <c:pt idx="1842">
                  <c:v>38.39</c:v>
                </c:pt>
                <c:pt idx="1843">
                  <c:v>33.82</c:v>
                </c:pt>
                <c:pt idx="1844">
                  <c:v>27.835000000000001</c:v>
                </c:pt>
                <c:pt idx="1845">
                  <c:v>33</c:v>
                </c:pt>
                <c:pt idx="1846">
                  <c:v>26.885000000000002</c:v>
                </c:pt>
                <c:pt idx="1847">
                  <c:v>29.26</c:v>
                </c:pt>
                <c:pt idx="1848">
                  <c:v>26.98</c:v>
                </c:pt>
                <c:pt idx="1849">
                  <c:v>32.11</c:v>
                </c:pt>
                <c:pt idx="1850">
                  <c:v>31.73</c:v>
                </c:pt>
                <c:pt idx="1851">
                  <c:v>22.515000000000001</c:v>
                </c:pt>
                <c:pt idx="1852">
                  <c:v>25.9</c:v>
                </c:pt>
                <c:pt idx="1853">
                  <c:v>27.72</c:v>
                </c:pt>
                <c:pt idx="1854">
                  <c:v>31.5</c:v>
                </c:pt>
                <c:pt idx="1855">
                  <c:v>29.7</c:v>
                </c:pt>
                <c:pt idx="1856">
                  <c:v>21.26</c:v>
                </c:pt>
                <c:pt idx="1857">
                  <c:v>17.09</c:v>
                </c:pt>
                <c:pt idx="1858">
                  <c:v>24.3</c:v>
                </c:pt>
                <c:pt idx="1859">
                  <c:v>29.734999999999999</c:v>
                </c:pt>
                <c:pt idx="1860">
                  <c:v>29.26</c:v>
                </c:pt>
                <c:pt idx="1861">
                  <c:v>33</c:v>
                </c:pt>
                <c:pt idx="1862">
                  <c:v>31.065000000000001</c:v>
                </c:pt>
                <c:pt idx="1863">
                  <c:v>26.51</c:v>
                </c:pt>
                <c:pt idx="1864">
                  <c:v>28.88</c:v>
                </c:pt>
                <c:pt idx="1865">
                  <c:v>35.814999999999998</c:v>
                </c:pt>
                <c:pt idx="1866">
                  <c:v>21.28</c:v>
                </c:pt>
                <c:pt idx="1867">
                  <c:v>33.81</c:v>
                </c:pt>
                <c:pt idx="1868">
                  <c:v>44.22</c:v>
                </c:pt>
                <c:pt idx="1869">
                  <c:v>15.46</c:v>
                </c:pt>
                <c:pt idx="1870">
                  <c:v>30.3</c:v>
                </c:pt>
                <c:pt idx="1871">
                  <c:v>16.670000000000002</c:v>
                </c:pt>
                <c:pt idx="1872">
                  <c:v>28.594999999999999</c:v>
                </c:pt>
                <c:pt idx="1873">
                  <c:v>25.934999999999999</c:v>
                </c:pt>
                <c:pt idx="1874">
                  <c:v>27.645</c:v>
                </c:pt>
                <c:pt idx="1875">
                  <c:v>30.1</c:v>
                </c:pt>
                <c:pt idx="1876">
                  <c:v>26.79</c:v>
                </c:pt>
                <c:pt idx="1877">
                  <c:v>27.1</c:v>
                </c:pt>
                <c:pt idx="1878">
                  <c:v>24.31</c:v>
                </c:pt>
                <c:pt idx="1879">
                  <c:v>15.53</c:v>
                </c:pt>
                <c:pt idx="1880">
                  <c:v>30.7</c:v>
                </c:pt>
                <c:pt idx="1881">
                  <c:v>33.33</c:v>
                </c:pt>
                <c:pt idx="1882">
                  <c:v>32.4</c:v>
                </c:pt>
                <c:pt idx="1883">
                  <c:v>27.93</c:v>
                </c:pt>
                <c:pt idx="1884">
                  <c:v>21.754999999999999</c:v>
                </c:pt>
                <c:pt idx="1885">
                  <c:v>25.934999999999999</c:v>
                </c:pt>
                <c:pt idx="1886">
                  <c:v>31.5</c:v>
                </c:pt>
                <c:pt idx="1887">
                  <c:v>30.03</c:v>
                </c:pt>
                <c:pt idx="1888">
                  <c:v>33.479999999999997</c:v>
                </c:pt>
                <c:pt idx="1889">
                  <c:v>16.510000000000002</c:v>
                </c:pt>
                <c:pt idx="1890">
                  <c:v>33.155000000000001</c:v>
                </c:pt>
                <c:pt idx="1891">
                  <c:v>37.29</c:v>
                </c:pt>
                <c:pt idx="1892">
                  <c:v>20.23</c:v>
                </c:pt>
                <c:pt idx="1893">
                  <c:v>28.975000000000001</c:v>
                </c:pt>
                <c:pt idx="1894">
                  <c:v>16.420000000000002</c:v>
                </c:pt>
                <c:pt idx="1895">
                  <c:v>17.559999999999999</c:v>
                </c:pt>
                <c:pt idx="1896">
                  <c:v>24.13</c:v>
                </c:pt>
                <c:pt idx="1897">
                  <c:v>19.95</c:v>
                </c:pt>
                <c:pt idx="1898">
                  <c:v>21.24</c:v>
                </c:pt>
                <c:pt idx="1899">
                  <c:v>44.22</c:v>
                </c:pt>
                <c:pt idx="1900">
                  <c:v>41.1</c:v>
                </c:pt>
                <c:pt idx="1901">
                  <c:v>34.200000000000003</c:v>
                </c:pt>
                <c:pt idx="1902">
                  <c:v>29.92</c:v>
                </c:pt>
                <c:pt idx="1903">
                  <c:v>28.93</c:v>
                </c:pt>
                <c:pt idx="1904">
                  <c:v>31.254999999999999</c:v>
                </c:pt>
                <c:pt idx="1905">
                  <c:v>29.83</c:v>
                </c:pt>
                <c:pt idx="1906">
                  <c:v>29.59</c:v>
                </c:pt>
                <c:pt idx="1907">
                  <c:v>31.16</c:v>
                </c:pt>
                <c:pt idx="1908">
                  <c:v>34.21</c:v>
                </c:pt>
                <c:pt idx="1909">
                  <c:v>34.86</c:v>
                </c:pt>
                <c:pt idx="1910">
                  <c:v>34.58</c:v>
                </c:pt>
                <c:pt idx="1911">
                  <c:v>17.940000000000001</c:v>
                </c:pt>
                <c:pt idx="1912">
                  <c:v>26.8</c:v>
                </c:pt>
                <c:pt idx="1913">
                  <c:v>17.690000000000001</c:v>
                </c:pt>
                <c:pt idx="1914">
                  <c:v>25.77</c:v>
                </c:pt>
                <c:pt idx="1915">
                  <c:v>34.46</c:v>
                </c:pt>
                <c:pt idx="1916">
                  <c:v>30.875</c:v>
                </c:pt>
                <c:pt idx="1917">
                  <c:v>39.49</c:v>
                </c:pt>
                <c:pt idx="1918">
                  <c:v>28.88</c:v>
                </c:pt>
                <c:pt idx="1919">
                  <c:v>20.234999999999999</c:v>
                </c:pt>
                <c:pt idx="1920">
                  <c:v>30.67</c:v>
                </c:pt>
                <c:pt idx="1921">
                  <c:v>30.875</c:v>
                </c:pt>
                <c:pt idx="1922">
                  <c:v>23.8</c:v>
                </c:pt>
                <c:pt idx="1923">
                  <c:v>15.37</c:v>
                </c:pt>
                <c:pt idx="1924">
                  <c:v>30.4</c:v>
                </c:pt>
                <c:pt idx="1925">
                  <c:v>19.48</c:v>
                </c:pt>
                <c:pt idx="1926">
                  <c:v>16.96</c:v>
                </c:pt>
                <c:pt idx="1927">
                  <c:v>19.05</c:v>
                </c:pt>
                <c:pt idx="1928">
                  <c:v>37.619999999999997</c:v>
                </c:pt>
                <c:pt idx="1929">
                  <c:v>29.1</c:v>
                </c:pt>
                <c:pt idx="1930">
                  <c:v>26.62</c:v>
                </c:pt>
                <c:pt idx="1931">
                  <c:v>25.74</c:v>
                </c:pt>
                <c:pt idx="1932">
                  <c:v>18.22</c:v>
                </c:pt>
                <c:pt idx="1933">
                  <c:v>26.03</c:v>
                </c:pt>
                <c:pt idx="1934">
                  <c:v>17.29</c:v>
                </c:pt>
                <c:pt idx="1935">
                  <c:v>18.170000000000002</c:v>
                </c:pt>
                <c:pt idx="1936">
                  <c:v>32.54</c:v>
                </c:pt>
                <c:pt idx="1937">
                  <c:v>30.25</c:v>
                </c:pt>
                <c:pt idx="1938">
                  <c:v>19.59</c:v>
                </c:pt>
                <c:pt idx="1939">
                  <c:v>45.9</c:v>
                </c:pt>
                <c:pt idx="1940">
                  <c:v>17.059999999999999</c:v>
                </c:pt>
                <c:pt idx="1941">
                  <c:v>32.07</c:v>
                </c:pt>
                <c:pt idx="1942">
                  <c:v>16.5</c:v>
                </c:pt>
                <c:pt idx="1943">
                  <c:v>31.4</c:v>
                </c:pt>
                <c:pt idx="1944">
                  <c:v>20.36</c:v>
                </c:pt>
                <c:pt idx="1945">
                  <c:v>25.46</c:v>
                </c:pt>
                <c:pt idx="1946">
                  <c:v>17.09</c:v>
                </c:pt>
                <c:pt idx="1947">
                  <c:v>20.83</c:v>
                </c:pt>
                <c:pt idx="1948">
                  <c:v>18.920000000000002</c:v>
                </c:pt>
                <c:pt idx="1949">
                  <c:v>37.1</c:v>
                </c:pt>
                <c:pt idx="1950">
                  <c:v>22.515000000000001</c:v>
                </c:pt>
                <c:pt idx="1951">
                  <c:v>32.700000000000003</c:v>
                </c:pt>
                <c:pt idx="1952">
                  <c:v>17.75</c:v>
                </c:pt>
                <c:pt idx="1953">
                  <c:v>33.630000000000003</c:v>
                </c:pt>
                <c:pt idx="1954">
                  <c:v>34.799999999999997</c:v>
                </c:pt>
                <c:pt idx="1955">
                  <c:v>16.809999999999999</c:v>
                </c:pt>
                <c:pt idx="1956">
                  <c:v>16.690000000000001</c:v>
                </c:pt>
                <c:pt idx="1957">
                  <c:v>23.21</c:v>
                </c:pt>
                <c:pt idx="1958">
                  <c:v>25.175000000000001</c:v>
                </c:pt>
                <c:pt idx="1959">
                  <c:v>34.770000000000003</c:v>
                </c:pt>
                <c:pt idx="1960">
                  <c:v>27.7</c:v>
                </c:pt>
                <c:pt idx="1961">
                  <c:v>19.12</c:v>
                </c:pt>
                <c:pt idx="1962">
                  <c:v>32.67</c:v>
                </c:pt>
                <c:pt idx="1963">
                  <c:v>28.5</c:v>
                </c:pt>
                <c:pt idx="1964">
                  <c:v>39.270000000000003</c:v>
                </c:pt>
                <c:pt idx="1965">
                  <c:v>32.49</c:v>
                </c:pt>
                <c:pt idx="1966">
                  <c:v>23.7</c:v>
                </c:pt>
                <c:pt idx="1967">
                  <c:v>30.4</c:v>
                </c:pt>
                <c:pt idx="1968">
                  <c:v>38.94</c:v>
                </c:pt>
                <c:pt idx="1969">
                  <c:v>31.02</c:v>
                </c:pt>
                <c:pt idx="1970">
                  <c:v>17.5</c:v>
                </c:pt>
                <c:pt idx="1971">
                  <c:v>34.799999999999997</c:v>
                </c:pt>
                <c:pt idx="1972">
                  <c:v>17.3</c:v>
                </c:pt>
                <c:pt idx="1973">
                  <c:v>32.25</c:v>
                </c:pt>
                <c:pt idx="1974">
                  <c:v>42.4</c:v>
                </c:pt>
                <c:pt idx="1975">
                  <c:v>38.664999999999999</c:v>
                </c:pt>
                <c:pt idx="1976">
                  <c:v>29.92</c:v>
                </c:pt>
                <c:pt idx="1977">
                  <c:v>29.48</c:v>
                </c:pt>
                <c:pt idx="1978">
                  <c:v>28.785</c:v>
                </c:pt>
                <c:pt idx="1979">
                  <c:v>19.8</c:v>
                </c:pt>
                <c:pt idx="1980">
                  <c:v>35.53</c:v>
                </c:pt>
                <c:pt idx="1981">
                  <c:v>21.47</c:v>
                </c:pt>
                <c:pt idx="1982">
                  <c:v>25.9</c:v>
                </c:pt>
                <c:pt idx="1983">
                  <c:v>20.81</c:v>
                </c:pt>
                <c:pt idx="1984">
                  <c:v>25.84</c:v>
                </c:pt>
                <c:pt idx="1985">
                  <c:v>30.95</c:v>
                </c:pt>
                <c:pt idx="1986">
                  <c:v>30.54</c:v>
                </c:pt>
                <c:pt idx="1987">
                  <c:v>33.914999999999999</c:v>
                </c:pt>
                <c:pt idx="1988">
                  <c:v>33.31</c:v>
                </c:pt>
                <c:pt idx="1989">
                  <c:v>25.745000000000001</c:v>
                </c:pt>
                <c:pt idx="1990">
                  <c:v>37.1</c:v>
                </c:pt>
                <c:pt idx="1991">
                  <c:v>35.435000000000002</c:v>
                </c:pt>
                <c:pt idx="1992">
                  <c:v>20.399999999999999</c:v>
                </c:pt>
                <c:pt idx="1993">
                  <c:v>42.13</c:v>
                </c:pt>
                <c:pt idx="1994">
                  <c:v>33.99</c:v>
                </c:pt>
                <c:pt idx="1995">
                  <c:v>28.594999999999999</c:v>
                </c:pt>
                <c:pt idx="1996">
                  <c:v>20.8</c:v>
                </c:pt>
                <c:pt idx="1997">
                  <c:v>23.465</c:v>
                </c:pt>
                <c:pt idx="1998">
                  <c:v>40.185000000000002</c:v>
                </c:pt>
                <c:pt idx="1999">
                  <c:v>21.89</c:v>
                </c:pt>
                <c:pt idx="2000">
                  <c:v>29.34</c:v>
                </c:pt>
                <c:pt idx="2001">
                  <c:v>22.61</c:v>
                </c:pt>
                <c:pt idx="2002">
                  <c:v>22.23</c:v>
                </c:pt>
                <c:pt idx="2003">
                  <c:v>33.4</c:v>
                </c:pt>
                <c:pt idx="2004">
                  <c:v>33.11</c:v>
                </c:pt>
                <c:pt idx="2005">
                  <c:v>16.815000000000001</c:v>
                </c:pt>
                <c:pt idx="2006">
                  <c:v>25.61</c:v>
                </c:pt>
                <c:pt idx="2007">
                  <c:v>25.8</c:v>
                </c:pt>
                <c:pt idx="2008">
                  <c:v>27.39</c:v>
                </c:pt>
                <c:pt idx="2009">
                  <c:v>17.03</c:v>
                </c:pt>
                <c:pt idx="2010">
                  <c:v>23.75</c:v>
                </c:pt>
                <c:pt idx="2011">
                  <c:v>26.03</c:v>
                </c:pt>
                <c:pt idx="2012">
                  <c:v>16.079999999999998</c:v>
                </c:pt>
                <c:pt idx="2013">
                  <c:v>30.875</c:v>
                </c:pt>
                <c:pt idx="2014">
                  <c:v>31.79</c:v>
                </c:pt>
                <c:pt idx="2015">
                  <c:v>28.48</c:v>
                </c:pt>
                <c:pt idx="2016">
                  <c:v>26.6</c:v>
                </c:pt>
                <c:pt idx="2017">
                  <c:v>25.27</c:v>
                </c:pt>
                <c:pt idx="2018">
                  <c:v>34.484999999999999</c:v>
                </c:pt>
                <c:pt idx="2019">
                  <c:v>15.57</c:v>
                </c:pt>
                <c:pt idx="2020">
                  <c:v>30.36</c:v>
                </c:pt>
                <c:pt idx="2021">
                  <c:v>19.37</c:v>
                </c:pt>
                <c:pt idx="2022">
                  <c:v>16.71</c:v>
                </c:pt>
                <c:pt idx="2023">
                  <c:v>24.1</c:v>
                </c:pt>
                <c:pt idx="2024">
                  <c:v>29.77</c:v>
                </c:pt>
                <c:pt idx="2025">
                  <c:v>46.53</c:v>
                </c:pt>
                <c:pt idx="2026">
                  <c:v>23.4</c:v>
                </c:pt>
                <c:pt idx="2027">
                  <c:v>30</c:v>
                </c:pt>
                <c:pt idx="2028">
                  <c:v>29.15</c:v>
                </c:pt>
                <c:pt idx="2029">
                  <c:v>34.865000000000002</c:v>
                </c:pt>
                <c:pt idx="2030">
                  <c:v>28.12</c:v>
                </c:pt>
                <c:pt idx="2031">
                  <c:v>29.45</c:v>
                </c:pt>
                <c:pt idx="2032">
                  <c:v>27.94</c:v>
                </c:pt>
                <c:pt idx="2033">
                  <c:v>27.2</c:v>
                </c:pt>
                <c:pt idx="2034">
                  <c:v>33.344999999999999</c:v>
                </c:pt>
                <c:pt idx="2035">
                  <c:v>29.925000000000001</c:v>
                </c:pt>
                <c:pt idx="2036">
                  <c:v>24.225000000000001</c:v>
                </c:pt>
                <c:pt idx="2037">
                  <c:v>29.68</c:v>
                </c:pt>
                <c:pt idx="2038">
                  <c:v>20.614999999999998</c:v>
                </c:pt>
                <c:pt idx="2039">
                  <c:v>32.119999999999997</c:v>
                </c:pt>
                <c:pt idx="2040">
                  <c:v>27.36</c:v>
                </c:pt>
                <c:pt idx="2041">
                  <c:v>17.385000000000002</c:v>
                </c:pt>
                <c:pt idx="2042">
                  <c:v>30.13</c:v>
                </c:pt>
                <c:pt idx="2043">
                  <c:v>25.44</c:v>
                </c:pt>
                <c:pt idx="2044">
                  <c:v>39.805</c:v>
                </c:pt>
                <c:pt idx="2045">
                  <c:v>30.4</c:v>
                </c:pt>
                <c:pt idx="2046">
                  <c:v>23.18</c:v>
                </c:pt>
                <c:pt idx="2047">
                  <c:v>39.615000000000002</c:v>
                </c:pt>
                <c:pt idx="2048">
                  <c:v>30.59</c:v>
                </c:pt>
                <c:pt idx="2049">
                  <c:v>16.72</c:v>
                </c:pt>
                <c:pt idx="2050">
                  <c:v>26.22</c:v>
                </c:pt>
                <c:pt idx="2051">
                  <c:v>31.824999999999999</c:v>
                </c:pt>
                <c:pt idx="2052">
                  <c:v>25.745000000000001</c:v>
                </c:pt>
                <c:pt idx="2053">
                  <c:v>24.605</c:v>
                </c:pt>
                <c:pt idx="2054">
                  <c:v>24.51</c:v>
                </c:pt>
                <c:pt idx="2055">
                  <c:v>31.065000000000001</c:v>
                </c:pt>
                <c:pt idx="2056">
                  <c:v>28.12</c:v>
                </c:pt>
                <c:pt idx="2057">
                  <c:v>38.06</c:v>
                </c:pt>
                <c:pt idx="2058">
                  <c:v>24.96</c:v>
                </c:pt>
                <c:pt idx="2059">
                  <c:v>17.670000000000002</c:v>
                </c:pt>
                <c:pt idx="2060">
                  <c:v>31.35</c:v>
                </c:pt>
                <c:pt idx="2061">
                  <c:v>28.31</c:v>
                </c:pt>
                <c:pt idx="2062">
                  <c:v>30.3</c:v>
                </c:pt>
                <c:pt idx="2063">
                  <c:v>26.4</c:v>
                </c:pt>
                <c:pt idx="2064">
                  <c:v>22.135000000000002</c:v>
                </c:pt>
                <c:pt idx="2065">
                  <c:v>17.399999999999999</c:v>
                </c:pt>
                <c:pt idx="2066">
                  <c:v>28.06</c:v>
                </c:pt>
                <c:pt idx="2067">
                  <c:v>31.13</c:v>
                </c:pt>
                <c:pt idx="2068">
                  <c:v>18.46</c:v>
                </c:pt>
                <c:pt idx="2069">
                  <c:v>17.3</c:v>
                </c:pt>
                <c:pt idx="2070">
                  <c:v>35.625</c:v>
                </c:pt>
                <c:pt idx="2071">
                  <c:v>20.234999999999999</c:v>
                </c:pt>
                <c:pt idx="2072">
                  <c:v>27.55</c:v>
                </c:pt>
                <c:pt idx="2073">
                  <c:v>17.97</c:v>
                </c:pt>
                <c:pt idx="2074">
                  <c:v>29.98</c:v>
                </c:pt>
                <c:pt idx="2075">
                  <c:v>33.659999999999997</c:v>
                </c:pt>
                <c:pt idx="2076">
                  <c:v>32.67</c:v>
                </c:pt>
                <c:pt idx="2077">
                  <c:v>30.5</c:v>
                </c:pt>
                <c:pt idx="2078">
                  <c:v>23.1</c:v>
                </c:pt>
                <c:pt idx="2079">
                  <c:v>39.49</c:v>
                </c:pt>
                <c:pt idx="2080">
                  <c:v>33.99</c:v>
                </c:pt>
                <c:pt idx="2081">
                  <c:v>27.72</c:v>
                </c:pt>
                <c:pt idx="2082">
                  <c:v>30.59</c:v>
                </c:pt>
                <c:pt idx="2083">
                  <c:v>22.6</c:v>
                </c:pt>
                <c:pt idx="2084">
                  <c:v>28.785</c:v>
                </c:pt>
                <c:pt idx="2085">
                  <c:v>50.38</c:v>
                </c:pt>
                <c:pt idx="2086">
                  <c:v>35.200000000000003</c:v>
                </c:pt>
                <c:pt idx="2087">
                  <c:v>35.72</c:v>
                </c:pt>
                <c:pt idx="2088">
                  <c:v>24.51</c:v>
                </c:pt>
                <c:pt idx="2089">
                  <c:v>23.844999999999999</c:v>
                </c:pt>
                <c:pt idx="2090">
                  <c:v>15.68</c:v>
                </c:pt>
                <c:pt idx="2091">
                  <c:v>32.395000000000003</c:v>
                </c:pt>
                <c:pt idx="2092">
                  <c:v>23.655000000000001</c:v>
                </c:pt>
                <c:pt idx="2093">
                  <c:v>28.4</c:v>
                </c:pt>
                <c:pt idx="2094">
                  <c:v>35.42</c:v>
                </c:pt>
                <c:pt idx="2095">
                  <c:v>26.18</c:v>
                </c:pt>
                <c:pt idx="2096">
                  <c:v>20.8</c:v>
                </c:pt>
                <c:pt idx="2097">
                  <c:v>15.82</c:v>
                </c:pt>
                <c:pt idx="2098">
                  <c:v>17.670000000000002</c:v>
                </c:pt>
                <c:pt idx="2099">
                  <c:v>31.92</c:v>
                </c:pt>
                <c:pt idx="2100">
                  <c:v>28.975000000000001</c:v>
                </c:pt>
                <c:pt idx="2101">
                  <c:v>31.73</c:v>
                </c:pt>
                <c:pt idx="2102">
                  <c:v>28.88</c:v>
                </c:pt>
                <c:pt idx="2103">
                  <c:v>25.555</c:v>
                </c:pt>
                <c:pt idx="2104">
                  <c:v>37.29</c:v>
                </c:pt>
                <c:pt idx="2105">
                  <c:v>40.28</c:v>
                </c:pt>
                <c:pt idx="2106">
                  <c:v>40.185000000000002</c:v>
                </c:pt>
                <c:pt idx="2107">
                  <c:v>23.57</c:v>
                </c:pt>
                <c:pt idx="2108">
                  <c:v>35.625</c:v>
                </c:pt>
                <c:pt idx="2109">
                  <c:v>33.155000000000001</c:v>
                </c:pt>
                <c:pt idx="2110">
                  <c:v>31.92</c:v>
                </c:pt>
                <c:pt idx="2111">
                  <c:v>30.305</c:v>
                </c:pt>
                <c:pt idx="2112">
                  <c:v>30.114999999999998</c:v>
                </c:pt>
                <c:pt idx="2113">
                  <c:v>24.09</c:v>
                </c:pt>
                <c:pt idx="2114">
                  <c:v>28.215</c:v>
                </c:pt>
                <c:pt idx="2115">
                  <c:v>26.315000000000001</c:v>
                </c:pt>
                <c:pt idx="2116">
                  <c:v>25.08</c:v>
                </c:pt>
                <c:pt idx="2117">
                  <c:v>15.41</c:v>
                </c:pt>
                <c:pt idx="2118">
                  <c:v>23.83</c:v>
                </c:pt>
                <c:pt idx="2119">
                  <c:v>36</c:v>
                </c:pt>
                <c:pt idx="2120">
                  <c:v>28.82</c:v>
                </c:pt>
                <c:pt idx="2121">
                  <c:v>28.05</c:v>
                </c:pt>
                <c:pt idx="2122">
                  <c:v>27.1</c:v>
                </c:pt>
                <c:pt idx="2123">
                  <c:v>24.3</c:v>
                </c:pt>
                <c:pt idx="2124">
                  <c:v>30.72</c:v>
                </c:pt>
                <c:pt idx="2125">
                  <c:v>37.43</c:v>
                </c:pt>
                <c:pt idx="2126">
                  <c:v>25.74</c:v>
                </c:pt>
                <c:pt idx="2127">
                  <c:v>36.575000000000003</c:v>
                </c:pt>
                <c:pt idx="2128">
                  <c:v>35.15</c:v>
                </c:pt>
                <c:pt idx="2129">
                  <c:v>32.11</c:v>
                </c:pt>
                <c:pt idx="2130">
                  <c:v>30.495000000000001</c:v>
                </c:pt>
                <c:pt idx="2131">
                  <c:v>29.24</c:v>
                </c:pt>
                <c:pt idx="2132">
                  <c:v>22.515000000000001</c:v>
                </c:pt>
                <c:pt idx="2133">
                  <c:v>15.65</c:v>
                </c:pt>
                <c:pt idx="2134">
                  <c:v>27.36</c:v>
                </c:pt>
                <c:pt idx="2135">
                  <c:v>22.3</c:v>
                </c:pt>
                <c:pt idx="2136">
                  <c:v>26.03</c:v>
                </c:pt>
                <c:pt idx="2137">
                  <c:v>27.74</c:v>
                </c:pt>
                <c:pt idx="2138">
                  <c:v>32.11</c:v>
                </c:pt>
                <c:pt idx="2139">
                  <c:v>25.175000000000001</c:v>
                </c:pt>
                <c:pt idx="2140">
                  <c:v>39.49</c:v>
                </c:pt>
                <c:pt idx="2141">
                  <c:v>34.869999999999997</c:v>
                </c:pt>
                <c:pt idx="2142">
                  <c:v>34.6</c:v>
                </c:pt>
                <c:pt idx="2143">
                  <c:v>25.8</c:v>
                </c:pt>
                <c:pt idx="2144">
                  <c:v>35.86</c:v>
                </c:pt>
                <c:pt idx="2145">
                  <c:v>40.47</c:v>
                </c:pt>
                <c:pt idx="2146">
                  <c:v>32.01</c:v>
                </c:pt>
                <c:pt idx="2147">
                  <c:v>33</c:v>
                </c:pt>
                <c:pt idx="2148">
                  <c:v>29.3</c:v>
                </c:pt>
                <c:pt idx="2149">
                  <c:v>25.8</c:v>
                </c:pt>
                <c:pt idx="2150">
                  <c:v>23.4</c:v>
                </c:pt>
                <c:pt idx="2151">
                  <c:v>27.93</c:v>
                </c:pt>
                <c:pt idx="2152">
                  <c:v>22</c:v>
                </c:pt>
                <c:pt idx="2153">
                  <c:v>36.86</c:v>
                </c:pt>
                <c:pt idx="2154">
                  <c:v>31.254999999999999</c:v>
                </c:pt>
                <c:pt idx="2155">
                  <c:v>23.06</c:v>
                </c:pt>
                <c:pt idx="2156">
                  <c:v>28.975000000000001</c:v>
                </c:pt>
                <c:pt idx="2157">
                  <c:v>33.299999999999997</c:v>
                </c:pt>
                <c:pt idx="2158">
                  <c:v>33</c:v>
                </c:pt>
                <c:pt idx="2159">
                  <c:v>31.46</c:v>
                </c:pt>
                <c:pt idx="2160">
                  <c:v>29.6</c:v>
                </c:pt>
                <c:pt idx="2161">
                  <c:v>22.05</c:v>
                </c:pt>
                <c:pt idx="2162">
                  <c:v>27.06</c:v>
                </c:pt>
                <c:pt idx="2163">
                  <c:v>20.49</c:v>
                </c:pt>
                <c:pt idx="2164">
                  <c:v>28.4</c:v>
                </c:pt>
                <c:pt idx="2165">
                  <c:v>41.91</c:v>
                </c:pt>
                <c:pt idx="2166">
                  <c:v>24.6</c:v>
                </c:pt>
                <c:pt idx="2167">
                  <c:v>20.9</c:v>
                </c:pt>
                <c:pt idx="2168">
                  <c:v>34.4</c:v>
                </c:pt>
                <c:pt idx="2169">
                  <c:v>32.56</c:v>
                </c:pt>
                <c:pt idx="2170">
                  <c:v>27.98</c:v>
                </c:pt>
                <c:pt idx="2171">
                  <c:v>26.51</c:v>
                </c:pt>
                <c:pt idx="2172">
                  <c:v>29.734999999999999</c:v>
                </c:pt>
                <c:pt idx="2173">
                  <c:v>40.5</c:v>
                </c:pt>
                <c:pt idx="2174">
                  <c:v>25.64</c:v>
                </c:pt>
                <c:pt idx="2175">
                  <c:v>32.9</c:v>
                </c:pt>
                <c:pt idx="2176">
                  <c:v>29.8</c:v>
                </c:pt>
                <c:pt idx="2177">
                  <c:v>28.9</c:v>
                </c:pt>
                <c:pt idx="2178">
                  <c:v>24.7</c:v>
                </c:pt>
                <c:pt idx="2179">
                  <c:v>20.6</c:v>
                </c:pt>
                <c:pt idx="2180">
                  <c:v>18.600000000000001</c:v>
                </c:pt>
                <c:pt idx="2181">
                  <c:v>17.8</c:v>
                </c:pt>
                <c:pt idx="2182">
                  <c:v>35.200000000000003</c:v>
                </c:pt>
                <c:pt idx="2183">
                  <c:v>33.770000000000003</c:v>
                </c:pt>
                <c:pt idx="2184">
                  <c:v>30.03</c:v>
                </c:pt>
                <c:pt idx="2185">
                  <c:v>29.37</c:v>
                </c:pt>
                <c:pt idx="2186">
                  <c:v>28.5</c:v>
                </c:pt>
                <c:pt idx="2187">
                  <c:v>23.32</c:v>
                </c:pt>
                <c:pt idx="2188">
                  <c:v>26.125</c:v>
                </c:pt>
                <c:pt idx="2189">
                  <c:v>25.46</c:v>
                </c:pt>
                <c:pt idx="2190">
                  <c:v>23.75</c:v>
                </c:pt>
                <c:pt idx="2191">
                  <c:v>23.085000000000001</c:v>
                </c:pt>
                <c:pt idx="2192">
                  <c:v>22.99</c:v>
                </c:pt>
                <c:pt idx="2193">
                  <c:v>21.47</c:v>
                </c:pt>
                <c:pt idx="2194">
                  <c:v>15.96</c:v>
                </c:pt>
                <c:pt idx="2195">
                  <c:v>39.5</c:v>
                </c:pt>
                <c:pt idx="2196">
                  <c:v>33.770000000000003</c:v>
                </c:pt>
                <c:pt idx="2197">
                  <c:v>26.84</c:v>
                </c:pt>
                <c:pt idx="2198">
                  <c:v>35.53</c:v>
                </c:pt>
                <c:pt idx="2199">
                  <c:v>30.59</c:v>
                </c:pt>
                <c:pt idx="2200">
                  <c:v>30.59</c:v>
                </c:pt>
                <c:pt idx="2201">
                  <c:v>27.835000000000001</c:v>
                </c:pt>
                <c:pt idx="2202">
                  <c:v>40.26</c:v>
                </c:pt>
                <c:pt idx="2203">
                  <c:v>39.82</c:v>
                </c:pt>
                <c:pt idx="2204">
                  <c:v>39.159999999999997</c:v>
                </c:pt>
                <c:pt idx="2205">
                  <c:v>25.555</c:v>
                </c:pt>
                <c:pt idx="2206">
                  <c:v>25.175000000000001</c:v>
                </c:pt>
                <c:pt idx="2207">
                  <c:v>38.28</c:v>
                </c:pt>
                <c:pt idx="2208">
                  <c:v>38.17</c:v>
                </c:pt>
                <c:pt idx="2209">
                  <c:v>36.85</c:v>
                </c:pt>
                <c:pt idx="2210">
                  <c:v>22.61</c:v>
                </c:pt>
                <c:pt idx="2211">
                  <c:v>21.754999999999999</c:v>
                </c:pt>
                <c:pt idx="2212">
                  <c:v>20.425000000000001</c:v>
                </c:pt>
                <c:pt idx="2213">
                  <c:v>31.35</c:v>
                </c:pt>
                <c:pt idx="2214">
                  <c:v>31.13</c:v>
                </c:pt>
                <c:pt idx="2215">
                  <c:v>17.48</c:v>
                </c:pt>
                <c:pt idx="2216">
                  <c:v>22.57</c:v>
                </c:pt>
                <c:pt idx="2217">
                  <c:v>26.73</c:v>
                </c:pt>
                <c:pt idx="2218">
                  <c:v>20.79</c:v>
                </c:pt>
                <c:pt idx="2219">
                  <c:v>20.149999999999999</c:v>
                </c:pt>
                <c:pt idx="2220">
                  <c:v>36.85</c:v>
                </c:pt>
                <c:pt idx="2221">
                  <c:v>35.53</c:v>
                </c:pt>
                <c:pt idx="2222">
                  <c:v>31.1</c:v>
                </c:pt>
                <c:pt idx="2223">
                  <c:v>23.21</c:v>
                </c:pt>
                <c:pt idx="2224">
                  <c:v>18.36</c:v>
                </c:pt>
                <c:pt idx="2225">
                  <c:v>15.92</c:v>
                </c:pt>
                <c:pt idx="2226">
                  <c:v>15.17</c:v>
                </c:pt>
                <c:pt idx="2227">
                  <c:v>16.63</c:v>
                </c:pt>
                <c:pt idx="2228">
                  <c:v>19.39</c:v>
                </c:pt>
                <c:pt idx="2229">
                  <c:v>17.34</c:v>
                </c:pt>
                <c:pt idx="2230">
                  <c:v>17.940000000000001</c:v>
                </c:pt>
                <c:pt idx="2231">
                  <c:v>16.670000000000002</c:v>
                </c:pt>
                <c:pt idx="2232">
                  <c:v>20.58</c:v>
                </c:pt>
                <c:pt idx="2233">
                  <c:v>16.5</c:v>
                </c:pt>
                <c:pt idx="2234">
                  <c:v>15.41</c:v>
                </c:pt>
                <c:pt idx="2235">
                  <c:v>24.59</c:v>
                </c:pt>
                <c:pt idx="2236">
                  <c:v>33.33</c:v>
                </c:pt>
                <c:pt idx="2237">
                  <c:v>18.5</c:v>
                </c:pt>
                <c:pt idx="2238">
                  <c:v>18.579999999999998</c:v>
                </c:pt>
                <c:pt idx="2239">
                  <c:v>16.64</c:v>
                </c:pt>
                <c:pt idx="2240">
                  <c:v>19.329999999999998</c:v>
                </c:pt>
                <c:pt idx="2241">
                  <c:v>21.26</c:v>
                </c:pt>
                <c:pt idx="2242">
                  <c:v>15.6</c:v>
                </c:pt>
                <c:pt idx="2243">
                  <c:v>24.39</c:v>
                </c:pt>
                <c:pt idx="2244">
                  <c:v>24.75</c:v>
                </c:pt>
                <c:pt idx="2245">
                  <c:v>20.88</c:v>
                </c:pt>
                <c:pt idx="2246">
                  <c:v>20.43</c:v>
                </c:pt>
                <c:pt idx="2247">
                  <c:v>15.18</c:v>
                </c:pt>
                <c:pt idx="2248">
                  <c:v>15.12</c:v>
                </c:pt>
                <c:pt idx="2249">
                  <c:v>23.88</c:v>
                </c:pt>
                <c:pt idx="2250">
                  <c:v>16.13</c:v>
                </c:pt>
                <c:pt idx="2251">
                  <c:v>24.09</c:v>
                </c:pt>
                <c:pt idx="2252">
                  <c:v>19.43</c:v>
                </c:pt>
                <c:pt idx="2253">
                  <c:v>15.22</c:v>
                </c:pt>
                <c:pt idx="2254">
                  <c:v>20.72</c:v>
                </c:pt>
                <c:pt idx="2255">
                  <c:v>35.4</c:v>
                </c:pt>
                <c:pt idx="2256">
                  <c:v>34.4</c:v>
                </c:pt>
                <c:pt idx="2257">
                  <c:v>34.1</c:v>
                </c:pt>
                <c:pt idx="2258">
                  <c:v>30.4</c:v>
                </c:pt>
                <c:pt idx="2259">
                  <c:v>28.7</c:v>
                </c:pt>
                <c:pt idx="2260">
                  <c:v>17.440000000000001</c:v>
                </c:pt>
                <c:pt idx="2261">
                  <c:v>27.6</c:v>
                </c:pt>
                <c:pt idx="2262">
                  <c:v>20.7</c:v>
                </c:pt>
                <c:pt idx="2263">
                  <c:v>20.3</c:v>
                </c:pt>
                <c:pt idx="2264">
                  <c:v>19.8</c:v>
                </c:pt>
                <c:pt idx="2265">
                  <c:v>21.87</c:v>
                </c:pt>
                <c:pt idx="2266">
                  <c:v>16.600000000000001</c:v>
                </c:pt>
                <c:pt idx="2267">
                  <c:v>21.98</c:v>
                </c:pt>
                <c:pt idx="2268">
                  <c:v>19.7</c:v>
                </c:pt>
                <c:pt idx="2269">
                  <c:v>19.21</c:v>
                </c:pt>
                <c:pt idx="2270">
                  <c:v>19.3</c:v>
                </c:pt>
                <c:pt idx="2271">
                  <c:v>16.22</c:v>
                </c:pt>
                <c:pt idx="2272">
                  <c:v>17.12</c:v>
                </c:pt>
                <c:pt idx="2273">
                  <c:v>19.07</c:v>
                </c:pt>
                <c:pt idx="2274">
                  <c:v>15.56</c:v>
                </c:pt>
                <c:pt idx="2275">
                  <c:v>22.76</c:v>
                </c:pt>
                <c:pt idx="2276">
                  <c:v>22.79</c:v>
                </c:pt>
                <c:pt idx="2277">
                  <c:v>17.41</c:v>
                </c:pt>
                <c:pt idx="2278">
                  <c:v>19.32</c:v>
                </c:pt>
                <c:pt idx="2279">
                  <c:v>18.25</c:v>
                </c:pt>
                <c:pt idx="2280">
                  <c:v>53.13</c:v>
                </c:pt>
                <c:pt idx="2281">
                  <c:v>20.46</c:v>
                </c:pt>
                <c:pt idx="2282">
                  <c:v>43.01</c:v>
                </c:pt>
                <c:pt idx="2283">
                  <c:v>15.01</c:v>
                </c:pt>
                <c:pt idx="2284">
                  <c:v>41.14</c:v>
                </c:pt>
                <c:pt idx="2285">
                  <c:v>16.55</c:v>
                </c:pt>
                <c:pt idx="2286">
                  <c:v>37.29</c:v>
                </c:pt>
                <c:pt idx="2287">
                  <c:v>16.739999999999998</c:v>
                </c:pt>
                <c:pt idx="2288">
                  <c:v>34.43</c:v>
                </c:pt>
                <c:pt idx="2289">
                  <c:v>34.1</c:v>
                </c:pt>
                <c:pt idx="2290">
                  <c:v>19.3</c:v>
                </c:pt>
                <c:pt idx="2291">
                  <c:v>33.659999999999997</c:v>
                </c:pt>
                <c:pt idx="2292">
                  <c:v>33.33</c:v>
                </c:pt>
                <c:pt idx="2293">
                  <c:v>21.84</c:v>
                </c:pt>
                <c:pt idx="2294">
                  <c:v>16.87</c:v>
                </c:pt>
                <c:pt idx="2295">
                  <c:v>30.14</c:v>
                </c:pt>
                <c:pt idx="2296">
                  <c:v>23.21</c:v>
                </c:pt>
                <c:pt idx="2297">
                  <c:v>17.170000000000002</c:v>
                </c:pt>
                <c:pt idx="2298">
                  <c:v>15.61</c:v>
                </c:pt>
                <c:pt idx="2299">
                  <c:v>17.98</c:v>
                </c:pt>
                <c:pt idx="2300">
                  <c:v>21.64</c:v>
                </c:pt>
                <c:pt idx="2301">
                  <c:v>16.399999999999999</c:v>
                </c:pt>
                <c:pt idx="2302">
                  <c:v>15.77</c:v>
                </c:pt>
                <c:pt idx="2303">
                  <c:v>18.27</c:v>
                </c:pt>
                <c:pt idx="2304">
                  <c:v>16.489999999999998</c:v>
                </c:pt>
                <c:pt idx="2305">
                  <c:v>16.14</c:v>
                </c:pt>
                <c:pt idx="2306">
                  <c:v>20.85</c:v>
                </c:pt>
                <c:pt idx="2307">
                  <c:v>15.88</c:v>
                </c:pt>
                <c:pt idx="2308">
                  <c:v>20.66</c:v>
                </c:pt>
                <c:pt idx="2309">
                  <c:v>20.399999999999999</c:v>
                </c:pt>
                <c:pt idx="2310">
                  <c:v>25.19</c:v>
                </c:pt>
                <c:pt idx="2311">
                  <c:v>20.54</c:v>
                </c:pt>
                <c:pt idx="2312">
                  <c:v>20.13</c:v>
                </c:pt>
                <c:pt idx="2313">
                  <c:v>18.93</c:v>
                </c:pt>
                <c:pt idx="2314">
                  <c:v>24.14</c:v>
                </c:pt>
                <c:pt idx="2315">
                  <c:v>25.03</c:v>
                </c:pt>
                <c:pt idx="2316">
                  <c:v>20.47</c:v>
                </c:pt>
                <c:pt idx="2317">
                  <c:v>18.82</c:v>
                </c:pt>
                <c:pt idx="2318">
                  <c:v>17.079999999999998</c:v>
                </c:pt>
                <c:pt idx="2319">
                  <c:v>19.21</c:v>
                </c:pt>
                <c:pt idx="2320">
                  <c:v>17.86</c:v>
                </c:pt>
                <c:pt idx="2321">
                  <c:v>21.38</c:v>
                </c:pt>
                <c:pt idx="2322">
                  <c:v>23.35</c:v>
                </c:pt>
                <c:pt idx="2323">
                  <c:v>22.24</c:v>
                </c:pt>
                <c:pt idx="2324">
                  <c:v>24.76</c:v>
                </c:pt>
                <c:pt idx="2325">
                  <c:v>20.100000000000001</c:v>
                </c:pt>
                <c:pt idx="2326">
                  <c:v>21.77</c:v>
                </c:pt>
                <c:pt idx="2327">
                  <c:v>17.82</c:v>
                </c:pt>
                <c:pt idx="2328">
                  <c:v>17.07</c:v>
                </c:pt>
                <c:pt idx="2329">
                  <c:v>22.24</c:v>
                </c:pt>
                <c:pt idx="2330">
                  <c:v>22.34</c:v>
                </c:pt>
                <c:pt idx="2331">
                  <c:v>17.7</c:v>
                </c:pt>
                <c:pt idx="2332">
                  <c:v>16.47</c:v>
                </c:pt>
                <c:pt idx="2333">
                  <c:v>17.600000000000001</c:v>
                </c:pt>
                <c:pt idx="2334">
                  <c:v>17.579999999999998</c:v>
                </c:pt>
              </c:numCache>
            </c:numRef>
          </c:val>
          <c:smooth val="0"/>
          <c:extLst>
            <c:ext xmlns:c16="http://schemas.microsoft.com/office/drawing/2014/chart" uri="{C3380CC4-5D6E-409C-BE32-E72D297353CC}">
              <c16:uniqueId val="{00000000-9CD4-42E3-8BFD-0A2D6C00C500}"/>
            </c:ext>
          </c:extLst>
        </c:ser>
        <c:dLbls>
          <c:showLegendKey val="0"/>
          <c:showVal val="0"/>
          <c:showCatName val="0"/>
          <c:showSerName val="0"/>
          <c:showPercent val="0"/>
          <c:showBubbleSize val="0"/>
        </c:dLbls>
        <c:marker val="1"/>
        <c:smooth val="0"/>
        <c:axId val="1686047824"/>
        <c:axId val="1686040624"/>
      </c:lineChart>
      <c:lineChart>
        <c:grouping val="standard"/>
        <c:varyColors val="0"/>
        <c:ser>
          <c:idx val="0"/>
          <c:order val="0"/>
          <c:tx>
            <c:strRef>
              <c:f>'[1]DATA ANALYSIS - 2'!$BA$7</c:f>
              <c:strCache>
                <c:ptCount val="1"/>
                <c:pt idx="0">
                  <c:v>AGE</c:v>
                </c:pt>
              </c:strCache>
            </c:strRef>
          </c:tx>
          <c:spPr>
            <a:ln w="28575" cap="rnd">
              <a:solidFill>
                <a:schemeClr val="accent1"/>
              </a:solidFill>
              <a:round/>
            </a:ln>
            <a:effectLst/>
          </c:spPr>
          <c:marker>
            <c:symbol val="none"/>
          </c:marker>
          <c:val>
            <c:numRef>
              <c:f>'[1]DATA ANALYSIS - 2'!$BA$8:$BA$2342</c:f>
              <c:numCache>
                <c:formatCode>General</c:formatCode>
                <c:ptCount val="2335"/>
                <c:pt idx="0">
                  <c:v>0</c:v>
                </c:pt>
                <c:pt idx="1">
                  <c:v>0</c:v>
                </c:pt>
                <c:pt idx="2">
                  <c:v>0</c:v>
                </c:pt>
                <c:pt idx="3">
                  <c:v>0</c:v>
                </c:pt>
                <c:pt idx="4">
                  <c:v>0</c:v>
                </c:pt>
                <c:pt idx="5">
                  <c:v>0</c:v>
                </c:pt>
                <c:pt idx="6">
                  <c:v>0</c:v>
                </c:pt>
                <c:pt idx="7">
                  <c:v>0</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40</c:v>
                </c:pt>
                <c:pt idx="1286">
                  <c:v>47</c:v>
                </c:pt>
                <c:pt idx="1287">
                  <c:v>41</c:v>
                </c:pt>
                <c:pt idx="1288">
                  <c:v>40</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val>
          <c:smooth val="0"/>
          <c:extLst>
            <c:ext xmlns:c16="http://schemas.microsoft.com/office/drawing/2014/chart" uri="{C3380CC4-5D6E-409C-BE32-E72D297353CC}">
              <c16:uniqueId val="{00000001-9CD4-42E3-8BFD-0A2D6C00C500}"/>
            </c:ext>
          </c:extLst>
        </c:ser>
        <c:dLbls>
          <c:showLegendKey val="0"/>
          <c:showVal val="0"/>
          <c:showCatName val="0"/>
          <c:showSerName val="0"/>
          <c:showPercent val="0"/>
          <c:showBubbleSize val="0"/>
        </c:dLbls>
        <c:marker val="1"/>
        <c:smooth val="0"/>
        <c:axId val="410279584"/>
        <c:axId val="769599664"/>
      </c:lineChart>
      <c:catAx>
        <c:axId val="16860478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040624"/>
        <c:crosses val="autoZero"/>
        <c:auto val="1"/>
        <c:lblAlgn val="ctr"/>
        <c:lblOffset val="100"/>
        <c:noMultiLvlLbl val="0"/>
      </c:catAx>
      <c:valAx>
        <c:axId val="1686040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047824"/>
        <c:crosses val="autoZero"/>
        <c:crossBetween val="between"/>
      </c:valAx>
      <c:valAx>
        <c:axId val="76959966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279584"/>
        <c:crosses val="max"/>
        <c:crossBetween val="between"/>
      </c:valAx>
      <c:catAx>
        <c:axId val="410279584"/>
        <c:scaling>
          <c:orientation val="minMax"/>
        </c:scaling>
        <c:delete val="1"/>
        <c:axPos val="b"/>
        <c:majorTickMark val="none"/>
        <c:minorTickMark val="none"/>
        <c:tickLblPos val="nextTo"/>
        <c:crossAx val="7695996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a:t>Scatter Plot Relationship between Age and HBA1C</a:t>
            </a:r>
          </a:p>
        </c:rich>
      </c:tx>
      <c:layout>
        <c:manualLayout>
          <c:xMode val="edge"/>
          <c:yMode val="edge"/>
          <c:x val="0.11770114942528735"/>
          <c:y val="0"/>
        </c:manualLayout>
      </c:layout>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'[1]DATA ANALYSIS - 2'!$BC$7</c:f>
              <c:strCache>
                <c:ptCount val="1"/>
                <c:pt idx="0">
                  <c:v>HBA1C</c:v>
                </c:pt>
              </c:strCache>
            </c:strRef>
          </c:tx>
          <c:spPr>
            <a:ln w="25400">
              <a:noFill/>
            </a:ln>
            <a:effectLst/>
          </c:spPr>
          <c:marker>
            <c:symbol val="circle"/>
            <c:size val="4"/>
            <c:spPr>
              <a:solidFill>
                <a:schemeClr val="accent1"/>
              </a:solidFill>
              <a:ln w="9525" cap="flat" cmpd="sng" algn="ctr">
                <a:solidFill>
                  <a:schemeClr val="accent1"/>
                </a:solidFill>
                <a:round/>
              </a:ln>
              <a:effectLst/>
            </c:spPr>
          </c:marker>
          <c:xVal>
            <c:strRef>
              <c:f>'[1]DATA ANALYSIS - 2'!$BA$8:$BA$2342</c:f>
              <c:strCache>
                <c:ptCount val="2335"/>
                <c:pt idx="0">
                  <c:v>Unknown</c:v>
                </c:pt>
                <c:pt idx="1">
                  <c:v>Unknown</c:v>
                </c:pt>
                <c:pt idx="2">
                  <c:v>Unknown</c:v>
                </c:pt>
                <c:pt idx="3">
                  <c:v>Unknown</c:v>
                </c:pt>
                <c:pt idx="4">
                  <c:v>Unknown</c:v>
                </c:pt>
                <c:pt idx="5">
                  <c:v>Unknown</c:v>
                </c:pt>
                <c:pt idx="6">
                  <c:v>Unknown</c:v>
                </c:pt>
                <c:pt idx="7">
                  <c:v>Unknown</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40</c:v>
                </c:pt>
                <c:pt idx="1286">
                  <c:v>47</c:v>
                </c:pt>
                <c:pt idx="1287">
                  <c:v>41</c:v>
                </c:pt>
                <c:pt idx="1288">
                  <c:v>40</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strCache>
            </c:strRef>
          </c:xVal>
          <c:yVal>
            <c:numRef>
              <c:f>'[1]DATA ANALYSIS - 2'!$BC$8:$BC$2342</c:f>
              <c:numCache>
                <c:formatCode>General</c:formatCode>
                <c:ptCount val="2335"/>
                <c:pt idx="0">
                  <c:v>7.47</c:v>
                </c:pt>
                <c:pt idx="1">
                  <c:v>5.77</c:v>
                </c:pt>
                <c:pt idx="2">
                  <c:v>11.87</c:v>
                </c:pt>
                <c:pt idx="3">
                  <c:v>6.05</c:v>
                </c:pt>
                <c:pt idx="4">
                  <c:v>5.45</c:v>
                </c:pt>
                <c:pt idx="5">
                  <c:v>6.59</c:v>
                </c:pt>
                <c:pt idx="6">
                  <c:v>6.07</c:v>
                </c:pt>
                <c:pt idx="7">
                  <c:v>7.93</c:v>
                </c:pt>
                <c:pt idx="8">
                  <c:v>9.58</c:v>
                </c:pt>
                <c:pt idx="9">
                  <c:v>10.79</c:v>
                </c:pt>
                <c:pt idx="10">
                  <c:v>5.96</c:v>
                </c:pt>
                <c:pt idx="11">
                  <c:v>11.9</c:v>
                </c:pt>
                <c:pt idx="12">
                  <c:v>8.41</c:v>
                </c:pt>
                <c:pt idx="13">
                  <c:v>7.02</c:v>
                </c:pt>
                <c:pt idx="14">
                  <c:v>7.59</c:v>
                </c:pt>
                <c:pt idx="15">
                  <c:v>11.32</c:v>
                </c:pt>
                <c:pt idx="16">
                  <c:v>7.67</c:v>
                </c:pt>
                <c:pt idx="17">
                  <c:v>7.29</c:v>
                </c:pt>
                <c:pt idx="18">
                  <c:v>4.72</c:v>
                </c:pt>
                <c:pt idx="19">
                  <c:v>11.41</c:v>
                </c:pt>
                <c:pt idx="20">
                  <c:v>11.5</c:v>
                </c:pt>
                <c:pt idx="21">
                  <c:v>6.22</c:v>
                </c:pt>
                <c:pt idx="22">
                  <c:v>11.38</c:v>
                </c:pt>
                <c:pt idx="23">
                  <c:v>7.89</c:v>
                </c:pt>
                <c:pt idx="24">
                  <c:v>4.38</c:v>
                </c:pt>
                <c:pt idx="25">
                  <c:v>7.01</c:v>
                </c:pt>
                <c:pt idx="26">
                  <c:v>11.88</c:v>
                </c:pt>
                <c:pt idx="27">
                  <c:v>5.19</c:v>
                </c:pt>
                <c:pt idx="28">
                  <c:v>6.74</c:v>
                </c:pt>
                <c:pt idx="29">
                  <c:v>8.44</c:v>
                </c:pt>
                <c:pt idx="30">
                  <c:v>8.7100000000000009</c:v>
                </c:pt>
                <c:pt idx="31">
                  <c:v>5.08</c:v>
                </c:pt>
                <c:pt idx="32">
                  <c:v>6.86</c:v>
                </c:pt>
                <c:pt idx="33">
                  <c:v>5.95</c:v>
                </c:pt>
                <c:pt idx="34">
                  <c:v>6.09</c:v>
                </c:pt>
                <c:pt idx="35">
                  <c:v>11.75</c:v>
                </c:pt>
                <c:pt idx="36">
                  <c:v>7.37</c:v>
                </c:pt>
                <c:pt idx="37">
                  <c:v>11.91</c:v>
                </c:pt>
                <c:pt idx="38">
                  <c:v>6.52</c:v>
                </c:pt>
                <c:pt idx="39">
                  <c:v>5.14</c:v>
                </c:pt>
                <c:pt idx="40">
                  <c:v>4.1900000000000004</c:v>
                </c:pt>
                <c:pt idx="41">
                  <c:v>11.68</c:v>
                </c:pt>
                <c:pt idx="42">
                  <c:v>6.98</c:v>
                </c:pt>
                <c:pt idx="43">
                  <c:v>8.34</c:v>
                </c:pt>
                <c:pt idx="44">
                  <c:v>8.49</c:v>
                </c:pt>
                <c:pt idx="45">
                  <c:v>5.34</c:v>
                </c:pt>
                <c:pt idx="46">
                  <c:v>4.43</c:v>
                </c:pt>
                <c:pt idx="47">
                  <c:v>4.47</c:v>
                </c:pt>
                <c:pt idx="48">
                  <c:v>4.82</c:v>
                </c:pt>
                <c:pt idx="49">
                  <c:v>5.51</c:v>
                </c:pt>
                <c:pt idx="50">
                  <c:v>10.87</c:v>
                </c:pt>
                <c:pt idx="51">
                  <c:v>9.34</c:v>
                </c:pt>
                <c:pt idx="52">
                  <c:v>5.03</c:v>
                </c:pt>
                <c:pt idx="53">
                  <c:v>11.05</c:v>
                </c:pt>
                <c:pt idx="54">
                  <c:v>11.95</c:v>
                </c:pt>
                <c:pt idx="55">
                  <c:v>7.72</c:v>
                </c:pt>
                <c:pt idx="56">
                  <c:v>5.75</c:v>
                </c:pt>
                <c:pt idx="57">
                  <c:v>11.89</c:v>
                </c:pt>
                <c:pt idx="58">
                  <c:v>6.2</c:v>
                </c:pt>
                <c:pt idx="59">
                  <c:v>10.61</c:v>
                </c:pt>
                <c:pt idx="60">
                  <c:v>6.04</c:v>
                </c:pt>
                <c:pt idx="61">
                  <c:v>9.33</c:v>
                </c:pt>
                <c:pt idx="62">
                  <c:v>11.47</c:v>
                </c:pt>
                <c:pt idx="63">
                  <c:v>7.02</c:v>
                </c:pt>
                <c:pt idx="64">
                  <c:v>8.8000000000000007</c:v>
                </c:pt>
                <c:pt idx="65">
                  <c:v>8.68</c:v>
                </c:pt>
                <c:pt idx="66">
                  <c:v>6.12</c:v>
                </c:pt>
                <c:pt idx="67">
                  <c:v>5.4</c:v>
                </c:pt>
                <c:pt idx="68">
                  <c:v>4.3600000000000003</c:v>
                </c:pt>
                <c:pt idx="69">
                  <c:v>9.77</c:v>
                </c:pt>
                <c:pt idx="70">
                  <c:v>4.25</c:v>
                </c:pt>
                <c:pt idx="71">
                  <c:v>4.76</c:v>
                </c:pt>
                <c:pt idx="72">
                  <c:v>6.22</c:v>
                </c:pt>
                <c:pt idx="73">
                  <c:v>7.96</c:v>
                </c:pt>
                <c:pt idx="74">
                  <c:v>10.92</c:v>
                </c:pt>
                <c:pt idx="75">
                  <c:v>11.51</c:v>
                </c:pt>
                <c:pt idx="76">
                  <c:v>5.99</c:v>
                </c:pt>
                <c:pt idx="77">
                  <c:v>11.57</c:v>
                </c:pt>
                <c:pt idx="78">
                  <c:v>6.67</c:v>
                </c:pt>
                <c:pt idx="79">
                  <c:v>9.1999999999999993</c:v>
                </c:pt>
                <c:pt idx="80">
                  <c:v>5.1100000000000003</c:v>
                </c:pt>
                <c:pt idx="81">
                  <c:v>5.34</c:v>
                </c:pt>
                <c:pt idx="82">
                  <c:v>4.03</c:v>
                </c:pt>
                <c:pt idx="83">
                  <c:v>4.2300000000000004</c:v>
                </c:pt>
                <c:pt idx="84">
                  <c:v>4.0599999999999996</c:v>
                </c:pt>
                <c:pt idx="85">
                  <c:v>4.68</c:v>
                </c:pt>
                <c:pt idx="86">
                  <c:v>4.34</c:v>
                </c:pt>
                <c:pt idx="87">
                  <c:v>10.51</c:v>
                </c:pt>
                <c:pt idx="88">
                  <c:v>5.84</c:v>
                </c:pt>
                <c:pt idx="89">
                  <c:v>5.41</c:v>
                </c:pt>
                <c:pt idx="90">
                  <c:v>6.06</c:v>
                </c:pt>
                <c:pt idx="91">
                  <c:v>4.22</c:v>
                </c:pt>
                <c:pt idx="92">
                  <c:v>5.12</c:v>
                </c:pt>
                <c:pt idx="93">
                  <c:v>4.57</c:v>
                </c:pt>
                <c:pt idx="94">
                  <c:v>9.58</c:v>
                </c:pt>
                <c:pt idx="95">
                  <c:v>9.7799999999999994</c:v>
                </c:pt>
                <c:pt idx="96">
                  <c:v>4.1100000000000003</c:v>
                </c:pt>
                <c:pt idx="97">
                  <c:v>4.0199999999999996</c:v>
                </c:pt>
                <c:pt idx="98">
                  <c:v>6.92</c:v>
                </c:pt>
                <c:pt idx="99">
                  <c:v>4.84</c:v>
                </c:pt>
                <c:pt idx="100">
                  <c:v>8</c:v>
                </c:pt>
                <c:pt idx="101">
                  <c:v>8.77</c:v>
                </c:pt>
                <c:pt idx="102">
                  <c:v>4.96</c:v>
                </c:pt>
                <c:pt idx="103">
                  <c:v>4.43</c:v>
                </c:pt>
                <c:pt idx="104">
                  <c:v>5.82</c:v>
                </c:pt>
                <c:pt idx="105">
                  <c:v>6.03</c:v>
                </c:pt>
                <c:pt idx="106">
                  <c:v>9.27</c:v>
                </c:pt>
                <c:pt idx="107">
                  <c:v>5.53</c:v>
                </c:pt>
                <c:pt idx="108">
                  <c:v>5.07</c:v>
                </c:pt>
                <c:pt idx="109">
                  <c:v>11.17</c:v>
                </c:pt>
                <c:pt idx="110">
                  <c:v>6.14</c:v>
                </c:pt>
                <c:pt idx="111">
                  <c:v>6.26</c:v>
                </c:pt>
                <c:pt idx="112">
                  <c:v>4.72</c:v>
                </c:pt>
                <c:pt idx="113">
                  <c:v>5.18</c:v>
                </c:pt>
                <c:pt idx="114">
                  <c:v>9.4</c:v>
                </c:pt>
                <c:pt idx="115">
                  <c:v>6.29</c:v>
                </c:pt>
                <c:pt idx="116">
                  <c:v>6.04</c:v>
                </c:pt>
                <c:pt idx="117">
                  <c:v>10.55</c:v>
                </c:pt>
                <c:pt idx="118">
                  <c:v>5.09</c:v>
                </c:pt>
                <c:pt idx="119">
                  <c:v>5.2</c:v>
                </c:pt>
                <c:pt idx="120">
                  <c:v>8.4499999999999993</c:v>
                </c:pt>
                <c:pt idx="121">
                  <c:v>9.5399999999999991</c:v>
                </c:pt>
                <c:pt idx="122">
                  <c:v>4.99</c:v>
                </c:pt>
                <c:pt idx="123">
                  <c:v>10.54</c:v>
                </c:pt>
                <c:pt idx="124">
                  <c:v>4.54</c:v>
                </c:pt>
                <c:pt idx="125">
                  <c:v>6.29</c:v>
                </c:pt>
                <c:pt idx="126">
                  <c:v>9.51</c:v>
                </c:pt>
                <c:pt idx="127">
                  <c:v>4.72</c:v>
                </c:pt>
                <c:pt idx="128">
                  <c:v>5.91</c:v>
                </c:pt>
                <c:pt idx="129">
                  <c:v>9.58</c:v>
                </c:pt>
                <c:pt idx="130">
                  <c:v>5.77</c:v>
                </c:pt>
                <c:pt idx="131">
                  <c:v>4.38</c:v>
                </c:pt>
                <c:pt idx="132">
                  <c:v>5.65</c:v>
                </c:pt>
                <c:pt idx="133">
                  <c:v>7.54</c:v>
                </c:pt>
                <c:pt idx="134">
                  <c:v>5.1100000000000003</c:v>
                </c:pt>
                <c:pt idx="135">
                  <c:v>4.25</c:v>
                </c:pt>
                <c:pt idx="136">
                  <c:v>5.55</c:v>
                </c:pt>
                <c:pt idx="137">
                  <c:v>5.78</c:v>
                </c:pt>
                <c:pt idx="138">
                  <c:v>5.28</c:v>
                </c:pt>
                <c:pt idx="139">
                  <c:v>5.39</c:v>
                </c:pt>
                <c:pt idx="140">
                  <c:v>8.01</c:v>
                </c:pt>
                <c:pt idx="141">
                  <c:v>5.21</c:v>
                </c:pt>
                <c:pt idx="142">
                  <c:v>6.27</c:v>
                </c:pt>
                <c:pt idx="143">
                  <c:v>10.73</c:v>
                </c:pt>
                <c:pt idx="144">
                  <c:v>10.52</c:v>
                </c:pt>
                <c:pt idx="145">
                  <c:v>11.82</c:v>
                </c:pt>
                <c:pt idx="146">
                  <c:v>6.76</c:v>
                </c:pt>
                <c:pt idx="147">
                  <c:v>5.62</c:v>
                </c:pt>
                <c:pt idx="148">
                  <c:v>4.1900000000000004</c:v>
                </c:pt>
                <c:pt idx="149">
                  <c:v>5.32</c:v>
                </c:pt>
                <c:pt idx="150">
                  <c:v>4.46</c:v>
                </c:pt>
                <c:pt idx="151">
                  <c:v>5.65</c:v>
                </c:pt>
                <c:pt idx="152">
                  <c:v>6.04</c:v>
                </c:pt>
                <c:pt idx="153">
                  <c:v>5.76</c:v>
                </c:pt>
                <c:pt idx="154">
                  <c:v>4.3600000000000003</c:v>
                </c:pt>
                <c:pt idx="155">
                  <c:v>4.76</c:v>
                </c:pt>
                <c:pt idx="156">
                  <c:v>10.82</c:v>
                </c:pt>
                <c:pt idx="157">
                  <c:v>4.01</c:v>
                </c:pt>
                <c:pt idx="158">
                  <c:v>5.12</c:v>
                </c:pt>
                <c:pt idx="159">
                  <c:v>10.54</c:v>
                </c:pt>
                <c:pt idx="160">
                  <c:v>4.21</c:v>
                </c:pt>
                <c:pt idx="161">
                  <c:v>5.42</c:v>
                </c:pt>
                <c:pt idx="162">
                  <c:v>4.28</c:v>
                </c:pt>
                <c:pt idx="163">
                  <c:v>8.9</c:v>
                </c:pt>
                <c:pt idx="164">
                  <c:v>4.8899999999999997</c:v>
                </c:pt>
                <c:pt idx="165">
                  <c:v>4.29</c:v>
                </c:pt>
                <c:pt idx="166">
                  <c:v>8</c:v>
                </c:pt>
                <c:pt idx="167">
                  <c:v>4.67</c:v>
                </c:pt>
                <c:pt idx="168">
                  <c:v>4.5</c:v>
                </c:pt>
                <c:pt idx="169">
                  <c:v>6.32</c:v>
                </c:pt>
                <c:pt idx="170">
                  <c:v>6.1</c:v>
                </c:pt>
                <c:pt idx="171">
                  <c:v>5.4</c:v>
                </c:pt>
                <c:pt idx="172">
                  <c:v>6.24</c:v>
                </c:pt>
                <c:pt idx="173">
                  <c:v>4.45</c:v>
                </c:pt>
                <c:pt idx="174">
                  <c:v>5.22</c:v>
                </c:pt>
                <c:pt idx="175">
                  <c:v>4.6100000000000003</c:v>
                </c:pt>
                <c:pt idx="176">
                  <c:v>6.24</c:v>
                </c:pt>
                <c:pt idx="177">
                  <c:v>10.039999999999999</c:v>
                </c:pt>
                <c:pt idx="178">
                  <c:v>6.09</c:v>
                </c:pt>
                <c:pt idx="179">
                  <c:v>11.4</c:v>
                </c:pt>
                <c:pt idx="180">
                  <c:v>4.29</c:v>
                </c:pt>
                <c:pt idx="181">
                  <c:v>5.7</c:v>
                </c:pt>
                <c:pt idx="182">
                  <c:v>6.09</c:v>
                </c:pt>
                <c:pt idx="183">
                  <c:v>10.67</c:v>
                </c:pt>
                <c:pt idx="184">
                  <c:v>6.75</c:v>
                </c:pt>
                <c:pt idx="185">
                  <c:v>9.26</c:v>
                </c:pt>
                <c:pt idx="186">
                  <c:v>4.2699999999999996</c:v>
                </c:pt>
                <c:pt idx="187">
                  <c:v>11.51</c:v>
                </c:pt>
                <c:pt idx="188">
                  <c:v>7.22</c:v>
                </c:pt>
                <c:pt idx="189">
                  <c:v>4.37</c:v>
                </c:pt>
                <c:pt idx="190">
                  <c:v>11.56</c:v>
                </c:pt>
                <c:pt idx="191">
                  <c:v>8.82</c:v>
                </c:pt>
                <c:pt idx="192">
                  <c:v>4.6900000000000004</c:v>
                </c:pt>
                <c:pt idx="193">
                  <c:v>4.53</c:v>
                </c:pt>
                <c:pt idx="194">
                  <c:v>5.84</c:v>
                </c:pt>
                <c:pt idx="195">
                  <c:v>4.9000000000000004</c:v>
                </c:pt>
                <c:pt idx="196">
                  <c:v>4.3</c:v>
                </c:pt>
                <c:pt idx="197">
                  <c:v>11.34</c:v>
                </c:pt>
                <c:pt idx="198">
                  <c:v>5.88</c:v>
                </c:pt>
                <c:pt idx="199">
                  <c:v>5.01</c:v>
                </c:pt>
                <c:pt idx="200">
                  <c:v>4.4000000000000004</c:v>
                </c:pt>
                <c:pt idx="201">
                  <c:v>6.26</c:v>
                </c:pt>
                <c:pt idx="202">
                  <c:v>10.27</c:v>
                </c:pt>
                <c:pt idx="203">
                  <c:v>5.27</c:v>
                </c:pt>
                <c:pt idx="204">
                  <c:v>10.73</c:v>
                </c:pt>
                <c:pt idx="205">
                  <c:v>4.45</c:v>
                </c:pt>
                <c:pt idx="206">
                  <c:v>5.25</c:v>
                </c:pt>
                <c:pt idx="207">
                  <c:v>9.51</c:v>
                </c:pt>
                <c:pt idx="208">
                  <c:v>11.12</c:v>
                </c:pt>
                <c:pt idx="209">
                  <c:v>4.5599999999999996</c:v>
                </c:pt>
                <c:pt idx="210">
                  <c:v>4.0199999999999996</c:v>
                </c:pt>
                <c:pt idx="211">
                  <c:v>8.7200000000000006</c:v>
                </c:pt>
                <c:pt idx="212">
                  <c:v>6.25</c:v>
                </c:pt>
                <c:pt idx="213">
                  <c:v>7.32</c:v>
                </c:pt>
                <c:pt idx="214">
                  <c:v>4.24</c:v>
                </c:pt>
                <c:pt idx="215">
                  <c:v>6.84</c:v>
                </c:pt>
                <c:pt idx="216">
                  <c:v>5.23</c:v>
                </c:pt>
                <c:pt idx="217">
                  <c:v>9.68</c:v>
                </c:pt>
                <c:pt idx="218">
                  <c:v>6.05</c:v>
                </c:pt>
                <c:pt idx="219">
                  <c:v>6.11</c:v>
                </c:pt>
                <c:pt idx="220">
                  <c:v>10.93</c:v>
                </c:pt>
                <c:pt idx="221">
                  <c:v>5.12</c:v>
                </c:pt>
                <c:pt idx="222">
                  <c:v>5.72</c:v>
                </c:pt>
                <c:pt idx="223">
                  <c:v>11.83</c:v>
                </c:pt>
                <c:pt idx="224">
                  <c:v>4.55</c:v>
                </c:pt>
                <c:pt idx="225">
                  <c:v>4.87</c:v>
                </c:pt>
                <c:pt idx="226">
                  <c:v>4.45</c:v>
                </c:pt>
                <c:pt idx="227">
                  <c:v>9.42</c:v>
                </c:pt>
                <c:pt idx="228">
                  <c:v>5.37</c:v>
                </c:pt>
                <c:pt idx="229">
                  <c:v>4.5999999999999996</c:v>
                </c:pt>
                <c:pt idx="230">
                  <c:v>6.22</c:v>
                </c:pt>
                <c:pt idx="231">
                  <c:v>4.5199999999999996</c:v>
                </c:pt>
                <c:pt idx="232">
                  <c:v>6.18</c:v>
                </c:pt>
                <c:pt idx="233">
                  <c:v>4.4000000000000004</c:v>
                </c:pt>
                <c:pt idx="234">
                  <c:v>6.23</c:v>
                </c:pt>
                <c:pt idx="235">
                  <c:v>5.33</c:v>
                </c:pt>
                <c:pt idx="236">
                  <c:v>4.09</c:v>
                </c:pt>
                <c:pt idx="237">
                  <c:v>5.19</c:v>
                </c:pt>
                <c:pt idx="238">
                  <c:v>4.12</c:v>
                </c:pt>
                <c:pt idx="239">
                  <c:v>5.0999999999999996</c:v>
                </c:pt>
                <c:pt idx="240">
                  <c:v>6.21</c:v>
                </c:pt>
                <c:pt idx="241">
                  <c:v>9.5299999999999994</c:v>
                </c:pt>
                <c:pt idx="242">
                  <c:v>4.6399999999999997</c:v>
                </c:pt>
                <c:pt idx="243">
                  <c:v>5.05</c:v>
                </c:pt>
                <c:pt idx="244">
                  <c:v>10.38</c:v>
                </c:pt>
                <c:pt idx="245">
                  <c:v>8.31</c:v>
                </c:pt>
                <c:pt idx="246">
                  <c:v>7.59</c:v>
                </c:pt>
                <c:pt idx="247">
                  <c:v>5.49</c:v>
                </c:pt>
                <c:pt idx="248">
                  <c:v>11.68</c:v>
                </c:pt>
                <c:pt idx="249">
                  <c:v>4.1900000000000004</c:v>
                </c:pt>
                <c:pt idx="250">
                  <c:v>4.01</c:v>
                </c:pt>
                <c:pt idx="251">
                  <c:v>5.91</c:v>
                </c:pt>
                <c:pt idx="252">
                  <c:v>4.47</c:v>
                </c:pt>
                <c:pt idx="253">
                  <c:v>4.5599999999999996</c:v>
                </c:pt>
                <c:pt idx="254">
                  <c:v>9.9</c:v>
                </c:pt>
                <c:pt idx="255">
                  <c:v>5.1100000000000003</c:v>
                </c:pt>
                <c:pt idx="256">
                  <c:v>5.73</c:v>
                </c:pt>
                <c:pt idx="257">
                  <c:v>6.04</c:v>
                </c:pt>
                <c:pt idx="258">
                  <c:v>5.19</c:v>
                </c:pt>
                <c:pt idx="259">
                  <c:v>5.56</c:v>
                </c:pt>
                <c:pt idx="260">
                  <c:v>8.23</c:v>
                </c:pt>
                <c:pt idx="261">
                  <c:v>9.0299999999999994</c:v>
                </c:pt>
                <c:pt idx="262">
                  <c:v>4.07</c:v>
                </c:pt>
                <c:pt idx="263">
                  <c:v>5.77</c:v>
                </c:pt>
                <c:pt idx="264">
                  <c:v>5.98</c:v>
                </c:pt>
                <c:pt idx="265">
                  <c:v>6.01</c:v>
                </c:pt>
                <c:pt idx="266">
                  <c:v>5.67</c:v>
                </c:pt>
                <c:pt idx="267">
                  <c:v>6.02</c:v>
                </c:pt>
                <c:pt idx="268">
                  <c:v>11.19</c:v>
                </c:pt>
                <c:pt idx="269">
                  <c:v>5.1100000000000003</c:v>
                </c:pt>
                <c:pt idx="270">
                  <c:v>10.85</c:v>
                </c:pt>
                <c:pt idx="271">
                  <c:v>5.24</c:v>
                </c:pt>
                <c:pt idx="272">
                  <c:v>10.08</c:v>
                </c:pt>
                <c:pt idx="273">
                  <c:v>10.97</c:v>
                </c:pt>
                <c:pt idx="274">
                  <c:v>4.9000000000000004</c:v>
                </c:pt>
                <c:pt idx="275">
                  <c:v>5.33</c:v>
                </c:pt>
                <c:pt idx="276">
                  <c:v>4.6100000000000003</c:v>
                </c:pt>
                <c:pt idx="277">
                  <c:v>8.18</c:v>
                </c:pt>
                <c:pt idx="278">
                  <c:v>5.62</c:v>
                </c:pt>
                <c:pt idx="279">
                  <c:v>5.82</c:v>
                </c:pt>
                <c:pt idx="280">
                  <c:v>7.66</c:v>
                </c:pt>
                <c:pt idx="281">
                  <c:v>4.2300000000000004</c:v>
                </c:pt>
                <c:pt idx="282">
                  <c:v>5.58</c:v>
                </c:pt>
                <c:pt idx="283">
                  <c:v>6.26</c:v>
                </c:pt>
                <c:pt idx="284">
                  <c:v>10.6</c:v>
                </c:pt>
                <c:pt idx="285">
                  <c:v>4.78</c:v>
                </c:pt>
                <c:pt idx="286">
                  <c:v>6.03</c:v>
                </c:pt>
                <c:pt idx="287">
                  <c:v>11.55</c:v>
                </c:pt>
                <c:pt idx="288">
                  <c:v>7.59</c:v>
                </c:pt>
                <c:pt idx="289">
                  <c:v>4.26</c:v>
                </c:pt>
                <c:pt idx="290">
                  <c:v>5.9</c:v>
                </c:pt>
                <c:pt idx="291">
                  <c:v>7.79</c:v>
                </c:pt>
                <c:pt idx="292">
                  <c:v>5.28</c:v>
                </c:pt>
                <c:pt idx="293">
                  <c:v>5.87</c:v>
                </c:pt>
                <c:pt idx="294">
                  <c:v>9.08</c:v>
                </c:pt>
                <c:pt idx="295">
                  <c:v>5.2</c:v>
                </c:pt>
                <c:pt idx="296">
                  <c:v>5.48</c:v>
                </c:pt>
                <c:pt idx="297">
                  <c:v>11.95</c:v>
                </c:pt>
                <c:pt idx="298">
                  <c:v>8.6999999999999993</c:v>
                </c:pt>
                <c:pt idx="299">
                  <c:v>7.84</c:v>
                </c:pt>
                <c:pt idx="300">
                  <c:v>5.19</c:v>
                </c:pt>
                <c:pt idx="301">
                  <c:v>8.41</c:v>
                </c:pt>
                <c:pt idx="302">
                  <c:v>5.86</c:v>
                </c:pt>
                <c:pt idx="303">
                  <c:v>4.18</c:v>
                </c:pt>
                <c:pt idx="304">
                  <c:v>11.99</c:v>
                </c:pt>
                <c:pt idx="305">
                  <c:v>4.8499999999999996</c:v>
                </c:pt>
                <c:pt idx="306">
                  <c:v>6.18</c:v>
                </c:pt>
                <c:pt idx="307">
                  <c:v>6.37</c:v>
                </c:pt>
                <c:pt idx="308">
                  <c:v>9.81</c:v>
                </c:pt>
                <c:pt idx="309">
                  <c:v>11.8</c:v>
                </c:pt>
                <c:pt idx="310">
                  <c:v>5.86</c:v>
                </c:pt>
                <c:pt idx="311">
                  <c:v>4.28</c:v>
                </c:pt>
                <c:pt idx="312">
                  <c:v>4.16</c:v>
                </c:pt>
                <c:pt idx="313">
                  <c:v>4.9800000000000004</c:v>
                </c:pt>
                <c:pt idx="314">
                  <c:v>6.38</c:v>
                </c:pt>
                <c:pt idx="315">
                  <c:v>5.19</c:v>
                </c:pt>
                <c:pt idx="316">
                  <c:v>10.210000000000001</c:v>
                </c:pt>
                <c:pt idx="317">
                  <c:v>9.6999999999999993</c:v>
                </c:pt>
                <c:pt idx="318">
                  <c:v>10.25</c:v>
                </c:pt>
                <c:pt idx="319">
                  <c:v>9.77</c:v>
                </c:pt>
                <c:pt idx="320">
                  <c:v>4.83</c:v>
                </c:pt>
                <c:pt idx="321">
                  <c:v>10.86</c:v>
                </c:pt>
                <c:pt idx="322">
                  <c:v>9.5299999999999994</c:v>
                </c:pt>
                <c:pt idx="323">
                  <c:v>5.68</c:v>
                </c:pt>
                <c:pt idx="324">
                  <c:v>5.57</c:v>
                </c:pt>
                <c:pt idx="325">
                  <c:v>4.58</c:v>
                </c:pt>
                <c:pt idx="326">
                  <c:v>8.9600000000000009</c:v>
                </c:pt>
                <c:pt idx="327">
                  <c:v>6.09</c:v>
                </c:pt>
                <c:pt idx="328">
                  <c:v>4.3600000000000003</c:v>
                </c:pt>
                <c:pt idx="329">
                  <c:v>11.74</c:v>
                </c:pt>
                <c:pt idx="330">
                  <c:v>5.89</c:v>
                </c:pt>
                <c:pt idx="331">
                  <c:v>10.64</c:v>
                </c:pt>
                <c:pt idx="332">
                  <c:v>6.06</c:v>
                </c:pt>
                <c:pt idx="333">
                  <c:v>7.46</c:v>
                </c:pt>
                <c:pt idx="334">
                  <c:v>4.68</c:v>
                </c:pt>
                <c:pt idx="335">
                  <c:v>6.15</c:v>
                </c:pt>
                <c:pt idx="336">
                  <c:v>4.28</c:v>
                </c:pt>
                <c:pt idx="337">
                  <c:v>9.86</c:v>
                </c:pt>
                <c:pt idx="338">
                  <c:v>11.19</c:v>
                </c:pt>
                <c:pt idx="339">
                  <c:v>4.8899999999999997</c:v>
                </c:pt>
                <c:pt idx="340">
                  <c:v>4.3499999999999996</c:v>
                </c:pt>
                <c:pt idx="341">
                  <c:v>8.66</c:v>
                </c:pt>
                <c:pt idx="342">
                  <c:v>8.64</c:v>
                </c:pt>
                <c:pt idx="343">
                  <c:v>4.2699999999999996</c:v>
                </c:pt>
                <c:pt idx="344">
                  <c:v>4.21</c:v>
                </c:pt>
                <c:pt idx="345">
                  <c:v>5.04</c:v>
                </c:pt>
                <c:pt idx="346">
                  <c:v>5.21</c:v>
                </c:pt>
                <c:pt idx="347">
                  <c:v>8.83</c:v>
                </c:pt>
                <c:pt idx="348">
                  <c:v>8.4700000000000006</c:v>
                </c:pt>
                <c:pt idx="349">
                  <c:v>4.2</c:v>
                </c:pt>
                <c:pt idx="350">
                  <c:v>6.14</c:v>
                </c:pt>
                <c:pt idx="351">
                  <c:v>6.07</c:v>
                </c:pt>
                <c:pt idx="352">
                  <c:v>10.210000000000001</c:v>
                </c:pt>
                <c:pt idx="353">
                  <c:v>4.6900000000000004</c:v>
                </c:pt>
                <c:pt idx="354">
                  <c:v>5.71</c:v>
                </c:pt>
                <c:pt idx="355">
                  <c:v>9.07</c:v>
                </c:pt>
                <c:pt idx="356">
                  <c:v>4.99</c:v>
                </c:pt>
                <c:pt idx="357">
                  <c:v>8.31</c:v>
                </c:pt>
                <c:pt idx="358">
                  <c:v>5.07</c:v>
                </c:pt>
                <c:pt idx="359">
                  <c:v>4.79</c:v>
                </c:pt>
                <c:pt idx="360">
                  <c:v>11.39</c:v>
                </c:pt>
                <c:pt idx="361">
                  <c:v>6</c:v>
                </c:pt>
                <c:pt idx="362">
                  <c:v>5.13</c:v>
                </c:pt>
                <c:pt idx="363">
                  <c:v>5.26</c:v>
                </c:pt>
                <c:pt idx="364">
                  <c:v>6.84</c:v>
                </c:pt>
                <c:pt idx="365">
                  <c:v>9.0399999999999991</c:v>
                </c:pt>
                <c:pt idx="366">
                  <c:v>4.0999999999999996</c:v>
                </c:pt>
                <c:pt idx="367">
                  <c:v>4.2300000000000004</c:v>
                </c:pt>
                <c:pt idx="368">
                  <c:v>6.48</c:v>
                </c:pt>
                <c:pt idx="369">
                  <c:v>5.53</c:v>
                </c:pt>
                <c:pt idx="370">
                  <c:v>4.07</c:v>
                </c:pt>
                <c:pt idx="371">
                  <c:v>5.51</c:v>
                </c:pt>
                <c:pt idx="372">
                  <c:v>11.66</c:v>
                </c:pt>
                <c:pt idx="373">
                  <c:v>7.26</c:v>
                </c:pt>
                <c:pt idx="374">
                  <c:v>4.79</c:v>
                </c:pt>
                <c:pt idx="375">
                  <c:v>4.68</c:v>
                </c:pt>
                <c:pt idx="376">
                  <c:v>4.33</c:v>
                </c:pt>
                <c:pt idx="377">
                  <c:v>11.89</c:v>
                </c:pt>
                <c:pt idx="378">
                  <c:v>5.24</c:v>
                </c:pt>
                <c:pt idx="379">
                  <c:v>7.63</c:v>
                </c:pt>
                <c:pt idx="380">
                  <c:v>8.92</c:v>
                </c:pt>
                <c:pt idx="381">
                  <c:v>5.37</c:v>
                </c:pt>
                <c:pt idx="382">
                  <c:v>4.3099999999999996</c:v>
                </c:pt>
                <c:pt idx="383">
                  <c:v>10.46</c:v>
                </c:pt>
                <c:pt idx="384">
                  <c:v>7.39</c:v>
                </c:pt>
                <c:pt idx="385">
                  <c:v>6.18</c:v>
                </c:pt>
                <c:pt idx="386">
                  <c:v>8.86</c:v>
                </c:pt>
                <c:pt idx="387">
                  <c:v>10.96</c:v>
                </c:pt>
                <c:pt idx="388">
                  <c:v>6.28</c:v>
                </c:pt>
                <c:pt idx="389">
                  <c:v>6.29</c:v>
                </c:pt>
                <c:pt idx="390">
                  <c:v>4.0199999999999996</c:v>
                </c:pt>
                <c:pt idx="391">
                  <c:v>11.95</c:v>
                </c:pt>
                <c:pt idx="392">
                  <c:v>8.7100000000000009</c:v>
                </c:pt>
                <c:pt idx="393">
                  <c:v>4.67</c:v>
                </c:pt>
                <c:pt idx="394">
                  <c:v>11.14</c:v>
                </c:pt>
                <c:pt idx="395">
                  <c:v>9.0500000000000007</c:v>
                </c:pt>
                <c:pt idx="396">
                  <c:v>11.31</c:v>
                </c:pt>
                <c:pt idx="397">
                  <c:v>4.68</c:v>
                </c:pt>
                <c:pt idx="398">
                  <c:v>6.05</c:v>
                </c:pt>
                <c:pt idx="399">
                  <c:v>4.68</c:v>
                </c:pt>
                <c:pt idx="400">
                  <c:v>9.5</c:v>
                </c:pt>
                <c:pt idx="401">
                  <c:v>10.84</c:v>
                </c:pt>
                <c:pt idx="402">
                  <c:v>5.88</c:v>
                </c:pt>
                <c:pt idx="403">
                  <c:v>5.24</c:v>
                </c:pt>
                <c:pt idx="404">
                  <c:v>11.75</c:v>
                </c:pt>
                <c:pt idx="405">
                  <c:v>6.97</c:v>
                </c:pt>
                <c:pt idx="406">
                  <c:v>4.76</c:v>
                </c:pt>
                <c:pt idx="407">
                  <c:v>8.24</c:v>
                </c:pt>
                <c:pt idx="408">
                  <c:v>4.76</c:v>
                </c:pt>
                <c:pt idx="409">
                  <c:v>6.03</c:v>
                </c:pt>
                <c:pt idx="410">
                  <c:v>4.07</c:v>
                </c:pt>
                <c:pt idx="411">
                  <c:v>8.26</c:v>
                </c:pt>
                <c:pt idx="412">
                  <c:v>4.76</c:v>
                </c:pt>
                <c:pt idx="413">
                  <c:v>6.13</c:v>
                </c:pt>
                <c:pt idx="414">
                  <c:v>10.47</c:v>
                </c:pt>
                <c:pt idx="415">
                  <c:v>4.04</c:v>
                </c:pt>
                <c:pt idx="416">
                  <c:v>5.74</c:v>
                </c:pt>
                <c:pt idx="417">
                  <c:v>6.33</c:v>
                </c:pt>
                <c:pt idx="418">
                  <c:v>4.28</c:v>
                </c:pt>
                <c:pt idx="419">
                  <c:v>9.4700000000000006</c:v>
                </c:pt>
                <c:pt idx="420">
                  <c:v>4.8499999999999996</c:v>
                </c:pt>
                <c:pt idx="421">
                  <c:v>11.03</c:v>
                </c:pt>
                <c:pt idx="422">
                  <c:v>5.22</c:v>
                </c:pt>
                <c:pt idx="423">
                  <c:v>9.52</c:v>
                </c:pt>
                <c:pt idx="424">
                  <c:v>11.09</c:v>
                </c:pt>
                <c:pt idx="425">
                  <c:v>9.4499999999999993</c:v>
                </c:pt>
                <c:pt idx="426">
                  <c:v>5.51</c:v>
                </c:pt>
                <c:pt idx="427">
                  <c:v>4.18</c:v>
                </c:pt>
                <c:pt idx="428">
                  <c:v>5.98</c:v>
                </c:pt>
                <c:pt idx="429">
                  <c:v>10.16</c:v>
                </c:pt>
                <c:pt idx="430">
                  <c:v>11.71</c:v>
                </c:pt>
                <c:pt idx="431">
                  <c:v>5.23</c:v>
                </c:pt>
                <c:pt idx="432">
                  <c:v>6.85</c:v>
                </c:pt>
                <c:pt idx="433">
                  <c:v>7.05</c:v>
                </c:pt>
                <c:pt idx="434">
                  <c:v>11.64</c:v>
                </c:pt>
                <c:pt idx="435">
                  <c:v>10.52</c:v>
                </c:pt>
                <c:pt idx="436">
                  <c:v>4.01</c:v>
                </c:pt>
                <c:pt idx="437">
                  <c:v>8.56</c:v>
                </c:pt>
                <c:pt idx="438">
                  <c:v>10.5</c:v>
                </c:pt>
                <c:pt idx="439">
                  <c:v>6.39</c:v>
                </c:pt>
                <c:pt idx="440">
                  <c:v>5.71</c:v>
                </c:pt>
                <c:pt idx="441">
                  <c:v>4.43</c:v>
                </c:pt>
                <c:pt idx="442">
                  <c:v>5.52</c:v>
                </c:pt>
                <c:pt idx="443">
                  <c:v>9.1999999999999993</c:v>
                </c:pt>
                <c:pt idx="444">
                  <c:v>10.97</c:v>
                </c:pt>
                <c:pt idx="445">
                  <c:v>4.25</c:v>
                </c:pt>
                <c:pt idx="446">
                  <c:v>5.23</c:v>
                </c:pt>
                <c:pt idx="447">
                  <c:v>5.96</c:v>
                </c:pt>
                <c:pt idx="448">
                  <c:v>4.29</c:v>
                </c:pt>
                <c:pt idx="449">
                  <c:v>4.09</c:v>
                </c:pt>
                <c:pt idx="450">
                  <c:v>4.88</c:v>
                </c:pt>
                <c:pt idx="451">
                  <c:v>6.76</c:v>
                </c:pt>
                <c:pt idx="452">
                  <c:v>10.67</c:v>
                </c:pt>
                <c:pt idx="453">
                  <c:v>6.21</c:v>
                </c:pt>
                <c:pt idx="454">
                  <c:v>5.03</c:v>
                </c:pt>
                <c:pt idx="455">
                  <c:v>5.27</c:v>
                </c:pt>
                <c:pt idx="456">
                  <c:v>10.53</c:v>
                </c:pt>
                <c:pt idx="457">
                  <c:v>5.78</c:v>
                </c:pt>
                <c:pt idx="458">
                  <c:v>4.3600000000000003</c:v>
                </c:pt>
                <c:pt idx="459">
                  <c:v>9.7200000000000006</c:v>
                </c:pt>
                <c:pt idx="460">
                  <c:v>5.18</c:v>
                </c:pt>
                <c:pt idx="461">
                  <c:v>5.29</c:v>
                </c:pt>
                <c:pt idx="462">
                  <c:v>4.8600000000000003</c:v>
                </c:pt>
                <c:pt idx="463">
                  <c:v>7.66</c:v>
                </c:pt>
                <c:pt idx="464">
                  <c:v>6.1</c:v>
                </c:pt>
                <c:pt idx="465">
                  <c:v>4.4400000000000004</c:v>
                </c:pt>
                <c:pt idx="466">
                  <c:v>6.15</c:v>
                </c:pt>
                <c:pt idx="467">
                  <c:v>4.53</c:v>
                </c:pt>
                <c:pt idx="468">
                  <c:v>5.48</c:v>
                </c:pt>
                <c:pt idx="469">
                  <c:v>5.48</c:v>
                </c:pt>
                <c:pt idx="470">
                  <c:v>8.1</c:v>
                </c:pt>
                <c:pt idx="471">
                  <c:v>7.16</c:v>
                </c:pt>
                <c:pt idx="472">
                  <c:v>4.55</c:v>
                </c:pt>
                <c:pt idx="473">
                  <c:v>6.03</c:v>
                </c:pt>
                <c:pt idx="474">
                  <c:v>5.47</c:v>
                </c:pt>
                <c:pt idx="475">
                  <c:v>4.1500000000000004</c:v>
                </c:pt>
                <c:pt idx="476">
                  <c:v>11.32</c:v>
                </c:pt>
                <c:pt idx="477">
                  <c:v>9.51</c:v>
                </c:pt>
                <c:pt idx="478">
                  <c:v>7.67</c:v>
                </c:pt>
                <c:pt idx="479">
                  <c:v>6.23</c:v>
                </c:pt>
                <c:pt idx="480">
                  <c:v>8.9</c:v>
                </c:pt>
                <c:pt idx="481">
                  <c:v>7.79</c:v>
                </c:pt>
                <c:pt idx="482">
                  <c:v>4.49</c:v>
                </c:pt>
                <c:pt idx="483">
                  <c:v>5.24</c:v>
                </c:pt>
                <c:pt idx="484">
                  <c:v>9.6</c:v>
                </c:pt>
                <c:pt idx="485">
                  <c:v>5.78</c:v>
                </c:pt>
                <c:pt idx="486">
                  <c:v>7.02</c:v>
                </c:pt>
                <c:pt idx="487">
                  <c:v>4.09</c:v>
                </c:pt>
                <c:pt idx="488">
                  <c:v>4.93</c:v>
                </c:pt>
                <c:pt idx="489">
                  <c:v>5.34</c:v>
                </c:pt>
                <c:pt idx="490">
                  <c:v>5.65</c:v>
                </c:pt>
                <c:pt idx="491">
                  <c:v>4.49</c:v>
                </c:pt>
                <c:pt idx="492">
                  <c:v>10.55</c:v>
                </c:pt>
                <c:pt idx="493">
                  <c:v>4.92</c:v>
                </c:pt>
                <c:pt idx="494">
                  <c:v>5.9</c:v>
                </c:pt>
                <c:pt idx="495">
                  <c:v>4.9800000000000004</c:v>
                </c:pt>
                <c:pt idx="496">
                  <c:v>5.8</c:v>
                </c:pt>
                <c:pt idx="497">
                  <c:v>6.21</c:v>
                </c:pt>
                <c:pt idx="498">
                  <c:v>6.17</c:v>
                </c:pt>
                <c:pt idx="499">
                  <c:v>5.36</c:v>
                </c:pt>
                <c:pt idx="500">
                  <c:v>5.2</c:v>
                </c:pt>
                <c:pt idx="501">
                  <c:v>5.42</c:v>
                </c:pt>
                <c:pt idx="502">
                  <c:v>6.84</c:v>
                </c:pt>
                <c:pt idx="503">
                  <c:v>10.9</c:v>
                </c:pt>
                <c:pt idx="504">
                  <c:v>4.87</c:v>
                </c:pt>
                <c:pt idx="505">
                  <c:v>6.07</c:v>
                </c:pt>
                <c:pt idx="506">
                  <c:v>4.33</c:v>
                </c:pt>
                <c:pt idx="507">
                  <c:v>5.83</c:v>
                </c:pt>
                <c:pt idx="508">
                  <c:v>5.5</c:v>
                </c:pt>
                <c:pt idx="509">
                  <c:v>4.79</c:v>
                </c:pt>
                <c:pt idx="510">
                  <c:v>5.81</c:v>
                </c:pt>
                <c:pt idx="511">
                  <c:v>5.58</c:v>
                </c:pt>
                <c:pt idx="512">
                  <c:v>4.4000000000000004</c:v>
                </c:pt>
                <c:pt idx="513">
                  <c:v>8.18</c:v>
                </c:pt>
                <c:pt idx="514">
                  <c:v>5.52</c:v>
                </c:pt>
                <c:pt idx="515">
                  <c:v>4.84</c:v>
                </c:pt>
                <c:pt idx="516">
                  <c:v>4.08</c:v>
                </c:pt>
                <c:pt idx="517">
                  <c:v>4.4800000000000004</c:v>
                </c:pt>
                <c:pt idx="518">
                  <c:v>5.73</c:v>
                </c:pt>
                <c:pt idx="519">
                  <c:v>5.46</c:v>
                </c:pt>
                <c:pt idx="520">
                  <c:v>5.0199999999999996</c:v>
                </c:pt>
                <c:pt idx="521">
                  <c:v>6.36</c:v>
                </c:pt>
                <c:pt idx="522">
                  <c:v>5.36</c:v>
                </c:pt>
                <c:pt idx="523">
                  <c:v>8.3699999999999992</c:v>
                </c:pt>
                <c:pt idx="524">
                  <c:v>5.18</c:v>
                </c:pt>
                <c:pt idx="525">
                  <c:v>5.68</c:v>
                </c:pt>
                <c:pt idx="526">
                  <c:v>7.31</c:v>
                </c:pt>
                <c:pt idx="527">
                  <c:v>4.67</c:v>
                </c:pt>
                <c:pt idx="528">
                  <c:v>6.87</c:v>
                </c:pt>
                <c:pt idx="529">
                  <c:v>5.87</c:v>
                </c:pt>
                <c:pt idx="530">
                  <c:v>4.07</c:v>
                </c:pt>
                <c:pt idx="531">
                  <c:v>6.47</c:v>
                </c:pt>
                <c:pt idx="532">
                  <c:v>5.14</c:v>
                </c:pt>
                <c:pt idx="533">
                  <c:v>9.77</c:v>
                </c:pt>
                <c:pt idx="534">
                  <c:v>8.8000000000000007</c:v>
                </c:pt>
                <c:pt idx="535">
                  <c:v>5.84</c:v>
                </c:pt>
                <c:pt idx="536">
                  <c:v>10.43</c:v>
                </c:pt>
                <c:pt idx="537">
                  <c:v>4.25</c:v>
                </c:pt>
                <c:pt idx="538">
                  <c:v>4.8899999999999997</c:v>
                </c:pt>
                <c:pt idx="539">
                  <c:v>5.55</c:v>
                </c:pt>
                <c:pt idx="540">
                  <c:v>4.5199999999999996</c:v>
                </c:pt>
                <c:pt idx="541">
                  <c:v>4.45</c:v>
                </c:pt>
                <c:pt idx="542">
                  <c:v>4.72</c:v>
                </c:pt>
                <c:pt idx="543">
                  <c:v>4.6500000000000004</c:v>
                </c:pt>
                <c:pt idx="544">
                  <c:v>11.34</c:v>
                </c:pt>
                <c:pt idx="545">
                  <c:v>4.53</c:v>
                </c:pt>
                <c:pt idx="546">
                  <c:v>6.35</c:v>
                </c:pt>
                <c:pt idx="547">
                  <c:v>8.51</c:v>
                </c:pt>
                <c:pt idx="548">
                  <c:v>8.59</c:v>
                </c:pt>
                <c:pt idx="549">
                  <c:v>4.13</c:v>
                </c:pt>
                <c:pt idx="550">
                  <c:v>4.55</c:v>
                </c:pt>
                <c:pt idx="551">
                  <c:v>4.5199999999999996</c:v>
                </c:pt>
                <c:pt idx="552">
                  <c:v>5.07</c:v>
                </c:pt>
                <c:pt idx="553">
                  <c:v>4.04</c:v>
                </c:pt>
                <c:pt idx="554">
                  <c:v>5.3</c:v>
                </c:pt>
                <c:pt idx="555">
                  <c:v>8.64</c:v>
                </c:pt>
                <c:pt idx="556">
                  <c:v>4.03</c:v>
                </c:pt>
                <c:pt idx="557">
                  <c:v>4.26</c:v>
                </c:pt>
                <c:pt idx="558">
                  <c:v>5.35</c:v>
                </c:pt>
                <c:pt idx="559">
                  <c:v>4.9000000000000004</c:v>
                </c:pt>
                <c:pt idx="560">
                  <c:v>4.5</c:v>
                </c:pt>
                <c:pt idx="561">
                  <c:v>8.3800000000000008</c:v>
                </c:pt>
                <c:pt idx="562">
                  <c:v>7.03</c:v>
                </c:pt>
                <c:pt idx="563">
                  <c:v>8.75</c:v>
                </c:pt>
                <c:pt idx="564">
                  <c:v>9.51</c:v>
                </c:pt>
                <c:pt idx="565">
                  <c:v>9.36</c:v>
                </c:pt>
                <c:pt idx="566">
                  <c:v>4.8099999999999996</c:v>
                </c:pt>
                <c:pt idx="567">
                  <c:v>8.08</c:v>
                </c:pt>
                <c:pt idx="568">
                  <c:v>6.29</c:v>
                </c:pt>
                <c:pt idx="569">
                  <c:v>6.29</c:v>
                </c:pt>
                <c:pt idx="570">
                  <c:v>5.12</c:v>
                </c:pt>
                <c:pt idx="571">
                  <c:v>9.9499999999999993</c:v>
                </c:pt>
                <c:pt idx="572">
                  <c:v>9.08</c:v>
                </c:pt>
                <c:pt idx="573">
                  <c:v>4.82</c:v>
                </c:pt>
                <c:pt idx="574">
                  <c:v>4.6500000000000004</c:v>
                </c:pt>
                <c:pt idx="575">
                  <c:v>5.16</c:v>
                </c:pt>
                <c:pt idx="576">
                  <c:v>10.44</c:v>
                </c:pt>
                <c:pt idx="577">
                  <c:v>5.69</c:v>
                </c:pt>
                <c:pt idx="578">
                  <c:v>6.5</c:v>
                </c:pt>
                <c:pt idx="579">
                  <c:v>5.73</c:v>
                </c:pt>
                <c:pt idx="580">
                  <c:v>5.74</c:v>
                </c:pt>
                <c:pt idx="581">
                  <c:v>8.6999999999999993</c:v>
                </c:pt>
                <c:pt idx="582">
                  <c:v>5.09</c:v>
                </c:pt>
                <c:pt idx="583">
                  <c:v>5.57</c:v>
                </c:pt>
                <c:pt idx="584">
                  <c:v>10.87</c:v>
                </c:pt>
                <c:pt idx="585">
                  <c:v>6.02</c:v>
                </c:pt>
                <c:pt idx="586">
                  <c:v>7</c:v>
                </c:pt>
                <c:pt idx="587">
                  <c:v>5.56</c:v>
                </c:pt>
                <c:pt idx="588">
                  <c:v>8.4499999999999993</c:v>
                </c:pt>
                <c:pt idx="589">
                  <c:v>6.19</c:v>
                </c:pt>
                <c:pt idx="590">
                  <c:v>7.71</c:v>
                </c:pt>
                <c:pt idx="591">
                  <c:v>4.63</c:v>
                </c:pt>
                <c:pt idx="592">
                  <c:v>4.6100000000000003</c:v>
                </c:pt>
                <c:pt idx="593">
                  <c:v>9.5299999999999994</c:v>
                </c:pt>
                <c:pt idx="594">
                  <c:v>11.43</c:v>
                </c:pt>
                <c:pt idx="595">
                  <c:v>7.65</c:v>
                </c:pt>
                <c:pt idx="596">
                  <c:v>5.87</c:v>
                </c:pt>
                <c:pt idx="597">
                  <c:v>4.3600000000000003</c:v>
                </c:pt>
                <c:pt idx="598">
                  <c:v>10.119999999999999</c:v>
                </c:pt>
                <c:pt idx="599">
                  <c:v>4.01</c:v>
                </c:pt>
                <c:pt idx="600">
                  <c:v>4.7699999999999996</c:v>
                </c:pt>
                <c:pt idx="601">
                  <c:v>6.83</c:v>
                </c:pt>
                <c:pt idx="602">
                  <c:v>6.14</c:v>
                </c:pt>
                <c:pt idx="603">
                  <c:v>5.6</c:v>
                </c:pt>
                <c:pt idx="604">
                  <c:v>4.8</c:v>
                </c:pt>
                <c:pt idx="605">
                  <c:v>11.89</c:v>
                </c:pt>
                <c:pt idx="606">
                  <c:v>4.7300000000000004</c:v>
                </c:pt>
                <c:pt idx="607">
                  <c:v>4.6100000000000003</c:v>
                </c:pt>
                <c:pt idx="608">
                  <c:v>7.3</c:v>
                </c:pt>
                <c:pt idx="609">
                  <c:v>5.88</c:v>
                </c:pt>
                <c:pt idx="610">
                  <c:v>4.0599999999999996</c:v>
                </c:pt>
                <c:pt idx="611">
                  <c:v>4.9000000000000004</c:v>
                </c:pt>
                <c:pt idx="612">
                  <c:v>5.52</c:v>
                </c:pt>
                <c:pt idx="613">
                  <c:v>5.2</c:v>
                </c:pt>
                <c:pt idx="614">
                  <c:v>7.59</c:v>
                </c:pt>
                <c:pt idx="615">
                  <c:v>8.2799999999999994</c:v>
                </c:pt>
                <c:pt idx="616">
                  <c:v>6.72</c:v>
                </c:pt>
                <c:pt idx="617">
                  <c:v>5.47</c:v>
                </c:pt>
                <c:pt idx="618">
                  <c:v>4.71</c:v>
                </c:pt>
                <c:pt idx="619">
                  <c:v>5.49</c:v>
                </c:pt>
                <c:pt idx="620">
                  <c:v>4.72</c:v>
                </c:pt>
                <c:pt idx="621">
                  <c:v>6.7</c:v>
                </c:pt>
                <c:pt idx="622">
                  <c:v>5.5</c:v>
                </c:pt>
                <c:pt idx="623">
                  <c:v>4.46</c:v>
                </c:pt>
                <c:pt idx="624">
                  <c:v>5.29</c:v>
                </c:pt>
                <c:pt idx="625">
                  <c:v>10.99</c:v>
                </c:pt>
                <c:pt idx="626">
                  <c:v>5.2</c:v>
                </c:pt>
                <c:pt idx="627">
                  <c:v>9.66</c:v>
                </c:pt>
                <c:pt idx="628">
                  <c:v>4.22</c:v>
                </c:pt>
                <c:pt idx="629">
                  <c:v>11.78</c:v>
                </c:pt>
                <c:pt idx="630">
                  <c:v>9.6199999999999992</c:v>
                </c:pt>
                <c:pt idx="631">
                  <c:v>10.78</c:v>
                </c:pt>
                <c:pt idx="632">
                  <c:v>5.1100000000000003</c:v>
                </c:pt>
                <c:pt idx="633">
                  <c:v>7.18</c:v>
                </c:pt>
                <c:pt idx="634">
                  <c:v>4.96</c:v>
                </c:pt>
                <c:pt idx="635">
                  <c:v>4.67</c:v>
                </c:pt>
                <c:pt idx="636">
                  <c:v>5.0599999999999996</c:v>
                </c:pt>
                <c:pt idx="637">
                  <c:v>5.0199999999999996</c:v>
                </c:pt>
                <c:pt idx="638">
                  <c:v>7.76</c:v>
                </c:pt>
                <c:pt idx="639">
                  <c:v>9.32</c:v>
                </c:pt>
                <c:pt idx="640">
                  <c:v>5.31</c:v>
                </c:pt>
                <c:pt idx="641">
                  <c:v>5.56</c:v>
                </c:pt>
                <c:pt idx="642">
                  <c:v>7.11</c:v>
                </c:pt>
                <c:pt idx="643">
                  <c:v>5.13</c:v>
                </c:pt>
                <c:pt idx="644">
                  <c:v>10.199999999999999</c:v>
                </c:pt>
                <c:pt idx="645">
                  <c:v>10.4</c:v>
                </c:pt>
                <c:pt idx="646">
                  <c:v>10.67</c:v>
                </c:pt>
                <c:pt idx="647">
                  <c:v>4.6500000000000004</c:v>
                </c:pt>
                <c:pt idx="648">
                  <c:v>5.65</c:v>
                </c:pt>
                <c:pt idx="649">
                  <c:v>11.97</c:v>
                </c:pt>
                <c:pt idx="650">
                  <c:v>6.71</c:v>
                </c:pt>
                <c:pt idx="651">
                  <c:v>11.92</c:v>
                </c:pt>
                <c:pt idx="652">
                  <c:v>5.35</c:v>
                </c:pt>
                <c:pt idx="653">
                  <c:v>8.9600000000000009</c:v>
                </c:pt>
                <c:pt idx="654">
                  <c:v>11.93</c:v>
                </c:pt>
                <c:pt idx="655">
                  <c:v>9.59</c:v>
                </c:pt>
                <c:pt idx="656">
                  <c:v>11.88</c:v>
                </c:pt>
                <c:pt idx="657">
                  <c:v>4.6399999999999997</c:v>
                </c:pt>
                <c:pt idx="658">
                  <c:v>9.5299999999999994</c:v>
                </c:pt>
                <c:pt idx="659">
                  <c:v>5.29</c:v>
                </c:pt>
                <c:pt idx="660">
                  <c:v>10.95</c:v>
                </c:pt>
                <c:pt idx="661">
                  <c:v>9.17</c:v>
                </c:pt>
                <c:pt idx="662">
                  <c:v>7.39</c:v>
                </c:pt>
                <c:pt idx="663">
                  <c:v>9.1300000000000008</c:v>
                </c:pt>
                <c:pt idx="664">
                  <c:v>10.4</c:v>
                </c:pt>
                <c:pt idx="665">
                  <c:v>9.4600000000000009</c:v>
                </c:pt>
                <c:pt idx="666">
                  <c:v>8.69</c:v>
                </c:pt>
                <c:pt idx="667">
                  <c:v>4.2300000000000004</c:v>
                </c:pt>
                <c:pt idx="668">
                  <c:v>9.16</c:v>
                </c:pt>
                <c:pt idx="669">
                  <c:v>8.26</c:v>
                </c:pt>
                <c:pt idx="670">
                  <c:v>11.25</c:v>
                </c:pt>
                <c:pt idx="671">
                  <c:v>6.74</c:v>
                </c:pt>
                <c:pt idx="672">
                  <c:v>4.87</c:v>
                </c:pt>
                <c:pt idx="673">
                  <c:v>6.68</c:v>
                </c:pt>
                <c:pt idx="674">
                  <c:v>5.0199999999999996</c:v>
                </c:pt>
                <c:pt idx="675">
                  <c:v>10.64</c:v>
                </c:pt>
                <c:pt idx="676">
                  <c:v>8.74</c:v>
                </c:pt>
                <c:pt idx="677">
                  <c:v>5.64</c:v>
                </c:pt>
                <c:pt idx="678">
                  <c:v>10.37</c:v>
                </c:pt>
                <c:pt idx="679">
                  <c:v>9.56</c:v>
                </c:pt>
                <c:pt idx="680">
                  <c:v>8.23</c:v>
                </c:pt>
                <c:pt idx="681">
                  <c:v>7.03</c:v>
                </c:pt>
                <c:pt idx="682">
                  <c:v>5.45</c:v>
                </c:pt>
                <c:pt idx="683">
                  <c:v>5.76</c:v>
                </c:pt>
                <c:pt idx="684">
                  <c:v>5.4</c:v>
                </c:pt>
                <c:pt idx="685">
                  <c:v>6.35</c:v>
                </c:pt>
                <c:pt idx="686">
                  <c:v>6.26</c:v>
                </c:pt>
                <c:pt idx="687">
                  <c:v>5.97</c:v>
                </c:pt>
                <c:pt idx="688">
                  <c:v>5.29</c:v>
                </c:pt>
                <c:pt idx="689">
                  <c:v>4.2699999999999996</c:v>
                </c:pt>
                <c:pt idx="690">
                  <c:v>5.2</c:v>
                </c:pt>
                <c:pt idx="691">
                  <c:v>8.23</c:v>
                </c:pt>
                <c:pt idx="692">
                  <c:v>10.33</c:v>
                </c:pt>
                <c:pt idx="693">
                  <c:v>6.13</c:v>
                </c:pt>
                <c:pt idx="694">
                  <c:v>8.08</c:v>
                </c:pt>
                <c:pt idx="695">
                  <c:v>10.49</c:v>
                </c:pt>
                <c:pt idx="696">
                  <c:v>8.11</c:v>
                </c:pt>
                <c:pt idx="697">
                  <c:v>6.6</c:v>
                </c:pt>
                <c:pt idx="698">
                  <c:v>10.14</c:v>
                </c:pt>
                <c:pt idx="699">
                  <c:v>6.06</c:v>
                </c:pt>
                <c:pt idx="700">
                  <c:v>9.91</c:v>
                </c:pt>
                <c:pt idx="701">
                  <c:v>4.1399999999999997</c:v>
                </c:pt>
                <c:pt idx="702">
                  <c:v>4.38</c:v>
                </c:pt>
                <c:pt idx="703">
                  <c:v>9.83</c:v>
                </c:pt>
                <c:pt idx="704">
                  <c:v>11.08</c:v>
                </c:pt>
                <c:pt idx="705">
                  <c:v>11.01</c:v>
                </c:pt>
                <c:pt idx="706">
                  <c:v>4.37</c:v>
                </c:pt>
                <c:pt idx="707">
                  <c:v>5.91</c:v>
                </c:pt>
                <c:pt idx="708">
                  <c:v>7.65</c:v>
                </c:pt>
                <c:pt idx="709">
                  <c:v>5.37</c:v>
                </c:pt>
                <c:pt idx="710">
                  <c:v>5.75</c:v>
                </c:pt>
                <c:pt idx="711">
                  <c:v>6.79</c:v>
                </c:pt>
                <c:pt idx="712">
                  <c:v>7.03</c:v>
                </c:pt>
                <c:pt idx="713">
                  <c:v>5.41</c:v>
                </c:pt>
                <c:pt idx="714">
                  <c:v>8.0500000000000007</c:v>
                </c:pt>
                <c:pt idx="715">
                  <c:v>5.94</c:v>
                </c:pt>
                <c:pt idx="716">
                  <c:v>5.51</c:v>
                </c:pt>
                <c:pt idx="717">
                  <c:v>6.55</c:v>
                </c:pt>
                <c:pt idx="718">
                  <c:v>5.79</c:v>
                </c:pt>
                <c:pt idx="719">
                  <c:v>4.5599999999999996</c:v>
                </c:pt>
                <c:pt idx="720">
                  <c:v>7</c:v>
                </c:pt>
                <c:pt idx="721">
                  <c:v>6.57</c:v>
                </c:pt>
                <c:pt idx="722">
                  <c:v>11.61</c:v>
                </c:pt>
                <c:pt idx="723">
                  <c:v>8.16</c:v>
                </c:pt>
                <c:pt idx="724">
                  <c:v>4.4800000000000004</c:v>
                </c:pt>
                <c:pt idx="725">
                  <c:v>4.08</c:v>
                </c:pt>
                <c:pt idx="726">
                  <c:v>4.4000000000000004</c:v>
                </c:pt>
                <c:pt idx="727">
                  <c:v>9.02</c:v>
                </c:pt>
                <c:pt idx="728">
                  <c:v>8.06</c:v>
                </c:pt>
                <c:pt idx="729">
                  <c:v>6.21</c:v>
                </c:pt>
                <c:pt idx="730">
                  <c:v>5.79</c:v>
                </c:pt>
                <c:pt idx="731">
                  <c:v>5.69</c:v>
                </c:pt>
                <c:pt idx="732">
                  <c:v>5.36</c:v>
                </c:pt>
                <c:pt idx="733">
                  <c:v>11.37</c:v>
                </c:pt>
                <c:pt idx="734">
                  <c:v>11.87</c:v>
                </c:pt>
                <c:pt idx="735">
                  <c:v>4.9000000000000004</c:v>
                </c:pt>
                <c:pt idx="736">
                  <c:v>6.7</c:v>
                </c:pt>
                <c:pt idx="737">
                  <c:v>10.3</c:v>
                </c:pt>
                <c:pt idx="738">
                  <c:v>11.14</c:v>
                </c:pt>
                <c:pt idx="739">
                  <c:v>4.74</c:v>
                </c:pt>
                <c:pt idx="740">
                  <c:v>5.96</c:v>
                </c:pt>
                <c:pt idx="741">
                  <c:v>4.95</c:v>
                </c:pt>
                <c:pt idx="742">
                  <c:v>5.21</c:v>
                </c:pt>
                <c:pt idx="743">
                  <c:v>4.8600000000000003</c:v>
                </c:pt>
                <c:pt idx="744">
                  <c:v>7.79</c:v>
                </c:pt>
                <c:pt idx="745">
                  <c:v>7.12</c:v>
                </c:pt>
                <c:pt idx="746">
                  <c:v>4.67</c:v>
                </c:pt>
                <c:pt idx="747">
                  <c:v>9.1199999999999992</c:v>
                </c:pt>
                <c:pt idx="748">
                  <c:v>4.1500000000000004</c:v>
                </c:pt>
                <c:pt idx="749">
                  <c:v>6.72</c:v>
                </c:pt>
                <c:pt idx="750">
                  <c:v>5.01</c:v>
                </c:pt>
                <c:pt idx="751">
                  <c:v>10.9</c:v>
                </c:pt>
                <c:pt idx="752">
                  <c:v>5.52</c:v>
                </c:pt>
                <c:pt idx="753">
                  <c:v>4.55</c:v>
                </c:pt>
                <c:pt idx="754">
                  <c:v>11.76</c:v>
                </c:pt>
                <c:pt idx="755">
                  <c:v>7.06</c:v>
                </c:pt>
                <c:pt idx="756">
                  <c:v>11.35</c:v>
                </c:pt>
                <c:pt idx="757">
                  <c:v>5.52</c:v>
                </c:pt>
                <c:pt idx="758">
                  <c:v>7.86</c:v>
                </c:pt>
                <c:pt idx="759">
                  <c:v>11.38</c:v>
                </c:pt>
                <c:pt idx="760">
                  <c:v>10.48</c:v>
                </c:pt>
                <c:pt idx="761">
                  <c:v>5.04</c:v>
                </c:pt>
                <c:pt idx="762">
                  <c:v>9.06</c:v>
                </c:pt>
                <c:pt idx="763">
                  <c:v>11.07</c:v>
                </c:pt>
                <c:pt idx="764">
                  <c:v>10.45</c:v>
                </c:pt>
                <c:pt idx="765">
                  <c:v>8.6300000000000008</c:v>
                </c:pt>
                <c:pt idx="766">
                  <c:v>5.28</c:v>
                </c:pt>
                <c:pt idx="767">
                  <c:v>7.49</c:v>
                </c:pt>
                <c:pt idx="768">
                  <c:v>4.2699999999999996</c:v>
                </c:pt>
                <c:pt idx="769">
                  <c:v>9.2200000000000006</c:v>
                </c:pt>
                <c:pt idx="770">
                  <c:v>5.99</c:v>
                </c:pt>
                <c:pt idx="771">
                  <c:v>5.86</c:v>
                </c:pt>
                <c:pt idx="772">
                  <c:v>5.19</c:v>
                </c:pt>
                <c:pt idx="773">
                  <c:v>4.37</c:v>
                </c:pt>
                <c:pt idx="774">
                  <c:v>5.32</c:v>
                </c:pt>
                <c:pt idx="775">
                  <c:v>5.64</c:v>
                </c:pt>
                <c:pt idx="776">
                  <c:v>5.59</c:v>
                </c:pt>
                <c:pt idx="777">
                  <c:v>5.29</c:v>
                </c:pt>
                <c:pt idx="778">
                  <c:v>6.65</c:v>
                </c:pt>
                <c:pt idx="779">
                  <c:v>5.68</c:v>
                </c:pt>
                <c:pt idx="780">
                  <c:v>4.49</c:v>
                </c:pt>
                <c:pt idx="781">
                  <c:v>6.9</c:v>
                </c:pt>
                <c:pt idx="782">
                  <c:v>11.52</c:v>
                </c:pt>
                <c:pt idx="783">
                  <c:v>11.24</c:v>
                </c:pt>
                <c:pt idx="784">
                  <c:v>10.98</c:v>
                </c:pt>
                <c:pt idx="785">
                  <c:v>5.42</c:v>
                </c:pt>
                <c:pt idx="786">
                  <c:v>10.97</c:v>
                </c:pt>
                <c:pt idx="787">
                  <c:v>9.56</c:v>
                </c:pt>
                <c:pt idx="788">
                  <c:v>9.4</c:v>
                </c:pt>
                <c:pt idx="789">
                  <c:v>8.48</c:v>
                </c:pt>
                <c:pt idx="790">
                  <c:v>5.57</c:v>
                </c:pt>
                <c:pt idx="791">
                  <c:v>6.94</c:v>
                </c:pt>
                <c:pt idx="792">
                  <c:v>4.05</c:v>
                </c:pt>
                <c:pt idx="793">
                  <c:v>10.220000000000001</c:v>
                </c:pt>
                <c:pt idx="794">
                  <c:v>9.24</c:v>
                </c:pt>
                <c:pt idx="795">
                  <c:v>8.6</c:v>
                </c:pt>
                <c:pt idx="796">
                  <c:v>9.32</c:v>
                </c:pt>
                <c:pt idx="797">
                  <c:v>6.12</c:v>
                </c:pt>
                <c:pt idx="798">
                  <c:v>9.19</c:v>
                </c:pt>
                <c:pt idx="799">
                  <c:v>5.84</c:v>
                </c:pt>
                <c:pt idx="800">
                  <c:v>7.19</c:v>
                </c:pt>
                <c:pt idx="801">
                  <c:v>9.39</c:v>
                </c:pt>
                <c:pt idx="802">
                  <c:v>4.2699999999999996</c:v>
                </c:pt>
                <c:pt idx="803">
                  <c:v>11.71</c:v>
                </c:pt>
                <c:pt idx="804">
                  <c:v>5.29</c:v>
                </c:pt>
                <c:pt idx="805">
                  <c:v>6</c:v>
                </c:pt>
                <c:pt idx="806">
                  <c:v>10.64</c:v>
                </c:pt>
                <c:pt idx="807">
                  <c:v>8.2100000000000009</c:v>
                </c:pt>
                <c:pt idx="808">
                  <c:v>5.58</c:v>
                </c:pt>
                <c:pt idx="809">
                  <c:v>8.75</c:v>
                </c:pt>
                <c:pt idx="810">
                  <c:v>11.86</c:v>
                </c:pt>
                <c:pt idx="811">
                  <c:v>11.46</c:v>
                </c:pt>
                <c:pt idx="812">
                  <c:v>9.0299999999999994</c:v>
                </c:pt>
                <c:pt idx="813">
                  <c:v>8.26</c:v>
                </c:pt>
                <c:pt idx="814">
                  <c:v>5.42</c:v>
                </c:pt>
                <c:pt idx="815">
                  <c:v>11.33</c:v>
                </c:pt>
                <c:pt idx="816">
                  <c:v>7.69</c:v>
                </c:pt>
                <c:pt idx="817">
                  <c:v>8.77</c:v>
                </c:pt>
                <c:pt idx="818">
                  <c:v>4.91</c:v>
                </c:pt>
                <c:pt idx="819">
                  <c:v>4.95</c:v>
                </c:pt>
                <c:pt idx="820">
                  <c:v>10.8</c:v>
                </c:pt>
                <c:pt idx="821">
                  <c:v>7.21</c:v>
                </c:pt>
                <c:pt idx="822">
                  <c:v>5.12</c:v>
                </c:pt>
                <c:pt idx="823">
                  <c:v>4.62</c:v>
                </c:pt>
                <c:pt idx="824">
                  <c:v>7.68</c:v>
                </c:pt>
                <c:pt idx="825">
                  <c:v>6.79</c:v>
                </c:pt>
                <c:pt idx="826">
                  <c:v>11.09</c:v>
                </c:pt>
                <c:pt idx="827">
                  <c:v>5.24</c:v>
                </c:pt>
                <c:pt idx="828">
                  <c:v>7.51</c:v>
                </c:pt>
                <c:pt idx="829">
                  <c:v>4.13</c:v>
                </c:pt>
                <c:pt idx="830">
                  <c:v>8.3800000000000008</c:v>
                </c:pt>
                <c:pt idx="831">
                  <c:v>8.07</c:v>
                </c:pt>
                <c:pt idx="832">
                  <c:v>8.9499999999999993</c:v>
                </c:pt>
                <c:pt idx="833">
                  <c:v>6.31</c:v>
                </c:pt>
                <c:pt idx="834">
                  <c:v>7.19</c:v>
                </c:pt>
                <c:pt idx="835">
                  <c:v>6.11</c:v>
                </c:pt>
                <c:pt idx="836">
                  <c:v>6.02</c:v>
                </c:pt>
                <c:pt idx="837">
                  <c:v>11.86</c:v>
                </c:pt>
                <c:pt idx="838">
                  <c:v>8.25</c:v>
                </c:pt>
                <c:pt idx="839">
                  <c:v>8.1300000000000008</c:v>
                </c:pt>
                <c:pt idx="840">
                  <c:v>10.1</c:v>
                </c:pt>
                <c:pt idx="841">
                  <c:v>5.89</c:v>
                </c:pt>
                <c:pt idx="842">
                  <c:v>4.97</c:v>
                </c:pt>
                <c:pt idx="843">
                  <c:v>9.9</c:v>
                </c:pt>
                <c:pt idx="844">
                  <c:v>9.0500000000000007</c:v>
                </c:pt>
                <c:pt idx="845">
                  <c:v>10.93</c:v>
                </c:pt>
                <c:pt idx="846">
                  <c:v>7.58</c:v>
                </c:pt>
                <c:pt idx="847">
                  <c:v>11</c:v>
                </c:pt>
                <c:pt idx="848">
                  <c:v>5.0599999999999996</c:v>
                </c:pt>
                <c:pt idx="849">
                  <c:v>6.11</c:v>
                </c:pt>
                <c:pt idx="850">
                  <c:v>6.66</c:v>
                </c:pt>
                <c:pt idx="851">
                  <c:v>4.0199999999999996</c:v>
                </c:pt>
                <c:pt idx="852">
                  <c:v>8.81</c:v>
                </c:pt>
                <c:pt idx="853">
                  <c:v>7.92</c:v>
                </c:pt>
                <c:pt idx="854">
                  <c:v>7.48</c:v>
                </c:pt>
                <c:pt idx="855">
                  <c:v>4.62</c:v>
                </c:pt>
                <c:pt idx="856">
                  <c:v>8.4700000000000006</c:v>
                </c:pt>
                <c:pt idx="857">
                  <c:v>10.58</c:v>
                </c:pt>
                <c:pt idx="858">
                  <c:v>7.48</c:v>
                </c:pt>
                <c:pt idx="859">
                  <c:v>7.82</c:v>
                </c:pt>
                <c:pt idx="860">
                  <c:v>4.96</c:v>
                </c:pt>
                <c:pt idx="861">
                  <c:v>6.15</c:v>
                </c:pt>
                <c:pt idx="862">
                  <c:v>4.62</c:v>
                </c:pt>
                <c:pt idx="863">
                  <c:v>4.87</c:v>
                </c:pt>
                <c:pt idx="864">
                  <c:v>4.63</c:v>
                </c:pt>
                <c:pt idx="865">
                  <c:v>11.93</c:v>
                </c:pt>
                <c:pt idx="866">
                  <c:v>5.65</c:v>
                </c:pt>
                <c:pt idx="867">
                  <c:v>11.21</c:v>
                </c:pt>
                <c:pt idx="868">
                  <c:v>10.62</c:v>
                </c:pt>
                <c:pt idx="869">
                  <c:v>10.7</c:v>
                </c:pt>
                <c:pt idx="870">
                  <c:v>10.02</c:v>
                </c:pt>
                <c:pt idx="871">
                  <c:v>4.8499999999999996</c:v>
                </c:pt>
                <c:pt idx="872">
                  <c:v>4.3899999999999997</c:v>
                </c:pt>
                <c:pt idx="873">
                  <c:v>8.24</c:v>
                </c:pt>
                <c:pt idx="874">
                  <c:v>9.77</c:v>
                </c:pt>
                <c:pt idx="875">
                  <c:v>5.5</c:v>
                </c:pt>
                <c:pt idx="876">
                  <c:v>11.84</c:v>
                </c:pt>
                <c:pt idx="877">
                  <c:v>4.66</c:v>
                </c:pt>
                <c:pt idx="878">
                  <c:v>11.11</c:v>
                </c:pt>
                <c:pt idx="879">
                  <c:v>7.72</c:v>
                </c:pt>
                <c:pt idx="880">
                  <c:v>5.55</c:v>
                </c:pt>
                <c:pt idx="881">
                  <c:v>5.05</c:v>
                </c:pt>
                <c:pt idx="882">
                  <c:v>8.69</c:v>
                </c:pt>
                <c:pt idx="883">
                  <c:v>5.9</c:v>
                </c:pt>
                <c:pt idx="884">
                  <c:v>6.29</c:v>
                </c:pt>
                <c:pt idx="885">
                  <c:v>5.84</c:v>
                </c:pt>
                <c:pt idx="886">
                  <c:v>6.12</c:v>
                </c:pt>
                <c:pt idx="887">
                  <c:v>6.24</c:v>
                </c:pt>
                <c:pt idx="888">
                  <c:v>6.25</c:v>
                </c:pt>
                <c:pt idx="889">
                  <c:v>11.96</c:v>
                </c:pt>
                <c:pt idx="890">
                  <c:v>7.69</c:v>
                </c:pt>
                <c:pt idx="891">
                  <c:v>8.83</c:v>
                </c:pt>
                <c:pt idx="892">
                  <c:v>4.41</c:v>
                </c:pt>
                <c:pt idx="893">
                  <c:v>9.1</c:v>
                </c:pt>
                <c:pt idx="894">
                  <c:v>11.52</c:v>
                </c:pt>
                <c:pt idx="895">
                  <c:v>10.95</c:v>
                </c:pt>
                <c:pt idx="896">
                  <c:v>11.5</c:v>
                </c:pt>
                <c:pt idx="897">
                  <c:v>9.8800000000000008</c:v>
                </c:pt>
                <c:pt idx="898">
                  <c:v>6.2</c:v>
                </c:pt>
                <c:pt idx="899">
                  <c:v>8.41</c:v>
                </c:pt>
                <c:pt idx="900">
                  <c:v>5.07</c:v>
                </c:pt>
                <c:pt idx="901">
                  <c:v>4.0599999999999996</c:v>
                </c:pt>
                <c:pt idx="902">
                  <c:v>10.52</c:v>
                </c:pt>
                <c:pt idx="903">
                  <c:v>9.65</c:v>
                </c:pt>
                <c:pt idx="904">
                  <c:v>6.21</c:v>
                </c:pt>
                <c:pt idx="905">
                  <c:v>4.76</c:v>
                </c:pt>
                <c:pt idx="906">
                  <c:v>5.73</c:v>
                </c:pt>
                <c:pt idx="907">
                  <c:v>10.78</c:v>
                </c:pt>
                <c:pt idx="908">
                  <c:v>5.08</c:v>
                </c:pt>
                <c:pt idx="909">
                  <c:v>11.39</c:v>
                </c:pt>
                <c:pt idx="910">
                  <c:v>5.35</c:v>
                </c:pt>
                <c:pt idx="911">
                  <c:v>5.6</c:v>
                </c:pt>
                <c:pt idx="912">
                  <c:v>4.2699999999999996</c:v>
                </c:pt>
                <c:pt idx="913">
                  <c:v>5.57</c:v>
                </c:pt>
                <c:pt idx="914">
                  <c:v>5.68</c:v>
                </c:pt>
                <c:pt idx="915">
                  <c:v>5.3</c:v>
                </c:pt>
                <c:pt idx="916">
                  <c:v>9.4499999999999993</c:v>
                </c:pt>
                <c:pt idx="917">
                  <c:v>6.79</c:v>
                </c:pt>
                <c:pt idx="918">
                  <c:v>11.1</c:v>
                </c:pt>
                <c:pt idx="919">
                  <c:v>7.26</c:v>
                </c:pt>
                <c:pt idx="920">
                  <c:v>5.27</c:v>
                </c:pt>
                <c:pt idx="921">
                  <c:v>5.46</c:v>
                </c:pt>
                <c:pt idx="922">
                  <c:v>8.1300000000000008</c:v>
                </c:pt>
                <c:pt idx="923">
                  <c:v>4.25</c:v>
                </c:pt>
                <c:pt idx="924">
                  <c:v>8.68</c:v>
                </c:pt>
                <c:pt idx="925">
                  <c:v>6.25</c:v>
                </c:pt>
                <c:pt idx="926">
                  <c:v>4.47</c:v>
                </c:pt>
                <c:pt idx="927">
                  <c:v>8.31</c:v>
                </c:pt>
                <c:pt idx="928">
                  <c:v>5.68</c:v>
                </c:pt>
                <c:pt idx="929">
                  <c:v>4.75</c:v>
                </c:pt>
                <c:pt idx="930">
                  <c:v>6.31</c:v>
                </c:pt>
                <c:pt idx="931">
                  <c:v>6.28</c:v>
                </c:pt>
                <c:pt idx="932">
                  <c:v>9.2899999999999991</c:v>
                </c:pt>
                <c:pt idx="933">
                  <c:v>5.79</c:v>
                </c:pt>
                <c:pt idx="934">
                  <c:v>4.54</c:v>
                </c:pt>
                <c:pt idx="935">
                  <c:v>4.68</c:v>
                </c:pt>
                <c:pt idx="936">
                  <c:v>5.88</c:v>
                </c:pt>
                <c:pt idx="937">
                  <c:v>5.42</c:v>
                </c:pt>
                <c:pt idx="938">
                  <c:v>4.16</c:v>
                </c:pt>
                <c:pt idx="939">
                  <c:v>7.05</c:v>
                </c:pt>
                <c:pt idx="940">
                  <c:v>5.63</c:v>
                </c:pt>
                <c:pt idx="941">
                  <c:v>4.24</c:v>
                </c:pt>
                <c:pt idx="942">
                  <c:v>4.96</c:v>
                </c:pt>
                <c:pt idx="943">
                  <c:v>4.34</c:v>
                </c:pt>
                <c:pt idx="944">
                  <c:v>5.43</c:v>
                </c:pt>
                <c:pt idx="945">
                  <c:v>8.33</c:v>
                </c:pt>
                <c:pt idx="946">
                  <c:v>5.63</c:v>
                </c:pt>
                <c:pt idx="947">
                  <c:v>7.23</c:v>
                </c:pt>
                <c:pt idx="948">
                  <c:v>10.57</c:v>
                </c:pt>
                <c:pt idx="949">
                  <c:v>7.92</c:v>
                </c:pt>
                <c:pt idx="950">
                  <c:v>10.119999999999999</c:v>
                </c:pt>
                <c:pt idx="951">
                  <c:v>7.91</c:v>
                </c:pt>
                <c:pt idx="952">
                  <c:v>10.9</c:v>
                </c:pt>
                <c:pt idx="953">
                  <c:v>11.83</c:v>
                </c:pt>
                <c:pt idx="954">
                  <c:v>7.42</c:v>
                </c:pt>
                <c:pt idx="955">
                  <c:v>5.62</c:v>
                </c:pt>
                <c:pt idx="956">
                  <c:v>7.16</c:v>
                </c:pt>
                <c:pt idx="957">
                  <c:v>9.89</c:v>
                </c:pt>
                <c:pt idx="958">
                  <c:v>5.14</c:v>
                </c:pt>
                <c:pt idx="959">
                  <c:v>5.61</c:v>
                </c:pt>
                <c:pt idx="960">
                  <c:v>5.51</c:v>
                </c:pt>
                <c:pt idx="961">
                  <c:v>8.3800000000000008</c:v>
                </c:pt>
                <c:pt idx="962">
                  <c:v>4.68</c:v>
                </c:pt>
                <c:pt idx="963">
                  <c:v>4.3600000000000003</c:v>
                </c:pt>
                <c:pt idx="964">
                  <c:v>7.74</c:v>
                </c:pt>
                <c:pt idx="965">
                  <c:v>4.05</c:v>
                </c:pt>
                <c:pt idx="966">
                  <c:v>11.49</c:v>
                </c:pt>
                <c:pt idx="967">
                  <c:v>5.65</c:v>
                </c:pt>
                <c:pt idx="968">
                  <c:v>4.29</c:v>
                </c:pt>
                <c:pt idx="969">
                  <c:v>4.74</c:v>
                </c:pt>
                <c:pt idx="970">
                  <c:v>7.6</c:v>
                </c:pt>
                <c:pt idx="971">
                  <c:v>8.5</c:v>
                </c:pt>
                <c:pt idx="972">
                  <c:v>11.22</c:v>
                </c:pt>
                <c:pt idx="973">
                  <c:v>5.0999999999999996</c:v>
                </c:pt>
                <c:pt idx="974">
                  <c:v>5.43</c:v>
                </c:pt>
                <c:pt idx="975">
                  <c:v>5.82</c:v>
                </c:pt>
                <c:pt idx="976">
                  <c:v>6.05</c:v>
                </c:pt>
                <c:pt idx="977">
                  <c:v>6.38</c:v>
                </c:pt>
                <c:pt idx="978">
                  <c:v>5.73</c:v>
                </c:pt>
                <c:pt idx="979">
                  <c:v>5.47</c:v>
                </c:pt>
                <c:pt idx="980">
                  <c:v>11.3</c:v>
                </c:pt>
                <c:pt idx="981">
                  <c:v>6.72</c:v>
                </c:pt>
                <c:pt idx="982">
                  <c:v>5.36</c:v>
                </c:pt>
                <c:pt idx="983">
                  <c:v>9.8800000000000008</c:v>
                </c:pt>
                <c:pt idx="984">
                  <c:v>4.1100000000000003</c:v>
                </c:pt>
                <c:pt idx="985">
                  <c:v>7.48</c:v>
                </c:pt>
                <c:pt idx="986">
                  <c:v>9.18</c:v>
                </c:pt>
                <c:pt idx="987">
                  <c:v>4.51</c:v>
                </c:pt>
                <c:pt idx="988">
                  <c:v>7.33</c:v>
                </c:pt>
                <c:pt idx="989">
                  <c:v>10.56</c:v>
                </c:pt>
                <c:pt idx="990">
                  <c:v>4.01</c:v>
                </c:pt>
                <c:pt idx="991">
                  <c:v>5.64</c:v>
                </c:pt>
                <c:pt idx="992">
                  <c:v>8.02</c:v>
                </c:pt>
                <c:pt idx="993">
                  <c:v>7.2</c:v>
                </c:pt>
                <c:pt idx="994">
                  <c:v>4.55</c:v>
                </c:pt>
                <c:pt idx="995">
                  <c:v>9.0299999999999994</c:v>
                </c:pt>
                <c:pt idx="996">
                  <c:v>5.2</c:v>
                </c:pt>
                <c:pt idx="997">
                  <c:v>8.3000000000000007</c:v>
                </c:pt>
                <c:pt idx="998">
                  <c:v>5.56</c:v>
                </c:pt>
                <c:pt idx="999">
                  <c:v>4.1500000000000004</c:v>
                </c:pt>
                <c:pt idx="1000">
                  <c:v>5.99</c:v>
                </c:pt>
                <c:pt idx="1001">
                  <c:v>5.8</c:v>
                </c:pt>
                <c:pt idx="1002">
                  <c:v>7.32</c:v>
                </c:pt>
                <c:pt idx="1003">
                  <c:v>5.16</c:v>
                </c:pt>
                <c:pt idx="1004">
                  <c:v>5.96</c:v>
                </c:pt>
                <c:pt idx="1005">
                  <c:v>4.8499999999999996</c:v>
                </c:pt>
                <c:pt idx="1006">
                  <c:v>5.09</c:v>
                </c:pt>
                <c:pt idx="1007">
                  <c:v>4.9400000000000004</c:v>
                </c:pt>
                <c:pt idx="1008">
                  <c:v>4.92</c:v>
                </c:pt>
                <c:pt idx="1009">
                  <c:v>6.05</c:v>
                </c:pt>
                <c:pt idx="1010">
                  <c:v>4.67</c:v>
                </c:pt>
                <c:pt idx="1011">
                  <c:v>9.81</c:v>
                </c:pt>
                <c:pt idx="1012">
                  <c:v>6.06</c:v>
                </c:pt>
                <c:pt idx="1013">
                  <c:v>5.19</c:v>
                </c:pt>
                <c:pt idx="1014">
                  <c:v>10.16</c:v>
                </c:pt>
                <c:pt idx="1015">
                  <c:v>4.68</c:v>
                </c:pt>
                <c:pt idx="1016">
                  <c:v>5.32</c:v>
                </c:pt>
                <c:pt idx="1017">
                  <c:v>6.99</c:v>
                </c:pt>
                <c:pt idx="1018">
                  <c:v>5.55</c:v>
                </c:pt>
                <c:pt idx="1019">
                  <c:v>6.94</c:v>
                </c:pt>
                <c:pt idx="1020">
                  <c:v>4.2</c:v>
                </c:pt>
                <c:pt idx="1021">
                  <c:v>5.59</c:v>
                </c:pt>
                <c:pt idx="1022">
                  <c:v>9.9600000000000009</c:v>
                </c:pt>
                <c:pt idx="1023">
                  <c:v>7.37</c:v>
                </c:pt>
                <c:pt idx="1024">
                  <c:v>5.0599999999999996</c:v>
                </c:pt>
                <c:pt idx="1025">
                  <c:v>8.2100000000000009</c:v>
                </c:pt>
                <c:pt idx="1026">
                  <c:v>10.34</c:v>
                </c:pt>
                <c:pt idx="1027">
                  <c:v>5.51</c:v>
                </c:pt>
                <c:pt idx="1028">
                  <c:v>11.2</c:v>
                </c:pt>
                <c:pt idx="1029">
                  <c:v>4.3499999999999996</c:v>
                </c:pt>
                <c:pt idx="1030">
                  <c:v>10.45</c:v>
                </c:pt>
                <c:pt idx="1031">
                  <c:v>4.07</c:v>
                </c:pt>
                <c:pt idx="1032">
                  <c:v>8.34</c:v>
                </c:pt>
                <c:pt idx="1033">
                  <c:v>7.41</c:v>
                </c:pt>
                <c:pt idx="1034">
                  <c:v>4.3099999999999996</c:v>
                </c:pt>
                <c:pt idx="1035">
                  <c:v>10.83</c:v>
                </c:pt>
                <c:pt idx="1036">
                  <c:v>11.31</c:v>
                </c:pt>
                <c:pt idx="1037">
                  <c:v>11.81</c:v>
                </c:pt>
                <c:pt idx="1038">
                  <c:v>8.26</c:v>
                </c:pt>
                <c:pt idx="1039">
                  <c:v>10.74</c:v>
                </c:pt>
                <c:pt idx="1040">
                  <c:v>7.69</c:v>
                </c:pt>
                <c:pt idx="1041">
                  <c:v>4.84</c:v>
                </c:pt>
                <c:pt idx="1042">
                  <c:v>9.77</c:v>
                </c:pt>
                <c:pt idx="1043">
                  <c:v>5.84</c:v>
                </c:pt>
                <c:pt idx="1044">
                  <c:v>8.6999999999999993</c:v>
                </c:pt>
                <c:pt idx="1045">
                  <c:v>10.79</c:v>
                </c:pt>
                <c:pt idx="1046">
                  <c:v>4.32</c:v>
                </c:pt>
                <c:pt idx="1047">
                  <c:v>7.19</c:v>
                </c:pt>
                <c:pt idx="1048">
                  <c:v>11.94</c:v>
                </c:pt>
                <c:pt idx="1049">
                  <c:v>5.56</c:v>
                </c:pt>
                <c:pt idx="1050">
                  <c:v>5.64</c:v>
                </c:pt>
                <c:pt idx="1051">
                  <c:v>4.6500000000000004</c:v>
                </c:pt>
                <c:pt idx="1052">
                  <c:v>9.0500000000000007</c:v>
                </c:pt>
                <c:pt idx="1053">
                  <c:v>4.5199999999999996</c:v>
                </c:pt>
                <c:pt idx="1054">
                  <c:v>4.62</c:v>
                </c:pt>
                <c:pt idx="1055">
                  <c:v>5.87</c:v>
                </c:pt>
                <c:pt idx="1056">
                  <c:v>5.71</c:v>
                </c:pt>
                <c:pt idx="1057">
                  <c:v>9.08</c:v>
                </c:pt>
                <c:pt idx="1058">
                  <c:v>5.3</c:v>
                </c:pt>
                <c:pt idx="1059">
                  <c:v>11.76</c:v>
                </c:pt>
                <c:pt idx="1060">
                  <c:v>5.1100000000000003</c:v>
                </c:pt>
                <c:pt idx="1061">
                  <c:v>5.54</c:v>
                </c:pt>
                <c:pt idx="1062">
                  <c:v>8.8699999999999992</c:v>
                </c:pt>
                <c:pt idx="1063">
                  <c:v>5.96</c:v>
                </c:pt>
                <c:pt idx="1064">
                  <c:v>4.4400000000000004</c:v>
                </c:pt>
                <c:pt idx="1065">
                  <c:v>4.6500000000000004</c:v>
                </c:pt>
                <c:pt idx="1066">
                  <c:v>5.64</c:v>
                </c:pt>
                <c:pt idx="1067">
                  <c:v>10.19</c:v>
                </c:pt>
                <c:pt idx="1068">
                  <c:v>10.79</c:v>
                </c:pt>
                <c:pt idx="1069">
                  <c:v>4.24</c:v>
                </c:pt>
                <c:pt idx="1070">
                  <c:v>5.83</c:v>
                </c:pt>
                <c:pt idx="1071">
                  <c:v>11.85</c:v>
                </c:pt>
                <c:pt idx="1072">
                  <c:v>5.98</c:v>
                </c:pt>
                <c:pt idx="1073">
                  <c:v>4.26</c:v>
                </c:pt>
                <c:pt idx="1074">
                  <c:v>4.96</c:v>
                </c:pt>
                <c:pt idx="1075">
                  <c:v>4</c:v>
                </c:pt>
                <c:pt idx="1076">
                  <c:v>4.1500000000000004</c:v>
                </c:pt>
                <c:pt idx="1077">
                  <c:v>11.36</c:v>
                </c:pt>
                <c:pt idx="1078">
                  <c:v>7.53</c:v>
                </c:pt>
                <c:pt idx="1079">
                  <c:v>7.95</c:v>
                </c:pt>
                <c:pt idx="1080">
                  <c:v>8.5</c:v>
                </c:pt>
                <c:pt idx="1081">
                  <c:v>5.89</c:v>
                </c:pt>
                <c:pt idx="1082">
                  <c:v>8.76</c:v>
                </c:pt>
                <c:pt idx="1083">
                  <c:v>4.1100000000000003</c:v>
                </c:pt>
                <c:pt idx="1084">
                  <c:v>7.56</c:v>
                </c:pt>
                <c:pt idx="1085">
                  <c:v>4.17</c:v>
                </c:pt>
                <c:pt idx="1086">
                  <c:v>11.42</c:v>
                </c:pt>
                <c:pt idx="1087">
                  <c:v>7.33</c:v>
                </c:pt>
                <c:pt idx="1088">
                  <c:v>6.7</c:v>
                </c:pt>
                <c:pt idx="1089">
                  <c:v>5.27</c:v>
                </c:pt>
                <c:pt idx="1090">
                  <c:v>7.72</c:v>
                </c:pt>
                <c:pt idx="1091">
                  <c:v>8.68</c:v>
                </c:pt>
                <c:pt idx="1092">
                  <c:v>9.8000000000000007</c:v>
                </c:pt>
                <c:pt idx="1093">
                  <c:v>4.4400000000000004</c:v>
                </c:pt>
                <c:pt idx="1094">
                  <c:v>7.19</c:v>
                </c:pt>
                <c:pt idx="1095">
                  <c:v>6.06</c:v>
                </c:pt>
                <c:pt idx="1096">
                  <c:v>5.12</c:v>
                </c:pt>
                <c:pt idx="1097">
                  <c:v>10.72</c:v>
                </c:pt>
                <c:pt idx="1098">
                  <c:v>9.58</c:v>
                </c:pt>
                <c:pt idx="1099">
                  <c:v>6.4</c:v>
                </c:pt>
                <c:pt idx="1100">
                  <c:v>6.8</c:v>
                </c:pt>
                <c:pt idx="1101">
                  <c:v>9.48</c:v>
                </c:pt>
                <c:pt idx="1102">
                  <c:v>7.45</c:v>
                </c:pt>
                <c:pt idx="1103">
                  <c:v>6.94</c:v>
                </c:pt>
                <c:pt idx="1104">
                  <c:v>7.83</c:v>
                </c:pt>
                <c:pt idx="1105">
                  <c:v>10.17</c:v>
                </c:pt>
                <c:pt idx="1106">
                  <c:v>8.9600000000000009</c:v>
                </c:pt>
                <c:pt idx="1107">
                  <c:v>6.96</c:v>
                </c:pt>
                <c:pt idx="1108">
                  <c:v>5.07</c:v>
                </c:pt>
                <c:pt idx="1109">
                  <c:v>5.85</c:v>
                </c:pt>
                <c:pt idx="1110">
                  <c:v>10.56</c:v>
                </c:pt>
                <c:pt idx="1111">
                  <c:v>8.92</c:v>
                </c:pt>
                <c:pt idx="1112">
                  <c:v>8.6300000000000008</c:v>
                </c:pt>
                <c:pt idx="1113">
                  <c:v>6.29</c:v>
                </c:pt>
                <c:pt idx="1114">
                  <c:v>5.75</c:v>
                </c:pt>
                <c:pt idx="1115">
                  <c:v>6.66</c:v>
                </c:pt>
                <c:pt idx="1116">
                  <c:v>5.0999999999999996</c:v>
                </c:pt>
                <c:pt idx="1117">
                  <c:v>4.41</c:v>
                </c:pt>
                <c:pt idx="1118">
                  <c:v>5.52</c:v>
                </c:pt>
                <c:pt idx="1119">
                  <c:v>4.62</c:v>
                </c:pt>
                <c:pt idx="1120">
                  <c:v>5.74</c:v>
                </c:pt>
                <c:pt idx="1121">
                  <c:v>6.3</c:v>
                </c:pt>
                <c:pt idx="1122">
                  <c:v>10.27</c:v>
                </c:pt>
                <c:pt idx="1123">
                  <c:v>5.85</c:v>
                </c:pt>
                <c:pt idx="1124">
                  <c:v>5.92</c:v>
                </c:pt>
                <c:pt idx="1125">
                  <c:v>10.01</c:v>
                </c:pt>
                <c:pt idx="1126">
                  <c:v>9.59</c:v>
                </c:pt>
                <c:pt idx="1127">
                  <c:v>10.37</c:v>
                </c:pt>
                <c:pt idx="1128">
                  <c:v>4.01</c:v>
                </c:pt>
                <c:pt idx="1129">
                  <c:v>4.24</c:v>
                </c:pt>
                <c:pt idx="1130">
                  <c:v>5.36</c:v>
                </c:pt>
                <c:pt idx="1131">
                  <c:v>4.99</c:v>
                </c:pt>
                <c:pt idx="1132">
                  <c:v>8.68</c:v>
                </c:pt>
                <c:pt idx="1133">
                  <c:v>4.2300000000000004</c:v>
                </c:pt>
                <c:pt idx="1134">
                  <c:v>5.32</c:v>
                </c:pt>
                <c:pt idx="1135">
                  <c:v>6.66</c:v>
                </c:pt>
                <c:pt idx="1136">
                  <c:v>7.4</c:v>
                </c:pt>
                <c:pt idx="1137">
                  <c:v>10.08</c:v>
                </c:pt>
                <c:pt idx="1138">
                  <c:v>8.58</c:v>
                </c:pt>
                <c:pt idx="1139">
                  <c:v>5.84</c:v>
                </c:pt>
                <c:pt idx="1140">
                  <c:v>4.8600000000000003</c:v>
                </c:pt>
                <c:pt idx="1141">
                  <c:v>11.52</c:v>
                </c:pt>
                <c:pt idx="1142">
                  <c:v>6.15</c:v>
                </c:pt>
                <c:pt idx="1143">
                  <c:v>9.94</c:v>
                </c:pt>
                <c:pt idx="1144">
                  <c:v>10.56</c:v>
                </c:pt>
                <c:pt idx="1145">
                  <c:v>6.79</c:v>
                </c:pt>
                <c:pt idx="1146">
                  <c:v>4.8</c:v>
                </c:pt>
                <c:pt idx="1147">
                  <c:v>5.75</c:v>
                </c:pt>
                <c:pt idx="1148">
                  <c:v>5.81</c:v>
                </c:pt>
                <c:pt idx="1149">
                  <c:v>9.2799999999999994</c:v>
                </c:pt>
                <c:pt idx="1150">
                  <c:v>6.37</c:v>
                </c:pt>
                <c:pt idx="1151">
                  <c:v>5.09</c:v>
                </c:pt>
                <c:pt idx="1152">
                  <c:v>7.94</c:v>
                </c:pt>
                <c:pt idx="1153">
                  <c:v>10.95</c:v>
                </c:pt>
                <c:pt idx="1154">
                  <c:v>6.3</c:v>
                </c:pt>
                <c:pt idx="1155">
                  <c:v>8.0500000000000007</c:v>
                </c:pt>
                <c:pt idx="1156">
                  <c:v>9.8800000000000008</c:v>
                </c:pt>
                <c:pt idx="1157">
                  <c:v>7.42</c:v>
                </c:pt>
                <c:pt idx="1158">
                  <c:v>8.4499999999999993</c:v>
                </c:pt>
                <c:pt idx="1159">
                  <c:v>6.21</c:v>
                </c:pt>
                <c:pt idx="1160">
                  <c:v>4.6500000000000004</c:v>
                </c:pt>
                <c:pt idx="1161">
                  <c:v>5.87</c:v>
                </c:pt>
                <c:pt idx="1162">
                  <c:v>4.24</c:v>
                </c:pt>
                <c:pt idx="1163">
                  <c:v>7.81</c:v>
                </c:pt>
                <c:pt idx="1164">
                  <c:v>9.85</c:v>
                </c:pt>
                <c:pt idx="1165">
                  <c:v>6.94</c:v>
                </c:pt>
                <c:pt idx="1166">
                  <c:v>11.3</c:v>
                </c:pt>
                <c:pt idx="1167">
                  <c:v>9.23</c:v>
                </c:pt>
                <c:pt idx="1168">
                  <c:v>4.37</c:v>
                </c:pt>
                <c:pt idx="1169">
                  <c:v>5.76</c:v>
                </c:pt>
                <c:pt idx="1170">
                  <c:v>4.96</c:v>
                </c:pt>
                <c:pt idx="1171">
                  <c:v>11.04</c:v>
                </c:pt>
                <c:pt idx="1172">
                  <c:v>7.81</c:v>
                </c:pt>
                <c:pt idx="1173">
                  <c:v>4.55</c:v>
                </c:pt>
                <c:pt idx="1174">
                  <c:v>6.13</c:v>
                </c:pt>
                <c:pt idx="1175">
                  <c:v>6.04</c:v>
                </c:pt>
                <c:pt idx="1176">
                  <c:v>8.85</c:v>
                </c:pt>
                <c:pt idx="1177">
                  <c:v>10.54</c:v>
                </c:pt>
                <c:pt idx="1178">
                  <c:v>4.37</c:v>
                </c:pt>
                <c:pt idx="1179">
                  <c:v>9.6300000000000008</c:v>
                </c:pt>
                <c:pt idx="1180">
                  <c:v>10.37</c:v>
                </c:pt>
                <c:pt idx="1181">
                  <c:v>5.44</c:v>
                </c:pt>
                <c:pt idx="1182">
                  <c:v>5.19</c:v>
                </c:pt>
                <c:pt idx="1183">
                  <c:v>11.8</c:v>
                </c:pt>
                <c:pt idx="1184">
                  <c:v>8.3800000000000008</c:v>
                </c:pt>
                <c:pt idx="1185">
                  <c:v>7.58</c:v>
                </c:pt>
                <c:pt idx="1186">
                  <c:v>4.6100000000000003</c:v>
                </c:pt>
                <c:pt idx="1187">
                  <c:v>4.7</c:v>
                </c:pt>
                <c:pt idx="1188">
                  <c:v>6.05</c:v>
                </c:pt>
                <c:pt idx="1189">
                  <c:v>5.63</c:v>
                </c:pt>
                <c:pt idx="1190">
                  <c:v>6.06</c:v>
                </c:pt>
                <c:pt idx="1191">
                  <c:v>5.19</c:v>
                </c:pt>
                <c:pt idx="1192">
                  <c:v>8.9600000000000009</c:v>
                </c:pt>
                <c:pt idx="1193">
                  <c:v>11.39</c:v>
                </c:pt>
                <c:pt idx="1194">
                  <c:v>4.0599999999999996</c:v>
                </c:pt>
                <c:pt idx="1195">
                  <c:v>5.23</c:v>
                </c:pt>
                <c:pt idx="1196">
                  <c:v>5.05</c:v>
                </c:pt>
                <c:pt idx="1197">
                  <c:v>7.34</c:v>
                </c:pt>
                <c:pt idx="1198">
                  <c:v>8.1300000000000008</c:v>
                </c:pt>
                <c:pt idx="1199">
                  <c:v>6.68</c:v>
                </c:pt>
                <c:pt idx="1200">
                  <c:v>11.51</c:v>
                </c:pt>
                <c:pt idx="1201">
                  <c:v>6.02</c:v>
                </c:pt>
                <c:pt idx="1202">
                  <c:v>7.96</c:v>
                </c:pt>
                <c:pt idx="1203">
                  <c:v>6.01</c:v>
                </c:pt>
                <c:pt idx="1204">
                  <c:v>5.9</c:v>
                </c:pt>
                <c:pt idx="1205">
                  <c:v>4.49</c:v>
                </c:pt>
                <c:pt idx="1206">
                  <c:v>6.25</c:v>
                </c:pt>
                <c:pt idx="1207">
                  <c:v>9.6199999999999992</c:v>
                </c:pt>
                <c:pt idx="1208">
                  <c:v>11.06</c:v>
                </c:pt>
                <c:pt idx="1209">
                  <c:v>6.11</c:v>
                </c:pt>
                <c:pt idx="1210">
                  <c:v>11.49</c:v>
                </c:pt>
                <c:pt idx="1211">
                  <c:v>8.68</c:v>
                </c:pt>
                <c:pt idx="1212">
                  <c:v>5.68</c:v>
                </c:pt>
                <c:pt idx="1213">
                  <c:v>8.4499999999999993</c:v>
                </c:pt>
                <c:pt idx="1214">
                  <c:v>8.51</c:v>
                </c:pt>
                <c:pt idx="1215">
                  <c:v>7.62</c:v>
                </c:pt>
                <c:pt idx="1216">
                  <c:v>10.18</c:v>
                </c:pt>
                <c:pt idx="1217">
                  <c:v>5.36</c:v>
                </c:pt>
                <c:pt idx="1218">
                  <c:v>11.78</c:v>
                </c:pt>
                <c:pt idx="1219">
                  <c:v>10.82</c:v>
                </c:pt>
                <c:pt idx="1220">
                  <c:v>7.73</c:v>
                </c:pt>
                <c:pt idx="1221">
                  <c:v>6.24</c:v>
                </c:pt>
                <c:pt idx="1222">
                  <c:v>10.42</c:v>
                </c:pt>
                <c:pt idx="1223">
                  <c:v>11.11</c:v>
                </c:pt>
                <c:pt idx="1224">
                  <c:v>7.67</c:v>
                </c:pt>
                <c:pt idx="1225">
                  <c:v>6.15</c:v>
                </c:pt>
                <c:pt idx="1226">
                  <c:v>5.71</c:v>
                </c:pt>
                <c:pt idx="1227">
                  <c:v>8.6999999999999993</c:v>
                </c:pt>
                <c:pt idx="1228">
                  <c:v>9.0399999999999991</c:v>
                </c:pt>
                <c:pt idx="1229">
                  <c:v>5.61</c:v>
                </c:pt>
                <c:pt idx="1230">
                  <c:v>8.1199999999999992</c:v>
                </c:pt>
                <c:pt idx="1231">
                  <c:v>4.74</c:v>
                </c:pt>
                <c:pt idx="1232">
                  <c:v>4.0599999999999996</c:v>
                </c:pt>
                <c:pt idx="1233">
                  <c:v>5.69</c:v>
                </c:pt>
                <c:pt idx="1234">
                  <c:v>5.66</c:v>
                </c:pt>
                <c:pt idx="1235">
                  <c:v>4.32</c:v>
                </c:pt>
                <c:pt idx="1236">
                  <c:v>8.2899999999999991</c:v>
                </c:pt>
                <c:pt idx="1237">
                  <c:v>10.46</c:v>
                </c:pt>
                <c:pt idx="1238">
                  <c:v>11.96</c:v>
                </c:pt>
                <c:pt idx="1239">
                  <c:v>4.25</c:v>
                </c:pt>
                <c:pt idx="1240">
                  <c:v>8.33</c:v>
                </c:pt>
                <c:pt idx="1241">
                  <c:v>4.29</c:v>
                </c:pt>
                <c:pt idx="1242">
                  <c:v>6.32</c:v>
                </c:pt>
                <c:pt idx="1243">
                  <c:v>5.65</c:v>
                </c:pt>
                <c:pt idx="1244">
                  <c:v>8.41</c:v>
                </c:pt>
                <c:pt idx="1245">
                  <c:v>11.96</c:v>
                </c:pt>
                <c:pt idx="1246">
                  <c:v>5.17</c:v>
                </c:pt>
                <c:pt idx="1247">
                  <c:v>8.76</c:v>
                </c:pt>
                <c:pt idx="1248">
                  <c:v>7.99</c:v>
                </c:pt>
                <c:pt idx="1249">
                  <c:v>8.59</c:v>
                </c:pt>
                <c:pt idx="1250">
                  <c:v>6.14</c:v>
                </c:pt>
                <c:pt idx="1251">
                  <c:v>4.08</c:v>
                </c:pt>
                <c:pt idx="1252">
                  <c:v>6.25</c:v>
                </c:pt>
                <c:pt idx="1253">
                  <c:v>5.94</c:v>
                </c:pt>
                <c:pt idx="1254">
                  <c:v>6.45</c:v>
                </c:pt>
                <c:pt idx="1255">
                  <c:v>5.74</c:v>
                </c:pt>
                <c:pt idx="1256">
                  <c:v>4.43</c:v>
                </c:pt>
                <c:pt idx="1257">
                  <c:v>6.5</c:v>
                </c:pt>
                <c:pt idx="1258">
                  <c:v>8.75</c:v>
                </c:pt>
                <c:pt idx="1259">
                  <c:v>11.96</c:v>
                </c:pt>
                <c:pt idx="1260">
                  <c:v>10.54</c:v>
                </c:pt>
                <c:pt idx="1261">
                  <c:v>4.54</c:v>
                </c:pt>
                <c:pt idx="1262">
                  <c:v>5.71</c:v>
                </c:pt>
                <c:pt idx="1263">
                  <c:v>6.25</c:v>
                </c:pt>
                <c:pt idx="1264">
                  <c:v>9.4700000000000006</c:v>
                </c:pt>
                <c:pt idx="1265">
                  <c:v>5.7</c:v>
                </c:pt>
                <c:pt idx="1266">
                  <c:v>11.18</c:v>
                </c:pt>
                <c:pt idx="1267">
                  <c:v>10.98</c:v>
                </c:pt>
                <c:pt idx="1268">
                  <c:v>5.1100000000000003</c:v>
                </c:pt>
                <c:pt idx="1269">
                  <c:v>10.24</c:v>
                </c:pt>
                <c:pt idx="1270">
                  <c:v>7.71</c:v>
                </c:pt>
                <c:pt idx="1271">
                  <c:v>6.03</c:v>
                </c:pt>
                <c:pt idx="1272">
                  <c:v>5.96</c:v>
                </c:pt>
                <c:pt idx="1273">
                  <c:v>4.16</c:v>
                </c:pt>
                <c:pt idx="1274">
                  <c:v>6.11</c:v>
                </c:pt>
                <c:pt idx="1275">
                  <c:v>5.97</c:v>
                </c:pt>
                <c:pt idx="1276">
                  <c:v>10.81</c:v>
                </c:pt>
                <c:pt idx="1277">
                  <c:v>5.7</c:v>
                </c:pt>
                <c:pt idx="1278">
                  <c:v>4.7699999999999996</c:v>
                </c:pt>
                <c:pt idx="1279">
                  <c:v>4.25</c:v>
                </c:pt>
                <c:pt idx="1280">
                  <c:v>5.52</c:v>
                </c:pt>
                <c:pt idx="1281">
                  <c:v>6.53</c:v>
                </c:pt>
                <c:pt idx="1282">
                  <c:v>4.82</c:v>
                </c:pt>
                <c:pt idx="1283">
                  <c:v>11.94</c:v>
                </c:pt>
                <c:pt idx="1284">
                  <c:v>7.85</c:v>
                </c:pt>
                <c:pt idx="1285">
                  <c:v>8.01</c:v>
                </c:pt>
                <c:pt idx="1286">
                  <c:v>7.4</c:v>
                </c:pt>
                <c:pt idx="1287">
                  <c:v>8.3800000000000008</c:v>
                </c:pt>
                <c:pt idx="1288">
                  <c:v>11.56</c:v>
                </c:pt>
                <c:pt idx="1289">
                  <c:v>4.6100000000000003</c:v>
                </c:pt>
                <c:pt idx="1290">
                  <c:v>4.95</c:v>
                </c:pt>
                <c:pt idx="1291">
                  <c:v>5.04</c:v>
                </c:pt>
                <c:pt idx="1292">
                  <c:v>5.42</c:v>
                </c:pt>
                <c:pt idx="1293">
                  <c:v>5.39</c:v>
                </c:pt>
                <c:pt idx="1294">
                  <c:v>6</c:v>
                </c:pt>
                <c:pt idx="1295">
                  <c:v>6.02</c:v>
                </c:pt>
                <c:pt idx="1296">
                  <c:v>4.62</c:v>
                </c:pt>
                <c:pt idx="1297">
                  <c:v>5.59</c:v>
                </c:pt>
                <c:pt idx="1298">
                  <c:v>5.18</c:v>
                </c:pt>
                <c:pt idx="1299">
                  <c:v>6.29</c:v>
                </c:pt>
                <c:pt idx="1300">
                  <c:v>4.49</c:v>
                </c:pt>
                <c:pt idx="1301">
                  <c:v>11.82</c:v>
                </c:pt>
                <c:pt idx="1302">
                  <c:v>7.41</c:v>
                </c:pt>
                <c:pt idx="1303">
                  <c:v>5.97</c:v>
                </c:pt>
                <c:pt idx="1304">
                  <c:v>5.74</c:v>
                </c:pt>
                <c:pt idx="1305">
                  <c:v>9.85</c:v>
                </c:pt>
                <c:pt idx="1306">
                  <c:v>7.59</c:v>
                </c:pt>
                <c:pt idx="1307">
                  <c:v>6.98</c:v>
                </c:pt>
                <c:pt idx="1308">
                  <c:v>4.7300000000000004</c:v>
                </c:pt>
                <c:pt idx="1309">
                  <c:v>4.76</c:v>
                </c:pt>
                <c:pt idx="1310">
                  <c:v>6.24</c:v>
                </c:pt>
                <c:pt idx="1311">
                  <c:v>5.44</c:v>
                </c:pt>
                <c:pt idx="1312">
                  <c:v>5.08</c:v>
                </c:pt>
                <c:pt idx="1313">
                  <c:v>4.87</c:v>
                </c:pt>
                <c:pt idx="1314">
                  <c:v>8.17</c:v>
                </c:pt>
                <c:pt idx="1315">
                  <c:v>7.61</c:v>
                </c:pt>
                <c:pt idx="1316">
                  <c:v>10.1</c:v>
                </c:pt>
                <c:pt idx="1317">
                  <c:v>11.24</c:v>
                </c:pt>
                <c:pt idx="1318">
                  <c:v>6.1</c:v>
                </c:pt>
                <c:pt idx="1319">
                  <c:v>6.98</c:v>
                </c:pt>
                <c:pt idx="1320">
                  <c:v>4</c:v>
                </c:pt>
                <c:pt idx="1321">
                  <c:v>4.2300000000000004</c:v>
                </c:pt>
                <c:pt idx="1322">
                  <c:v>4.72</c:v>
                </c:pt>
                <c:pt idx="1323">
                  <c:v>5.63</c:v>
                </c:pt>
                <c:pt idx="1324">
                  <c:v>5.83</c:v>
                </c:pt>
                <c:pt idx="1325">
                  <c:v>9.23</c:v>
                </c:pt>
                <c:pt idx="1326">
                  <c:v>9.89</c:v>
                </c:pt>
                <c:pt idx="1327">
                  <c:v>12</c:v>
                </c:pt>
                <c:pt idx="1328">
                  <c:v>4.24</c:v>
                </c:pt>
                <c:pt idx="1329">
                  <c:v>4.68</c:v>
                </c:pt>
                <c:pt idx="1330">
                  <c:v>8.57</c:v>
                </c:pt>
                <c:pt idx="1331">
                  <c:v>4.0999999999999996</c:v>
                </c:pt>
                <c:pt idx="1332">
                  <c:v>4.49</c:v>
                </c:pt>
                <c:pt idx="1333">
                  <c:v>8.8000000000000007</c:v>
                </c:pt>
                <c:pt idx="1334">
                  <c:v>7.93</c:v>
                </c:pt>
                <c:pt idx="1335">
                  <c:v>9.4499999999999993</c:v>
                </c:pt>
                <c:pt idx="1336">
                  <c:v>7.67</c:v>
                </c:pt>
                <c:pt idx="1337">
                  <c:v>10.53</c:v>
                </c:pt>
                <c:pt idx="1338">
                  <c:v>10.08</c:v>
                </c:pt>
                <c:pt idx="1339">
                  <c:v>11.39</c:v>
                </c:pt>
                <c:pt idx="1340">
                  <c:v>6.36</c:v>
                </c:pt>
                <c:pt idx="1341">
                  <c:v>5.31</c:v>
                </c:pt>
                <c:pt idx="1342">
                  <c:v>4.74</c:v>
                </c:pt>
                <c:pt idx="1343">
                  <c:v>11.35</c:v>
                </c:pt>
                <c:pt idx="1344">
                  <c:v>6.81</c:v>
                </c:pt>
                <c:pt idx="1345">
                  <c:v>8.06</c:v>
                </c:pt>
                <c:pt idx="1346">
                  <c:v>6.74</c:v>
                </c:pt>
                <c:pt idx="1347">
                  <c:v>6.54</c:v>
                </c:pt>
                <c:pt idx="1348">
                  <c:v>5.4</c:v>
                </c:pt>
                <c:pt idx="1349">
                  <c:v>5.58</c:v>
                </c:pt>
                <c:pt idx="1350">
                  <c:v>5.84</c:v>
                </c:pt>
                <c:pt idx="1351">
                  <c:v>4.2</c:v>
                </c:pt>
                <c:pt idx="1352">
                  <c:v>6.06</c:v>
                </c:pt>
                <c:pt idx="1353">
                  <c:v>7.57</c:v>
                </c:pt>
                <c:pt idx="1354">
                  <c:v>6.15</c:v>
                </c:pt>
                <c:pt idx="1355">
                  <c:v>4.5599999999999996</c:v>
                </c:pt>
                <c:pt idx="1356">
                  <c:v>4.72</c:v>
                </c:pt>
                <c:pt idx="1357">
                  <c:v>7.98</c:v>
                </c:pt>
                <c:pt idx="1358">
                  <c:v>6.26</c:v>
                </c:pt>
                <c:pt idx="1359">
                  <c:v>4.29</c:v>
                </c:pt>
                <c:pt idx="1360">
                  <c:v>5.43</c:v>
                </c:pt>
                <c:pt idx="1361">
                  <c:v>8</c:v>
                </c:pt>
                <c:pt idx="1362">
                  <c:v>9.9600000000000009</c:v>
                </c:pt>
                <c:pt idx="1363">
                  <c:v>6.8</c:v>
                </c:pt>
                <c:pt idx="1364">
                  <c:v>6.22</c:v>
                </c:pt>
                <c:pt idx="1365">
                  <c:v>5.79</c:v>
                </c:pt>
                <c:pt idx="1366">
                  <c:v>5.41</c:v>
                </c:pt>
                <c:pt idx="1367">
                  <c:v>11.05</c:v>
                </c:pt>
                <c:pt idx="1368">
                  <c:v>6.27</c:v>
                </c:pt>
                <c:pt idx="1369">
                  <c:v>4.7699999999999996</c:v>
                </c:pt>
                <c:pt idx="1370">
                  <c:v>4.08</c:v>
                </c:pt>
                <c:pt idx="1371">
                  <c:v>6.01</c:v>
                </c:pt>
                <c:pt idx="1372">
                  <c:v>11.84</c:v>
                </c:pt>
                <c:pt idx="1373">
                  <c:v>6.27</c:v>
                </c:pt>
                <c:pt idx="1374">
                  <c:v>5.28</c:v>
                </c:pt>
                <c:pt idx="1375">
                  <c:v>7.03</c:v>
                </c:pt>
                <c:pt idx="1376">
                  <c:v>5.32</c:v>
                </c:pt>
                <c:pt idx="1377">
                  <c:v>9.59</c:v>
                </c:pt>
                <c:pt idx="1378">
                  <c:v>6.15</c:v>
                </c:pt>
                <c:pt idx="1379">
                  <c:v>11.08</c:v>
                </c:pt>
                <c:pt idx="1380">
                  <c:v>7.95</c:v>
                </c:pt>
                <c:pt idx="1381">
                  <c:v>6.23</c:v>
                </c:pt>
                <c:pt idx="1382">
                  <c:v>6.5</c:v>
                </c:pt>
                <c:pt idx="1383">
                  <c:v>5.22</c:v>
                </c:pt>
                <c:pt idx="1384">
                  <c:v>6.3</c:v>
                </c:pt>
                <c:pt idx="1385">
                  <c:v>8.84</c:v>
                </c:pt>
                <c:pt idx="1386">
                  <c:v>4.1100000000000003</c:v>
                </c:pt>
                <c:pt idx="1387">
                  <c:v>4.57</c:v>
                </c:pt>
                <c:pt idx="1388">
                  <c:v>11.06</c:v>
                </c:pt>
                <c:pt idx="1389">
                  <c:v>10.68</c:v>
                </c:pt>
                <c:pt idx="1390">
                  <c:v>6.14</c:v>
                </c:pt>
                <c:pt idx="1391">
                  <c:v>5.45</c:v>
                </c:pt>
                <c:pt idx="1392">
                  <c:v>6.14</c:v>
                </c:pt>
                <c:pt idx="1393">
                  <c:v>7.85</c:v>
                </c:pt>
                <c:pt idx="1394">
                  <c:v>4.09</c:v>
                </c:pt>
                <c:pt idx="1395">
                  <c:v>4.62</c:v>
                </c:pt>
                <c:pt idx="1396">
                  <c:v>5.77</c:v>
                </c:pt>
                <c:pt idx="1397">
                  <c:v>5.84</c:v>
                </c:pt>
                <c:pt idx="1398">
                  <c:v>4.91</c:v>
                </c:pt>
                <c:pt idx="1399">
                  <c:v>5.07</c:v>
                </c:pt>
                <c:pt idx="1400">
                  <c:v>5.81</c:v>
                </c:pt>
                <c:pt idx="1401">
                  <c:v>11.2</c:v>
                </c:pt>
                <c:pt idx="1402">
                  <c:v>10.75</c:v>
                </c:pt>
                <c:pt idx="1403">
                  <c:v>7.8</c:v>
                </c:pt>
                <c:pt idx="1404">
                  <c:v>7.04</c:v>
                </c:pt>
                <c:pt idx="1405">
                  <c:v>4.18</c:v>
                </c:pt>
                <c:pt idx="1406">
                  <c:v>8.19</c:v>
                </c:pt>
                <c:pt idx="1407">
                  <c:v>6.22</c:v>
                </c:pt>
                <c:pt idx="1408">
                  <c:v>8.2200000000000006</c:v>
                </c:pt>
                <c:pt idx="1409">
                  <c:v>6.15</c:v>
                </c:pt>
                <c:pt idx="1410">
                  <c:v>5.65</c:v>
                </c:pt>
                <c:pt idx="1411">
                  <c:v>5.5</c:v>
                </c:pt>
                <c:pt idx="1412">
                  <c:v>8</c:v>
                </c:pt>
                <c:pt idx="1413">
                  <c:v>5.71</c:v>
                </c:pt>
                <c:pt idx="1414">
                  <c:v>11.71</c:v>
                </c:pt>
                <c:pt idx="1415">
                  <c:v>6.17</c:v>
                </c:pt>
                <c:pt idx="1416">
                  <c:v>6.1</c:v>
                </c:pt>
                <c:pt idx="1417">
                  <c:v>5.19</c:v>
                </c:pt>
                <c:pt idx="1418">
                  <c:v>5.37</c:v>
                </c:pt>
                <c:pt idx="1419">
                  <c:v>10.82</c:v>
                </c:pt>
                <c:pt idx="1420">
                  <c:v>6.06</c:v>
                </c:pt>
                <c:pt idx="1421">
                  <c:v>5.91</c:v>
                </c:pt>
                <c:pt idx="1422">
                  <c:v>5.87</c:v>
                </c:pt>
                <c:pt idx="1423">
                  <c:v>6.22</c:v>
                </c:pt>
                <c:pt idx="1424">
                  <c:v>5.73</c:v>
                </c:pt>
                <c:pt idx="1425">
                  <c:v>5.7</c:v>
                </c:pt>
                <c:pt idx="1426">
                  <c:v>9.91</c:v>
                </c:pt>
                <c:pt idx="1427">
                  <c:v>11.4</c:v>
                </c:pt>
                <c:pt idx="1428">
                  <c:v>6.29</c:v>
                </c:pt>
                <c:pt idx="1429">
                  <c:v>9.2799999999999994</c:v>
                </c:pt>
                <c:pt idx="1430">
                  <c:v>4.78</c:v>
                </c:pt>
                <c:pt idx="1431">
                  <c:v>8.8699999999999992</c:v>
                </c:pt>
                <c:pt idx="1432">
                  <c:v>11.4</c:v>
                </c:pt>
                <c:pt idx="1433">
                  <c:v>9.1300000000000008</c:v>
                </c:pt>
                <c:pt idx="1434">
                  <c:v>6.22</c:v>
                </c:pt>
                <c:pt idx="1435">
                  <c:v>5.9</c:v>
                </c:pt>
                <c:pt idx="1436">
                  <c:v>4.45</c:v>
                </c:pt>
                <c:pt idx="1437">
                  <c:v>6.17</c:v>
                </c:pt>
                <c:pt idx="1438">
                  <c:v>4.93</c:v>
                </c:pt>
                <c:pt idx="1439">
                  <c:v>7.32</c:v>
                </c:pt>
                <c:pt idx="1440">
                  <c:v>5.27</c:v>
                </c:pt>
                <c:pt idx="1441">
                  <c:v>5.82</c:v>
                </c:pt>
                <c:pt idx="1442">
                  <c:v>5.8</c:v>
                </c:pt>
                <c:pt idx="1443">
                  <c:v>4.87</c:v>
                </c:pt>
                <c:pt idx="1444">
                  <c:v>8.1199999999999992</c:v>
                </c:pt>
                <c:pt idx="1445">
                  <c:v>4.3600000000000003</c:v>
                </c:pt>
                <c:pt idx="1446">
                  <c:v>9.16</c:v>
                </c:pt>
                <c:pt idx="1447">
                  <c:v>9.14</c:v>
                </c:pt>
                <c:pt idx="1448">
                  <c:v>5.49</c:v>
                </c:pt>
                <c:pt idx="1449">
                  <c:v>5.96</c:v>
                </c:pt>
                <c:pt idx="1450">
                  <c:v>4.62</c:v>
                </c:pt>
                <c:pt idx="1451">
                  <c:v>9.9600000000000009</c:v>
                </c:pt>
                <c:pt idx="1452">
                  <c:v>10.53</c:v>
                </c:pt>
                <c:pt idx="1453">
                  <c:v>6.69</c:v>
                </c:pt>
                <c:pt idx="1454">
                  <c:v>9.5500000000000007</c:v>
                </c:pt>
                <c:pt idx="1455">
                  <c:v>6.05</c:v>
                </c:pt>
                <c:pt idx="1456">
                  <c:v>10.56</c:v>
                </c:pt>
                <c:pt idx="1457">
                  <c:v>10.81</c:v>
                </c:pt>
                <c:pt idx="1458">
                  <c:v>4.32</c:v>
                </c:pt>
                <c:pt idx="1459">
                  <c:v>4.37</c:v>
                </c:pt>
                <c:pt idx="1460">
                  <c:v>4.8099999999999996</c:v>
                </c:pt>
                <c:pt idx="1461">
                  <c:v>4.5599999999999996</c:v>
                </c:pt>
                <c:pt idx="1462">
                  <c:v>4.3899999999999997</c:v>
                </c:pt>
                <c:pt idx="1463">
                  <c:v>11.44</c:v>
                </c:pt>
                <c:pt idx="1464">
                  <c:v>11.37</c:v>
                </c:pt>
                <c:pt idx="1465">
                  <c:v>6.14</c:v>
                </c:pt>
                <c:pt idx="1466">
                  <c:v>4.8899999999999997</c:v>
                </c:pt>
                <c:pt idx="1467">
                  <c:v>4.5999999999999996</c:v>
                </c:pt>
                <c:pt idx="1468">
                  <c:v>4.42</c:v>
                </c:pt>
                <c:pt idx="1469">
                  <c:v>7.48</c:v>
                </c:pt>
                <c:pt idx="1470">
                  <c:v>10.74</c:v>
                </c:pt>
                <c:pt idx="1471">
                  <c:v>5.19</c:v>
                </c:pt>
                <c:pt idx="1472">
                  <c:v>9.17</c:v>
                </c:pt>
                <c:pt idx="1473">
                  <c:v>4.95</c:v>
                </c:pt>
                <c:pt idx="1474">
                  <c:v>6.03</c:v>
                </c:pt>
                <c:pt idx="1475">
                  <c:v>5.36</c:v>
                </c:pt>
                <c:pt idx="1476">
                  <c:v>6.11</c:v>
                </c:pt>
                <c:pt idx="1477">
                  <c:v>4.88</c:v>
                </c:pt>
                <c:pt idx="1478">
                  <c:v>6.72</c:v>
                </c:pt>
                <c:pt idx="1479">
                  <c:v>4.2</c:v>
                </c:pt>
                <c:pt idx="1480">
                  <c:v>5.79</c:v>
                </c:pt>
                <c:pt idx="1481">
                  <c:v>4.29</c:v>
                </c:pt>
                <c:pt idx="1482">
                  <c:v>8.27</c:v>
                </c:pt>
                <c:pt idx="1483">
                  <c:v>4.5599999999999996</c:v>
                </c:pt>
                <c:pt idx="1484">
                  <c:v>5.33</c:v>
                </c:pt>
                <c:pt idx="1485">
                  <c:v>5.63</c:v>
                </c:pt>
                <c:pt idx="1486">
                  <c:v>5.12</c:v>
                </c:pt>
                <c:pt idx="1487">
                  <c:v>5.15</c:v>
                </c:pt>
                <c:pt idx="1488">
                  <c:v>7.5</c:v>
                </c:pt>
                <c:pt idx="1489">
                  <c:v>4.88</c:v>
                </c:pt>
                <c:pt idx="1490">
                  <c:v>5.57</c:v>
                </c:pt>
                <c:pt idx="1491">
                  <c:v>5.31</c:v>
                </c:pt>
                <c:pt idx="1492">
                  <c:v>4.57</c:v>
                </c:pt>
                <c:pt idx="1493">
                  <c:v>8.6999999999999993</c:v>
                </c:pt>
                <c:pt idx="1494">
                  <c:v>4.76</c:v>
                </c:pt>
                <c:pt idx="1495">
                  <c:v>11.81</c:v>
                </c:pt>
                <c:pt idx="1496">
                  <c:v>4.67</c:v>
                </c:pt>
                <c:pt idx="1497">
                  <c:v>6.02</c:v>
                </c:pt>
                <c:pt idx="1498">
                  <c:v>7.46</c:v>
                </c:pt>
                <c:pt idx="1499">
                  <c:v>4.74</c:v>
                </c:pt>
                <c:pt idx="1500">
                  <c:v>4.79</c:v>
                </c:pt>
                <c:pt idx="1501">
                  <c:v>5.35</c:v>
                </c:pt>
                <c:pt idx="1502">
                  <c:v>4.87</c:v>
                </c:pt>
                <c:pt idx="1503">
                  <c:v>10.09</c:v>
                </c:pt>
                <c:pt idx="1504">
                  <c:v>5.47</c:v>
                </c:pt>
                <c:pt idx="1505">
                  <c:v>8.6</c:v>
                </c:pt>
                <c:pt idx="1506">
                  <c:v>10.74</c:v>
                </c:pt>
                <c:pt idx="1507">
                  <c:v>4.3899999999999997</c:v>
                </c:pt>
                <c:pt idx="1508">
                  <c:v>6.3</c:v>
                </c:pt>
                <c:pt idx="1509">
                  <c:v>5.41</c:v>
                </c:pt>
                <c:pt idx="1510">
                  <c:v>4.47</c:v>
                </c:pt>
                <c:pt idx="1511">
                  <c:v>6.26</c:v>
                </c:pt>
                <c:pt idx="1512">
                  <c:v>11.58</c:v>
                </c:pt>
                <c:pt idx="1513">
                  <c:v>4.3600000000000003</c:v>
                </c:pt>
                <c:pt idx="1514">
                  <c:v>4.1399999999999997</c:v>
                </c:pt>
                <c:pt idx="1515">
                  <c:v>4.38</c:v>
                </c:pt>
                <c:pt idx="1516">
                  <c:v>11.61</c:v>
                </c:pt>
                <c:pt idx="1517">
                  <c:v>10.59</c:v>
                </c:pt>
                <c:pt idx="1518">
                  <c:v>11.85</c:v>
                </c:pt>
                <c:pt idx="1519">
                  <c:v>5.46</c:v>
                </c:pt>
                <c:pt idx="1520">
                  <c:v>4.54</c:v>
                </c:pt>
                <c:pt idx="1521">
                  <c:v>11.98</c:v>
                </c:pt>
                <c:pt idx="1522">
                  <c:v>6.59</c:v>
                </c:pt>
                <c:pt idx="1523">
                  <c:v>10.83</c:v>
                </c:pt>
                <c:pt idx="1524">
                  <c:v>8.6</c:v>
                </c:pt>
                <c:pt idx="1525">
                  <c:v>11.17</c:v>
                </c:pt>
                <c:pt idx="1526">
                  <c:v>5.75</c:v>
                </c:pt>
                <c:pt idx="1527">
                  <c:v>4.83</c:v>
                </c:pt>
                <c:pt idx="1528">
                  <c:v>11.93</c:v>
                </c:pt>
                <c:pt idx="1529">
                  <c:v>8.41</c:v>
                </c:pt>
                <c:pt idx="1530">
                  <c:v>5.59</c:v>
                </c:pt>
                <c:pt idx="1531">
                  <c:v>4.0599999999999996</c:v>
                </c:pt>
                <c:pt idx="1532">
                  <c:v>7.02</c:v>
                </c:pt>
                <c:pt idx="1533">
                  <c:v>4.47</c:v>
                </c:pt>
                <c:pt idx="1534">
                  <c:v>4.54</c:v>
                </c:pt>
                <c:pt idx="1535">
                  <c:v>4.99</c:v>
                </c:pt>
                <c:pt idx="1536">
                  <c:v>10.84</c:v>
                </c:pt>
                <c:pt idx="1537">
                  <c:v>5.63</c:v>
                </c:pt>
                <c:pt idx="1538">
                  <c:v>4.1399999999999997</c:v>
                </c:pt>
                <c:pt idx="1539">
                  <c:v>5.17</c:v>
                </c:pt>
                <c:pt idx="1540">
                  <c:v>6.93</c:v>
                </c:pt>
                <c:pt idx="1541">
                  <c:v>4.24</c:v>
                </c:pt>
                <c:pt idx="1542">
                  <c:v>5.91</c:v>
                </c:pt>
                <c:pt idx="1543">
                  <c:v>5.93</c:v>
                </c:pt>
                <c:pt idx="1544">
                  <c:v>5.66</c:v>
                </c:pt>
                <c:pt idx="1545">
                  <c:v>4.1900000000000004</c:v>
                </c:pt>
                <c:pt idx="1546">
                  <c:v>9.2100000000000009</c:v>
                </c:pt>
                <c:pt idx="1547">
                  <c:v>5.51</c:v>
                </c:pt>
                <c:pt idx="1548">
                  <c:v>8.5</c:v>
                </c:pt>
                <c:pt idx="1549">
                  <c:v>6.23</c:v>
                </c:pt>
                <c:pt idx="1550">
                  <c:v>8.5299999999999994</c:v>
                </c:pt>
                <c:pt idx="1551">
                  <c:v>5.75</c:v>
                </c:pt>
                <c:pt idx="1552">
                  <c:v>5.6</c:v>
                </c:pt>
                <c:pt idx="1553">
                  <c:v>4.68</c:v>
                </c:pt>
                <c:pt idx="1554">
                  <c:v>5.62</c:v>
                </c:pt>
                <c:pt idx="1555">
                  <c:v>5.08</c:v>
                </c:pt>
                <c:pt idx="1556">
                  <c:v>5.28</c:v>
                </c:pt>
                <c:pt idx="1557">
                  <c:v>4.6100000000000003</c:v>
                </c:pt>
                <c:pt idx="1558">
                  <c:v>6.57</c:v>
                </c:pt>
                <c:pt idx="1559">
                  <c:v>5.83</c:v>
                </c:pt>
                <c:pt idx="1560">
                  <c:v>6.98</c:v>
                </c:pt>
                <c:pt idx="1561">
                  <c:v>4.03</c:v>
                </c:pt>
                <c:pt idx="1562">
                  <c:v>4.5599999999999996</c:v>
                </c:pt>
                <c:pt idx="1563">
                  <c:v>5.38</c:v>
                </c:pt>
                <c:pt idx="1564">
                  <c:v>11.04</c:v>
                </c:pt>
                <c:pt idx="1565">
                  <c:v>6.09</c:v>
                </c:pt>
                <c:pt idx="1566">
                  <c:v>4.71</c:v>
                </c:pt>
                <c:pt idx="1567">
                  <c:v>8.18</c:v>
                </c:pt>
                <c:pt idx="1568">
                  <c:v>11.18</c:v>
                </c:pt>
                <c:pt idx="1569">
                  <c:v>5.03</c:v>
                </c:pt>
                <c:pt idx="1570">
                  <c:v>5.56</c:v>
                </c:pt>
                <c:pt idx="1571">
                  <c:v>4.33</c:v>
                </c:pt>
                <c:pt idx="1572">
                  <c:v>5.21</c:v>
                </c:pt>
                <c:pt idx="1573">
                  <c:v>5.89</c:v>
                </c:pt>
                <c:pt idx="1574">
                  <c:v>4.8099999999999996</c:v>
                </c:pt>
                <c:pt idx="1575">
                  <c:v>5.66</c:v>
                </c:pt>
                <c:pt idx="1576">
                  <c:v>10.66</c:v>
                </c:pt>
                <c:pt idx="1577">
                  <c:v>5.98</c:v>
                </c:pt>
                <c:pt idx="1578">
                  <c:v>4.34</c:v>
                </c:pt>
                <c:pt idx="1579">
                  <c:v>5.17</c:v>
                </c:pt>
                <c:pt idx="1580">
                  <c:v>4.2300000000000004</c:v>
                </c:pt>
                <c:pt idx="1581">
                  <c:v>4.88</c:v>
                </c:pt>
                <c:pt idx="1582">
                  <c:v>9.7100000000000009</c:v>
                </c:pt>
                <c:pt idx="1583">
                  <c:v>5.32</c:v>
                </c:pt>
                <c:pt idx="1584">
                  <c:v>5.83</c:v>
                </c:pt>
                <c:pt idx="1585">
                  <c:v>5.54</c:v>
                </c:pt>
                <c:pt idx="1586">
                  <c:v>5.85</c:v>
                </c:pt>
                <c:pt idx="1587">
                  <c:v>4.8499999999999996</c:v>
                </c:pt>
                <c:pt idx="1588">
                  <c:v>11.09</c:v>
                </c:pt>
                <c:pt idx="1589">
                  <c:v>5.58</c:v>
                </c:pt>
                <c:pt idx="1590">
                  <c:v>9.7200000000000006</c:v>
                </c:pt>
                <c:pt idx="1591">
                  <c:v>11.41</c:v>
                </c:pt>
                <c:pt idx="1592">
                  <c:v>4.46</c:v>
                </c:pt>
                <c:pt idx="1593">
                  <c:v>9.31</c:v>
                </c:pt>
                <c:pt idx="1594">
                  <c:v>5.03</c:v>
                </c:pt>
                <c:pt idx="1595">
                  <c:v>5.07</c:v>
                </c:pt>
                <c:pt idx="1596">
                  <c:v>10.42</c:v>
                </c:pt>
                <c:pt idx="1597">
                  <c:v>6.45</c:v>
                </c:pt>
                <c:pt idx="1598">
                  <c:v>5.52</c:v>
                </c:pt>
                <c:pt idx="1599">
                  <c:v>4.41</c:v>
                </c:pt>
                <c:pt idx="1600">
                  <c:v>4.6900000000000004</c:v>
                </c:pt>
                <c:pt idx="1601">
                  <c:v>6.94</c:v>
                </c:pt>
                <c:pt idx="1602">
                  <c:v>4.3499999999999996</c:v>
                </c:pt>
                <c:pt idx="1603">
                  <c:v>5.28</c:v>
                </c:pt>
                <c:pt idx="1604">
                  <c:v>4.29</c:v>
                </c:pt>
                <c:pt idx="1605">
                  <c:v>5.69</c:v>
                </c:pt>
                <c:pt idx="1606">
                  <c:v>5.56</c:v>
                </c:pt>
                <c:pt idx="1607">
                  <c:v>5.41</c:v>
                </c:pt>
                <c:pt idx="1608">
                  <c:v>10.85</c:v>
                </c:pt>
                <c:pt idx="1609">
                  <c:v>11.63</c:v>
                </c:pt>
                <c:pt idx="1610">
                  <c:v>5.68</c:v>
                </c:pt>
                <c:pt idx="1611">
                  <c:v>7.59</c:v>
                </c:pt>
                <c:pt idx="1612">
                  <c:v>5.09</c:v>
                </c:pt>
                <c:pt idx="1613">
                  <c:v>4.21</c:v>
                </c:pt>
                <c:pt idx="1614">
                  <c:v>4.34</c:v>
                </c:pt>
                <c:pt idx="1615">
                  <c:v>11.85</c:v>
                </c:pt>
                <c:pt idx="1616">
                  <c:v>9.61</c:v>
                </c:pt>
                <c:pt idx="1617">
                  <c:v>5.29</c:v>
                </c:pt>
                <c:pt idx="1618">
                  <c:v>6.89</c:v>
                </c:pt>
                <c:pt idx="1619">
                  <c:v>4.57</c:v>
                </c:pt>
                <c:pt idx="1620">
                  <c:v>4.32</c:v>
                </c:pt>
                <c:pt idx="1621">
                  <c:v>5.57</c:v>
                </c:pt>
                <c:pt idx="1622">
                  <c:v>5.26</c:v>
                </c:pt>
                <c:pt idx="1623">
                  <c:v>6.25</c:v>
                </c:pt>
                <c:pt idx="1624">
                  <c:v>5.67</c:v>
                </c:pt>
                <c:pt idx="1625">
                  <c:v>4.42</c:v>
                </c:pt>
                <c:pt idx="1626">
                  <c:v>11.75</c:v>
                </c:pt>
                <c:pt idx="1627">
                  <c:v>6.06</c:v>
                </c:pt>
                <c:pt idx="1628">
                  <c:v>5.48</c:v>
                </c:pt>
                <c:pt idx="1629">
                  <c:v>4.45</c:v>
                </c:pt>
                <c:pt idx="1630">
                  <c:v>5</c:v>
                </c:pt>
                <c:pt idx="1631">
                  <c:v>5.84</c:v>
                </c:pt>
                <c:pt idx="1632">
                  <c:v>5.21</c:v>
                </c:pt>
                <c:pt idx="1633">
                  <c:v>4.26</c:v>
                </c:pt>
                <c:pt idx="1634">
                  <c:v>4.17</c:v>
                </c:pt>
                <c:pt idx="1635">
                  <c:v>11.96</c:v>
                </c:pt>
                <c:pt idx="1636">
                  <c:v>6.26</c:v>
                </c:pt>
                <c:pt idx="1637">
                  <c:v>11.68</c:v>
                </c:pt>
                <c:pt idx="1638">
                  <c:v>5.16</c:v>
                </c:pt>
                <c:pt idx="1639">
                  <c:v>6.9</c:v>
                </c:pt>
                <c:pt idx="1640">
                  <c:v>4.83</c:v>
                </c:pt>
                <c:pt idx="1641">
                  <c:v>4.87</c:v>
                </c:pt>
                <c:pt idx="1642">
                  <c:v>4.28</c:v>
                </c:pt>
                <c:pt idx="1643">
                  <c:v>4.07</c:v>
                </c:pt>
                <c:pt idx="1644">
                  <c:v>6.23</c:v>
                </c:pt>
                <c:pt idx="1645">
                  <c:v>6.24</c:v>
                </c:pt>
                <c:pt idx="1646">
                  <c:v>6.17</c:v>
                </c:pt>
                <c:pt idx="1647">
                  <c:v>5.16</c:v>
                </c:pt>
                <c:pt idx="1648">
                  <c:v>4.3</c:v>
                </c:pt>
                <c:pt idx="1649">
                  <c:v>6.14</c:v>
                </c:pt>
                <c:pt idx="1650">
                  <c:v>5.36</c:v>
                </c:pt>
                <c:pt idx="1651">
                  <c:v>4.3</c:v>
                </c:pt>
                <c:pt idx="1652">
                  <c:v>4.09</c:v>
                </c:pt>
                <c:pt idx="1653">
                  <c:v>6.27</c:v>
                </c:pt>
                <c:pt idx="1654">
                  <c:v>5.39</c:v>
                </c:pt>
                <c:pt idx="1655">
                  <c:v>5.75</c:v>
                </c:pt>
                <c:pt idx="1656">
                  <c:v>4.91</c:v>
                </c:pt>
                <c:pt idx="1657">
                  <c:v>4.46</c:v>
                </c:pt>
                <c:pt idx="1658">
                  <c:v>6.22</c:v>
                </c:pt>
                <c:pt idx="1659">
                  <c:v>8.82</c:v>
                </c:pt>
                <c:pt idx="1660">
                  <c:v>10.14</c:v>
                </c:pt>
                <c:pt idx="1661">
                  <c:v>4.66</c:v>
                </c:pt>
                <c:pt idx="1662">
                  <c:v>6.26</c:v>
                </c:pt>
                <c:pt idx="1663">
                  <c:v>5.21</c:v>
                </c:pt>
                <c:pt idx="1664">
                  <c:v>5.94</c:v>
                </c:pt>
                <c:pt idx="1665">
                  <c:v>5.34</c:v>
                </c:pt>
                <c:pt idx="1666">
                  <c:v>6.38</c:v>
                </c:pt>
                <c:pt idx="1667">
                  <c:v>4.47</c:v>
                </c:pt>
                <c:pt idx="1668">
                  <c:v>9.9600000000000009</c:v>
                </c:pt>
                <c:pt idx="1669">
                  <c:v>9.92</c:v>
                </c:pt>
                <c:pt idx="1670">
                  <c:v>6.03</c:v>
                </c:pt>
                <c:pt idx="1671">
                  <c:v>10.9</c:v>
                </c:pt>
                <c:pt idx="1672">
                  <c:v>10.66</c:v>
                </c:pt>
                <c:pt idx="1673">
                  <c:v>4.05</c:v>
                </c:pt>
                <c:pt idx="1674">
                  <c:v>4.2300000000000004</c:v>
                </c:pt>
                <c:pt idx="1675">
                  <c:v>5.01</c:v>
                </c:pt>
                <c:pt idx="1676">
                  <c:v>5.82</c:v>
                </c:pt>
                <c:pt idx="1677">
                  <c:v>7.94</c:v>
                </c:pt>
                <c:pt idx="1678">
                  <c:v>6.16</c:v>
                </c:pt>
                <c:pt idx="1679">
                  <c:v>4.1500000000000004</c:v>
                </c:pt>
                <c:pt idx="1680">
                  <c:v>6.23</c:v>
                </c:pt>
                <c:pt idx="1681">
                  <c:v>7.41</c:v>
                </c:pt>
                <c:pt idx="1682">
                  <c:v>5.62</c:v>
                </c:pt>
                <c:pt idx="1683">
                  <c:v>4.54</c:v>
                </c:pt>
                <c:pt idx="1684">
                  <c:v>8.6199999999999992</c:v>
                </c:pt>
                <c:pt idx="1685">
                  <c:v>4.3600000000000003</c:v>
                </c:pt>
                <c:pt idx="1686">
                  <c:v>10.01</c:v>
                </c:pt>
                <c:pt idx="1687">
                  <c:v>5.42</c:v>
                </c:pt>
                <c:pt idx="1688">
                  <c:v>5.12</c:v>
                </c:pt>
                <c:pt idx="1689">
                  <c:v>9.1999999999999993</c:v>
                </c:pt>
                <c:pt idx="1690">
                  <c:v>6.08</c:v>
                </c:pt>
                <c:pt idx="1691">
                  <c:v>4.7699999999999996</c:v>
                </c:pt>
                <c:pt idx="1692">
                  <c:v>4.62</c:v>
                </c:pt>
                <c:pt idx="1693">
                  <c:v>9.07</c:v>
                </c:pt>
                <c:pt idx="1694">
                  <c:v>9.1199999999999992</c:v>
                </c:pt>
                <c:pt idx="1695">
                  <c:v>7.32</c:v>
                </c:pt>
                <c:pt idx="1696">
                  <c:v>11.73</c:v>
                </c:pt>
                <c:pt idx="1697">
                  <c:v>6.64</c:v>
                </c:pt>
                <c:pt idx="1698">
                  <c:v>5.78</c:v>
                </c:pt>
                <c:pt idx="1699">
                  <c:v>10.45</c:v>
                </c:pt>
                <c:pt idx="1700">
                  <c:v>4.5199999999999996</c:v>
                </c:pt>
                <c:pt idx="1701">
                  <c:v>5.71</c:v>
                </c:pt>
                <c:pt idx="1702">
                  <c:v>4.7699999999999996</c:v>
                </c:pt>
                <c:pt idx="1703">
                  <c:v>7.81</c:v>
                </c:pt>
                <c:pt idx="1704">
                  <c:v>5.19</c:v>
                </c:pt>
                <c:pt idx="1705">
                  <c:v>5.93</c:v>
                </c:pt>
                <c:pt idx="1706">
                  <c:v>6.29</c:v>
                </c:pt>
                <c:pt idx="1707">
                  <c:v>4.9000000000000004</c:v>
                </c:pt>
                <c:pt idx="1708">
                  <c:v>5.07</c:v>
                </c:pt>
                <c:pt idx="1709">
                  <c:v>5.33</c:v>
                </c:pt>
                <c:pt idx="1710">
                  <c:v>8.93</c:v>
                </c:pt>
                <c:pt idx="1711">
                  <c:v>4.3499999999999996</c:v>
                </c:pt>
                <c:pt idx="1712">
                  <c:v>9.5399999999999991</c:v>
                </c:pt>
                <c:pt idx="1713">
                  <c:v>5.91</c:v>
                </c:pt>
                <c:pt idx="1714">
                  <c:v>5.0999999999999996</c:v>
                </c:pt>
                <c:pt idx="1715">
                  <c:v>5.08</c:v>
                </c:pt>
                <c:pt idx="1716">
                  <c:v>4.75</c:v>
                </c:pt>
                <c:pt idx="1717">
                  <c:v>6.05</c:v>
                </c:pt>
                <c:pt idx="1718">
                  <c:v>11.56</c:v>
                </c:pt>
                <c:pt idx="1719">
                  <c:v>5.76</c:v>
                </c:pt>
                <c:pt idx="1720">
                  <c:v>5.65</c:v>
                </c:pt>
                <c:pt idx="1721">
                  <c:v>5.88</c:v>
                </c:pt>
                <c:pt idx="1722">
                  <c:v>9.6</c:v>
                </c:pt>
                <c:pt idx="1723">
                  <c:v>6.24</c:v>
                </c:pt>
                <c:pt idx="1724">
                  <c:v>7.63</c:v>
                </c:pt>
                <c:pt idx="1725">
                  <c:v>8.66</c:v>
                </c:pt>
                <c:pt idx="1726">
                  <c:v>8.5500000000000007</c:v>
                </c:pt>
                <c:pt idx="1727">
                  <c:v>4.54</c:v>
                </c:pt>
                <c:pt idx="1728">
                  <c:v>5.7</c:v>
                </c:pt>
                <c:pt idx="1729">
                  <c:v>5.07</c:v>
                </c:pt>
                <c:pt idx="1730">
                  <c:v>4.38</c:v>
                </c:pt>
                <c:pt idx="1731">
                  <c:v>4.54</c:v>
                </c:pt>
                <c:pt idx="1732">
                  <c:v>5.38</c:v>
                </c:pt>
                <c:pt idx="1733">
                  <c:v>5.55</c:v>
                </c:pt>
                <c:pt idx="1734">
                  <c:v>4.03</c:v>
                </c:pt>
                <c:pt idx="1735">
                  <c:v>4.1900000000000004</c:v>
                </c:pt>
                <c:pt idx="1736">
                  <c:v>4.37</c:v>
                </c:pt>
                <c:pt idx="1737">
                  <c:v>5.31</c:v>
                </c:pt>
                <c:pt idx="1738">
                  <c:v>4.66</c:v>
                </c:pt>
                <c:pt idx="1739">
                  <c:v>6.19</c:v>
                </c:pt>
                <c:pt idx="1740">
                  <c:v>4.8600000000000003</c:v>
                </c:pt>
                <c:pt idx="1741">
                  <c:v>4.74</c:v>
                </c:pt>
                <c:pt idx="1742">
                  <c:v>6.03</c:v>
                </c:pt>
                <c:pt idx="1743">
                  <c:v>4.71</c:v>
                </c:pt>
                <c:pt idx="1744">
                  <c:v>5.55</c:v>
                </c:pt>
                <c:pt idx="1745">
                  <c:v>4.78</c:v>
                </c:pt>
                <c:pt idx="1746">
                  <c:v>4.6500000000000004</c:v>
                </c:pt>
                <c:pt idx="1747">
                  <c:v>5.2</c:v>
                </c:pt>
                <c:pt idx="1748">
                  <c:v>4.54</c:v>
                </c:pt>
                <c:pt idx="1749">
                  <c:v>4.1100000000000003</c:v>
                </c:pt>
                <c:pt idx="1750">
                  <c:v>4.63</c:v>
                </c:pt>
                <c:pt idx="1751">
                  <c:v>6.06</c:v>
                </c:pt>
                <c:pt idx="1752">
                  <c:v>8.43</c:v>
                </c:pt>
                <c:pt idx="1753">
                  <c:v>5.51</c:v>
                </c:pt>
                <c:pt idx="1754">
                  <c:v>4.95</c:v>
                </c:pt>
                <c:pt idx="1755">
                  <c:v>6.44</c:v>
                </c:pt>
                <c:pt idx="1756">
                  <c:v>6.05</c:v>
                </c:pt>
                <c:pt idx="1757">
                  <c:v>4.76</c:v>
                </c:pt>
                <c:pt idx="1758">
                  <c:v>6.72</c:v>
                </c:pt>
                <c:pt idx="1759">
                  <c:v>5.7</c:v>
                </c:pt>
                <c:pt idx="1760">
                  <c:v>5.31</c:v>
                </c:pt>
                <c:pt idx="1761">
                  <c:v>4.32</c:v>
                </c:pt>
                <c:pt idx="1762">
                  <c:v>4.2300000000000004</c:v>
                </c:pt>
                <c:pt idx="1763">
                  <c:v>6.09</c:v>
                </c:pt>
                <c:pt idx="1764">
                  <c:v>4.74</c:v>
                </c:pt>
                <c:pt idx="1765">
                  <c:v>6.23</c:v>
                </c:pt>
                <c:pt idx="1766">
                  <c:v>5.45</c:v>
                </c:pt>
                <c:pt idx="1767">
                  <c:v>10.34</c:v>
                </c:pt>
                <c:pt idx="1768">
                  <c:v>5.15</c:v>
                </c:pt>
                <c:pt idx="1769">
                  <c:v>11.72</c:v>
                </c:pt>
                <c:pt idx="1770">
                  <c:v>5.29</c:v>
                </c:pt>
                <c:pt idx="1771">
                  <c:v>4.33</c:v>
                </c:pt>
                <c:pt idx="1772">
                  <c:v>6.24</c:v>
                </c:pt>
                <c:pt idx="1773">
                  <c:v>11.61</c:v>
                </c:pt>
                <c:pt idx="1774">
                  <c:v>11.07</c:v>
                </c:pt>
                <c:pt idx="1775">
                  <c:v>5.19</c:v>
                </c:pt>
                <c:pt idx="1776">
                  <c:v>5.7</c:v>
                </c:pt>
                <c:pt idx="1777">
                  <c:v>6.15</c:v>
                </c:pt>
                <c:pt idx="1778">
                  <c:v>5.07</c:v>
                </c:pt>
                <c:pt idx="1779">
                  <c:v>10.97</c:v>
                </c:pt>
                <c:pt idx="1780">
                  <c:v>10.93</c:v>
                </c:pt>
                <c:pt idx="1781">
                  <c:v>4.21</c:v>
                </c:pt>
                <c:pt idx="1782">
                  <c:v>5.5</c:v>
                </c:pt>
                <c:pt idx="1783">
                  <c:v>4.93</c:v>
                </c:pt>
                <c:pt idx="1784">
                  <c:v>5.6</c:v>
                </c:pt>
                <c:pt idx="1785">
                  <c:v>9.99</c:v>
                </c:pt>
                <c:pt idx="1786">
                  <c:v>5.93</c:v>
                </c:pt>
                <c:pt idx="1787">
                  <c:v>6.29</c:v>
                </c:pt>
                <c:pt idx="1788">
                  <c:v>5.65</c:v>
                </c:pt>
                <c:pt idx="1789">
                  <c:v>6.15</c:v>
                </c:pt>
                <c:pt idx="1790">
                  <c:v>5.22</c:v>
                </c:pt>
                <c:pt idx="1791">
                  <c:v>11.66</c:v>
                </c:pt>
                <c:pt idx="1792">
                  <c:v>4.91</c:v>
                </c:pt>
                <c:pt idx="1793">
                  <c:v>9.25</c:v>
                </c:pt>
                <c:pt idx="1794">
                  <c:v>11.48</c:v>
                </c:pt>
                <c:pt idx="1795">
                  <c:v>6.06</c:v>
                </c:pt>
                <c:pt idx="1796">
                  <c:v>5.86</c:v>
                </c:pt>
                <c:pt idx="1797">
                  <c:v>5.33</c:v>
                </c:pt>
                <c:pt idx="1798">
                  <c:v>5.33</c:v>
                </c:pt>
                <c:pt idx="1799">
                  <c:v>6.02</c:v>
                </c:pt>
                <c:pt idx="1800">
                  <c:v>6.25</c:v>
                </c:pt>
                <c:pt idx="1801">
                  <c:v>4.8099999999999996</c:v>
                </c:pt>
                <c:pt idx="1802">
                  <c:v>4.5999999999999996</c:v>
                </c:pt>
                <c:pt idx="1803">
                  <c:v>5.08</c:v>
                </c:pt>
                <c:pt idx="1804">
                  <c:v>5.43</c:v>
                </c:pt>
                <c:pt idx="1805">
                  <c:v>5.44</c:v>
                </c:pt>
                <c:pt idx="1806">
                  <c:v>11.69</c:v>
                </c:pt>
                <c:pt idx="1807">
                  <c:v>6.07</c:v>
                </c:pt>
                <c:pt idx="1808">
                  <c:v>4.3600000000000003</c:v>
                </c:pt>
                <c:pt idx="1809">
                  <c:v>5.24</c:v>
                </c:pt>
                <c:pt idx="1810">
                  <c:v>5.37</c:v>
                </c:pt>
                <c:pt idx="1811">
                  <c:v>6.6</c:v>
                </c:pt>
                <c:pt idx="1812">
                  <c:v>5.77</c:v>
                </c:pt>
                <c:pt idx="1813">
                  <c:v>6.08</c:v>
                </c:pt>
                <c:pt idx="1814">
                  <c:v>4.16</c:v>
                </c:pt>
                <c:pt idx="1815">
                  <c:v>5.0999999999999996</c:v>
                </c:pt>
                <c:pt idx="1816">
                  <c:v>5.3</c:v>
                </c:pt>
                <c:pt idx="1817">
                  <c:v>4.9000000000000004</c:v>
                </c:pt>
                <c:pt idx="1818">
                  <c:v>5.55</c:v>
                </c:pt>
                <c:pt idx="1819">
                  <c:v>4.95</c:v>
                </c:pt>
                <c:pt idx="1820">
                  <c:v>6.46</c:v>
                </c:pt>
                <c:pt idx="1821">
                  <c:v>4.9000000000000004</c:v>
                </c:pt>
                <c:pt idx="1822">
                  <c:v>5.21</c:v>
                </c:pt>
                <c:pt idx="1823">
                  <c:v>4.13</c:v>
                </c:pt>
                <c:pt idx="1824">
                  <c:v>5.28</c:v>
                </c:pt>
                <c:pt idx="1825">
                  <c:v>4.68</c:v>
                </c:pt>
                <c:pt idx="1826">
                  <c:v>4.0599999999999996</c:v>
                </c:pt>
                <c:pt idx="1827">
                  <c:v>4.2</c:v>
                </c:pt>
                <c:pt idx="1828">
                  <c:v>4.83</c:v>
                </c:pt>
                <c:pt idx="1829">
                  <c:v>4.87</c:v>
                </c:pt>
                <c:pt idx="1830">
                  <c:v>5.86</c:v>
                </c:pt>
                <c:pt idx="1831">
                  <c:v>4.12</c:v>
                </c:pt>
                <c:pt idx="1832">
                  <c:v>5.71</c:v>
                </c:pt>
                <c:pt idx="1833">
                  <c:v>6.03</c:v>
                </c:pt>
                <c:pt idx="1834">
                  <c:v>5.65</c:v>
                </c:pt>
                <c:pt idx="1835">
                  <c:v>5.05</c:v>
                </c:pt>
                <c:pt idx="1836">
                  <c:v>6.26</c:v>
                </c:pt>
                <c:pt idx="1837">
                  <c:v>4.08</c:v>
                </c:pt>
                <c:pt idx="1838">
                  <c:v>6.19</c:v>
                </c:pt>
                <c:pt idx="1839">
                  <c:v>6.01</c:v>
                </c:pt>
                <c:pt idx="1840">
                  <c:v>6.07</c:v>
                </c:pt>
                <c:pt idx="1841">
                  <c:v>5.63</c:v>
                </c:pt>
                <c:pt idx="1842">
                  <c:v>6.05</c:v>
                </c:pt>
                <c:pt idx="1843">
                  <c:v>4.6500000000000004</c:v>
                </c:pt>
                <c:pt idx="1844">
                  <c:v>5.37</c:v>
                </c:pt>
                <c:pt idx="1845">
                  <c:v>5.39</c:v>
                </c:pt>
                <c:pt idx="1846">
                  <c:v>5.86</c:v>
                </c:pt>
                <c:pt idx="1847">
                  <c:v>4.4400000000000004</c:v>
                </c:pt>
                <c:pt idx="1848">
                  <c:v>4.41</c:v>
                </c:pt>
                <c:pt idx="1849">
                  <c:v>5.19</c:v>
                </c:pt>
                <c:pt idx="1850">
                  <c:v>5.16</c:v>
                </c:pt>
                <c:pt idx="1851">
                  <c:v>4.24</c:v>
                </c:pt>
                <c:pt idx="1852">
                  <c:v>5.45</c:v>
                </c:pt>
                <c:pt idx="1853">
                  <c:v>5.03</c:v>
                </c:pt>
                <c:pt idx="1854">
                  <c:v>9.6199999999999992</c:v>
                </c:pt>
                <c:pt idx="1855">
                  <c:v>6.77</c:v>
                </c:pt>
                <c:pt idx="1856">
                  <c:v>5.36</c:v>
                </c:pt>
                <c:pt idx="1857">
                  <c:v>5.69</c:v>
                </c:pt>
                <c:pt idx="1858">
                  <c:v>4.9000000000000004</c:v>
                </c:pt>
                <c:pt idx="1859">
                  <c:v>5.78</c:v>
                </c:pt>
                <c:pt idx="1860">
                  <c:v>4.7</c:v>
                </c:pt>
                <c:pt idx="1861">
                  <c:v>6.28</c:v>
                </c:pt>
                <c:pt idx="1862">
                  <c:v>4.2300000000000004</c:v>
                </c:pt>
                <c:pt idx="1863">
                  <c:v>6.17</c:v>
                </c:pt>
                <c:pt idx="1864">
                  <c:v>4.96</c:v>
                </c:pt>
                <c:pt idx="1865">
                  <c:v>5.1100000000000003</c:v>
                </c:pt>
                <c:pt idx="1866">
                  <c:v>4.05</c:v>
                </c:pt>
                <c:pt idx="1867">
                  <c:v>6.49</c:v>
                </c:pt>
                <c:pt idx="1868">
                  <c:v>4.1900000000000004</c:v>
                </c:pt>
                <c:pt idx="1869">
                  <c:v>4.99</c:v>
                </c:pt>
                <c:pt idx="1870">
                  <c:v>4.7699999999999996</c:v>
                </c:pt>
                <c:pt idx="1871">
                  <c:v>5.46</c:v>
                </c:pt>
                <c:pt idx="1872">
                  <c:v>5.43</c:v>
                </c:pt>
                <c:pt idx="1873">
                  <c:v>4.29</c:v>
                </c:pt>
                <c:pt idx="1874">
                  <c:v>5.25</c:v>
                </c:pt>
                <c:pt idx="1875">
                  <c:v>4.04</c:v>
                </c:pt>
                <c:pt idx="1876">
                  <c:v>5</c:v>
                </c:pt>
                <c:pt idx="1877">
                  <c:v>4.01</c:v>
                </c:pt>
                <c:pt idx="1878">
                  <c:v>5.4</c:v>
                </c:pt>
                <c:pt idx="1879">
                  <c:v>5.81</c:v>
                </c:pt>
                <c:pt idx="1880">
                  <c:v>5.82</c:v>
                </c:pt>
                <c:pt idx="1881">
                  <c:v>4.82</c:v>
                </c:pt>
                <c:pt idx="1882">
                  <c:v>5.08</c:v>
                </c:pt>
                <c:pt idx="1883">
                  <c:v>5.59</c:v>
                </c:pt>
                <c:pt idx="1884">
                  <c:v>5.12</c:v>
                </c:pt>
                <c:pt idx="1885">
                  <c:v>4.95</c:v>
                </c:pt>
                <c:pt idx="1886">
                  <c:v>6.16</c:v>
                </c:pt>
                <c:pt idx="1887">
                  <c:v>6.41</c:v>
                </c:pt>
                <c:pt idx="1888">
                  <c:v>8.94</c:v>
                </c:pt>
                <c:pt idx="1889">
                  <c:v>4.42</c:v>
                </c:pt>
                <c:pt idx="1890">
                  <c:v>5.3</c:v>
                </c:pt>
                <c:pt idx="1891">
                  <c:v>4.6399999999999997</c:v>
                </c:pt>
                <c:pt idx="1892">
                  <c:v>6.16</c:v>
                </c:pt>
                <c:pt idx="1893">
                  <c:v>4.12</c:v>
                </c:pt>
                <c:pt idx="1894">
                  <c:v>5.77</c:v>
                </c:pt>
                <c:pt idx="1895">
                  <c:v>6.2</c:v>
                </c:pt>
                <c:pt idx="1896">
                  <c:v>4.3899999999999997</c:v>
                </c:pt>
                <c:pt idx="1897">
                  <c:v>5.13</c:v>
                </c:pt>
                <c:pt idx="1898">
                  <c:v>4.49</c:v>
                </c:pt>
                <c:pt idx="1899">
                  <c:v>6.35</c:v>
                </c:pt>
                <c:pt idx="1900">
                  <c:v>5.79</c:v>
                </c:pt>
                <c:pt idx="1901">
                  <c:v>4.78</c:v>
                </c:pt>
                <c:pt idx="1902">
                  <c:v>6.02</c:v>
                </c:pt>
                <c:pt idx="1903">
                  <c:v>4.4400000000000004</c:v>
                </c:pt>
                <c:pt idx="1904">
                  <c:v>5.84</c:v>
                </c:pt>
                <c:pt idx="1905">
                  <c:v>5.39</c:v>
                </c:pt>
                <c:pt idx="1906">
                  <c:v>6.16</c:v>
                </c:pt>
                <c:pt idx="1907">
                  <c:v>4.49</c:v>
                </c:pt>
                <c:pt idx="1908">
                  <c:v>4.4800000000000004</c:v>
                </c:pt>
                <c:pt idx="1909">
                  <c:v>10.97</c:v>
                </c:pt>
                <c:pt idx="1910">
                  <c:v>5.14</c:v>
                </c:pt>
                <c:pt idx="1911">
                  <c:v>5.17</c:v>
                </c:pt>
                <c:pt idx="1912">
                  <c:v>6.18</c:v>
                </c:pt>
                <c:pt idx="1913">
                  <c:v>9.07</c:v>
                </c:pt>
                <c:pt idx="1914">
                  <c:v>4.43</c:v>
                </c:pt>
                <c:pt idx="1915">
                  <c:v>4.17</c:v>
                </c:pt>
                <c:pt idx="1916">
                  <c:v>4.95</c:v>
                </c:pt>
                <c:pt idx="1917">
                  <c:v>5.13</c:v>
                </c:pt>
                <c:pt idx="1918">
                  <c:v>4.0999999999999996</c:v>
                </c:pt>
                <c:pt idx="1919">
                  <c:v>5.01</c:v>
                </c:pt>
                <c:pt idx="1920">
                  <c:v>5.09</c:v>
                </c:pt>
                <c:pt idx="1921">
                  <c:v>6.49</c:v>
                </c:pt>
                <c:pt idx="1922">
                  <c:v>4.08</c:v>
                </c:pt>
                <c:pt idx="1923">
                  <c:v>8.6300000000000008</c:v>
                </c:pt>
                <c:pt idx="1924">
                  <c:v>5.28</c:v>
                </c:pt>
                <c:pt idx="1925">
                  <c:v>5.63</c:v>
                </c:pt>
                <c:pt idx="1926">
                  <c:v>11.47</c:v>
                </c:pt>
                <c:pt idx="1927">
                  <c:v>4.92</c:v>
                </c:pt>
                <c:pt idx="1928">
                  <c:v>4.18</c:v>
                </c:pt>
                <c:pt idx="1929">
                  <c:v>4.67</c:v>
                </c:pt>
                <c:pt idx="1930">
                  <c:v>6.24</c:v>
                </c:pt>
                <c:pt idx="1931">
                  <c:v>5.99</c:v>
                </c:pt>
                <c:pt idx="1932">
                  <c:v>10.27</c:v>
                </c:pt>
                <c:pt idx="1933">
                  <c:v>5.97</c:v>
                </c:pt>
                <c:pt idx="1934">
                  <c:v>4.9800000000000004</c:v>
                </c:pt>
                <c:pt idx="1935">
                  <c:v>6.91</c:v>
                </c:pt>
                <c:pt idx="1936">
                  <c:v>6.38</c:v>
                </c:pt>
                <c:pt idx="1937">
                  <c:v>4.7699999999999996</c:v>
                </c:pt>
                <c:pt idx="1938">
                  <c:v>6.04</c:v>
                </c:pt>
                <c:pt idx="1939">
                  <c:v>4.3</c:v>
                </c:pt>
                <c:pt idx="1940">
                  <c:v>8.75</c:v>
                </c:pt>
                <c:pt idx="1941">
                  <c:v>5.25</c:v>
                </c:pt>
                <c:pt idx="1942">
                  <c:v>5.03</c:v>
                </c:pt>
                <c:pt idx="1943">
                  <c:v>5.88</c:v>
                </c:pt>
                <c:pt idx="1944">
                  <c:v>4.49</c:v>
                </c:pt>
                <c:pt idx="1945">
                  <c:v>4.1399999999999997</c:v>
                </c:pt>
                <c:pt idx="1946">
                  <c:v>5.8</c:v>
                </c:pt>
                <c:pt idx="1947">
                  <c:v>5.12</c:v>
                </c:pt>
                <c:pt idx="1948">
                  <c:v>5.98</c:v>
                </c:pt>
                <c:pt idx="1949">
                  <c:v>5.46</c:v>
                </c:pt>
                <c:pt idx="1950">
                  <c:v>4.91</c:v>
                </c:pt>
                <c:pt idx="1951">
                  <c:v>4.66</c:v>
                </c:pt>
                <c:pt idx="1952">
                  <c:v>6.8</c:v>
                </c:pt>
                <c:pt idx="1953">
                  <c:v>4.47</c:v>
                </c:pt>
                <c:pt idx="1954">
                  <c:v>4.08</c:v>
                </c:pt>
                <c:pt idx="1955">
                  <c:v>5.51</c:v>
                </c:pt>
                <c:pt idx="1956">
                  <c:v>8.4</c:v>
                </c:pt>
                <c:pt idx="1957">
                  <c:v>5.14</c:v>
                </c:pt>
                <c:pt idx="1958">
                  <c:v>5.21</c:v>
                </c:pt>
                <c:pt idx="1959">
                  <c:v>6.23</c:v>
                </c:pt>
                <c:pt idx="1960">
                  <c:v>5.6</c:v>
                </c:pt>
                <c:pt idx="1961">
                  <c:v>4.72</c:v>
                </c:pt>
                <c:pt idx="1962">
                  <c:v>4.67</c:v>
                </c:pt>
                <c:pt idx="1963">
                  <c:v>6.11</c:v>
                </c:pt>
                <c:pt idx="1964">
                  <c:v>6.25</c:v>
                </c:pt>
                <c:pt idx="1965">
                  <c:v>4</c:v>
                </c:pt>
                <c:pt idx="1966">
                  <c:v>5.55</c:v>
                </c:pt>
                <c:pt idx="1967">
                  <c:v>5.95</c:v>
                </c:pt>
                <c:pt idx="1968">
                  <c:v>4.3600000000000003</c:v>
                </c:pt>
                <c:pt idx="1969">
                  <c:v>4.84</c:v>
                </c:pt>
                <c:pt idx="1970">
                  <c:v>4.5599999999999996</c:v>
                </c:pt>
                <c:pt idx="1971">
                  <c:v>4.42</c:v>
                </c:pt>
                <c:pt idx="1972">
                  <c:v>7.66</c:v>
                </c:pt>
                <c:pt idx="1973">
                  <c:v>5.2</c:v>
                </c:pt>
                <c:pt idx="1974">
                  <c:v>5.53</c:v>
                </c:pt>
                <c:pt idx="1975">
                  <c:v>4.8600000000000003</c:v>
                </c:pt>
                <c:pt idx="1976">
                  <c:v>5.49</c:v>
                </c:pt>
                <c:pt idx="1977">
                  <c:v>4.09</c:v>
                </c:pt>
                <c:pt idx="1978">
                  <c:v>4.3099999999999996</c:v>
                </c:pt>
                <c:pt idx="1979">
                  <c:v>4</c:v>
                </c:pt>
                <c:pt idx="1980">
                  <c:v>4.68</c:v>
                </c:pt>
                <c:pt idx="1981">
                  <c:v>4.0199999999999996</c:v>
                </c:pt>
                <c:pt idx="1982">
                  <c:v>5.12</c:v>
                </c:pt>
                <c:pt idx="1983">
                  <c:v>5.52</c:v>
                </c:pt>
                <c:pt idx="1984">
                  <c:v>5.81</c:v>
                </c:pt>
                <c:pt idx="1985">
                  <c:v>5.16</c:v>
                </c:pt>
                <c:pt idx="1986">
                  <c:v>5</c:v>
                </c:pt>
                <c:pt idx="1987">
                  <c:v>5.84</c:v>
                </c:pt>
                <c:pt idx="1988">
                  <c:v>4.1900000000000004</c:v>
                </c:pt>
                <c:pt idx="1989">
                  <c:v>4.62</c:v>
                </c:pt>
                <c:pt idx="1990">
                  <c:v>6.24</c:v>
                </c:pt>
                <c:pt idx="1991">
                  <c:v>5.81</c:v>
                </c:pt>
                <c:pt idx="1992">
                  <c:v>4.83</c:v>
                </c:pt>
                <c:pt idx="1993">
                  <c:v>5.72</c:v>
                </c:pt>
                <c:pt idx="1994">
                  <c:v>4.83</c:v>
                </c:pt>
                <c:pt idx="1995">
                  <c:v>4.1399999999999997</c:v>
                </c:pt>
                <c:pt idx="1996">
                  <c:v>4.07</c:v>
                </c:pt>
                <c:pt idx="1997">
                  <c:v>6.26</c:v>
                </c:pt>
                <c:pt idx="1998">
                  <c:v>5.88</c:v>
                </c:pt>
                <c:pt idx="1999">
                  <c:v>5.72</c:v>
                </c:pt>
                <c:pt idx="2000">
                  <c:v>6.09</c:v>
                </c:pt>
                <c:pt idx="2001">
                  <c:v>4.25</c:v>
                </c:pt>
                <c:pt idx="2002">
                  <c:v>6.09</c:v>
                </c:pt>
                <c:pt idx="2003">
                  <c:v>5.51</c:v>
                </c:pt>
                <c:pt idx="2004">
                  <c:v>5.63</c:v>
                </c:pt>
                <c:pt idx="2005">
                  <c:v>5.29</c:v>
                </c:pt>
                <c:pt idx="2006">
                  <c:v>4</c:v>
                </c:pt>
                <c:pt idx="2007">
                  <c:v>5.49</c:v>
                </c:pt>
                <c:pt idx="2008">
                  <c:v>5.34</c:v>
                </c:pt>
                <c:pt idx="2009">
                  <c:v>4.12</c:v>
                </c:pt>
                <c:pt idx="2010">
                  <c:v>5.49</c:v>
                </c:pt>
                <c:pt idx="2011">
                  <c:v>5.1100000000000003</c:v>
                </c:pt>
                <c:pt idx="2012">
                  <c:v>5.94</c:v>
                </c:pt>
                <c:pt idx="2013">
                  <c:v>5.54</c:v>
                </c:pt>
                <c:pt idx="2014">
                  <c:v>7.09</c:v>
                </c:pt>
                <c:pt idx="2015">
                  <c:v>6.22</c:v>
                </c:pt>
                <c:pt idx="2016">
                  <c:v>4.33</c:v>
                </c:pt>
                <c:pt idx="2017">
                  <c:v>5.83</c:v>
                </c:pt>
                <c:pt idx="2018">
                  <c:v>4.7</c:v>
                </c:pt>
                <c:pt idx="2019">
                  <c:v>4.07</c:v>
                </c:pt>
                <c:pt idx="2020">
                  <c:v>9.39</c:v>
                </c:pt>
                <c:pt idx="2021">
                  <c:v>4.18</c:v>
                </c:pt>
                <c:pt idx="2022">
                  <c:v>4.18</c:v>
                </c:pt>
                <c:pt idx="2023">
                  <c:v>4.4000000000000004</c:v>
                </c:pt>
                <c:pt idx="2024">
                  <c:v>9.9</c:v>
                </c:pt>
                <c:pt idx="2025">
                  <c:v>4.84</c:v>
                </c:pt>
                <c:pt idx="2026">
                  <c:v>5.53</c:v>
                </c:pt>
                <c:pt idx="2027">
                  <c:v>4.33</c:v>
                </c:pt>
                <c:pt idx="2028">
                  <c:v>4.91</c:v>
                </c:pt>
                <c:pt idx="2029">
                  <c:v>4.8</c:v>
                </c:pt>
                <c:pt idx="2030">
                  <c:v>5.55</c:v>
                </c:pt>
                <c:pt idx="2031">
                  <c:v>5.24</c:v>
                </c:pt>
                <c:pt idx="2032">
                  <c:v>6.08</c:v>
                </c:pt>
                <c:pt idx="2033">
                  <c:v>5.83</c:v>
                </c:pt>
                <c:pt idx="2034">
                  <c:v>4.29</c:v>
                </c:pt>
                <c:pt idx="2035">
                  <c:v>5.3</c:v>
                </c:pt>
                <c:pt idx="2036">
                  <c:v>4.42</c:v>
                </c:pt>
                <c:pt idx="2037">
                  <c:v>5.68</c:v>
                </c:pt>
                <c:pt idx="2038">
                  <c:v>6.05</c:v>
                </c:pt>
                <c:pt idx="2039">
                  <c:v>5.33</c:v>
                </c:pt>
                <c:pt idx="2040">
                  <c:v>6.22</c:v>
                </c:pt>
                <c:pt idx="2041">
                  <c:v>5.84</c:v>
                </c:pt>
                <c:pt idx="2042">
                  <c:v>5.71</c:v>
                </c:pt>
                <c:pt idx="2043">
                  <c:v>6.04</c:v>
                </c:pt>
                <c:pt idx="2044">
                  <c:v>4.38</c:v>
                </c:pt>
                <c:pt idx="2045">
                  <c:v>5.56</c:v>
                </c:pt>
                <c:pt idx="2046">
                  <c:v>4.24</c:v>
                </c:pt>
                <c:pt idx="2047">
                  <c:v>6.32</c:v>
                </c:pt>
                <c:pt idx="2048">
                  <c:v>6.3</c:v>
                </c:pt>
                <c:pt idx="2049">
                  <c:v>4.38</c:v>
                </c:pt>
                <c:pt idx="2050">
                  <c:v>4.6500000000000004</c:v>
                </c:pt>
                <c:pt idx="2051">
                  <c:v>4.7</c:v>
                </c:pt>
                <c:pt idx="2052">
                  <c:v>4.34</c:v>
                </c:pt>
                <c:pt idx="2053">
                  <c:v>5.62</c:v>
                </c:pt>
                <c:pt idx="2054">
                  <c:v>4.24</c:v>
                </c:pt>
                <c:pt idx="2055">
                  <c:v>4.57</c:v>
                </c:pt>
                <c:pt idx="2056">
                  <c:v>5.05</c:v>
                </c:pt>
                <c:pt idx="2057">
                  <c:v>6.16</c:v>
                </c:pt>
                <c:pt idx="2058">
                  <c:v>4.57</c:v>
                </c:pt>
                <c:pt idx="2059">
                  <c:v>5.53</c:v>
                </c:pt>
                <c:pt idx="2060">
                  <c:v>5.84</c:v>
                </c:pt>
                <c:pt idx="2061">
                  <c:v>6.41</c:v>
                </c:pt>
                <c:pt idx="2062">
                  <c:v>4.7300000000000004</c:v>
                </c:pt>
                <c:pt idx="2063">
                  <c:v>6.22</c:v>
                </c:pt>
                <c:pt idx="2064">
                  <c:v>4.46</c:v>
                </c:pt>
                <c:pt idx="2065">
                  <c:v>4.5</c:v>
                </c:pt>
                <c:pt idx="2066">
                  <c:v>8.93</c:v>
                </c:pt>
                <c:pt idx="2067">
                  <c:v>11.02</c:v>
                </c:pt>
                <c:pt idx="2068">
                  <c:v>5.25</c:v>
                </c:pt>
                <c:pt idx="2069">
                  <c:v>4.75</c:v>
                </c:pt>
                <c:pt idx="2070">
                  <c:v>4.68</c:v>
                </c:pt>
                <c:pt idx="2071">
                  <c:v>6.17</c:v>
                </c:pt>
                <c:pt idx="2072">
                  <c:v>4.5599999999999996</c:v>
                </c:pt>
                <c:pt idx="2073">
                  <c:v>6.3</c:v>
                </c:pt>
                <c:pt idx="2074">
                  <c:v>6.03</c:v>
                </c:pt>
                <c:pt idx="2075">
                  <c:v>4.2</c:v>
                </c:pt>
                <c:pt idx="2076">
                  <c:v>5.61</c:v>
                </c:pt>
                <c:pt idx="2077">
                  <c:v>5.88</c:v>
                </c:pt>
                <c:pt idx="2078">
                  <c:v>5.92</c:v>
                </c:pt>
                <c:pt idx="2079">
                  <c:v>4.8099999999999996</c:v>
                </c:pt>
                <c:pt idx="2080">
                  <c:v>4.55</c:v>
                </c:pt>
                <c:pt idx="2081">
                  <c:v>6.43</c:v>
                </c:pt>
                <c:pt idx="2082">
                  <c:v>11.62</c:v>
                </c:pt>
                <c:pt idx="2083">
                  <c:v>6.04</c:v>
                </c:pt>
                <c:pt idx="2084">
                  <c:v>8.82</c:v>
                </c:pt>
                <c:pt idx="2085">
                  <c:v>5.8</c:v>
                </c:pt>
                <c:pt idx="2086">
                  <c:v>4.28</c:v>
                </c:pt>
                <c:pt idx="2087">
                  <c:v>5.5</c:v>
                </c:pt>
                <c:pt idx="2088">
                  <c:v>4.6900000000000004</c:v>
                </c:pt>
                <c:pt idx="2089">
                  <c:v>4.43</c:v>
                </c:pt>
                <c:pt idx="2090">
                  <c:v>6.16</c:v>
                </c:pt>
                <c:pt idx="2091">
                  <c:v>6.66</c:v>
                </c:pt>
                <c:pt idx="2092">
                  <c:v>5.92</c:v>
                </c:pt>
                <c:pt idx="2093">
                  <c:v>5.97</c:v>
                </c:pt>
                <c:pt idx="2094">
                  <c:v>4.6399999999999997</c:v>
                </c:pt>
                <c:pt idx="2095">
                  <c:v>6.12</c:v>
                </c:pt>
                <c:pt idx="2096">
                  <c:v>4.87</c:v>
                </c:pt>
                <c:pt idx="2097">
                  <c:v>4.5999999999999996</c:v>
                </c:pt>
                <c:pt idx="2098">
                  <c:v>4.78</c:v>
                </c:pt>
                <c:pt idx="2099">
                  <c:v>11.05</c:v>
                </c:pt>
                <c:pt idx="2100">
                  <c:v>7.62</c:v>
                </c:pt>
                <c:pt idx="2101">
                  <c:v>4.78</c:v>
                </c:pt>
                <c:pt idx="2102">
                  <c:v>6.09</c:v>
                </c:pt>
                <c:pt idx="2103">
                  <c:v>5.1100000000000003</c:v>
                </c:pt>
                <c:pt idx="2104">
                  <c:v>4.46</c:v>
                </c:pt>
                <c:pt idx="2105">
                  <c:v>6.11</c:v>
                </c:pt>
                <c:pt idx="2106">
                  <c:v>4.66</c:v>
                </c:pt>
                <c:pt idx="2107">
                  <c:v>6.14</c:v>
                </c:pt>
                <c:pt idx="2108">
                  <c:v>6.21</c:v>
                </c:pt>
                <c:pt idx="2109">
                  <c:v>4.5999999999999996</c:v>
                </c:pt>
                <c:pt idx="2110">
                  <c:v>5.04</c:v>
                </c:pt>
                <c:pt idx="2111">
                  <c:v>5.08</c:v>
                </c:pt>
                <c:pt idx="2112">
                  <c:v>4.38</c:v>
                </c:pt>
                <c:pt idx="2113">
                  <c:v>4.79</c:v>
                </c:pt>
                <c:pt idx="2114">
                  <c:v>4.21</c:v>
                </c:pt>
                <c:pt idx="2115">
                  <c:v>5.47</c:v>
                </c:pt>
                <c:pt idx="2116">
                  <c:v>5.09</c:v>
                </c:pt>
                <c:pt idx="2117">
                  <c:v>5.08</c:v>
                </c:pt>
                <c:pt idx="2118">
                  <c:v>5.68</c:v>
                </c:pt>
                <c:pt idx="2119">
                  <c:v>4.66</c:v>
                </c:pt>
                <c:pt idx="2120">
                  <c:v>5.59</c:v>
                </c:pt>
                <c:pt idx="2121">
                  <c:v>6.2</c:v>
                </c:pt>
                <c:pt idx="2122">
                  <c:v>4.45</c:v>
                </c:pt>
                <c:pt idx="2123">
                  <c:v>6.1</c:v>
                </c:pt>
                <c:pt idx="2124">
                  <c:v>6.06</c:v>
                </c:pt>
                <c:pt idx="2125">
                  <c:v>4.5599999999999996</c:v>
                </c:pt>
                <c:pt idx="2126">
                  <c:v>6.41</c:v>
                </c:pt>
                <c:pt idx="2127">
                  <c:v>5.57</c:v>
                </c:pt>
                <c:pt idx="2128">
                  <c:v>5.47</c:v>
                </c:pt>
                <c:pt idx="2129">
                  <c:v>4.43</c:v>
                </c:pt>
                <c:pt idx="2130">
                  <c:v>4.95</c:v>
                </c:pt>
                <c:pt idx="2131">
                  <c:v>4.04</c:v>
                </c:pt>
                <c:pt idx="2132">
                  <c:v>5.93</c:v>
                </c:pt>
                <c:pt idx="2133">
                  <c:v>4.2300000000000004</c:v>
                </c:pt>
                <c:pt idx="2134">
                  <c:v>5.59</c:v>
                </c:pt>
                <c:pt idx="2135">
                  <c:v>4.8899999999999997</c:v>
                </c:pt>
                <c:pt idx="2136">
                  <c:v>5.81</c:v>
                </c:pt>
                <c:pt idx="2137">
                  <c:v>4.29</c:v>
                </c:pt>
                <c:pt idx="2138">
                  <c:v>4.03</c:v>
                </c:pt>
                <c:pt idx="2139">
                  <c:v>6.29</c:v>
                </c:pt>
                <c:pt idx="2140">
                  <c:v>4.4800000000000004</c:v>
                </c:pt>
                <c:pt idx="2141">
                  <c:v>5.51</c:v>
                </c:pt>
                <c:pt idx="2142">
                  <c:v>4.5</c:v>
                </c:pt>
                <c:pt idx="2143">
                  <c:v>6.29</c:v>
                </c:pt>
                <c:pt idx="2144">
                  <c:v>4.33</c:v>
                </c:pt>
                <c:pt idx="2145">
                  <c:v>11.15</c:v>
                </c:pt>
                <c:pt idx="2146">
                  <c:v>6.45</c:v>
                </c:pt>
                <c:pt idx="2147">
                  <c:v>9.27</c:v>
                </c:pt>
                <c:pt idx="2148">
                  <c:v>6.15</c:v>
                </c:pt>
                <c:pt idx="2149">
                  <c:v>4.13</c:v>
                </c:pt>
                <c:pt idx="2150">
                  <c:v>4.24</c:v>
                </c:pt>
                <c:pt idx="2151">
                  <c:v>9.8800000000000008</c:v>
                </c:pt>
                <c:pt idx="2152">
                  <c:v>9.5</c:v>
                </c:pt>
                <c:pt idx="2153">
                  <c:v>4.97</c:v>
                </c:pt>
                <c:pt idx="2154">
                  <c:v>5.49</c:v>
                </c:pt>
                <c:pt idx="2155">
                  <c:v>4.47</c:v>
                </c:pt>
                <c:pt idx="2156">
                  <c:v>4.34</c:v>
                </c:pt>
                <c:pt idx="2157">
                  <c:v>9.49</c:v>
                </c:pt>
                <c:pt idx="2158">
                  <c:v>10.16</c:v>
                </c:pt>
                <c:pt idx="2159">
                  <c:v>11.19</c:v>
                </c:pt>
                <c:pt idx="2160">
                  <c:v>11.03</c:v>
                </c:pt>
                <c:pt idx="2161">
                  <c:v>4.43</c:v>
                </c:pt>
                <c:pt idx="2162">
                  <c:v>6.14</c:v>
                </c:pt>
                <c:pt idx="2163">
                  <c:v>4.87</c:v>
                </c:pt>
                <c:pt idx="2164">
                  <c:v>4.3</c:v>
                </c:pt>
                <c:pt idx="2165">
                  <c:v>6.19</c:v>
                </c:pt>
                <c:pt idx="2166">
                  <c:v>6.19</c:v>
                </c:pt>
                <c:pt idx="2167">
                  <c:v>5.12</c:v>
                </c:pt>
                <c:pt idx="2168">
                  <c:v>4.04</c:v>
                </c:pt>
                <c:pt idx="2169">
                  <c:v>5.36</c:v>
                </c:pt>
                <c:pt idx="2170">
                  <c:v>4.38</c:v>
                </c:pt>
                <c:pt idx="2171">
                  <c:v>4.58</c:v>
                </c:pt>
                <c:pt idx="2172">
                  <c:v>11.92</c:v>
                </c:pt>
                <c:pt idx="2173">
                  <c:v>5.4</c:v>
                </c:pt>
                <c:pt idx="2174">
                  <c:v>4.76</c:v>
                </c:pt>
                <c:pt idx="2175">
                  <c:v>4.78</c:v>
                </c:pt>
                <c:pt idx="2176">
                  <c:v>4.26</c:v>
                </c:pt>
                <c:pt idx="2177">
                  <c:v>5.85</c:v>
                </c:pt>
                <c:pt idx="2178">
                  <c:v>5.32</c:v>
                </c:pt>
                <c:pt idx="2179">
                  <c:v>5.14</c:v>
                </c:pt>
                <c:pt idx="2180">
                  <c:v>5</c:v>
                </c:pt>
                <c:pt idx="2181">
                  <c:v>4.55</c:v>
                </c:pt>
                <c:pt idx="2182">
                  <c:v>5.97</c:v>
                </c:pt>
                <c:pt idx="2183">
                  <c:v>4.0199999999999996</c:v>
                </c:pt>
                <c:pt idx="2184">
                  <c:v>4.04</c:v>
                </c:pt>
                <c:pt idx="2185">
                  <c:v>5.54</c:v>
                </c:pt>
                <c:pt idx="2186">
                  <c:v>4.03</c:v>
                </c:pt>
                <c:pt idx="2187">
                  <c:v>5.62</c:v>
                </c:pt>
                <c:pt idx="2188">
                  <c:v>5.27</c:v>
                </c:pt>
                <c:pt idx="2189">
                  <c:v>5.18</c:v>
                </c:pt>
                <c:pt idx="2190">
                  <c:v>5.27</c:v>
                </c:pt>
                <c:pt idx="2191">
                  <c:v>5.62</c:v>
                </c:pt>
                <c:pt idx="2192">
                  <c:v>5.0599999999999996</c:v>
                </c:pt>
                <c:pt idx="2193">
                  <c:v>4.6900000000000004</c:v>
                </c:pt>
                <c:pt idx="2194">
                  <c:v>5.44</c:v>
                </c:pt>
                <c:pt idx="2195">
                  <c:v>5.05</c:v>
                </c:pt>
                <c:pt idx="2196">
                  <c:v>6</c:v>
                </c:pt>
                <c:pt idx="2197">
                  <c:v>5.99</c:v>
                </c:pt>
                <c:pt idx="2198">
                  <c:v>4.3600000000000003</c:v>
                </c:pt>
                <c:pt idx="2199">
                  <c:v>4.41</c:v>
                </c:pt>
                <c:pt idx="2200">
                  <c:v>4.17</c:v>
                </c:pt>
                <c:pt idx="2201">
                  <c:v>4.4400000000000004</c:v>
                </c:pt>
                <c:pt idx="2202">
                  <c:v>5.52</c:v>
                </c:pt>
                <c:pt idx="2203">
                  <c:v>6.01</c:v>
                </c:pt>
                <c:pt idx="2204">
                  <c:v>5.81</c:v>
                </c:pt>
                <c:pt idx="2205">
                  <c:v>4.37</c:v>
                </c:pt>
                <c:pt idx="2206">
                  <c:v>5.74</c:v>
                </c:pt>
                <c:pt idx="2207">
                  <c:v>5.39</c:v>
                </c:pt>
                <c:pt idx="2208">
                  <c:v>4.07</c:v>
                </c:pt>
                <c:pt idx="2209">
                  <c:v>5.49</c:v>
                </c:pt>
                <c:pt idx="2210">
                  <c:v>5.68</c:v>
                </c:pt>
                <c:pt idx="2211">
                  <c:v>6.09</c:v>
                </c:pt>
                <c:pt idx="2212">
                  <c:v>5.53</c:v>
                </c:pt>
                <c:pt idx="2213">
                  <c:v>4.28</c:v>
                </c:pt>
                <c:pt idx="2214">
                  <c:v>6.01</c:v>
                </c:pt>
                <c:pt idx="2215">
                  <c:v>4.59</c:v>
                </c:pt>
                <c:pt idx="2216">
                  <c:v>5.8</c:v>
                </c:pt>
                <c:pt idx="2217">
                  <c:v>5.08</c:v>
                </c:pt>
                <c:pt idx="2218">
                  <c:v>5.84</c:v>
                </c:pt>
                <c:pt idx="2219">
                  <c:v>4.1500000000000004</c:v>
                </c:pt>
                <c:pt idx="2220">
                  <c:v>4.3600000000000003</c:v>
                </c:pt>
                <c:pt idx="2221">
                  <c:v>4.55</c:v>
                </c:pt>
                <c:pt idx="2222">
                  <c:v>4.37</c:v>
                </c:pt>
                <c:pt idx="2223">
                  <c:v>5.24</c:v>
                </c:pt>
                <c:pt idx="2224">
                  <c:v>5.96</c:v>
                </c:pt>
                <c:pt idx="2225">
                  <c:v>4.76</c:v>
                </c:pt>
                <c:pt idx="2226">
                  <c:v>4.3</c:v>
                </c:pt>
                <c:pt idx="2227">
                  <c:v>4.5</c:v>
                </c:pt>
                <c:pt idx="2228">
                  <c:v>5.59</c:v>
                </c:pt>
                <c:pt idx="2229">
                  <c:v>6.29</c:v>
                </c:pt>
                <c:pt idx="2230">
                  <c:v>4.1900000000000004</c:v>
                </c:pt>
                <c:pt idx="2231">
                  <c:v>4.7</c:v>
                </c:pt>
                <c:pt idx="2232">
                  <c:v>5.64</c:v>
                </c:pt>
                <c:pt idx="2233">
                  <c:v>4.1100000000000003</c:v>
                </c:pt>
                <c:pt idx="2234">
                  <c:v>5.43</c:v>
                </c:pt>
                <c:pt idx="2235">
                  <c:v>4.38</c:v>
                </c:pt>
                <c:pt idx="2236">
                  <c:v>9.7899999999999991</c:v>
                </c:pt>
                <c:pt idx="2237">
                  <c:v>11.84</c:v>
                </c:pt>
                <c:pt idx="2238">
                  <c:v>6.22</c:v>
                </c:pt>
                <c:pt idx="2239">
                  <c:v>10.01</c:v>
                </c:pt>
                <c:pt idx="2240">
                  <c:v>4.32</c:v>
                </c:pt>
                <c:pt idx="2241">
                  <c:v>5.65</c:v>
                </c:pt>
                <c:pt idx="2242">
                  <c:v>4.12</c:v>
                </c:pt>
                <c:pt idx="2243">
                  <c:v>6.24</c:v>
                </c:pt>
                <c:pt idx="2244">
                  <c:v>4.83</c:v>
                </c:pt>
                <c:pt idx="2245">
                  <c:v>7.4</c:v>
                </c:pt>
                <c:pt idx="2246">
                  <c:v>4.54</c:v>
                </c:pt>
                <c:pt idx="2247">
                  <c:v>11.11</c:v>
                </c:pt>
                <c:pt idx="2248">
                  <c:v>4.03</c:v>
                </c:pt>
                <c:pt idx="2249">
                  <c:v>4.51</c:v>
                </c:pt>
                <c:pt idx="2250">
                  <c:v>5.56</c:v>
                </c:pt>
                <c:pt idx="2251">
                  <c:v>4.0999999999999996</c:v>
                </c:pt>
                <c:pt idx="2252">
                  <c:v>5.85</c:v>
                </c:pt>
                <c:pt idx="2253">
                  <c:v>4.92</c:v>
                </c:pt>
                <c:pt idx="2254">
                  <c:v>9.4600000000000009</c:v>
                </c:pt>
                <c:pt idx="2255">
                  <c:v>5.94</c:v>
                </c:pt>
                <c:pt idx="2256">
                  <c:v>5.7</c:v>
                </c:pt>
                <c:pt idx="2257">
                  <c:v>4.13</c:v>
                </c:pt>
                <c:pt idx="2258">
                  <c:v>4.7699999999999996</c:v>
                </c:pt>
                <c:pt idx="2259">
                  <c:v>4.99</c:v>
                </c:pt>
                <c:pt idx="2260">
                  <c:v>4.42</c:v>
                </c:pt>
                <c:pt idx="2261">
                  <c:v>4.01</c:v>
                </c:pt>
                <c:pt idx="2262">
                  <c:v>4.49</c:v>
                </c:pt>
                <c:pt idx="2263">
                  <c:v>6.37</c:v>
                </c:pt>
                <c:pt idx="2264">
                  <c:v>5.12</c:v>
                </c:pt>
                <c:pt idx="2265">
                  <c:v>8.59</c:v>
                </c:pt>
                <c:pt idx="2266">
                  <c:v>5.87</c:v>
                </c:pt>
                <c:pt idx="2267">
                  <c:v>7.03</c:v>
                </c:pt>
                <c:pt idx="2268">
                  <c:v>5.51</c:v>
                </c:pt>
                <c:pt idx="2269">
                  <c:v>4.76</c:v>
                </c:pt>
                <c:pt idx="2270">
                  <c:v>4.7</c:v>
                </c:pt>
                <c:pt idx="2271">
                  <c:v>6.21</c:v>
                </c:pt>
                <c:pt idx="2272">
                  <c:v>4.5199999999999996</c:v>
                </c:pt>
                <c:pt idx="2273">
                  <c:v>5.45</c:v>
                </c:pt>
                <c:pt idx="2274">
                  <c:v>4.42</c:v>
                </c:pt>
                <c:pt idx="2275">
                  <c:v>9.44</c:v>
                </c:pt>
                <c:pt idx="2276">
                  <c:v>6.15</c:v>
                </c:pt>
                <c:pt idx="2277">
                  <c:v>5.13</c:v>
                </c:pt>
                <c:pt idx="2278">
                  <c:v>4.96</c:v>
                </c:pt>
                <c:pt idx="2279">
                  <c:v>10.95</c:v>
                </c:pt>
                <c:pt idx="2280">
                  <c:v>4.4400000000000004</c:v>
                </c:pt>
                <c:pt idx="2281">
                  <c:v>4.0199999999999996</c:v>
                </c:pt>
                <c:pt idx="2282">
                  <c:v>5.44</c:v>
                </c:pt>
                <c:pt idx="2283">
                  <c:v>4.1500000000000004</c:v>
                </c:pt>
                <c:pt idx="2284">
                  <c:v>6.02</c:v>
                </c:pt>
                <c:pt idx="2285">
                  <c:v>7.73</c:v>
                </c:pt>
                <c:pt idx="2286">
                  <c:v>5.03</c:v>
                </c:pt>
                <c:pt idx="2287">
                  <c:v>4.08</c:v>
                </c:pt>
                <c:pt idx="2288">
                  <c:v>4.2699999999999996</c:v>
                </c:pt>
                <c:pt idx="2289">
                  <c:v>4.07</c:v>
                </c:pt>
                <c:pt idx="2290">
                  <c:v>10.36</c:v>
                </c:pt>
                <c:pt idx="2291">
                  <c:v>5.71</c:v>
                </c:pt>
                <c:pt idx="2292">
                  <c:v>6.08</c:v>
                </c:pt>
                <c:pt idx="2293">
                  <c:v>5.71</c:v>
                </c:pt>
                <c:pt idx="2294">
                  <c:v>9.1300000000000008</c:v>
                </c:pt>
                <c:pt idx="2295">
                  <c:v>5.49</c:v>
                </c:pt>
                <c:pt idx="2296">
                  <c:v>4.37</c:v>
                </c:pt>
                <c:pt idx="2297">
                  <c:v>8.4600000000000009</c:v>
                </c:pt>
                <c:pt idx="2298">
                  <c:v>5.28</c:v>
                </c:pt>
                <c:pt idx="2299">
                  <c:v>5.33</c:v>
                </c:pt>
                <c:pt idx="2300">
                  <c:v>5.5</c:v>
                </c:pt>
                <c:pt idx="2301">
                  <c:v>5.4</c:v>
                </c:pt>
                <c:pt idx="2302">
                  <c:v>6.05</c:v>
                </c:pt>
                <c:pt idx="2303">
                  <c:v>11.46</c:v>
                </c:pt>
                <c:pt idx="2304">
                  <c:v>8.48</c:v>
                </c:pt>
                <c:pt idx="2305">
                  <c:v>4.8600000000000003</c:v>
                </c:pt>
                <c:pt idx="2306">
                  <c:v>4.45</c:v>
                </c:pt>
                <c:pt idx="2307">
                  <c:v>4.3600000000000003</c:v>
                </c:pt>
                <c:pt idx="2308">
                  <c:v>5.8</c:v>
                </c:pt>
                <c:pt idx="2309">
                  <c:v>5.27</c:v>
                </c:pt>
                <c:pt idx="2310">
                  <c:v>5.64</c:v>
                </c:pt>
                <c:pt idx="2311">
                  <c:v>4.2</c:v>
                </c:pt>
                <c:pt idx="2312">
                  <c:v>5.42</c:v>
                </c:pt>
                <c:pt idx="2313">
                  <c:v>6.11</c:v>
                </c:pt>
                <c:pt idx="2314">
                  <c:v>5.29</c:v>
                </c:pt>
                <c:pt idx="2315">
                  <c:v>5.91</c:v>
                </c:pt>
                <c:pt idx="2316">
                  <c:v>5.81</c:v>
                </c:pt>
                <c:pt idx="2317">
                  <c:v>5.51</c:v>
                </c:pt>
                <c:pt idx="2318">
                  <c:v>5.73</c:v>
                </c:pt>
                <c:pt idx="2319">
                  <c:v>5.53</c:v>
                </c:pt>
                <c:pt idx="2320">
                  <c:v>5.43</c:v>
                </c:pt>
                <c:pt idx="2321">
                  <c:v>8.01</c:v>
                </c:pt>
                <c:pt idx="2322">
                  <c:v>5.94</c:v>
                </c:pt>
                <c:pt idx="2323">
                  <c:v>5.04</c:v>
                </c:pt>
                <c:pt idx="2324">
                  <c:v>4.54</c:v>
                </c:pt>
                <c:pt idx="2325">
                  <c:v>5.6</c:v>
                </c:pt>
                <c:pt idx="2326">
                  <c:v>10.67</c:v>
                </c:pt>
                <c:pt idx="2327">
                  <c:v>5.26</c:v>
                </c:pt>
                <c:pt idx="2328">
                  <c:v>5.22</c:v>
                </c:pt>
                <c:pt idx="2329">
                  <c:v>4.29</c:v>
                </c:pt>
                <c:pt idx="2330">
                  <c:v>5.57</c:v>
                </c:pt>
                <c:pt idx="2331">
                  <c:v>6.28</c:v>
                </c:pt>
                <c:pt idx="2332">
                  <c:v>6.35</c:v>
                </c:pt>
                <c:pt idx="2333">
                  <c:v>4.3899999999999997</c:v>
                </c:pt>
                <c:pt idx="2334">
                  <c:v>4.51</c:v>
                </c:pt>
              </c:numCache>
            </c:numRef>
          </c:yVal>
          <c:smooth val="0"/>
          <c:extLst>
            <c:ext xmlns:c16="http://schemas.microsoft.com/office/drawing/2014/chart" uri="{C3380CC4-5D6E-409C-BE32-E72D297353CC}">
              <c16:uniqueId val="{00000000-7662-41A3-B3D4-A9E6437F26A7}"/>
            </c:ext>
          </c:extLst>
        </c:ser>
        <c:dLbls>
          <c:showLegendKey val="0"/>
          <c:showVal val="0"/>
          <c:showCatName val="0"/>
          <c:showSerName val="0"/>
          <c:showPercent val="0"/>
          <c:showBubbleSize val="0"/>
        </c:dLbls>
        <c:axId val="1686035824"/>
        <c:axId val="1686037264"/>
      </c:scatterChart>
      <c:valAx>
        <c:axId val="1686035824"/>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Patients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1686037264"/>
        <c:crosses val="autoZero"/>
        <c:crossBetween val="midCat"/>
      </c:valAx>
      <c:valAx>
        <c:axId val="1686037264"/>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Age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16860358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a:t>Scatter Plot</a:t>
            </a:r>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'[1]DATA ANALYSIS - 2'!$BO$7</c:f>
              <c:strCache>
                <c:ptCount val="1"/>
                <c:pt idx="0">
                  <c:v>charges</c:v>
                </c:pt>
              </c:strCache>
            </c:strRef>
          </c:tx>
          <c:spPr>
            <a:ln w="25400">
              <a:noFill/>
            </a:ln>
            <a:effectLst/>
          </c:spPr>
          <c:marker>
            <c:symbol val="circle"/>
            <c:size val="4"/>
            <c:spPr>
              <a:solidFill>
                <a:schemeClr val="accent1"/>
              </a:solidFill>
              <a:ln w="9525" cap="flat" cmpd="sng" algn="ctr">
                <a:solidFill>
                  <a:schemeClr val="accent1"/>
                </a:solidFill>
                <a:round/>
              </a:ln>
              <a:effectLst/>
            </c:spPr>
          </c:marker>
          <c:xVal>
            <c:numRef>
              <c:f>'[1]DATA ANALYSIS - 2'!$BN$8:$BN$2342</c:f>
              <c:numCache>
                <c:formatCode>General</c:formatCode>
                <c:ptCount val="2335"/>
                <c:pt idx="0">
                  <c:v>18</c:v>
                </c:pt>
                <c:pt idx="1">
                  <c:v>18</c:v>
                </c:pt>
                <c:pt idx="2">
                  <c:v>18</c:v>
                </c:pt>
                <c:pt idx="3">
                  <c:v>18</c:v>
                </c:pt>
                <c:pt idx="4">
                  <c:v>18</c:v>
                </c:pt>
                <c:pt idx="5">
                  <c:v>18</c:v>
                </c:pt>
                <c:pt idx="6">
                  <c:v>18</c:v>
                </c:pt>
                <c:pt idx="7">
                  <c:v>18</c:v>
                </c:pt>
                <c:pt idx="8">
                  <c:v>18</c:v>
                </c:pt>
                <c:pt idx="9">
                  <c:v>18</c:v>
                </c:pt>
                <c:pt idx="10">
                  <c:v>18</c:v>
                </c:pt>
                <c:pt idx="11">
                  <c:v>18</c:v>
                </c:pt>
                <c:pt idx="12">
                  <c:v>18</c:v>
                </c:pt>
                <c:pt idx="13">
                  <c:v>18</c:v>
                </c:pt>
                <c:pt idx="14">
                  <c:v>18</c:v>
                </c:pt>
                <c:pt idx="15">
                  <c:v>18</c:v>
                </c:pt>
                <c:pt idx="16">
                  <c:v>18</c:v>
                </c:pt>
                <c:pt idx="17">
                  <c:v>18</c:v>
                </c:pt>
                <c:pt idx="18">
                  <c:v>18</c:v>
                </c:pt>
                <c:pt idx="19">
                  <c:v>18</c:v>
                </c:pt>
                <c:pt idx="20">
                  <c:v>18</c:v>
                </c:pt>
                <c:pt idx="21">
                  <c:v>18</c:v>
                </c:pt>
                <c:pt idx="22">
                  <c:v>18</c:v>
                </c:pt>
                <c:pt idx="23">
                  <c:v>18</c:v>
                </c:pt>
                <c:pt idx="24">
                  <c:v>18</c:v>
                </c:pt>
                <c:pt idx="25">
                  <c:v>18</c:v>
                </c:pt>
                <c:pt idx="26">
                  <c:v>18</c:v>
                </c:pt>
                <c:pt idx="27">
                  <c:v>18</c:v>
                </c:pt>
                <c:pt idx="28">
                  <c:v>18</c:v>
                </c:pt>
                <c:pt idx="29">
                  <c:v>18</c:v>
                </c:pt>
                <c:pt idx="30">
                  <c:v>18</c:v>
                </c:pt>
                <c:pt idx="31">
                  <c:v>18</c:v>
                </c:pt>
                <c:pt idx="32">
                  <c:v>18</c:v>
                </c:pt>
                <c:pt idx="33">
                  <c:v>18</c:v>
                </c:pt>
                <c:pt idx="34">
                  <c:v>18</c:v>
                </c:pt>
                <c:pt idx="35">
                  <c:v>18</c:v>
                </c:pt>
                <c:pt idx="36">
                  <c:v>18</c:v>
                </c:pt>
                <c:pt idx="37">
                  <c:v>18</c:v>
                </c:pt>
                <c:pt idx="38">
                  <c:v>18</c:v>
                </c:pt>
                <c:pt idx="39">
                  <c:v>18</c:v>
                </c:pt>
                <c:pt idx="40">
                  <c:v>18</c:v>
                </c:pt>
                <c:pt idx="41">
                  <c:v>18</c:v>
                </c:pt>
                <c:pt idx="42">
                  <c:v>18</c:v>
                </c:pt>
                <c:pt idx="43">
                  <c:v>18</c:v>
                </c:pt>
                <c:pt idx="44">
                  <c:v>18</c:v>
                </c:pt>
                <c:pt idx="45">
                  <c:v>18</c:v>
                </c:pt>
                <c:pt idx="46">
                  <c:v>18</c:v>
                </c:pt>
                <c:pt idx="47">
                  <c:v>18</c:v>
                </c:pt>
                <c:pt idx="48">
                  <c:v>18</c:v>
                </c:pt>
                <c:pt idx="49">
                  <c:v>18</c:v>
                </c:pt>
                <c:pt idx="50">
                  <c:v>18</c:v>
                </c:pt>
                <c:pt idx="51">
                  <c:v>18</c:v>
                </c:pt>
                <c:pt idx="52">
                  <c:v>18</c:v>
                </c:pt>
                <c:pt idx="53">
                  <c:v>18</c:v>
                </c:pt>
                <c:pt idx="54">
                  <c:v>18</c:v>
                </c:pt>
                <c:pt idx="55">
                  <c:v>18</c:v>
                </c:pt>
                <c:pt idx="56">
                  <c:v>18</c:v>
                </c:pt>
                <c:pt idx="57">
                  <c:v>18</c:v>
                </c:pt>
                <c:pt idx="58">
                  <c:v>18</c:v>
                </c:pt>
                <c:pt idx="59">
                  <c:v>18</c:v>
                </c:pt>
                <c:pt idx="60">
                  <c:v>18</c:v>
                </c:pt>
                <c:pt idx="61">
                  <c:v>18</c:v>
                </c:pt>
                <c:pt idx="62">
                  <c:v>18</c:v>
                </c:pt>
                <c:pt idx="63">
                  <c:v>18</c:v>
                </c:pt>
                <c:pt idx="64">
                  <c:v>18</c:v>
                </c:pt>
                <c:pt idx="65">
                  <c:v>18</c:v>
                </c:pt>
                <c:pt idx="66">
                  <c:v>18</c:v>
                </c:pt>
                <c:pt idx="67">
                  <c:v>18</c:v>
                </c:pt>
                <c:pt idx="68">
                  <c:v>18</c:v>
                </c:pt>
                <c:pt idx="69">
                  <c:v>18</c:v>
                </c:pt>
                <c:pt idx="70">
                  <c:v>18</c:v>
                </c:pt>
                <c:pt idx="71">
                  <c:v>18</c:v>
                </c:pt>
                <c:pt idx="72">
                  <c:v>18</c:v>
                </c:pt>
                <c:pt idx="73">
                  <c:v>18</c:v>
                </c:pt>
                <c:pt idx="74">
                  <c:v>18</c:v>
                </c:pt>
                <c:pt idx="75">
                  <c:v>18</c:v>
                </c:pt>
                <c:pt idx="76">
                  <c:v>18</c:v>
                </c:pt>
                <c:pt idx="77">
                  <c:v>18</c:v>
                </c:pt>
                <c:pt idx="78">
                  <c:v>18</c:v>
                </c:pt>
                <c:pt idx="79">
                  <c:v>18</c:v>
                </c:pt>
                <c:pt idx="80">
                  <c:v>18</c:v>
                </c:pt>
                <c:pt idx="81">
                  <c:v>18</c:v>
                </c:pt>
                <c:pt idx="82">
                  <c:v>18</c:v>
                </c:pt>
                <c:pt idx="83">
                  <c:v>18</c:v>
                </c:pt>
                <c:pt idx="84">
                  <c:v>18</c:v>
                </c:pt>
                <c:pt idx="85">
                  <c:v>18</c:v>
                </c:pt>
                <c:pt idx="86">
                  <c:v>18</c:v>
                </c:pt>
                <c:pt idx="87">
                  <c:v>18</c:v>
                </c:pt>
                <c:pt idx="88">
                  <c:v>18</c:v>
                </c:pt>
                <c:pt idx="89">
                  <c:v>18</c:v>
                </c:pt>
                <c:pt idx="90">
                  <c:v>18</c:v>
                </c:pt>
                <c:pt idx="91">
                  <c:v>18</c:v>
                </c:pt>
                <c:pt idx="92">
                  <c:v>18</c:v>
                </c:pt>
                <c:pt idx="93">
                  <c:v>18</c:v>
                </c:pt>
                <c:pt idx="94">
                  <c:v>19</c:v>
                </c:pt>
                <c:pt idx="95">
                  <c:v>19</c:v>
                </c:pt>
                <c:pt idx="96">
                  <c:v>19</c:v>
                </c:pt>
                <c:pt idx="97">
                  <c:v>19</c:v>
                </c:pt>
                <c:pt idx="98">
                  <c:v>19</c:v>
                </c:pt>
                <c:pt idx="99">
                  <c:v>19</c:v>
                </c:pt>
                <c:pt idx="100">
                  <c:v>19</c:v>
                </c:pt>
                <c:pt idx="101">
                  <c:v>19</c:v>
                </c:pt>
                <c:pt idx="102">
                  <c:v>19</c:v>
                </c:pt>
                <c:pt idx="103">
                  <c:v>19</c:v>
                </c:pt>
                <c:pt idx="104">
                  <c:v>19</c:v>
                </c:pt>
                <c:pt idx="105">
                  <c:v>19</c:v>
                </c:pt>
                <c:pt idx="106">
                  <c:v>19</c:v>
                </c:pt>
                <c:pt idx="107">
                  <c:v>19</c:v>
                </c:pt>
                <c:pt idx="108">
                  <c:v>19</c:v>
                </c:pt>
                <c:pt idx="109">
                  <c:v>19</c:v>
                </c:pt>
                <c:pt idx="110">
                  <c:v>19</c:v>
                </c:pt>
                <c:pt idx="111">
                  <c:v>19</c:v>
                </c:pt>
                <c:pt idx="112">
                  <c:v>19</c:v>
                </c:pt>
                <c:pt idx="113">
                  <c:v>19</c:v>
                </c:pt>
                <c:pt idx="114">
                  <c:v>19</c:v>
                </c:pt>
                <c:pt idx="115">
                  <c:v>19</c:v>
                </c:pt>
                <c:pt idx="116">
                  <c:v>19</c:v>
                </c:pt>
                <c:pt idx="117">
                  <c:v>19</c:v>
                </c:pt>
                <c:pt idx="118">
                  <c:v>19</c:v>
                </c:pt>
                <c:pt idx="119">
                  <c:v>19</c:v>
                </c:pt>
                <c:pt idx="120">
                  <c:v>19</c:v>
                </c:pt>
                <c:pt idx="121">
                  <c:v>19</c:v>
                </c:pt>
                <c:pt idx="122">
                  <c:v>19</c:v>
                </c:pt>
                <c:pt idx="123">
                  <c:v>19</c:v>
                </c:pt>
                <c:pt idx="124">
                  <c:v>19</c:v>
                </c:pt>
                <c:pt idx="125">
                  <c:v>19</c:v>
                </c:pt>
                <c:pt idx="126">
                  <c:v>19</c:v>
                </c:pt>
                <c:pt idx="127">
                  <c:v>19</c:v>
                </c:pt>
                <c:pt idx="128">
                  <c:v>19</c:v>
                </c:pt>
                <c:pt idx="129">
                  <c:v>19</c:v>
                </c:pt>
                <c:pt idx="130">
                  <c:v>19</c:v>
                </c:pt>
                <c:pt idx="131">
                  <c:v>19</c:v>
                </c:pt>
                <c:pt idx="132">
                  <c:v>19</c:v>
                </c:pt>
                <c:pt idx="133">
                  <c:v>19</c:v>
                </c:pt>
                <c:pt idx="134">
                  <c:v>19</c:v>
                </c:pt>
                <c:pt idx="135">
                  <c:v>19</c:v>
                </c:pt>
                <c:pt idx="136">
                  <c:v>19</c:v>
                </c:pt>
                <c:pt idx="137">
                  <c:v>19</c:v>
                </c:pt>
                <c:pt idx="138">
                  <c:v>19</c:v>
                </c:pt>
                <c:pt idx="139">
                  <c:v>19</c:v>
                </c:pt>
                <c:pt idx="140">
                  <c:v>19</c:v>
                </c:pt>
                <c:pt idx="141">
                  <c:v>19</c:v>
                </c:pt>
                <c:pt idx="142">
                  <c:v>19</c:v>
                </c:pt>
                <c:pt idx="143">
                  <c:v>19</c:v>
                </c:pt>
                <c:pt idx="144">
                  <c:v>19</c:v>
                </c:pt>
                <c:pt idx="145">
                  <c:v>19</c:v>
                </c:pt>
                <c:pt idx="146">
                  <c:v>19</c:v>
                </c:pt>
                <c:pt idx="147">
                  <c:v>19</c:v>
                </c:pt>
                <c:pt idx="148">
                  <c:v>19</c:v>
                </c:pt>
                <c:pt idx="149">
                  <c:v>19</c:v>
                </c:pt>
                <c:pt idx="150">
                  <c:v>19</c:v>
                </c:pt>
                <c:pt idx="151">
                  <c:v>19</c:v>
                </c:pt>
                <c:pt idx="152">
                  <c:v>19</c:v>
                </c:pt>
                <c:pt idx="153">
                  <c:v>19</c:v>
                </c:pt>
                <c:pt idx="154">
                  <c:v>19</c:v>
                </c:pt>
                <c:pt idx="155">
                  <c:v>19</c:v>
                </c:pt>
                <c:pt idx="156">
                  <c:v>19</c:v>
                </c:pt>
                <c:pt idx="157">
                  <c:v>19</c:v>
                </c:pt>
                <c:pt idx="158">
                  <c:v>19</c:v>
                </c:pt>
                <c:pt idx="159">
                  <c:v>19</c:v>
                </c:pt>
                <c:pt idx="160">
                  <c:v>19</c:v>
                </c:pt>
                <c:pt idx="161">
                  <c:v>19</c:v>
                </c:pt>
                <c:pt idx="162">
                  <c:v>19</c:v>
                </c:pt>
                <c:pt idx="163">
                  <c:v>19</c:v>
                </c:pt>
                <c:pt idx="164">
                  <c:v>19</c:v>
                </c:pt>
                <c:pt idx="165">
                  <c:v>19</c:v>
                </c:pt>
                <c:pt idx="166">
                  <c:v>19</c:v>
                </c:pt>
                <c:pt idx="167">
                  <c:v>19</c:v>
                </c:pt>
                <c:pt idx="168">
                  <c:v>19</c:v>
                </c:pt>
                <c:pt idx="169">
                  <c:v>19</c:v>
                </c:pt>
                <c:pt idx="170">
                  <c:v>19</c:v>
                </c:pt>
                <c:pt idx="171">
                  <c:v>19</c:v>
                </c:pt>
                <c:pt idx="172">
                  <c:v>19</c:v>
                </c:pt>
                <c:pt idx="173">
                  <c:v>19</c:v>
                </c:pt>
                <c:pt idx="174">
                  <c:v>19</c:v>
                </c:pt>
                <c:pt idx="175">
                  <c:v>19</c:v>
                </c:pt>
                <c:pt idx="176">
                  <c:v>19</c:v>
                </c:pt>
                <c:pt idx="177">
                  <c:v>19</c:v>
                </c:pt>
                <c:pt idx="178">
                  <c:v>19</c:v>
                </c:pt>
                <c:pt idx="179">
                  <c:v>19</c:v>
                </c:pt>
                <c:pt idx="180">
                  <c:v>20</c:v>
                </c:pt>
                <c:pt idx="181">
                  <c:v>20</c:v>
                </c:pt>
                <c:pt idx="182">
                  <c:v>20</c:v>
                </c:pt>
                <c:pt idx="183">
                  <c:v>20</c:v>
                </c:pt>
                <c:pt idx="184">
                  <c:v>20</c:v>
                </c:pt>
                <c:pt idx="185">
                  <c:v>20</c:v>
                </c:pt>
                <c:pt idx="186">
                  <c:v>20</c:v>
                </c:pt>
                <c:pt idx="187">
                  <c:v>20</c:v>
                </c:pt>
                <c:pt idx="188">
                  <c:v>20</c:v>
                </c:pt>
                <c:pt idx="189">
                  <c:v>20</c:v>
                </c:pt>
                <c:pt idx="190">
                  <c:v>20</c:v>
                </c:pt>
                <c:pt idx="191">
                  <c:v>20</c:v>
                </c:pt>
                <c:pt idx="192">
                  <c:v>20</c:v>
                </c:pt>
                <c:pt idx="193">
                  <c:v>20</c:v>
                </c:pt>
                <c:pt idx="194">
                  <c:v>20</c:v>
                </c:pt>
                <c:pt idx="195">
                  <c:v>20</c:v>
                </c:pt>
                <c:pt idx="196">
                  <c:v>20</c:v>
                </c:pt>
                <c:pt idx="197">
                  <c:v>20</c:v>
                </c:pt>
                <c:pt idx="198">
                  <c:v>20</c:v>
                </c:pt>
                <c:pt idx="199">
                  <c:v>20</c:v>
                </c:pt>
                <c:pt idx="200">
                  <c:v>20</c:v>
                </c:pt>
                <c:pt idx="201">
                  <c:v>20</c:v>
                </c:pt>
                <c:pt idx="202">
                  <c:v>20</c:v>
                </c:pt>
                <c:pt idx="203">
                  <c:v>20</c:v>
                </c:pt>
                <c:pt idx="204">
                  <c:v>20</c:v>
                </c:pt>
                <c:pt idx="205">
                  <c:v>20</c:v>
                </c:pt>
                <c:pt idx="206">
                  <c:v>20</c:v>
                </c:pt>
                <c:pt idx="207">
                  <c:v>20</c:v>
                </c:pt>
                <c:pt idx="208">
                  <c:v>20</c:v>
                </c:pt>
                <c:pt idx="209">
                  <c:v>20</c:v>
                </c:pt>
                <c:pt idx="210">
                  <c:v>20</c:v>
                </c:pt>
                <c:pt idx="211">
                  <c:v>20</c:v>
                </c:pt>
                <c:pt idx="212">
                  <c:v>20</c:v>
                </c:pt>
                <c:pt idx="213">
                  <c:v>20</c:v>
                </c:pt>
                <c:pt idx="214">
                  <c:v>20</c:v>
                </c:pt>
                <c:pt idx="215">
                  <c:v>20</c:v>
                </c:pt>
                <c:pt idx="216">
                  <c:v>20</c:v>
                </c:pt>
                <c:pt idx="217">
                  <c:v>20</c:v>
                </c:pt>
                <c:pt idx="218">
                  <c:v>20</c:v>
                </c:pt>
                <c:pt idx="219">
                  <c:v>20</c:v>
                </c:pt>
                <c:pt idx="220">
                  <c:v>20</c:v>
                </c:pt>
                <c:pt idx="221">
                  <c:v>20</c:v>
                </c:pt>
                <c:pt idx="222">
                  <c:v>20</c:v>
                </c:pt>
                <c:pt idx="223">
                  <c:v>20</c:v>
                </c:pt>
                <c:pt idx="224">
                  <c:v>20</c:v>
                </c:pt>
                <c:pt idx="225">
                  <c:v>20</c:v>
                </c:pt>
                <c:pt idx="226">
                  <c:v>20</c:v>
                </c:pt>
                <c:pt idx="227">
                  <c:v>20</c:v>
                </c:pt>
                <c:pt idx="228">
                  <c:v>20</c:v>
                </c:pt>
                <c:pt idx="229">
                  <c:v>20</c:v>
                </c:pt>
                <c:pt idx="230">
                  <c:v>20</c:v>
                </c:pt>
                <c:pt idx="231">
                  <c:v>20</c:v>
                </c:pt>
                <c:pt idx="232">
                  <c:v>20</c:v>
                </c:pt>
                <c:pt idx="233">
                  <c:v>20</c:v>
                </c:pt>
                <c:pt idx="234">
                  <c:v>20</c:v>
                </c:pt>
                <c:pt idx="235">
                  <c:v>20</c:v>
                </c:pt>
                <c:pt idx="236">
                  <c:v>20</c:v>
                </c:pt>
                <c:pt idx="237">
                  <c:v>20</c:v>
                </c:pt>
                <c:pt idx="238">
                  <c:v>21</c:v>
                </c:pt>
                <c:pt idx="239">
                  <c:v>21</c:v>
                </c:pt>
                <c:pt idx="240">
                  <c:v>21</c:v>
                </c:pt>
                <c:pt idx="241">
                  <c:v>21</c:v>
                </c:pt>
                <c:pt idx="242">
                  <c:v>21</c:v>
                </c:pt>
                <c:pt idx="243">
                  <c:v>21</c:v>
                </c:pt>
                <c:pt idx="244">
                  <c:v>21</c:v>
                </c:pt>
                <c:pt idx="245">
                  <c:v>21</c:v>
                </c:pt>
                <c:pt idx="246">
                  <c:v>21</c:v>
                </c:pt>
                <c:pt idx="247">
                  <c:v>21</c:v>
                </c:pt>
                <c:pt idx="248">
                  <c:v>21</c:v>
                </c:pt>
                <c:pt idx="249">
                  <c:v>21</c:v>
                </c:pt>
                <c:pt idx="250">
                  <c:v>21</c:v>
                </c:pt>
                <c:pt idx="251">
                  <c:v>21</c:v>
                </c:pt>
                <c:pt idx="252">
                  <c:v>21</c:v>
                </c:pt>
                <c:pt idx="253">
                  <c:v>21</c:v>
                </c:pt>
                <c:pt idx="254">
                  <c:v>21</c:v>
                </c:pt>
                <c:pt idx="255">
                  <c:v>21</c:v>
                </c:pt>
                <c:pt idx="256">
                  <c:v>21</c:v>
                </c:pt>
                <c:pt idx="257">
                  <c:v>21</c:v>
                </c:pt>
                <c:pt idx="258">
                  <c:v>21</c:v>
                </c:pt>
                <c:pt idx="259">
                  <c:v>21</c:v>
                </c:pt>
                <c:pt idx="260">
                  <c:v>21</c:v>
                </c:pt>
                <c:pt idx="261">
                  <c:v>21</c:v>
                </c:pt>
                <c:pt idx="262">
                  <c:v>21</c:v>
                </c:pt>
                <c:pt idx="263">
                  <c:v>21</c:v>
                </c:pt>
                <c:pt idx="264">
                  <c:v>21</c:v>
                </c:pt>
                <c:pt idx="265">
                  <c:v>21</c:v>
                </c:pt>
                <c:pt idx="266">
                  <c:v>21</c:v>
                </c:pt>
                <c:pt idx="267">
                  <c:v>21</c:v>
                </c:pt>
                <c:pt idx="268">
                  <c:v>21</c:v>
                </c:pt>
                <c:pt idx="269">
                  <c:v>21</c:v>
                </c:pt>
                <c:pt idx="270">
                  <c:v>21</c:v>
                </c:pt>
                <c:pt idx="271">
                  <c:v>21</c:v>
                </c:pt>
                <c:pt idx="272">
                  <c:v>21</c:v>
                </c:pt>
                <c:pt idx="273">
                  <c:v>21</c:v>
                </c:pt>
                <c:pt idx="274">
                  <c:v>21</c:v>
                </c:pt>
                <c:pt idx="275">
                  <c:v>21</c:v>
                </c:pt>
                <c:pt idx="276">
                  <c:v>21</c:v>
                </c:pt>
                <c:pt idx="277">
                  <c:v>21</c:v>
                </c:pt>
                <c:pt idx="278">
                  <c:v>21</c:v>
                </c:pt>
                <c:pt idx="279">
                  <c:v>21</c:v>
                </c:pt>
                <c:pt idx="280">
                  <c:v>21</c:v>
                </c:pt>
                <c:pt idx="281">
                  <c:v>22</c:v>
                </c:pt>
                <c:pt idx="282">
                  <c:v>22</c:v>
                </c:pt>
                <c:pt idx="283">
                  <c:v>22</c:v>
                </c:pt>
                <c:pt idx="284">
                  <c:v>22</c:v>
                </c:pt>
                <c:pt idx="285">
                  <c:v>22</c:v>
                </c:pt>
                <c:pt idx="286">
                  <c:v>22</c:v>
                </c:pt>
                <c:pt idx="287">
                  <c:v>22</c:v>
                </c:pt>
                <c:pt idx="288">
                  <c:v>22</c:v>
                </c:pt>
                <c:pt idx="289">
                  <c:v>22</c:v>
                </c:pt>
                <c:pt idx="290">
                  <c:v>22</c:v>
                </c:pt>
                <c:pt idx="291">
                  <c:v>22</c:v>
                </c:pt>
                <c:pt idx="292">
                  <c:v>22</c:v>
                </c:pt>
                <c:pt idx="293">
                  <c:v>22</c:v>
                </c:pt>
                <c:pt idx="294">
                  <c:v>22</c:v>
                </c:pt>
                <c:pt idx="295">
                  <c:v>22</c:v>
                </c:pt>
                <c:pt idx="296">
                  <c:v>22</c:v>
                </c:pt>
                <c:pt idx="297">
                  <c:v>22</c:v>
                </c:pt>
                <c:pt idx="298">
                  <c:v>22</c:v>
                </c:pt>
                <c:pt idx="299">
                  <c:v>22</c:v>
                </c:pt>
                <c:pt idx="300">
                  <c:v>22</c:v>
                </c:pt>
                <c:pt idx="301">
                  <c:v>22</c:v>
                </c:pt>
                <c:pt idx="302">
                  <c:v>22</c:v>
                </c:pt>
                <c:pt idx="303">
                  <c:v>22</c:v>
                </c:pt>
                <c:pt idx="304">
                  <c:v>22</c:v>
                </c:pt>
                <c:pt idx="305">
                  <c:v>22</c:v>
                </c:pt>
                <c:pt idx="306">
                  <c:v>22</c:v>
                </c:pt>
                <c:pt idx="307">
                  <c:v>22</c:v>
                </c:pt>
                <c:pt idx="308">
                  <c:v>22</c:v>
                </c:pt>
                <c:pt idx="309">
                  <c:v>22</c:v>
                </c:pt>
                <c:pt idx="310">
                  <c:v>22</c:v>
                </c:pt>
                <c:pt idx="311">
                  <c:v>22</c:v>
                </c:pt>
                <c:pt idx="312">
                  <c:v>22</c:v>
                </c:pt>
                <c:pt idx="313">
                  <c:v>22</c:v>
                </c:pt>
                <c:pt idx="314">
                  <c:v>22</c:v>
                </c:pt>
                <c:pt idx="315">
                  <c:v>22</c:v>
                </c:pt>
                <c:pt idx="316">
                  <c:v>22</c:v>
                </c:pt>
                <c:pt idx="317">
                  <c:v>22</c:v>
                </c:pt>
                <c:pt idx="318">
                  <c:v>22</c:v>
                </c:pt>
                <c:pt idx="319">
                  <c:v>22</c:v>
                </c:pt>
                <c:pt idx="320">
                  <c:v>22</c:v>
                </c:pt>
                <c:pt idx="321">
                  <c:v>22</c:v>
                </c:pt>
                <c:pt idx="322">
                  <c:v>22</c:v>
                </c:pt>
                <c:pt idx="323">
                  <c:v>22</c:v>
                </c:pt>
                <c:pt idx="324">
                  <c:v>22</c:v>
                </c:pt>
                <c:pt idx="325">
                  <c:v>22</c:v>
                </c:pt>
                <c:pt idx="326">
                  <c:v>22</c:v>
                </c:pt>
                <c:pt idx="327">
                  <c:v>22</c:v>
                </c:pt>
                <c:pt idx="328">
                  <c:v>22</c:v>
                </c:pt>
                <c:pt idx="329">
                  <c:v>22</c:v>
                </c:pt>
                <c:pt idx="330">
                  <c:v>22</c:v>
                </c:pt>
                <c:pt idx="331">
                  <c:v>22</c:v>
                </c:pt>
                <c:pt idx="332">
                  <c:v>22</c:v>
                </c:pt>
                <c:pt idx="333">
                  <c:v>23</c:v>
                </c:pt>
                <c:pt idx="334">
                  <c:v>23</c:v>
                </c:pt>
                <c:pt idx="335">
                  <c:v>23</c:v>
                </c:pt>
                <c:pt idx="336">
                  <c:v>23</c:v>
                </c:pt>
                <c:pt idx="337">
                  <c:v>23</c:v>
                </c:pt>
                <c:pt idx="338">
                  <c:v>23</c:v>
                </c:pt>
                <c:pt idx="339">
                  <c:v>23</c:v>
                </c:pt>
                <c:pt idx="340">
                  <c:v>23</c:v>
                </c:pt>
                <c:pt idx="341">
                  <c:v>23</c:v>
                </c:pt>
                <c:pt idx="342">
                  <c:v>23</c:v>
                </c:pt>
                <c:pt idx="343">
                  <c:v>23</c:v>
                </c:pt>
                <c:pt idx="344">
                  <c:v>23</c:v>
                </c:pt>
                <c:pt idx="345">
                  <c:v>23</c:v>
                </c:pt>
                <c:pt idx="346">
                  <c:v>23</c:v>
                </c:pt>
                <c:pt idx="347">
                  <c:v>23</c:v>
                </c:pt>
                <c:pt idx="348">
                  <c:v>23</c:v>
                </c:pt>
                <c:pt idx="349">
                  <c:v>23</c:v>
                </c:pt>
                <c:pt idx="350">
                  <c:v>23</c:v>
                </c:pt>
                <c:pt idx="351">
                  <c:v>23</c:v>
                </c:pt>
                <c:pt idx="352">
                  <c:v>23</c:v>
                </c:pt>
                <c:pt idx="353">
                  <c:v>23</c:v>
                </c:pt>
                <c:pt idx="354">
                  <c:v>23</c:v>
                </c:pt>
                <c:pt idx="355">
                  <c:v>23</c:v>
                </c:pt>
                <c:pt idx="356">
                  <c:v>23</c:v>
                </c:pt>
                <c:pt idx="357">
                  <c:v>23</c:v>
                </c:pt>
                <c:pt idx="358">
                  <c:v>23</c:v>
                </c:pt>
                <c:pt idx="359">
                  <c:v>23</c:v>
                </c:pt>
                <c:pt idx="360">
                  <c:v>23</c:v>
                </c:pt>
                <c:pt idx="361">
                  <c:v>23</c:v>
                </c:pt>
                <c:pt idx="362">
                  <c:v>23</c:v>
                </c:pt>
                <c:pt idx="363">
                  <c:v>23</c:v>
                </c:pt>
                <c:pt idx="364">
                  <c:v>23</c:v>
                </c:pt>
                <c:pt idx="365">
                  <c:v>23</c:v>
                </c:pt>
                <c:pt idx="366">
                  <c:v>23</c:v>
                </c:pt>
                <c:pt idx="367">
                  <c:v>23</c:v>
                </c:pt>
                <c:pt idx="368">
                  <c:v>23</c:v>
                </c:pt>
                <c:pt idx="369">
                  <c:v>23</c:v>
                </c:pt>
                <c:pt idx="370">
                  <c:v>23</c:v>
                </c:pt>
                <c:pt idx="371">
                  <c:v>23</c:v>
                </c:pt>
                <c:pt idx="372">
                  <c:v>23</c:v>
                </c:pt>
                <c:pt idx="373">
                  <c:v>23</c:v>
                </c:pt>
                <c:pt idx="374">
                  <c:v>23</c:v>
                </c:pt>
                <c:pt idx="375">
                  <c:v>23</c:v>
                </c:pt>
                <c:pt idx="376">
                  <c:v>23</c:v>
                </c:pt>
                <c:pt idx="377">
                  <c:v>23</c:v>
                </c:pt>
                <c:pt idx="378">
                  <c:v>23</c:v>
                </c:pt>
                <c:pt idx="379">
                  <c:v>23</c:v>
                </c:pt>
                <c:pt idx="380">
                  <c:v>23</c:v>
                </c:pt>
                <c:pt idx="381">
                  <c:v>23</c:v>
                </c:pt>
                <c:pt idx="382">
                  <c:v>23</c:v>
                </c:pt>
                <c:pt idx="383">
                  <c:v>24</c:v>
                </c:pt>
                <c:pt idx="384">
                  <c:v>24</c:v>
                </c:pt>
                <c:pt idx="385">
                  <c:v>24</c:v>
                </c:pt>
                <c:pt idx="386">
                  <c:v>24</c:v>
                </c:pt>
                <c:pt idx="387">
                  <c:v>24</c:v>
                </c:pt>
                <c:pt idx="388">
                  <c:v>24</c:v>
                </c:pt>
                <c:pt idx="389">
                  <c:v>24</c:v>
                </c:pt>
                <c:pt idx="390">
                  <c:v>24</c:v>
                </c:pt>
                <c:pt idx="391">
                  <c:v>24</c:v>
                </c:pt>
                <c:pt idx="392">
                  <c:v>24</c:v>
                </c:pt>
                <c:pt idx="393">
                  <c:v>24</c:v>
                </c:pt>
                <c:pt idx="394">
                  <c:v>24</c:v>
                </c:pt>
                <c:pt idx="395">
                  <c:v>24</c:v>
                </c:pt>
                <c:pt idx="396">
                  <c:v>24</c:v>
                </c:pt>
                <c:pt idx="397">
                  <c:v>24</c:v>
                </c:pt>
                <c:pt idx="398">
                  <c:v>24</c:v>
                </c:pt>
                <c:pt idx="399">
                  <c:v>24</c:v>
                </c:pt>
                <c:pt idx="400">
                  <c:v>24</c:v>
                </c:pt>
                <c:pt idx="401">
                  <c:v>24</c:v>
                </c:pt>
                <c:pt idx="402">
                  <c:v>24</c:v>
                </c:pt>
                <c:pt idx="403">
                  <c:v>24</c:v>
                </c:pt>
                <c:pt idx="404">
                  <c:v>24</c:v>
                </c:pt>
                <c:pt idx="405">
                  <c:v>24</c:v>
                </c:pt>
                <c:pt idx="406">
                  <c:v>24</c:v>
                </c:pt>
                <c:pt idx="407">
                  <c:v>24</c:v>
                </c:pt>
                <c:pt idx="408">
                  <c:v>24</c:v>
                </c:pt>
                <c:pt idx="409">
                  <c:v>24</c:v>
                </c:pt>
                <c:pt idx="410">
                  <c:v>24</c:v>
                </c:pt>
                <c:pt idx="411">
                  <c:v>24</c:v>
                </c:pt>
                <c:pt idx="412">
                  <c:v>24</c:v>
                </c:pt>
                <c:pt idx="413">
                  <c:v>24</c:v>
                </c:pt>
                <c:pt idx="414">
                  <c:v>24</c:v>
                </c:pt>
                <c:pt idx="415">
                  <c:v>24</c:v>
                </c:pt>
                <c:pt idx="416">
                  <c:v>24</c:v>
                </c:pt>
                <c:pt idx="417">
                  <c:v>24</c:v>
                </c:pt>
                <c:pt idx="418">
                  <c:v>24</c:v>
                </c:pt>
                <c:pt idx="419">
                  <c:v>24</c:v>
                </c:pt>
                <c:pt idx="420">
                  <c:v>24</c:v>
                </c:pt>
                <c:pt idx="421">
                  <c:v>24</c:v>
                </c:pt>
                <c:pt idx="422">
                  <c:v>24</c:v>
                </c:pt>
                <c:pt idx="423">
                  <c:v>24</c:v>
                </c:pt>
                <c:pt idx="424">
                  <c:v>24</c:v>
                </c:pt>
                <c:pt idx="425">
                  <c:v>24</c:v>
                </c:pt>
                <c:pt idx="426">
                  <c:v>24</c:v>
                </c:pt>
                <c:pt idx="427">
                  <c:v>24</c:v>
                </c:pt>
                <c:pt idx="428">
                  <c:v>24</c:v>
                </c:pt>
                <c:pt idx="429">
                  <c:v>25</c:v>
                </c:pt>
                <c:pt idx="430">
                  <c:v>25</c:v>
                </c:pt>
                <c:pt idx="431">
                  <c:v>25</c:v>
                </c:pt>
                <c:pt idx="432">
                  <c:v>25</c:v>
                </c:pt>
                <c:pt idx="433">
                  <c:v>25</c:v>
                </c:pt>
                <c:pt idx="434">
                  <c:v>25</c:v>
                </c:pt>
                <c:pt idx="435">
                  <c:v>25</c:v>
                </c:pt>
                <c:pt idx="436">
                  <c:v>25</c:v>
                </c:pt>
                <c:pt idx="437">
                  <c:v>25</c:v>
                </c:pt>
                <c:pt idx="438">
                  <c:v>25</c:v>
                </c:pt>
                <c:pt idx="439">
                  <c:v>25</c:v>
                </c:pt>
                <c:pt idx="440">
                  <c:v>25</c:v>
                </c:pt>
                <c:pt idx="441">
                  <c:v>25</c:v>
                </c:pt>
                <c:pt idx="442">
                  <c:v>25</c:v>
                </c:pt>
                <c:pt idx="443">
                  <c:v>25</c:v>
                </c:pt>
                <c:pt idx="444">
                  <c:v>25</c:v>
                </c:pt>
                <c:pt idx="445">
                  <c:v>25</c:v>
                </c:pt>
                <c:pt idx="446">
                  <c:v>25</c:v>
                </c:pt>
                <c:pt idx="447">
                  <c:v>25</c:v>
                </c:pt>
                <c:pt idx="448">
                  <c:v>25</c:v>
                </c:pt>
                <c:pt idx="449">
                  <c:v>25</c:v>
                </c:pt>
                <c:pt idx="450">
                  <c:v>25</c:v>
                </c:pt>
                <c:pt idx="451">
                  <c:v>25</c:v>
                </c:pt>
                <c:pt idx="452">
                  <c:v>25</c:v>
                </c:pt>
                <c:pt idx="453">
                  <c:v>25</c:v>
                </c:pt>
                <c:pt idx="454">
                  <c:v>25</c:v>
                </c:pt>
                <c:pt idx="455">
                  <c:v>25</c:v>
                </c:pt>
                <c:pt idx="456">
                  <c:v>25</c:v>
                </c:pt>
                <c:pt idx="457">
                  <c:v>25</c:v>
                </c:pt>
                <c:pt idx="458">
                  <c:v>25</c:v>
                </c:pt>
                <c:pt idx="459">
                  <c:v>25</c:v>
                </c:pt>
                <c:pt idx="460">
                  <c:v>25</c:v>
                </c:pt>
                <c:pt idx="461">
                  <c:v>25</c:v>
                </c:pt>
                <c:pt idx="462">
                  <c:v>25</c:v>
                </c:pt>
                <c:pt idx="463">
                  <c:v>25</c:v>
                </c:pt>
                <c:pt idx="464">
                  <c:v>25</c:v>
                </c:pt>
                <c:pt idx="465">
                  <c:v>25</c:v>
                </c:pt>
                <c:pt idx="466">
                  <c:v>25</c:v>
                </c:pt>
                <c:pt idx="467">
                  <c:v>25</c:v>
                </c:pt>
                <c:pt idx="468">
                  <c:v>25</c:v>
                </c:pt>
                <c:pt idx="469">
                  <c:v>25</c:v>
                </c:pt>
                <c:pt idx="470">
                  <c:v>25</c:v>
                </c:pt>
                <c:pt idx="471">
                  <c:v>25</c:v>
                </c:pt>
                <c:pt idx="472">
                  <c:v>25</c:v>
                </c:pt>
                <c:pt idx="473">
                  <c:v>25</c:v>
                </c:pt>
                <c:pt idx="474">
                  <c:v>25</c:v>
                </c:pt>
                <c:pt idx="475">
                  <c:v>25</c:v>
                </c:pt>
                <c:pt idx="476">
                  <c:v>25</c:v>
                </c:pt>
                <c:pt idx="477">
                  <c:v>25</c:v>
                </c:pt>
                <c:pt idx="478">
                  <c:v>25</c:v>
                </c:pt>
                <c:pt idx="479">
                  <c:v>25</c:v>
                </c:pt>
                <c:pt idx="480">
                  <c:v>25</c:v>
                </c:pt>
                <c:pt idx="481">
                  <c:v>25</c:v>
                </c:pt>
                <c:pt idx="482">
                  <c:v>25</c:v>
                </c:pt>
                <c:pt idx="483">
                  <c:v>25</c:v>
                </c:pt>
                <c:pt idx="484">
                  <c:v>25</c:v>
                </c:pt>
                <c:pt idx="485">
                  <c:v>25</c:v>
                </c:pt>
                <c:pt idx="486">
                  <c:v>26</c:v>
                </c:pt>
                <c:pt idx="487">
                  <c:v>26</c:v>
                </c:pt>
                <c:pt idx="488">
                  <c:v>26</c:v>
                </c:pt>
                <c:pt idx="489">
                  <c:v>26</c:v>
                </c:pt>
                <c:pt idx="490">
                  <c:v>26</c:v>
                </c:pt>
                <c:pt idx="491">
                  <c:v>26</c:v>
                </c:pt>
                <c:pt idx="492">
                  <c:v>26</c:v>
                </c:pt>
                <c:pt idx="493">
                  <c:v>26</c:v>
                </c:pt>
                <c:pt idx="494">
                  <c:v>26</c:v>
                </c:pt>
                <c:pt idx="495">
                  <c:v>26</c:v>
                </c:pt>
                <c:pt idx="496">
                  <c:v>26</c:v>
                </c:pt>
                <c:pt idx="497">
                  <c:v>26</c:v>
                </c:pt>
                <c:pt idx="498">
                  <c:v>26</c:v>
                </c:pt>
                <c:pt idx="499">
                  <c:v>26</c:v>
                </c:pt>
                <c:pt idx="500">
                  <c:v>26</c:v>
                </c:pt>
                <c:pt idx="501">
                  <c:v>26</c:v>
                </c:pt>
                <c:pt idx="502">
                  <c:v>26</c:v>
                </c:pt>
                <c:pt idx="503">
                  <c:v>26</c:v>
                </c:pt>
                <c:pt idx="504">
                  <c:v>26</c:v>
                </c:pt>
                <c:pt idx="505">
                  <c:v>26</c:v>
                </c:pt>
                <c:pt idx="506">
                  <c:v>26</c:v>
                </c:pt>
                <c:pt idx="507">
                  <c:v>26</c:v>
                </c:pt>
                <c:pt idx="508">
                  <c:v>26</c:v>
                </c:pt>
                <c:pt idx="509">
                  <c:v>26</c:v>
                </c:pt>
                <c:pt idx="510">
                  <c:v>26</c:v>
                </c:pt>
                <c:pt idx="511">
                  <c:v>26</c:v>
                </c:pt>
                <c:pt idx="512">
                  <c:v>26</c:v>
                </c:pt>
                <c:pt idx="513">
                  <c:v>26</c:v>
                </c:pt>
                <c:pt idx="514">
                  <c:v>26</c:v>
                </c:pt>
                <c:pt idx="515">
                  <c:v>26</c:v>
                </c:pt>
                <c:pt idx="516">
                  <c:v>26</c:v>
                </c:pt>
                <c:pt idx="517">
                  <c:v>26</c:v>
                </c:pt>
                <c:pt idx="518">
                  <c:v>26</c:v>
                </c:pt>
                <c:pt idx="519">
                  <c:v>26</c:v>
                </c:pt>
                <c:pt idx="520">
                  <c:v>26</c:v>
                </c:pt>
                <c:pt idx="521">
                  <c:v>26</c:v>
                </c:pt>
                <c:pt idx="522">
                  <c:v>26</c:v>
                </c:pt>
                <c:pt idx="523">
                  <c:v>26</c:v>
                </c:pt>
                <c:pt idx="524">
                  <c:v>26</c:v>
                </c:pt>
                <c:pt idx="525">
                  <c:v>26</c:v>
                </c:pt>
                <c:pt idx="526">
                  <c:v>26</c:v>
                </c:pt>
                <c:pt idx="527">
                  <c:v>26</c:v>
                </c:pt>
                <c:pt idx="528">
                  <c:v>26</c:v>
                </c:pt>
                <c:pt idx="529">
                  <c:v>26</c:v>
                </c:pt>
                <c:pt idx="530">
                  <c:v>27</c:v>
                </c:pt>
                <c:pt idx="531">
                  <c:v>27</c:v>
                </c:pt>
                <c:pt idx="532">
                  <c:v>27</c:v>
                </c:pt>
                <c:pt idx="533">
                  <c:v>27</c:v>
                </c:pt>
                <c:pt idx="534">
                  <c:v>27</c:v>
                </c:pt>
                <c:pt idx="535">
                  <c:v>27</c:v>
                </c:pt>
                <c:pt idx="536">
                  <c:v>27</c:v>
                </c:pt>
                <c:pt idx="537">
                  <c:v>27</c:v>
                </c:pt>
                <c:pt idx="538">
                  <c:v>27</c:v>
                </c:pt>
                <c:pt idx="539">
                  <c:v>27</c:v>
                </c:pt>
                <c:pt idx="540">
                  <c:v>27</c:v>
                </c:pt>
                <c:pt idx="541">
                  <c:v>27</c:v>
                </c:pt>
                <c:pt idx="542">
                  <c:v>27</c:v>
                </c:pt>
                <c:pt idx="543">
                  <c:v>27</c:v>
                </c:pt>
                <c:pt idx="544">
                  <c:v>27</c:v>
                </c:pt>
                <c:pt idx="545">
                  <c:v>27</c:v>
                </c:pt>
                <c:pt idx="546">
                  <c:v>27</c:v>
                </c:pt>
                <c:pt idx="547">
                  <c:v>27</c:v>
                </c:pt>
                <c:pt idx="548">
                  <c:v>27</c:v>
                </c:pt>
                <c:pt idx="549">
                  <c:v>27</c:v>
                </c:pt>
                <c:pt idx="550">
                  <c:v>27</c:v>
                </c:pt>
                <c:pt idx="551">
                  <c:v>27</c:v>
                </c:pt>
                <c:pt idx="552">
                  <c:v>27</c:v>
                </c:pt>
                <c:pt idx="553">
                  <c:v>27</c:v>
                </c:pt>
                <c:pt idx="554">
                  <c:v>27</c:v>
                </c:pt>
                <c:pt idx="555">
                  <c:v>27</c:v>
                </c:pt>
                <c:pt idx="556">
                  <c:v>27</c:v>
                </c:pt>
                <c:pt idx="557">
                  <c:v>27</c:v>
                </c:pt>
                <c:pt idx="558">
                  <c:v>27</c:v>
                </c:pt>
                <c:pt idx="559">
                  <c:v>27</c:v>
                </c:pt>
                <c:pt idx="560">
                  <c:v>27</c:v>
                </c:pt>
                <c:pt idx="561">
                  <c:v>27</c:v>
                </c:pt>
                <c:pt idx="562">
                  <c:v>27</c:v>
                </c:pt>
                <c:pt idx="563">
                  <c:v>27</c:v>
                </c:pt>
                <c:pt idx="564">
                  <c:v>27</c:v>
                </c:pt>
                <c:pt idx="565">
                  <c:v>27</c:v>
                </c:pt>
                <c:pt idx="566">
                  <c:v>27</c:v>
                </c:pt>
                <c:pt idx="567">
                  <c:v>27</c:v>
                </c:pt>
                <c:pt idx="568">
                  <c:v>27</c:v>
                </c:pt>
                <c:pt idx="569">
                  <c:v>27</c:v>
                </c:pt>
                <c:pt idx="570">
                  <c:v>27</c:v>
                </c:pt>
                <c:pt idx="571">
                  <c:v>27</c:v>
                </c:pt>
                <c:pt idx="572">
                  <c:v>27</c:v>
                </c:pt>
                <c:pt idx="573">
                  <c:v>27</c:v>
                </c:pt>
                <c:pt idx="574">
                  <c:v>27</c:v>
                </c:pt>
                <c:pt idx="575">
                  <c:v>27</c:v>
                </c:pt>
                <c:pt idx="576">
                  <c:v>27</c:v>
                </c:pt>
                <c:pt idx="577">
                  <c:v>27</c:v>
                </c:pt>
                <c:pt idx="578">
                  <c:v>27</c:v>
                </c:pt>
                <c:pt idx="579">
                  <c:v>27</c:v>
                </c:pt>
                <c:pt idx="580">
                  <c:v>27</c:v>
                </c:pt>
                <c:pt idx="581">
                  <c:v>28</c:v>
                </c:pt>
                <c:pt idx="582">
                  <c:v>28</c:v>
                </c:pt>
                <c:pt idx="583">
                  <c:v>28</c:v>
                </c:pt>
                <c:pt idx="584">
                  <c:v>28</c:v>
                </c:pt>
                <c:pt idx="585">
                  <c:v>28</c:v>
                </c:pt>
                <c:pt idx="586">
                  <c:v>28</c:v>
                </c:pt>
                <c:pt idx="587">
                  <c:v>28</c:v>
                </c:pt>
                <c:pt idx="588">
                  <c:v>28</c:v>
                </c:pt>
                <c:pt idx="589">
                  <c:v>28</c:v>
                </c:pt>
                <c:pt idx="590">
                  <c:v>28</c:v>
                </c:pt>
                <c:pt idx="591">
                  <c:v>28</c:v>
                </c:pt>
                <c:pt idx="592">
                  <c:v>28</c:v>
                </c:pt>
                <c:pt idx="593">
                  <c:v>28</c:v>
                </c:pt>
                <c:pt idx="594">
                  <c:v>28</c:v>
                </c:pt>
                <c:pt idx="595">
                  <c:v>28</c:v>
                </c:pt>
                <c:pt idx="596">
                  <c:v>28</c:v>
                </c:pt>
                <c:pt idx="597">
                  <c:v>28</c:v>
                </c:pt>
                <c:pt idx="598">
                  <c:v>28</c:v>
                </c:pt>
                <c:pt idx="599">
                  <c:v>28</c:v>
                </c:pt>
                <c:pt idx="600">
                  <c:v>28</c:v>
                </c:pt>
                <c:pt idx="601">
                  <c:v>28</c:v>
                </c:pt>
                <c:pt idx="602">
                  <c:v>28</c:v>
                </c:pt>
                <c:pt idx="603">
                  <c:v>28</c:v>
                </c:pt>
                <c:pt idx="604">
                  <c:v>28</c:v>
                </c:pt>
                <c:pt idx="605">
                  <c:v>28</c:v>
                </c:pt>
                <c:pt idx="606">
                  <c:v>28</c:v>
                </c:pt>
                <c:pt idx="607">
                  <c:v>28</c:v>
                </c:pt>
                <c:pt idx="608">
                  <c:v>28</c:v>
                </c:pt>
                <c:pt idx="609">
                  <c:v>28</c:v>
                </c:pt>
                <c:pt idx="610">
                  <c:v>28</c:v>
                </c:pt>
                <c:pt idx="611">
                  <c:v>28</c:v>
                </c:pt>
                <c:pt idx="612">
                  <c:v>28</c:v>
                </c:pt>
                <c:pt idx="613">
                  <c:v>28</c:v>
                </c:pt>
                <c:pt idx="614">
                  <c:v>28</c:v>
                </c:pt>
                <c:pt idx="615">
                  <c:v>28</c:v>
                </c:pt>
                <c:pt idx="616">
                  <c:v>28</c:v>
                </c:pt>
                <c:pt idx="617">
                  <c:v>28</c:v>
                </c:pt>
                <c:pt idx="618">
                  <c:v>28</c:v>
                </c:pt>
                <c:pt idx="619">
                  <c:v>28</c:v>
                </c:pt>
                <c:pt idx="620">
                  <c:v>28</c:v>
                </c:pt>
                <c:pt idx="621">
                  <c:v>28</c:v>
                </c:pt>
                <c:pt idx="622">
                  <c:v>28</c:v>
                </c:pt>
                <c:pt idx="623">
                  <c:v>28</c:v>
                </c:pt>
                <c:pt idx="624">
                  <c:v>28</c:v>
                </c:pt>
                <c:pt idx="625">
                  <c:v>28</c:v>
                </c:pt>
                <c:pt idx="626">
                  <c:v>28</c:v>
                </c:pt>
                <c:pt idx="627">
                  <c:v>28</c:v>
                </c:pt>
                <c:pt idx="628">
                  <c:v>28</c:v>
                </c:pt>
                <c:pt idx="629">
                  <c:v>28</c:v>
                </c:pt>
                <c:pt idx="630">
                  <c:v>28</c:v>
                </c:pt>
                <c:pt idx="631">
                  <c:v>28</c:v>
                </c:pt>
                <c:pt idx="632">
                  <c:v>28</c:v>
                </c:pt>
                <c:pt idx="633">
                  <c:v>28</c:v>
                </c:pt>
                <c:pt idx="634">
                  <c:v>28</c:v>
                </c:pt>
                <c:pt idx="635">
                  <c:v>28</c:v>
                </c:pt>
                <c:pt idx="636">
                  <c:v>29</c:v>
                </c:pt>
                <c:pt idx="637">
                  <c:v>29</c:v>
                </c:pt>
                <c:pt idx="638">
                  <c:v>29</c:v>
                </c:pt>
                <c:pt idx="639">
                  <c:v>29</c:v>
                </c:pt>
                <c:pt idx="640">
                  <c:v>29</c:v>
                </c:pt>
                <c:pt idx="641">
                  <c:v>29</c:v>
                </c:pt>
                <c:pt idx="642">
                  <c:v>29</c:v>
                </c:pt>
                <c:pt idx="643">
                  <c:v>29</c:v>
                </c:pt>
                <c:pt idx="644">
                  <c:v>29</c:v>
                </c:pt>
                <c:pt idx="645">
                  <c:v>29</c:v>
                </c:pt>
                <c:pt idx="646">
                  <c:v>29</c:v>
                </c:pt>
                <c:pt idx="647">
                  <c:v>29</c:v>
                </c:pt>
                <c:pt idx="648">
                  <c:v>29</c:v>
                </c:pt>
                <c:pt idx="649">
                  <c:v>29</c:v>
                </c:pt>
                <c:pt idx="650">
                  <c:v>29</c:v>
                </c:pt>
                <c:pt idx="651">
                  <c:v>29</c:v>
                </c:pt>
                <c:pt idx="652">
                  <c:v>29</c:v>
                </c:pt>
                <c:pt idx="653">
                  <c:v>29</c:v>
                </c:pt>
                <c:pt idx="654">
                  <c:v>29</c:v>
                </c:pt>
                <c:pt idx="655">
                  <c:v>29</c:v>
                </c:pt>
                <c:pt idx="656">
                  <c:v>29</c:v>
                </c:pt>
                <c:pt idx="657">
                  <c:v>29</c:v>
                </c:pt>
                <c:pt idx="658">
                  <c:v>29</c:v>
                </c:pt>
                <c:pt idx="659">
                  <c:v>29</c:v>
                </c:pt>
                <c:pt idx="660">
                  <c:v>29</c:v>
                </c:pt>
                <c:pt idx="661">
                  <c:v>29</c:v>
                </c:pt>
                <c:pt idx="662">
                  <c:v>29</c:v>
                </c:pt>
                <c:pt idx="663">
                  <c:v>29</c:v>
                </c:pt>
                <c:pt idx="664">
                  <c:v>29</c:v>
                </c:pt>
                <c:pt idx="665">
                  <c:v>29</c:v>
                </c:pt>
                <c:pt idx="666">
                  <c:v>29</c:v>
                </c:pt>
                <c:pt idx="667">
                  <c:v>29</c:v>
                </c:pt>
                <c:pt idx="668">
                  <c:v>29</c:v>
                </c:pt>
                <c:pt idx="669">
                  <c:v>29</c:v>
                </c:pt>
                <c:pt idx="670">
                  <c:v>29</c:v>
                </c:pt>
                <c:pt idx="671">
                  <c:v>29</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30</c:v>
                </c:pt>
                <c:pt idx="690">
                  <c:v>30</c:v>
                </c:pt>
                <c:pt idx="691">
                  <c:v>30</c:v>
                </c:pt>
                <c:pt idx="692">
                  <c:v>30</c:v>
                </c:pt>
                <c:pt idx="693">
                  <c:v>30</c:v>
                </c:pt>
                <c:pt idx="694">
                  <c:v>30</c:v>
                </c:pt>
                <c:pt idx="695">
                  <c:v>30</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30</c:v>
                </c:pt>
                <c:pt idx="721">
                  <c:v>30</c:v>
                </c:pt>
                <c:pt idx="722">
                  <c:v>30</c:v>
                </c:pt>
                <c:pt idx="723">
                  <c:v>30</c:v>
                </c:pt>
                <c:pt idx="724">
                  <c:v>30</c:v>
                </c:pt>
                <c:pt idx="725">
                  <c:v>30</c:v>
                </c:pt>
                <c:pt idx="726">
                  <c:v>30</c:v>
                </c:pt>
                <c:pt idx="727">
                  <c:v>30</c:v>
                </c:pt>
                <c:pt idx="728">
                  <c:v>30</c:v>
                </c:pt>
                <c:pt idx="729">
                  <c:v>30</c:v>
                </c:pt>
                <c:pt idx="730">
                  <c:v>30</c:v>
                </c:pt>
                <c:pt idx="731">
                  <c:v>30</c:v>
                </c:pt>
                <c:pt idx="732">
                  <c:v>30</c:v>
                </c:pt>
                <c:pt idx="733">
                  <c:v>30</c:v>
                </c:pt>
                <c:pt idx="734">
                  <c:v>30</c:v>
                </c:pt>
                <c:pt idx="735">
                  <c:v>30</c:v>
                </c:pt>
                <c:pt idx="736">
                  <c:v>30</c:v>
                </c:pt>
                <c:pt idx="737">
                  <c:v>30</c:v>
                </c:pt>
                <c:pt idx="738">
                  <c:v>30</c:v>
                </c:pt>
                <c:pt idx="739">
                  <c:v>30</c:v>
                </c:pt>
                <c:pt idx="740">
                  <c:v>30</c:v>
                </c:pt>
                <c:pt idx="741">
                  <c:v>30</c:v>
                </c:pt>
                <c:pt idx="742">
                  <c:v>30</c:v>
                </c:pt>
                <c:pt idx="743">
                  <c:v>30</c:v>
                </c:pt>
                <c:pt idx="744">
                  <c:v>30</c:v>
                </c:pt>
                <c:pt idx="745">
                  <c:v>31</c:v>
                </c:pt>
                <c:pt idx="746">
                  <c:v>31</c:v>
                </c:pt>
                <c:pt idx="747">
                  <c:v>31</c:v>
                </c:pt>
                <c:pt idx="748">
                  <c:v>31</c:v>
                </c:pt>
                <c:pt idx="749">
                  <c:v>31</c:v>
                </c:pt>
                <c:pt idx="750">
                  <c:v>31</c:v>
                </c:pt>
                <c:pt idx="751">
                  <c:v>31</c:v>
                </c:pt>
                <c:pt idx="752">
                  <c:v>31</c:v>
                </c:pt>
                <c:pt idx="753">
                  <c:v>31</c:v>
                </c:pt>
                <c:pt idx="754">
                  <c:v>31</c:v>
                </c:pt>
                <c:pt idx="755">
                  <c:v>31</c:v>
                </c:pt>
                <c:pt idx="756">
                  <c:v>31</c:v>
                </c:pt>
                <c:pt idx="757">
                  <c:v>31</c:v>
                </c:pt>
                <c:pt idx="758">
                  <c:v>31</c:v>
                </c:pt>
                <c:pt idx="759">
                  <c:v>31</c:v>
                </c:pt>
                <c:pt idx="760">
                  <c:v>31</c:v>
                </c:pt>
                <c:pt idx="761">
                  <c:v>31</c:v>
                </c:pt>
                <c:pt idx="762">
                  <c:v>31</c:v>
                </c:pt>
                <c:pt idx="763">
                  <c:v>31</c:v>
                </c:pt>
                <c:pt idx="764">
                  <c:v>31</c:v>
                </c:pt>
                <c:pt idx="765">
                  <c:v>31</c:v>
                </c:pt>
                <c:pt idx="766">
                  <c:v>31</c:v>
                </c:pt>
                <c:pt idx="767">
                  <c:v>31</c:v>
                </c:pt>
                <c:pt idx="768">
                  <c:v>31</c:v>
                </c:pt>
                <c:pt idx="769">
                  <c:v>31</c:v>
                </c:pt>
                <c:pt idx="770">
                  <c:v>31</c:v>
                </c:pt>
                <c:pt idx="771">
                  <c:v>31</c:v>
                </c:pt>
                <c:pt idx="772">
                  <c:v>31</c:v>
                </c:pt>
                <c:pt idx="773">
                  <c:v>31</c:v>
                </c:pt>
                <c:pt idx="774">
                  <c:v>31</c:v>
                </c:pt>
                <c:pt idx="775">
                  <c:v>31</c:v>
                </c:pt>
                <c:pt idx="776">
                  <c:v>31</c:v>
                </c:pt>
                <c:pt idx="777">
                  <c:v>31</c:v>
                </c:pt>
                <c:pt idx="778">
                  <c:v>31</c:v>
                </c:pt>
                <c:pt idx="779">
                  <c:v>31</c:v>
                </c:pt>
                <c:pt idx="780">
                  <c:v>31</c:v>
                </c:pt>
                <c:pt idx="781">
                  <c:v>31</c:v>
                </c:pt>
                <c:pt idx="782">
                  <c:v>31</c:v>
                </c:pt>
                <c:pt idx="783">
                  <c:v>31</c:v>
                </c:pt>
                <c:pt idx="784">
                  <c:v>31</c:v>
                </c:pt>
                <c:pt idx="785">
                  <c:v>31</c:v>
                </c:pt>
                <c:pt idx="786">
                  <c:v>31</c:v>
                </c:pt>
                <c:pt idx="787">
                  <c:v>31</c:v>
                </c:pt>
                <c:pt idx="788">
                  <c:v>31</c:v>
                </c:pt>
                <c:pt idx="789">
                  <c:v>31</c:v>
                </c:pt>
                <c:pt idx="790">
                  <c:v>31</c:v>
                </c:pt>
                <c:pt idx="791">
                  <c:v>32</c:v>
                </c:pt>
                <c:pt idx="792">
                  <c:v>32</c:v>
                </c:pt>
                <c:pt idx="793">
                  <c:v>32</c:v>
                </c:pt>
                <c:pt idx="794">
                  <c:v>32</c:v>
                </c:pt>
                <c:pt idx="795">
                  <c:v>32</c:v>
                </c:pt>
                <c:pt idx="796">
                  <c:v>32</c:v>
                </c:pt>
                <c:pt idx="797">
                  <c:v>32</c:v>
                </c:pt>
                <c:pt idx="798">
                  <c:v>32</c:v>
                </c:pt>
                <c:pt idx="799">
                  <c:v>32</c:v>
                </c:pt>
                <c:pt idx="800">
                  <c:v>32</c:v>
                </c:pt>
                <c:pt idx="801">
                  <c:v>32</c:v>
                </c:pt>
                <c:pt idx="802">
                  <c:v>32</c:v>
                </c:pt>
                <c:pt idx="803">
                  <c:v>32</c:v>
                </c:pt>
                <c:pt idx="804">
                  <c:v>32</c:v>
                </c:pt>
                <c:pt idx="805">
                  <c:v>32</c:v>
                </c:pt>
                <c:pt idx="806">
                  <c:v>32</c:v>
                </c:pt>
                <c:pt idx="807">
                  <c:v>32</c:v>
                </c:pt>
                <c:pt idx="808">
                  <c:v>32</c:v>
                </c:pt>
                <c:pt idx="809">
                  <c:v>32</c:v>
                </c:pt>
                <c:pt idx="810">
                  <c:v>32</c:v>
                </c:pt>
                <c:pt idx="811">
                  <c:v>32</c:v>
                </c:pt>
                <c:pt idx="812">
                  <c:v>32</c:v>
                </c:pt>
                <c:pt idx="813">
                  <c:v>32</c:v>
                </c:pt>
                <c:pt idx="814">
                  <c:v>32</c:v>
                </c:pt>
                <c:pt idx="815">
                  <c:v>32</c:v>
                </c:pt>
                <c:pt idx="816">
                  <c:v>32</c:v>
                </c:pt>
                <c:pt idx="817">
                  <c:v>32</c:v>
                </c:pt>
                <c:pt idx="818">
                  <c:v>32</c:v>
                </c:pt>
                <c:pt idx="819">
                  <c:v>32</c:v>
                </c:pt>
                <c:pt idx="820">
                  <c:v>32</c:v>
                </c:pt>
                <c:pt idx="821">
                  <c:v>32</c:v>
                </c:pt>
                <c:pt idx="822">
                  <c:v>32</c:v>
                </c:pt>
                <c:pt idx="823">
                  <c:v>32</c:v>
                </c:pt>
                <c:pt idx="824">
                  <c:v>32</c:v>
                </c:pt>
                <c:pt idx="825">
                  <c:v>32</c:v>
                </c:pt>
                <c:pt idx="826">
                  <c:v>32</c:v>
                </c:pt>
                <c:pt idx="827">
                  <c:v>32</c:v>
                </c:pt>
                <c:pt idx="828">
                  <c:v>32</c:v>
                </c:pt>
                <c:pt idx="829">
                  <c:v>32</c:v>
                </c:pt>
                <c:pt idx="830">
                  <c:v>32</c:v>
                </c:pt>
                <c:pt idx="831">
                  <c:v>32</c:v>
                </c:pt>
                <c:pt idx="832">
                  <c:v>32</c:v>
                </c:pt>
                <c:pt idx="833">
                  <c:v>32</c:v>
                </c:pt>
                <c:pt idx="834">
                  <c:v>32</c:v>
                </c:pt>
                <c:pt idx="835">
                  <c:v>32</c:v>
                </c:pt>
                <c:pt idx="836">
                  <c:v>32</c:v>
                </c:pt>
                <c:pt idx="837">
                  <c:v>32</c:v>
                </c:pt>
                <c:pt idx="838">
                  <c:v>32</c:v>
                </c:pt>
                <c:pt idx="839">
                  <c:v>32</c:v>
                </c:pt>
                <c:pt idx="840">
                  <c:v>33</c:v>
                </c:pt>
                <c:pt idx="841">
                  <c:v>33</c:v>
                </c:pt>
                <c:pt idx="842">
                  <c:v>33</c:v>
                </c:pt>
                <c:pt idx="843">
                  <c:v>33</c:v>
                </c:pt>
                <c:pt idx="844">
                  <c:v>33</c:v>
                </c:pt>
                <c:pt idx="845">
                  <c:v>33</c:v>
                </c:pt>
                <c:pt idx="846">
                  <c:v>33</c:v>
                </c:pt>
                <c:pt idx="847">
                  <c:v>33</c:v>
                </c:pt>
                <c:pt idx="848">
                  <c:v>33</c:v>
                </c:pt>
                <c:pt idx="849">
                  <c:v>33</c:v>
                </c:pt>
                <c:pt idx="850">
                  <c:v>33</c:v>
                </c:pt>
                <c:pt idx="851">
                  <c:v>33</c:v>
                </c:pt>
                <c:pt idx="852">
                  <c:v>33</c:v>
                </c:pt>
                <c:pt idx="853">
                  <c:v>33</c:v>
                </c:pt>
                <c:pt idx="854">
                  <c:v>33</c:v>
                </c:pt>
                <c:pt idx="855">
                  <c:v>33</c:v>
                </c:pt>
                <c:pt idx="856">
                  <c:v>33</c:v>
                </c:pt>
                <c:pt idx="857">
                  <c:v>33</c:v>
                </c:pt>
                <c:pt idx="858">
                  <c:v>33</c:v>
                </c:pt>
                <c:pt idx="859">
                  <c:v>33</c:v>
                </c:pt>
                <c:pt idx="860">
                  <c:v>33</c:v>
                </c:pt>
                <c:pt idx="861">
                  <c:v>33</c:v>
                </c:pt>
                <c:pt idx="862">
                  <c:v>33</c:v>
                </c:pt>
                <c:pt idx="863">
                  <c:v>33</c:v>
                </c:pt>
                <c:pt idx="864">
                  <c:v>33</c:v>
                </c:pt>
                <c:pt idx="865">
                  <c:v>33</c:v>
                </c:pt>
                <c:pt idx="866">
                  <c:v>33</c:v>
                </c:pt>
                <c:pt idx="867">
                  <c:v>33</c:v>
                </c:pt>
                <c:pt idx="868">
                  <c:v>33</c:v>
                </c:pt>
                <c:pt idx="869">
                  <c:v>33</c:v>
                </c:pt>
                <c:pt idx="870">
                  <c:v>33</c:v>
                </c:pt>
                <c:pt idx="871">
                  <c:v>33</c:v>
                </c:pt>
                <c:pt idx="872">
                  <c:v>33</c:v>
                </c:pt>
                <c:pt idx="873">
                  <c:v>33</c:v>
                </c:pt>
                <c:pt idx="874">
                  <c:v>33</c:v>
                </c:pt>
                <c:pt idx="875">
                  <c:v>33</c:v>
                </c:pt>
                <c:pt idx="876">
                  <c:v>33</c:v>
                </c:pt>
                <c:pt idx="877">
                  <c:v>33</c:v>
                </c:pt>
                <c:pt idx="878">
                  <c:v>33</c:v>
                </c:pt>
                <c:pt idx="879">
                  <c:v>33</c:v>
                </c:pt>
                <c:pt idx="880">
                  <c:v>33</c:v>
                </c:pt>
                <c:pt idx="881">
                  <c:v>33</c:v>
                </c:pt>
                <c:pt idx="882">
                  <c:v>33</c:v>
                </c:pt>
                <c:pt idx="883">
                  <c:v>33</c:v>
                </c:pt>
                <c:pt idx="884">
                  <c:v>34</c:v>
                </c:pt>
                <c:pt idx="885">
                  <c:v>34</c:v>
                </c:pt>
                <c:pt idx="886">
                  <c:v>34</c:v>
                </c:pt>
                <c:pt idx="887">
                  <c:v>34</c:v>
                </c:pt>
                <c:pt idx="888">
                  <c:v>34</c:v>
                </c:pt>
                <c:pt idx="889">
                  <c:v>34</c:v>
                </c:pt>
                <c:pt idx="890">
                  <c:v>34</c:v>
                </c:pt>
                <c:pt idx="891">
                  <c:v>34</c:v>
                </c:pt>
                <c:pt idx="892">
                  <c:v>34</c:v>
                </c:pt>
                <c:pt idx="893">
                  <c:v>34</c:v>
                </c:pt>
                <c:pt idx="894">
                  <c:v>34</c:v>
                </c:pt>
                <c:pt idx="895">
                  <c:v>34</c:v>
                </c:pt>
                <c:pt idx="896">
                  <c:v>34</c:v>
                </c:pt>
                <c:pt idx="897">
                  <c:v>34</c:v>
                </c:pt>
                <c:pt idx="898">
                  <c:v>34</c:v>
                </c:pt>
                <c:pt idx="899">
                  <c:v>34</c:v>
                </c:pt>
                <c:pt idx="900">
                  <c:v>34</c:v>
                </c:pt>
                <c:pt idx="901">
                  <c:v>34</c:v>
                </c:pt>
                <c:pt idx="902">
                  <c:v>34</c:v>
                </c:pt>
                <c:pt idx="903">
                  <c:v>34</c:v>
                </c:pt>
                <c:pt idx="904">
                  <c:v>34</c:v>
                </c:pt>
                <c:pt idx="905">
                  <c:v>34</c:v>
                </c:pt>
                <c:pt idx="906">
                  <c:v>34</c:v>
                </c:pt>
                <c:pt idx="907">
                  <c:v>34</c:v>
                </c:pt>
                <c:pt idx="908">
                  <c:v>34</c:v>
                </c:pt>
                <c:pt idx="909">
                  <c:v>34</c:v>
                </c:pt>
                <c:pt idx="910">
                  <c:v>34</c:v>
                </c:pt>
                <c:pt idx="911">
                  <c:v>34</c:v>
                </c:pt>
                <c:pt idx="912">
                  <c:v>34</c:v>
                </c:pt>
                <c:pt idx="913">
                  <c:v>34</c:v>
                </c:pt>
                <c:pt idx="914">
                  <c:v>34</c:v>
                </c:pt>
                <c:pt idx="915">
                  <c:v>34</c:v>
                </c:pt>
                <c:pt idx="916">
                  <c:v>34</c:v>
                </c:pt>
                <c:pt idx="917">
                  <c:v>34</c:v>
                </c:pt>
                <c:pt idx="918">
                  <c:v>34</c:v>
                </c:pt>
                <c:pt idx="919">
                  <c:v>34</c:v>
                </c:pt>
                <c:pt idx="920">
                  <c:v>34</c:v>
                </c:pt>
                <c:pt idx="921">
                  <c:v>34</c:v>
                </c:pt>
                <c:pt idx="922">
                  <c:v>34</c:v>
                </c:pt>
                <c:pt idx="923">
                  <c:v>34</c:v>
                </c:pt>
                <c:pt idx="924">
                  <c:v>34</c:v>
                </c:pt>
                <c:pt idx="925">
                  <c:v>34</c:v>
                </c:pt>
                <c:pt idx="926">
                  <c:v>34</c:v>
                </c:pt>
                <c:pt idx="927">
                  <c:v>34</c:v>
                </c:pt>
                <c:pt idx="928">
                  <c:v>34</c:v>
                </c:pt>
                <c:pt idx="929">
                  <c:v>34</c:v>
                </c:pt>
                <c:pt idx="930">
                  <c:v>34</c:v>
                </c:pt>
                <c:pt idx="931">
                  <c:v>34</c:v>
                </c:pt>
                <c:pt idx="932">
                  <c:v>34</c:v>
                </c:pt>
                <c:pt idx="933">
                  <c:v>34</c:v>
                </c:pt>
                <c:pt idx="934">
                  <c:v>34</c:v>
                </c:pt>
                <c:pt idx="935">
                  <c:v>34</c:v>
                </c:pt>
                <c:pt idx="936">
                  <c:v>34</c:v>
                </c:pt>
                <c:pt idx="937">
                  <c:v>34</c:v>
                </c:pt>
                <c:pt idx="938">
                  <c:v>34</c:v>
                </c:pt>
                <c:pt idx="939">
                  <c:v>34</c:v>
                </c:pt>
                <c:pt idx="940">
                  <c:v>34</c:v>
                </c:pt>
                <c:pt idx="941">
                  <c:v>34</c:v>
                </c:pt>
                <c:pt idx="942">
                  <c:v>34</c:v>
                </c:pt>
                <c:pt idx="943">
                  <c:v>34</c:v>
                </c:pt>
                <c:pt idx="944">
                  <c:v>34</c:v>
                </c:pt>
                <c:pt idx="945">
                  <c:v>35</c:v>
                </c:pt>
                <c:pt idx="946">
                  <c:v>35</c:v>
                </c:pt>
                <c:pt idx="947">
                  <c:v>35</c:v>
                </c:pt>
                <c:pt idx="948">
                  <c:v>35</c:v>
                </c:pt>
                <c:pt idx="949">
                  <c:v>35</c:v>
                </c:pt>
                <c:pt idx="950">
                  <c:v>35</c:v>
                </c:pt>
                <c:pt idx="951">
                  <c:v>35</c:v>
                </c:pt>
                <c:pt idx="952">
                  <c:v>35</c:v>
                </c:pt>
                <c:pt idx="953">
                  <c:v>35</c:v>
                </c:pt>
                <c:pt idx="954">
                  <c:v>35</c:v>
                </c:pt>
                <c:pt idx="955">
                  <c:v>35</c:v>
                </c:pt>
                <c:pt idx="956">
                  <c:v>35</c:v>
                </c:pt>
                <c:pt idx="957">
                  <c:v>35</c:v>
                </c:pt>
                <c:pt idx="958">
                  <c:v>35</c:v>
                </c:pt>
                <c:pt idx="959">
                  <c:v>35</c:v>
                </c:pt>
                <c:pt idx="960">
                  <c:v>35</c:v>
                </c:pt>
                <c:pt idx="961">
                  <c:v>35</c:v>
                </c:pt>
                <c:pt idx="962">
                  <c:v>35</c:v>
                </c:pt>
                <c:pt idx="963">
                  <c:v>35</c:v>
                </c:pt>
                <c:pt idx="964">
                  <c:v>35</c:v>
                </c:pt>
                <c:pt idx="965">
                  <c:v>35</c:v>
                </c:pt>
                <c:pt idx="966">
                  <c:v>35</c:v>
                </c:pt>
                <c:pt idx="967">
                  <c:v>35</c:v>
                </c:pt>
                <c:pt idx="968">
                  <c:v>35</c:v>
                </c:pt>
                <c:pt idx="969">
                  <c:v>35</c:v>
                </c:pt>
                <c:pt idx="970">
                  <c:v>35</c:v>
                </c:pt>
                <c:pt idx="971">
                  <c:v>35</c:v>
                </c:pt>
                <c:pt idx="972">
                  <c:v>35</c:v>
                </c:pt>
                <c:pt idx="973">
                  <c:v>35</c:v>
                </c:pt>
                <c:pt idx="974">
                  <c:v>35</c:v>
                </c:pt>
                <c:pt idx="975">
                  <c:v>35</c:v>
                </c:pt>
                <c:pt idx="976">
                  <c:v>35</c:v>
                </c:pt>
                <c:pt idx="977">
                  <c:v>35</c:v>
                </c:pt>
                <c:pt idx="978">
                  <c:v>35</c:v>
                </c:pt>
                <c:pt idx="979">
                  <c:v>35</c:v>
                </c:pt>
                <c:pt idx="980">
                  <c:v>35</c:v>
                </c:pt>
                <c:pt idx="981">
                  <c:v>35</c:v>
                </c:pt>
                <c:pt idx="982">
                  <c:v>35</c:v>
                </c:pt>
                <c:pt idx="983">
                  <c:v>35</c:v>
                </c:pt>
                <c:pt idx="984">
                  <c:v>35</c:v>
                </c:pt>
                <c:pt idx="985">
                  <c:v>36</c:v>
                </c:pt>
                <c:pt idx="986">
                  <c:v>36</c:v>
                </c:pt>
                <c:pt idx="987">
                  <c:v>36</c:v>
                </c:pt>
                <c:pt idx="988">
                  <c:v>36</c:v>
                </c:pt>
                <c:pt idx="989">
                  <c:v>36</c:v>
                </c:pt>
                <c:pt idx="990">
                  <c:v>36</c:v>
                </c:pt>
                <c:pt idx="991">
                  <c:v>36</c:v>
                </c:pt>
                <c:pt idx="992">
                  <c:v>36</c:v>
                </c:pt>
                <c:pt idx="993">
                  <c:v>36</c:v>
                </c:pt>
                <c:pt idx="994">
                  <c:v>36</c:v>
                </c:pt>
                <c:pt idx="995">
                  <c:v>36</c:v>
                </c:pt>
                <c:pt idx="996">
                  <c:v>36</c:v>
                </c:pt>
                <c:pt idx="997">
                  <c:v>36</c:v>
                </c:pt>
                <c:pt idx="998">
                  <c:v>36</c:v>
                </c:pt>
                <c:pt idx="999">
                  <c:v>36</c:v>
                </c:pt>
                <c:pt idx="1000">
                  <c:v>36</c:v>
                </c:pt>
                <c:pt idx="1001">
                  <c:v>36</c:v>
                </c:pt>
                <c:pt idx="1002">
                  <c:v>36</c:v>
                </c:pt>
                <c:pt idx="1003">
                  <c:v>36</c:v>
                </c:pt>
                <c:pt idx="1004">
                  <c:v>36</c:v>
                </c:pt>
                <c:pt idx="1005">
                  <c:v>36</c:v>
                </c:pt>
                <c:pt idx="1006">
                  <c:v>36</c:v>
                </c:pt>
                <c:pt idx="1007">
                  <c:v>36</c:v>
                </c:pt>
                <c:pt idx="1008">
                  <c:v>36</c:v>
                </c:pt>
                <c:pt idx="1009">
                  <c:v>36</c:v>
                </c:pt>
                <c:pt idx="1010">
                  <c:v>36</c:v>
                </c:pt>
                <c:pt idx="1011">
                  <c:v>36</c:v>
                </c:pt>
                <c:pt idx="1012">
                  <c:v>36</c:v>
                </c:pt>
                <c:pt idx="1013">
                  <c:v>36</c:v>
                </c:pt>
                <c:pt idx="1014">
                  <c:v>36</c:v>
                </c:pt>
                <c:pt idx="1015">
                  <c:v>36</c:v>
                </c:pt>
                <c:pt idx="1016">
                  <c:v>36</c:v>
                </c:pt>
                <c:pt idx="1017">
                  <c:v>36</c:v>
                </c:pt>
                <c:pt idx="1018">
                  <c:v>36</c:v>
                </c:pt>
                <c:pt idx="1019">
                  <c:v>36</c:v>
                </c:pt>
                <c:pt idx="1020">
                  <c:v>36</c:v>
                </c:pt>
                <c:pt idx="1021">
                  <c:v>36</c:v>
                </c:pt>
                <c:pt idx="1022">
                  <c:v>36</c:v>
                </c:pt>
                <c:pt idx="1023">
                  <c:v>36</c:v>
                </c:pt>
                <c:pt idx="1024">
                  <c:v>36</c:v>
                </c:pt>
                <c:pt idx="1025">
                  <c:v>36</c:v>
                </c:pt>
                <c:pt idx="1026">
                  <c:v>36</c:v>
                </c:pt>
                <c:pt idx="1027">
                  <c:v>37</c:v>
                </c:pt>
                <c:pt idx="1028">
                  <c:v>37</c:v>
                </c:pt>
                <c:pt idx="1029">
                  <c:v>37</c:v>
                </c:pt>
                <c:pt idx="1030">
                  <c:v>37</c:v>
                </c:pt>
                <c:pt idx="1031">
                  <c:v>37</c:v>
                </c:pt>
                <c:pt idx="1032">
                  <c:v>37</c:v>
                </c:pt>
                <c:pt idx="1033">
                  <c:v>37</c:v>
                </c:pt>
                <c:pt idx="1034">
                  <c:v>37</c:v>
                </c:pt>
                <c:pt idx="1035">
                  <c:v>37</c:v>
                </c:pt>
                <c:pt idx="1036">
                  <c:v>37</c:v>
                </c:pt>
                <c:pt idx="1037">
                  <c:v>37</c:v>
                </c:pt>
                <c:pt idx="1038">
                  <c:v>37</c:v>
                </c:pt>
                <c:pt idx="1039">
                  <c:v>37</c:v>
                </c:pt>
                <c:pt idx="1040">
                  <c:v>37</c:v>
                </c:pt>
                <c:pt idx="1041">
                  <c:v>37</c:v>
                </c:pt>
                <c:pt idx="1042">
                  <c:v>37</c:v>
                </c:pt>
                <c:pt idx="1043">
                  <c:v>37</c:v>
                </c:pt>
                <c:pt idx="1044">
                  <c:v>37</c:v>
                </c:pt>
                <c:pt idx="1045">
                  <c:v>37</c:v>
                </c:pt>
                <c:pt idx="1046">
                  <c:v>37</c:v>
                </c:pt>
                <c:pt idx="1047">
                  <c:v>37</c:v>
                </c:pt>
                <c:pt idx="1048">
                  <c:v>37</c:v>
                </c:pt>
                <c:pt idx="1049">
                  <c:v>37</c:v>
                </c:pt>
                <c:pt idx="1050">
                  <c:v>37</c:v>
                </c:pt>
                <c:pt idx="1051">
                  <c:v>37</c:v>
                </c:pt>
                <c:pt idx="1052">
                  <c:v>37</c:v>
                </c:pt>
                <c:pt idx="1053">
                  <c:v>37</c:v>
                </c:pt>
                <c:pt idx="1054">
                  <c:v>37</c:v>
                </c:pt>
                <c:pt idx="1055">
                  <c:v>37</c:v>
                </c:pt>
                <c:pt idx="1056">
                  <c:v>37</c:v>
                </c:pt>
                <c:pt idx="1057">
                  <c:v>37</c:v>
                </c:pt>
                <c:pt idx="1058">
                  <c:v>37</c:v>
                </c:pt>
                <c:pt idx="1059">
                  <c:v>37</c:v>
                </c:pt>
                <c:pt idx="1060">
                  <c:v>37</c:v>
                </c:pt>
                <c:pt idx="1061">
                  <c:v>37</c:v>
                </c:pt>
                <c:pt idx="1062">
                  <c:v>37</c:v>
                </c:pt>
                <c:pt idx="1063">
                  <c:v>37</c:v>
                </c:pt>
                <c:pt idx="1064">
                  <c:v>37</c:v>
                </c:pt>
                <c:pt idx="1065">
                  <c:v>37</c:v>
                </c:pt>
                <c:pt idx="1066">
                  <c:v>37</c:v>
                </c:pt>
                <c:pt idx="1067">
                  <c:v>37</c:v>
                </c:pt>
                <c:pt idx="1068">
                  <c:v>37</c:v>
                </c:pt>
                <c:pt idx="1069">
                  <c:v>37</c:v>
                </c:pt>
                <c:pt idx="1070">
                  <c:v>37</c:v>
                </c:pt>
                <c:pt idx="1071">
                  <c:v>37</c:v>
                </c:pt>
                <c:pt idx="1072">
                  <c:v>37</c:v>
                </c:pt>
                <c:pt idx="1073">
                  <c:v>37</c:v>
                </c:pt>
                <c:pt idx="1074">
                  <c:v>37</c:v>
                </c:pt>
                <c:pt idx="1075">
                  <c:v>37</c:v>
                </c:pt>
                <c:pt idx="1076">
                  <c:v>37</c:v>
                </c:pt>
                <c:pt idx="1077">
                  <c:v>37</c:v>
                </c:pt>
                <c:pt idx="1078">
                  <c:v>37</c:v>
                </c:pt>
                <c:pt idx="1079">
                  <c:v>38</c:v>
                </c:pt>
                <c:pt idx="1080">
                  <c:v>38</c:v>
                </c:pt>
                <c:pt idx="1081">
                  <c:v>38</c:v>
                </c:pt>
                <c:pt idx="1082">
                  <c:v>38</c:v>
                </c:pt>
                <c:pt idx="1083">
                  <c:v>38</c:v>
                </c:pt>
                <c:pt idx="1084">
                  <c:v>38</c:v>
                </c:pt>
                <c:pt idx="1085">
                  <c:v>38</c:v>
                </c:pt>
                <c:pt idx="1086">
                  <c:v>38</c:v>
                </c:pt>
                <c:pt idx="1087">
                  <c:v>38</c:v>
                </c:pt>
                <c:pt idx="1088">
                  <c:v>38</c:v>
                </c:pt>
                <c:pt idx="1089">
                  <c:v>38</c:v>
                </c:pt>
                <c:pt idx="1090">
                  <c:v>38</c:v>
                </c:pt>
                <c:pt idx="1091">
                  <c:v>38</c:v>
                </c:pt>
                <c:pt idx="1092">
                  <c:v>38</c:v>
                </c:pt>
                <c:pt idx="1093">
                  <c:v>38</c:v>
                </c:pt>
                <c:pt idx="1094">
                  <c:v>38</c:v>
                </c:pt>
                <c:pt idx="1095">
                  <c:v>38</c:v>
                </c:pt>
                <c:pt idx="1096">
                  <c:v>38</c:v>
                </c:pt>
                <c:pt idx="1097">
                  <c:v>38</c:v>
                </c:pt>
                <c:pt idx="1098">
                  <c:v>38</c:v>
                </c:pt>
                <c:pt idx="1099">
                  <c:v>38</c:v>
                </c:pt>
                <c:pt idx="1100">
                  <c:v>38</c:v>
                </c:pt>
                <c:pt idx="1101">
                  <c:v>38</c:v>
                </c:pt>
                <c:pt idx="1102">
                  <c:v>38</c:v>
                </c:pt>
                <c:pt idx="1103">
                  <c:v>38</c:v>
                </c:pt>
                <c:pt idx="1104">
                  <c:v>38</c:v>
                </c:pt>
                <c:pt idx="1105">
                  <c:v>38</c:v>
                </c:pt>
                <c:pt idx="1106">
                  <c:v>38</c:v>
                </c:pt>
                <c:pt idx="1107">
                  <c:v>38</c:v>
                </c:pt>
                <c:pt idx="1108">
                  <c:v>38</c:v>
                </c:pt>
                <c:pt idx="1109">
                  <c:v>38</c:v>
                </c:pt>
                <c:pt idx="1110">
                  <c:v>38</c:v>
                </c:pt>
                <c:pt idx="1111">
                  <c:v>38</c:v>
                </c:pt>
                <c:pt idx="1112">
                  <c:v>38</c:v>
                </c:pt>
                <c:pt idx="1113">
                  <c:v>38</c:v>
                </c:pt>
                <c:pt idx="1114">
                  <c:v>38</c:v>
                </c:pt>
                <c:pt idx="1115">
                  <c:v>38</c:v>
                </c:pt>
                <c:pt idx="1116">
                  <c:v>38</c:v>
                </c:pt>
                <c:pt idx="1117">
                  <c:v>38</c:v>
                </c:pt>
                <c:pt idx="1118">
                  <c:v>38</c:v>
                </c:pt>
                <c:pt idx="1119">
                  <c:v>38</c:v>
                </c:pt>
                <c:pt idx="1120">
                  <c:v>38</c:v>
                </c:pt>
                <c:pt idx="1121">
                  <c:v>38</c:v>
                </c:pt>
                <c:pt idx="1122">
                  <c:v>38</c:v>
                </c:pt>
                <c:pt idx="1123">
                  <c:v>39</c:v>
                </c:pt>
                <c:pt idx="1124">
                  <c:v>39</c:v>
                </c:pt>
                <c:pt idx="1125">
                  <c:v>39</c:v>
                </c:pt>
                <c:pt idx="1126">
                  <c:v>39</c:v>
                </c:pt>
                <c:pt idx="1127">
                  <c:v>39</c:v>
                </c:pt>
                <c:pt idx="1128">
                  <c:v>39</c:v>
                </c:pt>
                <c:pt idx="1129">
                  <c:v>39</c:v>
                </c:pt>
                <c:pt idx="1130">
                  <c:v>39</c:v>
                </c:pt>
                <c:pt idx="1131">
                  <c:v>39</c:v>
                </c:pt>
                <c:pt idx="1132">
                  <c:v>39</c:v>
                </c:pt>
                <c:pt idx="1133">
                  <c:v>39</c:v>
                </c:pt>
                <c:pt idx="1134">
                  <c:v>39</c:v>
                </c:pt>
                <c:pt idx="1135">
                  <c:v>39</c:v>
                </c:pt>
                <c:pt idx="1136">
                  <c:v>39</c:v>
                </c:pt>
                <c:pt idx="1137">
                  <c:v>39</c:v>
                </c:pt>
                <c:pt idx="1138">
                  <c:v>39</c:v>
                </c:pt>
                <c:pt idx="1139">
                  <c:v>39</c:v>
                </c:pt>
                <c:pt idx="1140">
                  <c:v>39</c:v>
                </c:pt>
                <c:pt idx="1141">
                  <c:v>39</c:v>
                </c:pt>
                <c:pt idx="1142">
                  <c:v>39</c:v>
                </c:pt>
                <c:pt idx="1143">
                  <c:v>39</c:v>
                </c:pt>
                <c:pt idx="1144">
                  <c:v>39</c:v>
                </c:pt>
                <c:pt idx="1145">
                  <c:v>39</c:v>
                </c:pt>
                <c:pt idx="1146">
                  <c:v>39</c:v>
                </c:pt>
                <c:pt idx="1147">
                  <c:v>39</c:v>
                </c:pt>
                <c:pt idx="1148">
                  <c:v>39</c:v>
                </c:pt>
                <c:pt idx="1149">
                  <c:v>39</c:v>
                </c:pt>
                <c:pt idx="1150">
                  <c:v>39</c:v>
                </c:pt>
                <c:pt idx="1151">
                  <c:v>39</c:v>
                </c:pt>
                <c:pt idx="1152">
                  <c:v>39</c:v>
                </c:pt>
                <c:pt idx="1153">
                  <c:v>39</c:v>
                </c:pt>
                <c:pt idx="1154">
                  <c:v>39</c:v>
                </c:pt>
                <c:pt idx="1155">
                  <c:v>39</c:v>
                </c:pt>
                <c:pt idx="1156">
                  <c:v>39</c:v>
                </c:pt>
                <c:pt idx="1157">
                  <c:v>39</c:v>
                </c:pt>
                <c:pt idx="1158">
                  <c:v>39</c:v>
                </c:pt>
                <c:pt idx="1159">
                  <c:v>39</c:v>
                </c:pt>
                <c:pt idx="1160">
                  <c:v>39</c:v>
                </c:pt>
                <c:pt idx="1161">
                  <c:v>39</c:v>
                </c:pt>
                <c:pt idx="1162">
                  <c:v>39</c:v>
                </c:pt>
                <c:pt idx="1163">
                  <c:v>39</c:v>
                </c:pt>
                <c:pt idx="1164">
                  <c:v>39</c:v>
                </c:pt>
                <c:pt idx="1165">
                  <c:v>39</c:v>
                </c:pt>
                <c:pt idx="1166">
                  <c:v>39</c:v>
                </c:pt>
                <c:pt idx="1167">
                  <c:v>39</c:v>
                </c:pt>
                <c:pt idx="1168">
                  <c:v>39</c:v>
                </c:pt>
                <c:pt idx="1169">
                  <c:v>39</c:v>
                </c:pt>
                <c:pt idx="1170">
                  <c:v>39</c:v>
                </c:pt>
                <c:pt idx="1171">
                  <c:v>39</c:v>
                </c:pt>
                <c:pt idx="1172">
                  <c:v>39</c:v>
                </c:pt>
                <c:pt idx="1173">
                  <c:v>39</c:v>
                </c:pt>
                <c:pt idx="1174">
                  <c:v>40</c:v>
                </c:pt>
                <c:pt idx="1175">
                  <c:v>40</c:v>
                </c:pt>
                <c:pt idx="1176">
                  <c:v>40</c:v>
                </c:pt>
                <c:pt idx="1177">
                  <c:v>40</c:v>
                </c:pt>
                <c:pt idx="1178">
                  <c:v>40</c:v>
                </c:pt>
                <c:pt idx="1179">
                  <c:v>40</c:v>
                </c:pt>
                <c:pt idx="1180">
                  <c:v>40</c:v>
                </c:pt>
                <c:pt idx="1181">
                  <c:v>40</c:v>
                </c:pt>
                <c:pt idx="1182">
                  <c:v>40</c:v>
                </c:pt>
                <c:pt idx="1183">
                  <c:v>40</c:v>
                </c:pt>
                <c:pt idx="1184">
                  <c:v>40</c:v>
                </c:pt>
                <c:pt idx="1185">
                  <c:v>40</c:v>
                </c:pt>
                <c:pt idx="1186">
                  <c:v>40</c:v>
                </c:pt>
                <c:pt idx="1187">
                  <c:v>40</c:v>
                </c:pt>
                <c:pt idx="1188">
                  <c:v>40</c:v>
                </c:pt>
                <c:pt idx="1189">
                  <c:v>40</c:v>
                </c:pt>
                <c:pt idx="1190">
                  <c:v>40</c:v>
                </c:pt>
                <c:pt idx="1191">
                  <c:v>40</c:v>
                </c:pt>
                <c:pt idx="1192">
                  <c:v>40</c:v>
                </c:pt>
                <c:pt idx="1193">
                  <c:v>40</c:v>
                </c:pt>
                <c:pt idx="1194">
                  <c:v>40</c:v>
                </c:pt>
                <c:pt idx="1195">
                  <c:v>40</c:v>
                </c:pt>
                <c:pt idx="1196">
                  <c:v>40</c:v>
                </c:pt>
                <c:pt idx="1197">
                  <c:v>40</c:v>
                </c:pt>
                <c:pt idx="1198">
                  <c:v>40</c:v>
                </c:pt>
                <c:pt idx="1199">
                  <c:v>40</c:v>
                </c:pt>
                <c:pt idx="1200">
                  <c:v>40</c:v>
                </c:pt>
                <c:pt idx="1201">
                  <c:v>40</c:v>
                </c:pt>
                <c:pt idx="1202">
                  <c:v>40</c:v>
                </c:pt>
                <c:pt idx="1203">
                  <c:v>40</c:v>
                </c:pt>
                <c:pt idx="1204">
                  <c:v>40</c:v>
                </c:pt>
                <c:pt idx="1205">
                  <c:v>40</c:v>
                </c:pt>
                <c:pt idx="1206">
                  <c:v>40</c:v>
                </c:pt>
                <c:pt idx="1207">
                  <c:v>40</c:v>
                </c:pt>
                <c:pt idx="1208">
                  <c:v>40</c:v>
                </c:pt>
                <c:pt idx="1209">
                  <c:v>40</c:v>
                </c:pt>
                <c:pt idx="1210">
                  <c:v>40</c:v>
                </c:pt>
                <c:pt idx="1211">
                  <c:v>40</c:v>
                </c:pt>
                <c:pt idx="1212">
                  <c:v>40</c:v>
                </c:pt>
                <c:pt idx="1213">
                  <c:v>40</c:v>
                </c:pt>
                <c:pt idx="1214">
                  <c:v>40</c:v>
                </c:pt>
                <c:pt idx="1215">
                  <c:v>40</c:v>
                </c:pt>
                <c:pt idx="1216">
                  <c:v>40</c:v>
                </c:pt>
                <c:pt idx="1217">
                  <c:v>40</c:v>
                </c:pt>
                <c:pt idx="1218">
                  <c:v>40</c:v>
                </c:pt>
                <c:pt idx="1219">
                  <c:v>40</c:v>
                </c:pt>
                <c:pt idx="1220">
                  <c:v>40</c:v>
                </c:pt>
                <c:pt idx="1221">
                  <c:v>40</c:v>
                </c:pt>
                <c:pt idx="1222">
                  <c:v>40</c:v>
                </c:pt>
                <c:pt idx="1223">
                  <c:v>40</c:v>
                </c:pt>
                <c:pt idx="1224">
                  <c:v>40</c:v>
                </c:pt>
                <c:pt idx="1225">
                  <c:v>40</c:v>
                </c:pt>
                <c:pt idx="1226">
                  <c:v>40</c:v>
                </c:pt>
                <c:pt idx="1227">
                  <c:v>40</c:v>
                </c:pt>
                <c:pt idx="1228">
                  <c:v>40</c:v>
                </c:pt>
                <c:pt idx="1229">
                  <c:v>40</c:v>
                </c:pt>
                <c:pt idx="1230">
                  <c:v>41</c:v>
                </c:pt>
                <c:pt idx="1231">
                  <c:v>41</c:v>
                </c:pt>
                <c:pt idx="1232">
                  <c:v>41</c:v>
                </c:pt>
                <c:pt idx="1233">
                  <c:v>41</c:v>
                </c:pt>
                <c:pt idx="1234">
                  <c:v>41</c:v>
                </c:pt>
                <c:pt idx="1235">
                  <c:v>41</c:v>
                </c:pt>
                <c:pt idx="1236">
                  <c:v>41</c:v>
                </c:pt>
                <c:pt idx="1237">
                  <c:v>41</c:v>
                </c:pt>
                <c:pt idx="1238">
                  <c:v>41</c:v>
                </c:pt>
                <c:pt idx="1239">
                  <c:v>41</c:v>
                </c:pt>
                <c:pt idx="1240">
                  <c:v>41</c:v>
                </c:pt>
                <c:pt idx="1241">
                  <c:v>41</c:v>
                </c:pt>
                <c:pt idx="1242">
                  <c:v>41</c:v>
                </c:pt>
                <c:pt idx="1243">
                  <c:v>41</c:v>
                </c:pt>
                <c:pt idx="1244">
                  <c:v>41</c:v>
                </c:pt>
                <c:pt idx="1245">
                  <c:v>41</c:v>
                </c:pt>
                <c:pt idx="1246">
                  <c:v>41</c:v>
                </c:pt>
                <c:pt idx="1247">
                  <c:v>41</c:v>
                </c:pt>
                <c:pt idx="1248">
                  <c:v>41</c:v>
                </c:pt>
                <c:pt idx="1249">
                  <c:v>41</c:v>
                </c:pt>
                <c:pt idx="1250">
                  <c:v>41</c:v>
                </c:pt>
                <c:pt idx="1251">
                  <c:v>41</c:v>
                </c:pt>
                <c:pt idx="1252">
                  <c:v>41</c:v>
                </c:pt>
                <c:pt idx="1253">
                  <c:v>41</c:v>
                </c:pt>
                <c:pt idx="1254">
                  <c:v>41</c:v>
                </c:pt>
                <c:pt idx="1255">
                  <c:v>41</c:v>
                </c:pt>
                <c:pt idx="1256">
                  <c:v>41</c:v>
                </c:pt>
                <c:pt idx="1257">
                  <c:v>41</c:v>
                </c:pt>
                <c:pt idx="1258">
                  <c:v>41</c:v>
                </c:pt>
                <c:pt idx="1259">
                  <c:v>41</c:v>
                </c:pt>
                <c:pt idx="1260">
                  <c:v>41</c:v>
                </c:pt>
                <c:pt idx="1261">
                  <c:v>41</c:v>
                </c:pt>
                <c:pt idx="1262">
                  <c:v>41</c:v>
                </c:pt>
                <c:pt idx="1263">
                  <c:v>41</c:v>
                </c:pt>
                <c:pt idx="1264">
                  <c:v>41</c:v>
                </c:pt>
                <c:pt idx="1265">
                  <c:v>41</c:v>
                </c:pt>
                <c:pt idx="1266">
                  <c:v>41</c:v>
                </c:pt>
                <c:pt idx="1267">
                  <c:v>41</c:v>
                </c:pt>
                <c:pt idx="1268">
                  <c:v>41</c:v>
                </c:pt>
                <c:pt idx="1269">
                  <c:v>41</c:v>
                </c:pt>
                <c:pt idx="1270">
                  <c:v>41</c:v>
                </c:pt>
                <c:pt idx="1271">
                  <c:v>41</c:v>
                </c:pt>
                <c:pt idx="1272">
                  <c:v>41</c:v>
                </c:pt>
                <c:pt idx="1273">
                  <c:v>41</c:v>
                </c:pt>
                <c:pt idx="1274">
                  <c:v>41</c:v>
                </c:pt>
                <c:pt idx="1275">
                  <c:v>41</c:v>
                </c:pt>
                <c:pt idx="1276">
                  <c:v>41</c:v>
                </c:pt>
                <c:pt idx="1277">
                  <c:v>41</c:v>
                </c:pt>
                <c:pt idx="1278">
                  <c:v>41</c:v>
                </c:pt>
                <c:pt idx="1279">
                  <c:v>41</c:v>
                </c:pt>
                <c:pt idx="1280">
                  <c:v>41</c:v>
                </c:pt>
                <c:pt idx="1281">
                  <c:v>41</c:v>
                </c:pt>
                <c:pt idx="1282">
                  <c:v>42</c:v>
                </c:pt>
                <c:pt idx="1283">
                  <c:v>42</c:v>
                </c:pt>
                <c:pt idx="1284">
                  <c:v>42</c:v>
                </c:pt>
                <c:pt idx="1285">
                  <c:v>42</c:v>
                </c:pt>
                <c:pt idx="1286">
                  <c:v>42</c:v>
                </c:pt>
                <c:pt idx="1287">
                  <c:v>42</c:v>
                </c:pt>
                <c:pt idx="1288">
                  <c:v>42</c:v>
                </c:pt>
                <c:pt idx="1289">
                  <c:v>42</c:v>
                </c:pt>
                <c:pt idx="1290">
                  <c:v>42</c:v>
                </c:pt>
                <c:pt idx="1291">
                  <c:v>42</c:v>
                </c:pt>
                <c:pt idx="1292">
                  <c:v>42</c:v>
                </c:pt>
                <c:pt idx="1293">
                  <c:v>42</c:v>
                </c:pt>
                <c:pt idx="1294">
                  <c:v>42</c:v>
                </c:pt>
                <c:pt idx="1295">
                  <c:v>42</c:v>
                </c:pt>
                <c:pt idx="1296">
                  <c:v>42</c:v>
                </c:pt>
                <c:pt idx="1297">
                  <c:v>42</c:v>
                </c:pt>
                <c:pt idx="1298">
                  <c:v>42</c:v>
                </c:pt>
                <c:pt idx="1299">
                  <c:v>42</c:v>
                </c:pt>
                <c:pt idx="1300">
                  <c:v>42</c:v>
                </c:pt>
                <c:pt idx="1301">
                  <c:v>42</c:v>
                </c:pt>
                <c:pt idx="1302">
                  <c:v>42</c:v>
                </c:pt>
                <c:pt idx="1303">
                  <c:v>42</c:v>
                </c:pt>
                <c:pt idx="1304">
                  <c:v>42</c:v>
                </c:pt>
                <c:pt idx="1305">
                  <c:v>42</c:v>
                </c:pt>
                <c:pt idx="1306">
                  <c:v>42</c:v>
                </c:pt>
                <c:pt idx="1307">
                  <c:v>42</c:v>
                </c:pt>
                <c:pt idx="1308">
                  <c:v>42</c:v>
                </c:pt>
                <c:pt idx="1309">
                  <c:v>42</c:v>
                </c:pt>
                <c:pt idx="1310">
                  <c:v>42</c:v>
                </c:pt>
                <c:pt idx="1311">
                  <c:v>42</c:v>
                </c:pt>
                <c:pt idx="1312">
                  <c:v>42</c:v>
                </c:pt>
                <c:pt idx="1313">
                  <c:v>42</c:v>
                </c:pt>
                <c:pt idx="1314">
                  <c:v>42</c:v>
                </c:pt>
                <c:pt idx="1315">
                  <c:v>42</c:v>
                </c:pt>
                <c:pt idx="1316">
                  <c:v>42</c:v>
                </c:pt>
                <c:pt idx="1317">
                  <c:v>42</c:v>
                </c:pt>
                <c:pt idx="1318">
                  <c:v>42</c:v>
                </c:pt>
                <c:pt idx="1319">
                  <c:v>42</c:v>
                </c:pt>
                <c:pt idx="1320">
                  <c:v>42</c:v>
                </c:pt>
                <c:pt idx="1321">
                  <c:v>42</c:v>
                </c:pt>
                <c:pt idx="1322">
                  <c:v>42</c:v>
                </c:pt>
                <c:pt idx="1323">
                  <c:v>42</c:v>
                </c:pt>
                <c:pt idx="1324">
                  <c:v>42</c:v>
                </c:pt>
                <c:pt idx="1325">
                  <c:v>42</c:v>
                </c:pt>
                <c:pt idx="1326">
                  <c:v>42</c:v>
                </c:pt>
                <c:pt idx="1327">
                  <c:v>42</c:v>
                </c:pt>
                <c:pt idx="1328">
                  <c:v>42</c:v>
                </c:pt>
                <c:pt idx="1329">
                  <c:v>43</c:v>
                </c:pt>
                <c:pt idx="1330">
                  <c:v>43</c:v>
                </c:pt>
                <c:pt idx="1331">
                  <c:v>43</c:v>
                </c:pt>
                <c:pt idx="1332">
                  <c:v>43</c:v>
                </c:pt>
                <c:pt idx="1333">
                  <c:v>43</c:v>
                </c:pt>
                <c:pt idx="1334">
                  <c:v>43</c:v>
                </c:pt>
                <c:pt idx="1335">
                  <c:v>43</c:v>
                </c:pt>
                <c:pt idx="1336">
                  <c:v>43</c:v>
                </c:pt>
                <c:pt idx="1337">
                  <c:v>43</c:v>
                </c:pt>
                <c:pt idx="1338">
                  <c:v>43</c:v>
                </c:pt>
                <c:pt idx="1339">
                  <c:v>43</c:v>
                </c:pt>
                <c:pt idx="1340">
                  <c:v>43</c:v>
                </c:pt>
                <c:pt idx="1341">
                  <c:v>43</c:v>
                </c:pt>
                <c:pt idx="1342">
                  <c:v>43</c:v>
                </c:pt>
                <c:pt idx="1343">
                  <c:v>43</c:v>
                </c:pt>
                <c:pt idx="1344">
                  <c:v>43</c:v>
                </c:pt>
                <c:pt idx="1345">
                  <c:v>43</c:v>
                </c:pt>
                <c:pt idx="1346">
                  <c:v>43</c:v>
                </c:pt>
                <c:pt idx="1347">
                  <c:v>43</c:v>
                </c:pt>
                <c:pt idx="1348">
                  <c:v>43</c:v>
                </c:pt>
                <c:pt idx="1349">
                  <c:v>43</c:v>
                </c:pt>
                <c:pt idx="1350">
                  <c:v>43</c:v>
                </c:pt>
                <c:pt idx="1351">
                  <c:v>43</c:v>
                </c:pt>
                <c:pt idx="1352">
                  <c:v>43</c:v>
                </c:pt>
                <c:pt idx="1353">
                  <c:v>43</c:v>
                </c:pt>
                <c:pt idx="1354">
                  <c:v>43</c:v>
                </c:pt>
                <c:pt idx="1355">
                  <c:v>43</c:v>
                </c:pt>
                <c:pt idx="1356">
                  <c:v>43</c:v>
                </c:pt>
                <c:pt idx="1357">
                  <c:v>43</c:v>
                </c:pt>
                <c:pt idx="1358">
                  <c:v>43</c:v>
                </c:pt>
                <c:pt idx="1359">
                  <c:v>43</c:v>
                </c:pt>
                <c:pt idx="1360">
                  <c:v>43</c:v>
                </c:pt>
                <c:pt idx="1361">
                  <c:v>43</c:v>
                </c:pt>
                <c:pt idx="1362">
                  <c:v>43</c:v>
                </c:pt>
                <c:pt idx="1363">
                  <c:v>43</c:v>
                </c:pt>
                <c:pt idx="1364">
                  <c:v>43</c:v>
                </c:pt>
                <c:pt idx="1365">
                  <c:v>43</c:v>
                </c:pt>
                <c:pt idx="1366">
                  <c:v>43</c:v>
                </c:pt>
                <c:pt idx="1367">
                  <c:v>43</c:v>
                </c:pt>
                <c:pt idx="1368">
                  <c:v>43</c:v>
                </c:pt>
                <c:pt idx="1369">
                  <c:v>43</c:v>
                </c:pt>
                <c:pt idx="1370">
                  <c:v>43</c:v>
                </c:pt>
                <c:pt idx="1371">
                  <c:v>43</c:v>
                </c:pt>
                <c:pt idx="1372">
                  <c:v>43</c:v>
                </c:pt>
                <c:pt idx="1373">
                  <c:v>43</c:v>
                </c:pt>
                <c:pt idx="1374">
                  <c:v>43</c:v>
                </c:pt>
                <c:pt idx="1375">
                  <c:v>43</c:v>
                </c:pt>
                <c:pt idx="1376">
                  <c:v>43</c:v>
                </c:pt>
                <c:pt idx="1377">
                  <c:v>43</c:v>
                </c:pt>
                <c:pt idx="1378">
                  <c:v>43</c:v>
                </c:pt>
                <c:pt idx="1379">
                  <c:v>44</c:v>
                </c:pt>
                <c:pt idx="1380">
                  <c:v>44</c:v>
                </c:pt>
                <c:pt idx="1381">
                  <c:v>44</c:v>
                </c:pt>
                <c:pt idx="1382">
                  <c:v>44</c:v>
                </c:pt>
                <c:pt idx="1383">
                  <c:v>44</c:v>
                </c:pt>
                <c:pt idx="1384">
                  <c:v>44</c:v>
                </c:pt>
                <c:pt idx="1385">
                  <c:v>44</c:v>
                </c:pt>
                <c:pt idx="1386">
                  <c:v>44</c:v>
                </c:pt>
                <c:pt idx="1387">
                  <c:v>44</c:v>
                </c:pt>
                <c:pt idx="1388">
                  <c:v>44</c:v>
                </c:pt>
                <c:pt idx="1389">
                  <c:v>44</c:v>
                </c:pt>
                <c:pt idx="1390">
                  <c:v>44</c:v>
                </c:pt>
                <c:pt idx="1391">
                  <c:v>44</c:v>
                </c:pt>
                <c:pt idx="1392">
                  <c:v>44</c:v>
                </c:pt>
                <c:pt idx="1393">
                  <c:v>44</c:v>
                </c:pt>
                <c:pt idx="1394">
                  <c:v>44</c:v>
                </c:pt>
                <c:pt idx="1395">
                  <c:v>44</c:v>
                </c:pt>
                <c:pt idx="1396">
                  <c:v>44</c:v>
                </c:pt>
                <c:pt idx="1397">
                  <c:v>44</c:v>
                </c:pt>
                <c:pt idx="1398">
                  <c:v>44</c:v>
                </c:pt>
                <c:pt idx="1399">
                  <c:v>44</c:v>
                </c:pt>
                <c:pt idx="1400">
                  <c:v>44</c:v>
                </c:pt>
                <c:pt idx="1401">
                  <c:v>44</c:v>
                </c:pt>
                <c:pt idx="1402">
                  <c:v>44</c:v>
                </c:pt>
                <c:pt idx="1403">
                  <c:v>44</c:v>
                </c:pt>
                <c:pt idx="1404">
                  <c:v>44</c:v>
                </c:pt>
                <c:pt idx="1405">
                  <c:v>44</c:v>
                </c:pt>
                <c:pt idx="1406">
                  <c:v>44</c:v>
                </c:pt>
                <c:pt idx="1407">
                  <c:v>44</c:v>
                </c:pt>
                <c:pt idx="1408">
                  <c:v>44</c:v>
                </c:pt>
                <c:pt idx="1409">
                  <c:v>44</c:v>
                </c:pt>
                <c:pt idx="1410">
                  <c:v>44</c:v>
                </c:pt>
                <c:pt idx="1411">
                  <c:v>44</c:v>
                </c:pt>
                <c:pt idx="1412">
                  <c:v>44</c:v>
                </c:pt>
                <c:pt idx="1413">
                  <c:v>44</c:v>
                </c:pt>
                <c:pt idx="1414">
                  <c:v>44</c:v>
                </c:pt>
                <c:pt idx="1415">
                  <c:v>44</c:v>
                </c:pt>
                <c:pt idx="1416">
                  <c:v>44</c:v>
                </c:pt>
                <c:pt idx="1417">
                  <c:v>44</c:v>
                </c:pt>
                <c:pt idx="1418">
                  <c:v>44</c:v>
                </c:pt>
                <c:pt idx="1419">
                  <c:v>44</c:v>
                </c:pt>
                <c:pt idx="1420">
                  <c:v>44</c:v>
                </c:pt>
                <c:pt idx="1421">
                  <c:v>44</c:v>
                </c:pt>
                <c:pt idx="1422">
                  <c:v>44</c:v>
                </c:pt>
                <c:pt idx="1423">
                  <c:v>44</c:v>
                </c:pt>
                <c:pt idx="1424">
                  <c:v>44</c:v>
                </c:pt>
                <c:pt idx="1425">
                  <c:v>44</c:v>
                </c:pt>
                <c:pt idx="1426">
                  <c:v>44</c:v>
                </c:pt>
                <c:pt idx="1427">
                  <c:v>44</c:v>
                </c:pt>
                <c:pt idx="1428">
                  <c:v>44</c:v>
                </c:pt>
                <c:pt idx="1429">
                  <c:v>44</c:v>
                </c:pt>
                <c:pt idx="1430">
                  <c:v>45</c:v>
                </c:pt>
                <c:pt idx="1431">
                  <c:v>45</c:v>
                </c:pt>
                <c:pt idx="1432">
                  <c:v>45</c:v>
                </c:pt>
                <c:pt idx="1433">
                  <c:v>45</c:v>
                </c:pt>
                <c:pt idx="1434">
                  <c:v>45</c:v>
                </c:pt>
                <c:pt idx="1435">
                  <c:v>45</c:v>
                </c:pt>
                <c:pt idx="1436">
                  <c:v>45</c:v>
                </c:pt>
                <c:pt idx="1437">
                  <c:v>45</c:v>
                </c:pt>
                <c:pt idx="1438">
                  <c:v>45</c:v>
                </c:pt>
                <c:pt idx="1439">
                  <c:v>45</c:v>
                </c:pt>
                <c:pt idx="1440">
                  <c:v>45</c:v>
                </c:pt>
                <c:pt idx="1441">
                  <c:v>45</c:v>
                </c:pt>
                <c:pt idx="1442">
                  <c:v>45</c:v>
                </c:pt>
                <c:pt idx="1443">
                  <c:v>45</c:v>
                </c:pt>
                <c:pt idx="1444">
                  <c:v>45</c:v>
                </c:pt>
                <c:pt idx="1445">
                  <c:v>45</c:v>
                </c:pt>
                <c:pt idx="1446">
                  <c:v>45</c:v>
                </c:pt>
                <c:pt idx="1447">
                  <c:v>45</c:v>
                </c:pt>
                <c:pt idx="1448">
                  <c:v>45</c:v>
                </c:pt>
                <c:pt idx="1449">
                  <c:v>45</c:v>
                </c:pt>
                <c:pt idx="1450">
                  <c:v>45</c:v>
                </c:pt>
                <c:pt idx="1451">
                  <c:v>45</c:v>
                </c:pt>
                <c:pt idx="1452">
                  <c:v>45</c:v>
                </c:pt>
                <c:pt idx="1453">
                  <c:v>45</c:v>
                </c:pt>
                <c:pt idx="1454">
                  <c:v>45</c:v>
                </c:pt>
                <c:pt idx="1455">
                  <c:v>45</c:v>
                </c:pt>
                <c:pt idx="1456">
                  <c:v>45</c:v>
                </c:pt>
                <c:pt idx="1457">
                  <c:v>45</c:v>
                </c:pt>
                <c:pt idx="1458">
                  <c:v>45</c:v>
                </c:pt>
                <c:pt idx="1459">
                  <c:v>45</c:v>
                </c:pt>
                <c:pt idx="1460">
                  <c:v>45</c:v>
                </c:pt>
                <c:pt idx="1461">
                  <c:v>45</c:v>
                </c:pt>
                <c:pt idx="1462">
                  <c:v>45</c:v>
                </c:pt>
                <c:pt idx="1463">
                  <c:v>45</c:v>
                </c:pt>
                <c:pt idx="1464">
                  <c:v>45</c:v>
                </c:pt>
                <c:pt idx="1465">
                  <c:v>45</c:v>
                </c:pt>
                <c:pt idx="1466">
                  <c:v>45</c:v>
                </c:pt>
                <c:pt idx="1467">
                  <c:v>45</c:v>
                </c:pt>
                <c:pt idx="1468">
                  <c:v>45</c:v>
                </c:pt>
                <c:pt idx="1469">
                  <c:v>45</c:v>
                </c:pt>
                <c:pt idx="1470">
                  <c:v>45</c:v>
                </c:pt>
                <c:pt idx="1471">
                  <c:v>45</c:v>
                </c:pt>
                <c:pt idx="1472">
                  <c:v>45</c:v>
                </c:pt>
                <c:pt idx="1473">
                  <c:v>46</c:v>
                </c:pt>
                <c:pt idx="1474">
                  <c:v>46</c:v>
                </c:pt>
                <c:pt idx="1475">
                  <c:v>46</c:v>
                </c:pt>
                <c:pt idx="1476">
                  <c:v>46</c:v>
                </c:pt>
                <c:pt idx="1477">
                  <c:v>46</c:v>
                </c:pt>
                <c:pt idx="1478">
                  <c:v>46</c:v>
                </c:pt>
                <c:pt idx="1479">
                  <c:v>46</c:v>
                </c:pt>
                <c:pt idx="1480">
                  <c:v>46</c:v>
                </c:pt>
                <c:pt idx="1481">
                  <c:v>46</c:v>
                </c:pt>
                <c:pt idx="1482">
                  <c:v>46</c:v>
                </c:pt>
                <c:pt idx="1483">
                  <c:v>46</c:v>
                </c:pt>
                <c:pt idx="1484">
                  <c:v>46</c:v>
                </c:pt>
                <c:pt idx="1485">
                  <c:v>46</c:v>
                </c:pt>
                <c:pt idx="1486">
                  <c:v>46</c:v>
                </c:pt>
                <c:pt idx="1487">
                  <c:v>46</c:v>
                </c:pt>
                <c:pt idx="1488">
                  <c:v>46</c:v>
                </c:pt>
                <c:pt idx="1489">
                  <c:v>46</c:v>
                </c:pt>
                <c:pt idx="1490">
                  <c:v>46</c:v>
                </c:pt>
                <c:pt idx="1491">
                  <c:v>46</c:v>
                </c:pt>
                <c:pt idx="1492">
                  <c:v>46</c:v>
                </c:pt>
                <c:pt idx="1493">
                  <c:v>46</c:v>
                </c:pt>
                <c:pt idx="1494">
                  <c:v>46</c:v>
                </c:pt>
                <c:pt idx="1495">
                  <c:v>46</c:v>
                </c:pt>
                <c:pt idx="1496">
                  <c:v>46</c:v>
                </c:pt>
                <c:pt idx="1497">
                  <c:v>46</c:v>
                </c:pt>
                <c:pt idx="1498">
                  <c:v>46</c:v>
                </c:pt>
                <c:pt idx="1499">
                  <c:v>46</c:v>
                </c:pt>
                <c:pt idx="1500">
                  <c:v>46</c:v>
                </c:pt>
                <c:pt idx="1501">
                  <c:v>46</c:v>
                </c:pt>
                <c:pt idx="1502">
                  <c:v>46</c:v>
                </c:pt>
                <c:pt idx="1503">
                  <c:v>46</c:v>
                </c:pt>
                <c:pt idx="1504">
                  <c:v>46</c:v>
                </c:pt>
                <c:pt idx="1505">
                  <c:v>46</c:v>
                </c:pt>
                <c:pt idx="1506">
                  <c:v>46</c:v>
                </c:pt>
                <c:pt idx="1507">
                  <c:v>46</c:v>
                </c:pt>
                <c:pt idx="1508">
                  <c:v>46</c:v>
                </c:pt>
                <c:pt idx="1509">
                  <c:v>46</c:v>
                </c:pt>
                <c:pt idx="1510">
                  <c:v>46</c:v>
                </c:pt>
                <c:pt idx="1511">
                  <c:v>46</c:v>
                </c:pt>
                <c:pt idx="1512">
                  <c:v>46</c:v>
                </c:pt>
                <c:pt idx="1513">
                  <c:v>46</c:v>
                </c:pt>
                <c:pt idx="1514">
                  <c:v>46</c:v>
                </c:pt>
                <c:pt idx="1515">
                  <c:v>46</c:v>
                </c:pt>
                <c:pt idx="1516">
                  <c:v>46</c:v>
                </c:pt>
                <c:pt idx="1517">
                  <c:v>46</c:v>
                </c:pt>
                <c:pt idx="1518">
                  <c:v>46</c:v>
                </c:pt>
                <c:pt idx="1519">
                  <c:v>46</c:v>
                </c:pt>
                <c:pt idx="1520">
                  <c:v>46</c:v>
                </c:pt>
                <c:pt idx="1521">
                  <c:v>46</c:v>
                </c:pt>
                <c:pt idx="1522">
                  <c:v>46</c:v>
                </c:pt>
                <c:pt idx="1523">
                  <c:v>46</c:v>
                </c:pt>
                <c:pt idx="1524">
                  <c:v>46</c:v>
                </c:pt>
                <c:pt idx="1525">
                  <c:v>46</c:v>
                </c:pt>
                <c:pt idx="1526">
                  <c:v>46</c:v>
                </c:pt>
                <c:pt idx="1527">
                  <c:v>46</c:v>
                </c:pt>
                <c:pt idx="1528">
                  <c:v>46</c:v>
                </c:pt>
                <c:pt idx="1529">
                  <c:v>47</c:v>
                </c:pt>
                <c:pt idx="1530">
                  <c:v>47</c:v>
                </c:pt>
                <c:pt idx="1531">
                  <c:v>47</c:v>
                </c:pt>
                <c:pt idx="1532">
                  <c:v>47</c:v>
                </c:pt>
                <c:pt idx="1533">
                  <c:v>47</c:v>
                </c:pt>
                <c:pt idx="1534">
                  <c:v>47</c:v>
                </c:pt>
                <c:pt idx="1535">
                  <c:v>47</c:v>
                </c:pt>
                <c:pt idx="1536">
                  <c:v>47</c:v>
                </c:pt>
                <c:pt idx="1537">
                  <c:v>47</c:v>
                </c:pt>
                <c:pt idx="1538">
                  <c:v>47</c:v>
                </c:pt>
                <c:pt idx="1539">
                  <c:v>47</c:v>
                </c:pt>
                <c:pt idx="1540">
                  <c:v>47</c:v>
                </c:pt>
                <c:pt idx="1541">
                  <c:v>47</c:v>
                </c:pt>
                <c:pt idx="1542">
                  <c:v>47</c:v>
                </c:pt>
                <c:pt idx="1543">
                  <c:v>47</c:v>
                </c:pt>
                <c:pt idx="1544">
                  <c:v>47</c:v>
                </c:pt>
                <c:pt idx="1545">
                  <c:v>47</c:v>
                </c:pt>
                <c:pt idx="1546">
                  <c:v>47</c:v>
                </c:pt>
                <c:pt idx="1547">
                  <c:v>47</c:v>
                </c:pt>
                <c:pt idx="1548">
                  <c:v>47</c:v>
                </c:pt>
                <c:pt idx="1549">
                  <c:v>47</c:v>
                </c:pt>
                <c:pt idx="1550">
                  <c:v>47</c:v>
                </c:pt>
                <c:pt idx="1551">
                  <c:v>47</c:v>
                </c:pt>
                <c:pt idx="1552">
                  <c:v>47</c:v>
                </c:pt>
                <c:pt idx="1553">
                  <c:v>47</c:v>
                </c:pt>
                <c:pt idx="1554">
                  <c:v>47</c:v>
                </c:pt>
                <c:pt idx="1555">
                  <c:v>47</c:v>
                </c:pt>
                <c:pt idx="1556">
                  <c:v>47</c:v>
                </c:pt>
                <c:pt idx="1557">
                  <c:v>47</c:v>
                </c:pt>
                <c:pt idx="1558">
                  <c:v>47</c:v>
                </c:pt>
                <c:pt idx="1559">
                  <c:v>47</c:v>
                </c:pt>
                <c:pt idx="1560">
                  <c:v>47</c:v>
                </c:pt>
                <c:pt idx="1561">
                  <c:v>47</c:v>
                </c:pt>
                <c:pt idx="1562">
                  <c:v>47</c:v>
                </c:pt>
                <c:pt idx="1563">
                  <c:v>47</c:v>
                </c:pt>
                <c:pt idx="1564">
                  <c:v>47</c:v>
                </c:pt>
                <c:pt idx="1565">
                  <c:v>47</c:v>
                </c:pt>
                <c:pt idx="1566">
                  <c:v>47</c:v>
                </c:pt>
                <c:pt idx="1567">
                  <c:v>47</c:v>
                </c:pt>
                <c:pt idx="1568">
                  <c:v>47</c:v>
                </c:pt>
                <c:pt idx="1569">
                  <c:v>47</c:v>
                </c:pt>
                <c:pt idx="1570">
                  <c:v>47</c:v>
                </c:pt>
                <c:pt idx="1571">
                  <c:v>47</c:v>
                </c:pt>
                <c:pt idx="1572">
                  <c:v>47</c:v>
                </c:pt>
                <c:pt idx="1573">
                  <c:v>47</c:v>
                </c:pt>
                <c:pt idx="1574">
                  <c:v>47</c:v>
                </c:pt>
                <c:pt idx="1575">
                  <c:v>47</c:v>
                </c:pt>
                <c:pt idx="1576">
                  <c:v>47</c:v>
                </c:pt>
                <c:pt idx="1577">
                  <c:v>47</c:v>
                </c:pt>
                <c:pt idx="1578">
                  <c:v>47</c:v>
                </c:pt>
                <c:pt idx="1579">
                  <c:v>47</c:v>
                </c:pt>
                <c:pt idx="1580">
                  <c:v>48</c:v>
                </c:pt>
                <c:pt idx="1581">
                  <c:v>48</c:v>
                </c:pt>
                <c:pt idx="1582">
                  <c:v>48</c:v>
                </c:pt>
                <c:pt idx="1583">
                  <c:v>48</c:v>
                </c:pt>
                <c:pt idx="1584">
                  <c:v>48</c:v>
                </c:pt>
                <c:pt idx="1585">
                  <c:v>48</c:v>
                </c:pt>
                <c:pt idx="1586">
                  <c:v>48</c:v>
                </c:pt>
                <c:pt idx="1587">
                  <c:v>48</c:v>
                </c:pt>
                <c:pt idx="1588">
                  <c:v>48</c:v>
                </c:pt>
                <c:pt idx="1589">
                  <c:v>48</c:v>
                </c:pt>
                <c:pt idx="1590">
                  <c:v>48</c:v>
                </c:pt>
                <c:pt idx="1591">
                  <c:v>48</c:v>
                </c:pt>
                <c:pt idx="1592">
                  <c:v>48</c:v>
                </c:pt>
                <c:pt idx="1593">
                  <c:v>48</c:v>
                </c:pt>
                <c:pt idx="1594">
                  <c:v>48</c:v>
                </c:pt>
                <c:pt idx="1595">
                  <c:v>48</c:v>
                </c:pt>
                <c:pt idx="1596">
                  <c:v>48</c:v>
                </c:pt>
                <c:pt idx="1597">
                  <c:v>48</c:v>
                </c:pt>
                <c:pt idx="1598">
                  <c:v>48</c:v>
                </c:pt>
                <c:pt idx="1599">
                  <c:v>48</c:v>
                </c:pt>
                <c:pt idx="1600">
                  <c:v>48</c:v>
                </c:pt>
                <c:pt idx="1601">
                  <c:v>48</c:v>
                </c:pt>
                <c:pt idx="1602">
                  <c:v>48</c:v>
                </c:pt>
                <c:pt idx="1603">
                  <c:v>48</c:v>
                </c:pt>
                <c:pt idx="1604">
                  <c:v>48</c:v>
                </c:pt>
                <c:pt idx="1605">
                  <c:v>48</c:v>
                </c:pt>
                <c:pt idx="1606">
                  <c:v>48</c:v>
                </c:pt>
                <c:pt idx="1607">
                  <c:v>48</c:v>
                </c:pt>
                <c:pt idx="1608">
                  <c:v>48</c:v>
                </c:pt>
                <c:pt idx="1609">
                  <c:v>48</c:v>
                </c:pt>
                <c:pt idx="1610">
                  <c:v>48</c:v>
                </c:pt>
                <c:pt idx="1611">
                  <c:v>48</c:v>
                </c:pt>
                <c:pt idx="1612">
                  <c:v>48</c:v>
                </c:pt>
                <c:pt idx="1613">
                  <c:v>48</c:v>
                </c:pt>
                <c:pt idx="1614">
                  <c:v>48</c:v>
                </c:pt>
                <c:pt idx="1615">
                  <c:v>48</c:v>
                </c:pt>
                <c:pt idx="1616">
                  <c:v>48</c:v>
                </c:pt>
                <c:pt idx="1617">
                  <c:v>48</c:v>
                </c:pt>
                <c:pt idx="1618">
                  <c:v>48</c:v>
                </c:pt>
                <c:pt idx="1619">
                  <c:v>48</c:v>
                </c:pt>
                <c:pt idx="1620">
                  <c:v>48</c:v>
                </c:pt>
                <c:pt idx="1621">
                  <c:v>48</c:v>
                </c:pt>
                <c:pt idx="1622">
                  <c:v>48</c:v>
                </c:pt>
                <c:pt idx="1623">
                  <c:v>48</c:v>
                </c:pt>
                <c:pt idx="1624">
                  <c:v>48</c:v>
                </c:pt>
                <c:pt idx="1625">
                  <c:v>48</c:v>
                </c:pt>
                <c:pt idx="1626">
                  <c:v>48</c:v>
                </c:pt>
                <c:pt idx="1627">
                  <c:v>48</c:v>
                </c:pt>
                <c:pt idx="1628">
                  <c:v>48</c:v>
                </c:pt>
                <c:pt idx="1629">
                  <c:v>48</c:v>
                </c:pt>
                <c:pt idx="1630">
                  <c:v>48</c:v>
                </c:pt>
                <c:pt idx="1631">
                  <c:v>48</c:v>
                </c:pt>
                <c:pt idx="1632">
                  <c:v>48</c:v>
                </c:pt>
                <c:pt idx="1633">
                  <c:v>48</c:v>
                </c:pt>
                <c:pt idx="1634">
                  <c:v>48</c:v>
                </c:pt>
                <c:pt idx="1635">
                  <c:v>48</c:v>
                </c:pt>
                <c:pt idx="1636">
                  <c:v>48</c:v>
                </c:pt>
                <c:pt idx="1637">
                  <c:v>48</c:v>
                </c:pt>
                <c:pt idx="1638">
                  <c:v>49</c:v>
                </c:pt>
                <c:pt idx="1639">
                  <c:v>49</c:v>
                </c:pt>
                <c:pt idx="1640">
                  <c:v>49</c:v>
                </c:pt>
                <c:pt idx="1641">
                  <c:v>49</c:v>
                </c:pt>
                <c:pt idx="1642">
                  <c:v>49</c:v>
                </c:pt>
                <c:pt idx="1643">
                  <c:v>49</c:v>
                </c:pt>
                <c:pt idx="1644">
                  <c:v>49</c:v>
                </c:pt>
                <c:pt idx="1645">
                  <c:v>49</c:v>
                </c:pt>
                <c:pt idx="1646">
                  <c:v>49</c:v>
                </c:pt>
                <c:pt idx="1647">
                  <c:v>49</c:v>
                </c:pt>
                <c:pt idx="1648">
                  <c:v>49</c:v>
                </c:pt>
                <c:pt idx="1649">
                  <c:v>49</c:v>
                </c:pt>
                <c:pt idx="1650">
                  <c:v>49</c:v>
                </c:pt>
                <c:pt idx="1651">
                  <c:v>49</c:v>
                </c:pt>
                <c:pt idx="1652">
                  <c:v>49</c:v>
                </c:pt>
                <c:pt idx="1653">
                  <c:v>49</c:v>
                </c:pt>
                <c:pt idx="1654">
                  <c:v>49</c:v>
                </c:pt>
                <c:pt idx="1655">
                  <c:v>49</c:v>
                </c:pt>
                <c:pt idx="1656">
                  <c:v>49</c:v>
                </c:pt>
                <c:pt idx="1657">
                  <c:v>49</c:v>
                </c:pt>
                <c:pt idx="1658">
                  <c:v>49</c:v>
                </c:pt>
                <c:pt idx="1659">
                  <c:v>49</c:v>
                </c:pt>
                <c:pt idx="1660">
                  <c:v>49</c:v>
                </c:pt>
                <c:pt idx="1661">
                  <c:v>49</c:v>
                </c:pt>
                <c:pt idx="1662">
                  <c:v>49</c:v>
                </c:pt>
                <c:pt idx="1663">
                  <c:v>49</c:v>
                </c:pt>
                <c:pt idx="1664">
                  <c:v>49</c:v>
                </c:pt>
                <c:pt idx="1665">
                  <c:v>49</c:v>
                </c:pt>
                <c:pt idx="1666">
                  <c:v>49</c:v>
                </c:pt>
                <c:pt idx="1667">
                  <c:v>49</c:v>
                </c:pt>
                <c:pt idx="1668">
                  <c:v>49</c:v>
                </c:pt>
                <c:pt idx="1669">
                  <c:v>49</c:v>
                </c:pt>
                <c:pt idx="1670">
                  <c:v>49</c:v>
                </c:pt>
                <c:pt idx="1671">
                  <c:v>49</c:v>
                </c:pt>
                <c:pt idx="1672">
                  <c:v>49</c:v>
                </c:pt>
                <c:pt idx="1673">
                  <c:v>49</c:v>
                </c:pt>
                <c:pt idx="1674">
                  <c:v>49</c:v>
                </c:pt>
                <c:pt idx="1675">
                  <c:v>49</c:v>
                </c:pt>
                <c:pt idx="1676">
                  <c:v>49</c:v>
                </c:pt>
                <c:pt idx="1677">
                  <c:v>49</c:v>
                </c:pt>
                <c:pt idx="1678">
                  <c:v>49</c:v>
                </c:pt>
                <c:pt idx="1679">
                  <c:v>49</c:v>
                </c:pt>
                <c:pt idx="1680">
                  <c:v>49</c:v>
                </c:pt>
                <c:pt idx="1681">
                  <c:v>49</c:v>
                </c:pt>
                <c:pt idx="1682">
                  <c:v>49</c:v>
                </c:pt>
                <c:pt idx="1683">
                  <c:v>49</c:v>
                </c:pt>
                <c:pt idx="1684">
                  <c:v>49</c:v>
                </c:pt>
                <c:pt idx="1685">
                  <c:v>49</c:v>
                </c:pt>
                <c:pt idx="1686">
                  <c:v>49</c:v>
                </c:pt>
                <c:pt idx="1687">
                  <c:v>50</c:v>
                </c:pt>
                <c:pt idx="1688">
                  <c:v>50</c:v>
                </c:pt>
                <c:pt idx="1689">
                  <c:v>50</c:v>
                </c:pt>
                <c:pt idx="1690">
                  <c:v>50</c:v>
                </c:pt>
                <c:pt idx="1691">
                  <c:v>50</c:v>
                </c:pt>
                <c:pt idx="1692">
                  <c:v>50</c:v>
                </c:pt>
                <c:pt idx="1693">
                  <c:v>50</c:v>
                </c:pt>
                <c:pt idx="1694">
                  <c:v>50</c:v>
                </c:pt>
                <c:pt idx="1695">
                  <c:v>50</c:v>
                </c:pt>
                <c:pt idx="1696">
                  <c:v>50</c:v>
                </c:pt>
                <c:pt idx="1697">
                  <c:v>50</c:v>
                </c:pt>
                <c:pt idx="1698">
                  <c:v>50</c:v>
                </c:pt>
                <c:pt idx="1699">
                  <c:v>50</c:v>
                </c:pt>
                <c:pt idx="1700">
                  <c:v>50</c:v>
                </c:pt>
                <c:pt idx="1701">
                  <c:v>50</c:v>
                </c:pt>
                <c:pt idx="1702">
                  <c:v>50</c:v>
                </c:pt>
                <c:pt idx="1703">
                  <c:v>50</c:v>
                </c:pt>
                <c:pt idx="1704">
                  <c:v>50</c:v>
                </c:pt>
                <c:pt idx="1705">
                  <c:v>50</c:v>
                </c:pt>
                <c:pt idx="1706">
                  <c:v>50</c:v>
                </c:pt>
                <c:pt idx="1707">
                  <c:v>50</c:v>
                </c:pt>
                <c:pt idx="1708">
                  <c:v>50</c:v>
                </c:pt>
                <c:pt idx="1709">
                  <c:v>50</c:v>
                </c:pt>
                <c:pt idx="1710">
                  <c:v>50</c:v>
                </c:pt>
                <c:pt idx="1711">
                  <c:v>50</c:v>
                </c:pt>
                <c:pt idx="1712">
                  <c:v>50</c:v>
                </c:pt>
                <c:pt idx="1713">
                  <c:v>50</c:v>
                </c:pt>
                <c:pt idx="1714">
                  <c:v>50</c:v>
                </c:pt>
                <c:pt idx="1715">
                  <c:v>50</c:v>
                </c:pt>
                <c:pt idx="1716">
                  <c:v>50</c:v>
                </c:pt>
                <c:pt idx="1717">
                  <c:v>50</c:v>
                </c:pt>
                <c:pt idx="1718">
                  <c:v>50</c:v>
                </c:pt>
                <c:pt idx="1719">
                  <c:v>50</c:v>
                </c:pt>
                <c:pt idx="1720">
                  <c:v>50</c:v>
                </c:pt>
                <c:pt idx="1721">
                  <c:v>50</c:v>
                </c:pt>
                <c:pt idx="1722">
                  <c:v>50</c:v>
                </c:pt>
                <c:pt idx="1723">
                  <c:v>50</c:v>
                </c:pt>
                <c:pt idx="1724">
                  <c:v>50</c:v>
                </c:pt>
                <c:pt idx="1725">
                  <c:v>50</c:v>
                </c:pt>
                <c:pt idx="1726">
                  <c:v>50</c:v>
                </c:pt>
                <c:pt idx="1727">
                  <c:v>50</c:v>
                </c:pt>
                <c:pt idx="1728">
                  <c:v>50</c:v>
                </c:pt>
                <c:pt idx="1729">
                  <c:v>50</c:v>
                </c:pt>
                <c:pt idx="1730">
                  <c:v>50</c:v>
                </c:pt>
                <c:pt idx="1731">
                  <c:v>50</c:v>
                </c:pt>
                <c:pt idx="1732">
                  <c:v>50</c:v>
                </c:pt>
                <c:pt idx="1733">
                  <c:v>50</c:v>
                </c:pt>
                <c:pt idx="1734">
                  <c:v>50</c:v>
                </c:pt>
                <c:pt idx="1735">
                  <c:v>50</c:v>
                </c:pt>
                <c:pt idx="1736">
                  <c:v>50</c:v>
                </c:pt>
                <c:pt idx="1737">
                  <c:v>50</c:v>
                </c:pt>
                <c:pt idx="1738">
                  <c:v>50</c:v>
                </c:pt>
                <c:pt idx="1739">
                  <c:v>50</c:v>
                </c:pt>
                <c:pt idx="1740">
                  <c:v>50</c:v>
                </c:pt>
                <c:pt idx="1741">
                  <c:v>50</c:v>
                </c:pt>
                <c:pt idx="1742">
                  <c:v>50</c:v>
                </c:pt>
                <c:pt idx="1743">
                  <c:v>50</c:v>
                </c:pt>
                <c:pt idx="1744">
                  <c:v>50</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52</c:v>
                </c:pt>
                <c:pt idx="1802">
                  <c:v>52</c:v>
                </c:pt>
                <c:pt idx="1803">
                  <c:v>52</c:v>
                </c:pt>
                <c:pt idx="1804">
                  <c:v>52</c:v>
                </c:pt>
                <c:pt idx="1805">
                  <c:v>52</c:v>
                </c:pt>
                <c:pt idx="1806">
                  <c:v>52</c:v>
                </c:pt>
                <c:pt idx="1807">
                  <c:v>52</c:v>
                </c:pt>
                <c:pt idx="1808">
                  <c:v>52</c:v>
                </c:pt>
                <c:pt idx="1809">
                  <c:v>52</c:v>
                </c:pt>
                <c:pt idx="1810">
                  <c:v>52</c:v>
                </c:pt>
                <c:pt idx="1811">
                  <c:v>52</c:v>
                </c:pt>
                <c:pt idx="1812">
                  <c:v>52</c:v>
                </c:pt>
                <c:pt idx="1813">
                  <c:v>52</c:v>
                </c:pt>
                <c:pt idx="1814">
                  <c:v>52</c:v>
                </c:pt>
                <c:pt idx="1815">
                  <c:v>52</c:v>
                </c:pt>
                <c:pt idx="1816">
                  <c:v>52</c:v>
                </c:pt>
                <c:pt idx="1817">
                  <c:v>52</c:v>
                </c:pt>
                <c:pt idx="1818">
                  <c:v>52</c:v>
                </c:pt>
                <c:pt idx="1819">
                  <c:v>52</c:v>
                </c:pt>
                <c:pt idx="1820">
                  <c:v>52</c:v>
                </c:pt>
                <c:pt idx="1821">
                  <c:v>52</c:v>
                </c:pt>
                <c:pt idx="1822">
                  <c:v>52</c:v>
                </c:pt>
                <c:pt idx="1823">
                  <c:v>52</c:v>
                </c:pt>
                <c:pt idx="1824">
                  <c:v>52</c:v>
                </c:pt>
                <c:pt idx="1825">
                  <c:v>52</c:v>
                </c:pt>
                <c:pt idx="1826">
                  <c:v>52</c:v>
                </c:pt>
                <c:pt idx="1827">
                  <c:v>52</c:v>
                </c:pt>
                <c:pt idx="1828">
                  <c:v>52</c:v>
                </c:pt>
                <c:pt idx="1829">
                  <c:v>52</c:v>
                </c:pt>
                <c:pt idx="1830">
                  <c:v>52</c:v>
                </c:pt>
                <c:pt idx="1831">
                  <c:v>52</c:v>
                </c:pt>
                <c:pt idx="1832">
                  <c:v>52</c:v>
                </c:pt>
                <c:pt idx="1833">
                  <c:v>52</c:v>
                </c:pt>
                <c:pt idx="1834">
                  <c:v>52</c:v>
                </c:pt>
                <c:pt idx="1835">
                  <c:v>52</c:v>
                </c:pt>
                <c:pt idx="1836">
                  <c:v>52</c:v>
                </c:pt>
                <c:pt idx="1837">
                  <c:v>52</c:v>
                </c:pt>
                <c:pt idx="1838">
                  <c:v>52</c:v>
                </c:pt>
                <c:pt idx="1839">
                  <c:v>52</c:v>
                </c:pt>
                <c:pt idx="1840">
                  <c:v>52</c:v>
                </c:pt>
                <c:pt idx="1841">
                  <c:v>52</c:v>
                </c:pt>
                <c:pt idx="1842">
                  <c:v>52</c:v>
                </c:pt>
                <c:pt idx="1843">
                  <c:v>52</c:v>
                </c:pt>
                <c:pt idx="1844">
                  <c:v>52</c:v>
                </c:pt>
                <c:pt idx="1845">
                  <c:v>52</c:v>
                </c:pt>
                <c:pt idx="1846">
                  <c:v>52</c:v>
                </c:pt>
                <c:pt idx="1847">
                  <c:v>52</c:v>
                </c:pt>
                <c:pt idx="1848">
                  <c:v>52</c:v>
                </c:pt>
                <c:pt idx="1849">
                  <c:v>52</c:v>
                </c:pt>
                <c:pt idx="1850">
                  <c:v>52</c:v>
                </c:pt>
                <c:pt idx="1851">
                  <c:v>52</c:v>
                </c:pt>
                <c:pt idx="1852">
                  <c:v>52</c:v>
                </c:pt>
                <c:pt idx="1853">
                  <c:v>52</c:v>
                </c:pt>
                <c:pt idx="1854">
                  <c:v>52</c:v>
                </c:pt>
                <c:pt idx="1855">
                  <c:v>52</c:v>
                </c:pt>
                <c:pt idx="1856">
                  <c:v>52</c:v>
                </c:pt>
                <c:pt idx="1857">
                  <c:v>52</c:v>
                </c:pt>
                <c:pt idx="1858">
                  <c:v>53</c:v>
                </c:pt>
                <c:pt idx="1859">
                  <c:v>53</c:v>
                </c:pt>
                <c:pt idx="1860">
                  <c:v>53</c:v>
                </c:pt>
                <c:pt idx="1861">
                  <c:v>53</c:v>
                </c:pt>
                <c:pt idx="1862">
                  <c:v>53</c:v>
                </c:pt>
                <c:pt idx="1863">
                  <c:v>53</c:v>
                </c:pt>
                <c:pt idx="1864">
                  <c:v>53</c:v>
                </c:pt>
                <c:pt idx="1865">
                  <c:v>53</c:v>
                </c:pt>
                <c:pt idx="1866">
                  <c:v>53</c:v>
                </c:pt>
                <c:pt idx="1867">
                  <c:v>53</c:v>
                </c:pt>
                <c:pt idx="1868">
                  <c:v>53</c:v>
                </c:pt>
                <c:pt idx="1869">
                  <c:v>53</c:v>
                </c:pt>
                <c:pt idx="1870">
                  <c:v>53</c:v>
                </c:pt>
                <c:pt idx="1871">
                  <c:v>53</c:v>
                </c:pt>
                <c:pt idx="1872">
                  <c:v>53</c:v>
                </c:pt>
                <c:pt idx="1873">
                  <c:v>53</c:v>
                </c:pt>
                <c:pt idx="1874">
                  <c:v>53</c:v>
                </c:pt>
                <c:pt idx="1875">
                  <c:v>53</c:v>
                </c:pt>
                <c:pt idx="1876">
                  <c:v>53</c:v>
                </c:pt>
                <c:pt idx="1877">
                  <c:v>53</c:v>
                </c:pt>
                <c:pt idx="1878">
                  <c:v>53</c:v>
                </c:pt>
                <c:pt idx="1879">
                  <c:v>53</c:v>
                </c:pt>
                <c:pt idx="1880">
                  <c:v>53</c:v>
                </c:pt>
                <c:pt idx="1881">
                  <c:v>53</c:v>
                </c:pt>
                <c:pt idx="1882">
                  <c:v>53</c:v>
                </c:pt>
                <c:pt idx="1883">
                  <c:v>53</c:v>
                </c:pt>
                <c:pt idx="1884">
                  <c:v>53</c:v>
                </c:pt>
                <c:pt idx="1885">
                  <c:v>53</c:v>
                </c:pt>
                <c:pt idx="1886">
                  <c:v>53</c:v>
                </c:pt>
                <c:pt idx="1887">
                  <c:v>53</c:v>
                </c:pt>
                <c:pt idx="1888">
                  <c:v>53</c:v>
                </c:pt>
                <c:pt idx="1889">
                  <c:v>53</c:v>
                </c:pt>
                <c:pt idx="1890">
                  <c:v>53</c:v>
                </c:pt>
                <c:pt idx="1891">
                  <c:v>53</c:v>
                </c:pt>
                <c:pt idx="1892">
                  <c:v>53</c:v>
                </c:pt>
                <c:pt idx="1893">
                  <c:v>53</c:v>
                </c:pt>
                <c:pt idx="1894">
                  <c:v>53</c:v>
                </c:pt>
                <c:pt idx="1895">
                  <c:v>53</c:v>
                </c:pt>
                <c:pt idx="1896">
                  <c:v>53</c:v>
                </c:pt>
                <c:pt idx="1897">
                  <c:v>53</c:v>
                </c:pt>
                <c:pt idx="1898">
                  <c:v>53</c:v>
                </c:pt>
                <c:pt idx="1899">
                  <c:v>53</c:v>
                </c:pt>
                <c:pt idx="1900">
                  <c:v>53</c:v>
                </c:pt>
                <c:pt idx="1901">
                  <c:v>53</c:v>
                </c:pt>
                <c:pt idx="1902">
                  <c:v>53</c:v>
                </c:pt>
                <c:pt idx="1903">
                  <c:v>53</c:v>
                </c:pt>
                <c:pt idx="1904">
                  <c:v>53</c:v>
                </c:pt>
                <c:pt idx="1905">
                  <c:v>53</c:v>
                </c:pt>
                <c:pt idx="1906">
                  <c:v>53</c:v>
                </c:pt>
                <c:pt idx="1907">
                  <c:v>53</c:v>
                </c:pt>
                <c:pt idx="1908">
                  <c:v>53</c:v>
                </c:pt>
                <c:pt idx="1909">
                  <c:v>53</c:v>
                </c:pt>
                <c:pt idx="1910">
                  <c:v>53</c:v>
                </c:pt>
                <c:pt idx="1911">
                  <c:v>54</c:v>
                </c:pt>
                <c:pt idx="1912">
                  <c:v>54</c:v>
                </c:pt>
                <c:pt idx="1913">
                  <c:v>54</c:v>
                </c:pt>
                <c:pt idx="1914">
                  <c:v>54</c:v>
                </c:pt>
                <c:pt idx="1915">
                  <c:v>54</c:v>
                </c:pt>
                <c:pt idx="1916">
                  <c:v>54</c:v>
                </c:pt>
                <c:pt idx="1917">
                  <c:v>54</c:v>
                </c:pt>
                <c:pt idx="1918">
                  <c:v>54</c:v>
                </c:pt>
                <c:pt idx="1919">
                  <c:v>54</c:v>
                </c:pt>
                <c:pt idx="1920">
                  <c:v>54</c:v>
                </c:pt>
                <c:pt idx="1921">
                  <c:v>54</c:v>
                </c:pt>
                <c:pt idx="1922">
                  <c:v>54</c:v>
                </c:pt>
                <c:pt idx="1923">
                  <c:v>54</c:v>
                </c:pt>
                <c:pt idx="1924">
                  <c:v>54</c:v>
                </c:pt>
                <c:pt idx="1925">
                  <c:v>54</c:v>
                </c:pt>
                <c:pt idx="1926">
                  <c:v>54</c:v>
                </c:pt>
                <c:pt idx="1927">
                  <c:v>54</c:v>
                </c:pt>
                <c:pt idx="1928">
                  <c:v>54</c:v>
                </c:pt>
                <c:pt idx="1929">
                  <c:v>54</c:v>
                </c:pt>
                <c:pt idx="1930">
                  <c:v>54</c:v>
                </c:pt>
                <c:pt idx="1931">
                  <c:v>54</c:v>
                </c:pt>
                <c:pt idx="1932">
                  <c:v>54</c:v>
                </c:pt>
                <c:pt idx="1933">
                  <c:v>54</c:v>
                </c:pt>
                <c:pt idx="1934">
                  <c:v>54</c:v>
                </c:pt>
                <c:pt idx="1935">
                  <c:v>54</c:v>
                </c:pt>
                <c:pt idx="1936">
                  <c:v>54</c:v>
                </c:pt>
                <c:pt idx="1937">
                  <c:v>54</c:v>
                </c:pt>
                <c:pt idx="1938">
                  <c:v>54</c:v>
                </c:pt>
                <c:pt idx="1939">
                  <c:v>54</c:v>
                </c:pt>
                <c:pt idx="1940">
                  <c:v>54</c:v>
                </c:pt>
                <c:pt idx="1941">
                  <c:v>54</c:v>
                </c:pt>
                <c:pt idx="1942">
                  <c:v>54</c:v>
                </c:pt>
                <c:pt idx="1943">
                  <c:v>54</c:v>
                </c:pt>
                <c:pt idx="1944">
                  <c:v>54</c:v>
                </c:pt>
                <c:pt idx="1945">
                  <c:v>54</c:v>
                </c:pt>
                <c:pt idx="1946">
                  <c:v>54</c:v>
                </c:pt>
                <c:pt idx="1947">
                  <c:v>54</c:v>
                </c:pt>
                <c:pt idx="1948">
                  <c:v>54</c:v>
                </c:pt>
                <c:pt idx="1949">
                  <c:v>54</c:v>
                </c:pt>
                <c:pt idx="1950">
                  <c:v>54</c:v>
                </c:pt>
                <c:pt idx="1951">
                  <c:v>54</c:v>
                </c:pt>
                <c:pt idx="1952">
                  <c:v>54</c:v>
                </c:pt>
                <c:pt idx="1953">
                  <c:v>54</c:v>
                </c:pt>
                <c:pt idx="1954">
                  <c:v>54</c:v>
                </c:pt>
                <c:pt idx="1955">
                  <c:v>54</c:v>
                </c:pt>
                <c:pt idx="1956">
                  <c:v>54</c:v>
                </c:pt>
                <c:pt idx="1957">
                  <c:v>54</c:v>
                </c:pt>
                <c:pt idx="1958">
                  <c:v>54</c:v>
                </c:pt>
                <c:pt idx="1959">
                  <c:v>55</c:v>
                </c:pt>
                <c:pt idx="1960">
                  <c:v>55</c:v>
                </c:pt>
                <c:pt idx="1961">
                  <c:v>55</c:v>
                </c:pt>
                <c:pt idx="1962">
                  <c:v>55</c:v>
                </c:pt>
                <c:pt idx="1963">
                  <c:v>55</c:v>
                </c:pt>
                <c:pt idx="1964">
                  <c:v>55</c:v>
                </c:pt>
                <c:pt idx="1965">
                  <c:v>55</c:v>
                </c:pt>
                <c:pt idx="1966">
                  <c:v>55</c:v>
                </c:pt>
                <c:pt idx="1967">
                  <c:v>55</c:v>
                </c:pt>
                <c:pt idx="1968">
                  <c:v>55</c:v>
                </c:pt>
                <c:pt idx="1969">
                  <c:v>55</c:v>
                </c:pt>
                <c:pt idx="1970">
                  <c:v>55</c:v>
                </c:pt>
                <c:pt idx="1971">
                  <c:v>55</c:v>
                </c:pt>
                <c:pt idx="1972">
                  <c:v>55</c:v>
                </c:pt>
                <c:pt idx="1973">
                  <c:v>55</c:v>
                </c:pt>
                <c:pt idx="1974">
                  <c:v>55</c:v>
                </c:pt>
                <c:pt idx="1975">
                  <c:v>55</c:v>
                </c:pt>
                <c:pt idx="1976">
                  <c:v>55</c:v>
                </c:pt>
                <c:pt idx="1977">
                  <c:v>55</c:v>
                </c:pt>
                <c:pt idx="1978">
                  <c:v>55</c:v>
                </c:pt>
                <c:pt idx="1979">
                  <c:v>55</c:v>
                </c:pt>
                <c:pt idx="1980">
                  <c:v>55</c:v>
                </c:pt>
                <c:pt idx="1981">
                  <c:v>55</c:v>
                </c:pt>
                <c:pt idx="1982">
                  <c:v>55</c:v>
                </c:pt>
                <c:pt idx="1983">
                  <c:v>55</c:v>
                </c:pt>
                <c:pt idx="1984">
                  <c:v>55</c:v>
                </c:pt>
                <c:pt idx="1985">
                  <c:v>55</c:v>
                </c:pt>
                <c:pt idx="1986">
                  <c:v>55</c:v>
                </c:pt>
                <c:pt idx="1987">
                  <c:v>55</c:v>
                </c:pt>
                <c:pt idx="1988">
                  <c:v>55</c:v>
                </c:pt>
                <c:pt idx="1989">
                  <c:v>55</c:v>
                </c:pt>
                <c:pt idx="1990">
                  <c:v>55</c:v>
                </c:pt>
                <c:pt idx="1991">
                  <c:v>55</c:v>
                </c:pt>
                <c:pt idx="1992">
                  <c:v>55</c:v>
                </c:pt>
                <c:pt idx="1993">
                  <c:v>55</c:v>
                </c:pt>
                <c:pt idx="1994">
                  <c:v>55</c:v>
                </c:pt>
                <c:pt idx="1995">
                  <c:v>55</c:v>
                </c:pt>
                <c:pt idx="1996">
                  <c:v>55</c:v>
                </c:pt>
                <c:pt idx="1997">
                  <c:v>55</c:v>
                </c:pt>
                <c:pt idx="1998">
                  <c:v>55</c:v>
                </c:pt>
                <c:pt idx="1999">
                  <c:v>55</c:v>
                </c:pt>
                <c:pt idx="2000">
                  <c:v>55</c:v>
                </c:pt>
                <c:pt idx="2001">
                  <c:v>55</c:v>
                </c:pt>
                <c:pt idx="2002">
                  <c:v>55</c:v>
                </c:pt>
                <c:pt idx="2003">
                  <c:v>55</c:v>
                </c:pt>
                <c:pt idx="2004">
                  <c:v>56</c:v>
                </c:pt>
                <c:pt idx="2005">
                  <c:v>56</c:v>
                </c:pt>
                <c:pt idx="2006">
                  <c:v>56</c:v>
                </c:pt>
                <c:pt idx="2007">
                  <c:v>56</c:v>
                </c:pt>
                <c:pt idx="2008">
                  <c:v>56</c:v>
                </c:pt>
                <c:pt idx="2009">
                  <c:v>56</c:v>
                </c:pt>
                <c:pt idx="2010">
                  <c:v>56</c:v>
                </c:pt>
                <c:pt idx="2011">
                  <c:v>56</c:v>
                </c:pt>
                <c:pt idx="2012">
                  <c:v>56</c:v>
                </c:pt>
                <c:pt idx="2013">
                  <c:v>56</c:v>
                </c:pt>
                <c:pt idx="2014">
                  <c:v>56</c:v>
                </c:pt>
                <c:pt idx="2015">
                  <c:v>56</c:v>
                </c:pt>
                <c:pt idx="2016">
                  <c:v>56</c:v>
                </c:pt>
                <c:pt idx="2017">
                  <c:v>56</c:v>
                </c:pt>
                <c:pt idx="2018">
                  <c:v>56</c:v>
                </c:pt>
                <c:pt idx="2019">
                  <c:v>56</c:v>
                </c:pt>
                <c:pt idx="2020">
                  <c:v>56</c:v>
                </c:pt>
                <c:pt idx="2021">
                  <c:v>56</c:v>
                </c:pt>
                <c:pt idx="2022">
                  <c:v>56</c:v>
                </c:pt>
                <c:pt idx="2023">
                  <c:v>56</c:v>
                </c:pt>
                <c:pt idx="2024">
                  <c:v>56</c:v>
                </c:pt>
                <c:pt idx="2025">
                  <c:v>56</c:v>
                </c:pt>
                <c:pt idx="2026">
                  <c:v>56</c:v>
                </c:pt>
                <c:pt idx="2027">
                  <c:v>56</c:v>
                </c:pt>
                <c:pt idx="2028">
                  <c:v>56</c:v>
                </c:pt>
                <c:pt idx="2029">
                  <c:v>56</c:v>
                </c:pt>
                <c:pt idx="2030">
                  <c:v>56</c:v>
                </c:pt>
                <c:pt idx="2031">
                  <c:v>56</c:v>
                </c:pt>
                <c:pt idx="2032">
                  <c:v>56</c:v>
                </c:pt>
                <c:pt idx="2033">
                  <c:v>56</c:v>
                </c:pt>
                <c:pt idx="2034">
                  <c:v>56</c:v>
                </c:pt>
                <c:pt idx="2035">
                  <c:v>56</c:v>
                </c:pt>
                <c:pt idx="2036">
                  <c:v>56</c:v>
                </c:pt>
                <c:pt idx="2037">
                  <c:v>56</c:v>
                </c:pt>
                <c:pt idx="2038">
                  <c:v>56</c:v>
                </c:pt>
                <c:pt idx="2039">
                  <c:v>56</c:v>
                </c:pt>
                <c:pt idx="2040">
                  <c:v>56</c:v>
                </c:pt>
                <c:pt idx="2041">
                  <c:v>56</c:v>
                </c:pt>
                <c:pt idx="2042">
                  <c:v>56</c:v>
                </c:pt>
                <c:pt idx="2043">
                  <c:v>56</c:v>
                </c:pt>
                <c:pt idx="2044">
                  <c:v>56</c:v>
                </c:pt>
                <c:pt idx="2045">
                  <c:v>56</c:v>
                </c:pt>
                <c:pt idx="2046">
                  <c:v>56</c:v>
                </c:pt>
                <c:pt idx="2047">
                  <c:v>56</c:v>
                </c:pt>
                <c:pt idx="2048">
                  <c:v>56</c:v>
                </c:pt>
                <c:pt idx="2049">
                  <c:v>56</c:v>
                </c:pt>
                <c:pt idx="2050">
                  <c:v>56</c:v>
                </c:pt>
                <c:pt idx="2051">
                  <c:v>56</c:v>
                </c:pt>
                <c:pt idx="2052">
                  <c:v>57</c:v>
                </c:pt>
                <c:pt idx="2053">
                  <c:v>57</c:v>
                </c:pt>
                <c:pt idx="2054">
                  <c:v>57</c:v>
                </c:pt>
                <c:pt idx="2055">
                  <c:v>57</c:v>
                </c:pt>
                <c:pt idx="2056">
                  <c:v>57</c:v>
                </c:pt>
                <c:pt idx="2057">
                  <c:v>57</c:v>
                </c:pt>
                <c:pt idx="2058">
                  <c:v>57</c:v>
                </c:pt>
                <c:pt idx="2059">
                  <c:v>57</c:v>
                </c:pt>
                <c:pt idx="2060">
                  <c:v>57</c:v>
                </c:pt>
                <c:pt idx="2061">
                  <c:v>57</c:v>
                </c:pt>
                <c:pt idx="2062">
                  <c:v>57</c:v>
                </c:pt>
                <c:pt idx="2063">
                  <c:v>57</c:v>
                </c:pt>
                <c:pt idx="2064">
                  <c:v>57</c:v>
                </c:pt>
                <c:pt idx="2065">
                  <c:v>57</c:v>
                </c:pt>
                <c:pt idx="2066">
                  <c:v>57</c:v>
                </c:pt>
                <c:pt idx="2067">
                  <c:v>57</c:v>
                </c:pt>
                <c:pt idx="2068">
                  <c:v>57</c:v>
                </c:pt>
                <c:pt idx="2069">
                  <c:v>57</c:v>
                </c:pt>
                <c:pt idx="2070">
                  <c:v>57</c:v>
                </c:pt>
                <c:pt idx="2071">
                  <c:v>57</c:v>
                </c:pt>
                <c:pt idx="2072">
                  <c:v>57</c:v>
                </c:pt>
                <c:pt idx="2073">
                  <c:v>57</c:v>
                </c:pt>
                <c:pt idx="2074">
                  <c:v>57</c:v>
                </c:pt>
                <c:pt idx="2075">
                  <c:v>57</c:v>
                </c:pt>
                <c:pt idx="2076">
                  <c:v>57</c:v>
                </c:pt>
                <c:pt idx="2077">
                  <c:v>57</c:v>
                </c:pt>
                <c:pt idx="2078">
                  <c:v>57</c:v>
                </c:pt>
                <c:pt idx="2079">
                  <c:v>57</c:v>
                </c:pt>
                <c:pt idx="2080">
                  <c:v>57</c:v>
                </c:pt>
                <c:pt idx="2081">
                  <c:v>57</c:v>
                </c:pt>
                <c:pt idx="2082">
                  <c:v>57</c:v>
                </c:pt>
                <c:pt idx="2083">
                  <c:v>57</c:v>
                </c:pt>
                <c:pt idx="2084">
                  <c:v>57</c:v>
                </c:pt>
                <c:pt idx="2085">
                  <c:v>57</c:v>
                </c:pt>
                <c:pt idx="2086">
                  <c:v>57</c:v>
                </c:pt>
                <c:pt idx="2087">
                  <c:v>57</c:v>
                </c:pt>
                <c:pt idx="2088">
                  <c:v>57</c:v>
                </c:pt>
                <c:pt idx="2089">
                  <c:v>57</c:v>
                </c:pt>
                <c:pt idx="2090">
                  <c:v>57</c:v>
                </c:pt>
                <c:pt idx="2091">
                  <c:v>57</c:v>
                </c:pt>
                <c:pt idx="2092">
                  <c:v>57</c:v>
                </c:pt>
                <c:pt idx="2093">
                  <c:v>57</c:v>
                </c:pt>
                <c:pt idx="2094">
                  <c:v>57</c:v>
                </c:pt>
                <c:pt idx="2095">
                  <c:v>57</c:v>
                </c:pt>
                <c:pt idx="2096">
                  <c:v>57</c:v>
                </c:pt>
                <c:pt idx="2097">
                  <c:v>57</c:v>
                </c:pt>
                <c:pt idx="2098">
                  <c:v>57</c:v>
                </c:pt>
                <c:pt idx="2099">
                  <c:v>57</c:v>
                </c:pt>
                <c:pt idx="2100">
                  <c:v>57</c:v>
                </c:pt>
                <c:pt idx="2101">
                  <c:v>57</c:v>
                </c:pt>
                <c:pt idx="2102">
                  <c:v>58</c:v>
                </c:pt>
                <c:pt idx="2103">
                  <c:v>58</c:v>
                </c:pt>
                <c:pt idx="2104">
                  <c:v>58</c:v>
                </c:pt>
                <c:pt idx="2105">
                  <c:v>58</c:v>
                </c:pt>
                <c:pt idx="2106">
                  <c:v>58</c:v>
                </c:pt>
                <c:pt idx="2107">
                  <c:v>58</c:v>
                </c:pt>
                <c:pt idx="2108">
                  <c:v>58</c:v>
                </c:pt>
                <c:pt idx="2109">
                  <c:v>58</c:v>
                </c:pt>
                <c:pt idx="2110">
                  <c:v>58</c:v>
                </c:pt>
                <c:pt idx="2111">
                  <c:v>58</c:v>
                </c:pt>
                <c:pt idx="2112">
                  <c:v>58</c:v>
                </c:pt>
                <c:pt idx="2113">
                  <c:v>58</c:v>
                </c:pt>
                <c:pt idx="2114">
                  <c:v>58</c:v>
                </c:pt>
                <c:pt idx="2115">
                  <c:v>58</c:v>
                </c:pt>
                <c:pt idx="2116">
                  <c:v>58</c:v>
                </c:pt>
                <c:pt idx="2117">
                  <c:v>58</c:v>
                </c:pt>
                <c:pt idx="2118">
                  <c:v>58</c:v>
                </c:pt>
                <c:pt idx="2119">
                  <c:v>58</c:v>
                </c:pt>
                <c:pt idx="2120">
                  <c:v>58</c:v>
                </c:pt>
                <c:pt idx="2121">
                  <c:v>58</c:v>
                </c:pt>
                <c:pt idx="2122">
                  <c:v>58</c:v>
                </c:pt>
                <c:pt idx="2123">
                  <c:v>58</c:v>
                </c:pt>
                <c:pt idx="2124">
                  <c:v>58</c:v>
                </c:pt>
                <c:pt idx="2125">
                  <c:v>58</c:v>
                </c:pt>
                <c:pt idx="2126">
                  <c:v>58</c:v>
                </c:pt>
                <c:pt idx="2127">
                  <c:v>58</c:v>
                </c:pt>
                <c:pt idx="2128">
                  <c:v>58</c:v>
                </c:pt>
                <c:pt idx="2129">
                  <c:v>58</c:v>
                </c:pt>
                <c:pt idx="2130">
                  <c:v>58</c:v>
                </c:pt>
                <c:pt idx="2131">
                  <c:v>58</c:v>
                </c:pt>
                <c:pt idx="2132">
                  <c:v>58</c:v>
                </c:pt>
                <c:pt idx="2133">
                  <c:v>58</c:v>
                </c:pt>
                <c:pt idx="2134">
                  <c:v>58</c:v>
                </c:pt>
                <c:pt idx="2135">
                  <c:v>58</c:v>
                </c:pt>
                <c:pt idx="2136">
                  <c:v>58</c:v>
                </c:pt>
                <c:pt idx="2137">
                  <c:v>58</c:v>
                </c:pt>
                <c:pt idx="2138">
                  <c:v>58</c:v>
                </c:pt>
                <c:pt idx="2139">
                  <c:v>58</c:v>
                </c:pt>
                <c:pt idx="2140">
                  <c:v>58</c:v>
                </c:pt>
                <c:pt idx="2141">
                  <c:v>58</c:v>
                </c:pt>
                <c:pt idx="2142">
                  <c:v>58</c:v>
                </c:pt>
                <c:pt idx="2143">
                  <c:v>58</c:v>
                </c:pt>
                <c:pt idx="2144">
                  <c:v>58</c:v>
                </c:pt>
                <c:pt idx="2145">
                  <c:v>59</c:v>
                </c:pt>
                <c:pt idx="2146">
                  <c:v>59</c:v>
                </c:pt>
                <c:pt idx="2147">
                  <c:v>59</c:v>
                </c:pt>
                <c:pt idx="2148">
                  <c:v>59</c:v>
                </c:pt>
                <c:pt idx="2149">
                  <c:v>59</c:v>
                </c:pt>
                <c:pt idx="2150">
                  <c:v>59</c:v>
                </c:pt>
                <c:pt idx="2151">
                  <c:v>59</c:v>
                </c:pt>
                <c:pt idx="2152">
                  <c:v>59</c:v>
                </c:pt>
                <c:pt idx="2153">
                  <c:v>59</c:v>
                </c:pt>
                <c:pt idx="2154">
                  <c:v>59</c:v>
                </c:pt>
                <c:pt idx="2155">
                  <c:v>59</c:v>
                </c:pt>
                <c:pt idx="2156">
                  <c:v>59</c:v>
                </c:pt>
                <c:pt idx="2157">
                  <c:v>59</c:v>
                </c:pt>
                <c:pt idx="2158">
                  <c:v>59</c:v>
                </c:pt>
                <c:pt idx="2159">
                  <c:v>59</c:v>
                </c:pt>
                <c:pt idx="2160">
                  <c:v>59</c:v>
                </c:pt>
                <c:pt idx="2161">
                  <c:v>59</c:v>
                </c:pt>
                <c:pt idx="2162">
                  <c:v>59</c:v>
                </c:pt>
                <c:pt idx="2163">
                  <c:v>59</c:v>
                </c:pt>
                <c:pt idx="2164">
                  <c:v>59</c:v>
                </c:pt>
                <c:pt idx="2165">
                  <c:v>59</c:v>
                </c:pt>
                <c:pt idx="2166">
                  <c:v>59</c:v>
                </c:pt>
                <c:pt idx="2167">
                  <c:v>59</c:v>
                </c:pt>
                <c:pt idx="2168">
                  <c:v>59</c:v>
                </c:pt>
                <c:pt idx="2169">
                  <c:v>59</c:v>
                </c:pt>
                <c:pt idx="2170">
                  <c:v>59</c:v>
                </c:pt>
                <c:pt idx="2171">
                  <c:v>59</c:v>
                </c:pt>
                <c:pt idx="2172">
                  <c:v>59</c:v>
                </c:pt>
                <c:pt idx="2173">
                  <c:v>59</c:v>
                </c:pt>
                <c:pt idx="2174">
                  <c:v>59</c:v>
                </c:pt>
                <c:pt idx="2175">
                  <c:v>59</c:v>
                </c:pt>
                <c:pt idx="2176">
                  <c:v>59</c:v>
                </c:pt>
                <c:pt idx="2177">
                  <c:v>59</c:v>
                </c:pt>
                <c:pt idx="2178">
                  <c:v>59</c:v>
                </c:pt>
                <c:pt idx="2179">
                  <c:v>59</c:v>
                </c:pt>
                <c:pt idx="2180">
                  <c:v>59</c:v>
                </c:pt>
                <c:pt idx="2181">
                  <c:v>59</c:v>
                </c:pt>
                <c:pt idx="2182">
                  <c:v>59</c:v>
                </c:pt>
                <c:pt idx="2183">
                  <c:v>59</c:v>
                </c:pt>
                <c:pt idx="2184">
                  <c:v>59</c:v>
                </c:pt>
                <c:pt idx="2185">
                  <c:v>59</c:v>
                </c:pt>
                <c:pt idx="2186">
                  <c:v>59</c:v>
                </c:pt>
                <c:pt idx="2187">
                  <c:v>59</c:v>
                </c:pt>
                <c:pt idx="2188">
                  <c:v>59</c:v>
                </c:pt>
                <c:pt idx="2189">
                  <c:v>59</c:v>
                </c:pt>
                <c:pt idx="2190">
                  <c:v>59</c:v>
                </c:pt>
                <c:pt idx="2191">
                  <c:v>59</c:v>
                </c:pt>
                <c:pt idx="2192">
                  <c:v>59</c:v>
                </c:pt>
                <c:pt idx="2193">
                  <c:v>59</c:v>
                </c:pt>
                <c:pt idx="2194">
                  <c:v>60</c:v>
                </c:pt>
                <c:pt idx="2195">
                  <c:v>60</c:v>
                </c:pt>
                <c:pt idx="2196">
                  <c:v>60</c:v>
                </c:pt>
                <c:pt idx="2197">
                  <c:v>60</c:v>
                </c:pt>
                <c:pt idx="2198">
                  <c:v>60</c:v>
                </c:pt>
                <c:pt idx="2199">
                  <c:v>60</c:v>
                </c:pt>
                <c:pt idx="2200">
                  <c:v>60</c:v>
                </c:pt>
                <c:pt idx="2201">
                  <c:v>60</c:v>
                </c:pt>
                <c:pt idx="2202">
                  <c:v>60</c:v>
                </c:pt>
                <c:pt idx="2203">
                  <c:v>60</c:v>
                </c:pt>
                <c:pt idx="2204">
                  <c:v>60</c:v>
                </c:pt>
                <c:pt idx="2205">
                  <c:v>60</c:v>
                </c:pt>
                <c:pt idx="2206">
                  <c:v>60</c:v>
                </c:pt>
                <c:pt idx="2207">
                  <c:v>60</c:v>
                </c:pt>
                <c:pt idx="2208">
                  <c:v>60</c:v>
                </c:pt>
                <c:pt idx="2209">
                  <c:v>60</c:v>
                </c:pt>
                <c:pt idx="2210">
                  <c:v>60</c:v>
                </c:pt>
                <c:pt idx="2211">
                  <c:v>60</c:v>
                </c:pt>
                <c:pt idx="2212">
                  <c:v>60</c:v>
                </c:pt>
                <c:pt idx="2213">
                  <c:v>60</c:v>
                </c:pt>
                <c:pt idx="2214">
                  <c:v>60</c:v>
                </c:pt>
                <c:pt idx="2215">
                  <c:v>60</c:v>
                </c:pt>
                <c:pt idx="2216">
                  <c:v>60</c:v>
                </c:pt>
                <c:pt idx="2217">
                  <c:v>60</c:v>
                </c:pt>
                <c:pt idx="2218">
                  <c:v>60</c:v>
                </c:pt>
                <c:pt idx="2219">
                  <c:v>60</c:v>
                </c:pt>
                <c:pt idx="2220">
                  <c:v>60</c:v>
                </c:pt>
                <c:pt idx="2221">
                  <c:v>60</c:v>
                </c:pt>
                <c:pt idx="2222">
                  <c:v>60</c:v>
                </c:pt>
                <c:pt idx="2223">
                  <c:v>60</c:v>
                </c:pt>
                <c:pt idx="2224">
                  <c:v>60</c:v>
                </c:pt>
                <c:pt idx="2225">
                  <c:v>60</c:v>
                </c:pt>
                <c:pt idx="2226">
                  <c:v>60</c:v>
                </c:pt>
                <c:pt idx="2227">
                  <c:v>60</c:v>
                </c:pt>
                <c:pt idx="2228">
                  <c:v>60</c:v>
                </c:pt>
                <c:pt idx="2229">
                  <c:v>60</c:v>
                </c:pt>
                <c:pt idx="2230">
                  <c:v>60</c:v>
                </c:pt>
                <c:pt idx="2231">
                  <c:v>60</c:v>
                </c:pt>
                <c:pt idx="2232">
                  <c:v>60</c:v>
                </c:pt>
                <c:pt idx="2233">
                  <c:v>60</c:v>
                </c:pt>
                <c:pt idx="2234">
                  <c:v>60</c:v>
                </c:pt>
                <c:pt idx="2235">
                  <c:v>60</c:v>
                </c:pt>
                <c:pt idx="2236">
                  <c:v>60</c:v>
                </c:pt>
                <c:pt idx="2237">
                  <c:v>60</c:v>
                </c:pt>
                <c:pt idx="2238">
                  <c:v>60</c:v>
                </c:pt>
                <c:pt idx="2239">
                  <c:v>60</c:v>
                </c:pt>
                <c:pt idx="2240">
                  <c:v>60</c:v>
                </c:pt>
                <c:pt idx="2241">
                  <c:v>60</c:v>
                </c:pt>
                <c:pt idx="2242">
                  <c:v>60</c:v>
                </c:pt>
                <c:pt idx="2243">
                  <c:v>60</c:v>
                </c:pt>
                <c:pt idx="2244">
                  <c:v>60</c:v>
                </c:pt>
                <c:pt idx="2245">
                  <c:v>61</c:v>
                </c:pt>
                <c:pt idx="2246">
                  <c:v>61</c:v>
                </c:pt>
                <c:pt idx="2247">
                  <c:v>61</c:v>
                </c:pt>
                <c:pt idx="2248">
                  <c:v>61</c:v>
                </c:pt>
                <c:pt idx="2249">
                  <c:v>61</c:v>
                </c:pt>
                <c:pt idx="2250">
                  <c:v>61</c:v>
                </c:pt>
                <c:pt idx="2251">
                  <c:v>61</c:v>
                </c:pt>
                <c:pt idx="2252">
                  <c:v>61</c:v>
                </c:pt>
                <c:pt idx="2253">
                  <c:v>61</c:v>
                </c:pt>
                <c:pt idx="2254">
                  <c:v>61</c:v>
                </c:pt>
                <c:pt idx="2255">
                  <c:v>61</c:v>
                </c:pt>
                <c:pt idx="2256">
                  <c:v>61</c:v>
                </c:pt>
                <c:pt idx="2257">
                  <c:v>61</c:v>
                </c:pt>
                <c:pt idx="2258">
                  <c:v>61</c:v>
                </c:pt>
                <c:pt idx="2259">
                  <c:v>61</c:v>
                </c:pt>
                <c:pt idx="2260">
                  <c:v>61</c:v>
                </c:pt>
                <c:pt idx="2261">
                  <c:v>61</c:v>
                </c:pt>
                <c:pt idx="2262">
                  <c:v>61</c:v>
                </c:pt>
                <c:pt idx="2263">
                  <c:v>61</c:v>
                </c:pt>
                <c:pt idx="2264">
                  <c:v>61</c:v>
                </c:pt>
                <c:pt idx="2265">
                  <c:v>61</c:v>
                </c:pt>
                <c:pt idx="2266">
                  <c:v>61</c:v>
                </c:pt>
                <c:pt idx="2267">
                  <c:v>61</c:v>
                </c:pt>
                <c:pt idx="2268">
                  <c:v>62</c:v>
                </c:pt>
                <c:pt idx="2269">
                  <c:v>62</c:v>
                </c:pt>
                <c:pt idx="2270">
                  <c:v>62</c:v>
                </c:pt>
                <c:pt idx="2271">
                  <c:v>62</c:v>
                </c:pt>
                <c:pt idx="2272">
                  <c:v>62</c:v>
                </c:pt>
                <c:pt idx="2273">
                  <c:v>62</c:v>
                </c:pt>
                <c:pt idx="2274">
                  <c:v>62</c:v>
                </c:pt>
                <c:pt idx="2275">
                  <c:v>62</c:v>
                </c:pt>
                <c:pt idx="2276">
                  <c:v>62</c:v>
                </c:pt>
                <c:pt idx="2277">
                  <c:v>62</c:v>
                </c:pt>
                <c:pt idx="2278">
                  <c:v>62</c:v>
                </c:pt>
                <c:pt idx="2279">
                  <c:v>62</c:v>
                </c:pt>
                <c:pt idx="2280">
                  <c:v>62</c:v>
                </c:pt>
                <c:pt idx="2281">
                  <c:v>62</c:v>
                </c:pt>
                <c:pt idx="2282">
                  <c:v>62</c:v>
                </c:pt>
                <c:pt idx="2283">
                  <c:v>62</c:v>
                </c:pt>
                <c:pt idx="2284">
                  <c:v>62</c:v>
                </c:pt>
                <c:pt idx="2285">
                  <c:v>62</c:v>
                </c:pt>
                <c:pt idx="2286">
                  <c:v>62</c:v>
                </c:pt>
                <c:pt idx="2287">
                  <c:v>62</c:v>
                </c:pt>
                <c:pt idx="2288">
                  <c:v>62</c:v>
                </c:pt>
                <c:pt idx="2289">
                  <c:v>62</c:v>
                </c:pt>
                <c:pt idx="2290">
                  <c:v>63</c:v>
                </c:pt>
                <c:pt idx="2291">
                  <c:v>63</c:v>
                </c:pt>
                <c:pt idx="2292">
                  <c:v>63</c:v>
                </c:pt>
                <c:pt idx="2293">
                  <c:v>63</c:v>
                </c:pt>
                <c:pt idx="2294">
                  <c:v>63</c:v>
                </c:pt>
                <c:pt idx="2295">
                  <c:v>63</c:v>
                </c:pt>
                <c:pt idx="2296">
                  <c:v>63</c:v>
                </c:pt>
                <c:pt idx="2297">
                  <c:v>63</c:v>
                </c:pt>
                <c:pt idx="2298">
                  <c:v>63</c:v>
                </c:pt>
                <c:pt idx="2299">
                  <c:v>63</c:v>
                </c:pt>
                <c:pt idx="2300">
                  <c:v>63</c:v>
                </c:pt>
                <c:pt idx="2301">
                  <c:v>63</c:v>
                </c:pt>
                <c:pt idx="2302">
                  <c:v>63</c:v>
                </c:pt>
                <c:pt idx="2303">
                  <c:v>63</c:v>
                </c:pt>
                <c:pt idx="2304">
                  <c:v>63</c:v>
                </c:pt>
                <c:pt idx="2305">
                  <c:v>63</c:v>
                </c:pt>
                <c:pt idx="2306">
                  <c:v>63</c:v>
                </c:pt>
                <c:pt idx="2307">
                  <c:v>63</c:v>
                </c:pt>
                <c:pt idx="2308">
                  <c:v>63</c:v>
                </c:pt>
                <c:pt idx="2309">
                  <c:v>63</c:v>
                </c:pt>
                <c:pt idx="2310">
                  <c:v>63</c:v>
                </c:pt>
                <c:pt idx="2311">
                  <c:v>63</c:v>
                </c:pt>
                <c:pt idx="2312">
                  <c:v>63</c:v>
                </c:pt>
                <c:pt idx="2313">
                  <c:v>64</c:v>
                </c:pt>
                <c:pt idx="2314">
                  <c:v>64</c:v>
                </c:pt>
                <c:pt idx="2315">
                  <c:v>64</c:v>
                </c:pt>
                <c:pt idx="2316">
                  <c:v>64</c:v>
                </c:pt>
                <c:pt idx="2317">
                  <c:v>64</c:v>
                </c:pt>
                <c:pt idx="2318">
                  <c:v>64</c:v>
                </c:pt>
                <c:pt idx="2319">
                  <c:v>64</c:v>
                </c:pt>
                <c:pt idx="2320">
                  <c:v>64</c:v>
                </c:pt>
                <c:pt idx="2321">
                  <c:v>64</c:v>
                </c:pt>
                <c:pt idx="2322">
                  <c:v>64</c:v>
                </c:pt>
                <c:pt idx="2323">
                  <c:v>64</c:v>
                </c:pt>
                <c:pt idx="2324">
                  <c:v>64</c:v>
                </c:pt>
                <c:pt idx="2325">
                  <c:v>64</c:v>
                </c:pt>
                <c:pt idx="2326">
                  <c:v>64</c:v>
                </c:pt>
                <c:pt idx="2327">
                  <c:v>64</c:v>
                </c:pt>
                <c:pt idx="2328">
                  <c:v>64</c:v>
                </c:pt>
                <c:pt idx="2329">
                  <c:v>64</c:v>
                </c:pt>
                <c:pt idx="2330">
                  <c:v>64</c:v>
                </c:pt>
                <c:pt idx="2331">
                  <c:v>64</c:v>
                </c:pt>
                <c:pt idx="2332">
                  <c:v>64</c:v>
                </c:pt>
                <c:pt idx="2333">
                  <c:v>64</c:v>
                </c:pt>
                <c:pt idx="2334">
                  <c:v>65</c:v>
                </c:pt>
              </c:numCache>
            </c:numRef>
          </c:xVal>
          <c:yVal>
            <c:numRef>
              <c:f>'[1]DATA ANALYSIS - 2'!$BO$8:$BO$2342</c:f>
              <c:numCache>
                <c:formatCode>General</c:formatCode>
                <c:ptCount val="2335"/>
                <c:pt idx="0">
                  <c:v>38792.69</c:v>
                </c:pt>
                <c:pt idx="1">
                  <c:v>36307.800000000003</c:v>
                </c:pt>
                <c:pt idx="2">
                  <c:v>36149.480000000003</c:v>
                </c:pt>
                <c:pt idx="3">
                  <c:v>34617.839999999997</c:v>
                </c:pt>
                <c:pt idx="4">
                  <c:v>33732.69</c:v>
                </c:pt>
                <c:pt idx="5">
                  <c:v>31196.61</c:v>
                </c:pt>
                <c:pt idx="6">
                  <c:v>26479.4</c:v>
                </c:pt>
                <c:pt idx="7">
                  <c:v>26316.59</c:v>
                </c:pt>
                <c:pt idx="8">
                  <c:v>24294.02</c:v>
                </c:pt>
                <c:pt idx="9">
                  <c:v>21344.85</c:v>
                </c:pt>
                <c:pt idx="10">
                  <c:v>18223.45</c:v>
                </c:pt>
                <c:pt idx="11">
                  <c:v>17178.68</c:v>
                </c:pt>
                <c:pt idx="12">
                  <c:v>15518.18</c:v>
                </c:pt>
                <c:pt idx="13">
                  <c:v>14283.46</c:v>
                </c:pt>
                <c:pt idx="14">
                  <c:v>14133.04</c:v>
                </c:pt>
                <c:pt idx="15">
                  <c:v>13747.87</c:v>
                </c:pt>
                <c:pt idx="16">
                  <c:v>12890.06</c:v>
                </c:pt>
                <c:pt idx="17">
                  <c:v>12829.46</c:v>
                </c:pt>
                <c:pt idx="18">
                  <c:v>11482.63</c:v>
                </c:pt>
                <c:pt idx="19">
                  <c:v>11272.33</c:v>
                </c:pt>
                <c:pt idx="20">
                  <c:v>7323.73</c:v>
                </c:pt>
                <c:pt idx="21">
                  <c:v>6876.53</c:v>
                </c:pt>
                <c:pt idx="22">
                  <c:v>6311.11</c:v>
                </c:pt>
                <c:pt idx="23">
                  <c:v>5960.91</c:v>
                </c:pt>
                <c:pt idx="24">
                  <c:v>5778.71</c:v>
                </c:pt>
                <c:pt idx="25">
                  <c:v>5293.67</c:v>
                </c:pt>
                <c:pt idx="26">
                  <c:v>4740.78</c:v>
                </c:pt>
                <c:pt idx="27">
                  <c:v>4561.1899999999996</c:v>
                </c:pt>
                <c:pt idx="28">
                  <c:v>4468.25</c:v>
                </c:pt>
                <c:pt idx="29">
                  <c:v>3889.2</c:v>
                </c:pt>
                <c:pt idx="30">
                  <c:v>3722.23</c:v>
                </c:pt>
                <c:pt idx="31">
                  <c:v>3481.87</c:v>
                </c:pt>
                <c:pt idx="32">
                  <c:v>3393.36</c:v>
                </c:pt>
                <c:pt idx="33">
                  <c:v>2801.26</c:v>
                </c:pt>
                <c:pt idx="34">
                  <c:v>2773.46</c:v>
                </c:pt>
                <c:pt idx="35">
                  <c:v>2500.9299999999998</c:v>
                </c:pt>
                <c:pt idx="36">
                  <c:v>2304</c:v>
                </c:pt>
                <c:pt idx="37">
                  <c:v>2219.4499999999998</c:v>
                </c:pt>
                <c:pt idx="38">
                  <c:v>2217.6</c:v>
                </c:pt>
                <c:pt idx="39">
                  <c:v>2217.4699999999998</c:v>
                </c:pt>
                <c:pt idx="40">
                  <c:v>2211.13</c:v>
                </c:pt>
                <c:pt idx="41">
                  <c:v>2207.6999999999998</c:v>
                </c:pt>
                <c:pt idx="42">
                  <c:v>2205.98</c:v>
                </c:pt>
                <c:pt idx="43">
                  <c:v>2203.7399999999998</c:v>
                </c:pt>
                <c:pt idx="44">
                  <c:v>2203.4699999999998</c:v>
                </c:pt>
                <c:pt idx="45">
                  <c:v>2201.1</c:v>
                </c:pt>
                <c:pt idx="46">
                  <c:v>2200.83</c:v>
                </c:pt>
                <c:pt idx="47">
                  <c:v>2198.19</c:v>
                </c:pt>
                <c:pt idx="48">
                  <c:v>2196.4699999999998</c:v>
                </c:pt>
                <c:pt idx="49">
                  <c:v>2144.85</c:v>
                </c:pt>
                <c:pt idx="50">
                  <c:v>2118.61</c:v>
                </c:pt>
                <c:pt idx="51">
                  <c:v>2094.1</c:v>
                </c:pt>
                <c:pt idx="52">
                  <c:v>1863.45</c:v>
                </c:pt>
                <c:pt idx="53">
                  <c:v>1822.54</c:v>
                </c:pt>
                <c:pt idx="54">
                  <c:v>1727.54</c:v>
                </c:pt>
                <c:pt idx="55">
                  <c:v>1725.55</c:v>
                </c:pt>
                <c:pt idx="56">
                  <c:v>1720.35</c:v>
                </c:pt>
                <c:pt idx="57">
                  <c:v>1719.44</c:v>
                </c:pt>
                <c:pt idx="58">
                  <c:v>1712.23</c:v>
                </c:pt>
                <c:pt idx="59">
                  <c:v>1711.03</c:v>
                </c:pt>
                <c:pt idx="60">
                  <c:v>1708.93</c:v>
                </c:pt>
                <c:pt idx="61">
                  <c:v>1708</c:v>
                </c:pt>
                <c:pt idx="62">
                  <c:v>1705.62</c:v>
                </c:pt>
                <c:pt idx="63">
                  <c:v>1704.7</c:v>
                </c:pt>
                <c:pt idx="64">
                  <c:v>1704.57</c:v>
                </c:pt>
                <c:pt idx="65">
                  <c:v>1702.46</c:v>
                </c:pt>
                <c:pt idx="66">
                  <c:v>1694.8</c:v>
                </c:pt>
                <c:pt idx="67">
                  <c:v>1634.57</c:v>
                </c:pt>
                <c:pt idx="68">
                  <c:v>1633.96</c:v>
                </c:pt>
                <c:pt idx="69">
                  <c:v>1633.04</c:v>
                </c:pt>
                <c:pt idx="70">
                  <c:v>1631.82</c:v>
                </c:pt>
                <c:pt idx="71">
                  <c:v>1631.67</c:v>
                </c:pt>
                <c:pt idx="72">
                  <c:v>1629.83</c:v>
                </c:pt>
                <c:pt idx="73">
                  <c:v>1622.19</c:v>
                </c:pt>
                <c:pt idx="74">
                  <c:v>1621.88</c:v>
                </c:pt>
                <c:pt idx="75">
                  <c:v>1615.77</c:v>
                </c:pt>
                <c:pt idx="76">
                  <c:v>1607.51</c:v>
                </c:pt>
                <c:pt idx="77">
                  <c:v>1285</c:v>
                </c:pt>
                <c:pt idx="78">
                  <c:v>1283</c:v>
                </c:pt>
                <c:pt idx="79">
                  <c:v>1228</c:v>
                </c:pt>
                <c:pt idx="80">
                  <c:v>1224</c:v>
                </c:pt>
                <c:pt idx="81">
                  <c:v>1163.46</c:v>
                </c:pt>
                <c:pt idx="82">
                  <c:v>1149.4000000000001</c:v>
                </c:pt>
                <c:pt idx="83">
                  <c:v>1146.8</c:v>
                </c:pt>
                <c:pt idx="84">
                  <c:v>1141.45</c:v>
                </c:pt>
                <c:pt idx="85">
                  <c:v>1137.47</c:v>
                </c:pt>
                <c:pt idx="86">
                  <c:v>1137.01</c:v>
                </c:pt>
                <c:pt idx="87">
                  <c:v>1136.4000000000001</c:v>
                </c:pt>
                <c:pt idx="88">
                  <c:v>1135.94</c:v>
                </c:pt>
                <c:pt idx="89">
                  <c:v>1135</c:v>
                </c:pt>
                <c:pt idx="90">
                  <c:v>1131.51</c:v>
                </c:pt>
                <c:pt idx="91">
                  <c:v>1121.8699999999999</c:v>
                </c:pt>
                <c:pt idx="92">
                  <c:v>1070</c:v>
                </c:pt>
                <c:pt idx="93">
                  <c:v>830.52</c:v>
                </c:pt>
                <c:pt idx="94">
                  <c:v>39722.75</c:v>
                </c:pt>
                <c:pt idx="95">
                  <c:v>36898.730000000003</c:v>
                </c:pt>
                <c:pt idx="96">
                  <c:v>36397.58</c:v>
                </c:pt>
                <c:pt idx="97">
                  <c:v>36219.410000000003</c:v>
                </c:pt>
                <c:pt idx="98">
                  <c:v>34828.65</c:v>
                </c:pt>
                <c:pt idx="99">
                  <c:v>34779.620000000003</c:v>
                </c:pt>
                <c:pt idx="100">
                  <c:v>34439.86</c:v>
                </c:pt>
                <c:pt idx="101">
                  <c:v>33750.29</c:v>
                </c:pt>
                <c:pt idx="102">
                  <c:v>33611.71</c:v>
                </c:pt>
                <c:pt idx="103">
                  <c:v>33307.550000000003</c:v>
                </c:pt>
                <c:pt idx="104">
                  <c:v>32548.34</c:v>
                </c:pt>
                <c:pt idx="105">
                  <c:v>30328.27</c:v>
                </c:pt>
                <c:pt idx="106">
                  <c:v>28998.68</c:v>
                </c:pt>
                <c:pt idx="107">
                  <c:v>24059.68</c:v>
                </c:pt>
                <c:pt idx="108">
                  <c:v>23082.959999999999</c:v>
                </c:pt>
                <c:pt idx="109">
                  <c:v>22493.66</c:v>
                </c:pt>
                <c:pt idx="110">
                  <c:v>21882.400000000001</c:v>
                </c:pt>
                <c:pt idx="111">
                  <c:v>18838.7</c:v>
                </c:pt>
                <c:pt idx="112">
                  <c:v>17748.509999999998</c:v>
                </c:pt>
                <c:pt idx="113">
                  <c:v>17468.98</c:v>
                </c:pt>
                <c:pt idx="114">
                  <c:v>17352.68</c:v>
                </c:pt>
                <c:pt idx="115">
                  <c:v>17081.080000000002</c:v>
                </c:pt>
                <c:pt idx="116">
                  <c:v>16884.919999999998</c:v>
                </c:pt>
                <c:pt idx="117">
                  <c:v>16450.89</c:v>
                </c:pt>
                <c:pt idx="118">
                  <c:v>16297.85</c:v>
                </c:pt>
                <c:pt idx="119">
                  <c:v>11884.05</c:v>
                </c:pt>
                <c:pt idx="120">
                  <c:v>8035.64</c:v>
                </c:pt>
                <c:pt idx="121">
                  <c:v>6638.16</c:v>
                </c:pt>
                <c:pt idx="122">
                  <c:v>5957.35</c:v>
                </c:pt>
                <c:pt idx="123">
                  <c:v>5198.6899999999996</c:v>
                </c:pt>
                <c:pt idx="124">
                  <c:v>4687.8</c:v>
                </c:pt>
                <c:pt idx="125">
                  <c:v>4678.8</c:v>
                </c:pt>
                <c:pt idx="126">
                  <c:v>4518.3999999999996</c:v>
                </c:pt>
                <c:pt idx="127">
                  <c:v>3688.35</c:v>
                </c:pt>
                <c:pt idx="128">
                  <c:v>3538.9</c:v>
                </c:pt>
                <c:pt idx="129">
                  <c:v>3463.51</c:v>
                </c:pt>
                <c:pt idx="130">
                  <c:v>3308.46</c:v>
                </c:pt>
                <c:pt idx="131">
                  <c:v>3300.7</c:v>
                </c:pt>
                <c:pt idx="132">
                  <c:v>3280.22</c:v>
                </c:pt>
                <c:pt idx="133">
                  <c:v>2803.7</c:v>
                </c:pt>
                <c:pt idx="134">
                  <c:v>2730.11</c:v>
                </c:pt>
                <c:pt idx="135">
                  <c:v>2719.28</c:v>
                </c:pt>
                <c:pt idx="136">
                  <c:v>2710.83</c:v>
                </c:pt>
                <c:pt idx="137">
                  <c:v>2709.24</c:v>
                </c:pt>
                <c:pt idx="138">
                  <c:v>2709.11</c:v>
                </c:pt>
                <c:pt idx="139">
                  <c:v>2331.52</c:v>
                </c:pt>
                <c:pt idx="140">
                  <c:v>2221.56</c:v>
                </c:pt>
                <c:pt idx="141">
                  <c:v>2138.0700000000002</c:v>
                </c:pt>
                <c:pt idx="142">
                  <c:v>2136.88</c:v>
                </c:pt>
                <c:pt idx="143">
                  <c:v>2134.9</c:v>
                </c:pt>
                <c:pt idx="144">
                  <c:v>2130.6799999999998</c:v>
                </c:pt>
                <c:pt idx="145">
                  <c:v>2128.4299999999998</c:v>
                </c:pt>
                <c:pt idx="146">
                  <c:v>2117.34</c:v>
                </c:pt>
                <c:pt idx="147">
                  <c:v>1842.52</c:v>
                </c:pt>
                <c:pt idx="148">
                  <c:v>1837.24</c:v>
                </c:pt>
                <c:pt idx="149">
                  <c:v>1832.09</c:v>
                </c:pt>
                <c:pt idx="150">
                  <c:v>1759.34</c:v>
                </c:pt>
                <c:pt idx="151">
                  <c:v>1748.77</c:v>
                </c:pt>
                <c:pt idx="152">
                  <c:v>1744.47</c:v>
                </c:pt>
                <c:pt idx="153">
                  <c:v>1743.21</c:v>
                </c:pt>
                <c:pt idx="154">
                  <c:v>1737.38</c:v>
                </c:pt>
                <c:pt idx="155">
                  <c:v>1731.68</c:v>
                </c:pt>
                <c:pt idx="156">
                  <c:v>1728.9</c:v>
                </c:pt>
                <c:pt idx="157">
                  <c:v>1727.79</c:v>
                </c:pt>
                <c:pt idx="158">
                  <c:v>1646.43</c:v>
                </c:pt>
                <c:pt idx="159">
                  <c:v>1639.56</c:v>
                </c:pt>
                <c:pt idx="160">
                  <c:v>1639.56</c:v>
                </c:pt>
                <c:pt idx="161">
                  <c:v>1635.73</c:v>
                </c:pt>
                <c:pt idx="162">
                  <c:v>1632.56</c:v>
                </c:pt>
                <c:pt idx="163">
                  <c:v>1632.04</c:v>
                </c:pt>
                <c:pt idx="164">
                  <c:v>1628.47</c:v>
                </c:pt>
                <c:pt idx="165">
                  <c:v>1627.28</c:v>
                </c:pt>
                <c:pt idx="166">
                  <c:v>1625.43</c:v>
                </c:pt>
                <c:pt idx="167">
                  <c:v>1621.34</c:v>
                </c:pt>
                <c:pt idx="168">
                  <c:v>1467</c:v>
                </c:pt>
                <c:pt idx="169">
                  <c:v>1263.25</c:v>
                </c:pt>
                <c:pt idx="170">
                  <c:v>1261.8599999999999</c:v>
                </c:pt>
                <c:pt idx="171">
                  <c:v>1261.44</c:v>
                </c:pt>
                <c:pt idx="172">
                  <c:v>1256.3</c:v>
                </c:pt>
                <c:pt idx="173">
                  <c:v>1253.94</c:v>
                </c:pt>
                <c:pt idx="174">
                  <c:v>1252.4100000000001</c:v>
                </c:pt>
                <c:pt idx="175">
                  <c:v>1242.82</c:v>
                </c:pt>
                <c:pt idx="176">
                  <c:v>1242.26</c:v>
                </c:pt>
                <c:pt idx="177">
                  <c:v>1241.57</c:v>
                </c:pt>
                <c:pt idx="178">
                  <c:v>1210</c:v>
                </c:pt>
                <c:pt idx="179">
                  <c:v>1149</c:v>
                </c:pt>
                <c:pt idx="180">
                  <c:v>38344.57</c:v>
                </c:pt>
                <c:pt idx="181">
                  <c:v>37465.339999999997</c:v>
                </c:pt>
                <c:pt idx="182">
                  <c:v>34084.68</c:v>
                </c:pt>
                <c:pt idx="183">
                  <c:v>33475.82</c:v>
                </c:pt>
                <c:pt idx="184">
                  <c:v>27724.29</c:v>
                </c:pt>
                <c:pt idx="185">
                  <c:v>26927.69</c:v>
                </c:pt>
                <c:pt idx="186">
                  <c:v>26125.67</c:v>
                </c:pt>
                <c:pt idx="187">
                  <c:v>20167.34</c:v>
                </c:pt>
                <c:pt idx="188">
                  <c:v>17560.38</c:v>
                </c:pt>
                <c:pt idx="189">
                  <c:v>17085.27</c:v>
                </c:pt>
                <c:pt idx="190">
                  <c:v>16232.85</c:v>
                </c:pt>
                <c:pt idx="191">
                  <c:v>14711.74</c:v>
                </c:pt>
                <c:pt idx="192">
                  <c:v>13844.51</c:v>
                </c:pt>
                <c:pt idx="193">
                  <c:v>11321.49</c:v>
                </c:pt>
                <c:pt idx="194">
                  <c:v>5816.58</c:v>
                </c:pt>
                <c:pt idx="195">
                  <c:v>4915.0600000000004</c:v>
                </c:pt>
                <c:pt idx="196">
                  <c:v>4830.63</c:v>
                </c:pt>
                <c:pt idx="197">
                  <c:v>4278.55</c:v>
                </c:pt>
                <c:pt idx="198">
                  <c:v>4070.51</c:v>
                </c:pt>
                <c:pt idx="199">
                  <c:v>3931.51</c:v>
                </c:pt>
                <c:pt idx="200">
                  <c:v>3056.39</c:v>
                </c:pt>
                <c:pt idx="201">
                  <c:v>3012.22</c:v>
                </c:pt>
                <c:pt idx="202">
                  <c:v>2943.41</c:v>
                </c:pt>
                <c:pt idx="203">
                  <c:v>2913.57</c:v>
                </c:pt>
                <c:pt idx="204">
                  <c:v>2585.04</c:v>
                </c:pt>
                <c:pt idx="205">
                  <c:v>2566.4699999999998</c:v>
                </c:pt>
                <c:pt idx="206">
                  <c:v>2459.7199999999998</c:v>
                </c:pt>
                <c:pt idx="207">
                  <c:v>2457.21</c:v>
                </c:pt>
                <c:pt idx="208">
                  <c:v>2362.23</c:v>
                </c:pt>
                <c:pt idx="209">
                  <c:v>2261.5700000000002</c:v>
                </c:pt>
                <c:pt idx="210">
                  <c:v>2257.48</c:v>
                </c:pt>
                <c:pt idx="211">
                  <c:v>1984.45</c:v>
                </c:pt>
                <c:pt idx="212">
                  <c:v>1980.07</c:v>
                </c:pt>
                <c:pt idx="213">
                  <c:v>1967.02</c:v>
                </c:pt>
                <c:pt idx="214">
                  <c:v>1964.78</c:v>
                </c:pt>
                <c:pt idx="215">
                  <c:v>1880.49</c:v>
                </c:pt>
                <c:pt idx="216">
                  <c:v>1880.07</c:v>
                </c:pt>
                <c:pt idx="217">
                  <c:v>1877.93</c:v>
                </c:pt>
                <c:pt idx="218">
                  <c:v>1875.34</c:v>
                </c:pt>
                <c:pt idx="219">
                  <c:v>1769.53</c:v>
                </c:pt>
                <c:pt idx="220">
                  <c:v>1391.53</c:v>
                </c:pt>
                <c:pt idx="221">
                  <c:v>1390</c:v>
                </c:pt>
                <c:pt idx="222">
                  <c:v>1382</c:v>
                </c:pt>
                <c:pt idx="223">
                  <c:v>1315</c:v>
                </c:pt>
                <c:pt idx="224">
                  <c:v>1304</c:v>
                </c:pt>
                <c:pt idx="225">
                  <c:v>1267</c:v>
                </c:pt>
                <c:pt idx="226">
                  <c:v>1241</c:v>
                </c:pt>
                <c:pt idx="227">
                  <c:v>1237</c:v>
                </c:pt>
                <c:pt idx="228">
                  <c:v>1191</c:v>
                </c:pt>
                <c:pt idx="229">
                  <c:v>1165</c:v>
                </c:pt>
                <c:pt idx="230">
                  <c:v>1142</c:v>
                </c:pt>
                <c:pt idx="231">
                  <c:v>1137</c:v>
                </c:pt>
                <c:pt idx="232">
                  <c:v>1132</c:v>
                </c:pt>
                <c:pt idx="233">
                  <c:v>1086</c:v>
                </c:pt>
                <c:pt idx="234">
                  <c:v>1049</c:v>
                </c:pt>
                <c:pt idx="235">
                  <c:v>1047</c:v>
                </c:pt>
                <c:pt idx="236">
                  <c:v>750</c:v>
                </c:pt>
                <c:pt idx="237">
                  <c:v>668</c:v>
                </c:pt>
                <c:pt idx="238">
                  <c:v>25648.98</c:v>
                </c:pt>
                <c:pt idx="239">
                  <c:v>22097.62</c:v>
                </c:pt>
                <c:pt idx="240">
                  <c:v>17942.11</c:v>
                </c:pt>
                <c:pt idx="241">
                  <c:v>16586.5</c:v>
                </c:pt>
                <c:pt idx="242">
                  <c:v>15359.1</c:v>
                </c:pt>
                <c:pt idx="243">
                  <c:v>11046.02</c:v>
                </c:pt>
                <c:pt idx="244">
                  <c:v>9753.49</c:v>
                </c:pt>
                <c:pt idx="245">
                  <c:v>8821.8799999999992</c:v>
                </c:pt>
                <c:pt idx="246">
                  <c:v>8081.26</c:v>
                </c:pt>
                <c:pt idx="247">
                  <c:v>7844.8</c:v>
                </c:pt>
                <c:pt idx="248">
                  <c:v>7636.92</c:v>
                </c:pt>
                <c:pt idx="249">
                  <c:v>5043.13</c:v>
                </c:pt>
                <c:pt idx="250">
                  <c:v>4999.04</c:v>
                </c:pt>
                <c:pt idx="251">
                  <c:v>3861.21</c:v>
                </c:pt>
                <c:pt idx="252">
                  <c:v>3579.83</c:v>
                </c:pt>
                <c:pt idx="253">
                  <c:v>3434.38</c:v>
                </c:pt>
                <c:pt idx="254">
                  <c:v>3279.87</c:v>
                </c:pt>
                <c:pt idx="255">
                  <c:v>3180.51</c:v>
                </c:pt>
                <c:pt idx="256">
                  <c:v>3167.46</c:v>
                </c:pt>
                <c:pt idx="257">
                  <c:v>3077.1</c:v>
                </c:pt>
                <c:pt idx="258">
                  <c:v>2597.7800000000002</c:v>
                </c:pt>
                <c:pt idx="259">
                  <c:v>2585.85</c:v>
                </c:pt>
                <c:pt idx="260">
                  <c:v>2585.27</c:v>
                </c:pt>
                <c:pt idx="261">
                  <c:v>2104.11</c:v>
                </c:pt>
                <c:pt idx="262">
                  <c:v>2103.08</c:v>
                </c:pt>
                <c:pt idx="263">
                  <c:v>2102.2600000000002</c:v>
                </c:pt>
                <c:pt idx="264">
                  <c:v>2026.97</c:v>
                </c:pt>
                <c:pt idx="265">
                  <c:v>2020.55</c:v>
                </c:pt>
                <c:pt idx="266">
                  <c:v>2020.18</c:v>
                </c:pt>
                <c:pt idx="267">
                  <c:v>2007.95</c:v>
                </c:pt>
                <c:pt idx="268">
                  <c:v>1917.32</c:v>
                </c:pt>
                <c:pt idx="269">
                  <c:v>1909.53</c:v>
                </c:pt>
                <c:pt idx="270">
                  <c:v>1906.36</c:v>
                </c:pt>
                <c:pt idx="271">
                  <c:v>1534.3</c:v>
                </c:pt>
                <c:pt idx="272">
                  <c:v>1526.31</c:v>
                </c:pt>
                <c:pt idx="273">
                  <c:v>1515.34</c:v>
                </c:pt>
                <c:pt idx="274">
                  <c:v>1421</c:v>
                </c:pt>
                <c:pt idx="275">
                  <c:v>1293</c:v>
                </c:pt>
                <c:pt idx="276">
                  <c:v>1167</c:v>
                </c:pt>
                <c:pt idx="277">
                  <c:v>1141</c:v>
                </c:pt>
                <c:pt idx="278">
                  <c:v>964.71</c:v>
                </c:pt>
                <c:pt idx="279">
                  <c:v>687.54</c:v>
                </c:pt>
                <c:pt idx="280">
                  <c:v>646.14</c:v>
                </c:pt>
                <c:pt idx="281">
                  <c:v>44501.4</c:v>
                </c:pt>
                <c:pt idx="282">
                  <c:v>37484.449999999997</c:v>
                </c:pt>
                <c:pt idx="283">
                  <c:v>37165.160000000003</c:v>
                </c:pt>
                <c:pt idx="284">
                  <c:v>35595.589999999997</c:v>
                </c:pt>
                <c:pt idx="285">
                  <c:v>35585.58</c:v>
                </c:pt>
                <c:pt idx="286">
                  <c:v>33907.550000000003</c:v>
                </c:pt>
                <c:pt idx="287">
                  <c:v>33829.39</c:v>
                </c:pt>
                <c:pt idx="288">
                  <c:v>31234.560000000001</c:v>
                </c:pt>
                <c:pt idx="289">
                  <c:v>26936.98</c:v>
                </c:pt>
                <c:pt idx="290">
                  <c:v>26026.97</c:v>
                </c:pt>
                <c:pt idx="291">
                  <c:v>26018.95</c:v>
                </c:pt>
                <c:pt idx="292">
                  <c:v>11068.7</c:v>
                </c:pt>
                <c:pt idx="293">
                  <c:v>10991.58</c:v>
                </c:pt>
                <c:pt idx="294">
                  <c:v>8271.4599999999991</c:v>
                </c:pt>
                <c:pt idx="295">
                  <c:v>7450.36</c:v>
                </c:pt>
                <c:pt idx="296">
                  <c:v>6842.28</c:v>
                </c:pt>
                <c:pt idx="297">
                  <c:v>5306.7</c:v>
                </c:pt>
                <c:pt idx="298">
                  <c:v>4846.53</c:v>
                </c:pt>
                <c:pt idx="299">
                  <c:v>4835.43</c:v>
                </c:pt>
                <c:pt idx="300">
                  <c:v>4608.03</c:v>
                </c:pt>
                <c:pt idx="301">
                  <c:v>4296.2700000000004</c:v>
                </c:pt>
                <c:pt idx="302">
                  <c:v>4005.42</c:v>
                </c:pt>
                <c:pt idx="303">
                  <c:v>3925.76</c:v>
                </c:pt>
                <c:pt idx="304">
                  <c:v>3858.51</c:v>
                </c:pt>
                <c:pt idx="305">
                  <c:v>3443.06</c:v>
                </c:pt>
                <c:pt idx="306">
                  <c:v>3179.96</c:v>
                </c:pt>
                <c:pt idx="307">
                  <c:v>2897.46</c:v>
                </c:pt>
                <c:pt idx="308">
                  <c:v>2819.51</c:v>
                </c:pt>
                <c:pt idx="309">
                  <c:v>2755.02</c:v>
                </c:pt>
                <c:pt idx="310">
                  <c:v>2741.95</c:v>
                </c:pt>
                <c:pt idx="311">
                  <c:v>2731.91</c:v>
                </c:pt>
                <c:pt idx="312">
                  <c:v>2643.27</c:v>
                </c:pt>
                <c:pt idx="313">
                  <c:v>2639.04</c:v>
                </c:pt>
                <c:pt idx="314">
                  <c:v>2527.8200000000002</c:v>
                </c:pt>
                <c:pt idx="315">
                  <c:v>2404.73</c:v>
                </c:pt>
                <c:pt idx="316">
                  <c:v>2254.8000000000002</c:v>
                </c:pt>
                <c:pt idx="317">
                  <c:v>2250.84</c:v>
                </c:pt>
                <c:pt idx="318">
                  <c:v>2166.73</c:v>
                </c:pt>
                <c:pt idx="319">
                  <c:v>2156.75</c:v>
                </c:pt>
                <c:pt idx="320">
                  <c:v>2155.6799999999998</c:v>
                </c:pt>
                <c:pt idx="321">
                  <c:v>2154.36</c:v>
                </c:pt>
                <c:pt idx="322">
                  <c:v>2150.4699999999998</c:v>
                </c:pt>
                <c:pt idx="323">
                  <c:v>2055.3200000000002</c:v>
                </c:pt>
                <c:pt idx="324">
                  <c:v>2045.69</c:v>
                </c:pt>
                <c:pt idx="325">
                  <c:v>1682.6</c:v>
                </c:pt>
                <c:pt idx="326">
                  <c:v>1674.63</c:v>
                </c:pt>
                <c:pt idx="327">
                  <c:v>1665</c:v>
                </c:pt>
                <c:pt idx="328">
                  <c:v>1532.47</c:v>
                </c:pt>
                <c:pt idx="329">
                  <c:v>1438</c:v>
                </c:pt>
                <c:pt idx="330">
                  <c:v>1286</c:v>
                </c:pt>
                <c:pt idx="331">
                  <c:v>1012</c:v>
                </c:pt>
                <c:pt idx="332">
                  <c:v>865.41</c:v>
                </c:pt>
                <c:pt idx="333">
                  <c:v>40904.199999999997</c:v>
                </c:pt>
                <c:pt idx="334">
                  <c:v>38511.629999999997</c:v>
                </c:pt>
                <c:pt idx="335">
                  <c:v>36189.1</c:v>
                </c:pt>
                <c:pt idx="336">
                  <c:v>36021.01</c:v>
                </c:pt>
                <c:pt idx="337">
                  <c:v>34166.269999999997</c:v>
                </c:pt>
                <c:pt idx="338">
                  <c:v>30697.71</c:v>
                </c:pt>
                <c:pt idx="339">
                  <c:v>28245.34</c:v>
                </c:pt>
                <c:pt idx="340">
                  <c:v>27980.77</c:v>
                </c:pt>
                <c:pt idx="341">
                  <c:v>27236.959999999999</c:v>
                </c:pt>
                <c:pt idx="342">
                  <c:v>24387.74</c:v>
                </c:pt>
                <c:pt idx="343">
                  <c:v>22395.74</c:v>
                </c:pt>
                <c:pt idx="344">
                  <c:v>21595.38</c:v>
                </c:pt>
                <c:pt idx="345">
                  <c:v>18328.240000000002</c:v>
                </c:pt>
                <c:pt idx="346">
                  <c:v>18033.97</c:v>
                </c:pt>
                <c:pt idx="347">
                  <c:v>14426.07</c:v>
                </c:pt>
                <c:pt idx="348">
                  <c:v>13126.68</c:v>
                </c:pt>
                <c:pt idx="349">
                  <c:v>10795.94</c:v>
                </c:pt>
                <c:pt idx="350">
                  <c:v>8747.68</c:v>
                </c:pt>
                <c:pt idx="351">
                  <c:v>7794.68</c:v>
                </c:pt>
                <c:pt idx="352">
                  <c:v>7642.05</c:v>
                </c:pt>
                <c:pt idx="353">
                  <c:v>7144.4</c:v>
                </c:pt>
                <c:pt idx="354">
                  <c:v>6207.26</c:v>
                </c:pt>
                <c:pt idx="355">
                  <c:v>5552.61</c:v>
                </c:pt>
                <c:pt idx="356">
                  <c:v>5213.22</c:v>
                </c:pt>
                <c:pt idx="357">
                  <c:v>5087.92</c:v>
                </c:pt>
                <c:pt idx="358">
                  <c:v>4466.62</c:v>
                </c:pt>
                <c:pt idx="359">
                  <c:v>3955.98</c:v>
                </c:pt>
                <c:pt idx="360">
                  <c:v>3796.36</c:v>
                </c:pt>
                <c:pt idx="361">
                  <c:v>3597.6</c:v>
                </c:pt>
                <c:pt idx="362">
                  <c:v>3500.61</c:v>
                </c:pt>
                <c:pt idx="363">
                  <c:v>3128.35</c:v>
                </c:pt>
                <c:pt idx="364">
                  <c:v>2899.49</c:v>
                </c:pt>
                <c:pt idx="365">
                  <c:v>2789.06</c:v>
                </c:pt>
                <c:pt idx="366">
                  <c:v>2775.19</c:v>
                </c:pt>
                <c:pt idx="367">
                  <c:v>2690.11</c:v>
                </c:pt>
                <c:pt idx="368">
                  <c:v>2438.06</c:v>
                </c:pt>
                <c:pt idx="369">
                  <c:v>2416.96</c:v>
                </c:pt>
                <c:pt idx="370">
                  <c:v>2396.1</c:v>
                </c:pt>
                <c:pt idx="371">
                  <c:v>2395.17</c:v>
                </c:pt>
                <c:pt idx="372">
                  <c:v>1837.28</c:v>
                </c:pt>
                <c:pt idx="373">
                  <c:v>1826.84</c:v>
                </c:pt>
                <c:pt idx="374">
                  <c:v>1824.29</c:v>
                </c:pt>
                <c:pt idx="375">
                  <c:v>1815.88</c:v>
                </c:pt>
                <c:pt idx="376">
                  <c:v>1389</c:v>
                </c:pt>
                <c:pt idx="377">
                  <c:v>1329.17</c:v>
                </c:pt>
                <c:pt idx="378">
                  <c:v>1304</c:v>
                </c:pt>
                <c:pt idx="379">
                  <c:v>1200</c:v>
                </c:pt>
                <c:pt idx="380">
                  <c:v>1019</c:v>
                </c:pt>
                <c:pt idx="381">
                  <c:v>722.99</c:v>
                </c:pt>
                <c:pt idx="382">
                  <c:v>700</c:v>
                </c:pt>
                <c:pt idx="383">
                  <c:v>38126.25</c:v>
                </c:pt>
                <c:pt idx="384">
                  <c:v>35147.53</c:v>
                </c:pt>
                <c:pt idx="385">
                  <c:v>34976.42</c:v>
                </c:pt>
                <c:pt idx="386">
                  <c:v>34472.839999999997</c:v>
                </c:pt>
                <c:pt idx="387">
                  <c:v>34254.050000000003</c:v>
                </c:pt>
                <c:pt idx="388">
                  <c:v>30422.03</c:v>
                </c:pt>
                <c:pt idx="389">
                  <c:v>29760.6</c:v>
                </c:pt>
                <c:pt idx="390">
                  <c:v>25127.22</c:v>
                </c:pt>
                <c:pt idx="391">
                  <c:v>25081.77</c:v>
                </c:pt>
                <c:pt idx="392">
                  <c:v>18955.22</c:v>
                </c:pt>
                <c:pt idx="393">
                  <c:v>18648.419999999998</c:v>
                </c:pt>
                <c:pt idx="394">
                  <c:v>14571.89</c:v>
                </c:pt>
                <c:pt idx="395">
                  <c:v>12609.89</c:v>
                </c:pt>
                <c:pt idx="396">
                  <c:v>9870.59</c:v>
                </c:pt>
                <c:pt idx="397">
                  <c:v>9628.7900000000009</c:v>
                </c:pt>
                <c:pt idx="398">
                  <c:v>7652.26</c:v>
                </c:pt>
                <c:pt idx="399">
                  <c:v>4618.08</c:v>
                </c:pt>
                <c:pt idx="400">
                  <c:v>4234.93</c:v>
                </c:pt>
                <c:pt idx="401">
                  <c:v>4154.97</c:v>
                </c:pt>
                <c:pt idx="402">
                  <c:v>3591.48</c:v>
                </c:pt>
                <c:pt idx="403">
                  <c:v>3537.7</c:v>
                </c:pt>
                <c:pt idx="404">
                  <c:v>3046.06</c:v>
                </c:pt>
                <c:pt idx="405">
                  <c:v>3044.21</c:v>
                </c:pt>
                <c:pt idx="406">
                  <c:v>2855.44</c:v>
                </c:pt>
                <c:pt idx="407">
                  <c:v>2850.68</c:v>
                </c:pt>
                <c:pt idx="408">
                  <c:v>2842.76</c:v>
                </c:pt>
                <c:pt idx="409">
                  <c:v>2480.98</c:v>
                </c:pt>
                <c:pt idx="410">
                  <c:v>2473.33</c:v>
                </c:pt>
                <c:pt idx="411">
                  <c:v>2464.62</c:v>
                </c:pt>
                <c:pt idx="412">
                  <c:v>2457.5</c:v>
                </c:pt>
                <c:pt idx="413">
                  <c:v>2352.9699999999998</c:v>
                </c:pt>
                <c:pt idx="414">
                  <c:v>1986.93</c:v>
                </c:pt>
                <c:pt idx="415">
                  <c:v>1981.58</c:v>
                </c:pt>
                <c:pt idx="416">
                  <c:v>1977.82</c:v>
                </c:pt>
                <c:pt idx="417">
                  <c:v>1972.95</c:v>
                </c:pt>
                <c:pt idx="418">
                  <c:v>1969.61</c:v>
                </c:pt>
                <c:pt idx="419">
                  <c:v>1756.6</c:v>
                </c:pt>
                <c:pt idx="420">
                  <c:v>1497</c:v>
                </c:pt>
                <c:pt idx="421">
                  <c:v>1477</c:v>
                </c:pt>
                <c:pt idx="422">
                  <c:v>1400.44</c:v>
                </c:pt>
                <c:pt idx="423">
                  <c:v>1359</c:v>
                </c:pt>
                <c:pt idx="424">
                  <c:v>1332.61</c:v>
                </c:pt>
                <c:pt idx="425">
                  <c:v>1240</c:v>
                </c:pt>
                <c:pt idx="426">
                  <c:v>1234</c:v>
                </c:pt>
                <c:pt idx="427">
                  <c:v>1082</c:v>
                </c:pt>
                <c:pt idx="428">
                  <c:v>637.26</c:v>
                </c:pt>
                <c:pt idx="429">
                  <c:v>42112.24</c:v>
                </c:pt>
                <c:pt idx="430">
                  <c:v>36124.57</c:v>
                </c:pt>
                <c:pt idx="431">
                  <c:v>35302.089999999997</c:v>
                </c:pt>
                <c:pt idx="432">
                  <c:v>34979.86</c:v>
                </c:pt>
                <c:pt idx="433">
                  <c:v>33900.65</c:v>
                </c:pt>
                <c:pt idx="434">
                  <c:v>27625.17</c:v>
                </c:pt>
                <c:pt idx="435">
                  <c:v>27619.360000000001</c:v>
                </c:pt>
                <c:pt idx="436">
                  <c:v>23241.47</c:v>
                </c:pt>
                <c:pt idx="437">
                  <c:v>19933.46</c:v>
                </c:pt>
                <c:pt idx="438">
                  <c:v>18218.16</c:v>
                </c:pt>
                <c:pt idx="439">
                  <c:v>17878.900000000001</c:v>
                </c:pt>
                <c:pt idx="440">
                  <c:v>17128.43</c:v>
                </c:pt>
                <c:pt idx="441">
                  <c:v>15817.99</c:v>
                </c:pt>
                <c:pt idx="442">
                  <c:v>11388.27</c:v>
                </c:pt>
                <c:pt idx="443">
                  <c:v>10139.84</c:v>
                </c:pt>
                <c:pt idx="444">
                  <c:v>8906.14</c:v>
                </c:pt>
                <c:pt idx="445">
                  <c:v>8182.89</c:v>
                </c:pt>
                <c:pt idx="446">
                  <c:v>7803.77</c:v>
                </c:pt>
                <c:pt idx="447">
                  <c:v>7763.06</c:v>
                </c:pt>
                <c:pt idx="448">
                  <c:v>7607.03</c:v>
                </c:pt>
                <c:pt idx="449">
                  <c:v>7504.3</c:v>
                </c:pt>
                <c:pt idx="450">
                  <c:v>6389.53</c:v>
                </c:pt>
                <c:pt idx="451">
                  <c:v>5080.1000000000004</c:v>
                </c:pt>
                <c:pt idx="452">
                  <c:v>5045.1499999999996</c:v>
                </c:pt>
                <c:pt idx="453">
                  <c:v>5038.57</c:v>
                </c:pt>
                <c:pt idx="454">
                  <c:v>4877.9799999999996</c:v>
                </c:pt>
                <c:pt idx="455">
                  <c:v>4504.66</c:v>
                </c:pt>
                <c:pt idx="456">
                  <c:v>4391.6499999999996</c:v>
                </c:pt>
                <c:pt idx="457">
                  <c:v>4189.1099999999997</c:v>
                </c:pt>
                <c:pt idx="458">
                  <c:v>3906.13</c:v>
                </c:pt>
                <c:pt idx="459">
                  <c:v>3594.17</c:v>
                </c:pt>
                <c:pt idx="460">
                  <c:v>3309.79</c:v>
                </c:pt>
                <c:pt idx="461">
                  <c:v>3238.44</c:v>
                </c:pt>
                <c:pt idx="462">
                  <c:v>3227.12</c:v>
                </c:pt>
                <c:pt idx="463">
                  <c:v>3213.62</c:v>
                </c:pt>
                <c:pt idx="464">
                  <c:v>3208.79</c:v>
                </c:pt>
                <c:pt idx="465">
                  <c:v>3206.49</c:v>
                </c:pt>
                <c:pt idx="466">
                  <c:v>3051.73</c:v>
                </c:pt>
                <c:pt idx="467">
                  <c:v>3021.81</c:v>
                </c:pt>
                <c:pt idx="468">
                  <c:v>2758.99</c:v>
                </c:pt>
                <c:pt idx="469">
                  <c:v>2727.4</c:v>
                </c:pt>
                <c:pt idx="470">
                  <c:v>2721.32</c:v>
                </c:pt>
                <c:pt idx="471">
                  <c:v>2632.99</c:v>
                </c:pt>
                <c:pt idx="472">
                  <c:v>2534.39</c:v>
                </c:pt>
                <c:pt idx="473">
                  <c:v>2523.17</c:v>
                </c:pt>
                <c:pt idx="474">
                  <c:v>2137.65</c:v>
                </c:pt>
                <c:pt idx="475">
                  <c:v>1481</c:v>
                </c:pt>
                <c:pt idx="476">
                  <c:v>1445</c:v>
                </c:pt>
                <c:pt idx="477">
                  <c:v>1422</c:v>
                </c:pt>
                <c:pt idx="478">
                  <c:v>1402</c:v>
                </c:pt>
                <c:pt idx="479">
                  <c:v>1341.16</c:v>
                </c:pt>
                <c:pt idx="480">
                  <c:v>1290.93</c:v>
                </c:pt>
                <c:pt idx="481">
                  <c:v>1276</c:v>
                </c:pt>
                <c:pt idx="482">
                  <c:v>1253</c:v>
                </c:pt>
                <c:pt idx="483">
                  <c:v>1178.07</c:v>
                </c:pt>
                <c:pt idx="484">
                  <c:v>1071</c:v>
                </c:pt>
                <c:pt idx="485">
                  <c:v>670</c:v>
                </c:pt>
                <c:pt idx="486">
                  <c:v>36085.22</c:v>
                </c:pt>
                <c:pt idx="487">
                  <c:v>24671.66</c:v>
                </c:pt>
                <c:pt idx="488">
                  <c:v>17043.34</c:v>
                </c:pt>
                <c:pt idx="489">
                  <c:v>14455.64</c:v>
                </c:pt>
                <c:pt idx="490">
                  <c:v>11028.56</c:v>
                </c:pt>
                <c:pt idx="491">
                  <c:v>9894.69</c:v>
                </c:pt>
                <c:pt idx="492">
                  <c:v>9787.32</c:v>
                </c:pt>
                <c:pt idx="493">
                  <c:v>9338.61</c:v>
                </c:pt>
                <c:pt idx="494">
                  <c:v>7670.75</c:v>
                </c:pt>
                <c:pt idx="495">
                  <c:v>7623.13</c:v>
                </c:pt>
                <c:pt idx="496">
                  <c:v>7487.38</c:v>
                </c:pt>
                <c:pt idx="497">
                  <c:v>6361.47</c:v>
                </c:pt>
                <c:pt idx="498">
                  <c:v>6293.63</c:v>
                </c:pt>
                <c:pt idx="499">
                  <c:v>6061.8</c:v>
                </c:pt>
                <c:pt idx="500">
                  <c:v>4661.29</c:v>
                </c:pt>
                <c:pt idx="501">
                  <c:v>4564.1899999999996</c:v>
                </c:pt>
                <c:pt idx="502">
                  <c:v>3987.93</c:v>
                </c:pt>
                <c:pt idx="503">
                  <c:v>3981.98</c:v>
                </c:pt>
                <c:pt idx="504">
                  <c:v>3877.3</c:v>
                </c:pt>
                <c:pt idx="505">
                  <c:v>3490.55</c:v>
                </c:pt>
                <c:pt idx="506">
                  <c:v>3484.33</c:v>
                </c:pt>
                <c:pt idx="507">
                  <c:v>3410.32</c:v>
                </c:pt>
                <c:pt idx="508">
                  <c:v>3392.98</c:v>
                </c:pt>
                <c:pt idx="509">
                  <c:v>3392.37</c:v>
                </c:pt>
                <c:pt idx="510">
                  <c:v>3385.4</c:v>
                </c:pt>
                <c:pt idx="511">
                  <c:v>3378.91</c:v>
                </c:pt>
                <c:pt idx="512">
                  <c:v>3292.53</c:v>
                </c:pt>
                <c:pt idx="513">
                  <c:v>3201.25</c:v>
                </c:pt>
                <c:pt idx="514">
                  <c:v>3176.82</c:v>
                </c:pt>
                <c:pt idx="515">
                  <c:v>3176.29</c:v>
                </c:pt>
                <c:pt idx="516">
                  <c:v>2927.06</c:v>
                </c:pt>
                <c:pt idx="517">
                  <c:v>2904.09</c:v>
                </c:pt>
                <c:pt idx="518">
                  <c:v>2902.91</c:v>
                </c:pt>
                <c:pt idx="519">
                  <c:v>2897.32</c:v>
                </c:pt>
                <c:pt idx="520">
                  <c:v>2699.57</c:v>
                </c:pt>
                <c:pt idx="521">
                  <c:v>2680.95</c:v>
                </c:pt>
                <c:pt idx="522">
                  <c:v>2322.62</c:v>
                </c:pt>
                <c:pt idx="523">
                  <c:v>2302.3000000000002</c:v>
                </c:pt>
                <c:pt idx="524">
                  <c:v>1865.98</c:v>
                </c:pt>
                <c:pt idx="525">
                  <c:v>1417</c:v>
                </c:pt>
                <c:pt idx="526">
                  <c:v>1220</c:v>
                </c:pt>
                <c:pt idx="527">
                  <c:v>1178</c:v>
                </c:pt>
                <c:pt idx="528">
                  <c:v>770.38</c:v>
                </c:pt>
                <c:pt idx="529">
                  <c:v>760</c:v>
                </c:pt>
                <c:pt idx="530">
                  <c:v>39611.760000000002</c:v>
                </c:pt>
                <c:pt idx="531">
                  <c:v>37133.9</c:v>
                </c:pt>
                <c:pt idx="532">
                  <c:v>34838.870000000003</c:v>
                </c:pt>
                <c:pt idx="533">
                  <c:v>34806.47</c:v>
                </c:pt>
                <c:pt idx="534">
                  <c:v>34289.43</c:v>
                </c:pt>
                <c:pt idx="535">
                  <c:v>33017.46</c:v>
                </c:pt>
                <c:pt idx="536">
                  <c:v>32827.51</c:v>
                </c:pt>
                <c:pt idx="537">
                  <c:v>31328.27</c:v>
                </c:pt>
                <c:pt idx="538">
                  <c:v>25075.97</c:v>
                </c:pt>
                <c:pt idx="539">
                  <c:v>24863.25</c:v>
                </c:pt>
                <c:pt idx="540">
                  <c:v>18903.490000000002</c:v>
                </c:pt>
                <c:pt idx="541">
                  <c:v>18804.75</c:v>
                </c:pt>
                <c:pt idx="542">
                  <c:v>18310.740000000002</c:v>
                </c:pt>
                <c:pt idx="543">
                  <c:v>18246.5</c:v>
                </c:pt>
                <c:pt idx="544">
                  <c:v>16796.41</c:v>
                </c:pt>
                <c:pt idx="545">
                  <c:v>16577.78</c:v>
                </c:pt>
                <c:pt idx="546">
                  <c:v>16420.490000000002</c:v>
                </c:pt>
                <c:pt idx="547">
                  <c:v>15006.58</c:v>
                </c:pt>
                <c:pt idx="548">
                  <c:v>12452.25</c:v>
                </c:pt>
                <c:pt idx="549">
                  <c:v>11318.57</c:v>
                </c:pt>
                <c:pt idx="550">
                  <c:v>8014.62</c:v>
                </c:pt>
                <c:pt idx="551">
                  <c:v>7676.4</c:v>
                </c:pt>
                <c:pt idx="552">
                  <c:v>7042.11</c:v>
                </c:pt>
                <c:pt idx="553">
                  <c:v>6261.2</c:v>
                </c:pt>
                <c:pt idx="554">
                  <c:v>6111.95</c:v>
                </c:pt>
                <c:pt idx="555">
                  <c:v>5843.99</c:v>
                </c:pt>
                <c:pt idx="556">
                  <c:v>4846.92</c:v>
                </c:pt>
                <c:pt idx="557">
                  <c:v>4840.95</c:v>
                </c:pt>
                <c:pt idx="558">
                  <c:v>4827.8999999999996</c:v>
                </c:pt>
                <c:pt idx="559">
                  <c:v>4260.74</c:v>
                </c:pt>
                <c:pt idx="560">
                  <c:v>4188.7299999999996</c:v>
                </c:pt>
                <c:pt idx="561">
                  <c:v>4058.71</c:v>
                </c:pt>
                <c:pt idx="562">
                  <c:v>3956.07</c:v>
                </c:pt>
                <c:pt idx="563">
                  <c:v>3693.43</c:v>
                </c:pt>
                <c:pt idx="564">
                  <c:v>3578</c:v>
                </c:pt>
                <c:pt idx="565">
                  <c:v>3561.89</c:v>
                </c:pt>
                <c:pt idx="566">
                  <c:v>3558.62</c:v>
                </c:pt>
                <c:pt idx="567">
                  <c:v>3353.47</c:v>
                </c:pt>
                <c:pt idx="568">
                  <c:v>3070.81</c:v>
                </c:pt>
                <c:pt idx="569">
                  <c:v>2974.13</c:v>
                </c:pt>
                <c:pt idx="570">
                  <c:v>2498.41</c:v>
                </c:pt>
                <c:pt idx="571">
                  <c:v>2497.04</c:v>
                </c:pt>
                <c:pt idx="572">
                  <c:v>2494.02</c:v>
                </c:pt>
                <c:pt idx="573">
                  <c:v>2483.7399999999998</c:v>
                </c:pt>
                <c:pt idx="574">
                  <c:v>1617.16</c:v>
                </c:pt>
                <c:pt idx="575">
                  <c:v>1493</c:v>
                </c:pt>
                <c:pt idx="576">
                  <c:v>1338</c:v>
                </c:pt>
                <c:pt idx="577">
                  <c:v>1033.74</c:v>
                </c:pt>
                <c:pt idx="578">
                  <c:v>928.59</c:v>
                </c:pt>
                <c:pt idx="579">
                  <c:v>773.54</c:v>
                </c:pt>
                <c:pt idx="580">
                  <c:v>650</c:v>
                </c:pt>
                <c:pt idx="581">
                  <c:v>34672.15</c:v>
                </c:pt>
                <c:pt idx="582">
                  <c:v>33975.47</c:v>
                </c:pt>
                <c:pt idx="583">
                  <c:v>33057.230000000003</c:v>
                </c:pt>
                <c:pt idx="584">
                  <c:v>32222.81</c:v>
                </c:pt>
                <c:pt idx="585">
                  <c:v>27080.639999999999</c:v>
                </c:pt>
                <c:pt idx="586">
                  <c:v>24817.25</c:v>
                </c:pt>
                <c:pt idx="587">
                  <c:v>23288.93</c:v>
                </c:pt>
                <c:pt idx="588">
                  <c:v>19673.34</c:v>
                </c:pt>
                <c:pt idx="589">
                  <c:v>17663.14</c:v>
                </c:pt>
                <c:pt idx="590">
                  <c:v>13417.05</c:v>
                </c:pt>
                <c:pt idx="591">
                  <c:v>13292.52</c:v>
                </c:pt>
                <c:pt idx="592">
                  <c:v>11657.81</c:v>
                </c:pt>
                <c:pt idx="593">
                  <c:v>10886.66</c:v>
                </c:pt>
                <c:pt idx="594">
                  <c:v>8081.74</c:v>
                </c:pt>
                <c:pt idx="595">
                  <c:v>7851.85</c:v>
                </c:pt>
                <c:pt idx="596">
                  <c:v>7567.13</c:v>
                </c:pt>
                <c:pt idx="597">
                  <c:v>6827.69</c:v>
                </c:pt>
                <c:pt idx="598">
                  <c:v>6721.37</c:v>
                </c:pt>
                <c:pt idx="599">
                  <c:v>6512.24</c:v>
                </c:pt>
                <c:pt idx="600">
                  <c:v>6064.37</c:v>
                </c:pt>
                <c:pt idx="601">
                  <c:v>5927.65</c:v>
                </c:pt>
                <c:pt idx="602">
                  <c:v>5615.37</c:v>
                </c:pt>
                <c:pt idx="603">
                  <c:v>5364.66</c:v>
                </c:pt>
                <c:pt idx="604">
                  <c:v>5312.17</c:v>
                </c:pt>
                <c:pt idx="605">
                  <c:v>5216.4799999999996</c:v>
                </c:pt>
                <c:pt idx="606">
                  <c:v>4719.74</c:v>
                </c:pt>
                <c:pt idx="607">
                  <c:v>4449.46</c:v>
                </c:pt>
                <c:pt idx="608">
                  <c:v>4438.26</c:v>
                </c:pt>
                <c:pt idx="609">
                  <c:v>4435.09</c:v>
                </c:pt>
                <c:pt idx="610">
                  <c:v>4428.8900000000003</c:v>
                </c:pt>
                <c:pt idx="611">
                  <c:v>4349.46</c:v>
                </c:pt>
                <c:pt idx="612">
                  <c:v>4340.4399999999996</c:v>
                </c:pt>
                <c:pt idx="613">
                  <c:v>4337.74</c:v>
                </c:pt>
                <c:pt idx="614">
                  <c:v>4133.6400000000003</c:v>
                </c:pt>
                <c:pt idx="615">
                  <c:v>3847.67</c:v>
                </c:pt>
                <c:pt idx="616">
                  <c:v>3766.88</c:v>
                </c:pt>
                <c:pt idx="617">
                  <c:v>3732.63</c:v>
                </c:pt>
                <c:pt idx="618">
                  <c:v>3556.92</c:v>
                </c:pt>
                <c:pt idx="619">
                  <c:v>3277.16</c:v>
                </c:pt>
                <c:pt idx="620">
                  <c:v>3268.85</c:v>
                </c:pt>
                <c:pt idx="621">
                  <c:v>3172.02</c:v>
                </c:pt>
                <c:pt idx="622">
                  <c:v>3171.61</c:v>
                </c:pt>
                <c:pt idx="623">
                  <c:v>3161.45</c:v>
                </c:pt>
                <c:pt idx="624">
                  <c:v>3062.51</c:v>
                </c:pt>
                <c:pt idx="625">
                  <c:v>2689.5</c:v>
                </c:pt>
                <c:pt idx="626">
                  <c:v>2684.69</c:v>
                </c:pt>
                <c:pt idx="627">
                  <c:v>2213.21</c:v>
                </c:pt>
                <c:pt idx="628">
                  <c:v>2170.08</c:v>
                </c:pt>
                <c:pt idx="629">
                  <c:v>1908.9</c:v>
                </c:pt>
                <c:pt idx="630">
                  <c:v>1850.55</c:v>
                </c:pt>
                <c:pt idx="631">
                  <c:v>1158.32</c:v>
                </c:pt>
                <c:pt idx="632">
                  <c:v>1056</c:v>
                </c:pt>
                <c:pt idx="633">
                  <c:v>1044</c:v>
                </c:pt>
                <c:pt idx="634">
                  <c:v>1006.65</c:v>
                </c:pt>
                <c:pt idx="635">
                  <c:v>915.07</c:v>
                </c:pt>
                <c:pt idx="636">
                  <c:v>44585.46</c:v>
                </c:pt>
                <c:pt idx="637">
                  <c:v>36197.699999999997</c:v>
                </c:pt>
                <c:pt idx="638">
                  <c:v>33707.550000000003</c:v>
                </c:pt>
                <c:pt idx="639">
                  <c:v>32086.21</c:v>
                </c:pt>
                <c:pt idx="640">
                  <c:v>29622.69</c:v>
                </c:pt>
                <c:pt idx="641">
                  <c:v>20277.810000000001</c:v>
                </c:pt>
                <c:pt idx="642">
                  <c:v>20177.669999999998</c:v>
                </c:pt>
                <c:pt idx="643">
                  <c:v>19442.349999999999</c:v>
                </c:pt>
                <c:pt idx="644">
                  <c:v>19107.78</c:v>
                </c:pt>
                <c:pt idx="645">
                  <c:v>18157.88</c:v>
                </c:pt>
                <c:pt idx="646">
                  <c:v>16657.72</c:v>
                </c:pt>
                <c:pt idx="647">
                  <c:v>16138.76</c:v>
                </c:pt>
                <c:pt idx="648">
                  <c:v>16115.3</c:v>
                </c:pt>
                <c:pt idx="649">
                  <c:v>12847.24</c:v>
                </c:pt>
                <c:pt idx="650">
                  <c:v>11994.89</c:v>
                </c:pt>
                <c:pt idx="651">
                  <c:v>9010.2000000000007</c:v>
                </c:pt>
                <c:pt idx="652">
                  <c:v>8471.65</c:v>
                </c:pt>
                <c:pt idx="653">
                  <c:v>8314.65</c:v>
                </c:pt>
                <c:pt idx="654">
                  <c:v>8077.41</c:v>
                </c:pt>
                <c:pt idx="655">
                  <c:v>7650.8</c:v>
                </c:pt>
                <c:pt idx="656">
                  <c:v>7388.85</c:v>
                </c:pt>
                <c:pt idx="657">
                  <c:v>7349.12</c:v>
                </c:pt>
                <c:pt idx="658">
                  <c:v>7128.64</c:v>
                </c:pt>
                <c:pt idx="659">
                  <c:v>6276.3</c:v>
                </c:pt>
                <c:pt idx="660">
                  <c:v>5926.93</c:v>
                </c:pt>
                <c:pt idx="661">
                  <c:v>5877.02</c:v>
                </c:pt>
                <c:pt idx="662">
                  <c:v>5748.13</c:v>
                </c:pt>
                <c:pt idx="663">
                  <c:v>5708.87</c:v>
                </c:pt>
                <c:pt idx="664">
                  <c:v>5209.58</c:v>
                </c:pt>
                <c:pt idx="665">
                  <c:v>5138.26</c:v>
                </c:pt>
                <c:pt idx="666">
                  <c:v>5059.5600000000004</c:v>
                </c:pt>
                <c:pt idx="667">
                  <c:v>4922.92</c:v>
                </c:pt>
                <c:pt idx="668">
                  <c:v>4906.41</c:v>
                </c:pt>
                <c:pt idx="669">
                  <c:v>4529.4799999999996</c:v>
                </c:pt>
                <c:pt idx="670">
                  <c:v>4433.92</c:v>
                </c:pt>
                <c:pt idx="671">
                  <c:v>4433.3900000000003</c:v>
                </c:pt>
                <c:pt idx="672">
                  <c:v>4058.12</c:v>
                </c:pt>
                <c:pt idx="673">
                  <c:v>4040.56</c:v>
                </c:pt>
                <c:pt idx="674">
                  <c:v>3947.41</c:v>
                </c:pt>
                <c:pt idx="675">
                  <c:v>3943.6</c:v>
                </c:pt>
                <c:pt idx="676">
                  <c:v>3898.35</c:v>
                </c:pt>
                <c:pt idx="677">
                  <c:v>3736.46</c:v>
                </c:pt>
                <c:pt idx="678">
                  <c:v>3471.41</c:v>
                </c:pt>
                <c:pt idx="679">
                  <c:v>3366.67</c:v>
                </c:pt>
                <c:pt idx="680">
                  <c:v>3353.28</c:v>
                </c:pt>
                <c:pt idx="681">
                  <c:v>3162.02</c:v>
                </c:pt>
                <c:pt idx="682">
                  <c:v>2867.12</c:v>
                </c:pt>
                <c:pt idx="683">
                  <c:v>2866.09</c:v>
                </c:pt>
                <c:pt idx="684">
                  <c:v>1068</c:v>
                </c:pt>
                <c:pt idx="685">
                  <c:v>896.21</c:v>
                </c:pt>
                <c:pt idx="686">
                  <c:v>770</c:v>
                </c:pt>
                <c:pt idx="687">
                  <c:v>760</c:v>
                </c:pt>
                <c:pt idx="688">
                  <c:v>600</c:v>
                </c:pt>
                <c:pt idx="689">
                  <c:v>40932.43</c:v>
                </c:pt>
                <c:pt idx="690">
                  <c:v>39241.440000000002</c:v>
                </c:pt>
                <c:pt idx="691">
                  <c:v>36976.449999999997</c:v>
                </c:pt>
                <c:pt idx="692">
                  <c:v>36950.26</c:v>
                </c:pt>
                <c:pt idx="693">
                  <c:v>36837.47</c:v>
                </c:pt>
                <c:pt idx="694">
                  <c:v>36572.800000000003</c:v>
                </c:pt>
                <c:pt idx="695">
                  <c:v>36314.050000000003</c:v>
                </c:pt>
                <c:pt idx="696">
                  <c:v>35883.269999999997</c:v>
                </c:pt>
                <c:pt idx="697">
                  <c:v>35547.47</c:v>
                </c:pt>
                <c:pt idx="698">
                  <c:v>29007.82</c:v>
                </c:pt>
                <c:pt idx="699">
                  <c:v>27696.11</c:v>
                </c:pt>
                <c:pt idx="700">
                  <c:v>27614.71</c:v>
                </c:pt>
                <c:pt idx="701">
                  <c:v>24795.040000000001</c:v>
                </c:pt>
                <c:pt idx="702">
                  <c:v>20745.990000000002</c:v>
                </c:pt>
                <c:pt idx="703">
                  <c:v>19521.97</c:v>
                </c:pt>
                <c:pt idx="704">
                  <c:v>18963.169999999998</c:v>
                </c:pt>
                <c:pt idx="705">
                  <c:v>18765.88</c:v>
                </c:pt>
                <c:pt idx="706">
                  <c:v>18259.22</c:v>
                </c:pt>
                <c:pt idx="707">
                  <c:v>17361.77</c:v>
                </c:pt>
                <c:pt idx="708">
                  <c:v>13588.17</c:v>
                </c:pt>
                <c:pt idx="709">
                  <c:v>13412.97</c:v>
                </c:pt>
                <c:pt idx="710">
                  <c:v>13113.51</c:v>
                </c:pt>
                <c:pt idx="711">
                  <c:v>12699.56</c:v>
                </c:pt>
                <c:pt idx="712">
                  <c:v>10719.57</c:v>
                </c:pt>
                <c:pt idx="713">
                  <c:v>10617.04</c:v>
                </c:pt>
                <c:pt idx="714">
                  <c:v>9844.4500000000007</c:v>
                </c:pt>
                <c:pt idx="715">
                  <c:v>9507.68</c:v>
                </c:pt>
                <c:pt idx="716">
                  <c:v>8954.99</c:v>
                </c:pt>
                <c:pt idx="717">
                  <c:v>8466.35</c:v>
                </c:pt>
                <c:pt idx="718">
                  <c:v>7096.98</c:v>
                </c:pt>
                <c:pt idx="719">
                  <c:v>6208.5</c:v>
                </c:pt>
                <c:pt idx="720">
                  <c:v>5693.43</c:v>
                </c:pt>
                <c:pt idx="721">
                  <c:v>5428.73</c:v>
                </c:pt>
                <c:pt idx="722">
                  <c:v>5325.65</c:v>
                </c:pt>
                <c:pt idx="723">
                  <c:v>4837.58</c:v>
                </c:pt>
                <c:pt idx="724">
                  <c:v>4753.6400000000003</c:v>
                </c:pt>
                <c:pt idx="725">
                  <c:v>4719.5200000000004</c:v>
                </c:pt>
                <c:pt idx="726">
                  <c:v>4718.2</c:v>
                </c:pt>
                <c:pt idx="727">
                  <c:v>4527.18</c:v>
                </c:pt>
                <c:pt idx="728">
                  <c:v>4488.58</c:v>
                </c:pt>
                <c:pt idx="729">
                  <c:v>4420.95</c:v>
                </c:pt>
                <c:pt idx="730">
                  <c:v>4266.17</c:v>
                </c:pt>
                <c:pt idx="731">
                  <c:v>4237.13</c:v>
                </c:pt>
                <c:pt idx="732">
                  <c:v>4151.03</c:v>
                </c:pt>
                <c:pt idx="733">
                  <c:v>4149.74</c:v>
                </c:pt>
                <c:pt idx="734">
                  <c:v>4137.5200000000004</c:v>
                </c:pt>
                <c:pt idx="735">
                  <c:v>4032.24</c:v>
                </c:pt>
                <c:pt idx="736">
                  <c:v>3659.35</c:v>
                </c:pt>
                <c:pt idx="737">
                  <c:v>3645.09</c:v>
                </c:pt>
                <c:pt idx="738">
                  <c:v>3554.2</c:v>
                </c:pt>
                <c:pt idx="739">
                  <c:v>1566.88</c:v>
                </c:pt>
                <c:pt idx="740">
                  <c:v>1200.55</c:v>
                </c:pt>
                <c:pt idx="741">
                  <c:v>650</c:v>
                </c:pt>
                <c:pt idx="742">
                  <c:v>604.54</c:v>
                </c:pt>
                <c:pt idx="743">
                  <c:v>570.62</c:v>
                </c:pt>
                <c:pt idx="744">
                  <c:v>563.84</c:v>
                </c:pt>
                <c:pt idx="745">
                  <c:v>38746.36</c:v>
                </c:pt>
                <c:pt idx="746">
                  <c:v>38711</c:v>
                </c:pt>
                <c:pt idx="747">
                  <c:v>37040.879999999997</c:v>
                </c:pt>
                <c:pt idx="748">
                  <c:v>36911.99</c:v>
                </c:pt>
                <c:pt idx="749">
                  <c:v>29969.67</c:v>
                </c:pt>
                <c:pt idx="750">
                  <c:v>26912.560000000001</c:v>
                </c:pt>
                <c:pt idx="751">
                  <c:v>19350.37</c:v>
                </c:pt>
                <c:pt idx="752">
                  <c:v>19199.939999999999</c:v>
                </c:pt>
                <c:pt idx="753">
                  <c:v>14630.52</c:v>
                </c:pt>
                <c:pt idx="754">
                  <c:v>14081.93</c:v>
                </c:pt>
                <c:pt idx="755">
                  <c:v>12198.64</c:v>
                </c:pt>
                <c:pt idx="756">
                  <c:v>12130.8</c:v>
                </c:pt>
                <c:pt idx="757">
                  <c:v>11941.83</c:v>
                </c:pt>
                <c:pt idx="758">
                  <c:v>11018.05</c:v>
                </c:pt>
                <c:pt idx="759">
                  <c:v>10322.9</c:v>
                </c:pt>
                <c:pt idx="760">
                  <c:v>10315.91</c:v>
                </c:pt>
                <c:pt idx="761">
                  <c:v>7812.67</c:v>
                </c:pt>
                <c:pt idx="762">
                  <c:v>7220.25</c:v>
                </c:pt>
                <c:pt idx="763">
                  <c:v>6799.46</c:v>
                </c:pt>
                <c:pt idx="764">
                  <c:v>6113.23</c:v>
                </c:pt>
                <c:pt idx="765">
                  <c:v>5425.02</c:v>
                </c:pt>
                <c:pt idx="766">
                  <c:v>5327.4</c:v>
                </c:pt>
                <c:pt idx="767">
                  <c:v>5166.96</c:v>
                </c:pt>
                <c:pt idx="768">
                  <c:v>5031.2700000000004</c:v>
                </c:pt>
                <c:pt idx="769">
                  <c:v>4949.76</c:v>
                </c:pt>
                <c:pt idx="770">
                  <c:v>4934.71</c:v>
                </c:pt>
                <c:pt idx="771">
                  <c:v>4931.6499999999996</c:v>
                </c:pt>
                <c:pt idx="772">
                  <c:v>4738.2700000000004</c:v>
                </c:pt>
                <c:pt idx="773">
                  <c:v>4463.21</c:v>
                </c:pt>
                <c:pt idx="774">
                  <c:v>4441.21</c:v>
                </c:pt>
                <c:pt idx="775">
                  <c:v>4350.51</c:v>
                </c:pt>
                <c:pt idx="776">
                  <c:v>4243.59</c:v>
                </c:pt>
                <c:pt idx="777">
                  <c:v>4239.8900000000003</c:v>
                </c:pt>
                <c:pt idx="778">
                  <c:v>4134.08</c:v>
                </c:pt>
                <c:pt idx="779">
                  <c:v>3875.73</c:v>
                </c:pt>
                <c:pt idx="780">
                  <c:v>3857.76</c:v>
                </c:pt>
                <c:pt idx="781">
                  <c:v>3761.29</c:v>
                </c:pt>
                <c:pt idx="782">
                  <c:v>3757.84</c:v>
                </c:pt>
                <c:pt idx="783">
                  <c:v>3756.62</c:v>
                </c:pt>
                <c:pt idx="784">
                  <c:v>3342.79</c:v>
                </c:pt>
                <c:pt idx="785">
                  <c:v>3260.2</c:v>
                </c:pt>
                <c:pt idx="786">
                  <c:v>2985.67</c:v>
                </c:pt>
                <c:pt idx="787">
                  <c:v>2545.6799999999998</c:v>
                </c:pt>
                <c:pt idx="788">
                  <c:v>2510.79</c:v>
                </c:pt>
                <c:pt idx="789">
                  <c:v>2277.7199999999998</c:v>
                </c:pt>
                <c:pt idx="790">
                  <c:v>2193.1999999999998</c:v>
                </c:pt>
                <c:pt idx="791">
                  <c:v>38652.089999999997</c:v>
                </c:pt>
                <c:pt idx="792">
                  <c:v>37607.53</c:v>
                </c:pt>
                <c:pt idx="793">
                  <c:v>37251.22</c:v>
                </c:pt>
                <c:pt idx="794">
                  <c:v>34456.269999999997</c:v>
                </c:pt>
                <c:pt idx="795">
                  <c:v>33292.83</c:v>
                </c:pt>
                <c:pt idx="796">
                  <c:v>32734.19</c:v>
                </c:pt>
                <c:pt idx="797">
                  <c:v>32716.2</c:v>
                </c:pt>
                <c:pt idx="798">
                  <c:v>32672.11</c:v>
                </c:pt>
                <c:pt idx="799">
                  <c:v>28716.14</c:v>
                </c:pt>
                <c:pt idx="800">
                  <c:v>28302.33</c:v>
                </c:pt>
                <c:pt idx="801">
                  <c:v>27931.11</c:v>
                </c:pt>
                <c:pt idx="802">
                  <c:v>27092.38</c:v>
                </c:pt>
                <c:pt idx="803">
                  <c:v>21472.48</c:v>
                </c:pt>
                <c:pt idx="804">
                  <c:v>19719.689999999999</c:v>
                </c:pt>
                <c:pt idx="805">
                  <c:v>17626.240000000002</c:v>
                </c:pt>
                <c:pt idx="806">
                  <c:v>17496.310000000001</c:v>
                </c:pt>
                <c:pt idx="807">
                  <c:v>15440.2</c:v>
                </c:pt>
                <c:pt idx="808">
                  <c:v>13979.45</c:v>
                </c:pt>
                <c:pt idx="809">
                  <c:v>13480.83</c:v>
                </c:pt>
                <c:pt idx="810">
                  <c:v>13360.94</c:v>
                </c:pt>
                <c:pt idx="811">
                  <c:v>12282.38</c:v>
                </c:pt>
                <c:pt idx="812">
                  <c:v>10620.26</c:v>
                </c:pt>
                <c:pt idx="813">
                  <c:v>9159.51</c:v>
                </c:pt>
                <c:pt idx="814">
                  <c:v>8157.92</c:v>
                </c:pt>
                <c:pt idx="815">
                  <c:v>6334.34</c:v>
                </c:pt>
                <c:pt idx="816">
                  <c:v>6128.8</c:v>
                </c:pt>
                <c:pt idx="817">
                  <c:v>5253.52</c:v>
                </c:pt>
                <c:pt idx="818">
                  <c:v>5152.13</c:v>
                </c:pt>
                <c:pt idx="819">
                  <c:v>5148.55</c:v>
                </c:pt>
                <c:pt idx="820">
                  <c:v>4894.3900000000003</c:v>
                </c:pt>
                <c:pt idx="821">
                  <c:v>4686.3900000000003</c:v>
                </c:pt>
                <c:pt idx="822">
                  <c:v>4673.3900000000003</c:v>
                </c:pt>
                <c:pt idx="823">
                  <c:v>4670.6400000000003</c:v>
                </c:pt>
                <c:pt idx="824">
                  <c:v>4667.6099999999997</c:v>
                </c:pt>
                <c:pt idx="825">
                  <c:v>4562.84</c:v>
                </c:pt>
                <c:pt idx="826">
                  <c:v>4544.2299999999996</c:v>
                </c:pt>
                <c:pt idx="827">
                  <c:v>4462.72</c:v>
                </c:pt>
                <c:pt idx="828">
                  <c:v>4454.3999999999996</c:v>
                </c:pt>
                <c:pt idx="829">
                  <c:v>4357.04</c:v>
                </c:pt>
                <c:pt idx="830">
                  <c:v>4347.0200000000004</c:v>
                </c:pt>
                <c:pt idx="831">
                  <c:v>4076.5</c:v>
                </c:pt>
                <c:pt idx="832">
                  <c:v>4074.45</c:v>
                </c:pt>
                <c:pt idx="833">
                  <c:v>3994.18</c:v>
                </c:pt>
                <c:pt idx="834">
                  <c:v>3989.84</c:v>
                </c:pt>
                <c:pt idx="835">
                  <c:v>3972.92</c:v>
                </c:pt>
                <c:pt idx="836">
                  <c:v>3866.86</c:v>
                </c:pt>
                <c:pt idx="837">
                  <c:v>3653.29</c:v>
                </c:pt>
                <c:pt idx="838">
                  <c:v>3606.43</c:v>
                </c:pt>
                <c:pt idx="839">
                  <c:v>2540.39</c:v>
                </c:pt>
                <c:pt idx="840">
                  <c:v>38282.75</c:v>
                </c:pt>
                <c:pt idx="841">
                  <c:v>38237.339999999997</c:v>
                </c:pt>
                <c:pt idx="842">
                  <c:v>37079.370000000003</c:v>
                </c:pt>
                <c:pt idx="843">
                  <c:v>29852.48</c:v>
                </c:pt>
                <c:pt idx="844">
                  <c:v>27925.86</c:v>
                </c:pt>
                <c:pt idx="845">
                  <c:v>21984.47</c:v>
                </c:pt>
                <c:pt idx="846">
                  <c:v>17904.53</c:v>
                </c:pt>
                <c:pt idx="847">
                  <c:v>16776.3</c:v>
                </c:pt>
                <c:pt idx="848">
                  <c:v>14547.26</c:v>
                </c:pt>
                <c:pt idx="849">
                  <c:v>14507.46</c:v>
                </c:pt>
                <c:pt idx="850">
                  <c:v>12404.88</c:v>
                </c:pt>
                <c:pt idx="851">
                  <c:v>12254.44</c:v>
                </c:pt>
                <c:pt idx="852">
                  <c:v>11511.61</c:v>
                </c:pt>
                <c:pt idx="853">
                  <c:v>11326.71</c:v>
                </c:pt>
                <c:pt idx="854">
                  <c:v>11250.43</c:v>
                </c:pt>
                <c:pt idx="855">
                  <c:v>11037.51</c:v>
                </c:pt>
                <c:pt idx="856">
                  <c:v>10769.75</c:v>
                </c:pt>
                <c:pt idx="857">
                  <c:v>8021.11</c:v>
                </c:pt>
                <c:pt idx="858">
                  <c:v>7824.37</c:v>
                </c:pt>
                <c:pt idx="859">
                  <c:v>6895.19</c:v>
                </c:pt>
                <c:pt idx="860">
                  <c:v>6666.24</c:v>
                </c:pt>
                <c:pt idx="861">
                  <c:v>6653.79</c:v>
                </c:pt>
                <c:pt idx="862">
                  <c:v>6639.3</c:v>
                </c:pt>
                <c:pt idx="863">
                  <c:v>6551.75</c:v>
                </c:pt>
                <c:pt idx="864">
                  <c:v>6360.99</c:v>
                </c:pt>
                <c:pt idx="865">
                  <c:v>6059.17</c:v>
                </c:pt>
                <c:pt idx="866">
                  <c:v>5972.38</c:v>
                </c:pt>
                <c:pt idx="867">
                  <c:v>5396.44</c:v>
                </c:pt>
                <c:pt idx="868">
                  <c:v>5375.04</c:v>
                </c:pt>
                <c:pt idx="869">
                  <c:v>5354.07</c:v>
                </c:pt>
                <c:pt idx="870">
                  <c:v>5261.47</c:v>
                </c:pt>
                <c:pt idx="871">
                  <c:v>5257.51</c:v>
                </c:pt>
                <c:pt idx="872">
                  <c:v>4890</c:v>
                </c:pt>
                <c:pt idx="873">
                  <c:v>4859.8900000000003</c:v>
                </c:pt>
                <c:pt idx="874">
                  <c:v>4795.66</c:v>
                </c:pt>
                <c:pt idx="875">
                  <c:v>4779.6000000000004</c:v>
                </c:pt>
                <c:pt idx="876">
                  <c:v>4766.0200000000004</c:v>
                </c:pt>
                <c:pt idx="877">
                  <c:v>4571.41</c:v>
                </c:pt>
                <c:pt idx="878">
                  <c:v>4185.1000000000004</c:v>
                </c:pt>
                <c:pt idx="879">
                  <c:v>4002.36</c:v>
                </c:pt>
                <c:pt idx="880">
                  <c:v>3704.35</c:v>
                </c:pt>
                <c:pt idx="881">
                  <c:v>3065.49</c:v>
                </c:pt>
                <c:pt idx="882">
                  <c:v>2295.2399999999998</c:v>
                </c:pt>
                <c:pt idx="883">
                  <c:v>2106.2600000000002</c:v>
                </c:pt>
                <c:pt idx="884">
                  <c:v>43943.88</c:v>
                </c:pt>
                <c:pt idx="885">
                  <c:v>37701.879999999997</c:v>
                </c:pt>
                <c:pt idx="886">
                  <c:v>37076.370000000003</c:v>
                </c:pt>
                <c:pt idx="887">
                  <c:v>35491.64</c:v>
                </c:pt>
                <c:pt idx="888">
                  <c:v>35315.96</c:v>
                </c:pt>
                <c:pt idx="889">
                  <c:v>30763.01</c:v>
                </c:pt>
                <c:pt idx="890">
                  <c:v>29929.56</c:v>
                </c:pt>
                <c:pt idx="891">
                  <c:v>27375.9</c:v>
                </c:pt>
                <c:pt idx="892">
                  <c:v>26607.89</c:v>
                </c:pt>
                <c:pt idx="893">
                  <c:v>20009.63</c:v>
                </c:pt>
                <c:pt idx="894">
                  <c:v>19040.88</c:v>
                </c:pt>
                <c:pt idx="895">
                  <c:v>18972.5</c:v>
                </c:pt>
                <c:pt idx="896">
                  <c:v>16205.88</c:v>
                </c:pt>
                <c:pt idx="897">
                  <c:v>16199.1</c:v>
                </c:pt>
                <c:pt idx="898">
                  <c:v>16059.06</c:v>
                </c:pt>
                <c:pt idx="899">
                  <c:v>15646.28</c:v>
                </c:pt>
                <c:pt idx="900">
                  <c:v>15361.5</c:v>
                </c:pt>
                <c:pt idx="901">
                  <c:v>14358.36</c:v>
                </c:pt>
                <c:pt idx="902">
                  <c:v>12718.21</c:v>
                </c:pt>
                <c:pt idx="903">
                  <c:v>12600.46</c:v>
                </c:pt>
                <c:pt idx="904">
                  <c:v>11737.85</c:v>
                </c:pt>
                <c:pt idx="905">
                  <c:v>11524.25</c:v>
                </c:pt>
                <c:pt idx="906">
                  <c:v>11294.57</c:v>
                </c:pt>
                <c:pt idx="907">
                  <c:v>10276.99</c:v>
                </c:pt>
                <c:pt idx="908">
                  <c:v>10011.44</c:v>
                </c:pt>
                <c:pt idx="909">
                  <c:v>9344.2000000000007</c:v>
                </c:pt>
                <c:pt idx="910">
                  <c:v>9320.26</c:v>
                </c:pt>
                <c:pt idx="911">
                  <c:v>8824.27</c:v>
                </c:pt>
                <c:pt idx="912">
                  <c:v>8567.25</c:v>
                </c:pt>
                <c:pt idx="913">
                  <c:v>7538.52</c:v>
                </c:pt>
                <c:pt idx="914">
                  <c:v>7494.63</c:v>
                </c:pt>
                <c:pt idx="915">
                  <c:v>6753.04</c:v>
                </c:pt>
                <c:pt idx="916">
                  <c:v>6196.45</c:v>
                </c:pt>
                <c:pt idx="917">
                  <c:v>6184.3</c:v>
                </c:pt>
                <c:pt idx="918">
                  <c:v>5989.52</c:v>
                </c:pt>
                <c:pt idx="919">
                  <c:v>5594.85</c:v>
                </c:pt>
                <c:pt idx="920">
                  <c:v>5503.36</c:v>
                </c:pt>
                <c:pt idx="921">
                  <c:v>5385.34</c:v>
                </c:pt>
                <c:pt idx="922">
                  <c:v>5136.75</c:v>
                </c:pt>
                <c:pt idx="923">
                  <c:v>5124.1899999999996</c:v>
                </c:pt>
                <c:pt idx="924">
                  <c:v>5012.47</c:v>
                </c:pt>
                <c:pt idx="925">
                  <c:v>5003.8500000000004</c:v>
                </c:pt>
                <c:pt idx="926">
                  <c:v>5002.78</c:v>
                </c:pt>
                <c:pt idx="927">
                  <c:v>4992.38</c:v>
                </c:pt>
                <c:pt idx="928">
                  <c:v>4894.75</c:v>
                </c:pt>
                <c:pt idx="929">
                  <c:v>4536.26</c:v>
                </c:pt>
                <c:pt idx="930">
                  <c:v>4518.83</c:v>
                </c:pt>
                <c:pt idx="931">
                  <c:v>4500.34</c:v>
                </c:pt>
                <c:pt idx="932">
                  <c:v>4415.16</c:v>
                </c:pt>
                <c:pt idx="933">
                  <c:v>4397.3100000000004</c:v>
                </c:pt>
                <c:pt idx="934">
                  <c:v>4320.41</c:v>
                </c:pt>
                <c:pt idx="935">
                  <c:v>4047.94</c:v>
                </c:pt>
                <c:pt idx="936">
                  <c:v>3935.18</c:v>
                </c:pt>
                <c:pt idx="937">
                  <c:v>3793.55</c:v>
                </c:pt>
                <c:pt idx="938">
                  <c:v>3699.54</c:v>
                </c:pt>
                <c:pt idx="939">
                  <c:v>3603.6</c:v>
                </c:pt>
                <c:pt idx="940">
                  <c:v>3569.96</c:v>
                </c:pt>
                <c:pt idx="941">
                  <c:v>3540.12</c:v>
                </c:pt>
                <c:pt idx="942">
                  <c:v>3018.04</c:v>
                </c:pt>
                <c:pt idx="943">
                  <c:v>2726.06</c:v>
                </c:pt>
                <c:pt idx="944">
                  <c:v>2373.3000000000002</c:v>
                </c:pt>
                <c:pt idx="945">
                  <c:v>39983.43</c:v>
                </c:pt>
                <c:pt idx="946">
                  <c:v>39774.28</c:v>
                </c:pt>
                <c:pt idx="947">
                  <c:v>38924.04</c:v>
                </c:pt>
                <c:pt idx="948">
                  <c:v>29443.59</c:v>
                </c:pt>
                <c:pt idx="949">
                  <c:v>24915.05</c:v>
                </c:pt>
                <c:pt idx="950">
                  <c:v>20234.849999999999</c:v>
                </c:pt>
                <c:pt idx="951">
                  <c:v>19496.72</c:v>
                </c:pt>
                <c:pt idx="952">
                  <c:v>19362</c:v>
                </c:pt>
                <c:pt idx="953">
                  <c:v>16122.65</c:v>
                </c:pt>
                <c:pt idx="954">
                  <c:v>12148.2</c:v>
                </c:pt>
                <c:pt idx="955">
                  <c:v>10464.83</c:v>
                </c:pt>
                <c:pt idx="956">
                  <c:v>9448.42</c:v>
                </c:pt>
                <c:pt idx="957">
                  <c:v>8573.2999999999993</c:v>
                </c:pt>
                <c:pt idx="958">
                  <c:v>7948.22</c:v>
                </c:pt>
                <c:pt idx="959">
                  <c:v>7684.62</c:v>
                </c:pt>
                <c:pt idx="960">
                  <c:v>7106.81</c:v>
                </c:pt>
                <c:pt idx="961">
                  <c:v>6414.18</c:v>
                </c:pt>
                <c:pt idx="962">
                  <c:v>6402.29</c:v>
                </c:pt>
                <c:pt idx="963">
                  <c:v>5934.38</c:v>
                </c:pt>
                <c:pt idx="964">
                  <c:v>5926.85</c:v>
                </c:pt>
                <c:pt idx="965">
                  <c:v>5846.92</c:v>
                </c:pt>
                <c:pt idx="966">
                  <c:v>5836.52</c:v>
                </c:pt>
                <c:pt idx="967">
                  <c:v>5729.01</c:v>
                </c:pt>
                <c:pt idx="968">
                  <c:v>5630.46</c:v>
                </c:pt>
                <c:pt idx="969">
                  <c:v>5275.86</c:v>
                </c:pt>
                <c:pt idx="970">
                  <c:v>5246.05</c:v>
                </c:pt>
                <c:pt idx="971">
                  <c:v>5245.23</c:v>
                </c:pt>
                <c:pt idx="972">
                  <c:v>5240.7700000000004</c:v>
                </c:pt>
                <c:pt idx="973">
                  <c:v>5227.99</c:v>
                </c:pt>
                <c:pt idx="974">
                  <c:v>5125.22</c:v>
                </c:pt>
                <c:pt idx="975">
                  <c:v>5116.5</c:v>
                </c:pt>
                <c:pt idx="976">
                  <c:v>4787.42</c:v>
                </c:pt>
                <c:pt idx="977">
                  <c:v>4762.33</c:v>
                </c:pt>
                <c:pt idx="978">
                  <c:v>4751.07</c:v>
                </c:pt>
                <c:pt idx="979">
                  <c:v>4747.05</c:v>
                </c:pt>
                <c:pt idx="980">
                  <c:v>4518.7700000000004</c:v>
                </c:pt>
                <c:pt idx="981">
                  <c:v>3773.23</c:v>
                </c:pt>
                <c:pt idx="982">
                  <c:v>3453.77</c:v>
                </c:pt>
                <c:pt idx="983">
                  <c:v>3088.06</c:v>
                </c:pt>
                <c:pt idx="984">
                  <c:v>2979.52</c:v>
                </c:pt>
                <c:pt idx="985">
                  <c:v>43753.34</c:v>
                </c:pt>
                <c:pt idx="986">
                  <c:v>38709.18</c:v>
                </c:pt>
                <c:pt idx="987">
                  <c:v>38415.47</c:v>
                </c:pt>
                <c:pt idx="988">
                  <c:v>37742.58</c:v>
                </c:pt>
                <c:pt idx="989">
                  <c:v>34293.120000000003</c:v>
                </c:pt>
                <c:pt idx="990">
                  <c:v>32288.49</c:v>
                </c:pt>
                <c:pt idx="991">
                  <c:v>30530.5</c:v>
                </c:pt>
                <c:pt idx="992">
                  <c:v>20773.63</c:v>
                </c:pt>
                <c:pt idx="993">
                  <c:v>18608.259999999998</c:v>
                </c:pt>
                <c:pt idx="994">
                  <c:v>13819.49</c:v>
                </c:pt>
                <c:pt idx="995">
                  <c:v>13714.55</c:v>
                </c:pt>
                <c:pt idx="996">
                  <c:v>12255.04</c:v>
                </c:pt>
                <c:pt idx="997">
                  <c:v>12048.13</c:v>
                </c:pt>
                <c:pt idx="998">
                  <c:v>11625.11</c:v>
                </c:pt>
                <c:pt idx="999">
                  <c:v>10749.02</c:v>
                </c:pt>
                <c:pt idx="1000">
                  <c:v>9210.06</c:v>
                </c:pt>
                <c:pt idx="1001">
                  <c:v>7339.93</c:v>
                </c:pt>
                <c:pt idx="1002">
                  <c:v>7243.81</c:v>
                </c:pt>
                <c:pt idx="1003">
                  <c:v>7228.22</c:v>
                </c:pt>
                <c:pt idx="1004">
                  <c:v>6746.74</c:v>
                </c:pt>
                <c:pt idx="1005">
                  <c:v>6548.2</c:v>
                </c:pt>
                <c:pt idx="1006">
                  <c:v>6335.64</c:v>
                </c:pt>
                <c:pt idx="1007">
                  <c:v>5584.31</c:v>
                </c:pt>
                <c:pt idx="1008">
                  <c:v>5478.04</c:v>
                </c:pt>
                <c:pt idx="1009">
                  <c:v>5472.45</c:v>
                </c:pt>
                <c:pt idx="1010">
                  <c:v>5469.01</c:v>
                </c:pt>
                <c:pt idx="1011">
                  <c:v>5458.05</c:v>
                </c:pt>
                <c:pt idx="1012">
                  <c:v>5377.46</c:v>
                </c:pt>
                <c:pt idx="1013">
                  <c:v>5272.18</c:v>
                </c:pt>
                <c:pt idx="1014">
                  <c:v>5267.82</c:v>
                </c:pt>
                <c:pt idx="1015">
                  <c:v>5266.37</c:v>
                </c:pt>
                <c:pt idx="1016">
                  <c:v>5034.1000000000004</c:v>
                </c:pt>
                <c:pt idx="1017">
                  <c:v>4889.04</c:v>
                </c:pt>
                <c:pt idx="1018">
                  <c:v>4883.87</c:v>
                </c:pt>
                <c:pt idx="1019">
                  <c:v>4746.34</c:v>
                </c:pt>
                <c:pt idx="1020">
                  <c:v>4734.6400000000003</c:v>
                </c:pt>
                <c:pt idx="1021">
                  <c:v>4402.2299999999996</c:v>
                </c:pt>
                <c:pt idx="1022">
                  <c:v>4399.7299999999996</c:v>
                </c:pt>
                <c:pt idx="1023">
                  <c:v>3748.56</c:v>
                </c:pt>
                <c:pt idx="1024">
                  <c:v>3731.6</c:v>
                </c:pt>
                <c:pt idx="1025">
                  <c:v>3589.14</c:v>
                </c:pt>
                <c:pt idx="1026">
                  <c:v>3436.5</c:v>
                </c:pt>
                <c:pt idx="1027">
                  <c:v>46113.51</c:v>
                </c:pt>
                <c:pt idx="1028">
                  <c:v>40419.019999999997</c:v>
                </c:pt>
                <c:pt idx="1029">
                  <c:v>40182.25</c:v>
                </c:pt>
                <c:pt idx="1030">
                  <c:v>39871.699999999997</c:v>
                </c:pt>
                <c:pt idx="1031">
                  <c:v>39836.519999999997</c:v>
                </c:pt>
                <c:pt idx="1032">
                  <c:v>39047.29</c:v>
                </c:pt>
                <c:pt idx="1033">
                  <c:v>37270.15</c:v>
                </c:pt>
                <c:pt idx="1034">
                  <c:v>33450.99</c:v>
                </c:pt>
                <c:pt idx="1035">
                  <c:v>33121</c:v>
                </c:pt>
                <c:pt idx="1036">
                  <c:v>29352.560000000001</c:v>
                </c:pt>
                <c:pt idx="1037">
                  <c:v>28542.86</c:v>
                </c:pt>
                <c:pt idx="1038">
                  <c:v>28006.94</c:v>
                </c:pt>
                <c:pt idx="1039">
                  <c:v>27849.94</c:v>
                </c:pt>
                <c:pt idx="1040">
                  <c:v>27598.93</c:v>
                </c:pt>
                <c:pt idx="1041">
                  <c:v>27432.73</c:v>
                </c:pt>
                <c:pt idx="1042">
                  <c:v>20420.599999999999</c:v>
                </c:pt>
                <c:pt idx="1043">
                  <c:v>20296.86</c:v>
                </c:pt>
                <c:pt idx="1044">
                  <c:v>19539.240000000002</c:v>
                </c:pt>
                <c:pt idx="1045">
                  <c:v>19214.71</c:v>
                </c:pt>
                <c:pt idx="1046">
                  <c:v>16097.94</c:v>
                </c:pt>
                <c:pt idx="1047">
                  <c:v>13886.4</c:v>
                </c:pt>
                <c:pt idx="1048">
                  <c:v>13726.21</c:v>
                </c:pt>
                <c:pt idx="1049">
                  <c:v>13685.51</c:v>
                </c:pt>
                <c:pt idx="1050">
                  <c:v>13465.8</c:v>
                </c:pt>
                <c:pt idx="1051">
                  <c:v>13051.22</c:v>
                </c:pt>
                <c:pt idx="1052">
                  <c:v>11419.49</c:v>
                </c:pt>
                <c:pt idx="1053">
                  <c:v>10191.82</c:v>
                </c:pt>
                <c:pt idx="1054">
                  <c:v>9930.64</c:v>
                </c:pt>
                <c:pt idx="1055">
                  <c:v>8059.06</c:v>
                </c:pt>
                <c:pt idx="1056">
                  <c:v>7281.51</c:v>
                </c:pt>
                <c:pt idx="1057">
                  <c:v>6985.51</c:v>
                </c:pt>
                <c:pt idx="1058">
                  <c:v>6877.98</c:v>
                </c:pt>
                <c:pt idx="1059">
                  <c:v>6796.86</c:v>
                </c:pt>
                <c:pt idx="1060">
                  <c:v>6748.59</c:v>
                </c:pt>
                <c:pt idx="1061">
                  <c:v>6686.43</c:v>
                </c:pt>
                <c:pt idx="1062">
                  <c:v>6435.62</c:v>
                </c:pt>
                <c:pt idx="1063">
                  <c:v>6406.41</c:v>
                </c:pt>
                <c:pt idx="1064">
                  <c:v>6313.76</c:v>
                </c:pt>
                <c:pt idx="1065">
                  <c:v>6311.95</c:v>
                </c:pt>
                <c:pt idx="1066">
                  <c:v>6203.9</c:v>
                </c:pt>
                <c:pt idx="1067">
                  <c:v>6198.75</c:v>
                </c:pt>
                <c:pt idx="1068">
                  <c:v>6183.32</c:v>
                </c:pt>
                <c:pt idx="1069">
                  <c:v>6159.57</c:v>
                </c:pt>
                <c:pt idx="1070">
                  <c:v>6112.35</c:v>
                </c:pt>
                <c:pt idx="1071">
                  <c:v>5847.24</c:v>
                </c:pt>
                <c:pt idx="1072">
                  <c:v>5582.95</c:v>
                </c:pt>
                <c:pt idx="1073">
                  <c:v>5402.89</c:v>
                </c:pt>
                <c:pt idx="1074">
                  <c:v>5373.36</c:v>
                </c:pt>
                <c:pt idx="1075">
                  <c:v>5028.1499999999996</c:v>
                </c:pt>
                <c:pt idx="1076">
                  <c:v>4646.76</c:v>
                </c:pt>
                <c:pt idx="1077">
                  <c:v>3910.44</c:v>
                </c:pt>
                <c:pt idx="1078">
                  <c:v>3622.13</c:v>
                </c:pt>
                <c:pt idx="1079">
                  <c:v>41949.24</c:v>
                </c:pt>
                <c:pt idx="1080">
                  <c:v>34402.22</c:v>
                </c:pt>
                <c:pt idx="1081">
                  <c:v>33527.1</c:v>
                </c:pt>
                <c:pt idx="1082">
                  <c:v>31743.919999999998</c:v>
                </c:pt>
                <c:pt idx="1083">
                  <c:v>27534.53</c:v>
                </c:pt>
                <c:pt idx="1084">
                  <c:v>15820.7</c:v>
                </c:pt>
                <c:pt idx="1085">
                  <c:v>14152.46</c:v>
                </c:pt>
                <c:pt idx="1086">
                  <c:v>13638.06</c:v>
                </c:pt>
                <c:pt idx="1087">
                  <c:v>12870.31</c:v>
                </c:pt>
                <c:pt idx="1088">
                  <c:v>12091.34</c:v>
                </c:pt>
                <c:pt idx="1089">
                  <c:v>11730.82</c:v>
                </c:pt>
                <c:pt idx="1090">
                  <c:v>8450.82</c:v>
                </c:pt>
                <c:pt idx="1091">
                  <c:v>7537.16</c:v>
                </c:pt>
                <c:pt idx="1092">
                  <c:v>7325.47</c:v>
                </c:pt>
                <c:pt idx="1093">
                  <c:v>7151.09</c:v>
                </c:pt>
                <c:pt idx="1094">
                  <c:v>7144.86</c:v>
                </c:pt>
                <c:pt idx="1095">
                  <c:v>7133.9</c:v>
                </c:pt>
                <c:pt idx="1096">
                  <c:v>6933.24</c:v>
                </c:pt>
                <c:pt idx="1097">
                  <c:v>6652.53</c:v>
                </c:pt>
                <c:pt idx="1098">
                  <c:v>6640.54</c:v>
                </c:pt>
                <c:pt idx="1099">
                  <c:v>6571.54</c:v>
                </c:pt>
                <c:pt idx="1100">
                  <c:v>6555.07</c:v>
                </c:pt>
                <c:pt idx="1101">
                  <c:v>6457.84</c:v>
                </c:pt>
                <c:pt idx="1102">
                  <c:v>6455.86</c:v>
                </c:pt>
                <c:pt idx="1103">
                  <c:v>6373.56</c:v>
                </c:pt>
                <c:pt idx="1104">
                  <c:v>6269.33</c:v>
                </c:pt>
                <c:pt idx="1105">
                  <c:v>6170.96</c:v>
                </c:pt>
                <c:pt idx="1106">
                  <c:v>6082.41</c:v>
                </c:pt>
                <c:pt idx="1107">
                  <c:v>6079.67</c:v>
                </c:pt>
                <c:pt idx="1108">
                  <c:v>6067.13</c:v>
                </c:pt>
                <c:pt idx="1109">
                  <c:v>5976.83</c:v>
                </c:pt>
                <c:pt idx="1110">
                  <c:v>5974.38</c:v>
                </c:pt>
                <c:pt idx="1111">
                  <c:v>5855.9</c:v>
                </c:pt>
                <c:pt idx="1112">
                  <c:v>5679.13</c:v>
                </c:pt>
                <c:pt idx="1113">
                  <c:v>5488.26</c:v>
                </c:pt>
                <c:pt idx="1114">
                  <c:v>5484.47</c:v>
                </c:pt>
                <c:pt idx="1115">
                  <c:v>5400.98</c:v>
                </c:pt>
                <c:pt idx="1116">
                  <c:v>5397.62</c:v>
                </c:pt>
                <c:pt idx="1117">
                  <c:v>5177.12</c:v>
                </c:pt>
                <c:pt idx="1118">
                  <c:v>5144.18</c:v>
                </c:pt>
                <c:pt idx="1119">
                  <c:v>4839.18</c:v>
                </c:pt>
                <c:pt idx="1120">
                  <c:v>4163.21</c:v>
                </c:pt>
                <c:pt idx="1121">
                  <c:v>4038.41</c:v>
                </c:pt>
                <c:pt idx="1122">
                  <c:v>3678.86</c:v>
                </c:pt>
                <c:pt idx="1123">
                  <c:v>13381.57</c:v>
                </c:pt>
                <c:pt idx="1124">
                  <c:v>13381.57</c:v>
                </c:pt>
                <c:pt idx="1125">
                  <c:v>13381.57</c:v>
                </c:pt>
                <c:pt idx="1126">
                  <c:v>13381.57</c:v>
                </c:pt>
                <c:pt idx="1127">
                  <c:v>13381.57</c:v>
                </c:pt>
                <c:pt idx="1128">
                  <c:v>13381.57</c:v>
                </c:pt>
                <c:pt idx="1129">
                  <c:v>13381.57</c:v>
                </c:pt>
                <c:pt idx="1130">
                  <c:v>13381.57</c:v>
                </c:pt>
                <c:pt idx="1131">
                  <c:v>40961.29</c:v>
                </c:pt>
                <c:pt idx="1132">
                  <c:v>40103.89</c:v>
                </c:pt>
                <c:pt idx="1133">
                  <c:v>37800.980000000003</c:v>
                </c:pt>
                <c:pt idx="1134">
                  <c:v>34940.61</c:v>
                </c:pt>
                <c:pt idx="1135">
                  <c:v>34307.22</c:v>
                </c:pt>
                <c:pt idx="1136">
                  <c:v>30724.44</c:v>
                </c:pt>
                <c:pt idx="1137">
                  <c:v>30457.37</c:v>
                </c:pt>
                <c:pt idx="1138">
                  <c:v>23563.02</c:v>
                </c:pt>
                <c:pt idx="1139">
                  <c:v>22462.04</c:v>
                </c:pt>
                <c:pt idx="1140">
                  <c:v>21659.93</c:v>
                </c:pt>
                <c:pt idx="1141">
                  <c:v>21082.16</c:v>
                </c:pt>
                <c:pt idx="1142">
                  <c:v>20149.32</c:v>
                </c:pt>
                <c:pt idx="1143">
                  <c:v>19023.259999999998</c:v>
                </c:pt>
                <c:pt idx="1144">
                  <c:v>14209.4</c:v>
                </c:pt>
                <c:pt idx="1145">
                  <c:v>13383.67</c:v>
                </c:pt>
                <c:pt idx="1146">
                  <c:v>12788.18</c:v>
                </c:pt>
                <c:pt idx="1147">
                  <c:v>11987.68</c:v>
                </c:pt>
                <c:pt idx="1148">
                  <c:v>11412.02</c:v>
                </c:pt>
                <c:pt idx="1149">
                  <c:v>9931.9599999999991</c:v>
                </c:pt>
                <c:pt idx="1150">
                  <c:v>8965.7999999999993</c:v>
                </c:pt>
                <c:pt idx="1151">
                  <c:v>8596.83</c:v>
                </c:pt>
                <c:pt idx="1152">
                  <c:v>8582.2999999999993</c:v>
                </c:pt>
                <c:pt idx="1153">
                  <c:v>7986.48</c:v>
                </c:pt>
                <c:pt idx="1154">
                  <c:v>7985.82</c:v>
                </c:pt>
                <c:pt idx="1155">
                  <c:v>7512.27</c:v>
                </c:pt>
                <c:pt idx="1156">
                  <c:v>7418.52</c:v>
                </c:pt>
                <c:pt idx="1157">
                  <c:v>7357.49</c:v>
                </c:pt>
                <c:pt idx="1158">
                  <c:v>7209.49</c:v>
                </c:pt>
                <c:pt idx="1159">
                  <c:v>7201.7</c:v>
                </c:pt>
                <c:pt idx="1160">
                  <c:v>6710.19</c:v>
                </c:pt>
                <c:pt idx="1161">
                  <c:v>6356.27</c:v>
                </c:pt>
                <c:pt idx="1162">
                  <c:v>6338.08</c:v>
                </c:pt>
                <c:pt idx="1163">
                  <c:v>6238.3</c:v>
                </c:pt>
                <c:pt idx="1164">
                  <c:v>6123.57</c:v>
                </c:pt>
                <c:pt idx="1165">
                  <c:v>6117.49</c:v>
                </c:pt>
                <c:pt idx="1166">
                  <c:v>5757.41</c:v>
                </c:pt>
                <c:pt idx="1167">
                  <c:v>5662.23</c:v>
                </c:pt>
                <c:pt idx="1168">
                  <c:v>5587.59</c:v>
                </c:pt>
                <c:pt idx="1169">
                  <c:v>5383.54</c:v>
                </c:pt>
                <c:pt idx="1170">
                  <c:v>5207.97</c:v>
                </c:pt>
                <c:pt idx="1171">
                  <c:v>4265.01</c:v>
                </c:pt>
                <c:pt idx="1172">
                  <c:v>4070.42</c:v>
                </c:pt>
                <c:pt idx="1173">
                  <c:v>4039.9</c:v>
                </c:pt>
                <c:pt idx="1174">
                  <c:v>40003.33</c:v>
                </c:pt>
                <c:pt idx="1175">
                  <c:v>39865.699999999997</c:v>
                </c:pt>
                <c:pt idx="1176">
                  <c:v>39315.279999999999</c:v>
                </c:pt>
                <c:pt idx="1177">
                  <c:v>39125.33</c:v>
                </c:pt>
                <c:pt idx="1178">
                  <c:v>37650.74</c:v>
                </c:pt>
                <c:pt idx="1179">
                  <c:v>35000.730000000003</c:v>
                </c:pt>
                <c:pt idx="1180">
                  <c:v>29818.76</c:v>
                </c:pt>
                <c:pt idx="1181">
                  <c:v>28476.73</c:v>
                </c:pt>
                <c:pt idx="1182">
                  <c:v>22331.57</c:v>
                </c:pt>
                <c:pt idx="1183">
                  <c:v>19444.27</c:v>
                </c:pt>
                <c:pt idx="1184">
                  <c:v>17179.52</c:v>
                </c:pt>
                <c:pt idx="1185">
                  <c:v>16152.04</c:v>
                </c:pt>
                <c:pt idx="1186">
                  <c:v>15965.29</c:v>
                </c:pt>
                <c:pt idx="1187">
                  <c:v>15828.82</c:v>
                </c:pt>
                <c:pt idx="1188">
                  <c:v>14696.77</c:v>
                </c:pt>
                <c:pt idx="1189">
                  <c:v>13214.43</c:v>
                </c:pt>
                <c:pt idx="1190">
                  <c:v>12001.29</c:v>
                </c:pt>
                <c:pt idx="1191">
                  <c:v>11773.06</c:v>
                </c:pt>
                <c:pt idx="1192">
                  <c:v>11712.97</c:v>
                </c:pt>
                <c:pt idx="1193">
                  <c:v>11492.46</c:v>
                </c:pt>
                <c:pt idx="1194">
                  <c:v>10329.06</c:v>
                </c:pt>
                <c:pt idx="1195">
                  <c:v>9619.18</c:v>
                </c:pt>
                <c:pt idx="1196">
                  <c:v>9147.5</c:v>
                </c:pt>
                <c:pt idx="1197">
                  <c:v>8572.0400000000009</c:v>
                </c:pt>
                <c:pt idx="1198">
                  <c:v>8547.69</c:v>
                </c:pt>
                <c:pt idx="1199">
                  <c:v>8534.67</c:v>
                </c:pt>
                <c:pt idx="1200">
                  <c:v>8252.2800000000007</c:v>
                </c:pt>
                <c:pt idx="1201">
                  <c:v>8179.51</c:v>
                </c:pt>
                <c:pt idx="1202">
                  <c:v>8162.72</c:v>
                </c:pt>
                <c:pt idx="1203">
                  <c:v>8059.68</c:v>
                </c:pt>
                <c:pt idx="1204">
                  <c:v>7682.67</c:v>
                </c:pt>
                <c:pt idx="1205">
                  <c:v>7248.71</c:v>
                </c:pt>
                <c:pt idx="1206">
                  <c:v>7196.87</c:v>
                </c:pt>
                <c:pt idx="1207">
                  <c:v>7173.36</c:v>
                </c:pt>
                <c:pt idx="1208">
                  <c:v>7077.19</c:v>
                </c:pt>
                <c:pt idx="1209">
                  <c:v>6989.95</c:v>
                </c:pt>
                <c:pt idx="1210">
                  <c:v>6986.7</c:v>
                </c:pt>
                <c:pt idx="1211">
                  <c:v>6664.32</c:v>
                </c:pt>
                <c:pt idx="1212">
                  <c:v>6610.11</c:v>
                </c:pt>
                <c:pt idx="1213">
                  <c:v>6600.36</c:v>
                </c:pt>
                <c:pt idx="1214">
                  <c:v>6600.21</c:v>
                </c:pt>
                <c:pt idx="1215">
                  <c:v>6593.51</c:v>
                </c:pt>
                <c:pt idx="1216">
                  <c:v>6536.68</c:v>
                </c:pt>
                <c:pt idx="1217">
                  <c:v>6532.04</c:v>
                </c:pt>
                <c:pt idx="1218">
                  <c:v>6500.24</c:v>
                </c:pt>
                <c:pt idx="1219">
                  <c:v>6496.89</c:v>
                </c:pt>
                <c:pt idx="1220">
                  <c:v>6393.6</c:v>
                </c:pt>
                <c:pt idx="1221">
                  <c:v>6389.38</c:v>
                </c:pt>
                <c:pt idx="1222">
                  <c:v>5920.1</c:v>
                </c:pt>
                <c:pt idx="1223">
                  <c:v>5910.94</c:v>
                </c:pt>
                <c:pt idx="1224">
                  <c:v>5649.72</c:v>
                </c:pt>
                <c:pt idx="1225">
                  <c:v>5438.75</c:v>
                </c:pt>
                <c:pt idx="1226">
                  <c:v>5415.66</c:v>
                </c:pt>
                <c:pt idx="1227">
                  <c:v>4511.41</c:v>
                </c:pt>
                <c:pt idx="1228">
                  <c:v>4392.7</c:v>
                </c:pt>
                <c:pt idx="1229">
                  <c:v>4250.24</c:v>
                </c:pt>
                <c:pt idx="1230">
                  <c:v>40273.65</c:v>
                </c:pt>
                <c:pt idx="1231">
                  <c:v>40208.559999999998</c:v>
                </c:pt>
                <c:pt idx="1232">
                  <c:v>39597.410000000003</c:v>
                </c:pt>
                <c:pt idx="1233">
                  <c:v>35952.65</c:v>
                </c:pt>
                <c:pt idx="1234">
                  <c:v>32906.69</c:v>
                </c:pt>
                <c:pt idx="1235">
                  <c:v>32462.35</c:v>
                </c:pt>
                <c:pt idx="1236">
                  <c:v>30026.87</c:v>
                </c:pt>
                <c:pt idx="1237">
                  <c:v>29816.639999999999</c:v>
                </c:pt>
                <c:pt idx="1238">
                  <c:v>27495.59</c:v>
                </c:pt>
                <c:pt idx="1239">
                  <c:v>14908.27</c:v>
                </c:pt>
                <c:pt idx="1240">
                  <c:v>14657.2</c:v>
                </c:pt>
                <c:pt idx="1241">
                  <c:v>13725.47</c:v>
                </c:pt>
                <c:pt idx="1242">
                  <c:v>13002.91</c:v>
                </c:pt>
                <c:pt idx="1243">
                  <c:v>11255.29</c:v>
                </c:pt>
                <c:pt idx="1244">
                  <c:v>10146.129999999999</c:v>
                </c:pt>
                <c:pt idx="1245">
                  <c:v>9664.34</c:v>
                </c:pt>
                <c:pt idx="1246">
                  <c:v>9584.0400000000009</c:v>
                </c:pt>
                <c:pt idx="1247">
                  <c:v>9222.4</c:v>
                </c:pt>
                <c:pt idx="1248">
                  <c:v>8538.2900000000009</c:v>
                </c:pt>
                <c:pt idx="1249">
                  <c:v>7954.52</c:v>
                </c:pt>
                <c:pt idx="1250">
                  <c:v>7749.16</c:v>
                </c:pt>
                <c:pt idx="1251">
                  <c:v>7681.17</c:v>
                </c:pt>
                <c:pt idx="1252">
                  <c:v>7371.77</c:v>
                </c:pt>
                <c:pt idx="1253">
                  <c:v>7358.18</c:v>
                </c:pt>
                <c:pt idx="1254">
                  <c:v>7265.7</c:v>
                </c:pt>
                <c:pt idx="1255">
                  <c:v>7261.74</c:v>
                </c:pt>
                <c:pt idx="1256">
                  <c:v>7256.72</c:v>
                </c:pt>
                <c:pt idx="1257">
                  <c:v>7153.55</c:v>
                </c:pt>
                <c:pt idx="1258">
                  <c:v>6875.96</c:v>
                </c:pt>
                <c:pt idx="1259">
                  <c:v>6858.48</c:v>
                </c:pt>
                <c:pt idx="1260">
                  <c:v>6781.35</c:v>
                </c:pt>
                <c:pt idx="1261">
                  <c:v>6775.96</c:v>
                </c:pt>
                <c:pt idx="1262">
                  <c:v>6770.19</c:v>
                </c:pt>
                <c:pt idx="1263">
                  <c:v>6664.69</c:v>
                </c:pt>
                <c:pt idx="1264">
                  <c:v>6571.02</c:v>
                </c:pt>
                <c:pt idx="1265">
                  <c:v>6473.15</c:v>
                </c:pt>
                <c:pt idx="1266">
                  <c:v>6289.75</c:v>
                </c:pt>
                <c:pt idx="1267">
                  <c:v>6282.24</c:v>
                </c:pt>
                <c:pt idx="1268">
                  <c:v>6272.48</c:v>
                </c:pt>
                <c:pt idx="1269">
                  <c:v>6186.13</c:v>
                </c:pt>
                <c:pt idx="1270">
                  <c:v>6185.32</c:v>
                </c:pt>
                <c:pt idx="1271">
                  <c:v>5709.16</c:v>
                </c:pt>
                <c:pt idx="1272">
                  <c:v>5699.84</c:v>
                </c:pt>
                <c:pt idx="1273">
                  <c:v>5539.4</c:v>
                </c:pt>
                <c:pt idx="1274">
                  <c:v>4911.8900000000003</c:v>
                </c:pt>
                <c:pt idx="1275">
                  <c:v>4827.1000000000004</c:v>
                </c:pt>
                <c:pt idx="1276">
                  <c:v>4712.12</c:v>
                </c:pt>
                <c:pt idx="1277">
                  <c:v>3902.07</c:v>
                </c:pt>
                <c:pt idx="1278">
                  <c:v>3797.2</c:v>
                </c:pt>
                <c:pt idx="1279">
                  <c:v>3785.77</c:v>
                </c:pt>
                <c:pt idx="1280">
                  <c:v>3688.38</c:v>
                </c:pt>
                <c:pt idx="1281">
                  <c:v>3562.87</c:v>
                </c:pt>
                <c:pt idx="1282">
                  <c:v>43896.38</c:v>
                </c:pt>
                <c:pt idx="1283">
                  <c:v>38947.43</c:v>
                </c:pt>
                <c:pt idx="1284">
                  <c:v>38313.129999999997</c:v>
                </c:pt>
                <c:pt idx="1285">
                  <c:v>38245.589999999997</c:v>
                </c:pt>
                <c:pt idx="1286">
                  <c:v>32787.46</c:v>
                </c:pt>
                <c:pt idx="1287">
                  <c:v>29114.21</c:v>
                </c:pt>
                <c:pt idx="1288">
                  <c:v>22144.03</c:v>
                </c:pt>
                <c:pt idx="1289">
                  <c:v>21348.71</c:v>
                </c:pt>
                <c:pt idx="1290">
                  <c:v>21259.38</c:v>
                </c:pt>
                <c:pt idx="1291">
                  <c:v>19964.75</c:v>
                </c:pt>
                <c:pt idx="1292">
                  <c:v>19515.54</c:v>
                </c:pt>
                <c:pt idx="1293">
                  <c:v>16990.55</c:v>
                </c:pt>
                <c:pt idx="1294">
                  <c:v>15966.19</c:v>
                </c:pt>
                <c:pt idx="1295">
                  <c:v>15922.29</c:v>
                </c:pt>
                <c:pt idx="1296">
                  <c:v>14843.96</c:v>
                </c:pt>
                <c:pt idx="1297">
                  <c:v>11435.74</c:v>
                </c:pt>
                <c:pt idx="1298">
                  <c:v>11103.33</c:v>
                </c:pt>
                <c:pt idx="1299">
                  <c:v>10407.98</c:v>
                </c:pt>
                <c:pt idx="1300">
                  <c:v>9247.94</c:v>
                </c:pt>
                <c:pt idx="1301">
                  <c:v>8701.84</c:v>
                </c:pt>
                <c:pt idx="1302">
                  <c:v>8017.06</c:v>
                </c:pt>
                <c:pt idx="1303">
                  <c:v>7729.65</c:v>
                </c:pt>
                <c:pt idx="1304">
                  <c:v>7650.77</c:v>
                </c:pt>
                <c:pt idx="1305">
                  <c:v>7640.31</c:v>
                </c:pt>
                <c:pt idx="1306">
                  <c:v>7639.42</c:v>
                </c:pt>
                <c:pt idx="1307">
                  <c:v>7443.64</c:v>
                </c:pt>
                <c:pt idx="1308">
                  <c:v>7162.01</c:v>
                </c:pt>
                <c:pt idx="1309">
                  <c:v>7160.33</c:v>
                </c:pt>
                <c:pt idx="1310">
                  <c:v>7160.09</c:v>
                </c:pt>
                <c:pt idx="1311">
                  <c:v>7050.64</c:v>
                </c:pt>
                <c:pt idx="1312">
                  <c:v>7050.02</c:v>
                </c:pt>
                <c:pt idx="1313">
                  <c:v>7046.72</c:v>
                </c:pt>
                <c:pt idx="1314">
                  <c:v>7045.5</c:v>
                </c:pt>
                <c:pt idx="1315">
                  <c:v>6951.12</c:v>
                </c:pt>
                <c:pt idx="1316">
                  <c:v>6940.94</c:v>
                </c:pt>
                <c:pt idx="1317">
                  <c:v>6940.91</c:v>
                </c:pt>
                <c:pt idx="1318">
                  <c:v>6781.52</c:v>
                </c:pt>
                <c:pt idx="1319">
                  <c:v>6358.78</c:v>
                </c:pt>
                <c:pt idx="1320">
                  <c:v>5993.62</c:v>
                </c:pt>
                <c:pt idx="1321">
                  <c:v>5979.73</c:v>
                </c:pt>
                <c:pt idx="1322">
                  <c:v>5969.72</c:v>
                </c:pt>
                <c:pt idx="1323">
                  <c:v>5966.89</c:v>
                </c:pt>
                <c:pt idx="1324">
                  <c:v>5807.06</c:v>
                </c:pt>
                <c:pt idx="1325">
                  <c:v>5540.35</c:v>
                </c:pt>
                <c:pt idx="1326">
                  <c:v>5054.05</c:v>
                </c:pt>
                <c:pt idx="1327">
                  <c:v>4728.71</c:v>
                </c:pt>
                <c:pt idx="1328">
                  <c:v>4515.71</c:v>
                </c:pt>
                <c:pt idx="1329">
                  <c:v>45863.21</c:v>
                </c:pt>
                <c:pt idx="1330">
                  <c:v>42560.43</c:v>
                </c:pt>
                <c:pt idx="1331">
                  <c:v>42124.52</c:v>
                </c:pt>
                <c:pt idx="1332">
                  <c:v>41034.22</c:v>
                </c:pt>
                <c:pt idx="1333">
                  <c:v>40941.29</c:v>
                </c:pt>
                <c:pt idx="1334">
                  <c:v>40204.83</c:v>
                </c:pt>
                <c:pt idx="1335">
                  <c:v>38836.980000000003</c:v>
                </c:pt>
                <c:pt idx="1336">
                  <c:v>37829.72</c:v>
                </c:pt>
                <c:pt idx="1337">
                  <c:v>37425.94</c:v>
                </c:pt>
                <c:pt idx="1338">
                  <c:v>36090.49</c:v>
                </c:pt>
                <c:pt idx="1339">
                  <c:v>30095.97</c:v>
                </c:pt>
                <c:pt idx="1340">
                  <c:v>22478.6</c:v>
                </c:pt>
                <c:pt idx="1341">
                  <c:v>21880.82</c:v>
                </c:pt>
                <c:pt idx="1342">
                  <c:v>21774.32</c:v>
                </c:pt>
                <c:pt idx="1343">
                  <c:v>21771.34</c:v>
                </c:pt>
                <c:pt idx="1344">
                  <c:v>19798.05</c:v>
                </c:pt>
                <c:pt idx="1345">
                  <c:v>19144.580000000002</c:v>
                </c:pt>
                <c:pt idx="1346">
                  <c:v>18806.150000000001</c:v>
                </c:pt>
                <c:pt idx="1347">
                  <c:v>18767.740000000002</c:v>
                </c:pt>
                <c:pt idx="1348">
                  <c:v>17882.669999999998</c:v>
                </c:pt>
                <c:pt idx="1349">
                  <c:v>17779.939999999999</c:v>
                </c:pt>
                <c:pt idx="1350">
                  <c:v>15025.76</c:v>
                </c:pt>
                <c:pt idx="1351">
                  <c:v>14839.34</c:v>
                </c:pt>
                <c:pt idx="1352">
                  <c:v>14478.33</c:v>
                </c:pt>
                <c:pt idx="1353">
                  <c:v>13377.41</c:v>
                </c:pt>
                <c:pt idx="1354">
                  <c:v>12994.12</c:v>
                </c:pt>
                <c:pt idx="1355">
                  <c:v>12408.29</c:v>
                </c:pt>
                <c:pt idx="1356">
                  <c:v>12035.18</c:v>
                </c:pt>
                <c:pt idx="1357">
                  <c:v>11752.68</c:v>
                </c:pt>
                <c:pt idx="1358">
                  <c:v>10419.65</c:v>
                </c:pt>
                <c:pt idx="1359">
                  <c:v>10027.15</c:v>
                </c:pt>
                <c:pt idx="1360">
                  <c:v>9630.2999999999993</c:v>
                </c:pt>
                <c:pt idx="1361">
                  <c:v>9453.92</c:v>
                </c:pt>
                <c:pt idx="1362">
                  <c:v>8998.43</c:v>
                </c:pt>
                <c:pt idx="1363">
                  <c:v>8606.2199999999993</c:v>
                </c:pt>
                <c:pt idx="1364">
                  <c:v>8522</c:v>
                </c:pt>
                <c:pt idx="1365">
                  <c:v>8410.0499999999993</c:v>
                </c:pt>
                <c:pt idx="1366">
                  <c:v>8310.84</c:v>
                </c:pt>
                <c:pt idx="1367">
                  <c:v>7441.5</c:v>
                </c:pt>
                <c:pt idx="1368">
                  <c:v>7345.73</c:v>
                </c:pt>
                <c:pt idx="1369">
                  <c:v>7337.75</c:v>
                </c:pt>
                <c:pt idx="1370">
                  <c:v>7325.05</c:v>
                </c:pt>
                <c:pt idx="1371">
                  <c:v>6849.03</c:v>
                </c:pt>
                <c:pt idx="1372">
                  <c:v>6837.37</c:v>
                </c:pt>
                <c:pt idx="1373">
                  <c:v>6474.01</c:v>
                </c:pt>
                <c:pt idx="1374">
                  <c:v>6250.44</c:v>
                </c:pt>
                <c:pt idx="1375">
                  <c:v>6074.37</c:v>
                </c:pt>
                <c:pt idx="1376">
                  <c:v>5195.58</c:v>
                </c:pt>
                <c:pt idx="1377">
                  <c:v>4843.79</c:v>
                </c:pt>
                <c:pt idx="1378">
                  <c:v>4674.2</c:v>
                </c:pt>
                <c:pt idx="1379">
                  <c:v>48885.14</c:v>
                </c:pt>
                <c:pt idx="1380">
                  <c:v>46200.99</c:v>
                </c:pt>
                <c:pt idx="1381">
                  <c:v>42983.46</c:v>
                </c:pt>
                <c:pt idx="1382">
                  <c:v>40054.730000000003</c:v>
                </c:pt>
                <c:pt idx="1383">
                  <c:v>39556.49</c:v>
                </c:pt>
                <c:pt idx="1384">
                  <c:v>39352.6</c:v>
                </c:pt>
                <c:pt idx="1385">
                  <c:v>38998.550000000003</c:v>
                </c:pt>
                <c:pt idx="1386">
                  <c:v>35701.9</c:v>
                </c:pt>
                <c:pt idx="1387">
                  <c:v>32108.66</c:v>
                </c:pt>
                <c:pt idx="1388">
                  <c:v>29227.599999999999</c:v>
                </c:pt>
                <c:pt idx="1389">
                  <c:v>29114.77</c:v>
                </c:pt>
                <c:pt idx="1390">
                  <c:v>19594.810000000001</c:v>
                </c:pt>
                <c:pt idx="1391">
                  <c:v>16062.89</c:v>
                </c:pt>
                <c:pt idx="1392">
                  <c:v>15207.92</c:v>
                </c:pt>
                <c:pt idx="1393">
                  <c:v>15123.19</c:v>
                </c:pt>
                <c:pt idx="1394">
                  <c:v>13874.89</c:v>
                </c:pt>
                <c:pt idx="1395">
                  <c:v>13101.74</c:v>
                </c:pt>
                <c:pt idx="1396">
                  <c:v>12797.21</c:v>
                </c:pt>
                <c:pt idx="1397">
                  <c:v>11369.39</c:v>
                </c:pt>
                <c:pt idx="1398">
                  <c:v>10486.55</c:v>
                </c:pt>
                <c:pt idx="1399">
                  <c:v>8891.14</c:v>
                </c:pt>
                <c:pt idx="1400">
                  <c:v>8302.5400000000009</c:v>
                </c:pt>
                <c:pt idx="1401">
                  <c:v>8219.2000000000007</c:v>
                </c:pt>
                <c:pt idx="1402">
                  <c:v>8211.1</c:v>
                </c:pt>
                <c:pt idx="1403">
                  <c:v>8116.27</c:v>
                </c:pt>
                <c:pt idx="1404">
                  <c:v>8023.14</c:v>
                </c:pt>
                <c:pt idx="1405">
                  <c:v>7740.34</c:v>
                </c:pt>
                <c:pt idx="1406">
                  <c:v>7731.43</c:v>
                </c:pt>
                <c:pt idx="1407">
                  <c:v>7727.25</c:v>
                </c:pt>
                <c:pt idx="1408">
                  <c:v>7726.85</c:v>
                </c:pt>
                <c:pt idx="1409">
                  <c:v>7633.72</c:v>
                </c:pt>
                <c:pt idx="1410">
                  <c:v>7626.99</c:v>
                </c:pt>
                <c:pt idx="1411">
                  <c:v>7624.63</c:v>
                </c:pt>
                <c:pt idx="1412">
                  <c:v>7623.52</c:v>
                </c:pt>
                <c:pt idx="1413">
                  <c:v>7531.7</c:v>
                </c:pt>
                <c:pt idx="1414">
                  <c:v>7518.03</c:v>
                </c:pt>
                <c:pt idx="1415">
                  <c:v>7421.19</c:v>
                </c:pt>
                <c:pt idx="1416">
                  <c:v>7419.48</c:v>
                </c:pt>
                <c:pt idx="1417">
                  <c:v>7152.67</c:v>
                </c:pt>
                <c:pt idx="1418">
                  <c:v>7147.47</c:v>
                </c:pt>
                <c:pt idx="1419">
                  <c:v>7054.41</c:v>
                </c:pt>
                <c:pt idx="1420">
                  <c:v>6948.7</c:v>
                </c:pt>
                <c:pt idx="1421">
                  <c:v>6938.11</c:v>
                </c:pt>
                <c:pt idx="1422">
                  <c:v>6863.49</c:v>
                </c:pt>
                <c:pt idx="1423">
                  <c:v>6737.98</c:v>
                </c:pt>
                <c:pt idx="1424">
                  <c:v>6236.95</c:v>
                </c:pt>
                <c:pt idx="1425">
                  <c:v>6138.58</c:v>
                </c:pt>
                <c:pt idx="1426">
                  <c:v>5650.14</c:v>
                </c:pt>
                <c:pt idx="1427">
                  <c:v>5612.83</c:v>
                </c:pt>
                <c:pt idx="1428">
                  <c:v>5077.1899999999996</c:v>
                </c:pt>
                <c:pt idx="1429">
                  <c:v>4812.34</c:v>
                </c:pt>
                <c:pt idx="1430">
                  <c:v>42760.5</c:v>
                </c:pt>
                <c:pt idx="1431">
                  <c:v>41271.5</c:v>
                </c:pt>
                <c:pt idx="1432">
                  <c:v>40284.379999999997</c:v>
                </c:pt>
                <c:pt idx="1433">
                  <c:v>39725.519999999997</c:v>
                </c:pt>
                <c:pt idx="1434">
                  <c:v>39670.44</c:v>
                </c:pt>
                <c:pt idx="1435">
                  <c:v>36935.64</c:v>
                </c:pt>
                <c:pt idx="1436">
                  <c:v>35069.370000000003</c:v>
                </c:pt>
                <c:pt idx="1437">
                  <c:v>31736.7</c:v>
                </c:pt>
                <c:pt idx="1438">
                  <c:v>28340.19</c:v>
                </c:pt>
                <c:pt idx="1439">
                  <c:v>21098.55</c:v>
                </c:pt>
                <c:pt idx="1440">
                  <c:v>17929.3</c:v>
                </c:pt>
                <c:pt idx="1441">
                  <c:v>16921.09</c:v>
                </c:pt>
                <c:pt idx="1442">
                  <c:v>16631.61</c:v>
                </c:pt>
                <c:pt idx="1443">
                  <c:v>12218.7</c:v>
                </c:pt>
                <c:pt idx="1444">
                  <c:v>10690.11</c:v>
                </c:pt>
                <c:pt idx="1445">
                  <c:v>10495.6</c:v>
                </c:pt>
                <c:pt idx="1446">
                  <c:v>9704.67</c:v>
                </c:pt>
                <c:pt idx="1447">
                  <c:v>9315.41</c:v>
                </c:pt>
                <c:pt idx="1448">
                  <c:v>9101.7999999999993</c:v>
                </c:pt>
                <c:pt idx="1449">
                  <c:v>9095.07</c:v>
                </c:pt>
                <c:pt idx="1450">
                  <c:v>8615.2999999999993</c:v>
                </c:pt>
                <c:pt idx="1451">
                  <c:v>8605.36</c:v>
                </c:pt>
                <c:pt idx="1452">
                  <c:v>8604.48</c:v>
                </c:pt>
                <c:pt idx="1453">
                  <c:v>8603.82</c:v>
                </c:pt>
                <c:pt idx="1454">
                  <c:v>8527.5300000000007</c:v>
                </c:pt>
                <c:pt idx="1455">
                  <c:v>8520.0300000000007</c:v>
                </c:pt>
                <c:pt idx="1456">
                  <c:v>8516.83</c:v>
                </c:pt>
                <c:pt idx="1457">
                  <c:v>8515.76</c:v>
                </c:pt>
                <c:pt idx="1458">
                  <c:v>8413.4599999999991</c:v>
                </c:pt>
                <c:pt idx="1459">
                  <c:v>8027.97</c:v>
                </c:pt>
                <c:pt idx="1460">
                  <c:v>7935.29</c:v>
                </c:pt>
                <c:pt idx="1461">
                  <c:v>7731.86</c:v>
                </c:pt>
                <c:pt idx="1462">
                  <c:v>7448.4</c:v>
                </c:pt>
                <c:pt idx="1463">
                  <c:v>7445.92</c:v>
                </c:pt>
                <c:pt idx="1464">
                  <c:v>7441.05</c:v>
                </c:pt>
                <c:pt idx="1465">
                  <c:v>7348.14</c:v>
                </c:pt>
                <c:pt idx="1466">
                  <c:v>7345.08</c:v>
                </c:pt>
                <c:pt idx="1467">
                  <c:v>7222.79</c:v>
                </c:pt>
                <c:pt idx="1468">
                  <c:v>7033.08</c:v>
                </c:pt>
                <c:pt idx="1469">
                  <c:v>6843.17</c:v>
                </c:pt>
                <c:pt idx="1470">
                  <c:v>5428.98</c:v>
                </c:pt>
                <c:pt idx="1471">
                  <c:v>5003.7700000000004</c:v>
                </c:pt>
                <c:pt idx="1472">
                  <c:v>4699.47</c:v>
                </c:pt>
                <c:pt idx="1473">
                  <c:v>46151.12</c:v>
                </c:pt>
                <c:pt idx="1474">
                  <c:v>42111.66</c:v>
                </c:pt>
                <c:pt idx="1475">
                  <c:v>41661.599999999999</c:v>
                </c:pt>
                <c:pt idx="1476">
                  <c:v>40720.550000000003</c:v>
                </c:pt>
                <c:pt idx="1477">
                  <c:v>38932.559999999998</c:v>
                </c:pt>
                <c:pt idx="1478">
                  <c:v>38740.120000000003</c:v>
                </c:pt>
                <c:pt idx="1479">
                  <c:v>37735.199999999997</c:v>
                </c:pt>
                <c:pt idx="1480">
                  <c:v>35733.96</c:v>
                </c:pt>
                <c:pt idx="1481">
                  <c:v>34543.39</c:v>
                </c:pt>
                <c:pt idx="1482">
                  <c:v>32485.46</c:v>
                </c:pt>
                <c:pt idx="1483">
                  <c:v>32430.22</c:v>
                </c:pt>
                <c:pt idx="1484">
                  <c:v>30409.53</c:v>
                </c:pt>
                <c:pt idx="1485">
                  <c:v>29933.75</c:v>
                </c:pt>
                <c:pt idx="1486">
                  <c:v>29160.39</c:v>
                </c:pt>
                <c:pt idx="1487">
                  <c:v>24603.05</c:v>
                </c:pt>
                <c:pt idx="1488">
                  <c:v>21677.279999999999</c:v>
                </c:pt>
                <c:pt idx="1489">
                  <c:v>17862.919999999998</c:v>
                </c:pt>
                <c:pt idx="1490">
                  <c:v>15698.86</c:v>
                </c:pt>
                <c:pt idx="1491">
                  <c:v>15450.48</c:v>
                </c:pt>
                <c:pt idx="1492">
                  <c:v>14470.01</c:v>
                </c:pt>
                <c:pt idx="1493">
                  <c:v>14098.07</c:v>
                </c:pt>
                <c:pt idx="1494">
                  <c:v>13333.71</c:v>
                </c:pt>
                <c:pt idx="1495">
                  <c:v>11217.35</c:v>
                </c:pt>
                <c:pt idx="1496">
                  <c:v>10698.38</c:v>
                </c:pt>
                <c:pt idx="1497">
                  <c:v>10665.44</c:v>
                </c:pt>
                <c:pt idx="1498">
                  <c:v>10455.14</c:v>
                </c:pt>
                <c:pt idx="1499">
                  <c:v>10096.969999999999</c:v>
                </c:pt>
                <c:pt idx="1500">
                  <c:v>9788.8700000000008</c:v>
                </c:pt>
                <c:pt idx="1501">
                  <c:v>9500.57</c:v>
                </c:pt>
                <c:pt idx="1502">
                  <c:v>9432.93</c:v>
                </c:pt>
                <c:pt idx="1503">
                  <c:v>9414.92</c:v>
                </c:pt>
                <c:pt idx="1504">
                  <c:v>9411.01</c:v>
                </c:pt>
                <c:pt idx="1505">
                  <c:v>9301.89</c:v>
                </c:pt>
                <c:pt idx="1506">
                  <c:v>9193.84</c:v>
                </c:pt>
                <c:pt idx="1507">
                  <c:v>8944.1200000000008</c:v>
                </c:pt>
                <c:pt idx="1508">
                  <c:v>8825.09</c:v>
                </c:pt>
                <c:pt idx="1509">
                  <c:v>8823.99</c:v>
                </c:pt>
                <c:pt idx="1510">
                  <c:v>8823.2800000000007</c:v>
                </c:pt>
                <c:pt idx="1511">
                  <c:v>8733.23</c:v>
                </c:pt>
                <c:pt idx="1512">
                  <c:v>8347.16</c:v>
                </c:pt>
                <c:pt idx="1513">
                  <c:v>8342.91</c:v>
                </c:pt>
                <c:pt idx="1514">
                  <c:v>8334.59</c:v>
                </c:pt>
                <c:pt idx="1515">
                  <c:v>8334.4599999999991</c:v>
                </c:pt>
                <c:pt idx="1516">
                  <c:v>8240.59</c:v>
                </c:pt>
                <c:pt idx="1517">
                  <c:v>8233.1</c:v>
                </c:pt>
                <c:pt idx="1518">
                  <c:v>8232.64</c:v>
                </c:pt>
                <c:pt idx="1519">
                  <c:v>8026.67</c:v>
                </c:pt>
                <c:pt idx="1520">
                  <c:v>7742.11</c:v>
                </c:pt>
                <c:pt idx="1521">
                  <c:v>7662.47</c:v>
                </c:pt>
                <c:pt idx="1522">
                  <c:v>7526.71</c:v>
                </c:pt>
                <c:pt idx="1523">
                  <c:v>7273.02</c:v>
                </c:pt>
                <c:pt idx="1524">
                  <c:v>7147.11</c:v>
                </c:pt>
                <c:pt idx="1525">
                  <c:v>6529.21</c:v>
                </c:pt>
                <c:pt idx="1526">
                  <c:v>6417.28</c:v>
                </c:pt>
                <c:pt idx="1527">
                  <c:v>6374.16</c:v>
                </c:pt>
                <c:pt idx="1528">
                  <c:v>6139.14</c:v>
                </c:pt>
                <c:pt idx="1529">
                  <c:v>42969.85</c:v>
                </c:pt>
                <c:pt idx="1530">
                  <c:v>42211.14</c:v>
                </c:pt>
                <c:pt idx="1531">
                  <c:v>41681.86</c:v>
                </c:pt>
                <c:pt idx="1532">
                  <c:v>41676.080000000002</c:v>
                </c:pt>
                <c:pt idx="1533">
                  <c:v>40590.550000000003</c:v>
                </c:pt>
                <c:pt idx="1534">
                  <c:v>39963.120000000003</c:v>
                </c:pt>
                <c:pt idx="1535">
                  <c:v>37272.339999999997</c:v>
                </c:pt>
                <c:pt idx="1536">
                  <c:v>35050.620000000003</c:v>
                </c:pt>
                <c:pt idx="1537">
                  <c:v>34210.33</c:v>
                </c:pt>
                <c:pt idx="1538">
                  <c:v>32259.96</c:v>
                </c:pt>
                <c:pt idx="1539">
                  <c:v>31897.1</c:v>
                </c:pt>
                <c:pt idx="1540">
                  <c:v>31591.82</c:v>
                </c:pt>
                <c:pt idx="1541">
                  <c:v>29899.25</c:v>
                </c:pt>
                <c:pt idx="1542">
                  <c:v>29583.8</c:v>
                </c:pt>
                <c:pt idx="1543">
                  <c:v>25309.49</c:v>
                </c:pt>
                <c:pt idx="1544">
                  <c:v>24915.22</c:v>
                </c:pt>
                <c:pt idx="1545">
                  <c:v>24535.7</c:v>
                </c:pt>
                <c:pt idx="1546">
                  <c:v>23401.31</c:v>
                </c:pt>
                <c:pt idx="1547">
                  <c:v>23065.42</c:v>
                </c:pt>
                <c:pt idx="1548">
                  <c:v>21978.68</c:v>
                </c:pt>
                <c:pt idx="1549">
                  <c:v>20878.78</c:v>
                </c:pt>
                <c:pt idx="1550">
                  <c:v>18031.16</c:v>
                </c:pt>
                <c:pt idx="1551">
                  <c:v>17253.43</c:v>
                </c:pt>
                <c:pt idx="1552">
                  <c:v>16602.18</c:v>
                </c:pt>
                <c:pt idx="1553">
                  <c:v>15090.35</c:v>
                </c:pt>
                <c:pt idx="1554">
                  <c:v>14819</c:v>
                </c:pt>
                <c:pt idx="1555">
                  <c:v>13472.19</c:v>
                </c:pt>
                <c:pt idx="1556">
                  <c:v>13440.7</c:v>
                </c:pt>
                <c:pt idx="1557">
                  <c:v>12770.27</c:v>
                </c:pt>
                <c:pt idx="1558">
                  <c:v>10259.129999999999</c:v>
                </c:pt>
                <c:pt idx="1559">
                  <c:v>10115.01</c:v>
                </c:pt>
                <c:pt idx="1560">
                  <c:v>9715.84</c:v>
                </c:pt>
                <c:pt idx="1561">
                  <c:v>9620.33</c:v>
                </c:pt>
                <c:pt idx="1562">
                  <c:v>9540.17</c:v>
                </c:pt>
                <c:pt idx="1563">
                  <c:v>9380.75</c:v>
                </c:pt>
                <c:pt idx="1564">
                  <c:v>9225.26</c:v>
                </c:pt>
                <c:pt idx="1565">
                  <c:v>8930.93</c:v>
                </c:pt>
                <c:pt idx="1566">
                  <c:v>8627.5400000000009</c:v>
                </c:pt>
                <c:pt idx="1567">
                  <c:v>8569.86</c:v>
                </c:pt>
                <c:pt idx="1568">
                  <c:v>8556.91</c:v>
                </c:pt>
                <c:pt idx="1569">
                  <c:v>8551.35</c:v>
                </c:pt>
                <c:pt idx="1570">
                  <c:v>8539.67</c:v>
                </c:pt>
                <c:pt idx="1571">
                  <c:v>8428.07</c:v>
                </c:pt>
                <c:pt idx="1572">
                  <c:v>8083.92</c:v>
                </c:pt>
                <c:pt idx="1573">
                  <c:v>8068.19</c:v>
                </c:pt>
                <c:pt idx="1574">
                  <c:v>8062.76</c:v>
                </c:pt>
                <c:pt idx="1575">
                  <c:v>7966.81</c:v>
                </c:pt>
                <c:pt idx="1576">
                  <c:v>7175.51</c:v>
                </c:pt>
                <c:pt idx="1577">
                  <c:v>6809.46</c:v>
                </c:pt>
                <c:pt idx="1578">
                  <c:v>6423.48</c:v>
                </c:pt>
                <c:pt idx="1579">
                  <c:v>5411.99</c:v>
                </c:pt>
                <c:pt idx="1580">
                  <c:v>45702.02</c:v>
                </c:pt>
                <c:pt idx="1581">
                  <c:v>44202.65</c:v>
                </c:pt>
                <c:pt idx="1582">
                  <c:v>41636.199999999997</c:v>
                </c:pt>
                <c:pt idx="1583">
                  <c:v>36350.71</c:v>
                </c:pt>
                <c:pt idx="1584">
                  <c:v>36182.870000000003</c:v>
                </c:pt>
                <c:pt idx="1585">
                  <c:v>35711.39</c:v>
                </c:pt>
                <c:pt idx="1586">
                  <c:v>32760.48</c:v>
                </c:pt>
                <c:pt idx="1587">
                  <c:v>31368.81</c:v>
                </c:pt>
                <c:pt idx="1588">
                  <c:v>28468.92</c:v>
                </c:pt>
                <c:pt idx="1589">
                  <c:v>26392.26</c:v>
                </c:pt>
                <c:pt idx="1590">
                  <c:v>26236.58</c:v>
                </c:pt>
                <c:pt idx="1591">
                  <c:v>24180.93</c:v>
                </c:pt>
                <c:pt idx="1592">
                  <c:v>21232.18</c:v>
                </c:pt>
                <c:pt idx="1593">
                  <c:v>21223.68</c:v>
                </c:pt>
                <c:pt idx="1594">
                  <c:v>16841.32</c:v>
                </c:pt>
                <c:pt idx="1595">
                  <c:v>16770.990000000002</c:v>
                </c:pt>
                <c:pt idx="1596">
                  <c:v>16190.97</c:v>
                </c:pt>
                <c:pt idx="1597">
                  <c:v>15746.62</c:v>
                </c:pt>
                <c:pt idx="1598">
                  <c:v>15556.67</c:v>
                </c:pt>
                <c:pt idx="1599">
                  <c:v>15532.16</c:v>
                </c:pt>
                <c:pt idx="1600">
                  <c:v>14256.79</c:v>
                </c:pt>
                <c:pt idx="1601">
                  <c:v>12697.48</c:v>
                </c:pt>
                <c:pt idx="1602">
                  <c:v>12245.17</c:v>
                </c:pt>
                <c:pt idx="1603">
                  <c:v>12137.6</c:v>
                </c:pt>
                <c:pt idx="1604">
                  <c:v>11858.56</c:v>
                </c:pt>
                <c:pt idx="1605">
                  <c:v>11037.85</c:v>
                </c:pt>
                <c:pt idx="1606">
                  <c:v>11033.66</c:v>
                </c:pt>
                <c:pt idx="1607">
                  <c:v>11015.17</c:v>
                </c:pt>
                <c:pt idx="1608">
                  <c:v>10736.87</c:v>
                </c:pt>
                <c:pt idx="1609">
                  <c:v>10407.09</c:v>
                </c:pt>
                <c:pt idx="1610">
                  <c:v>10352.48</c:v>
                </c:pt>
                <c:pt idx="1611">
                  <c:v>10141.14</c:v>
                </c:pt>
                <c:pt idx="1612">
                  <c:v>10043.25</c:v>
                </c:pt>
                <c:pt idx="1613">
                  <c:v>9653.81</c:v>
                </c:pt>
                <c:pt idx="1614">
                  <c:v>9563.0300000000007</c:v>
                </c:pt>
                <c:pt idx="1615">
                  <c:v>9447.25</c:v>
                </c:pt>
                <c:pt idx="1616">
                  <c:v>9249.5</c:v>
                </c:pt>
                <c:pt idx="1617">
                  <c:v>8978.19</c:v>
                </c:pt>
                <c:pt idx="1618">
                  <c:v>8968.33</c:v>
                </c:pt>
                <c:pt idx="1619">
                  <c:v>8964.06</c:v>
                </c:pt>
                <c:pt idx="1620">
                  <c:v>8871.15</c:v>
                </c:pt>
                <c:pt idx="1621">
                  <c:v>8765.25</c:v>
                </c:pt>
                <c:pt idx="1622">
                  <c:v>8671.19</c:v>
                </c:pt>
                <c:pt idx="1623">
                  <c:v>8280.6200000000008</c:v>
                </c:pt>
                <c:pt idx="1624">
                  <c:v>8277.52</c:v>
                </c:pt>
                <c:pt idx="1625">
                  <c:v>8269.0400000000009</c:v>
                </c:pt>
                <c:pt idx="1626">
                  <c:v>7804.16</c:v>
                </c:pt>
                <c:pt idx="1627">
                  <c:v>7789.64</c:v>
                </c:pt>
                <c:pt idx="1628">
                  <c:v>6965.21</c:v>
                </c:pt>
                <c:pt idx="1629">
                  <c:v>6302.23</c:v>
                </c:pt>
                <c:pt idx="1630">
                  <c:v>5990.17</c:v>
                </c:pt>
                <c:pt idx="1631">
                  <c:v>5979.99</c:v>
                </c:pt>
                <c:pt idx="1632">
                  <c:v>5698.74</c:v>
                </c:pt>
                <c:pt idx="1633">
                  <c:v>5576.35</c:v>
                </c:pt>
                <c:pt idx="1634">
                  <c:v>5322.24</c:v>
                </c:pt>
                <c:pt idx="1635">
                  <c:v>5291.71</c:v>
                </c:pt>
                <c:pt idx="1636">
                  <c:v>4942.0600000000004</c:v>
                </c:pt>
                <c:pt idx="1637">
                  <c:v>4844.67</c:v>
                </c:pt>
                <c:pt idx="1638">
                  <c:v>42188.15</c:v>
                </c:pt>
                <c:pt idx="1639">
                  <c:v>40974.160000000003</c:v>
                </c:pt>
                <c:pt idx="1640">
                  <c:v>39727.61</c:v>
                </c:pt>
                <c:pt idx="1641">
                  <c:v>36541.550000000003</c:v>
                </c:pt>
                <c:pt idx="1642">
                  <c:v>35547.72</c:v>
                </c:pt>
                <c:pt idx="1643">
                  <c:v>35517.19</c:v>
                </c:pt>
                <c:pt idx="1644">
                  <c:v>29757.69</c:v>
                </c:pt>
                <c:pt idx="1645">
                  <c:v>26140.36</c:v>
                </c:pt>
                <c:pt idx="1646">
                  <c:v>24106.91</c:v>
                </c:pt>
                <c:pt idx="1647">
                  <c:v>23807.24</c:v>
                </c:pt>
                <c:pt idx="1648">
                  <c:v>23568.27</c:v>
                </c:pt>
                <c:pt idx="1649">
                  <c:v>23306.55</c:v>
                </c:pt>
                <c:pt idx="1650">
                  <c:v>15670.3</c:v>
                </c:pt>
                <c:pt idx="1651">
                  <c:v>12852.37</c:v>
                </c:pt>
                <c:pt idx="1652">
                  <c:v>11552.9</c:v>
                </c:pt>
                <c:pt idx="1653">
                  <c:v>10977.21</c:v>
                </c:pt>
                <c:pt idx="1654">
                  <c:v>10419.59</c:v>
                </c:pt>
                <c:pt idx="1655">
                  <c:v>10381.48</c:v>
                </c:pt>
                <c:pt idx="1656">
                  <c:v>10370.91</c:v>
                </c:pt>
                <c:pt idx="1657">
                  <c:v>10345.93</c:v>
                </c:pt>
                <c:pt idx="1658">
                  <c:v>10269.459999999999</c:v>
                </c:pt>
                <c:pt idx="1659">
                  <c:v>10264.44</c:v>
                </c:pt>
                <c:pt idx="1660">
                  <c:v>10156.780000000001</c:v>
                </c:pt>
                <c:pt idx="1661">
                  <c:v>9800.89</c:v>
                </c:pt>
                <c:pt idx="1662">
                  <c:v>9778.35</c:v>
                </c:pt>
                <c:pt idx="1663">
                  <c:v>9583.89</c:v>
                </c:pt>
                <c:pt idx="1664">
                  <c:v>9566.99</c:v>
                </c:pt>
                <c:pt idx="1665">
                  <c:v>9538.65</c:v>
                </c:pt>
                <c:pt idx="1666">
                  <c:v>9447.3799999999992</c:v>
                </c:pt>
                <c:pt idx="1667">
                  <c:v>9304.7000000000007</c:v>
                </c:pt>
                <c:pt idx="1668">
                  <c:v>9290.14</c:v>
                </c:pt>
                <c:pt idx="1669">
                  <c:v>9288.0300000000007</c:v>
                </c:pt>
                <c:pt idx="1670">
                  <c:v>9282.48</c:v>
                </c:pt>
                <c:pt idx="1671">
                  <c:v>9182.17</c:v>
                </c:pt>
                <c:pt idx="1672">
                  <c:v>8988.16</c:v>
                </c:pt>
                <c:pt idx="1673">
                  <c:v>8890.59</c:v>
                </c:pt>
                <c:pt idx="1674">
                  <c:v>8703.4599999999991</c:v>
                </c:pt>
                <c:pt idx="1675">
                  <c:v>8688.86</c:v>
                </c:pt>
                <c:pt idx="1676">
                  <c:v>8601.33</c:v>
                </c:pt>
                <c:pt idx="1677">
                  <c:v>8283.68</c:v>
                </c:pt>
                <c:pt idx="1678">
                  <c:v>8125.78</c:v>
                </c:pt>
                <c:pt idx="1679">
                  <c:v>8124.41</c:v>
                </c:pt>
                <c:pt idx="1680">
                  <c:v>8116.68</c:v>
                </c:pt>
                <c:pt idx="1681">
                  <c:v>8112.59</c:v>
                </c:pt>
                <c:pt idx="1682">
                  <c:v>7265.58</c:v>
                </c:pt>
                <c:pt idx="1683">
                  <c:v>6630.31</c:v>
                </c:pt>
                <c:pt idx="1684">
                  <c:v>6152.05</c:v>
                </c:pt>
                <c:pt idx="1685">
                  <c:v>5466.88</c:v>
                </c:pt>
                <c:pt idx="1686">
                  <c:v>4985.22</c:v>
                </c:pt>
                <c:pt idx="1687">
                  <c:v>42856.84</c:v>
                </c:pt>
                <c:pt idx="1688">
                  <c:v>41097.160000000003</c:v>
                </c:pt>
                <c:pt idx="1689">
                  <c:v>41055.29</c:v>
                </c:pt>
                <c:pt idx="1690">
                  <c:v>40817.85</c:v>
                </c:pt>
                <c:pt idx="1691">
                  <c:v>38189.1</c:v>
                </c:pt>
                <c:pt idx="1692">
                  <c:v>36889.99</c:v>
                </c:pt>
                <c:pt idx="1693">
                  <c:v>34053.360000000001</c:v>
                </c:pt>
                <c:pt idx="1694">
                  <c:v>33344.449999999997</c:v>
                </c:pt>
                <c:pt idx="1695">
                  <c:v>32765.33</c:v>
                </c:pt>
                <c:pt idx="1696">
                  <c:v>32428.63</c:v>
                </c:pt>
                <c:pt idx="1697">
                  <c:v>31980.89</c:v>
                </c:pt>
                <c:pt idx="1698">
                  <c:v>30284.639999999999</c:v>
                </c:pt>
                <c:pt idx="1699">
                  <c:v>25656.58</c:v>
                </c:pt>
                <c:pt idx="1700">
                  <c:v>25333.33</c:v>
                </c:pt>
                <c:pt idx="1701">
                  <c:v>24520.26</c:v>
                </c:pt>
                <c:pt idx="1702">
                  <c:v>19749.38</c:v>
                </c:pt>
                <c:pt idx="1703">
                  <c:v>16267.32</c:v>
                </c:pt>
                <c:pt idx="1704">
                  <c:v>15103.69</c:v>
                </c:pt>
                <c:pt idx="1705">
                  <c:v>14258.33</c:v>
                </c:pt>
                <c:pt idx="1706">
                  <c:v>13010.86</c:v>
                </c:pt>
                <c:pt idx="1707">
                  <c:v>12776.05</c:v>
                </c:pt>
                <c:pt idx="1708">
                  <c:v>12640.24</c:v>
                </c:pt>
                <c:pt idx="1709">
                  <c:v>12407.3</c:v>
                </c:pt>
                <c:pt idx="1710">
                  <c:v>11378.57</c:v>
                </c:pt>
                <c:pt idx="1711">
                  <c:v>11299.34</c:v>
                </c:pt>
                <c:pt idx="1712">
                  <c:v>11186.2</c:v>
                </c:pt>
                <c:pt idx="1713">
                  <c:v>11085.59</c:v>
                </c:pt>
                <c:pt idx="1714">
                  <c:v>10702.64</c:v>
                </c:pt>
                <c:pt idx="1715">
                  <c:v>10600.55</c:v>
                </c:pt>
                <c:pt idx="1716">
                  <c:v>10493.95</c:v>
                </c:pt>
                <c:pt idx="1717">
                  <c:v>10160.870000000001</c:v>
                </c:pt>
                <c:pt idx="1718">
                  <c:v>10118.42</c:v>
                </c:pt>
                <c:pt idx="1719">
                  <c:v>10107.219999999999</c:v>
                </c:pt>
                <c:pt idx="1720">
                  <c:v>10106.129999999999</c:v>
                </c:pt>
                <c:pt idx="1721">
                  <c:v>9910.36</c:v>
                </c:pt>
                <c:pt idx="1722">
                  <c:v>9836.2099999999991</c:v>
                </c:pt>
                <c:pt idx="1723">
                  <c:v>9819.25</c:v>
                </c:pt>
                <c:pt idx="1724">
                  <c:v>9710.7099999999991</c:v>
                </c:pt>
                <c:pt idx="1725">
                  <c:v>9630.4</c:v>
                </c:pt>
                <c:pt idx="1726">
                  <c:v>9617.66</c:v>
                </c:pt>
                <c:pt idx="1727">
                  <c:v>9549.57</c:v>
                </c:pt>
                <c:pt idx="1728">
                  <c:v>9541.7000000000007</c:v>
                </c:pt>
                <c:pt idx="1729">
                  <c:v>9058.73</c:v>
                </c:pt>
                <c:pt idx="1730">
                  <c:v>9048.0300000000007</c:v>
                </c:pt>
                <c:pt idx="1731">
                  <c:v>8835.26</c:v>
                </c:pt>
                <c:pt idx="1732">
                  <c:v>8827.2099999999991</c:v>
                </c:pt>
                <c:pt idx="1733">
                  <c:v>8457.82</c:v>
                </c:pt>
                <c:pt idx="1734">
                  <c:v>8444.4699999999993</c:v>
                </c:pt>
                <c:pt idx="1735">
                  <c:v>8442.67</c:v>
                </c:pt>
                <c:pt idx="1736">
                  <c:v>7980.34</c:v>
                </c:pt>
                <c:pt idx="1737">
                  <c:v>7318.22</c:v>
                </c:pt>
                <c:pt idx="1738">
                  <c:v>6254.13</c:v>
                </c:pt>
                <c:pt idx="1739">
                  <c:v>6253.85</c:v>
                </c:pt>
                <c:pt idx="1740">
                  <c:v>6219.93</c:v>
                </c:pt>
                <c:pt idx="1741">
                  <c:v>5812.9</c:v>
                </c:pt>
                <c:pt idx="1742">
                  <c:v>5741.67</c:v>
                </c:pt>
                <c:pt idx="1743">
                  <c:v>5690.79</c:v>
                </c:pt>
                <c:pt idx="1744">
                  <c:v>5344.81</c:v>
                </c:pt>
                <c:pt idx="1745">
                  <c:v>47462.89</c:v>
                </c:pt>
                <c:pt idx="1746">
                  <c:v>46255.11</c:v>
                </c:pt>
                <c:pt idx="1747">
                  <c:v>44641.2</c:v>
                </c:pt>
                <c:pt idx="1748">
                  <c:v>44400.41</c:v>
                </c:pt>
                <c:pt idx="1749">
                  <c:v>42644.2</c:v>
                </c:pt>
                <c:pt idx="1750">
                  <c:v>41919.1</c:v>
                </c:pt>
                <c:pt idx="1751">
                  <c:v>41351.879999999997</c:v>
                </c:pt>
                <c:pt idx="1752">
                  <c:v>38405.26</c:v>
                </c:pt>
                <c:pt idx="1753">
                  <c:v>35583.17</c:v>
                </c:pt>
                <c:pt idx="1754">
                  <c:v>35345.730000000003</c:v>
                </c:pt>
                <c:pt idx="1755">
                  <c:v>34205.07</c:v>
                </c:pt>
                <c:pt idx="1756">
                  <c:v>32947.629999999997</c:v>
                </c:pt>
                <c:pt idx="1757">
                  <c:v>30134.75</c:v>
                </c:pt>
                <c:pt idx="1758">
                  <c:v>23967.38</c:v>
                </c:pt>
                <c:pt idx="1759">
                  <c:v>22218.11</c:v>
                </c:pt>
                <c:pt idx="1760">
                  <c:v>17016.009999999998</c:v>
                </c:pt>
                <c:pt idx="1761">
                  <c:v>15150.44</c:v>
                </c:pt>
                <c:pt idx="1762">
                  <c:v>15038.51</c:v>
                </c:pt>
                <c:pt idx="1763">
                  <c:v>13110.79</c:v>
                </c:pt>
                <c:pt idx="1764">
                  <c:v>11540.25</c:v>
                </c:pt>
                <c:pt idx="1765">
                  <c:v>11520.1</c:v>
                </c:pt>
                <c:pt idx="1766">
                  <c:v>11436.74</c:v>
                </c:pt>
                <c:pt idx="1767">
                  <c:v>11265.71</c:v>
                </c:pt>
                <c:pt idx="1768">
                  <c:v>11068.77</c:v>
                </c:pt>
                <c:pt idx="1769">
                  <c:v>10848.13</c:v>
                </c:pt>
                <c:pt idx="1770">
                  <c:v>10560.49</c:v>
                </c:pt>
                <c:pt idx="1771">
                  <c:v>10546.48</c:v>
                </c:pt>
                <c:pt idx="1772">
                  <c:v>10356.67</c:v>
                </c:pt>
                <c:pt idx="1773">
                  <c:v>9964.06</c:v>
                </c:pt>
                <c:pt idx="1774">
                  <c:v>9957.7199999999993</c:v>
                </c:pt>
                <c:pt idx="1775">
                  <c:v>9880.07</c:v>
                </c:pt>
                <c:pt idx="1776">
                  <c:v>9877.61</c:v>
                </c:pt>
                <c:pt idx="1777">
                  <c:v>9875.68</c:v>
                </c:pt>
                <c:pt idx="1778">
                  <c:v>9872.7000000000007</c:v>
                </c:pt>
                <c:pt idx="1779">
                  <c:v>9866.2999999999993</c:v>
                </c:pt>
                <c:pt idx="1780">
                  <c:v>9861.0300000000007</c:v>
                </c:pt>
                <c:pt idx="1781">
                  <c:v>9855.1299999999992</c:v>
                </c:pt>
                <c:pt idx="1782">
                  <c:v>9644.25</c:v>
                </c:pt>
                <c:pt idx="1783">
                  <c:v>9528.9</c:v>
                </c:pt>
                <c:pt idx="1784">
                  <c:v>9391.35</c:v>
                </c:pt>
                <c:pt idx="1785">
                  <c:v>9386.16</c:v>
                </c:pt>
                <c:pt idx="1786">
                  <c:v>9377.9</c:v>
                </c:pt>
                <c:pt idx="1787">
                  <c:v>9361.33</c:v>
                </c:pt>
                <c:pt idx="1788">
                  <c:v>9283.56</c:v>
                </c:pt>
                <c:pt idx="1789">
                  <c:v>9264.7999999999993</c:v>
                </c:pt>
                <c:pt idx="1790">
                  <c:v>9174.14</c:v>
                </c:pt>
                <c:pt idx="1791">
                  <c:v>8932.08</c:v>
                </c:pt>
                <c:pt idx="1792">
                  <c:v>8798.59</c:v>
                </c:pt>
                <c:pt idx="1793">
                  <c:v>8782.4699999999993</c:v>
                </c:pt>
                <c:pt idx="1794">
                  <c:v>8400.01</c:v>
                </c:pt>
                <c:pt idx="1795">
                  <c:v>8396.6200000000008</c:v>
                </c:pt>
                <c:pt idx="1796">
                  <c:v>7680.92</c:v>
                </c:pt>
                <c:pt idx="1797">
                  <c:v>6706.47</c:v>
                </c:pt>
                <c:pt idx="1798">
                  <c:v>6412.34</c:v>
                </c:pt>
                <c:pt idx="1799">
                  <c:v>5832.6</c:v>
                </c:pt>
                <c:pt idx="1800">
                  <c:v>5720.38</c:v>
                </c:pt>
                <c:pt idx="1801">
                  <c:v>47269.85</c:v>
                </c:pt>
                <c:pt idx="1802">
                  <c:v>40692.910000000003</c:v>
                </c:pt>
                <c:pt idx="1803">
                  <c:v>38389.79</c:v>
                </c:pt>
                <c:pt idx="1804">
                  <c:v>37675.06</c:v>
                </c:pt>
                <c:pt idx="1805">
                  <c:v>36786.370000000003</c:v>
                </c:pt>
                <c:pt idx="1806">
                  <c:v>33471.97</c:v>
                </c:pt>
                <c:pt idx="1807">
                  <c:v>30625.65</c:v>
                </c:pt>
                <c:pt idx="1808">
                  <c:v>27117.99</c:v>
                </c:pt>
                <c:pt idx="1809">
                  <c:v>26467.1</c:v>
                </c:pt>
                <c:pt idx="1810">
                  <c:v>25992.82</c:v>
                </c:pt>
                <c:pt idx="1811">
                  <c:v>24869.84</c:v>
                </c:pt>
                <c:pt idx="1812">
                  <c:v>24667.42</c:v>
                </c:pt>
                <c:pt idx="1813">
                  <c:v>24393.62</c:v>
                </c:pt>
                <c:pt idx="1814">
                  <c:v>23887.66</c:v>
                </c:pt>
                <c:pt idx="1815">
                  <c:v>23045.57</c:v>
                </c:pt>
                <c:pt idx="1816">
                  <c:v>18682.740000000002</c:v>
                </c:pt>
                <c:pt idx="1817">
                  <c:v>17584.72</c:v>
                </c:pt>
                <c:pt idx="1818">
                  <c:v>17479.53</c:v>
                </c:pt>
                <c:pt idx="1819">
                  <c:v>16600.16</c:v>
                </c:pt>
                <c:pt idx="1820">
                  <c:v>15026.3</c:v>
                </c:pt>
                <c:pt idx="1821">
                  <c:v>14847.63</c:v>
                </c:pt>
                <c:pt idx="1822">
                  <c:v>12713</c:v>
                </c:pt>
                <c:pt idx="1823">
                  <c:v>12624.74</c:v>
                </c:pt>
                <c:pt idx="1824">
                  <c:v>12592.53</c:v>
                </c:pt>
                <c:pt idx="1825">
                  <c:v>11696.52</c:v>
                </c:pt>
                <c:pt idx="1826">
                  <c:v>11530.12</c:v>
                </c:pt>
                <c:pt idx="1827">
                  <c:v>11488.32</c:v>
                </c:pt>
                <c:pt idx="1828">
                  <c:v>11411.69</c:v>
                </c:pt>
                <c:pt idx="1829">
                  <c:v>11396.9</c:v>
                </c:pt>
                <c:pt idx="1830">
                  <c:v>11289.11</c:v>
                </c:pt>
                <c:pt idx="1831">
                  <c:v>11187.66</c:v>
                </c:pt>
                <c:pt idx="1832">
                  <c:v>10806.84</c:v>
                </c:pt>
                <c:pt idx="1833">
                  <c:v>10797.34</c:v>
                </c:pt>
                <c:pt idx="1834">
                  <c:v>10325.209999999999</c:v>
                </c:pt>
                <c:pt idx="1835">
                  <c:v>10274.33</c:v>
                </c:pt>
                <c:pt idx="1836">
                  <c:v>10197.77</c:v>
                </c:pt>
                <c:pt idx="1837">
                  <c:v>9991.0400000000009</c:v>
                </c:pt>
                <c:pt idx="1838">
                  <c:v>9748.91</c:v>
                </c:pt>
                <c:pt idx="1839">
                  <c:v>9724.5300000000007</c:v>
                </c:pt>
                <c:pt idx="1840">
                  <c:v>9722.77</c:v>
                </c:pt>
                <c:pt idx="1841">
                  <c:v>9634.5400000000009</c:v>
                </c:pt>
                <c:pt idx="1842">
                  <c:v>9625.92</c:v>
                </c:pt>
                <c:pt idx="1843">
                  <c:v>9171.75</c:v>
                </c:pt>
                <c:pt idx="1844">
                  <c:v>9144.57</c:v>
                </c:pt>
                <c:pt idx="1845">
                  <c:v>9140.9500000000007</c:v>
                </c:pt>
                <c:pt idx="1846">
                  <c:v>8062.31</c:v>
                </c:pt>
                <c:pt idx="1847">
                  <c:v>7958.13</c:v>
                </c:pt>
                <c:pt idx="1848">
                  <c:v>6749.63</c:v>
                </c:pt>
                <c:pt idx="1849">
                  <c:v>6651.26</c:v>
                </c:pt>
                <c:pt idx="1850">
                  <c:v>6481.67</c:v>
                </c:pt>
                <c:pt idx="1851">
                  <c:v>6407.05</c:v>
                </c:pt>
                <c:pt idx="1852">
                  <c:v>6367.31</c:v>
                </c:pt>
                <c:pt idx="1853">
                  <c:v>6255.38</c:v>
                </c:pt>
                <c:pt idx="1854">
                  <c:v>6183.46</c:v>
                </c:pt>
                <c:pt idx="1855">
                  <c:v>6147.12</c:v>
                </c:pt>
                <c:pt idx="1856">
                  <c:v>6098.38</c:v>
                </c:pt>
                <c:pt idx="1857">
                  <c:v>5979.66</c:v>
                </c:pt>
                <c:pt idx="1858">
                  <c:v>46661.440000000002</c:v>
                </c:pt>
                <c:pt idx="1859">
                  <c:v>43254.42</c:v>
                </c:pt>
                <c:pt idx="1860">
                  <c:v>41191.57</c:v>
                </c:pt>
                <c:pt idx="1861">
                  <c:v>37277.269999999997</c:v>
                </c:pt>
                <c:pt idx="1862">
                  <c:v>33090.660000000003</c:v>
                </c:pt>
                <c:pt idx="1863">
                  <c:v>32192.76</c:v>
                </c:pt>
                <c:pt idx="1864">
                  <c:v>30366.93</c:v>
                </c:pt>
                <c:pt idx="1865">
                  <c:v>29186.48</c:v>
                </c:pt>
                <c:pt idx="1866">
                  <c:v>27346.04</c:v>
                </c:pt>
                <c:pt idx="1867">
                  <c:v>24873.38</c:v>
                </c:pt>
                <c:pt idx="1868">
                  <c:v>23244.79</c:v>
                </c:pt>
                <c:pt idx="1869">
                  <c:v>21195.82</c:v>
                </c:pt>
                <c:pt idx="1870">
                  <c:v>20463</c:v>
                </c:pt>
                <c:pt idx="1871">
                  <c:v>18932.810000000001</c:v>
                </c:pt>
                <c:pt idx="1872">
                  <c:v>16311.05</c:v>
                </c:pt>
                <c:pt idx="1873">
                  <c:v>15260.52</c:v>
                </c:pt>
                <c:pt idx="1874">
                  <c:v>14665.75</c:v>
                </c:pt>
                <c:pt idx="1875">
                  <c:v>14337.91</c:v>
                </c:pt>
                <c:pt idx="1876">
                  <c:v>13746.74</c:v>
                </c:pt>
                <c:pt idx="1877">
                  <c:v>13622.01</c:v>
                </c:pt>
                <c:pt idx="1878">
                  <c:v>13044.41</c:v>
                </c:pt>
                <c:pt idx="1879">
                  <c:v>13008.07</c:v>
                </c:pt>
                <c:pt idx="1880">
                  <c:v>12579.92</c:v>
                </c:pt>
                <c:pt idx="1881">
                  <c:v>11741.73</c:v>
                </c:pt>
                <c:pt idx="1882">
                  <c:v>11729.68</c:v>
                </c:pt>
                <c:pt idx="1883">
                  <c:v>11497.69</c:v>
                </c:pt>
                <c:pt idx="1884">
                  <c:v>11264.54</c:v>
                </c:pt>
                <c:pt idx="1885">
                  <c:v>11253.42</c:v>
                </c:pt>
                <c:pt idx="1886">
                  <c:v>11244.38</c:v>
                </c:pt>
                <c:pt idx="1887">
                  <c:v>11163.57</c:v>
                </c:pt>
                <c:pt idx="1888">
                  <c:v>11150.78</c:v>
                </c:pt>
                <c:pt idx="1889">
                  <c:v>10959.69</c:v>
                </c:pt>
                <c:pt idx="1890">
                  <c:v>10942.13</c:v>
                </c:pt>
                <c:pt idx="1891">
                  <c:v>10579.71</c:v>
                </c:pt>
                <c:pt idx="1892">
                  <c:v>10564.88</c:v>
                </c:pt>
                <c:pt idx="1893">
                  <c:v>10461.98</c:v>
                </c:pt>
                <c:pt idx="1894">
                  <c:v>10403.27</c:v>
                </c:pt>
                <c:pt idx="1895">
                  <c:v>10355.64</c:v>
                </c:pt>
                <c:pt idx="1896">
                  <c:v>10085.85</c:v>
                </c:pt>
                <c:pt idx="1897">
                  <c:v>10072.06</c:v>
                </c:pt>
                <c:pt idx="1898">
                  <c:v>10065.41</c:v>
                </c:pt>
                <c:pt idx="1899">
                  <c:v>9869.81</c:v>
                </c:pt>
                <c:pt idx="1900">
                  <c:v>9863.4699999999993</c:v>
                </c:pt>
                <c:pt idx="1901">
                  <c:v>9504.31</c:v>
                </c:pt>
                <c:pt idx="1902">
                  <c:v>9377.4500000000007</c:v>
                </c:pt>
                <c:pt idx="1903">
                  <c:v>9285.8700000000008</c:v>
                </c:pt>
                <c:pt idx="1904">
                  <c:v>8760.1200000000008</c:v>
                </c:pt>
                <c:pt idx="1905">
                  <c:v>8665.14</c:v>
                </c:pt>
                <c:pt idx="1906">
                  <c:v>7003.1</c:v>
                </c:pt>
                <c:pt idx="1907">
                  <c:v>6868.39</c:v>
                </c:pt>
                <c:pt idx="1908">
                  <c:v>6546.16</c:v>
                </c:pt>
                <c:pt idx="1909">
                  <c:v>6305.61</c:v>
                </c:pt>
                <c:pt idx="1910">
                  <c:v>6138.5</c:v>
                </c:pt>
                <c:pt idx="1911">
                  <c:v>48549.18</c:v>
                </c:pt>
                <c:pt idx="1912">
                  <c:v>44260.75</c:v>
                </c:pt>
                <c:pt idx="1913">
                  <c:v>42478.6</c:v>
                </c:pt>
                <c:pt idx="1914">
                  <c:v>41999.519999999997</c:v>
                </c:pt>
                <c:pt idx="1915">
                  <c:v>39721.93</c:v>
                </c:pt>
                <c:pt idx="1916">
                  <c:v>36922.61</c:v>
                </c:pt>
                <c:pt idx="1917">
                  <c:v>32686.080000000002</c:v>
                </c:pt>
                <c:pt idx="1918">
                  <c:v>31322.53</c:v>
                </c:pt>
                <c:pt idx="1919">
                  <c:v>25517.11</c:v>
                </c:pt>
                <c:pt idx="1920">
                  <c:v>25382.3</c:v>
                </c:pt>
                <c:pt idx="1921">
                  <c:v>24476.48</c:v>
                </c:pt>
                <c:pt idx="1922">
                  <c:v>17507.47</c:v>
                </c:pt>
                <c:pt idx="1923">
                  <c:v>16903.5</c:v>
                </c:pt>
                <c:pt idx="1924">
                  <c:v>15363.77</c:v>
                </c:pt>
                <c:pt idx="1925">
                  <c:v>15052.68</c:v>
                </c:pt>
                <c:pt idx="1926">
                  <c:v>14926.97</c:v>
                </c:pt>
                <c:pt idx="1927">
                  <c:v>14285.9</c:v>
                </c:pt>
                <c:pt idx="1928">
                  <c:v>14193.55</c:v>
                </c:pt>
                <c:pt idx="1929">
                  <c:v>13566.04</c:v>
                </c:pt>
                <c:pt idx="1930">
                  <c:v>12495.29</c:v>
                </c:pt>
                <c:pt idx="1931">
                  <c:v>12479.71</c:v>
                </c:pt>
                <c:pt idx="1932">
                  <c:v>12475.35</c:v>
                </c:pt>
                <c:pt idx="1933">
                  <c:v>12105.32</c:v>
                </c:pt>
                <c:pt idx="1934">
                  <c:v>12096.65</c:v>
                </c:pt>
                <c:pt idx="1935">
                  <c:v>12094.48</c:v>
                </c:pt>
                <c:pt idx="1936">
                  <c:v>11538.42</c:v>
                </c:pt>
                <c:pt idx="1937">
                  <c:v>11512.41</c:v>
                </c:pt>
                <c:pt idx="1938">
                  <c:v>11344.32</c:v>
                </c:pt>
                <c:pt idx="1939">
                  <c:v>11305.93</c:v>
                </c:pt>
                <c:pt idx="1940">
                  <c:v>11013.71</c:v>
                </c:pt>
                <c:pt idx="1941">
                  <c:v>10928.85</c:v>
                </c:pt>
                <c:pt idx="1942">
                  <c:v>10923.93</c:v>
                </c:pt>
                <c:pt idx="1943">
                  <c:v>10825.25</c:v>
                </c:pt>
                <c:pt idx="1944">
                  <c:v>10450.549999999999</c:v>
                </c:pt>
                <c:pt idx="1945">
                  <c:v>10436.1</c:v>
                </c:pt>
                <c:pt idx="1946">
                  <c:v>10435.07</c:v>
                </c:pt>
                <c:pt idx="1947">
                  <c:v>10422.92</c:v>
                </c:pt>
                <c:pt idx="1948">
                  <c:v>10338.93</c:v>
                </c:pt>
                <c:pt idx="1949">
                  <c:v>10231.5</c:v>
                </c:pt>
                <c:pt idx="1950">
                  <c:v>9850.43</c:v>
                </c:pt>
                <c:pt idx="1951">
                  <c:v>9630.91</c:v>
                </c:pt>
                <c:pt idx="1952">
                  <c:v>9487.64</c:v>
                </c:pt>
                <c:pt idx="1953">
                  <c:v>7609.6</c:v>
                </c:pt>
                <c:pt idx="1954">
                  <c:v>7179.52</c:v>
                </c:pt>
                <c:pt idx="1955">
                  <c:v>7125.25</c:v>
                </c:pt>
                <c:pt idx="1956">
                  <c:v>6738.84</c:v>
                </c:pt>
                <c:pt idx="1957">
                  <c:v>6700.56</c:v>
                </c:pt>
                <c:pt idx="1958">
                  <c:v>6552.01</c:v>
                </c:pt>
                <c:pt idx="1959">
                  <c:v>44423.8</c:v>
                </c:pt>
                <c:pt idx="1960">
                  <c:v>42538.720000000001</c:v>
                </c:pt>
                <c:pt idx="1961">
                  <c:v>42303.69</c:v>
                </c:pt>
                <c:pt idx="1962">
                  <c:v>41505.15</c:v>
                </c:pt>
                <c:pt idx="1963">
                  <c:v>38893.360000000001</c:v>
                </c:pt>
                <c:pt idx="1964">
                  <c:v>36332.449999999997</c:v>
                </c:pt>
                <c:pt idx="1965">
                  <c:v>35160.129999999997</c:v>
                </c:pt>
                <c:pt idx="1966">
                  <c:v>34975.68</c:v>
                </c:pt>
                <c:pt idx="1967">
                  <c:v>33025.32</c:v>
                </c:pt>
                <c:pt idx="1968">
                  <c:v>30063.58</c:v>
                </c:pt>
                <c:pt idx="1969">
                  <c:v>27322.73</c:v>
                </c:pt>
                <c:pt idx="1970">
                  <c:v>20781.490000000002</c:v>
                </c:pt>
                <c:pt idx="1971">
                  <c:v>20630.28</c:v>
                </c:pt>
                <c:pt idx="1972">
                  <c:v>19259.96</c:v>
                </c:pt>
                <c:pt idx="1973">
                  <c:v>18694.689999999999</c:v>
                </c:pt>
                <c:pt idx="1974">
                  <c:v>14640.35</c:v>
                </c:pt>
                <c:pt idx="1975">
                  <c:v>14600.62</c:v>
                </c:pt>
                <c:pt idx="1976">
                  <c:v>14427.63</c:v>
                </c:pt>
                <c:pt idx="1977">
                  <c:v>14426.66</c:v>
                </c:pt>
                <c:pt idx="1978">
                  <c:v>14355.43</c:v>
                </c:pt>
                <c:pt idx="1979">
                  <c:v>13047.33</c:v>
                </c:pt>
                <c:pt idx="1980">
                  <c:v>12823.25</c:v>
                </c:pt>
                <c:pt idx="1981">
                  <c:v>12485.8</c:v>
                </c:pt>
                <c:pt idx="1982">
                  <c:v>12269.69</c:v>
                </c:pt>
                <c:pt idx="1983">
                  <c:v>12268.63</c:v>
                </c:pt>
                <c:pt idx="1984">
                  <c:v>11987.17</c:v>
                </c:pt>
                <c:pt idx="1985">
                  <c:v>11881.97</c:v>
                </c:pt>
                <c:pt idx="1986">
                  <c:v>11881.36</c:v>
                </c:pt>
                <c:pt idx="1987">
                  <c:v>11879.1</c:v>
                </c:pt>
                <c:pt idx="1988">
                  <c:v>11394.07</c:v>
                </c:pt>
                <c:pt idx="1989">
                  <c:v>11286.54</c:v>
                </c:pt>
                <c:pt idx="1990">
                  <c:v>11082.58</c:v>
                </c:pt>
                <c:pt idx="1991">
                  <c:v>10807.49</c:v>
                </c:pt>
                <c:pt idx="1992">
                  <c:v>10796.35</c:v>
                </c:pt>
                <c:pt idx="1993">
                  <c:v>10791.96</c:v>
                </c:pt>
                <c:pt idx="1994">
                  <c:v>10713.64</c:v>
                </c:pt>
                <c:pt idx="1995">
                  <c:v>10704.47</c:v>
                </c:pt>
                <c:pt idx="1996">
                  <c:v>10601.63</c:v>
                </c:pt>
                <c:pt idx="1997">
                  <c:v>10594.5</c:v>
                </c:pt>
                <c:pt idx="1998">
                  <c:v>10226.280000000001</c:v>
                </c:pt>
                <c:pt idx="1999">
                  <c:v>10214.64</c:v>
                </c:pt>
                <c:pt idx="2000">
                  <c:v>8908.4699999999993</c:v>
                </c:pt>
                <c:pt idx="2001">
                  <c:v>8091.3</c:v>
                </c:pt>
                <c:pt idx="2002">
                  <c:v>7585.62</c:v>
                </c:pt>
                <c:pt idx="2003">
                  <c:v>7463.51</c:v>
                </c:pt>
                <c:pt idx="2004">
                  <c:v>43921.18</c:v>
                </c:pt>
                <c:pt idx="2005">
                  <c:v>43817.45</c:v>
                </c:pt>
                <c:pt idx="2006">
                  <c:v>43813.87</c:v>
                </c:pt>
                <c:pt idx="2007">
                  <c:v>41886.54</c:v>
                </c:pt>
                <c:pt idx="2008">
                  <c:v>40373.74</c:v>
                </c:pt>
                <c:pt idx="2009">
                  <c:v>40069.440000000002</c:v>
                </c:pt>
                <c:pt idx="2010">
                  <c:v>39396.86</c:v>
                </c:pt>
                <c:pt idx="2011">
                  <c:v>26109.33</c:v>
                </c:pt>
                <c:pt idx="2012">
                  <c:v>22412.65</c:v>
                </c:pt>
                <c:pt idx="2013">
                  <c:v>20568.32</c:v>
                </c:pt>
                <c:pt idx="2014">
                  <c:v>20253.84</c:v>
                </c:pt>
                <c:pt idx="2015">
                  <c:v>19995.29</c:v>
                </c:pt>
                <c:pt idx="2016">
                  <c:v>19321.060000000001</c:v>
                </c:pt>
                <c:pt idx="2017">
                  <c:v>17777.73</c:v>
                </c:pt>
                <c:pt idx="2018">
                  <c:v>13801.61</c:v>
                </c:pt>
                <c:pt idx="2019">
                  <c:v>13430.27</c:v>
                </c:pt>
                <c:pt idx="2020">
                  <c:v>12949.16</c:v>
                </c:pt>
                <c:pt idx="2021">
                  <c:v>12643.38</c:v>
                </c:pt>
                <c:pt idx="2022">
                  <c:v>12499.88</c:v>
                </c:pt>
                <c:pt idx="2023">
                  <c:v>12363.55</c:v>
                </c:pt>
                <c:pt idx="2024">
                  <c:v>12282.03</c:v>
                </c:pt>
                <c:pt idx="2025">
                  <c:v>12265.51</c:v>
                </c:pt>
                <c:pt idx="2026">
                  <c:v>12237.73</c:v>
                </c:pt>
                <c:pt idx="2027">
                  <c:v>12044.34</c:v>
                </c:pt>
                <c:pt idx="2028">
                  <c:v>11763</c:v>
                </c:pt>
                <c:pt idx="2029">
                  <c:v>11674.13</c:v>
                </c:pt>
                <c:pt idx="2030">
                  <c:v>11658.38</c:v>
                </c:pt>
                <c:pt idx="2031">
                  <c:v>11658.12</c:v>
                </c:pt>
                <c:pt idx="2032">
                  <c:v>11657.72</c:v>
                </c:pt>
                <c:pt idx="2033">
                  <c:v>11478.14</c:v>
                </c:pt>
                <c:pt idx="2034">
                  <c:v>11454.02</c:v>
                </c:pt>
                <c:pt idx="2035">
                  <c:v>11165.42</c:v>
                </c:pt>
                <c:pt idx="2036">
                  <c:v>11093.62</c:v>
                </c:pt>
                <c:pt idx="2037">
                  <c:v>11090.72</c:v>
                </c:pt>
                <c:pt idx="2038">
                  <c:v>11073.18</c:v>
                </c:pt>
                <c:pt idx="2039">
                  <c:v>11070.54</c:v>
                </c:pt>
                <c:pt idx="2040">
                  <c:v>10976.25</c:v>
                </c:pt>
                <c:pt idx="2041">
                  <c:v>10602.39</c:v>
                </c:pt>
                <c:pt idx="2042">
                  <c:v>10601.41</c:v>
                </c:pt>
                <c:pt idx="2043">
                  <c:v>10594.23</c:v>
                </c:pt>
                <c:pt idx="2044">
                  <c:v>10577.09</c:v>
                </c:pt>
                <c:pt idx="2045">
                  <c:v>9890.23</c:v>
                </c:pt>
                <c:pt idx="2046">
                  <c:v>9684.2900000000009</c:v>
                </c:pt>
                <c:pt idx="2047">
                  <c:v>9582.5400000000009</c:v>
                </c:pt>
                <c:pt idx="2048">
                  <c:v>8448.66</c:v>
                </c:pt>
                <c:pt idx="2049">
                  <c:v>7953.72</c:v>
                </c:pt>
                <c:pt idx="2050">
                  <c:v>7302.46</c:v>
                </c:pt>
                <c:pt idx="2051">
                  <c:v>6750.27</c:v>
                </c:pt>
                <c:pt idx="2052">
                  <c:v>48675.519999999997</c:v>
                </c:pt>
                <c:pt idx="2053">
                  <c:v>43578.94</c:v>
                </c:pt>
                <c:pt idx="2054">
                  <c:v>43073.760000000002</c:v>
                </c:pt>
                <c:pt idx="2055">
                  <c:v>42764.12</c:v>
                </c:pt>
                <c:pt idx="2056">
                  <c:v>36795.29</c:v>
                </c:pt>
                <c:pt idx="2057">
                  <c:v>27533.91</c:v>
                </c:pt>
                <c:pt idx="2058">
                  <c:v>27218.44</c:v>
                </c:pt>
                <c:pt idx="2059">
                  <c:v>22192.44</c:v>
                </c:pt>
                <c:pt idx="2060">
                  <c:v>20709.02</c:v>
                </c:pt>
                <c:pt idx="2061">
                  <c:v>18031.189999999999</c:v>
                </c:pt>
                <c:pt idx="2062">
                  <c:v>17505.650000000001</c:v>
                </c:pt>
                <c:pt idx="2063">
                  <c:v>17172.27</c:v>
                </c:pt>
                <c:pt idx="2064">
                  <c:v>16351.42</c:v>
                </c:pt>
                <c:pt idx="2065">
                  <c:v>15608.58</c:v>
                </c:pt>
                <c:pt idx="2066">
                  <c:v>14750.42</c:v>
                </c:pt>
                <c:pt idx="2067">
                  <c:v>14612.33</c:v>
                </c:pt>
                <c:pt idx="2068">
                  <c:v>14394.4</c:v>
                </c:pt>
                <c:pt idx="2069">
                  <c:v>13224.06</c:v>
                </c:pt>
                <c:pt idx="2070">
                  <c:v>13023.93</c:v>
                </c:pt>
                <c:pt idx="2071">
                  <c:v>12646.21</c:v>
                </c:pt>
                <c:pt idx="2072">
                  <c:v>12629.17</c:v>
                </c:pt>
                <c:pt idx="2073">
                  <c:v>12032.33</c:v>
                </c:pt>
                <c:pt idx="2074">
                  <c:v>12029.29</c:v>
                </c:pt>
                <c:pt idx="2075">
                  <c:v>11945.13</c:v>
                </c:pt>
                <c:pt idx="2076">
                  <c:v>11842.62</c:v>
                </c:pt>
                <c:pt idx="2077">
                  <c:v>11840.78</c:v>
                </c:pt>
                <c:pt idx="2078">
                  <c:v>11830.61</c:v>
                </c:pt>
                <c:pt idx="2079">
                  <c:v>11576.13</c:v>
                </c:pt>
                <c:pt idx="2080">
                  <c:v>11566.3</c:v>
                </c:pt>
                <c:pt idx="2081">
                  <c:v>11554.22</c:v>
                </c:pt>
                <c:pt idx="2082">
                  <c:v>11534.87</c:v>
                </c:pt>
                <c:pt idx="2083">
                  <c:v>11455.28</c:v>
                </c:pt>
                <c:pt idx="2084">
                  <c:v>11356.66</c:v>
                </c:pt>
                <c:pt idx="2085">
                  <c:v>11353.23</c:v>
                </c:pt>
                <c:pt idx="2086">
                  <c:v>10982.5</c:v>
                </c:pt>
                <c:pt idx="2087">
                  <c:v>10965.45</c:v>
                </c:pt>
                <c:pt idx="2088">
                  <c:v>10959.33</c:v>
                </c:pt>
                <c:pt idx="2089">
                  <c:v>10608.67</c:v>
                </c:pt>
                <c:pt idx="2090">
                  <c:v>9764.08</c:v>
                </c:pt>
                <c:pt idx="2091">
                  <c:v>9095.94</c:v>
                </c:pt>
                <c:pt idx="2092">
                  <c:v>8800.49</c:v>
                </c:pt>
                <c:pt idx="2093">
                  <c:v>8665.09</c:v>
                </c:pt>
                <c:pt idx="2094">
                  <c:v>8071.57</c:v>
                </c:pt>
                <c:pt idx="2095">
                  <c:v>8067.83</c:v>
                </c:pt>
                <c:pt idx="2096">
                  <c:v>7736.39</c:v>
                </c:pt>
                <c:pt idx="2097">
                  <c:v>7657.69</c:v>
                </c:pt>
                <c:pt idx="2098">
                  <c:v>7403.98</c:v>
                </c:pt>
                <c:pt idx="2099">
                  <c:v>7362.31</c:v>
                </c:pt>
                <c:pt idx="2100">
                  <c:v>7322.86</c:v>
                </c:pt>
                <c:pt idx="2101">
                  <c:v>7318.21</c:v>
                </c:pt>
                <c:pt idx="2102">
                  <c:v>47496.49</c:v>
                </c:pt>
                <c:pt idx="2103">
                  <c:v>41331.79</c:v>
                </c:pt>
                <c:pt idx="2104">
                  <c:v>38241.74</c:v>
                </c:pt>
                <c:pt idx="2105">
                  <c:v>35573.26</c:v>
                </c:pt>
                <c:pt idx="2106">
                  <c:v>24227.34</c:v>
                </c:pt>
                <c:pt idx="2107">
                  <c:v>20893.060000000001</c:v>
                </c:pt>
                <c:pt idx="2108">
                  <c:v>18443.11</c:v>
                </c:pt>
                <c:pt idx="2109">
                  <c:v>15377.77</c:v>
                </c:pt>
                <c:pt idx="2110">
                  <c:v>13607.37</c:v>
                </c:pt>
                <c:pt idx="2111">
                  <c:v>13375.76</c:v>
                </c:pt>
                <c:pt idx="2112">
                  <c:v>13019.16</c:v>
                </c:pt>
                <c:pt idx="2113">
                  <c:v>12700.63</c:v>
                </c:pt>
                <c:pt idx="2114">
                  <c:v>12430.95</c:v>
                </c:pt>
                <c:pt idx="2115">
                  <c:v>12235.84</c:v>
                </c:pt>
                <c:pt idx="2116">
                  <c:v>12231.61</c:v>
                </c:pt>
                <c:pt idx="2117">
                  <c:v>12224.35</c:v>
                </c:pt>
                <c:pt idx="2118">
                  <c:v>12222.9</c:v>
                </c:pt>
                <c:pt idx="2119">
                  <c:v>11946.63</c:v>
                </c:pt>
                <c:pt idx="2120">
                  <c:v>11944.59</c:v>
                </c:pt>
                <c:pt idx="2121">
                  <c:v>11938.26</c:v>
                </c:pt>
                <c:pt idx="2122">
                  <c:v>11931.13</c:v>
                </c:pt>
                <c:pt idx="2123">
                  <c:v>11918.2</c:v>
                </c:pt>
                <c:pt idx="2124">
                  <c:v>11856.41</c:v>
                </c:pt>
                <c:pt idx="2125">
                  <c:v>11848.14</c:v>
                </c:pt>
                <c:pt idx="2126">
                  <c:v>11842.44</c:v>
                </c:pt>
                <c:pt idx="2127">
                  <c:v>11837.16</c:v>
                </c:pt>
                <c:pt idx="2128">
                  <c:v>11833.78</c:v>
                </c:pt>
                <c:pt idx="2129">
                  <c:v>11743.93</c:v>
                </c:pt>
                <c:pt idx="2130">
                  <c:v>11735.88</c:v>
                </c:pt>
                <c:pt idx="2131">
                  <c:v>11602.75</c:v>
                </c:pt>
                <c:pt idx="2132">
                  <c:v>11381.33</c:v>
                </c:pt>
                <c:pt idx="2133">
                  <c:v>11365.95</c:v>
                </c:pt>
                <c:pt idx="2134">
                  <c:v>11363.28</c:v>
                </c:pt>
                <c:pt idx="2135">
                  <c:v>11362.76</c:v>
                </c:pt>
                <c:pt idx="2136">
                  <c:v>11345.52</c:v>
                </c:pt>
                <c:pt idx="2137">
                  <c:v>10627.81</c:v>
                </c:pt>
                <c:pt idx="2138">
                  <c:v>10459.19</c:v>
                </c:pt>
                <c:pt idx="2139">
                  <c:v>10455.1</c:v>
                </c:pt>
                <c:pt idx="2140">
                  <c:v>9933.44</c:v>
                </c:pt>
                <c:pt idx="2141">
                  <c:v>9698.42</c:v>
                </c:pt>
                <c:pt idx="2142">
                  <c:v>9597.6299999999992</c:v>
                </c:pt>
                <c:pt idx="2143">
                  <c:v>8268</c:v>
                </c:pt>
                <c:pt idx="2144">
                  <c:v>7304.65</c:v>
                </c:pt>
                <c:pt idx="2145">
                  <c:v>48970.25</c:v>
                </c:pt>
                <c:pt idx="2146">
                  <c:v>47896.79</c:v>
                </c:pt>
                <c:pt idx="2147">
                  <c:v>41250.39</c:v>
                </c:pt>
                <c:pt idx="2148">
                  <c:v>38869.25</c:v>
                </c:pt>
                <c:pt idx="2149">
                  <c:v>36910.61</c:v>
                </c:pt>
                <c:pt idx="2150">
                  <c:v>36074.339999999997</c:v>
                </c:pt>
                <c:pt idx="2151">
                  <c:v>30184.94</c:v>
                </c:pt>
                <c:pt idx="2152">
                  <c:v>28287.9</c:v>
                </c:pt>
                <c:pt idx="2153">
                  <c:v>25678.78</c:v>
                </c:pt>
                <c:pt idx="2154">
                  <c:v>21797</c:v>
                </c:pt>
                <c:pt idx="2155">
                  <c:v>19551.34</c:v>
                </c:pt>
                <c:pt idx="2156">
                  <c:v>18954.560000000001</c:v>
                </c:pt>
                <c:pt idx="2157">
                  <c:v>18883.330000000002</c:v>
                </c:pt>
                <c:pt idx="2158">
                  <c:v>18208.34</c:v>
                </c:pt>
                <c:pt idx="2159">
                  <c:v>17832.599999999999</c:v>
                </c:pt>
                <c:pt idx="2160">
                  <c:v>17556.88</c:v>
                </c:pt>
                <c:pt idx="2161">
                  <c:v>17337.580000000002</c:v>
                </c:pt>
                <c:pt idx="2162">
                  <c:v>17174.52</c:v>
                </c:pt>
                <c:pt idx="2163">
                  <c:v>16587.96</c:v>
                </c:pt>
                <c:pt idx="2164">
                  <c:v>15322.77</c:v>
                </c:pt>
                <c:pt idx="2165">
                  <c:v>14590.63</c:v>
                </c:pt>
                <c:pt idx="2166">
                  <c:v>14382.71</c:v>
                </c:pt>
                <c:pt idx="2167">
                  <c:v>14007.22</c:v>
                </c:pt>
                <c:pt idx="2168">
                  <c:v>14001.29</c:v>
                </c:pt>
                <c:pt idx="2169">
                  <c:v>14001.13</c:v>
                </c:pt>
                <c:pt idx="2170">
                  <c:v>13677.68</c:v>
                </c:pt>
                <c:pt idx="2171">
                  <c:v>13511.28</c:v>
                </c:pt>
                <c:pt idx="2172">
                  <c:v>13116.84</c:v>
                </c:pt>
                <c:pt idx="2173">
                  <c:v>12928.79</c:v>
                </c:pt>
                <c:pt idx="2174">
                  <c:v>12925.89</c:v>
                </c:pt>
                <c:pt idx="2175">
                  <c:v>12913.99</c:v>
                </c:pt>
                <c:pt idx="2176">
                  <c:v>12856.84</c:v>
                </c:pt>
                <c:pt idx="2177">
                  <c:v>12815.44</c:v>
                </c:pt>
                <c:pt idx="2178">
                  <c:v>12788.03</c:v>
                </c:pt>
                <c:pt idx="2179">
                  <c:v>12622.18</c:v>
                </c:pt>
                <c:pt idx="2180">
                  <c:v>12347.17</c:v>
                </c:pt>
                <c:pt idx="2181">
                  <c:v>12333.83</c:v>
                </c:pt>
                <c:pt idx="2182">
                  <c:v>12323.94</c:v>
                </c:pt>
                <c:pt idx="2183">
                  <c:v>12299.59</c:v>
                </c:pt>
                <c:pt idx="2184">
                  <c:v>12244.53</c:v>
                </c:pt>
                <c:pt idx="2185">
                  <c:v>12233.83</c:v>
                </c:pt>
                <c:pt idx="2186">
                  <c:v>12124.99</c:v>
                </c:pt>
                <c:pt idx="2187">
                  <c:v>11743.3</c:v>
                </c:pt>
                <c:pt idx="2188">
                  <c:v>11319.12</c:v>
                </c:pt>
                <c:pt idx="2189">
                  <c:v>11312.33</c:v>
                </c:pt>
                <c:pt idx="2190">
                  <c:v>10308.040000000001</c:v>
                </c:pt>
                <c:pt idx="2191">
                  <c:v>8440.0499999999993</c:v>
                </c:pt>
                <c:pt idx="2192">
                  <c:v>8355.5400000000009</c:v>
                </c:pt>
                <c:pt idx="2193">
                  <c:v>8177.9</c:v>
                </c:pt>
                <c:pt idx="2194">
                  <c:v>48673.56</c:v>
                </c:pt>
                <c:pt idx="2195">
                  <c:v>48173.36</c:v>
                </c:pt>
                <c:pt idx="2196">
                  <c:v>46130.53</c:v>
                </c:pt>
                <c:pt idx="2197">
                  <c:v>45008.959999999999</c:v>
                </c:pt>
                <c:pt idx="2198">
                  <c:v>41794.629999999997</c:v>
                </c:pt>
                <c:pt idx="2199">
                  <c:v>40309.93</c:v>
                </c:pt>
                <c:pt idx="2200">
                  <c:v>39221.120000000003</c:v>
                </c:pt>
                <c:pt idx="2201">
                  <c:v>36445.550000000003</c:v>
                </c:pt>
                <c:pt idx="2202">
                  <c:v>34218.019999999997</c:v>
                </c:pt>
                <c:pt idx="2203">
                  <c:v>33753.32</c:v>
                </c:pt>
                <c:pt idx="2204">
                  <c:v>33074.94</c:v>
                </c:pt>
                <c:pt idx="2205">
                  <c:v>30260</c:v>
                </c:pt>
                <c:pt idx="2206">
                  <c:v>28923.14</c:v>
                </c:pt>
                <c:pt idx="2207">
                  <c:v>21661.16</c:v>
                </c:pt>
                <c:pt idx="2208">
                  <c:v>20446.849999999999</c:v>
                </c:pt>
                <c:pt idx="2209">
                  <c:v>20354.5</c:v>
                </c:pt>
                <c:pt idx="2210">
                  <c:v>18815.53</c:v>
                </c:pt>
                <c:pt idx="2211">
                  <c:v>16779.400000000001</c:v>
                </c:pt>
                <c:pt idx="2212">
                  <c:v>15840.81</c:v>
                </c:pt>
                <c:pt idx="2213">
                  <c:v>15368.22</c:v>
                </c:pt>
                <c:pt idx="2214">
                  <c:v>15174.81</c:v>
                </c:pt>
                <c:pt idx="2215">
                  <c:v>15161.25</c:v>
                </c:pt>
                <c:pt idx="2216">
                  <c:v>14945.34</c:v>
                </c:pt>
                <c:pt idx="2217">
                  <c:v>14738.43</c:v>
                </c:pt>
                <c:pt idx="2218">
                  <c:v>14574.64</c:v>
                </c:pt>
                <c:pt idx="2219">
                  <c:v>13919.82</c:v>
                </c:pt>
                <c:pt idx="2220">
                  <c:v>13228.85</c:v>
                </c:pt>
                <c:pt idx="2221">
                  <c:v>13224.69</c:v>
                </c:pt>
                <c:pt idx="2222">
                  <c:v>13217.09</c:v>
                </c:pt>
                <c:pt idx="2223">
                  <c:v>13204.29</c:v>
                </c:pt>
                <c:pt idx="2224">
                  <c:v>13112.6</c:v>
                </c:pt>
                <c:pt idx="2225">
                  <c:v>13012.21</c:v>
                </c:pt>
                <c:pt idx="2226">
                  <c:v>13004.95</c:v>
                </c:pt>
                <c:pt idx="2227">
                  <c:v>12741.17</c:v>
                </c:pt>
                <c:pt idx="2228">
                  <c:v>12731</c:v>
                </c:pt>
                <c:pt idx="2229">
                  <c:v>12648.7</c:v>
                </c:pt>
                <c:pt idx="2230">
                  <c:v>12644.59</c:v>
                </c:pt>
                <c:pt idx="2231">
                  <c:v>12638.2</c:v>
                </c:pt>
                <c:pt idx="2232">
                  <c:v>12629.9</c:v>
                </c:pt>
                <c:pt idx="2233">
                  <c:v>12523.6</c:v>
                </c:pt>
                <c:pt idx="2234">
                  <c:v>12369.89</c:v>
                </c:pt>
                <c:pt idx="2235">
                  <c:v>12146.97</c:v>
                </c:pt>
                <c:pt idx="2236">
                  <c:v>12142.58</c:v>
                </c:pt>
                <c:pt idx="2237">
                  <c:v>12129.61</c:v>
                </c:pt>
                <c:pt idx="2238">
                  <c:v>10676.83</c:v>
                </c:pt>
                <c:pt idx="2239">
                  <c:v>10310.780000000001</c:v>
                </c:pt>
                <c:pt idx="2240">
                  <c:v>9907.83</c:v>
                </c:pt>
                <c:pt idx="2241">
                  <c:v>9310.81</c:v>
                </c:pt>
                <c:pt idx="2242">
                  <c:v>8188.12</c:v>
                </c:pt>
                <c:pt idx="2243">
                  <c:v>8004.96</c:v>
                </c:pt>
                <c:pt idx="2244">
                  <c:v>7896.41</c:v>
                </c:pt>
                <c:pt idx="2245">
                  <c:v>48517.56</c:v>
                </c:pt>
                <c:pt idx="2246">
                  <c:v>47403.88</c:v>
                </c:pt>
                <c:pt idx="2247">
                  <c:v>46599.11</c:v>
                </c:pt>
                <c:pt idx="2248">
                  <c:v>36580.28</c:v>
                </c:pt>
                <c:pt idx="2249">
                  <c:v>30942.19</c:v>
                </c:pt>
                <c:pt idx="2250">
                  <c:v>29141.360000000001</c:v>
                </c:pt>
                <c:pt idx="2251">
                  <c:v>28868.66</c:v>
                </c:pt>
                <c:pt idx="2252">
                  <c:v>27941.29</c:v>
                </c:pt>
                <c:pt idx="2253">
                  <c:v>24513.09</c:v>
                </c:pt>
                <c:pt idx="2254">
                  <c:v>14235.07</c:v>
                </c:pt>
                <c:pt idx="2255">
                  <c:v>14119.62</c:v>
                </c:pt>
                <c:pt idx="2256">
                  <c:v>13635.64</c:v>
                </c:pt>
                <c:pt idx="2257">
                  <c:v>13616.36</c:v>
                </c:pt>
                <c:pt idx="2258">
                  <c:v>13429.04</c:v>
                </c:pt>
                <c:pt idx="2259">
                  <c:v>13415.04</c:v>
                </c:pt>
                <c:pt idx="2260">
                  <c:v>13143.86</c:v>
                </c:pt>
                <c:pt idx="2261">
                  <c:v>13143.34</c:v>
                </c:pt>
                <c:pt idx="2262">
                  <c:v>13129.6</c:v>
                </c:pt>
                <c:pt idx="2263">
                  <c:v>13063.88</c:v>
                </c:pt>
                <c:pt idx="2264">
                  <c:v>13041.92</c:v>
                </c:pt>
                <c:pt idx="2265">
                  <c:v>12950.07</c:v>
                </c:pt>
                <c:pt idx="2266">
                  <c:v>12574.05</c:v>
                </c:pt>
                <c:pt idx="2267">
                  <c:v>12557.61</c:v>
                </c:pt>
                <c:pt idx="2268">
                  <c:v>46718.16</c:v>
                </c:pt>
                <c:pt idx="2269">
                  <c:v>45710.21</c:v>
                </c:pt>
                <c:pt idx="2270">
                  <c:v>31620</c:v>
                </c:pt>
                <c:pt idx="2271">
                  <c:v>28101.33</c:v>
                </c:pt>
                <c:pt idx="2272">
                  <c:v>27808.73</c:v>
                </c:pt>
                <c:pt idx="2273">
                  <c:v>27000.98</c:v>
                </c:pt>
                <c:pt idx="2274">
                  <c:v>15230.32</c:v>
                </c:pt>
                <c:pt idx="2275">
                  <c:v>15019.76</c:v>
                </c:pt>
                <c:pt idx="2276">
                  <c:v>14043.48</c:v>
                </c:pt>
                <c:pt idx="2277">
                  <c:v>13937.67</c:v>
                </c:pt>
                <c:pt idx="2278">
                  <c:v>13844.8</c:v>
                </c:pt>
                <c:pt idx="2279">
                  <c:v>13555</c:v>
                </c:pt>
                <c:pt idx="2280">
                  <c:v>13470.86</c:v>
                </c:pt>
                <c:pt idx="2281">
                  <c:v>13470.8</c:v>
                </c:pt>
                <c:pt idx="2282">
                  <c:v>13462.52</c:v>
                </c:pt>
                <c:pt idx="2283">
                  <c:v>13457.96</c:v>
                </c:pt>
                <c:pt idx="2284">
                  <c:v>13451.12</c:v>
                </c:pt>
                <c:pt idx="2285">
                  <c:v>13352.1</c:v>
                </c:pt>
                <c:pt idx="2286">
                  <c:v>12982.87</c:v>
                </c:pt>
                <c:pt idx="2287">
                  <c:v>12981.35</c:v>
                </c:pt>
                <c:pt idx="2288">
                  <c:v>12979.36</c:v>
                </c:pt>
                <c:pt idx="2289">
                  <c:v>12957.12</c:v>
                </c:pt>
                <c:pt idx="2290">
                  <c:v>48824.45</c:v>
                </c:pt>
                <c:pt idx="2291">
                  <c:v>47305.31</c:v>
                </c:pt>
                <c:pt idx="2292">
                  <c:v>47055.53</c:v>
                </c:pt>
                <c:pt idx="2293">
                  <c:v>29523.17</c:v>
                </c:pt>
                <c:pt idx="2294">
                  <c:v>28950.47</c:v>
                </c:pt>
                <c:pt idx="2295">
                  <c:v>15612.19</c:v>
                </c:pt>
                <c:pt idx="2296">
                  <c:v>15555.19</c:v>
                </c:pt>
                <c:pt idx="2297">
                  <c:v>15170.07</c:v>
                </c:pt>
                <c:pt idx="2298">
                  <c:v>14474.68</c:v>
                </c:pt>
                <c:pt idx="2299">
                  <c:v>14451.84</c:v>
                </c:pt>
                <c:pt idx="2300">
                  <c:v>14449.85</c:v>
                </c:pt>
                <c:pt idx="2301">
                  <c:v>14349.85</c:v>
                </c:pt>
                <c:pt idx="2302">
                  <c:v>14256.19</c:v>
                </c:pt>
                <c:pt idx="2303">
                  <c:v>14254.61</c:v>
                </c:pt>
                <c:pt idx="2304">
                  <c:v>13981.85</c:v>
                </c:pt>
                <c:pt idx="2305">
                  <c:v>13974.46</c:v>
                </c:pt>
                <c:pt idx="2306">
                  <c:v>13887.97</c:v>
                </c:pt>
                <c:pt idx="2307">
                  <c:v>13887.2</c:v>
                </c:pt>
                <c:pt idx="2308">
                  <c:v>13880.95</c:v>
                </c:pt>
                <c:pt idx="2309">
                  <c:v>13770.1</c:v>
                </c:pt>
                <c:pt idx="2310">
                  <c:v>13405.39</c:v>
                </c:pt>
                <c:pt idx="2311">
                  <c:v>13393.76</c:v>
                </c:pt>
                <c:pt idx="2312">
                  <c:v>13390.56</c:v>
                </c:pt>
                <c:pt idx="2313">
                  <c:v>47928.03</c:v>
                </c:pt>
                <c:pt idx="2314">
                  <c:v>47291.06</c:v>
                </c:pt>
                <c:pt idx="2315">
                  <c:v>46889.26</c:v>
                </c:pt>
                <c:pt idx="2316">
                  <c:v>30166.62</c:v>
                </c:pt>
                <c:pt idx="2317">
                  <c:v>27037.91</c:v>
                </c:pt>
                <c:pt idx="2318">
                  <c:v>26926.51</c:v>
                </c:pt>
                <c:pt idx="2319">
                  <c:v>16455.71</c:v>
                </c:pt>
                <c:pt idx="2320">
                  <c:v>16085.13</c:v>
                </c:pt>
                <c:pt idx="2321">
                  <c:v>16069.08</c:v>
                </c:pt>
                <c:pt idx="2322">
                  <c:v>15161.53</c:v>
                </c:pt>
                <c:pt idx="2323">
                  <c:v>14988.43</c:v>
                </c:pt>
                <c:pt idx="2324">
                  <c:v>14901.52</c:v>
                </c:pt>
                <c:pt idx="2325">
                  <c:v>14692.67</c:v>
                </c:pt>
                <c:pt idx="2326">
                  <c:v>14418.28</c:v>
                </c:pt>
                <c:pt idx="2327">
                  <c:v>14410.93</c:v>
                </c:pt>
                <c:pt idx="2328">
                  <c:v>14394.56</c:v>
                </c:pt>
                <c:pt idx="2329">
                  <c:v>14319.03</c:v>
                </c:pt>
                <c:pt idx="2330">
                  <c:v>14313.85</c:v>
                </c:pt>
                <c:pt idx="2331">
                  <c:v>14210.54</c:v>
                </c:pt>
                <c:pt idx="2332">
                  <c:v>13831.12</c:v>
                </c:pt>
                <c:pt idx="2333">
                  <c:v>13822.8</c:v>
                </c:pt>
                <c:pt idx="2334">
                  <c:v>29330.98</c:v>
                </c:pt>
              </c:numCache>
            </c:numRef>
          </c:yVal>
          <c:smooth val="0"/>
          <c:extLst>
            <c:ext xmlns:c16="http://schemas.microsoft.com/office/drawing/2014/chart" uri="{C3380CC4-5D6E-409C-BE32-E72D297353CC}">
              <c16:uniqueId val="{00000000-81C8-43EC-BEBD-6AB7CB5FAE2B}"/>
            </c:ext>
          </c:extLst>
        </c:ser>
        <c:dLbls>
          <c:showLegendKey val="0"/>
          <c:showVal val="0"/>
          <c:showCatName val="0"/>
          <c:showSerName val="0"/>
          <c:showPercent val="0"/>
          <c:showBubbleSize val="0"/>
        </c:dLbls>
        <c:axId val="1744503551"/>
        <c:axId val="1744517951"/>
      </c:scatterChart>
      <c:valAx>
        <c:axId val="1744503551"/>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1744517951"/>
        <c:crosses val="autoZero"/>
        <c:crossBetween val="midCat"/>
      </c:valAx>
      <c:valAx>
        <c:axId val="1744517951"/>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Charges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17445035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19049</xdr:colOff>
      <xdr:row>2</xdr:row>
      <xdr:rowOff>28186</xdr:rowOff>
    </xdr:from>
    <xdr:to>
      <xdr:col>17</xdr:col>
      <xdr:colOff>390524</xdr:colOff>
      <xdr:row>11</xdr:row>
      <xdr:rowOff>142485</xdr:rowOff>
    </xdr:to>
    <xdr:graphicFrame macro="">
      <xdr:nvGraphicFramePr>
        <xdr:cNvPr id="2" name="Chart 1">
          <a:extLst>
            <a:ext uri="{FF2B5EF4-FFF2-40B4-BE49-F238E27FC236}">
              <a16:creationId xmlns:a16="http://schemas.microsoft.com/office/drawing/2014/main" id="{8E2AA8C7-0AD7-40CD-BEE8-4E97CC3EA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xdr:colOff>
      <xdr:row>17</xdr:row>
      <xdr:rowOff>9525</xdr:rowOff>
    </xdr:from>
    <xdr:to>
      <xdr:col>18</xdr:col>
      <xdr:colOff>0</xdr:colOff>
      <xdr:row>28</xdr:row>
      <xdr:rowOff>0</xdr:rowOff>
    </xdr:to>
    <xdr:graphicFrame macro="">
      <xdr:nvGraphicFramePr>
        <xdr:cNvPr id="3" name="Chart 2">
          <a:extLst>
            <a:ext uri="{FF2B5EF4-FFF2-40B4-BE49-F238E27FC236}">
              <a16:creationId xmlns:a16="http://schemas.microsoft.com/office/drawing/2014/main" id="{B0E97D50-26E1-4830-9256-0DCD056D56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9525</xdr:colOff>
      <xdr:row>32</xdr:row>
      <xdr:rowOff>19049</xdr:rowOff>
    </xdr:from>
    <xdr:to>
      <xdr:col>17</xdr:col>
      <xdr:colOff>390525</xdr:colOff>
      <xdr:row>44</xdr:row>
      <xdr:rowOff>9524</xdr:rowOff>
    </xdr:to>
    <xdr:graphicFrame macro="">
      <xdr:nvGraphicFramePr>
        <xdr:cNvPr id="4" name="Chart 3">
          <a:extLst>
            <a:ext uri="{FF2B5EF4-FFF2-40B4-BE49-F238E27FC236}">
              <a16:creationId xmlns:a16="http://schemas.microsoft.com/office/drawing/2014/main" id="{B97E1829-BD11-48AA-8B32-35A6B8EFE7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xdr:colOff>
      <xdr:row>48</xdr:row>
      <xdr:rowOff>9525</xdr:rowOff>
    </xdr:from>
    <xdr:to>
      <xdr:col>18</xdr:col>
      <xdr:colOff>0</xdr:colOff>
      <xdr:row>60</xdr:row>
      <xdr:rowOff>161925</xdr:rowOff>
    </xdr:to>
    <xdr:graphicFrame macro="">
      <xdr:nvGraphicFramePr>
        <xdr:cNvPr id="5" name="Chart 4">
          <a:extLst>
            <a:ext uri="{FF2B5EF4-FFF2-40B4-BE49-F238E27FC236}">
              <a16:creationId xmlns:a16="http://schemas.microsoft.com/office/drawing/2014/main" id="{5EC12AD2-0C02-45BE-9758-6A8590DDCB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380999</xdr:colOff>
      <xdr:row>65</xdr:row>
      <xdr:rowOff>0</xdr:rowOff>
    </xdr:from>
    <xdr:to>
      <xdr:col>18</xdr:col>
      <xdr:colOff>28574</xdr:colOff>
      <xdr:row>76</xdr:row>
      <xdr:rowOff>29308</xdr:rowOff>
    </xdr:to>
    <xdr:graphicFrame macro="">
      <xdr:nvGraphicFramePr>
        <xdr:cNvPr id="7" name="Chart 6">
          <a:extLst>
            <a:ext uri="{FF2B5EF4-FFF2-40B4-BE49-F238E27FC236}">
              <a16:creationId xmlns:a16="http://schemas.microsoft.com/office/drawing/2014/main" id="{A61BD3A2-7835-4A0A-B634-4238946CF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29308</xdr:colOff>
      <xdr:row>80</xdr:row>
      <xdr:rowOff>21982</xdr:rowOff>
    </xdr:from>
    <xdr:to>
      <xdr:col>18</xdr:col>
      <xdr:colOff>9525</xdr:colOff>
      <xdr:row>89</xdr:row>
      <xdr:rowOff>109905</xdr:rowOff>
    </xdr:to>
    <xdr:graphicFrame macro="">
      <xdr:nvGraphicFramePr>
        <xdr:cNvPr id="8" name="Chart 7">
          <a:extLst>
            <a:ext uri="{FF2B5EF4-FFF2-40B4-BE49-F238E27FC236}">
              <a16:creationId xmlns:a16="http://schemas.microsoft.com/office/drawing/2014/main" id="{4B715A18-8287-4924-BD75-72AED96C1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xdr:colOff>
      <xdr:row>94</xdr:row>
      <xdr:rowOff>28576</xdr:rowOff>
    </xdr:from>
    <xdr:to>
      <xdr:col>17</xdr:col>
      <xdr:colOff>371475</xdr:colOff>
      <xdr:row>106</xdr:row>
      <xdr:rowOff>180976</xdr:rowOff>
    </xdr:to>
    <xdr:graphicFrame macro="">
      <xdr:nvGraphicFramePr>
        <xdr:cNvPr id="9" name="Chart 8">
          <a:extLst>
            <a:ext uri="{FF2B5EF4-FFF2-40B4-BE49-F238E27FC236}">
              <a16:creationId xmlns:a16="http://schemas.microsoft.com/office/drawing/2014/main" id="{B910AD71-99D6-4B2B-9E05-DFFE625BE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Out%20station/New%20folder/Excel%20Project%20(ARUNPRASATH_S)%20-%20HEALTH%20CAR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
      <sheetName val="AREA OF STUDY"/>
      <sheetName val="METHODOLOGY OF"/>
      <sheetName val="DATA CLEANING"/>
      <sheetName val="DATA TRANSFORMATION"/>
      <sheetName val="DATA EXPLORATION"/>
      <sheetName val="Customer Name"/>
      <sheetName val="Hospitalization Details"/>
      <sheetName val="Medical Examination"/>
      <sheetName val="DATA ANALYSIS - 1 (Health care)"/>
      <sheetName val="DATA ANALYSIS - 2"/>
      <sheetName val="CONCLUSION"/>
    </sheetNames>
    <sheetDataSet>
      <sheetData sheetId="0"/>
      <sheetData sheetId="1"/>
      <sheetData sheetId="2"/>
      <sheetData sheetId="3"/>
      <sheetData sheetId="4"/>
      <sheetData sheetId="5"/>
      <sheetData sheetId="6"/>
      <sheetData sheetId="7"/>
      <sheetData sheetId="8"/>
      <sheetData sheetId="9"/>
      <sheetData sheetId="10">
        <row r="7">
          <cell r="BA7" t="str">
            <v>AGE</v>
          </cell>
          <cell r="BB7" t="str">
            <v>BMI</v>
          </cell>
          <cell r="BC7" t="str">
            <v>HBA1C</v>
          </cell>
          <cell r="BO7" t="str">
            <v>charges</v>
          </cell>
        </row>
        <row r="8">
          <cell r="BA8" t="str">
            <v>Unknown</v>
          </cell>
          <cell r="BB8">
            <v>47.41</v>
          </cell>
          <cell r="BC8">
            <v>7.47</v>
          </cell>
          <cell r="BN8">
            <v>18</v>
          </cell>
          <cell r="BO8">
            <v>38792.69</v>
          </cell>
        </row>
        <row r="9">
          <cell r="BA9" t="str">
            <v>Unknown</v>
          </cell>
          <cell r="BB9">
            <v>30.36</v>
          </cell>
          <cell r="BC9">
            <v>5.77</v>
          </cell>
          <cell r="BN9">
            <v>18</v>
          </cell>
          <cell r="BO9">
            <v>36307.800000000003</v>
          </cell>
        </row>
        <row r="10">
          <cell r="BA10" t="str">
            <v>Unknown</v>
          </cell>
          <cell r="BB10">
            <v>34.484999999999999</v>
          </cell>
          <cell r="BC10">
            <v>11.87</v>
          </cell>
          <cell r="BN10">
            <v>18</v>
          </cell>
          <cell r="BO10">
            <v>36149.480000000003</v>
          </cell>
        </row>
        <row r="11">
          <cell r="BA11" t="str">
            <v>Unknown</v>
          </cell>
          <cell r="BB11">
            <v>38.094999999999999</v>
          </cell>
          <cell r="BC11">
            <v>6.05</v>
          </cell>
          <cell r="BN11">
            <v>18</v>
          </cell>
          <cell r="BO11">
            <v>34617.839999999997</v>
          </cell>
        </row>
        <row r="12">
          <cell r="BA12" t="str">
            <v>Unknown</v>
          </cell>
          <cell r="BB12">
            <v>35.53</v>
          </cell>
          <cell r="BC12">
            <v>5.45</v>
          </cell>
          <cell r="BN12">
            <v>18</v>
          </cell>
          <cell r="BO12">
            <v>33732.69</v>
          </cell>
        </row>
        <row r="13">
          <cell r="BA13" t="str">
            <v>Unknown</v>
          </cell>
          <cell r="BB13">
            <v>32.799999999999997</v>
          </cell>
          <cell r="BC13">
            <v>6.59</v>
          </cell>
          <cell r="BN13">
            <v>18</v>
          </cell>
          <cell r="BO13">
            <v>31196.61</v>
          </cell>
        </row>
        <row r="14">
          <cell r="BA14" t="str">
            <v>Unknown</v>
          </cell>
          <cell r="BB14">
            <v>36.4</v>
          </cell>
          <cell r="BC14">
            <v>6.07</v>
          </cell>
          <cell r="BN14">
            <v>18</v>
          </cell>
          <cell r="BO14">
            <v>26479.4</v>
          </cell>
        </row>
        <row r="15">
          <cell r="BA15" t="str">
            <v>Unknown</v>
          </cell>
          <cell r="BB15">
            <v>36.96</v>
          </cell>
          <cell r="BC15">
            <v>7.93</v>
          </cell>
          <cell r="BN15">
            <v>18</v>
          </cell>
          <cell r="BO15">
            <v>26316.59</v>
          </cell>
        </row>
        <row r="16">
          <cell r="BA16">
            <v>59</v>
          </cell>
          <cell r="BB16">
            <v>41.14</v>
          </cell>
          <cell r="BC16">
            <v>9.58</v>
          </cell>
          <cell r="BN16">
            <v>18</v>
          </cell>
          <cell r="BO16">
            <v>24294.02</v>
          </cell>
        </row>
        <row r="17">
          <cell r="BA17">
            <v>44</v>
          </cell>
          <cell r="BB17">
            <v>38.06</v>
          </cell>
          <cell r="BC17">
            <v>10.79</v>
          </cell>
          <cell r="BN17">
            <v>18</v>
          </cell>
          <cell r="BO17">
            <v>21344.85</v>
          </cell>
        </row>
        <row r="18">
          <cell r="BA18">
            <v>63</v>
          </cell>
          <cell r="BB18">
            <v>37.700000000000003</v>
          </cell>
          <cell r="BC18">
            <v>5.96</v>
          </cell>
          <cell r="BN18">
            <v>18</v>
          </cell>
          <cell r="BO18">
            <v>18223.45</v>
          </cell>
        </row>
        <row r="19">
          <cell r="BA19">
            <v>57</v>
          </cell>
          <cell r="BB19">
            <v>42.13</v>
          </cell>
          <cell r="BC19">
            <v>11.9</v>
          </cell>
          <cell r="BN19">
            <v>18</v>
          </cell>
          <cell r="BO19">
            <v>17178.68</v>
          </cell>
        </row>
        <row r="20">
          <cell r="BA20">
            <v>60</v>
          </cell>
          <cell r="BB20">
            <v>40.92</v>
          </cell>
          <cell r="BC20">
            <v>8.41</v>
          </cell>
          <cell r="BN20">
            <v>18</v>
          </cell>
          <cell r="BO20">
            <v>15518.18</v>
          </cell>
        </row>
        <row r="21">
          <cell r="BA21">
            <v>54</v>
          </cell>
          <cell r="BB21">
            <v>40.564999999999998</v>
          </cell>
          <cell r="BC21">
            <v>7.02</v>
          </cell>
          <cell r="BN21">
            <v>18</v>
          </cell>
          <cell r="BO21">
            <v>14283.46</v>
          </cell>
        </row>
        <row r="22">
          <cell r="BA22">
            <v>61</v>
          </cell>
          <cell r="BB22">
            <v>36.384999999999998</v>
          </cell>
          <cell r="BC22">
            <v>7.59</v>
          </cell>
          <cell r="BN22">
            <v>18</v>
          </cell>
          <cell r="BO22">
            <v>14133.04</v>
          </cell>
        </row>
        <row r="23">
          <cell r="BA23">
            <v>60</v>
          </cell>
          <cell r="BB23">
            <v>39.9</v>
          </cell>
          <cell r="BC23">
            <v>11.32</v>
          </cell>
          <cell r="BN23">
            <v>18</v>
          </cell>
          <cell r="BO23">
            <v>13747.87</v>
          </cell>
        </row>
        <row r="24">
          <cell r="BA24">
            <v>64</v>
          </cell>
          <cell r="BB24">
            <v>33.799999999999997</v>
          </cell>
          <cell r="BC24">
            <v>7.67</v>
          </cell>
          <cell r="BN24">
            <v>18</v>
          </cell>
          <cell r="BO24">
            <v>12890.06</v>
          </cell>
        </row>
        <row r="25">
          <cell r="BA25">
            <v>59</v>
          </cell>
          <cell r="BB25">
            <v>36.765000000000001</v>
          </cell>
          <cell r="BC25">
            <v>7.29</v>
          </cell>
          <cell r="BN25">
            <v>18</v>
          </cell>
          <cell r="BO25">
            <v>12829.46</v>
          </cell>
        </row>
        <row r="26">
          <cell r="BA26">
            <v>58</v>
          </cell>
          <cell r="BB26">
            <v>36.954999999999998</v>
          </cell>
          <cell r="BC26">
            <v>4.72</v>
          </cell>
          <cell r="BN26">
            <v>18</v>
          </cell>
          <cell r="BO26">
            <v>11482.63</v>
          </cell>
        </row>
        <row r="27">
          <cell r="BA27">
            <v>51</v>
          </cell>
          <cell r="BB27">
            <v>42.9</v>
          </cell>
          <cell r="BC27">
            <v>11.41</v>
          </cell>
          <cell r="BN27">
            <v>18</v>
          </cell>
          <cell r="BO27">
            <v>11272.33</v>
          </cell>
        </row>
        <row r="28">
          <cell r="BA28">
            <v>61</v>
          </cell>
          <cell r="BB28">
            <v>36.299999999999997</v>
          </cell>
          <cell r="BC28">
            <v>11.5</v>
          </cell>
          <cell r="BN28">
            <v>18</v>
          </cell>
          <cell r="BO28">
            <v>7323.73</v>
          </cell>
        </row>
        <row r="29">
          <cell r="BA29">
            <v>63</v>
          </cell>
          <cell r="BB29">
            <v>32.200000000000003</v>
          </cell>
          <cell r="BC29">
            <v>6.22</v>
          </cell>
          <cell r="BN29">
            <v>18</v>
          </cell>
          <cell r="BO29">
            <v>6876.53</v>
          </cell>
        </row>
        <row r="30">
          <cell r="BA30">
            <v>64</v>
          </cell>
          <cell r="BB30">
            <v>31.3</v>
          </cell>
          <cell r="BC30">
            <v>11.38</v>
          </cell>
          <cell r="BN30">
            <v>18</v>
          </cell>
          <cell r="BO30">
            <v>6311.11</v>
          </cell>
        </row>
        <row r="31">
          <cell r="BA31">
            <v>52</v>
          </cell>
          <cell r="BB31">
            <v>41.8</v>
          </cell>
          <cell r="BC31">
            <v>7.89</v>
          </cell>
          <cell r="BN31">
            <v>18</v>
          </cell>
          <cell r="BO31">
            <v>5960.91</v>
          </cell>
        </row>
        <row r="32">
          <cell r="BA32">
            <v>63</v>
          </cell>
          <cell r="BB32">
            <v>35.090000000000003</v>
          </cell>
          <cell r="BC32">
            <v>4.38</v>
          </cell>
          <cell r="BN32">
            <v>18</v>
          </cell>
          <cell r="BO32">
            <v>5778.71</v>
          </cell>
        </row>
        <row r="33">
          <cell r="BA33">
            <v>64</v>
          </cell>
          <cell r="BB33">
            <v>33.880000000000003</v>
          </cell>
          <cell r="BC33">
            <v>7.01</v>
          </cell>
          <cell r="BN33">
            <v>18</v>
          </cell>
          <cell r="BO33">
            <v>5293.67</v>
          </cell>
        </row>
        <row r="34">
          <cell r="BA34">
            <v>62</v>
          </cell>
          <cell r="BB34">
            <v>30.875</v>
          </cell>
          <cell r="BC34">
            <v>11.88</v>
          </cell>
          <cell r="BN34">
            <v>18</v>
          </cell>
          <cell r="BO34">
            <v>4740.78</v>
          </cell>
        </row>
        <row r="35">
          <cell r="BA35">
            <v>53</v>
          </cell>
          <cell r="BB35">
            <v>36.86</v>
          </cell>
          <cell r="BC35">
            <v>5.19</v>
          </cell>
          <cell r="BN35">
            <v>18</v>
          </cell>
          <cell r="BO35">
            <v>4561.1899999999996</v>
          </cell>
        </row>
        <row r="36">
          <cell r="BA36">
            <v>61</v>
          </cell>
          <cell r="BB36">
            <v>35.86</v>
          </cell>
          <cell r="BC36">
            <v>6.74</v>
          </cell>
          <cell r="BN36">
            <v>18</v>
          </cell>
          <cell r="BO36">
            <v>4468.25</v>
          </cell>
        </row>
        <row r="37">
          <cell r="BA37">
            <v>51</v>
          </cell>
          <cell r="BB37">
            <v>37.049999999999997</v>
          </cell>
          <cell r="BC37">
            <v>8.44</v>
          </cell>
          <cell r="BN37">
            <v>18</v>
          </cell>
          <cell r="BO37">
            <v>3889.2</v>
          </cell>
        </row>
        <row r="38">
          <cell r="BA38">
            <v>44</v>
          </cell>
          <cell r="BB38">
            <v>43.89</v>
          </cell>
          <cell r="BC38">
            <v>8.7100000000000009</v>
          </cell>
          <cell r="BN38">
            <v>18</v>
          </cell>
          <cell r="BO38">
            <v>3722.23</v>
          </cell>
        </row>
        <row r="39">
          <cell r="BA39">
            <v>46</v>
          </cell>
          <cell r="BB39">
            <v>42.35</v>
          </cell>
          <cell r="BC39">
            <v>5.08</v>
          </cell>
          <cell r="BN39">
            <v>18</v>
          </cell>
          <cell r="BO39">
            <v>3481.87</v>
          </cell>
        </row>
        <row r="40">
          <cell r="BA40">
            <v>60</v>
          </cell>
          <cell r="BB40">
            <v>31.35</v>
          </cell>
          <cell r="BC40">
            <v>6.86</v>
          </cell>
          <cell r="BN40">
            <v>18</v>
          </cell>
          <cell r="BO40">
            <v>3393.36</v>
          </cell>
        </row>
        <row r="41">
          <cell r="BA41">
            <v>37</v>
          </cell>
          <cell r="BB41">
            <v>47.6</v>
          </cell>
          <cell r="BC41">
            <v>5.95</v>
          </cell>
          <cell r="BN41">
            <v>18</v>
          </cell>
          <cell r="BO41">
            <v>2801.26</v>
          </cell>
        </row>
        <row r="42">
          <cell r="BA42">
            <v>43</v>
          </cell>
          <cell r="BB42">
            <v>46.2</v>
          </cell>
          <cell r="BC42">
            <v>6.09</v>
          </cell>
          <cell r="BN42">
            <v>18</v>
          </cell>
          <cell r="BO42">
            <v>2773.46</v>
          </cell>
        </row>
        <row r="43">
          <cell r="BA43">
            <v>62</v>
          </cell>
          <cell r="BB43">
            <v>32.015000000000001</v>
          </cell>
          <cell r="BC43">
            <v>11.75</v>
          </cell>
          <cell r="BN43">
            <v>18</v>
          </cell>
          <cell r="BO43">
            <v>2500.9299999999998</v>
          </cell>
        </row>
        <row r="44">
          <cell r="BA44">
            <v>48</v>
          </cell>
          <cell r="BB44">
            <v>40.564999999999998</v>
          </cell>
          <cell r="BC44">
            <v>7.37</v>
          </cell>
          <cell r="BN44">
            <v>18</v>
          </cell>
          <cell r="BO44">
            <v>2304</v>
          </cell>
        </row>
        <row r="45">
          <cell r="BA45">
            <v>60</v>
          </cell>
          <cell r="BB45">
            <v>32.450000000000003</v>
          </cell>
          <cell r="BC45">
            <v>11.91</v>
          </cell>
          <cell r="BN45">
            <v>18</v>
          </cell>
          <cell r="BO45">
            <v>2219.4499999999998</v>
          </cell>
        </row>
        <row r="46">
          <cell r="BA46">
            <v>51</v>
          </cell>
          <cell r="BB46">
            <v>34.96</v>
          </cell>
          <cell r="BC46">
            <v>6.52</v>
          </cell>
          <cell r="BN46">
            <v>18</v>
          </cell>
          <cell r="BO46">
            <v>2217.6</v>
          </cell>
        </row>
        <row r="47">
          <cell r="BA47">
            <v>29</v>
          </cell>
          <cell r="BB47">
            <v>35.5</v>
          </cell>
          <cell r="BC47">
            <v>5.14</v>
          </cell>
          <cell r="BN47">
            <v>18</v>
          </cell>
          <cell r="BO47">
            <v>2217.4699999999998</v>
          </cell>
        </row>
        <row r="48">
          <cell r="BA48">
            <v>22</v>
          </cell>
          <cell r="BB48">
            <v>52.58</v>
          </cell>
          <cell r="BC48">
            <v>4.1900000000000004</v>
          </cell>
          <cell r="BN48">
            <v>18</v>
          </cell>
          <cell r="BO48">
            <v>2211.13</v>
          </cell>
        </row>
        <row r="49">
          <cell r="BA49">
            <v>55</v>
          </cell>
          <cell r="BB49">
            <v>35.200000000000003</v>
          </cell>
          <cell r="BC49">
            <v>11.68</v>
          </cell>
          <cell r="BN49">
            <v>18</v>
          </cell>
          <cell r="BO49">
            <v>2207.6999999999998</v>
          </cell>
        </row>
        <row r="50">
          <cell r="BA50">
            <v>51</v>
          </cell>
          <cell r="BB50">
            <v>38.06</v>
          </cell>
          <cell r="BC50">
            <v>6.98</v>
          </cell>
          <cell r="BN50">
            <v>18</v>
          </cell>
          <cell r="BO50">
            <v>2205.98</v>
          </cell>
        </row>
        <row r="51">
          <cell r="BA51">
            <v>54</v>
          </cell>
          <cell r="BB51">
            <v>34.21</v>
          </cell>
          <cell r="BC51">
            <v>8.34</v>
          </cell>
          <cell r="BN51">
            <v>18</v>
          </cell>
          <cell r="BO51">
            <v>2203.7399999999998</v>
          </cell>
        </row>
        <row r="52">
          <cell r="BA52">
            <v>48</v>
          </cell>
          <cell r="BB52">
            <v>38.94</v>
          </cell>
          <cell r="BC52">
            <v>8.49</v>
          </cell>
          <cell r="BN52">
            <v>18</v>
          </cell>
          <cell r="BO52">
            <v>2203.4699999999998</v>
          </cell>
        </row>
        <row r="53">
          <cell r="BA53">
            <v>34</v>
          </cell>
          <cell r="BB53">
            <v>30.21</v>
          </cell>
          <cell r="BC53">
            <v>5.34</v>
          </cell>
          <cell r="BN53">
            <v>18</v>
          </cell>
          <cell r="BO53">
            <v>2201.1</v>
          </cell>
        </row>
        <row r="54">
          <cell r="BA54">
            <v>56</v>
          </cell>
          <cell r="BB54">
            <v>33.630000000000003</v>
          </cell>
          <cell r="BC54">
            <v>4.43</v>
          </cell>
          <cell r="BN54">
            <v>18</v>
          </cell>
          <cell r="BO54">
            <v>2200.83</v>
          </cell>
        </row>
        <row r="55">
          <cell r="BA55">
            <v>42</v>
          </cell>
          <cell r="BB55">
            <v>40.369999999999997</v>
          </cell>
          <cell r="BC55">
            <v>4.47</v>
          </cell>
          <cell r="BN55">
            <v>18</v>
          </cell>
          <cell r="BO55">
            <v>2198.19</v>
          </cell>
        </row>
        <row r="56">
          <cell r="BA56">
            <v>56</v>
          </cell>
          <cell r="BB56">
            <v>53.09</v>
          </cell>
          <cell r="BC56">
            <v>4.82</v>
          </cell>
          <cell r="BN56">
            <v>18</v>
          </cell>
          <cell r="BO56">
            <v>2196.4699999999998</v>
          </cell>
        </row>
        <row r="57">
          <cell r="BA57">
            <v>56</v>
          </cell>
          <cell r="BB57">
            <v>31.79</v>
          </cell>
          <cell r="BC57">
            <v>5.51</v>
          </cell>
          <cell r="BN57">
            <v>18</v>
          </cell>
          <cell r="BO57">
            <v>2144.85</v>
          </cell>
        </row>
        <row r="58">
          <cell r="BA58">
            <v>36</v>
          </cell>
          <cell r="BB58">
            <v>41.895000000000003</v>
          </cell>
          <cell r="BC58">
            <v>10.87</v>
          </cell>
          <cell r="BN58">
            <v>18</v>
          </cell>
          <cell r="BO58">
            <v>2118.61</v>
          </cell>
        </row>
        <row r="59">
          <cell r="BA59">
            <v>57</v>
          </cell>
          <cell r="BB59">
            <v>31.16</v>
          </cell>
          <cell r="BC59">
            <v>9.34</v>
          </cell>
          <cell r="BN59">
            <v>18</v>
          </cell>
          <cell r="BO59">
            <v>2094.1</v>
          </cell>
        </row>
        <row r="60">
          <cell r="BA60">
            <v>53</v>
          </cell>
          <cell r="BB60">
            <v>34.104999999999997</v>
          </cell>
          <cell r="BC60">
            <v>5.03</v>
          </cell>
          <cell r="BN60">
            <v>18</v>
          </cell>
          <cell r="BO60">
            <v>1863.45</v>
          </cell>
        </row>
        <row r="61">
          <cell r="BA61">
            <v>57</v>
          </cell>
          <cell r="BB61">
            <v>51.93</v>
          </cell>
          <cell r="BC61">
            <v>11.05</v>
          </cell>
          <cell r="BN61">
            <v>18</v>
          </cell>
          <cell r="BO61">
            <v>1822.54</v>
          </cell>
        </row>
        <row r="62">
          <cell r="BA62">
            <v>44</v>
          </cell>
          <cell r="BB62">
            <v>38.950000000000003</v>
          </cell>
          <cell r="BC62">
            <v>11.95</v>
          </cell>
          <cell r="BN62">
            <v>18</v>
          </cell>
          <cell r="BO62">
            <v>1727.54</v>
          </cell>
        </row>
        <row r="63">
          <cell r="BA63">
            <v>47</v>
          </cell>
          <cell r="BB63">
            <v>36.630000000000003</v>
          </cell>
          <cell r="BC63">
            <v>7.72</v>
          </cell>
          <cell r="BN63">
            <v>18</v>
          </cell>
          <cell r="BO63">
            <v>1725.55</v>
          </cell>
        </row>
        <row r="64">
          <cell r="BA64">
            <v>50</v>
          </cell>
          <cell r="BB64">
            <v>34.200000000000003</v>
          </cell>
          <cell r="BC64">
            <v>5.75</v>
          </cell>
          <cell r="BN64">
            <v>18</v>
          </cell>
          <cell r="BO64">
            <v>1720.35</v>
          </cell>
        </row>
        <row r="65">
          <cell r="BA65">
            <v>57</v>
          </cell>
          <cell r="BB65">
            <v>50.63</v>
          </cell>
          <cell r="BC65">
            <v>11.89</v>
          </cell>
          <cell r="BN65">
            <v>18</v>
          </cell>
          <cell r="BO65">
            <v>1719.44</v>
          </cell>
        </row>
        <row r="66">
          <cell r="BA66">
            <v>45</v>
          </cell>
          <cell r="BB66">
            <v>36.479999999999997</v>
          </cell>
          <cell r="BC66">
            <v>6.2</v>
          </cell>
          <cell r="BN66">
            <v>18</v>
          </cell>
          <cell r="BO66">
            <v>1712.23</v>
          </cell>
        </row>
        <row r="67">
          <cell r="BA67">
            <v>51</v>
          </cell>
          <cell r="BB67">
            <v>54.82</v>
          </cell>
          <cell r="BC67">
            <v>10.61</v>
          </cell>
          <cell r="BN67">
            <v>18</v>
          </cell>
          <cell r="BO67">
            <v>1711.03</v>
          </cell>
        </row>
        <row r="68">
          <cell r="BA68">
            <v>43</v>
          </cell>
          <cell r="BB68">
            <v>38.06</v>
          </cell>
          <cell r="BC68">
            <v>6.04</v>
          </cell>
          <cell r="BN68">
            <v>18</v>
          </cell>
          <cell r="BO68">
            <v>1708.93</v>
          </cell>
        </row>
        <row r="69">
          <cell r="BA69">
            <v>55</v>
          </cell>
          <cell r="BB69">
            <v>51.48</v>
          </cell>
          <cell r="BC69">
            <v>9.33</v>
          </cell>
          <cell r="BN69">
            <v>18</v>
          </cell>
          <cell r="BO69">
            <v>1708</v>
          </cell>
        </row>
        <row r="70">
          <cell r="BA70">
            <v>54</v>
          </cell>
          <cell r="BB70">
            <v>52.06</v>
          </cell>
          <cell r="BC70">
            <v>11.47</v>
          </cell>
          <cell r="BN70">
            <v>18</v>
          </cell>
          <cell r="BO70">
            <v>1705.62</v>
          </cell>
        </row>
        <row r="71">
          <cell r="BA71">
            <v>55</v>
          </cell>
          <cell r="BB71">
            <v>30.684999999999999</v>
          </cell>
          <cell r="BC71">
            <v>7.02</v>
          </cell>
          <cell r="BN71">
            <v>18</v>
          </cell>
          <cell r="BO71">
            <v>1704.7</v>
          </cell>
        </row>
        <row r="72">
          <cell r="BA72">
            <v>47</v>
          </cell>
          <cell r="BB72">
            <v>36.08</v>
          </cell>
          <cell r="BC72">
            <v>8.8000000000000007</v>
          </cell>
          <cell r="BN72">
            <v>18</v>
          </cell>
          <cell r="BO72">
            <v>1704.57</v>
          </cell>
        </row>
        <row r="73">
          <cell r="BA73">
            <v>49</v>
          </cell>
          <cell r="BB73">
            <v>54.99</v>
          </cell>
          <cell r="BC73">
            <v>8.68</v>
          </cell>
          <cell r="BN73">
            <v>18</v>
          </cell>
          <cell r="BO73">
            <v>1702.46</v>
          </cell>
        </row>
        <row r="74">
          <cell r="BA74">
            <v>43</v>
          </cell>
          <cell r="BB74">
            <v>35.97</v>
          </cell>
          <cell r="BC74">
            <v>6.12</v>
          </cell>
          <cell r="BN74">
            <v>18</v>
          </cell>
          <cell r="BO74">
            <v>1694.8</v>
          </cell>
        </row>
        <row r="75">
          <cell r="BA75">
            <v>25</v>
          </cell>
          <cell r="BB75">
            <v>45.54</v>
          </cell>
          <cell r="BC75">
            <v>5.4</v>
          </cell>
          <cell r="BN75">
            <v>18</v>
          </cell>
          <cell r="BO75">
            <v>1634.57</v>
          </cell>
        </row>
        <row r="76">
          <cell r="BA76">
            <v>46</v>
          </cell>
          <cell r="BB76">
            <v>35.53</v>
          </cell>
          <cell r="BC76">
            <v>4.3600000000000003</v>
          </cell>
          <cell r="BN76">
            <v>18</v>
          </cell>
          <cell r="BO76">
            <v>1633.96</v>
          </cell>
        </row>
        <row r="77">
          <cell r="BA77">
            <v>54</v>
          </cell>
          <cell r="BB77">
            <v>30.8</v>
          </cell>
          <cell r="BC77">
            <v>9.77</v>
          </cell>
          <cell r="BN77">
            <v>18</v>
          </cell>
          <cell r="BO77">
            <v>1633.04</v>
          </cell>
        </row>
        <row r="78">
          <cell r="BA78">
            <v>38</v>
          </cell>
          <cell r="BB78">
            <v>38.39</v>
          </cell>
          <cell r="BC78">
            <v>4.25</v>
          </cell>
          <cell r="BN78">
            <v>18</v>
          </cell>
          <cell r="BO78">
            <v>1631.82</v>
          </cell>
        </row>
        <row r="79">
          <cell r="BA79">
            <v>51</v>
          </cell>
          <cell r="BB79">
            <v>32.299999999999997</v>
          </cell>
          <cell r="BC79">
            <v>4.76</v>
          </cell>
          <cell r="BN79">
            <v>18</v>
          </cell>
          <cell r="BO79">
            <v>1631.67</v>
          </cell>
        </row>
        <row r="80">
          <cell r="BA80">
            <v>56</v>
          </cell>
          <cell r="BB80">
            <v>48.8</v>
          </cell>
          <cell r="BC80">
            <v>6.22</v>
          </cell>
          <cell r="BN80">
            <v>18</v>
          </cell>
          <cell r="BO80">
            <v>1629.83</v>
          </cell>
        </row>
        <row r="81">
          <cell r="BA81">
            <v>60</v>
          </cell>
          <cell r="BB81">
            <v>45.5</v>
          </cell>
          <cell r="BC81">
            <v>7.96</v>
          </cell>
          <cell r="BN81">
            <v>18</v>
          </cell>
          <cell r="BO81">
            <v>1622.19</v>
          </cell>
        </row>
        <row r="82">
          <cell r="BA82">
            <v>47</v>
          </cell>
          <cell r="BB82">
            <v>53.61</v>
          </cell>
          <cell r="BC82">
            <v>10.92</v>
          </cell>
          <cell r="BN82">
            <v>18</v>
          </cell>
          <cell r="BO82">
            <v>1621.88</v>
          </cell>
        </row>
        <row r="83">
          <cell r="BA83">
            <v>47</v>
          </cell>
          <cell r="BB83">
            <v>36.19</v>
          </cell>
          <cell r="BC83">
            <v>11.51</v>
          </cell>
          <cell r="BN83">
            <v>18</v>
          </cell>
          <cell r="BO83">
            <v>1615.77</v>
          </cell>
        </row>
        <row r="84">
          <cell r="BA84">
            <v>46</v>
          </cell>
          <cell r="BB84">
            <v>34.6</v>
          </cell>
          <cell r="BC84">
            <v>5.99</v>
          </cell>
          <cell r="BN84">
            <v>18</v>
          </cell>
          <cell r="BO84">
            <v>1607.51</v>
          </cell>
        </row>
        <row r="85">
          <cell r="BA85">
            <v>48</v>
          </cell>
          <cell r="BB85">
            <v>54.12</v>
          </cell>
          <cell r="BC85">
            <v>11.57</v>
          </cell>
          <cell r="BN85">
            <v>18</v>
          </cell>
          <cell r="BO85">
            <v>1285</v>
          </cell>
        </row>
        <row r="86">
          <cell r="BA86">
            <v>55</v>
          </cell>
          <cell r="BB86">
            <v>48.82</v>
          </cell>
          <cell r="BC86">
            <v>6.67</v>
          </cell>
          <cell r="BN86">
            <v>18</v>
          </cell>
          <cell r="BO86">
            <v>1283</v>
          </cell>
        </row>
        <row r="87">
          <cell r="BA87">
            <v>51</v>
          </cell>
          <cell r="BB87">
            <v>51.01</v>
          </cell>
          <cell r="BC87">
            <v>9.1999999999999993</v>
          </cell>
          <cell r="BN87">
            <v>18</v>
          </cell>
          <cell r="BO87">
            <v>1228</v>
          </cell>
        </row>
        <row r="88">
          <cell r="BA88">
            <v>58</v>
          </cell>
          <cell r="BB88">
            <v>45.65</v>
          </cell>
          <cell r="BC88">
            <v>5.1100000000000003</v>
          </cell>
          <cell r="BN88">
            <v>18</v>
          </cell>
          <cell r="BO88">
            <v>1224</v>
          </cell>
        </row>
        <row r="89">
          <cell r="BA89">
            <v>45</v>
          </cell>
          <cell r="BB89">
            <v>52.9</v>
          </cell>
          <cell r="BC89">
            <v>5.34</v>
          </cell>
          <cell r="BN89">
            <v>18</v>
          </cell>
          <cell r="BO89">
            <v>1163.46</v>
          </cell>
        </row>
        <row r="90">
          <cell r="BA90">
            <v>59</v>
          </cell>
          <cell r="BB90">
            <v>45.41</v>
          </cell>
          <cell r="BC90">
            <v>4.03</v>
          </cell>
          <cell r="BN90">
            <v>18</v>
          </cell>
          <cell r="BO90">
            <v>1149.4000000000001</v>
          </cell>
        </row>
        <row r="91">
          <cell r="BA91">
            <v>53</v>
          </cell>
          <cell r="BB91">
            <v>49.41</v>
          </cell>
          <cell r="BC91">
            <v>4.2300000000000004</v>
          </cell>
          <cell r="BN91">
            <v>18</v>
          </cell>
          <cell r="BO91">
            <v>1146.8</v>
          </cell>
        </row>
        <row r="92">
          <cell r="BA92">
            <v>50</v>
          </cell>
          <cell r="BB92">
            <v>31.824999999999999</v>
          </cell>
          <cell r="BC92">
            <v>4.0599999999999996</v>
          </cell>
          <cell r="BN92">
            <v>18</v>
          </cell>
          <cell r="BO92">
            <v>1141.45</v>
          </cell>
        </row>
        <row r="93">
          <cell r="BA93">
            <v>50</v>
          </cell>
          <cell r="BB93">
            <v>51.28</v>
          </cell>
          <cell r="BC93">
            <v>4.68</v>
          </cell>
          <cell r="BN93">
            <v>18</v>
          </cell>
          <cell r="BO93">
            <v>1137.47</v>
          </cell>
        </row>
        <row r="94">
          <cell r="BA94">
            <v>43</v>
          </cell>
          <cell r="BB94">
            <v>34.96</v>
          </cell>
          <cell r="BC94">
            <v>4.34</v>
          </cell>
          <cell r="BN94">
            <v>18</v>
          </cell>
          <cell r="BO94">
            <v>1137.01</v>
          </cell>
        </row>
        <row r="95">
          <cell r="BA95">
            <v>49</v>
          </cell>
          <cell r="BB95">
            <v>33.11</v>
          </cell>
          <cell r="BC95">
            <v>10.51</v>
          </cell>
          <cell r="BN95">
            <v>18</v>
          </cell>
          <cell r="BO95">
            <v>1136.4000000000001</v>
          </cell>
        </row>
        <row r="96">
          <cell r="BA96">
            <v>39</v>
          </cell>
          <cell r="BB96">
            <v>54.74</v>
          </cell>
          <cell r="BC96">
            <v>5.84</v>
          </cell>
          <cell r="BN96">
            <v>18</v>
          </cell>
          <cell r="BO96">
            <v>1135.94</v>
          </cell>
        </row>
        <row r="97">
          <cell r="BA97">
            <v>43</v>
          </cell>
          <cell r="BB97">
            <v>32.56</v>
          </cell>
          <cell r="BC97">
            <v>5.41</v>
          </cell>
          <cell r="BN97">
            <v>18</v>
          </cell>
          <cell r="BO97">
            <v>1135</v>
          </cell>
        </row>
        <row r="98">
          <cell r="BA98">
            <v>30</v>
          </cell>
          <cell r="BB98">
            <v>39.049999999999997</v>
          </cell>
          <cell r="BC98">
            <v>6.06</v>
          </cell>
          <cell r="BN98">
            <v>18</v>
          </cell>
          <cell r="BO98">
            <v>1131.51</v>
          </cell>
        </row>
        <row r="99">
          <cell r="BA99">
            <v>23</v>
          </cell>
          <cell r="BB99">
            <v>42.75</v>
          </cell>
          <cell r="BC99">
            <v>4.22</v>
          </cell>
          <cell r="BN99">
            <v>18</v>
          </cell>
          <cell r="BO99">
            <v>1121.8699999999999</v>
          </cell>
        </row>
        <row r="100">
          <cell r="BA100">
            <v>50</v>
          </cell>
          <cell r="BB100">
            <v>50.58</v>
          </cell>
          <cell r="BC100">
            <v>5.12</v>
          </cell>
          <cell r="BN100">
            <v>18</v>
          </cell>
          <cell r="BO100">
            <v>1070</v>
          </cell>
        </row>
        <row r="101">
          <cell r="BA101">
            <v>46</v>
          </cell>
          <cell r="BB101">
            <v>30.495000000000001</v>
          </cell>
          <cell r="BC101">
            <v>4.57</v>
          </cell>
          <cell r="BN101">
            <v>18</v>
          </cell>
          <cell r="BO101">
            <v>830.52</v>
          </cell>
        </row>
        <row r="102">
          <cell r="BA102">
            <v>52</v>
          </cell>
          <cell r="BB102">
            <v>48.31</v>
          </cell>
          <cell r="BC102">
            <v>9.58</v>
          </cell>
          <cell r="BN102">
            <v>19</v>
          </cell>
          <cell r="BO102">
            <v>39722.75</v>
          </cell>
        </row>
        <row r="103">
          <cell r="BA103">
            <v>47</v>
          </cell>
          <cell r="BB103">
            <v>48.99</v>
          </cell>
          <cell r="BC103">
            <v>9.7799999999999994</v>
          </cell>
          <cell r="BN103">
            <v>19</v>
          </cell>
          <cell r="BO103">
            <v>36898.730000000003</v>
          </cell>
        </row>
        <row r="104">
          <cell r="BA104">
            <v>37</v>
          </cell>
          <cell r="BB104">
            <v>38.39</v>
          </cell>
          <cell r="BC104">
            <v>4.1100000000000003</v>
          </cell>
          <cell r="BN104">
            <v>19</v>
          </cell>
          <cell r="BO104">
            <v>36397.58</v>
          </cell>
        </row>
        <row r="105">
          <cell r="BA105">
            <v>56</v>
          </cell>
          <cell r="BB105">
            <v>44.34</v>
          </cell>
          <cell r="BC105">
            <v>4.0199999999999996</v>
          </cell>
          <cell r="BN105">
            <v>19</v>
          </cell>
          <cell r="BO105">
            <v>36219.410000000003</v>
          </cell>
        </row>
        <row r="106">
          <cell r="BA106">
            <v>60</v>
          </cell>
          <cell r="BB106">
            <v>41.51</v>
          </cell>
          <cell r="BC106">
            <v>6.92</v>
          </cell>
          <cell r="BN106">
            <v>19</v>
          </cell>
          <cell r="BO106">
            <v>34828.65</v>
          </cell>
        </row>
        <row r="107">
          <cell r="BA107">
            <v>45</v>
          </cell>
          <cell r="BB107">
            <v>48.2</v>
          </cell>
          <cell r="BC107">
            <v>4.84</v>
          </cell>
          <cell r="BN107">
            <v>19</v>
          </cell>
          <cell r="BO107">
            <v>34779.620000000003</v>
          </cell>
        </row>
        <row r="108">
          <cell r="BA108">
            <v>41</v>
          </cell>
          <cell r="BB108">
            <v>35.75</v>
          </cell>
          <cell r="BC108">
            <v>8</v>
          </cell>
          <cell r="BN108">
            <v>19</v>
          </cell>
          <cell r="BO108">
            <v>34439.86</v>
          </cell>
        </row>
        <row r="109">
          <cell r="BA109">
            <v>41</v>
          </cell>
          <cell r="BB109">
            <v>53.81</v>
          </cell>
          <cell r="BC109">
            <v>8.77</v>
          </cell>
          <cell r="BN109">
            <v>19</v>
          </cell>
          <cell r="BO109">
            <v>33750.29</v>
          </cell>
        </row>
        <row r="110">
          <cell r="BA110">
            <v>43</v>
          </cell>
          <cell r="BB110">
            <v>49.48</v>
          </cell>
          <cell r="BC110">
            <v>4.96</v>
          </cell>
          <cell r="BN110">
            <v>19</v>
          </cell>
          <cell r="BO110">
            <v>33611.71</v>
          </cell>
        </row>
        <row r="111">
          <cell r="BA111">
            <v>37</v>
          </cell>
          <cell r="BB111">
            <v>34.1</v>
          </cell>
          <cell r="BC111">
            <v>4.43</v>
          </cell>
          <cell r="BN111">
            <v>19</v>
          </cell>
          <cell r="BO111">
            <v>33307.550000000003</v>
          </cell>
        </row>
        <row r="112">
          <cell r="BA112">
            <v>39</v>
          </cell>
          <cell r="BB112">
            <v>35.299999999999997</v>
          </cell>
          <cell r="BC112">
            <v>5.82</v>
          </cell>
          <cell r="BN112">
            <v>19</v>
          </cell>
          <cell r="BO112">
            <v>32548.34</v>
          </cell>
        </row>
        <row r="113">
          <cell r="BA113">
            <v>56</v>
          </cell>
          <cell r="BB113">
            <v>43.83</v>
          </cell>
          <cell r="BC113">
            <v>6.03</v>
          </cell>
          <cell r="BN113">
            <v>19</v>
          </cell>
          <cell r="BO113">
            <v>30328.27</v>
          </cell>
        </row>
        <row r="114">
          <cell r="BA114">
            <v>44</v>
          </cell>
          <cell r="BB114">
            <v>50.07</v>
          </cell>
          <cell r="BC114">
            <v>9.27</v>
          </cell>
          <cell r="BN114">
            <v>19</v>
          </cell>
          <cell r="BO114">
            <v>28998.68</v>
          </cell>
        </row>
        <row r="115">
          <cell r="BA115">
            <v>40</v>
          </cell>
          <cell r="BB115">
            <v>32.774999999999999</v>
          </cell>
          <cell r="BC115">
            <v>5.53</v>
          </cell>
          <cell r="BN115">
            <v>19</v>
          </cell>
          <cell r="BO115">
            <v>24059.68</v>
          </cell>
        </row>
        <row r="116">
          <cell r="BA116">
            <v>35</v>
          </cell>
          <cell r="BB116">
            <v>34.104999999999997</v>
          </cell>
          <cell r="BC116">
            <v>5.07</v>
          </cell>
          <cell r="BN116">
            <v>19</v>
          </cell>
          <cell r="BO116">
            <v>23082.959999999999</v>
          </cell>
        </row>
        <row r="117">
          <cell r="BA117">
            <v>47</v>
          </cell>
          <cell r="BB117">
            <v>48.93</v>
          </cell>
          <cell r="BC117">
            <v>11.17</v>
          </cell>
          <cell r="BN117">
            <v>19</v>
          </cell>
          <cell r="BO117">
            <v>22493.66</v>
          </cell>
        </row>
        <row r="118">
          <cell r="BA118">
            <v>37</v>
          </cell>
          <cell r="BB118">
            <v>37.07</v>
          </cell>
          <cell r="BC118">
            <v>6.14</v>
          </cell>
          <cell r="BN118">
            <v>19</v>
          </cell>
          <cell r="BO118">
            <v>21882.400000000001</v>
          </cell>
        </row>
        <row r="119">
          <cell r="BA119">
            <v>40</v>
          </cell>
          <cell r="BB119">
            <v>51.51</v>
          </cell>
          <cell r="BC119">
            <v>6.26</v>
          </cell>
          <cell r="BN119">
            <v>19</v>
          </cell>
          <cell r="BO119">
            <v>18838.7</v>
          </cell>
        </row>
        <row r="120">
          <cell r="BA120">
            <v>37</v>
          </cell>
          <cell r="BB120">
            <v>34.799999999999997</v>
          </cell>
          <cell r="BC120">
            <v>4.72</v>
          </cell>
          <cell r="BN120">
            <v>19</v>
          </cell>
          <cell r="BO120">
            <v>17748.509999999998</v>
          </cell>
        </row>
        <row r="121">
          <cell r="BA121">
            <v>35</v>
          </cell>
          <cell r="BB121">
            <v>36.67</v>
          </cell>
          <cell r="BC121">
            <v>5.18</v>
          </cell>
          <cell r="BN121">
            <v>19</v>
          </cell>
          <cell r="BO121">
            <v>17468.98</v>
          </cell>
        </row>
        <row r="122">
          <cell r="BA122">
            <v>49</v>
          </cell>
          <cell r="BB122">
            <v>30.9</v>
          </cell>
          <cell r="BC122">
            <v>9.4</v>
          </cell>
          <cell r="BN122">
            <v>19</v>
          </cell>
          <cell r="BO122">
            <v>17352.68</v>
          </cell>
        </row>
        <row r="123">
          <cell r="BA123">
            <v>45</v>
          </cell>
          <cell r="BB123">
            <v>30.495000000000001</v>
          </cell>
          <cell r="BC123">
            <v>6.29</v>
          </cell>
          <cell r="BN123">
            <v>19</v>
          </cell>
          <cell r="BO123">
            <v>17081.080000000002</v>
          </cell>
        </row>
        <row r="124">
          <cell r="BA124">
            <v>19</v>
          </cell>
          <cell r="BB124">
            <v>44.88</v>
          </cell>
          <cell r="BC124">
            <v>6.04</v>
          </cell>
          <cell r="BN124">
            <v>19</v>
          </cell>
          <cell r="BO124">
            <v>16884.919999999998</v>
          </cell>
        </row>
        <row r="125">
          <cell r="BA125">
            <v>54</v>
          </cell>
          <cell r="BB125">
            <v>44.32</v>
          </cell>
          <cell r="BC125">
            <v>10.55</v>
          </cell>
          <cell r="BN125">
            <v>19</v>
          </cell>
          <cell r="BO125">
            <v>16450.89</v>
          </cell>
        </row>
        <row r="126">
          <cell r="BA126">
            <v>45</v>
          </cell>
          <cell r="BB126">
            <v>46.39</v>
          </cell>
          <cell r="BC126">
            <v>5.09</v>
          </cell>
          <cell r="BN126">
            <v>19</v>
          </cell>
          <cell r="BO126">
            <v>16297.85</v>
          </cell>
        </row>
        <row r="127">
          <cell r="BA127">
            <v>27</v>
          </cell>
          <cell r="BB127">
            <v>42.13</v>
          </cell>
          <cell r="BC127">
            <v>5.2</v>
          </cell>
          <cell r="BN127">
            <v>19</v>
          </cell>
          <cell r="BO127">
            <v>11884.05</v>
          </cell>
        </row>
        <row r="128">
          <cell r="BA128">
            <v>41</v>
          </cell>
          <cell r="BB128">
            <v>30.78</v>
          </cell>
          <cell r="BC128">
            <v>8.4499999999999993</v>
          </cell>
          <cell r="BN128">
            <v>19</v>
          </cell>
          <cell r="BO128">
            <v>8035.64</v>
          </cell>
        </row>
        <row r="129">
          <cell r="BA129">
            <v>44</v>
          </cell>
          <cell r="BB129">
            <v>31.35</v>
          </cell>
          <cell r="BC129">
            <v>9.5399999999999991</v>
          </cell>
          <cell r="BN129">
            <v>19</v>
          </cell>
          <cell r="BO129">
            <v>6638.16</v>
          </cell>
        </row>
        <row r="130">
          <cell r="BA130">
            <v>56</v>
          </cell>
          <cell r="BB130">
            <v>41.46</v>
          </cell>
          <cell r="BC130">
            <v>4.99</v>
          </cell>
          <cell r="BN130">
            <v>19</v>
          </cell>
          <cell r="BO130">
            <v>5957.35</v>
          </cell>
        </row>
        <row r="131">
          <cell r="BA131">
            <v>44</v>
          </cell>
          <cell r="BB131">
            <v>48</v>
          </cell>
          <cell r="BC131">
            <v>10.54</v>
          </cell>
          <cell r="BN131">
            <v>19</v>
          </cell>
          <cell r="BO131">
            <v>5198.6899999999996</v>
          </cell>
        </row>
        <row r="132">
          <cell r="BA132">
            <v>40</v>
          </cell>
          <cell r="BB132">
            <v>49.13</v>
          </cell>
          <cell r="BC132">
            <v>4.54</v>
          </cell>
          <cell r="BN132">
            <v>19</v>
          </cell>
          <cell r="BO132">
            <v>4687.8</v>
          </cell>
        </row>
        <row r="133">
          <cell r="BA133">
            <v>30</v>
          </cell>
          <cell r="BB133">
            <v>37.799999999999997</v>
          </cell>
          <cell r="BC133">
            <v>6.29</v>
          </cell>
          <cell r="BN133">
            <v>19</v>
          </cell>
          <cell r="BO133">
            <v>4678.8</v>
          </cell>
        </row>
        <row r="134">
          <cell r="BA134">
            <v>60</v>
          </cell>
          <cell r="BB134">
            <v>38.299999999999997</v>
          </cell>
          <cell r="BC134">
            <v>9.51</v>
          </cell>
          <cell r="BN134">
            <v>19</v>
          </cell>
          <cell r="BO134">
            <v>4518.3999999999996</v>
          </cell>
        </row>
        <row r="135">
          <cell r="BA135">
            <v>40</v>
          </cell>
          <cell r="BB135">
            <v>32.774999999999999</v>
          </cell>
          <cell r="BC135">
            <v>4.72</v>
          </cell>
          <cell r="BN135">
            <v>19</v>
          </cell>
          <cell r="BO135">
            <v>3688.35</v>
          </cell>
        </row>
        <row r="136">
          <cell r="BA136">
            <v>37</v>
          </cell>
          <cell r="BB136">
            <v>34.200000000000003</v>
          </cell>
          <cell r="BC136">
            <v>5.91</v>
          </cell>
          <cell r="BN136">
            <v>19</v>
          </cell>
          <cell r="BO136">
            <v>3538.9</v>
          </cell>
        </row>
        <row r="137">
          <cell r="BA137">
            <v>44</v>
          </cell>
          <cell r="BB137">
            <v>30.2</v>
          </cell>
          <cell r="BC137">
            <v>9.58</v>
          </cell>
          <cell r="BN137">
            <v>19</v>
          </cell>
          <cell r="BO137">
            <v>3463.51</v>
          </cell>
        </row>
        <row r="138">
          <cell r="BA138">
            <v>42</v>
          </cell>
          <cell r="BB138">
            <v>48.32</v>
          </cell>
          <cell r="BC138">
            <v>5.77</v>
          </cell>
          <cell r="BN138">
            <v>19</v>
          </cell>
          <cell r="BO138">
            <v>3308.46</v>
          </cell>
        </row>
        <row r="139">
          <cell r="BA139">
            <v>46</v>
          </cell>
          <cell r="BB139">
            <v>44.86</v>
          </cell>
          <cell r="BC139">
            <v>4.38</v>
          </cell>
          <cell r="BN139">
            <v>19</v>
          </cell>
          <cell r="BO139">
            <v>3300.7</v>
          </cell>
        </row>
        <row r="140">
          <cell r="BA140">
            <v>35</v>
          </cell>
          <cell r="BB140">
            <v>52.15</v>
          </cell>
          <cell r="BC140">
            <v>5.65</v>
          </cell>
          <cell r="BN140">
            <v>19</v>
          </cell>
          <cell r="BO140">
            <v>3280.22</v>
          </cell>
        </row>
        <row r="141">
          <cell r="BA141">
            <v>55</v>
          </cell>
          <cell r="BB141">
            <v>41.12</v>
          </cell>
          <cell r="BC141">
            <v>7.54</v>
          </cell>
          <cell r="BN141">
            <v>19</v>
          </cell>
          <cell r="BO141">
            <v>2803.7</v>
          </cell>
        </row>
        <row r="142">
          <cell r="BA142">
            <v>59</v>
          </cell>
          <cell r="BB142">
            <v>38.39</v>
          </cell>
          <cell r="BC142">
            <v>5.1100000000000003</v>
          </cell>
          <cell r="BN142">
            <v>19</v>
          </cell>
          <cell r="BO142">
            <v>2730.11</v>
          </cell>
        </row>
        <row r="143">
          <cell r="BA143">
            <v>43</v>
          </cell>
          <cell r="BB143">
            <v>46.85</v>
          </cell>
          <cell r="BC143">
            <v>4.25</v>
          </cell>
          <cell r="BN143">
            <v>19</v>
          </cell>
          <cell r="BO143">
            <v>2719.28</v>
          </cell>
        </row>
        <row r="144">
          <cell r="BA144">
            <v>18</v>
          </cell>
          <cell r="BB144">
            <v>42.24</v>
          </cell>
          <cell r="BC144">
            <v>5.55</v>
          </cell>
          <cell r="BN144">
            <v>19</v>
          </cell>
          <cell r="BO144">
            <v>2710.83</v>
          </cell>
        </row>
        <row r="145">
          <cell r="BA145">
            <v>31</v>
          </cell>
          <cell r="BB145">
            <v>34.39</v>
          </cell>
          <cell r="BC145">
            <v>5.78</v>
          </cell>
          <cell r="BN145">
            <v>19</v>
          </cell>
          <cell r="BO145">
            <v>2709.24</v>
          </cell>
        </row>
        <row r="146">
          <cell r="BA146">
            <v>46</v>
          </cell>
          <cell r="BB146">
            <v>42.89</v>
          </cell>
          <cell r="BC146">
            <v>5.28</v>
          </cell>
          <cell r="BN146">
            <v>19</v>
          </cell>
          <cell r="BO146">
            <v>2709.11</v>
          </cell>
        </row>
        <row r="147">
          <cell r="BA147">
            <v>31</v>
          </cell>
          <cell r="BB147">
            <v>36.299999999999997</v>
          </cell>
          <cell r="BC147">
            <v>5.39</v>
          </cell>
          <cell r="BN147">
            <v>19</v>
          </cell>
          <cell r="BO147">
            <v>2331.52</v>
          </cell>
        </row>
        <row r="148">
          <cell r="BA148">
            <v>36</v>
          </cell>
          <cell r="BB148">
            <v>35.200000000000003</v>
          </cell>
          <cell r="BC148">
            <v>8.01</v>
          </cell>
          <cell r="BN148">
            <v>19</v>
          </cell>
          <cell r="BO148">
            <v>2221.56</v>
          </cell>
        </row>
        <row r="149">
          <cell r="BA149">
            <v>32</v>
          </cell>
          <cell r="BB149">
            <v>53.62</v>
          </cell>
          <cell r="BC149">
            <v>5.21</v>
          </cell>
          <cell r="BN149">
            <v>19</v>
          </cell>
          <cell r="BO149">
            <v>2138.0700000000002</v>
          </cell>
        </row>
        <row r="150">
          <cell r="BA150">
            <v>23</v>
          </cell>
          <cell r="BB150">
            <v>36.67</v>
          </cell>
          <cell r="BC150">
            <v>6.27</v>
          </cell>
          <cell r="BN150">
            <v>19</v>
          </cell>
          <cell r="BO150">
            <v>2136.88</v>
          </cell>
        </row>
        <row r="151">
          <cell r="BA151">
            <v>36</v>
          </cell>
          <cell r="BB151">
            <v>33.4</v>
          </cell>
          <cell r="BC151">
            <v>10.73</v>
          </cell>
          <cell r="BN151">
            <v>19</v>
          </cell>
          <cell r="BO151">
            <v>2134.9</v>
          </cell>
        </row>
        <row r="152">
          <cell r="BA152">
            <v>51</v>
          </cell>
          <cell r="BB152">
            <v>42.71</v>
          </cell>
          <cell r="BC152">
            <v>10.52</v>
          </cell>
          <cell r="BN152">
            <v>19</v>
          </cell>
          <cell r="BO152">
            <v>2130.6799999999998</v>
          </cell>
        </row>
        <row r="153">
          <cell r="BA153">
            <v>52</v>
          </cell>
          <cell r="BB153">
            <v>41.52</v>
          </cell>
          <cell r="BC153">
            <v>11.82</v>
          </cell>
          <cell r="BN153">
            <v>19</v>
          </cell>
          <cell r="BO153">
            <v>2128.4299999999998</v>
          </cell>
        </row>
        <row r="154">
          <cell r="BA154">
            <v>20</v>
          </cell>
          <cell r="BB154">
            <v>39.4</v>
          </cell>
          <cell r="BC154">
            <v>6.76</v>
          </cell>
          <cell r="BN154">
            <v>19</v>
          </cell>
          <cell r="BO154">
            <v>2117.34</v>
          </cell>
        </row>
        <row r="155">
          <cell r="BA155">
            <v>42</v>
          </cell>
          <cell r="BB155">
            <v>46.45</v>
          </cell>
          <cell r="BC155">
            <v>5.62</v>
          </cell>
          <cell r="BN155">
            <v>19</v>
          </cell>
          <cell r="BO155">
            <v>1842.52</v>
          </cell>
        </row>
        <row r="156">
          <cell r="BA156">
            <v>33</v>
          </cell>
          <cell r="BB156">
            <v>35.75</v>
          </cell>
          <cell r="BC156">
            <v>4.1900000000000004</v>
          </cell>
          <cell r="BN156">
            <v>19</v>
          </cell>
          <cell r="BO156">
            <v>1837.24</v>
          </cell>
        </row>
        <row r="157">
          <cell r="BA157">
            <v>42</v>
          </cell>
          <cell r="BB157">
            <v>26.07</v>
          </cell>
          <cell r="BC157">
            <v>5.32</v>
          </cell>
          <cell r="BN157">
            <v>19</v>
          </cell>
          <cell r="BO157">
            <v>1832.09</v>
          </cell>
        </row>
        <row r="158">
          <cell r="BA158">
            <v>58</v>
          </cell>
          <cell r="BB158">
            <v>36.54</v>
          </cell>
          <cell r="BC158">
            <v>4.46</v>
          </cell>
          <cell r="BN158">
            <v>19</v>
          </cell>
          <cell r="BO158">
            <v>1759.34</v>
          </cell>
        </row>
        <row r="159">
          <cell r="BA159">
            <v>33</v>
          </cell>
          <cell r="BB159">
            <v>51.64</v>
          </cell>
          <cell r="BC159">
            <v>5.65</v>
          </cell>
          <cell r="BN159">
            <v>19</v>
          </cell>
          <cell r="BO159">
            <v>1748.77</v>
          </cell>
        </row>
        <row r="160">
          <cell r="BA160">
            <v>50</v>
          </cell>
          <cell r="BB160">
            <v>42.83</v>
          </cell>
          <cell r="BC160">
            <v>6.04</v>
          </cell>
          <cell r="BN160">
            <v>19</v>
          </cell>
          <cell r="BO160">
            <v>1744.47</v>
          </cell>
        </row>
        <row r="161">
          <cell r="BA161">
            <v>24</v>
          </cell>
          <cell r="BB161">
            <v>40.15</v>
          </cell>
          <cell r="BC161">
            <v>5.76</v>
          </cell>
          <cell r="BN161">
            <v>19</v>
          </cell>
          <cell r="BO161">
            <v>1743.21</v>
          </cell>
        </row>
        <row r="162">
          <cell r="BA162">
            <v>43</v>
          </cell>
          <cell r="BB162">
            <v>27.8</v>
          </cell>
          <cell r="BC162">
            <v>4.3600000000000003</v>
          </cell>
          <cell r="BN162">
            <v>19</v>
          </cell>
          <cell r="BO162">
            <v>1737.38</v>
          </cell>
        </row>
        <row r="163">
          <cell r="BA163">
            <v>39</v>
          </cell>
          <cell r="BB163">
            <v>45.81</v>
          </cell>
          <cell r="BC163">
            <v>4.76</v>
          </cell>
          <cell r="BN163">
            <v>19</v>
          </cell>
          <cell r="BO163">
            <v>1731.68</v>
          </cell>
        </row>
        <row r="164">
          <cell r="BA164">
            <v>36</v>
          </cell>
          <cell r="BB164">
            <v>34.43</v>
          </cell>
          <cell r="BC164">
            <v>10.82</v>
          </cell>
          <cell r="BN164">
            <v>19</v>
          </cell>
          <cell r="BO164">
            <v>1728.9</v>
          </cell>
        </row>
        <row r="165">
          <cell r="BA165">
            <v>46</v>
          </cell>
          <cell r="BB165">
            <v>41.33</v>
          </cell>
          <cell r="BC165">
            <v>4.01</v>
          </cell>
          <cell r="BN165">
            <v>19</v>
          </cell>
          <cell r="BO165">
            <v>1727.79</v>
          </cell>
        </row>
        <row r="166">
          <cell r="BA166">
            <v>34</v>
          </cell>
          <cell r="BB166">
            <v>31.92</v>
          </cell>
          <cell r="BC166">
            <v>5.12</v>
          </cell>
          <cell r="BN166">
            <v>19</v>
          </cell>
          <cell r="BO166">
            <v>1646.43</v>
          </cell>
        </row>
        <row r="167">
          <cell r="BA167">
            <v>52</v>
          </cell>
          <cell r="BB167">
            <v>39.799999999999997</v>
          </cell>
          <cell r="BC167">
            <v>10.54</v>
          </cell>
          <cell r="BN167">
            <v>19</v>
          </cell>
          <cell r="BO167">
            <v>1639.56</v>
          </cell>
        </row>
        <row r="168">
          <cell r="BA168">
            <v>40</v>
          </cell>
          <cell r="BB168">
            <v>42.82</v>
          </cell>
          <cell r="BC168">
            <v>4.21</v>
          </cell>
          <cell r="BN168">
            <v>19</v>
          </cell>
          <cell r="BO168">
            <v>1639.56</v>
          </cell>
        </row>
        <row r="169">
          <cell r="BA169">
            <v>32</v>
          </cell>
          <cell r="BB169">
            <v>33.630000000000003</v>
          </cell>
          <cell r="BC169">
            <v>5.42</v>
          </cell>
          <cell r="BN169">
            <v>19</v>
          </cell>
          <cell r="BO169">
            <v>1635.73</v>
          </cell>
        </row>
        <row r="170">
          <cell r="BA170">
            <v>22</v>
          </cell>
          <cell r="BB170">
            <v>37.07</v>
          </cell>
          <cell r="BC170">
            <v>4.28</v>
          </cell>
          <cell r="BN170">
            <v>19</v>
          </cell>
          <cell r="BO170">
            <v>1632.56</v>
          </cell>
        </row>
        <row r="171">
          <cell r="BA171">
            <v>20</v>
          </cell>
          <cell r="BB171">
            <v>35.625</v>
          </cell>
          <cell r="BC171">
            <v>8.9</v>
          </cell>
          <cell r="BN171">
            <v>19</v>
          </cell>
          <cell r="BO171">
            <v>1632.04</v>
          </cell>
        </row>
        <row r="172">
          <cell r="BA172">
            <v>43</v>
          </cell>
          <cell r="BB172">
            <v>42.69</v>
          </cell>
          <cell r="BC172">
            <v>4.8899999999999997</v>
          </cell>
          <cell r="BN172">
            <v>19</v>
          </cell>
          <cell r="BO172">
            <v>1628.47</v>
          </cell>
        </row>
        <row r="173">
          <cell r="BA173">
            <v>53</v>
          </cell>
          <cell r="BB173">
            <v>37.869999999999997</v>
          </cell>
          <cell r="BC173">
            <v>4.29</v>
          </cell>
          <cell r="BN173">
            <v>19</v>
          </cell>
          <cell r="BO173">
            <v>1627.28</v>
          </cell>
        </row>
        <row r="174">
          <cell r="BA174">
            <v>47</v>
          </cell>
          <cell r="BB174">
            <v>40.61</v>
          </cell>
          <cell r="BC174">
            <v>8</v>
          </cell>
          <cell r="BN174">
            <v>19</v>
          </cell>
          <cell r="BO174">
            <v>1625.43</v>
          </cell>
        </row>
        <row r="175">
          <cell r="BA175">
            <v>37</v>
          </cell>
          <cell r="BB175">
            <v>30.78</v>
          </cell>
          <cell r="BC175">
            <v>4.67</v>
          </cell>
          <cell r="BN175">
            <v>19</v>
          </cell>
          <cell r="BO175">
            <v>1621.34</v>
          </cell>
        </row>
        <row r="176">
          <cell r="BA176">
            <v>32</v>
          </cell>
          <cell r="BB176">
            <v>49.49</v>
          </cell>
          <cell r="BC176">
            <v>4.5</v>
          </cell>
          <cell r="BN176">
            <v>19</v>
          </cell>
          <cell r="BO176">
            <v>1467</v>
          </cell>
        </row>
        <row r="177">
          <cell r="BA177">
            <v>22</v>
          </cell>
          <cell r="BB177">
            <v>37.619999999999997</v>
          </cell>
          <cell r="BC177">
            <v>6.32</v>
          </cell>
          <cell r="BN177">
            <v>19</v>
          </cell>
          <cell r="BO177">
            <v>1263.25</v>
          </cell>
        </row>
        <row r="178">
          <cell r="BA178">
            <v>27</v>
          </cell>
          <cell r="BB178">
            <v>36.08</v>
          </cell>
          <cell r="BC178">
            <v>6.1</v>
          </cell>
          <cell r="BN178">
            <v>19</v>
          </cell>
          <cell r="BO178">
            <v>1261.8599999999999</v>
          </cell>
        </row>
        <row r="179">
          <cell r="BA179">
            <v>33</v>
          </cell>
          <cell r="BB179">
            <v>33.5</v>
          </cell>
          <cell r="BC179">
            <v>5.4</v>
          </cell>
          <cell r="BN179">
            <v>19</v>
          </cell>
          <cell r="BO179">
            <v>1261.44</v>
          </cell>
        </row>
        <row r="180">
          <cell r="BA180">
            <v>34</v>
          </cell>
          <cell r="BB180">
            <v>47.46</v>
          </cell>
          <cell r="BC180">
            <v>6.24</v>
          </cell>
          <cell r="BN180">
            <v>19</v>
          </cell>
          <cell r="BO180">
            <v>1256.3</v>
          </cell>
        </row>
        <row r="181">
          <cell r="BA181">
            <v>31</v>
          </cell>
          <cell r="BB181">
            <v>49.24</v>
          </cell>
          <cell r="BC181">
            <v>4.45</v>
          </cell>
          <cell r="BN181">
            <v>19</v>
          </cell>
          <cell r="BO181">
            <v>1253.94</v>
          </cell>
        </row>
        <row r="182">
          <cell r="BA182">
            <v>30</v>
          </cell>
          <cell r="BB182">
            <v>54.4</v>
          </cell>
          <cell r="BC182">
            <v>5.22</v>
          </cell>
          <cell r="BN182">
            <v>19</v>
          </cell>
          <cell r="BO182">
            <v>1252.4100000000001</v>
          </cell>
        </row>
        <row r="183">
          <cell r="BA183">
            <v>30</v>
          </cell>
          <cell r="BB183">
            <v>35.53</v>
          </cell>
          <cell r="BC183">
            <v>4.6100000000000003</v>
          </cell>
          <cell r="BN183">
            <v>19</v>
          </cell>
          <cell r="BO183">
            <v>1242.82</v>
          </cell>
        </row>
        <row r="184">
          <cell r="BA184">
            <v>45</v>
          </cell>
          <cell r="BB184">
            <v>39.729999999999997</v>
          </cell>
          <cell r="BC184">
            <v>6.24</v>
          </cell>
          <cell r="BN184">
            <v>19</v>
          </cell>
          <cell r="BO184">
            <v>1242.26</v>
          </cell>
        </row>
        <row r="185">
          <cell r="BA185">
            <v>54</v>
          </cell>
          <cell r="BB185">
            <v>35.68</v>
          </cell>
          <cell r="BC185">
            <v>10.039999999999999</v>
          </cell>
          <cell r="BN185">
            <v>19</v>
          </cell>
          <cell r="BO185">
            <v>1241.57</v>
          </cell>
        </row>
        <row r="186">
          <cell r="BA186">
            <v>31</v>
          </cell>
          <cell r="BB186">
            <v>48.86</v>
          </cell>
          <cell r="BC186">
            <v>6.09</v>
          </cell>
          <cell r="BN186">
            <v>19</v>
          </cell>
          <cell r="BO186">
            <v>1210</v>
          </cell>
        </row>
        <row r="187">
          <cell r="BA187">
            <v>59</v>
          </cell>
          <cell r="BB187">
            <v>34.799999999999997</v>
          </cell>
          <cell r="BC187">
            <v>11.4</v>
          </cell>
          <cell r="BN187">
            <v>19</v>
          </cell>
          <cell r="BO187">
            <v>1149</v>
          </cell>
        </row>
        <row r="188">
          <cell r="BA188">
            <v>19</v>
          </cell>
          <cell r="BB188">
            <v>32.49</v>
          </cell>
          <cell r="BC188">
            <v>4.29</v>
          </cell>
          <cell r="BN188">
            <v>20</v>
          </cell>
          <cell r="BO188">
            <v>38344.57</v>
          </cell>
        </row>
        <row r="189">
          <cell r="BA189">
            <v>50</v>
          </cell>
          <cell r="BB189">
            <v>39</v>
          </cell>
          <cell r="BC189">
            <v>5.7</v>
          </cell>
          <cell r="BN189">
            <v>20</v>
          </cell>
          <cell r="BO189">
            <v>37465.339999999997</v>
          </cell>
        </row>
        <row r="190">
          <cell r="BA190">
            <v>30</v>
          </cell>
          <cell r="BB190">
            <v>35.299999999999997</v>
          </cell>
          <cell r="BC190">
            <v>6.09</v>
          </cell>
          <cell r="BN190">
            <v>20</v>
          </cell>
          <cell r="BO190">
            <v>34084.68</v>
          </cell>
        </row>
        <row r="191">
          <cell r="BA191">
            <v>57</v>
          </cell>
          <cell r="BB191">
            <v>33.42</v>
          </cell>
          <cell r="BC191">
            <v>10.67</v>
          </cell>
          <cell r="BN191">
            <v>20</v>
          </cell>
          <cell r="BO191">
            <v>33475.82</v>
          </cell>
        </row>
        <row r="192">
          <cell r="BA192">
            <v>52</v>
          </cell>
          <cell r="BB192">
            <v>37.18</v>
          </cell>
          <cell r="BC192">
            <v>6.75</v>
          </cell>
          <cell r="BN192">
            <v>20</v>
          </cell>
          <cell r="BO192">
            <v>27724.29</v>
          </cell>
        </row>
        <row r="193">
          <cell r="BA193">
            <v>61</v>
          </cell>
          <cell r="BB193">
            <v>33.33</v>
          </cell>
          <cell r="BC193">
            <v>9.26</v>
          </cell>
          <cell r="BN193">
            <v>20</v>
          </cell>
          <cell r="BO193">
            <v>26927.69</v>
          </cell>
        </row>
        <row r="194">
          <cell r="BA194">
            <v>30</v>
          </cell>
          <cell r="BB194">
            <v>53.21</v>
          </cell>
          <cell r="BC194">
            <v>4.2699999999999996</v>
          </cell>
          <cell r="BN194">
            <v>20</v>
          </cell>
          <cell r="BO194">
            <v>26125.67</v>
          </cell>
        </row>
        <row r="195">
          <cell r="BA195">
            <v>49</v>
          </cell>
          <cell r="BB195">
            <v>38.729999999999997</v>
          </cell>
          <cell r="BC195">
            <v>11.51</v>
          </cell>
          <cell r="BN195">
            <v>20</v>
          </cell>
          <cell r="BO195">
            <v>20167.34</v>
          </cell>
        </row>
        <row r="196">
          <cell r="BA196">
            <v>60</v>
          </cell>
          <cell r="BB196">
            <v>29.73</v>
          </cell>
          <cell r="BC196">
            <v>7.22</v>
          </cell>
          <cell r="BN196">
            <v>20</v>
          </cell>
          <cell r="BO196">
            <v>17560.38</v>
          </cell>
        </row>
        <row r="197">
          <cell r="BA197">
            <v>19</v>
          </cell>
          <cell r="BB197">
            <v>34.700000000000003</v>
          </cell>
          <cell r="BC197">
            <v>4.37</v>
          </cell>
          <cell r="BN197">
            <v>20</v>
          </cell>
          <cell r="BO197">
            <v>17085.27</v>
          </cell>
        </row>
        <row r="198">
          <cell r="BA198">
            <v>48</v>
          </cell>
          <cell r="BB198">
            <v>38.28</v>
          </cell>
          <cell r="BC198">
            <v>11.56</v>
          </cell>
          <cell r="BN198">
            <v>20</v>
          </cell>
          <cell r="BO198">
            <v>16232.85</v>
          </cell>
        </row>
        <row r="199">
          <cell r="BA199">
            <v>55</v>
          </cell>
          <cell r="BB199">
            <v>33.57</v>
          </cell>
          <cell r="BC199">
            <v>8.82</v>
          </cell>
          <cell r="BN199">
            <v>20</v>
          </cell>
          <cell r="BO199">
            <v>14711.74</v>
          </cell>
        </row>
        <row r="200">
          <cell r="BA200">
            <v>30</v>
          </cell>
          <cell r="BB200">
            <v>52.06</v>
          </cell>
          <cell r="BC200">
            <v>4.6900000000000004</v>
          </cell>
          <cell r="BN200">
            <v>20</v>
          </cell>
          <cell r="BO200">
            <v>13844.51</v>
          </cell>
        </row>
        <row r="201">
          <cell r="BA201">
            <v>18</v>
          </cell>
          <cell r="BB201">
            <v>38.17</v>
          </cell>
          <cell r="BC201">
            <v>4.53</v>
          </cell>
          <cell r="BN201">
            <v>20</v>
          </cell>
          <cell r="BO201">
            <v>11321.49</v>
          </cell>
        </row>
        <row r="202">
          <cell r="BA202">
            <v>19</v>
          </cell>
          <cell r="BB202">
            <v>36.954999999999998</v>
          </cell>
          <cell r="BC202">
            <v>5.84</v>
          </cell>
          <cell r="BN202">
            <v>20</v>
          </cell>
          <cell r="BO202">
            <v>5816.58</v>
          </cell>
        </row>
        <row r="203">
          <cell r="BA203">
            <v>29</v>
          </cell>
          <cell r="BB203">
            <v>34.4</v>
          </cell>
          <cell r="BC203">
            <v>4.9000000000000004</v>
          </cell>
          <cell r="BN203">
            <v>20</v>
          </cell>
          <cell r="BO203">
            <v>4915.0600000000004</v>
          </cell>
        </row>
        <row r="204">
          <cell r="BA204">
            <v>23</v>
          </cell>
          <cell r="BB204">
            <v>31.73</v>
          </cell>
          <cell r="BC204">
            <v>4.3</v>
          </cell>
          <cell r="BN204">
            <v>20</v>
          </cell>
          <cell r="BO204">
            <v>4830.63</v>
          </cell>
        </row>
        <row r="205">
          <cell r="BA205">
            <v>48</v>
          </cell>
          <cell r="BB205">
            <v>36.64</v>
          </cell>
          <cell r="BC205">
            <v>11.34</v>
          </cell>
          <cell r="BN205">
            <v>20</v>
          </cell>
          <cell r="BO205">
            <v>4278.55</v>
          </cell>
        </row>
        <row r="206">
          <cell r="BA206">
            <v>18</v>
          </cell>
          <cell r="BB206">
            <v>36.85</v>
          </cell>
          <cell r="BC206">
            <v>5.88</v>
          </cell>
          <cell r="BN206">
            <v>20</v>
          </cell>
          <cell r="BO206">
            <v>4070.51</v>
          </cell>
        </row>
        <row r="207">
          <cell r="BA207">
            <v>25</v>
          </cell>
          <cell r="BB207">
            <v>33.33</v>
          </cell>
          <cell r="BC207">
            <v>5.01</v>
          </cell>
          <cell r="BN207">
            <v>20</v>
          </cell>
          <cell r="BO207">
            <v>3931.51</v>
          </cell>
        </row>
        <row r="208">
          <cell r="BA208">
            <v>43</v>
          </cell>
          <cell r="BB208">
            <v>39.14</v>
          </cell>
          <cell r="BC208">
            <v>4.4000000000000004</v>
          </cell>
          <cell r="BN208">
            <v>20</v>
          </cell>
          <cell r="BO208">
            <v>3056.39</v>
          </cell>
        </row>
        <row r="209">
          <cell r="BA209">
            <v>26</v>
          </cell>
          <cell r="BB209">
            <v>32.9</v>
          </cell>
          <cell r="BC209">
            <v>6.26</v>
          </cell>
          <cell r="BN209">
            <v>20</v>
          </cell>
          <cell r="BO209">
            <v>3012.22</v>
          </cell>
        </row>
        <row r="210">
          <cell r="BA210">
            <v>59</v>
          </cell>
          <cell r="BB210">
            <v>29.78</v>
          </cell>
          <cell r="BC210">
            <v>10.27</v>
          </cell>
          <cell r="BN210">
            <v>20</v>
          </cell>
          <cell r="BO210">
            <v>2943.41</v>
          </cell>
        </row>
        <row r="211">
          <cell r="BA211">
            <v>23</v>
          </cell>
          <cell r="BB211">
            <v>32.78</v>
          </cell>
          <cell r="BC211">
            <v>5.27</v>
          </cell>
          <cell r="BN211">
            <v>20</v>
          </cell>
          <cell r="BO211">
            <v>2913.57</v>
          </cell>
        </row>
        <row r="212">
          <cell r="BA212">
            <v>41</v>
          </cell>
          <cell r="BB212">
            <v>41.65</v>
          </cell>
          <cell r="BC212">
            <v>10.73</v>
          </cell>
          <cell r="BN212">
            <v>20</v>
          </cell>
          <cell r="BO212">
            <v>2585.04</v>
          </cell>
        </row>
        <row r="213">
          <cell r="BA213">
            <v>30</v>
          </cell>
          <cell r="BB213">
            <v>50.79</v>
          </cell>
          <cell r="BC213">
            <v>4.45</v>
          </cell>
          <cell r="BN213">
            <v>20</v>
          </cell>
          <cell r="BO213">
            <v>2566.4699999999998</v>
          </cell>
        </row>
        <row r="214">
          <cell r="BA214">
            <v>46</v>
          </cell>
          <cell r="BB214">
            <v>35.43</v>
          </cell>
          <cell r="BC214">
            <v>5.25</v>
          </cell>
          <cell r="BN214">
            <v>20</v>
          </cell>
          <cell r="BO214">
            <v>2459.7199999999998</v>
          </cell>
        </row>
        <row r="215">
          <cell r="BA215">
            <v>48</v>
          </cell>
          <cell r="BB215">
            <v>35.25</v>
          </cell>
          <cell r="BC215">
            <v>9.51</v>
          </cell>
          <cell r="BN215">
            <v>20</v>
          </cell>
          <cell r="BO215">
            <v>2457.21</v>
          </cell>
        </row>
        <row r="216">
          <cell r="BA216">
            <v>44</v>
          </cell>
          <cell r="BB216">
            <v>36.85</v>
          </cell>
          <cell r="BC216">
            <v>11.12</v>
          </cell>
          <cell r="BN216">
            <v>20</v>
          </cell>
          <cell r="BO216">
            <v>2362.23</v>
          </cell>
        </row>
        <row r="217">
          <cell r="BA217">
            <v>22</v>
          </cell>
          <cell r="BB217">
            <v>31.02</v>
          </cell>
          <cell r="BC217">
            <v>4.5599999999999996</v>
          </cell>
          <cell r="BN217">
            <v>20</v>
          </cell>
          <cell r="BO217">
            <v>2261.5700000000002</v>
          </cell>
        </row>
        <row r="218">
          <cell r="BA218">
            <v>22</v>
          </cell>
          <cell r="BB218">
            <v>35.6</v>
          </cell>
          <cell r="BC218">
            <v>4.0199999999999996</v>
          </cell>
          <cell r="BN218">
            <v>20</v>
          </cell>
          <cell r="BO218">
            <v>2257.48</v>
          </cell>
        </row>
        <row r="219">
          <cell r="BA219">
            <v>51</v>
          </cell>
          <cell r="BB219">
            <v>34.39</v>
          </cell>
          <cell r="BC219">
            <v>8.7200000000000006</v>
          </cell>
          <cell r="BN219">
            <v>20</v>
          </cell>
          <cell r="BO219">
            <v>1984.45</v>
          </cell>
        </row>
        <row r="220">
          <cell r="BA220">
            <v>58</v>
          </cell>
          <cell r="BB220">
            <v>29.06</v>
          </cell>
          <cell r="BC220">
            <v>6.25</v>
          </cell>
          <cell r="BN220">
            <v>20</v>
          </cell>
          <cell r="BO220">
            <v>1980.07</v>
          </cell>
        </row>
        <row r="221">
          <cell r="BA221">
            <v>49</v>
          </cell>
          <cell r="BB221">
            <v>35.799999999999997</v>
          </cell>
          <cell r="BC221">
            <v>7.32</v>
          </cell>
          <cell r="BN221">
            <v>20</v>
          </cell>
          <cell r="BO221">
            <v>1967.02</v>
          </cell>
        </row>
        <row r="222">
          <cell r="BA222">
            <v>30</v>
          </cell>
          <cell r="BB222">
            <v>49.8</v>
          </cell>
          <cell r="BC222">
            <v>4.24</v>
          </cell>
          <cell r="BN222">
            <v>20</v>
          </cell>
          <cell r="BO222">
            <v>1964.78</v>
          </cell>
        </row>
        <row r="223">
          <cell r="BA223">
            <v>49</v>
          </cell>
          <cell r="BB223">
            <v>35.71</v>
          </cell>
          <cell r="BC223">
            <v>6.84</v>
          </cell>
          <cell r="BN223">
            <v>20</v>
          </cell>
          <cell r="BO223">
            <v>1880.49</v>
          </cell>
        </row>
        <row r="224">
          <cell r="BA224">
            <v>34</v>
          </cell>
          <cell r="BB224">
            <v>30.8</v>
          </cell>
          <cell r="BC224">
            <v>5.23</v>
          </cell>
          <cell r="BN224">
            <v>20</v>
          </cell>
          <cell r="BO224">
            <v>1880.07</v>
          </cell>
        </row>
        <row r="225">
          <cell r="BA225">
            <v>51</v>
          </cell>
          <cell r="BB225">
            <v>33.69</v>
          </cell>
          <cell r="BC225">
            <v>9.68</v>
          </cell>
          <cell r="BN225">
            <v>20</v>
          </cell>
          <cell r="BO225">
            <v>1877.93</v>
          </cell>
        </row>
        <row r="226">
          <cell r="BA226">
            <v>34</v>
          </cell>
          <cell r="BB226">
            <v>42.27</v>
          </cell>
          <cell r="BC226">
            <v>6.05</v>
          </cell>
          <cell r="BN226">
            <v>20</v>
          </cell>
          <cell r="BO226">
            <v>1875.34</v>
          </cell>
        </row>
        <row r="227">
          <cell r="BA227">
            <v>25</v>
          </cell>
          <cell r="BB227">
            <v>53.25</v>
          </cell>
          <cell r="BC227">
            <v>6.11</v>
          </cell>
          <cell r="BN227">
            <v>20</v>
          </cell>
          <cell r="BO227">
            <v>1769.53</v>
          </cell>
        </row>
        <row r="228">
          <cell r="BA228">
            <v>55</v>
          </cell>
          <cell r="BB228">
            <v>26.8</v>
          </cell>
          <cell r="BC228">
            <v>10.93</v>
          </cell>
          <cell r="BN228">
            <v>20</v>
          </cell>
          <cell r="BO228">
            <v>1391.53</v>
          </cell>
        </row>
        <row r="229">
          <cell r="BA229">
            <v>24</v>
          </cell>
          <cell r="BB229">
            <v>28.5</v>
          </cell>
          <cell r="BC229">
            <v>5.12</v>
          </cell>
          <cell r="BN229">
            <v>20</v>
          </cell>
          <cell r="BO229">
            <v>1390</v>
          </cell>
        </row>
        <row r="230">
          <cell r="BA230">
            <v>45</v>
          </cell>
          <cell r="BB230">
            <v>22.895</v>
          </cell>
          <cell r="BC230">
            <v>5.72</v>
          </cell>
          <cell r="BN230">
            <v>20</v>
          </cell>
          <cell r="BO230">
            <v>1382</v>
          </cell>
        </row>
        <row r="231">
          <cell r="BA231">
            <v>47</v>
          </cell>
          <cell r="BB231">
            <v>34.06</v>
          </cell>
          <cell r="BC231">
            <v>11.83</v>
          </cell>
          <cell r="BN231">
            <v>20</v>
          </cell>
          <cell r="BO231">
            <v>1315</v>
          </cell>
        </row>
        <row r="232">
          <cell r="BA232">
            <v>40</v>
          </cell>
          <cell r="BB232">
            <v>36.409999999999997</v>
          </cell>
          <cell r="BC232">
            <v>4.55</v>
          </cell>
          <cell r="BN232">
            <v>20</v>
          </cell>
          <cell r="BO232">
            <v>1304</v>
          </cell>
        </row>
        <row r="233">
          <cell r="BA233">
            <v>25</v>
          </cell>
          <cell r="BB233">
            <v>52.3</v>
          </cell>
          <cell r="BC233">
            <v>4.87</v>
          </cell>
          <cell r="BN233">
            <v>20</v>
          </cell>
          <cell r="BO233">
            <v>1267</v>
          </cell>
        </row>
        <row r="234">
          <cell r="BA234">
            <v>24</v>
          </cell>
          <cell r="BB234">
            <v>52.66</v>
          </cell>
          <cell r="BC234">
            <v>4.45</v>
          </cell>
          <cell r="BN234">
            <v>20</v>
          </cell>
          <cell r="BO234">
            <v>1241</v>
          </cell>
        </row>
        <row r="235">
          <cell r="BA235">
            <v>55</v>
          </cell>
          <cell r="BB235">
            <v>29.57</v>
          </cell>
          <cell r="BC235">
            <v>9.42</v>
          </cell>
          <cell r="BN235">
            <v>20</v>
          </cell>
          <cell r="BO235">
            <v>1237</v>
          </cell>
        </row>
        <row r="236">
          <cell r="BA236">
            <v>39</v>
          </cell>
          <cell r="BB236">
            <v>36.99</v>
          </cell>
          <cell r="BC236">
            <v>5.37</v>
          </cell>
          <cell r="BN236">
            <v>20</v>
          </cell>
          <cell r="BO236">
            <v>1191</v>
          </cell>
        </row>
        <row r="237">
          <cell r="BA237">
            <v>27</v>
          </cell>
          <cell r="BB237">
            <v>31.4</v>
          </cell>
          <cell r="BC237">
            <v>4.5999999999999996</v>
          </cell>
          <cell r="BN237">
            <v>20</v>
          </cell>
          <cell r="BO237">
            <v>1165</v>
          </cell>
        </row>
        <row r="238">
          <cell r="BA238">
            <v>19</v>
          </cell>
          <cell r="BB238">
            <v>34.9</v>
          </cell>
          <cell r="BC238">
            <v>6.22</v>
          </cell>
          <cell r="BN238">
            <v>20</v>
          </cell>
          <cell r="BO238">
            <v>1142</v>
          </cell>
        </row>
        <row r="239">
          <cell r="BA239">
            <v>27</v>
          </cell>
          <cell r="BB239">
            <v>31.13</v>
          </cell>
          <cell r="BC239">
            <v>4.5199999999999996</v>
          </cell>
          <cell r="BN239">
            <v>20</v>
          </cell>
          <cell r="BO239">
            <v>1137</v>
          </cell>
        </row>
        <row r="240">
          <cell r="BA240">
            <v>19</v>
          </cell>
          <cell r="BB240">
            <v>34.799999999999997</v>
          </cell>
          <cell r="BC240">
            <v>6.18</v>
          </cell>
          <cell r="BN240">
            <v>20</v>
          </cell>
          <cell r="BO240">
            <v>1132</v>
          </cell>
        </row>
        <row r="241">
          <cell r="BA241">
            <v>28</v>
          </cell>
          <cell r="BB241">
            <v>31.68</v>
          </cell>
          <cell r="BC241">
            <v>4.4000000000000004</v>
          </cell>
          <cell r="BN241">
            <v>20</v>
          </cell>
          <cell r="BO241">
            <v>1086</v>
          </cell>
        </row>
        <row r="242">
          <cell r="BA242">
            <v>18</v>
          </cell>
          <cell r="BB242">
            <v>33.534999999999997</v>
          </cell>
          <cell r="BC242">
            <v>6.23</v>
          </cell>
          <cell r="BN242">
            <v>20</v>
          </cell>
          <cell r="BO242">
            <v>1049</v>
          </cell>
        </row>
        <row r="243">
          <cell r="BA243">
            <v>46</v>
          </cell>
          <cell r="BB243">
            <v>31.92</v>
          </cell>
          <cell r="BC243">
            <v>5.33</v>
          </cell>
          <cell r="BN243">
            <v>20</v>
          </cell>
          <cell r="BO243">
            <v>1047</v>
          </cell>
        </row>
        <row r="244">
          <cell r="BA244">
            <v>24</v>
          </cell>
          <cell r="BB244">
            <v>32.700000000000003</v>
          </cell>
          <cell r="BC244">
            <v>4.09</v>
          </cell>
          <cell r="BN244">
            <v>20</v>
          </cell>
          <cell r="BO244">
            <v>750</v>
          </cell>
        </row>
        <row r="245">
          <cell r="BA245">
            <v>32</v>
          </cell>
          <cell r="BB245">
            <v>41.25</v>
          </cell>
          <cell r="BC245">
            <v>5.19</v>
          </cell>
          <cell r="BN245">
            <v>20</v>
          </cell>
          <cell r="BO245">
            <v>668</v>
          </cell>
        </row>
        <row r="246">
          <cell r="BA246">
            <v>19</v>
          </cell>
          <cell r="BB246">
            <v>33.11</v>
          </cell>
          <cell r="BC246">
            <v>4.12</v>
          </cell>
          <cell r="BN246">
            <v>21</v>
          </cell>
          <cell r="BO246">
            <v>25648.98</v>
          </cell>
        </row>
        <row r="247">
          <cell r="BA247">
            <v>38</v>
          </cell>
          <cell r="BB247">
            <v>36.159999999999997</v>
          </cell>
          <cell r="BC247">
            <v>5.0999999999999996</v>
          </cell>
          <cell r="BN247">
            <v>21</v>
          </cell>
          <cell r="BO247">
            <v>22097.62</v>
          </cell>
        </row>
        <row r="248">
          <cell r="BA248">
            <v>39</v>
          </cell>
          <cell r="BB248">
            <v>33.72</v>
          </cell>
          <cell r="BC248">
            <v>6.21</v>
          </cell>
          <cell r="BN248">
            <v>21</v>
          </cell>
          <cell r="BO248">
            <v>17942.11</v>
          </cell>
        </row>
        <row r="249">
          <cell r="BA249">
            <v>36</v>
          </cell>
          <cell r="BB249">
            <v>37.74</v>
          </cell>
          <cell r="BC249">
            <v>9.5299999999999994</v>
          </cell>
          <cell r="BN249">
            <v>21</v>
          </cell>
          <cell r="BO249">
            <v>16586.5</v>
          </cell>
        </row>
        <row r="250">
          <cell r="BA250">
            <v>27</v>
          </cell>
          <cell r="BB250">
            <v>48.75</v>
          </cell>
          <cell r="BC250">
            <v>4.6399999999999997</v>
          </cell>
          <cell r="BN250">
            <v>21</v>
          </cell>
          <cell r="BO250">
            <v>15359.1</v>
          </cell>
        </row>
        <row r="251">
          <cell r="BA251">
            <v>24</v>
          </cell>
          <cell r="BB251">
            <v>31.065000000000001</v>
          </cell>
          <cell r="BC251">
            <v>5.05</v>
          </cell>
          <cell r="BN251">
            <v>21</v>
          </cell>
          <cell r="BO251">
            <v>11046.02</v>
          </cell>
        </row>
        <row r="252">
          <cell r="BA252">
            <v>60</v>
          </cell>
          <cell r="BB252">
            <v>23.55</v>
          </cell>
          <cell r="BC252">
            <v>10.38</v>
          </cell>
          <cell r="BN252">
            <v>21</v>
          </cell>
          <cell r="BO252">
            <v>9753.49</v>
          </cell>
        </row>
        <row r="253">
          <cell r="BA253">
            <v>47</v>
          </cell>
          <cell r="BB253">
            <v>30.18</v>
          </cell>
          <cell r="BC253">
            <v>8.31</v>
          </cell>
          <cell r="BN253">
            <v>21</v>
          </cell>
          <cell r="BO253">
            <v>8821.8799999999992</v>
          </cell>
        </row>
        <row r="254">
          <cell r="BA254">
            <v>51</v>
          </cell>
          <cell r="BB254">
            <v>29.94</v>
          </cell>
          <cell r="BC254">
            <v>7.59</v>
          </cell>
          <cell r="BN254">
            <v>21</v>
          </cell>
          <cell r="BO254">
            <v>8081.26</v>
          </cell>
        </row>
        <row r="255">
          <cell r="BA255">
            <v>23</v>
          </cell>
          <cell r="BB255">
            <v>31.4</v>
          </cell>
          <cell r="BC255">
            <v>5.49</v>
          </cell>
          <cell r="BN255">
            <v>21</v>
          </cell>
          <cell r="BO255">
            <v>7844.8</v>
          </cell>
        </row>
        <row r="256">
          <cell r="BA256">
            <v>20</v>
          </cell>
          <cell r="BB256">
            <v>53.06</v>
          </cell>
          <cell r="BC256">
            <v>11.68</v>
          </cell>
          <cell r="BN256">
            <v>21</v>
          </cell>
          <cell r="BO256">
            <v>7636.92</v>
          </cell>
        </row>
        <row r="257">
          <cell r="BA257">
            <v>50</v>
          </cell>
          <cell r="BB257">
            <v>30.25</v>
          </cell>
          <cell r="BC257">
            <v>4.1900000000000004</v>
          </cell>
          <cell r="BN257">
            <v>21</v>
          </cell>
          <cell r="BO257">
            <v>5043.13</v>
          </cell>
        </row>
        <row r="258">
          <cell r="BA258">
            <v>28</v>
          </cell>
          <cell r="BB258">
            <v>46.68</v>
          </cell>
          <cell r="BC258">
            <v>4.01</v>
          </cell>
          <cell r="BN258">
            <v>21</v>
          </cell>
          <cell r="BO258">
            <v>4999.04</v>
          </cell>
        </row>
        <row r="259">
          <cell r="BA259">
            <v>22</v>
          </cell>
          <cell r="BB259">
            <v>30.4</v>
          </cell>
          <cell r="BC259">
            <v>5.91</v>
          </cell>
          <cell r="BN259">
            <v>21</v>
          </cell>
          <cell r="BO259">
            <v>3861.21</v>
          </cell>
        </row>
        <row r="260">
          <cell r="BA260">
            <v>25</v>
          </cell>
          <cell r="BB260">
            <v>30.2</v>
          </cell>
          <cell r="BC260">
            <v>4.47</v>
          </cell>
          <cell r="BN260">
            <v>21</v>
          </cell>
          <cell r="BO260">
            <v>3579.83</v>
          </cell>
        </row>
        <row r="261">
          <cell r="BA261">
            <v>22</v>
          </cell>
          <cell r="BB261">
            <v>51.18</v>
          </cell>
          <cell r="BC261">
            <v>4.5599999999999996</v>
          </cell>
          <cell r="BN261">
            <v>21</v>
          </cell>
          <cell r="BO261">
            <v>3434.38</v>
          </cell>
        </row>
        <row r="262">
          <cell r="BA262">
            <v>60</v>
          </cell>
          <cell r="BB262">
            <v>22.18</v>
          </cell>
          <cell r="BC262">
            <v>9.9</v>
          </cell>
          <cell r="BN262">
            <v>21</v>
          </cell>
          <cell r="BO262">
            <v>3279.87</v>
          </cell>
        </row>
        <row r="263">
          <cell r="BA263">
            <v>19</v>
          </cell>
          <cell r="BB263">
            <v>31.92</v>
          </cell>
          <cell r="BC263">
            <v>5.1100000000000003</v>
          </cell>
          <cell r="BN263">
            <v>21</v>
          </cell>
          <cell r="BO263">
            <v>3180.51</v>
          </cell>
        </row>
        <row r="264">
          <cell r="BA264">
            <v>18</v>
          </cell>
          <cell r="BB264">
            <v>31.73</v>
          </cell>
          <cell r="BC264">
            <v>5.73</v>
          </cell>
          <cell r="BN264">
            <v>21</v>
          </cell>
          <cell r="BO264">
            <v>3167.46</v>
          </cell>
        </row>
        <row r="265">
          <cell r="BA265">
            <v>29</v>
          </cell>
          <cell r="BB265">
            <v>45.52</v>
          </cell>
          <cell r="BC265">
            <v>6.04</v>
          </cell>
          <cell r="BN265">
            <v>21</v>
          </cell>
          <cell r="BO265">
            <v>3077.1</v>
          </cell>
        </row>
        <row r="266">
          <cell r="BA266">
            <v>19</v>
          </cell>
          <cell r="BB266">
            <v>52.81</v>
          </cell>
          <cell r="BC266">
            <v>5.19</v>
          </cell>
          <cell r="BN266">
            <v>21</v>
          </cell>
          <cell r="BO266">
            <v>2597.7800000000002</v>
          </cell>
        </row>
        <row r="267">
          <cell r="BA267">
            <v>38</v>
          </cell>
          <cell r="BB267">
            <v>33.58</v>
          </cell>
          <cell r="BC267">
            <v>5.56</v>
          </cell>
          <cell r="BN267">
            <v>21</v>
          </cell>
          <cell r="BO267">
            <v>2585.85</v>
          </cell>
        </row>
        <row r="268">
          <cell r="BA268">
            <v>20</v>
          </cell>
          <cell r="BB268">
            <v>30.684999999999999</v>
          </cell>
          <cell r="BC268">
            <v>8.23</v>
          </cell>
          <cell r="BN268">
            <v>21</v>
          </cell>
          <cell r="BO268">
            <v>2585.27</v>
          </cell>
        </row>
        <row r="269">
          <cell r="BA269">
            <v>52</v>
          </cell>
          <cell r="BB269">
            <v>37.524999999999999</v>
          </cell>
          <cell r="BC269">
            <v>9.0299999999999994</v>
          </cell>
          <cell r="BN269">
            <v>21</v>
          </cell>
          <cell r="BO269">
            <v>2104.11</v>
          </cell>
        </row>
        <row r="270">
          <cell r="BA270">
            <v>37</v>
          </cell>
          <cell r="BB270">
            <v>34.5</v>
          </cell>
          <cell r="BC270">
            <v>4.07</v>
          </cell>
          <cell r="BN270">
            <v>21</v>
          </cell>
          <cell r="BO270">
            <v>2103.08</v>
          </cell>
        </row>
        <row r="271">
          <cell r="BA271">
            <v>50</v>
          </cell>
          <cell r="BB271">
            <v>28.16</v>
          </cell>
          <cell r="BC271">
            <v>5.77</v>
          </cell>
          <cell r="BN271">
            <v>21</v>
          </cell>
          <cell r="BO271">
            <v>2102.2600000000002</v>
          </cell>
        </row>
        <row r="272">
          <cell r="BA272">
            <v>19</v>
          </cell>
          <cell r="BB272">
            <v>30.02</v>
          </cell>
          <cell r="BC272">
            <v>5.98</v>
          </cell>
          <cell r="BN272">
            <v>21</v>
          </cell>
          <cell r="BO272">
            <v>2026.97</v>
          </cell>
        </row>
        <row r="273">
          <cell r="BA273">
            <v>32</v>
          </cell>
          <cell r="BB273">
            <v>37.82</v>
          </cell>
          <cell r="BC273">
            <v>6.01</v>
          </cell>
          <cell r="BN273">
            <v>21</v>
          </cell>
          <cell r="BO273">
            <v>2020.55</v>
          </cell>
        </row>
        <row r="274">
          <cell r="BA274">
            <v>37</v>
          </cell>
          <cell r="BB274">
            <v>33.14</v>
          </cell>
          <cell r="BC274">
            <v>5.67</v>
          </cell>
          <cell r="BN274">
            <v>21</v>
          </cell>
          <cell r="BO274">
            <v>2020.18</v>
          </cell>
        </row>
        <row r="275">
          <cell r="BA275">
            <v>53</v>
          </cell>
          <cell r="BB275">
            <v>25.14</v>
          </cell>
          <cell r="BC275">
            <v>6.02</v>
          </cell>
          <cell r="BN275">
            <v>21</v>
          </cell>
          <cell r="BO275">
            <v>2007.95</v>
          </cell>
        </row>
        <row r="276">
          <cell r="BA276">
            <v>60</v>
          </cell>
          <cell r="BB276">
            <v>20.18</v>
          </cell>
          <cell r="BC276">
            <v>11.19</v>
          </cell>
          <cell r="BN276">
            <v>21</v>
          </cell>
          <cell r="BO276">
            <v>1917.32</v>
          </cell>
        </row>
        <row r="277">
          <cell r="BA277">
            <v>28</v>
          </cell>
          <cell r="BB277">
            <v>44.36</v>
          </cell>
          <cell r="BC277">
            <v>5.1100000000000003</v>
          </cell>
          <cell r="BN277">
            <v>21</v>
          </cell>
          <cell r="BO277">
            <v>1909.53</v>
          </cell>
        </row>
        <row r="278">
          <cell r="BA278">
            <v>55</v>
          </cell>
          <cell r="BB278">
            <v>23.82</v>
          </cell>
          <cell r="BC278">
            <v>10.85</v>
          </cell>
          <cell r="BN278">
            <v>21</v>
          </cell>
          <cell r="BO278">
            <v>1906.36</v>
          </cell>
        </row>
        <row r="279">
          <cell r="BA279">
            <v>27</v>
          </cell>
          <cell r="BB279">
            <v>45</v>
          </cell>
          <cell r="BC279">
            <v>5.24</v>
          </cell>
          <cell r="BN279">
            <v>21</v>
          </cell>
          <cell r="BO279">
            <v>1534.3</v>
          </cell>
        </row>
        <row r="280">
          <cell r="BA280">
            <v>51</v>
          </cell>
          <cell r="BB280">
            <v>26.62</v>
          </cell>
          <cell r="BC280">
            <v>10.08</v>
          </cell>
          <cell r="BN280">
            <v>21</v>
          </cell>
          <cell r="BO280">
            <v>1526.31</v>
          </cell>
        </row>
        <row r="281">
          <cell r="BA281">
            <v>41</v>
          </cell>
          <cell r="BB281">
            <v>32.67</v>
          </cell>
          <cell r="BC281">
            <v>10.97</v>
          </cell>
          <cell r="BN281">
            <v>21</v>
          </cell>
          <cell r="BO281">
            <v>1515.34</v>
          </cell>
        </row>
        <row r="282">
          <cell r="BA282">
            <v>27</v>
          </cell>
          <cell r="BB282">
            <v>44.44</v>
          </cell>
          <cell r="BC282">
            <v>4.9000000000000004</v>
          </cell>
          <cell r="BN282">
            <v>21</v>
          </cell>
          <cell r="BO282">
            <v>1421</v>
          </cell>
        </row>
        <row r="283">
          <cell r="BA283">
            <v>42</v>
          </cell>
          <cell r="BB283">
            <v>28.31</v>
          </cell>
          <cell r="BC283">
            <v>5.33</v>
          </cell>
          <cell r="BN283">
            <v>21</v>
          </cell>
          <cell r="BO283">
            <v>1293</v>
          </cell>
        </row>
        <row r="284">
          <cell r="BA284">
            <v>50</v>
          </cell>
          <cell r="BB284">
            <v>25.05</v>
          </cell>
          <cell r="BC284">
            <v>4.6100000000000003</v>
          </cell>
          <cell r="BN284">
            <v>21</v>
          </cell>
          <cell r="BO284">
            <v>1167</v>
          </cell>
        </row>
        <row r="285">
          <cell r="BA285">
            <v>48</v>
          </cell>
          <cell r="BB285">
            <v>28.34</v>
          </cell>
          <cell r="BC285">
            <v>8.18</v>
          </cell>
          <cell r="BN285">
            <v>21</v>
          </cell>
          <cell r="BO285">
            <v>1141</v>
          </cell>
        </row>
        <row r="286">
          <cell r="BA286">
            <v>32</v>
          </cell>
          <cell r="BB286">
            <v>17.765000000000001</v>
          </cell>
          <cell r="BC286">
            <v>5.62</v>
          </cell>
          <cell r="BN286">
            <v>21</v>
          </cell>
          <cell r="BO286">
            <v>964.71</v>
          </cell>
        </row>
        <row r="287">
          <cell r="BA287">
            <v>32</v>
          </cell>
          <cell r="BB287">
            <v>36.119999999999997</v>
          </cell>
          <cell r="BC287">
            <v>5.82</v>
          </cell>
          <cell r="BN287">
            <v>21</v>
          </cell>
          <cell r="BO287">
            <v>687.54</v>
          </cell>
        </row>
        <row r="288">
          <cell r="BA288">
            <v>54</v>
          </cell>
          <cell r="BB288">
            <v>23.19</v>
          </cell>
          <cell r="BC288">
            <v>7.66</v>
          </cell>
          <cell r="BN288">
            <v>21</v>
          </cell>
          <cell r="BO288">
            <v>646.14</v>
          </cell>
        </row>
        <row r="289">
          <cell r="BA289">
            <v>32</v>
          </cell>
          <cell r="BB289">
            <v>35.99</v>
          </cell>
          <cell r="BC289">
            <v>4.2300000000000004</v>
          </cell>
          <cell r="BN289">
            <v>22</v>
          </cell>
          <cell r="BO289">
            <v>44501.4</v>
          </cell>
        </row>
        <row r="290">
          <cell r="BA290">
            <v>19</v>
          </cell>
          <cell r="BB290">
            <v>30.25</v>
          </cell>
          <cell r="BC290">
            <v>5.58</v>
          </cell>
          <cell r="BN290">
            <v>22</v>
          </cell>
          <cell r="BO290">
            <v>37484.449999999997</v>
          </cell>
        </row>
        <row r="291">
          <cell r="BA291">
            <v>46</v>
          </cell>
          <cell r="BB291">
            <v>26.24</v>
          </cell>
          <cell r="BC291">
            <v>6.26</v>
          </cell>
          <cell r="BN291">
            <v>22</v>
          </cell>
          <cell r="BO291">
            <v>37165.160000000003</v>
          </cell>
        </row>
        <row r="292">
          <cell r="BA292">
            <v>41</v>
          </cell>
          <cell r="BB292">
            <v>31.36</v>
          </cell>
          <cell r="BC292">
            <v>10.6</v>
          </cell>
          <cell r="BN292">
            <v>22</v>
          </cell>
          <cell r="BO292">
            <v>35595.589999999997</v>
          </cell>
        </row>
        <row r="293">
          <cell r="BA293">
            <v>46</v>
          </cell>
          <cell r="BB293">
            <v>25.69</v>
          </cell>
          <cell r="BC293">
            <v>4.78</v>
          </cell>
          <cell r="BN293">
            <v>22</v>
          </cell>
          <cell r="BO293">
            <v>35585.58</v>
          </cell>
        </row>
        <row r="294">
          <cell r="BA294">
            <v>50</v>
          </cell>
          <cell r="BB294">
            <v>25.46</v>
          </cell>
          <cell r="BC294">
            <v>6.03</v>
          </cell>
          <cell r="BN294">
            <v>22</v>
          </cell>
          <cell r="BO294">
            <v>33907.550000000003</v>
          </cell>
        </row>
        <row r="295">
          <cell r="BA295">
            <v>36</v>
          </cell>
          <cell r="BB295">
            <v>31.83</v>
          </cell>
          <cell r="BC295">
            <v>11.55</v>
          </cell>
          <cell r="BN295">
            <v>22</v>
          </cell>
          <cell r="BO295">
            <v>33829.39</v>
          </cell>
        </row>
        <row r="296">
          <cell r="BA296">
            <v>47</v>
          </cell>
          <cell r="BB296">
            <v>24.43</v>
          </cell>
          <cell r="BC296">
            <v>7.59</v>
          </cell>
          <cell r="BN296">
            <v>22</v>
          </cell>
          <cell r="BO296">
            <v>31234.560000000001</v>
          </cell>
        </row>
        <row r="297">
          <cell r="BA297">
            <v>28</v>
          </cell>
          <cell r="BB297">
            <v>41.9</v>
          </cell>
          <cell r="BC297">
            <v>4.26</v>
          </cell>
          <cell r="BN297">
            <v>22</v>
          </cell>
          <cell r="BO297">
            <v>26936.98</v>
          </cell>
        </row>
        <row r="298">
          <cell r="BA298">
            <v>53</v>
          </cell>
          <cell r="BB298">
            <v>22.88</v>
          </cell>
          <cell r="BC298">
            <v>5.9</v>
          </cell>
          <cell r="BN298">
            <v>22</v>
          </cell>
          <cell r="BO298">
            <v>26026.97</v>
          </cell>
        </row>
        <row r="299">
          <cell r="BA299">
            <v>44</v>
          </cell>
          <cell r="BB299">
            <v>29.734999999999999</v>
          </cell>
          <cell r="BC299">
            <v>7.79</v>
          </cell>
          <cell r="BN299">
            <v>22</v>
          </cell>
          <cell r="BO299">
            <v>26018.95</v>
          </cell>
        </row>
        <row r="300">
          <cell r="BA300">
            <v>29</v>
          </cell>
          <cell r="BB300">
            <v>40.74</v>
          </cell>
          <cell r="BC300">
            <v>5.28</v>
          </cell>
          <cell r="BN300">
            <v>22</v>
          </cell>
          <cell r="BO300">
            <v>11068.7</v>
          </cell>
        </row>
        <row r="301">
          <cell r="BA301">
            <v>50</v>
          </cell>
          <cell r="BB301">
            <v>24.14</v>
          </cell>
          <cell r="BC301">
            <v>5.87</v>
          </cell>
          <cell r="BN301">
            <v>22</v>
          </cell>
          <cell r="BO301">
            <v>10991.58</v>
          </cell>
        </row>
        <row r="302">
          <cell r="BA302">
            <v>47</v>
          </cell>
          <cell r="BB302">
            <v>25.15</v>
          </cell>
          <cell r="BC302">
            <v>9.08</v>
          </cell>
          <cell r="BN302">
            <v>22</v>
          </cell>
          <cell r="BO302">
            <v>8271.4599999999991</v>
          </cell>
        </row>
        <row r="303">
          <cell r="BA303">
            <v>38</v>
          </cell>
          <cell r="BB303">
            <v>28.71</v>
          </cell>
          <cell r="BC303">
            <v>5.2</v>
          </cell>
          <cell r="BN303">
            <v>22</v>
          </cell>
          <cell r="BO303">
            <v>7450.36</v>
          </cell>
        </row>
        <row r="304">
          <cell r="BA304">
            <v>45</v>
          </cell>
          <cell r="BB304">
            <v>23</v>
          </cell>
          <cell r="BC304">
            <v>5.48</v>
          </cell>
          <cell r="BN304">
            <v>22</v>
          </cell>
          <cell r="BO304">
            <v>6842.28</v>
          </cell>
        </row>
        <row r="305">
          <cell r="BA305">
            <v>62</v>
          </cell>
          <cell r="BB305">
            <v>36.86</v>
          </cell>
          <cell r="BC305">
            <v>11.95</v>
          </cell>
          <cell r="BN305">
            <v>22</v>
          </cell>
          <cell r="BO305">
            <v>5306.7</v>
          </cell>
        </row>
        <row r="306">
          <cell r="BA306">
            <v>47</v>
          </cell>
          <cell r="BB306">
            <v>24.25</v>
          </cell>
          <cell r="BC306">
            <v>8.6999999999999993</v>
          </cell>
          <cell r="BN306">
            <v>22</v>
          </cell>
          <cell r="BO306">
            <v>4846.53</v>
          </cell>
        </row>
        <row r="307">
          <cell r="BA307">
            <v>48</v>
          </cell>
          <cell r="BB307">
            <v>23.85</v>
          </cell>
          <cell r="BC307">
            <v>7.84</v>
          </cell>
          <cell r="BN307">
            <v>22</v>
          </cell>
          <cell r="BO307">
            <v>4835.43</v>
          </cell>
        </row>
        <row r="308">
          <cell r="BA308">
            <v>27</v>
          </cell>
          <cell r="BB308">
            <v>40.020000000000003</v>
          </cell>
          <cell r="BC308">
            <v>5.19</v>
          </cell>
          <cell r="BN308">
            <v>22</v>
          </cell>
          <cell r="BO308">
            <v>4608.03</v>
          </cell>
        </row>
        <row r="309">
          <cell r="BA309">
            <v>54</v>
          </cell>
          <cell r="BB309">
            <v>19.170000000000002</v>
          </cell>
          <cell r="BC309">
            <v>8.41</v>
          </cell>
          <cell r="BN309">
            <v>22</v>
          </cell>
          <cell r="BO309">
            <v>4296.2700000000004</v>
          </cell>
        </row>
        <row r="310">
          <cell r="BA310">
            <v>22</v>
          </cell>
          <cell r="BB310">
            <v>43.53</v>
          </cell>
          <cell r="BC310">
            <v>5.86</v>
          </cell>
          <cell r="BN310">
            <v>22</v>
          </cell>
          <cell r="BO310">
            <v>4005.42</v>
          </cell>
        </row>
        <row r="311">
          <cell r="BA311">
            <v>18</v>
          </cell>
          <cell r="BB311">
            <v>46.06</v>
          </cell>
          <cell r="BC311">
            <v>4.18</v>
          </cell>
          <cell r="BN311">
            <v>22</v>
          </cell>
          <cell r="BO311">
            <v>3925.76</v>
          </cell>
        </row>
        <row r="312">
          <cell r="BA312">
            <v>61</v>
          </cell>
          <cell r="BB312">
            <v>29.92</v>
          </cell>
          <cell r="BC312">
            <v>11.99</v>
          </cell>
          <cell r="BN312">
            <v>22</v>
          </cell>
          <cell r="BO312">
            <v>3858.51</v>
          </cell>
        </row>
        <row r="313">
          <cell r="BA313">
            <v>34</v>
          </cell>
          <cell r="BB313">
            <v>28.46</v>
          </cell>
          <cell r="BC313">
            <v>4.8499999999999996</v>
          </cell>
          <cell r="BN313">
            <v>22</v>
          </cell>
          <cell r="BO313">
            <v>3443.06</v>
          </cell>
        </row>
        <row r="314">
          <cell r="BA314">
            <v>39</v>
          </cell>
          <cell r="BB314">
            <v>24.56</v>
          </cell>
          <cell r="BC314">
            <v>6.18</v>
          </cell>
          <cell r="BN314">
            <v>22</v>
          </cell>
          <cell r="BO314">
            <v>3179.96</v>
          </cell>
        </row>
        <row r="315">
          <cell r="BA315">
            <v>23</v>
          </cell>
          <cell r="BB315">
            <v>41.19</v>
          </cell>
          <cell r="BC315">
            <v>6.37</v>
          </cell>
          <cell r="BN315">
            <v>22</v>
          </cell>
          <cell r="BO315">
            <v>2897.46</v>
          </cell>
        </row>
        <row r="316">
          <cell r="BA316">
            <v>52</v>
          </cell>
          <cell r="BB316">
            <v>18.63</v>
          </cell>
          <cell r="BC316">
            <v>9.81</v>
          </cell>
          <cell r="BN316">
            <v>22</v>
          </cell>
          <cell r="BO316">
            <v>2819.51</v>
          </cell>
        </row>
        <row r="317">
          <cell r="BA317">
            <v>36</v>
          </cell>
          <cell r="BB317">
            <v>26.26</v>
          </cell>
          <cell r="BC317">
            <v>11.8</v>
          </cell>
          <cell r="BN317">
            <v>22</v>
          </cell>
          <cell r="BO317">
            <v>2755.02</v>
          </cell>
        </row>
        <row r="318">
          <cell r="BA318">
            <v>39</v>
          </cell>
          <cell r="BB318">
            <v>22.37</v>
          </cell>
          <cell r="BC318">
            <v>5.86</v>
          </cell>
          <cell r="BN318">
            <v>22</v>
          </cell>
          <cell r="BO318">
            <v>2741.95</v>
          </cell>
        </row>
        <row r="319">
          <cell r="BA319">
            <v>24</v>
          </cell>
          <cell r="BB319">
            <v>39.619999999999997</v>
          </cell>
          <cell r="BC319">
            <v>4.28</v>
          </cell>
          <cell r="BN319">
            <v>22</v>
          </cell>
          <cell r="BO319">
            <v>2731.91</v>
          </cell>
        </row>
        <row r="320">
          <cell r="BA320">
            <v>46</v>
          </cell>
          <cell r="BB320">
            <v>18.329999999999998</v>
          </cell>
          <cell r="BC320">
            <v>4.16</v>
          </cell>
          <cell r="BN320">
            <v>22</v>
          </cell>
          <cell r="BO320">
            <v>2643.27</v>
          </cell>
        </row>
        <row r="321">
          <cell r="BA321">
            <v>53</v>
          </cell>
          <cell r="BB321">
            <v>17.11</v>
          </cell>
          <cell r="BC321">
            <v>4.9800000000000004</v>
          </cell>
          <cell r="BN321">
            <v>22</v>
          </cell>
          <cell r="BO321">
            <v>2639.04</v>
          </cell>
        </row>
        <row r="322">
          <cell r="BA322">
            <v>19</v>
          </cell>
          <cell r="BB322">
            <v>43.5</v>
          </cell>
          <cell r="BC322">
            <v>6.38</v>
          </cell>
          <cell r="BN322">
            <v>22</v>
          </cell>
          <cell r="BO322">
            <v>2527.8200000000002</v>
          </cell>
        </row>
        <row r="323">
          <cell r="BA323">
            <v>50</v>
          </cell>
          <cell r="BB323">
            <v>25.364999999999998</v>
          </cell>
          <cell r="BC323">
            <v>5.19</v>
          </cell>
          <cell r="BN323">
            <v>22</v>
          </cell>
          <cell r="BO323">
            <v>2404.73</v>
          </cell>
        </row>
        <row r="324">
          <cell r="BA324">
            <v>60</v>
          </cell>
          <cell r="BB324">
            <v>28.594999999999999</v>
          </cell>
          <cell r="BC324">
            <v>10.210000000000001</v>
          </cell>
          <cell r="BN324">
            <v>22</v>
          </cell>
          <cell r="BO324">
            <v>2254.8000000000002</v>
          </cell>
        </row>
        <row r="325">
          <cell r="BA325">
            <v>59</v>
          </cell>
          <cell r="BB325">
            <v>29.83</v>
          </cell>
          <cell r="BC325">
            <v>9.6999999999999993</v>
          </cell>
          <cell r="BN325">
            <v>22</v>
          </cell>
          <cell r="BO325">
            <v>2250.84</v>
          </cell>
        </row>
        <row r="326">
          <cell r="BA326">
            <v>64</v>
          </cell>
          <cell r="BB326">
            <v>24.7</v>
          </cell>
          <cell r="BC326">
            <v>10.25</v>
          </cell>
          <cell r="BN326">
            <v>22</v>
          </cell>
          <cell r="BO326">
            <v>2166.73</v>
          </cell>
        </row>
        <row r="327">
          <cell r="BA327">
            <v>51</v>
          </cell>
          <cell r="BB327">
            <v>17.940000000000001</v>
          </cell>
          <cell r="BC327">
            <v>9.77</v>
          </cell>
          <cell r="BN327">
            <v>22</v>
          </cell>
          <cell r="BO327">
            <v>2156.75</v>
          </cell>
        </row>
        <row r="328">
          <cell r="BA328">
            <v>43</v>
          </cell>
          <cell r="BB328">
            <v>21.08</v>
          </cell>
          <cell r="BC328">
            <v>4.83</v>
          </cell>
          <cell r="BN328">
            <v>22</v>
          </cell>
          <cell r="BO328">
            <v>2155.6799999999998</v>
          </cell>
        </row>
        <row r="329">
          <cell r="BA329">
            <v>55</v>
          </cell>
          <cell r="BB329">
            <v>37.715000000000003</v>
          </cell>
          <cell r="BC329">
            <v>10.86</v>
          </cell>
          <cell r="BN329">
            <v>22</v>
          </cell>
          <cell r="BO329">
            <v>2154.36</v>
          </cell>
        </row>
        <row r="330">
          <cell r="BA330">
            <v>41</v>
          </cell>
          <cell r="BB330">
            <v>22.39</v>
          </cell>
          <cell r="BC330">
            <v>9.5299999999999994</v>
          </cell>
          <cell r="BN330">
            <v>22</v>
          </cell>
          <cell r="BO330">
            <v>2150.4699999999998</v>
          </cell>
        </row>
        <row r="331">
          <cell r="BA331">
            <v>31</v>
          </cell>
          <cell r="BB331">
            <v>28.78</v>
          </cell>
          <cell r="BC331">
            <v>5.68</v>
          </cell>
          <cell r="BN331">
            <v>22</v>
          </cell>
          <cell r="BO331">
            <v>2055.3200000000002</v>
          </cell>
        </row>
        <row r="332">
          <cell r="BA332">
            <v>46</v>
          </cell>
          <cell r="BB332">
            <v>18.329999999999998</v>
          </cell>
          <cell r="BC332">
            <v>5.57</v>
          </cell>
          <cell r="BN332">
            <v>22</v>
          </cell>
          <cell r="BO332">
            <v>2045.69</v>
          </cell>
        </row>
        <row r="333">
          <cell r="BA333">
            <v>34</v>
          </cell>
          <cell r="BB333">
            <v>26.39</v>
          </cell>
          <cell r="BC333">
            <v>4.58</v>
          </cell>
          <cell r="BN333">
            <v>22</v>
          </cell>
          <cell r="BO333">
            <v>1682.6</v>
          </cell>
        </row>
        <row r="334">
          <cell r="BA334">
            <v>47</v>
          </cell>
          <cell r="BB334">
            <v>19.260000000000002</v>
          </cell>
          <cell r="BC334">
            <v>8.9600000000000009</v>
          </cell>
          <cell r="BN334">
            <v>22</v>
          </cell>
          <cell r="BO334">
            <v>1674.63</v>
          </cell>
        </row>
        <row r="335">
          <cell r="BA335">
            <v>33</v>
          </cell>
          <cell r="BB335">
            <v>26.92</v>
          </cell>
          <cell r="BC335">
            <v>6.09</v>
          </cell>
          <cell r="BN335">
            <v>22</v>
          </cell>
          <cell r="BO335">
            <v>1665</v>
          </cell>
        </row>
        <row r="336">
          <cell r="BA336">
            <v>40</v>
          </cell>
          <cell r="BB336">
            <v>19.73</v>
          </cell>
          <cell r="BC336">
            <v>4.3600000000000003</v>
          </cell>
          <cell r="BN336">
            <v>22</v>
          </cell>
          <cell r="BO336">
            <v>1532.47</v>
          </cell>
        </row>
        <row r="337">
          <cell r="BA337">
            <v>41</v>
          </cell>
          <cell r="BB337">
            <v>23.56</v>
          </cell>
          <cell r="BC337">
            <v>11.74</v>
          </cell>
          <cell r="BN337">
            <v>22</v>
          </cell>
          <cell r="BO337">
            <v>1438</v>
          </cell>
        </row>
        <row r="338">
          <cell r="BA338">
            <v>24</v>
          </cell>
          <cell r="BB338">
            <v>37.67</v>
          </cell>
          <cell r="BC338">
            <v>5.89</v>
          </cell>
          <cell r="BN338">
            <v>22</v>
          </cell>
          <cell r="BO338">
            <v>1286</v>
          </cell>
        </row>
        <row r="339">
          <cell r="BA339">
            <v>49</v>
          </cell>
          <cell r="BB339">
            <v>18.73</v>
          </cell>
          <cell r="BC339">
            <v>10.64</v>
          </cell>
          <cell r="BN339">
            <v>22</v>
          </cell>
          <cell r="BO339">
            <v>1012</v>
          </cell>
        </row>
        <row r="340">
          <cell r="BA340">
            <v>29</v>
          </cell>
          <cell r="BB340">
            <v>33.090000000000003</v>
          </cell>
          <cell r="BC340">
            <v>6.06</v>
          </cell>
          <cell r="BN340">
            <v>22</v>
          </cell>
          <cell r="BO340">
            <v>865.41</v>
          </cell>
        </row>
        <row r="341">
          <cell r="BA341">
            <v>47</v>
          </cell>
          <cell r="BB341">
            <v>18.329999999999998</v>
          </cell>
          <cell r="BC341">
            <v>7.46</v>
          </cell>
          <cell r="BN341">
            <v>23</v>
          </cell>
          <cell r="BO341">
            <v>40904.199999999997</v>
          </cell>
        </row>
        <row r="342">
          <cell r="BA342">
            <v>63</v>
          </cell>
          <cell r="BB342">
            <v>27.74</v>
          </cell>
          <cell r="BC342">
            <v>4.68</v>
          </cell>
          <cell r="BN342">
            <v>23</v>
          </cell>
          <cell r="BO342">
            <v>38511.629999999997</v>
          </cell>
        </row>
        <row r="343">
          <cell r="BA343">
            <v>35</v>
          </cell>
          <cell r="BB343">
            <v>24.2</v>
          </cell>
          <cell r="BC343">
            <v>6.15</v>
          </cell>
          <cell r="BN343">
            <v>23</v>
          </cell>
          <cell r="BO343">
            <v>36189.1</v>
          </cell>
        </row>
        <row r="344">
          <cell r="BA344">
            <v>37</v>
          </cell>
          <cell r="BB344">
            <v>22.03</v>
          </cell>
          <cell r="BC344">
            <v>4.28</v>
          </cell>
          <cell r="BN344">
            <v>23</v>
          </cell>
          <cell r="BO344">
            <v>36021.01</v>
          </cell>
        </row>
        <row r="345">
          <cell r="BA345">
            <v>65</v>
          </cell>
          <cell r="BB345">
            <v>26.885000000000002</v>
          </cell>
          <cell r="BC345">
            <v>9.86</v>
          </cell>
          <cell r="BN345">
            <v>23</v>
          </cell>
          <cell r="BO345">
            <v>34166.269999999997</v>
          </cell>
        </row>
        <row r="346">
          <cell r="BA346">
            <v>44</v>
          </cell>
          <cell r="BB346">
            <v>16.36</v>
          </cell>
          <cell r="BC346">
            <v>11.19</v>
          </cell>
          <cell r="BN346">
            <v>23</v>
          </cell>
          <cell r="BO346">
            <v>30697.71</v>
          </cell>
        </row>
        <row r="347">
          <cell r="BA347">
            <v>53</v>
          </cell>
          <cell r="BB347">
            <v>32.299999999999997</v>
          </cell>
          <cell r="BC347">
            <v>4.8899999999999997</v>
          </cell>
          <cell r="BN347">
            <v>23</v>
          </cell>
          <cell r="BO347">
            <v>28245.34</v>
          </cell>
        </row>
        <row r="348">
          <cell r="BA348">
            <v>46</v>
          </cell>
          <cell r="BB348">
            <v>16.05</v>
          </cell>
          <cell r="BC348">
            <v>4.3499999999999996</v>
          </cell>
          <cell r="BN348">
            <v>23</v>
          </cell>
          <cell r="BO348">
            <v>27980.77</v>
          </cell>
        </row>
        <row r="349">
          <cell r="BA349">
            <v>61</v>
          </cell>
          <cell r="BB349">
            <v>29.07</v>
          </cell>
          <cell r="BC349">
            <v>8.66</v>
          </cell>
          <cell r="BN349">
            <v>23</v>
          </cell>
          <cell r="BO349">
            <v>27236.959999999999</v>
          </cell>
        </row>
        <row r="350">
          <cell r="BA350">
            <v>44</v>
          </cell>
          <cell r="BB350">
            <v>17.43</v>
          </cell>
          <cell r="BC350">
            <v>8.64</v>
          </cell>
          <cell r="BN350">
            <v>23</v>
          </cell>
          <cell r="BO350">
            <v>24387.74</v>
          </cell>
        </row>
        <row r="351">
          <cell r="BA351">
            <v>42</v>
          </cell>
          <cell r="BB351">
            <v>19.329999999999998</v>
          </cell>
          <cell r="BC351">
            <v>4.2699999999999996</v>
          </cell>
          <cell r="BN351">
            <v>23</v>
          </cell>
          <cell r="BO351">
            <v>22395.74</v>
          </cell>
        </row>
        <row r="352">
          <cell r="BA352">
            <v>30</v>
          </cell>
          <cell r="BB352">
            <v>30.52</v>
          </cell>
          <cell r="BC352">
            <v>4.21</v>
          </cell>
          <cell r="BN352">
            <v>23</v>
          </cell>
          <cell r="BO352">
            <v>21595.38</v>
          </cell>
        </row>
        <row r="353">
          <cell r="BA353">
            <v>19</v>
          </cell>
          <cell r="BB353">
            <v>39.21</v>
          </cell>
          <cell r="BC353">
            <v>5.04</v>
          </cell>
          <cell r="BN353">
            <v>23</v>
          </cell>
          <cell r="BO353">
            <v>18328.240000000002</v>
          </cell>
        </row>
        <row r="354">
          <cell r="BA354">
            <v>63</v>
          </cell>
          <cell r="BB354">
            <v>26.98</v>
          </cell>
          <cell r="BC354">
            <v>5.21</v>
          </cell>
          <cell r="BN354">
            <v>23</v>
          </cell>
          <cell r="BO354">
            <v>18033.97</v>
          </cell>
        </row>
        <row r="355">
          <cell r="BA355">
            <v>60</v>
          </cell>
          <cell r="BB355">
            <v>25.84</v>
          </cell>
          <cell r="BC355">
            <v>8.83</v>
          </cell>
          <cell r="BN355">
            <v>23</v>
          </cell>
          <cell r="BO355">
            <v>14426.07</v>
          </cell>
        </row>
        <row r="356">
          <cell r="BA356">
            <v>61</v>
          </cell>
          <cell r="BB356">
            <v>28.31</v>
          </cell>
          <cell r="BC356">
            <v>8.4700000000000006</v>
          </cell>
          <cell r="BN356">
            <v>23</v>
          </cell>
          <cell r="BO356">
            <v>13126.68</v>
          </cell>
        </row>
        <row r="357">
          <cell r="BA357">
            <v>32</v>
          </cell>
          <cell r="BB357">
            <v>23.94</v>
          </cell>
          <cell r="BC357">
            <v>4.2</v>
          </cell>
          <cell r="BN357">
            <v>23</v>
          </cell>
          <cell r="BO357">
            <v>10795.94</v>
          </cell>
        </row>
        <row r="358">
          <cell r="BA358">
            <v>37</v>
          </cell>
          <cell r="BB358">
            <v>20.03</v>
          </cell>
          <cell r="BC358">
            <v>6.14</v>
          </cell>
          <cell r="BN358">
            <v>23</v>
          </cell>
          <cell r="BO358">
            <v>8747.68</v>
          </cell>
        </row>
        <row r="359">
          <cell r="BA359">
            <v>40</v>
          </cell>
          <cell r="BB359">
            <v>41.42</v>
          </cell>
          <cell r="BC359">
            <v>6.07</v>
          </cell>
          <cell r="BN359">
            <v>23</v>
          </cell>
          <cell r="BO359">
            <v>7794.68</v>
          </cell>
        </row>
        <row r="360">
          <cell r="BA360">
            <v>48</v>
          </cell>
          <cell r="BB360">
            <v>36.67</v>
          </cell>
          <cell r="BC360">
            <v>10.210000000000001</v>
          </cell>
          <cell r="BN360">
            <v>23</v>
          </cell>
          <cell r="BO360">
            <v>7642.05</v>
          </cell>
        </row>
        <row r="361">
          <cell r="BA361">
            <v>45</v>
          </cell>
          <cell r="BB361">
            <v>27.645</v>
          </cell>
          <cell r="BC361">
            <v>4.6900000000000004</v>
          </cell>
          <cell r="BN361">
            <v>23</v>
          </cell>
          <cell r="BO361">
            <v>7144.4</v>
          </cell>
        </row>
        <row r="362">
          <cell r="BA362">
            <v>32</v>
          </cell>
          <cell r="BB362">
            <v>22.72</v>
          </cell>
          <cell r="BC362">
            <v>5.71</v>
          </cell>
          <cell r="BN362">
            <v>23</v>
          </cell>
          <cell r="BO362">
            <v>6207.26</v>
          </cell>
        </row>
        <row r="363">
          <cell r="BA363">
            <v>59</v>
          </cell>
          <cell r="BB363">
            <v>36.520000000000003</v>
          </cell>
          <cell r="BC363">
            <v>9.07</v>
          </cell>
          <cell r="BN363">
            <v>23</v>
          </cell>
          <cell r="BO363">
            <v>5552.61</v>
          </cell>
        </row>
        <row r="364">
          <cell r="BA364">
            <v>23</v>
          </cell>
          <cell r="BB364">
            <v>33.96</v>
          </cell>
          <cell r="BC364">
            <v>4.99</v>
          </cell>
          <cell r="BN364">
            <v>23</v>
          </cell>
          <cell r="BO364">
            <v>5213.22</v>
          </cell>
        </row>
        <row r="365">
          <cell r="BA365">
            <v>62</v>
          </cell>
          <cell r="BB365">
            <v>26.695</v>
          </cell>
          <cell r="BC365">
            <v>8.31</v>
          </cell>
          <cell r="BN365">
            <v>23</v>
          </cell>
          <cell r="BO365">
            <v>5087.92</v>
          </cell>
        </row>
        <row r="366">
          <cell r="BA366">
            <v>37</v>
          </cell>
          <cell r="BB366">
            <v>18.45</v>
          </cell>
          <cell r="BC366">
            <v>5.07</v>
          </cell>
          <cell r="BN366">
            <v>23</v>
          </cell>
          <cell r="BO366">
            <v>4466.62</v>
          </cell>
        </row>
        <row r="367">
          <cell r="BA367">
            <v>23</v>
          </cell>
          <cell r="BB367">
            <v>33.18</v>
          </cell>
          <cell r="BC367">
            <v>4.79</v>
          </cell>
          <cell r="BN367">
            <v>23</v>
          </cell>
          <cell r="BO367">
            <v>3955.98</v>
          </cell>
        </row>
        <row r="368">
          <cell r="BA368">
            <v>61</v>
          </cell>
          <cell r="BB368">
            <v>36.1</v>
          </cell>
          <cell r="BC368">
            <v>11.39</v>
          </cell>
          <cell r="BN368">
            <v>23</v>
          </cell>
          <cell r="BO368">
            <v>3796.36</v>
          </cell>
        </row>
        <row r="369">
          <cell r="BA369">
            <v>32</v>
          </cell>
          <cell r="BB369">
            <v>22.77</v>
          </cell>
          <cell r="BC369">
            <v>6</v>
          </cell>
          <cell r="BN369">
            <v>23</v>
          </cell>
          <cell r="BO369">
            <v>3597.6</v>
          </cell>
        </row>
        <row r="370">
          <cell r="BA370">
            <v>33</v>
          </cell>
          <cell r="BB370">
            <v>21.24</v>
          </cell>
          <cell r="BC370">
            <v>5.13</v>
          </cell>
          <cell r="BN370">
            <v>23</v>
          </cell>
          <cell r="BO370">
            <v>3500.61</v>
          </cell>
        </row>
        <row r="371">
          <cell r="BA371">
            <v>37</v>
          </cell>
          <cell r="BB371">
            <v>17.600000000000001</v>
          </cell>
          <cell r="BC371">
            <v>5.26</v>
          </cell>
          <cell r="BN371">
            <v>23</v>
          </cell>
          <cell r="BO371">
            <v>3128.35</v>
          </cell>
        </row>
        <row r="372">
          <cell r="BA372">
            <v>62</v>
          </cell>
          <cell r="BB372">
            <v>26.29</v>
          </cell>
          <cell r="BC372">
            <v>6.84</v>
          </cell>
          <cell r="BN372">
            <v>23</v>
          </cell>
          <cell r="BO372">
            <v>2899.49</v>
          </cell>
        </row>
        <row r="373">
          <cell r="BA373">
            <v>20</v>
          </cell>
          <cell r="BB373">
            <v>35.31</v>
          </cell>
          <cell r="BC373">
            <v>9.0399999999999991</v>
          </cell>
          <cell r="BN373">
            <v>23</v>
          </cell>
          <cell r="BO373">
            <v>2789.06</v>
          </cell>
        </row>
        <row r="374">
          <cell r="BA374">
            <v>30</v>
          </cell>
          <cell r="BB374">
            <v>27.04</v>
          </cell>
          <cell r="BC374">
            <v>4.0999999999999996</v>
          </cell>
          <cell r="BN374">
            <v>23</v>
          </cell>
          <cell r="BO374">
            <v>2775.19</v>
          </cell>
        </row>
        <row r="375">
          <cell r="BA375">
            <v>25</v>
          </cell>
          <cell r="BB375">
            <v>30.23</v>
          </cell>
          <cell r="BC375">
            <v>4.2300000000000004</v>
          </cell>
          <cell r="BN375">
            <v>23</v>
          </cell>
          <cell r="BO375">
            <v>2690.11</v>
          </cell>
        </row>
        <row r="376">
          <cell r="BA376">
            <v>25</v>
          </cell>
          <cell r="BB376">
            <v>30.6</v>
          </cell>
          <cell r="BC376">
            <v>6.48</v>
          </cell>
          <cell r="BN376">
            <v>23</v>
          </cell>
          <cell r="BO376">
            <v>2438.06</v>
          </cell>
        </row>
        <row r="377">
          <cell r="BA377">
            <v>30</v>
          </cell>
          <cell r="BB377">
            <v>26.8</v>
          </cell>
          <cell r="BC377">
            <v>5.53</v>
          </cell>
          <cell r="BN377">
            <v>23</v>
          </cell>
          <cell r="BO377">
            <v>2416.96</v>
          </cell>
        </row>
        <row r="378">
          <cell r="BA378">
            <v>37</v>
          </cell>
          <cell r="BB378">
            <v>16.86</v>
          </cell>
          <cell r="BC378">
            <v>4.07</v>
          </cell>
          <cell r="BN378">
            <v>23</v>
          </cell>
          <cell r="BO378">
            <v>2396.1</v>
          </cell>
        </row>
        <row r="379">
          <cell r="BA379">
            <v>38</v>
          </cell>
          <cell r="BB379">
            <v>16.3</v>
          </cell>
          <cell r="BC379">
            <v>5.51</v>
          </cell>
          <cell r="BN379">
            <v>23</v>
          </cell>
          <cell r="BO379">
            <v>2395.17</v>
          </cell>
        </row>
        <row r="380">
          <cell r="BA380">
            <v>57</v>
          </cell>
          <cell r="BB380">
            <v>29.81</v>
          </cell>
          <cell r="BC380">
            <v>11.66</v>
          </cell>
          <cell r="BN380">
            <v>23</v>
          </cell>
          <cell r="BO380">
            <v>1837.28</v>
          </cell>
        </row>
        <row r="381">
          <cell r="BA381">
            <v>41</v>
          </cell>
          <cell r="BB381">
            <v>16.329999999999998</v>
          </cell>
          <cell r="BC381">
            <v>7.26</v>
          </cell>
          <cell r="BN381">
            <v>23</v>
          </cell>
          <cell r="BO381">
            <v>1826.84</v>
          </cell>
        </row>
        <row r="382">
          <cell r="BA382">
            <v>37</v>
          </cell>
          <cell r="BB382">
            <v>16.37</v>
          </cell>
          <cell r="BC382">
            <v>4.79</v>
          </cell>
          <cell r="BN382">
            <v>23</v>
          </cell>
          <cell r="BO382">
            <v>1824.29</v>
          </cell>
        </row>
        <row r="383">
          <cell r="BA383">
            <v>34</v>
          </cell>
          <cell r="BB383">
            <v>22.42</v>
          </cell>
          <cell r="BC383">
            <v>4.68</v>
          </cell>
          <cell r="BN383">
            <v>23</v>
          </cell>
          <cell r="BO383">
            <v>1815.88</v>
          </cell>
        </row>
        <row r="384">
          <cell r="BA384">
            <v>53</v>
          </cell>
          <cell r="BB384">
            <v>31.35</v>
          </cell>
          <cell r="BC384">
            <v>4.33</v>
          </cell>
          <cell r="BN384">
            <v>23</v>
          </cell>
          <cell r="BO384">
            <v>1389</v>
          </cell>
        </row>
        <row r="385">
          <cell r="BA385">
            <v>55</v>
          </cell>
          <cell r="BB385">
            <v>31.9</v>
          </cell>
          <cell r="BC385">
            <v>11.89</v>
          </cell>
          <cell r="BN385">
            <v>23</v>
          </cell>
          <cell r="BO385">
            <v>1329.17</v>
          </cell>
        </row>
        <row r="386">
          <cell r="BA386">
            <v>23</v>
          </cell>
          <cell r="BB386">
            <v>30.6</v>
          </cell>
          <cell r="BC386">
            <v>5.24</v>
          </cell>
          <cell r="BN386">
            <v>23</v>
          </cell>
          <cell r="BO386">
            <v>1304</v>
          </cell>
        </row>
        <row r="387">
          <cell r="BA387">
            <v>57</v>
          </cell>
          <cell r="BB387">
            <v>28.975000000000001</v>
          </cell>
          <cell r="BC387">
            <v>7.63</v>
          </cell>
          <cell r="BN387">
            <v>23</v>
          </cell>
          <cell r="BO387">
            <v>1200</v>
          </cell>
        </row>
        <row r="388">
          <cell r="BA388">
            <v>52</v>
          </cell>
          <cell r="BB388">
            <v>24.86</v>
          </cell>
          <cell r="BC388">
            <v>8.92</v>
          </cell>
          <cell r="BN388">
            <v>23</v>
          </cell>
          <cell r="BO388">
            <v>1019</v>
          </cell>
        </row>
        <row r="389">
          <cell r="BA389">
            <v>32</v>
          </cell>
          <cell r="BB389">
            <v>19.54</v>
          </cell>
          <cell r="BC389">
            <v>5.37</v>
          </cell>
          <cell r="BN389">
            <v>23</v>
          </cell>
          <cell r="BO389">
            <v>722.99</v>
          </cell>
        </row>
        <row r="390">
          <cell r="BA390">
            <v>28</v>
          </cell>
          <cell r="BB390">
            <v>26.74</v>
          </cell>
          <cell r="BC390">
            <v>4.3099999999999996</v>
          </cell>
          <cell r="BN390">
            <v>23</v>
          </cell>
          <cell r="BO390">
            <v>700</v>
          </cell>
        </row>
        <row r="391">
          <cell r="BA391">
            <v>64</v>
          </cell>
          <cell r="BB391">
            <v>22.99</v>
          </cell>
          <cell r="BC391">
            <v>10.46</v>
          </cell>
          <cell r="BN391">
            <v>24</v>
          </cell>
          <cell r="BO391">
            <v>38126.25</v>
          </cell>
        </row>
        <row r="392">
          <cell r="BA392">
            <v>62</v>
          </cell>
          <cell r="BB392">
            <v>31.46</v>
          </cell>
          <cell r="BC392">
            <v>7.39</v>
          </cell>
          <cell r="BN392">
            <v>24</v>
          </cell>
          <cell r="BO392">
            <v>35147.53</v>
          </cell>
        </row>
        <row r="393">
          <cell r="BA393">
            <v>22</v>
          </cell>
          <cell r="BB393">
            <v>30.86</v>
          </cell>
          <cell r="BC393">
            <v>6.18</v>
          </cell>
          <cell r="BN393">
            <v>24</v>
          </cell>
          <cell r="BO393">
            <v>34976.42</v>
          </cell>
        </row>
        <row r="394">
          <cell r="BA394">
            <v>20</v>
          </cell>
          <cell r="BB394">
            <v>31.96</v>
          </cell>
          <cell r="BC394">
            <v>8.86</v>
          </cell>
          <cell r="BN394">
            <v>24</v>
          </cell>
          <cell r="BO394">
            <v>34472.839999999997</v>
          </cell>
        </row>
        <row r="395">
          <cell r="BA395">
            <v>64</v>
          </cell>
          <cell r="BB395">
            <v>23.76</v>
          </cell>
          <cell r="BC395">
            <v>10.96</v>
          </cell>
          <cell r="BN395">
            <v>24</v>
          </cell>
          <cell r="BO395">
            <v>34254.050000000003</v>
          </cell>
        </row>
        <row r="396">
          <cell r="BA396">
            <v>31</v>
          </cell>
          <cell r="BB396">
            <v>19.38</v>
          </cell>
          <cell r="BC396">
            <v>6.28</v>
          </cell>
          <cell r="BN396">
            <v>24</v>
          </cell>
          <cell r="BO396">
            <v>30422.03</v>
          </cell>
        </row>
        <row r="397">
          <cell r="BA397">
            <v>34</v>
          </cell>
          <cell r="BB397">
            <v>16.21</v>
          </cell>
          <cell r="BC397">
            <v>6.29</v>
          </cell>
          <cell r="BN397">
            <v>24</v>
          </cell>
          <cell r="BO397">
            <v>29760.6</v>
          </cell>
        </row>
        <row r="398">
          <cell r="BA398">
            <v>18</v>
          </cell>
          <cell r="BB398">
            <v>32.54</v>
          </cell>
          <cell r="BC398">
            <v>4.0199999999999996</v>
          </cell>
          <cell r="BN398">
            <v>24</v>
          </cell>
          <cell r="BO398">
            <v>25127.22</v>
          </cell>
        </row>
        <row r="399">
          <cell r="BA399">
            <v>52</v>
          </cell>
          <cell r="BB399">
            <v>36.765000000000001</v>
          </cell>
          <cell r="BC399">
            <v>11.95</v>
          </cell>
          <cell r="BN399">
            <v>24</v>
          </cell>
          <cell r="BO399">
            <v>25081.77</v>
          </cell>
        </row>
        <row r="400">
          <cell r="BA400">
            <v>48</v>
          </cell>
          <cell r="BB400">
            <v>35.909999999999997</v>
          </cell>
          <cell r="BC400">
            <v>8.7100000000000009</v>
          </cell>
          <cell r="BN400">
            <v>24</v>
          </cell>
          <cell r="BO400">
            <v>18955.22</v>
          </cell>
        </row>
        <row r="401">
          <cell r="BA401">
            <v>18</v>
          </cell>
          <cell r="BB401">
            <v>32.06</v>
          </cell>
          <cell r="BC401">
            <v>4.67</v>
          </cell>
          <cell r="BN401">
            <v>24</v>
          </cell>
          <cell r="BO401">
            <v>18648.419999999998</v>
          </cell>
        </row>
        <row r="402">
          <cell r="BA402">
            <v>48</v>
          </cell>
          <cell r="BB402">
            <v>24.1</v>
          </cell>
          <cell r="BC402">
            <v>11.14</v>
          </cell>
          <cell r="BN402">
            <v>24</v>
          </cell>
          <cell r="BO402">
            <v>14571.89</v>
          </cell>
        </row>
        <row r="403">
          <cell r="BA403">
            <v>49</v>
          </cell>
          <cell r="BB403">
            <v>27.1</v>
          </cell>
          <cell r="BC403">
            <v>9.0500000000000007</v>
          </cell>
          <cell r="BN403">
            <v>24</v>
          </cell>
          <cell r="BO403">
            <v>12609.89</v>
          </cell>
        </row>
        <row r="404">
          <cell r="BA404">
            <v>20</v>
          </cell>
          <cell r="BB404">
            <v>24.42</v>
          </cell>
          <cell r="BC404">
            <v>11.31</v>
          </cell>
          <cell r="BN404">
            <v>24</v>
          </cell>
          <cell r="BO404">
            <v>9870.59</v>
          </cell>
        </row>
        <row r="405">
          <cell r="BA405">
            <v>56</v>
          </cell>
          <cell r="BB405">
            <v>26.695</v>
          </cell>
          <cell r="BC405">
            <v>4.68</v>
          </cell>
          <cell r="BN405">
            <v>24</v>
          </cell>
          <cell r="BO405">
            <v>9628.7900000000009</v>
          </cell>
        </row>
        <row r="406">
          <cell r="BA406">
            <v>22</v>
          </cell>
          <cell r="BB406">
            <v>27.79</v>
          </cell>
          <cell r="BC406">
            <v>6.05</v>
          </cell>
          <cell r="BN406">
            <v>24</v>
          </cell>
          <cell r="BO406">
            <v>7652.26</v>
          </cell>
        </row>
        <row r="407">
          <cell r="BA407">
            <v>22</v>
          </cell>
          <cell r="BB407">
            <v>32.68</v>
          </cell>
          <cell r="BC407">
            <v>4.68</v>
          </cell>
          <cell r="BN407">
            <v>24</v>
          </cell>
          <cell r="BO407">
            <v>4618.08</v>
          </cell>
        </row>
        <row r="408">
          <cell r="BA408">
            <v>52</v>
          </cell>
          <cell r="BB408">
            <v>26.4</v>
          </cell>
          <cell r="BC408">
            <v>9.5</v>
          </cell>
          <cell r="BN408">
            <v>24</v>
          </cell>
          <cell r="BO408">
            <v>4234.93</v>
          </cell>
        </row>
        <row r="409">
          <cell r="BA409">
            <v>59</v>
          </cell>
          <cell r="BB409">
            <v>23.655000000000001</v>
          </cell>
          <cell r="BC409">
            <v>10.84</v>
          </cell>
          <cell r="BN409">
            <v>24</v>
          </cell>
          <cell r="BO409">
            <v>4154.97</v>
          </cell>
        </row>
        <row r="410">
          <cell r="BA410">
            <v>50</v>
          </cell>
          <cell r="BB410">
            <v>27.36</v>
          </cell>
          <cell r="BC410">
            <v>5.88</v>
          </cell>
          <cell r="BN410">
            <v>24</v>
          </cell>
          <cell r="BO410">
            <v>3591.48</v>
          </cell>
        </row>
        <row r="411">
          <cell r="BA411">
            <v>21</v>
          </cell>
          <cell r="BB411">
            <v>27.82</v>
          </cell>
          <cell r="BC411">
            <v>5.24</v>
          </cell>
          <cell r="BN411">
            <v>24</v>
          </cell>
          <cell r="BO411">
            <v>3537.7</v>
          </cell>
        </row>
        <row r="412">
          <cell r="BA412">
            <v>54</v>
          </cell>
          <cell r="BB412">
            <v>25.46</v>
          </cell>
          <cell r="BC412">
            <v>11.75</v>
          </cell>
          <cell r="BN412">
            <v>24</v>
          </cell>
          <cell r="BO412">
            <v>3046.06</v>
          </cell>
        </row>
        <row r="413">
          <cell r="BA413">
            <v>54</v>
          </cell>
          <cell r="BB413">
            <v>25.1</v>
          </cell>
          <cell r="BC413">
            <v>6.97</v>
          </cell>
          <cell r="BN413">
            <v>24</v>
          </cell>
          <cell r="BO413">
            <v>3044.21</v>
          </cell>
        </row>
        <row r="414">
          <cell r="BA414">
            <v>50</v>
          </cell>
          <cell r="BB414">
            <v>32.11</v>
          </cell>
          <cell r="BC414">
            <v>4.76</v>
          </cell>
          <cell r="BN414">
            <v>24</v>
          </cell>
          <cell r="BO414">
            <v>2855.44</v>
          </cell>
        </row>
        <row r="415">
          <cell r="BA415">
            <v>47</v>
          </cell>
          <cell r="BB415">
            <v>29.8</v>
          </cell>
          <cell r="BC415">
            <v>8.24</v>
          </cell>
          <cell r="BN415">
            <v>24</v>
          </cell>
          <cell r="BO415">
            <v>2850.68</v>
          </cell>
        </row>
        <row r="416">
          <cell r="BA416">
            <v>24</v>
          </cell>
          <cell r="BB416">
            <v>24.01</v>
          </cell>
          <cell r="BC416">
            <v>4.76</v>
          </cell>
          <cell r="BN416">
            <v>24</v>
          </cell>
          <cell r="BO416">
            <v>2842.76</v>
          </cell>
        </row>
        <row r="417">
          <cell r="BA417">
            <v>24</v>
          </cell>
          <cell r="BB417">
            <v>23.21</v>
          </cell>
          <cell r="BC417">
            <v>6.03</v>
          </cell>
          <cell r="BN417">
            <v>24</v>
          </cell>
          <cell r="BO417">
            <v>2480.98</v>
          </cell>
        </row>
        <row r="418">
          <cell r="BA418">
            <v>27</v>
          </cell>
          <cell r="BB418">
            <v>21.2</v>
          </cell>
          <cell r="BC418">
            <v>4.07</v>
          </cell>
          <cell r="BN418">
            <v>24</v>
          </cell>
          <cell r="BO418">
            <v>2473.33</v>
          </cell>
        </row>
        <row r="419">
          <cell r="BA419">
            <v>47</v>
          </cell>
          <cell r="BB419">
            <v>28.215</v>
          </cell>
          <cell r="BC419">
            <v>8.26</v>
          </cell>
          <cell r="BN419">
            <v>24</v>
          </cell>
          <cell r="BO419">
            <v>2464.62</v>
          </cell>
        </row>
        <row r="420">
          <cell r="BA420">
            <v>35</v>
          </cell>
          <cell r="BB420">
            <v>38.094999999999999</v>
          </cell>
          <cell r="BC420">
            <v>4.76</v>
          </cell>
          <cell r="BN420">
            <v>24</v>
          </cell>
          <cell r="BO420">
            <v>2457.5</v>
          </cell>
        </row>
        <row r="421">
          <cell r="BA421">
            <v>53</v>
          </cell>
          <cell r="BB421">
            <v>22.61</v>
          </cell>
          <cell r="BC421">
            <v>6.13</v>
          </cell>
          <cell r="BN421">
            <v>24</v>
          </cell>
          <cell r="BO421">
            <v>2352.9699999999998</v>
          </cell>
        </row>
        <row r="422">
          <cell r="BA422">
            <v>52</v>
          </cell>
          <cell r="BB422">
            <v>24.32</v>
          </cell>
          <cell r="BC422">
            <v>10.47</v>
          </cell>
          <cell r="BN422">
            <v>24</v>
          </cell>
          <cell r="BO422">
            <v>1986.93</v>
          </cell>
        </row>
        <row r="423">
          <cell r="BA423">
            <v>27</v>
          </cell>
          <cell r="BB423">
            <v>20.96</v>
          </cell>
          <cell r="BC423">
            <v>4.04</v>
          </cell>
          <cell r="BN423">
            <v>24</v>
          </cell>
          <cell r="BO423">
            <v>1981.58</v>
          </cell>
        </row>
        <row r="424">
          <cell r="BA424">
            <v>28</v>
          </cell>
          <cell r="BB424">
            <v>19.68</v>
          </cell>
          <cell r="BC424">
            <v>5.74</v>
          </cell>
          <cell r="BN424">
            <v>24</v>
          </cell>
          <cell r="BO424">
            <v>1977.82</v>
          </cell>
        </row>
        <row r="425">
          <cell r="BA425">
            <v>30</v>
          </cell>
          <cell r="BB425">
            <v>18.100000000000001</v>
          </cell>
          <cell r="BC425">
            <v>6.33</v>
          </cell>
          <cell r="BN425">
            <v>24</v>
          </cell>
          <cell r="BO425">
            <v>1972.95</v>
          </cell>
        </row>
        <row r="426">
          <cell r="BA426">
            <v>26</v>
          </cell>
          <cell r="BB426">
            <v>29.64</v>
          </cell>
          <cell r="BC426">
            <v>4.28</v>
          </cell>
          <cell r="BN426">
            <v>24</v>
          </cell>
          <cell r="BO426">
            <v>1969.61</v>
          </cell>
        </row>
        <row r="427">
          <cell r="BA427">
            <v>52</v>
          </cell>
          <cell r="BB427">
            <v>25.3</v>
          </cell>
          <cell r="BC427">
            <v>9.4700000000000006</v>
          </cell>
          <cell r="BN427">
            <v>24</v>
          </cell>
          <cell r="BO427">
            <v>1756.6</v>
          </cell>
        </row>
        <row r="428">
          <cell r="BA428">
            <v>46</v>
          </cell>
          <cell r="BB428">
            <v>27.6</v>
          </cell>
          <cell r="BC428">
            <v>4.8499999999999996</v>
          </cell>
          <cell r="BN428">
            <v>24</v>
          </cell>
          <cell r="BO428">
            <v>1497</v>
          </cell>
        </row>
        <row r="429">
          <cell r="BA429">
            <v>47</v>
          </cell>
          <cell r="BB429">
            <v>27.645</v>
          </cell>
          <cell r="BC429">
            <v>11.03</v>
          </cell>
          <cell r="BN429">
            <v>24</v>
          </cell>
          <cell r="BO429">
            <v>1477</v>
          </cell>
        </row>
        <row r="430">
          <cell r="BA430">
            <v>50</v>
          </cell>
          <cell r="BB430">
            <v>27.6</v>
          </cell>
          <cell r="BC430">
            <v>5.22</v>
          </cell>
          <cell r="BN430">
            <v>24</v>
          </cell>
          <cell r="BO430">
            <v>1400.44</v>
          </cell>
        </row>
        <row r="431">
          <cell r="BA431">
            <v>61</v>
          </cell>
          <cell r="BB431">
            <v>25.08</v>
          </cell>
          <cell r="BC431">
            <v>9.52</v>
          </cell>
          <cell r="BN431">
            <v>24</v>
          </cell>
          <cell r="BO431">
            <v>1359</v>
          </cell>
        </row>
        <row r="432">
          <cell r="BA432">
            <v>54</v>
          </cell>
          <cell r="BB432">
            <v>30.02</v>
          </cell>
          <cell r="BC432">
            <v>11.09</v>
          </cell>
          <cell r="BN432">
            <v>24</v>
          </cell>
          <cell r="BO432">
            <v>1332.61</v>
          </cell>
        </row>
        <row r="433">
          <cell r="BA433">
            <v>52</v>
          </cell>
          <cell r="BB433">
            <v>27.36</v>
          </cell>
          <cell r="BC433">
            <v>9.4499999999999993</v>
          </cell>
          <cell r="BN433">
            <v>24</v>
          </cell>
          <cell r="BO433">
            <v>1240</v>
          </cell>
        </row>
        <row r="434">
          <cell r="BA434">
            <v>23</v>
          </cell>
          <cell r="BB434">
            <v>22.2</v>
          </cell>
          <cell r="BC434">
            <v>5.51</v>
          </cell>
          <cell r="BN434">
            <v>24</v>
          </cell>
          <cell r="BO434">
            <v>1234</v>
          </cell>
        </row>
        <row r="435">
          <cell r="BA435">
            <v>18</v>
          </cell>
          <cell r="BB435">
            <v>25.71</v>
          </cell>
          <cell r="BC435">
            <v>4.18</v>
          </cell>
          <cell r="BN435">
            <v>24</v>
          </cell>
          <cell r="BO435">
            <v>1082</v>
          </cell>
        </row>
        <row r="436">
          <cell r="BA436">
            <v>58</v>
          </cell>
          <cell r="BB436">
            <v>41.91</v>
          </cell>
          <cell r="BC436">
            <v>5.98</v>
          </cell>
          <cell r="BN436">
            <v>24</v>
          </cell>
          <cell r="BO436">
            <v>637.26</v>
          </cell>
        </row>
        <row r="437">
          <cell r="BA437">
            <v>48</v>
          </cell>
          <cell r="BB437">
            <v>25.85</v>
          </cell>
          <cell r="BC437">
            <v>10.16</v>
          </cell>
          <cell r="BN437">
            <v>25</v>
          </cell>
          <cell r="BO437">
            <v>42112.24</v>
          </cell>
        </row>
        <row r="438">
          <cell r="BA438">
            <v>49</v>
          </cell>
          <cell r="BB438">
            <v>23.844999999999999</v>
          </cell>
          <cell r="BC438">
            <v>11.71</v>
          </cell>
          <cell r="BN438">
            <v>25</v>
          </cell>
          <cell r="BO438">
            <v>36124.57</v>
          </cell>
        </row>
        <row r="439">
          <cell r="BA439">
            <v>19</v>
          </cell>
          <cell r="BB439">
            <v>30.59</v>
          </cell>
          <cell r="BC439">
            <v>5.23</v>
          </cell>
          <cell r="BN439">
            <v>25</v>
          </cell>
          <cell r="BO439">
            <v>35302.089999999997</v>
          </cell>
        </row>
        <row r="440">
          <cell r="BA440">
            <v>51</v>
          </cell>
          <cell r="BB440">
            <v>24.795000000000002</v>
          </cell>
          <cell r="BC440">
            <v>6.85</v>
          </cell>
          <cell r="BN440">
            <v>25</v>
          </cell>
          <cell r="BO440">
            <v>34979.86</v>
          </cell>
        </row>
        <row r="441">
          <cell r="BA441">
            <v>52</v>
          </cell>
          <cell r="BB441">
            <v>24.13</v>
          </cell>
          <cell r="BC441">
            <v>7.05</v>
          </cell>
          <cell r="BN441">
            <v>25</v>
          </cell>
          <cell r="BO441">
            <v>33900.65</v>
          </cell>
        </row>
        <row r="442">
          <cell r="BA442">
            <v>49</v>
          </cell>
          <cell r="BB442">
            <v>25.84</v>
          </cell>
          <cell r="BC442">
            <v>11.64</v>
          </cell>
          <cell r="BN442">
            <v>25</v>
          </cell>
          <cell r="BO442">
            <v>27625.17</v>
          </cell>
        </row>
        <row r="443">
          <cell r="BA443">
            <v>49</v>
          </cell>
          <cell r="BB443">
            <v>28</v>
          </cell>
          <cell r="BC443">
            <v>10.52</v>
          </cell>
          <cell r="BN443">
            <v>25</v>
          </cell>
          <cell r="BO443">
            <v>27619.360000000001</v>
          </cell>
        </row>
        <row r="444">
          <cell r="BA444">
            <v>39</v>
          </cell>
          <cell r="BB444">
            <v>34.1</v>
          </cell>
          <cell r="BC444">
            <v>4.01</v>
          </cell>
          <cell r="BN444">
            <v>25</v>
          </cell>
          <cell r="BO444">
            <v>23241.47</v>
          </cell>
        </row>
        <row r="445">
          <cell r="BA445">
            <v>47</v>
          </cell>
          <cell r="BB445">
            <v>26.125</v>
          </cell>
          <cell r="BC445">
            <v>8.56</v>
          </cell>
          <cell r="BN445">
            <v>25</v>
          </cell>
          <cell r="BO445">
            <v>19933.46</v>
          </cell>
        </row>
        <row r="446">
          <cell r="BA446">
            <v>49</v>
          </cell>
          <cell r="BB446">
            <v>25.6</v>
          </cell>
          <cell r="BC446">
            <v>10.5</v>
          </cell>
          <cell r="BN446">
            <v>25</v>
          </cell>
          <cell r="BO446">
            <v>18218.16</v>
          </cell>
        </row>
        <row r="447">
          <cell r="BA447">
            <v>28</v>
          </cell>
          <cell r="BB447">
            <v>24.32</v>
          </cell>
          <cell r="BC447">
            <v>6.39</v>
          </cell>
          <cell r="BN447">
            <v>25</v>
          </cell>
          <cell r="BO447">
            <v>17878.900000000001</v>
          </cell>
        </row>
        <row r="448">
          <cell r="BA448">
            <v>53</v>
          </cell>
          <cell r="BB448">
            <v>22.88</v>
          </cell>
          <cell r="BC448">
            <v>5.71</v>
          </cell>
          <cell r="BN448">
            <v>25</v>
          </cell>
          <cell r="BO448">
            <v>17128.43</v>
          </cell>
        </row>
        <row r="449">
          <cell r="BA449">
            <v>25</v>
          </cell>
          <cell r="BB449">
            <v>24.984999999999999</v>
          </cell>
          <cell r="BC449">
            <v>4.43</v>
          </cell>
          <cell r="BN449">
            <v>25</v>
          </cell>
          <cell r="BO449">
            <v>15817.99</v>
          </cell>
        </row>
        <row r="450">
          <cell r="BA450">
            <v>19</v>
          </cell>
          <cell r="BB450">
            <v>33.1</v>
          </cell>
          <cell r="BC450">
            <v>5.52</v>
          </cell>
          <cell r="BN450">
            <v>25</v>
          </cell>
          <cell r="BO450">
            <v>11388.27</v>
          </cell>
        </row>
        <row r="451">
          <cell r="BA451">
            <v>47</v>
          </cell>
          <cell r="BB451">
            <v>27.83</v>
          </cell>
          <cell r="BC451">
            <v>9.1999999999999993</v>
          </cell>
          <cell r="BN451">
            <v>25</v>
          </cell>
          <cell r="BO451">
            <v>10139.84</v>
          </cell>
        </row>
        <row r="452">
          <cell r="BA452">
            <v>52</v>
          </cell>
          <cell r="BB452">
            <v>30.875</v>
          </cell>
          <cell r="BC452">
            <v>10.97</v>
          </cell>
          <cell r="BN452">
            <v>25</v>
          </cell>
          <cell r="BO452">
            <v>8906.14</v>
          </cell>
        </row>
        <row r="453">
          <cell r="BA453">
            <v>19</v>
          </cell>
          <cell r="BB453">
            <v>27.265000000000001</v>
          </cell>
          <cell r="BC453">
            <v>4.25</v>
          </cell>
          <cell r="BN453">
            <v>25</v>
          </cell>
          <cell r="BO453">
            <v>8182.89</v>
          </cell>
        </row>
        <row r="454">
          <cell r="BA454">
            <v>43</v>
          </cell>
          <cell r="BB454">
            <v>26.7</v>
          </cell>
          <cell r="BC454">
            <v>5.23</v>
          </cell>
          <cell r="BN454">
            <v>25</v>
          </cell>
          <cell r="BO454">
            <v>7803.77</v>
          </cell>
        </row>
        <row r="455">
          <cell r="BA455">
            <v>39</v>
          </cell>
          <cell r="BB455">
            <v>29.925000000000001</v>
          </cell>
          <cell r="BC455">
            <v>5.96</v>
          </cell>
          <cell r="BN455">
            <v>25</v>
          </cell>
          <cell r="BO455">
            <v>7763.06</v>
          </cell>
        </row>
        <row r="456">
          <cell r="BA456">
            <v>56</v>
          </cell>
          <cell r="BB456">
            <v>19.95</v>
          </cell>
          <cell r="BC456">
            <v>4.29</v>
          </cell>
          <cell r="BN456">
            <v>25</v>
          </cell>
          <cell r="BO456">
            <v>7607.03</v>
          </cell>
        </row>
        <row r="457">
          <cell r="BA457">
            <v>23</v>
          </cell>
          <cell r="BB457">
            <v>24.225000000000001</v>
          </cell>
          <cell r="BC457">
            <v>4.09</v>
          </cell>
          <cell r="BN457">
            <v>25</v>
          </cell>
          <cell r="BO457">
            <v>7504.3</v>
          </cell>
        </row>
        <row r="458">
          <cell r="BA458">
            <v>40</v>
          </cell>
          <cell r="BB458">
            <v>28.12</v>
          </cell>
          <cell r="BC458">
            <v>4.88</v>
          </cell>
          <cell r="BN458">
            <v>25</v>
          </cell>
          <cell r="BO458">
            <v>6389.53</v>
          </cell>
        </row>
        <row r="459">
          <cell r="BA459">
            <v>51</v>
          </cell>
          <cell r="BB459">
            <v>23.21</v>
          </cell>
          <cell r="BC459">
            <v>6.76</v>
          </cell>
          <cell r="BN459">
            <v>25</v>
          </cell>
          <cell r="BO459">
            <v>5080.1000000000004</v>
          </cell>
        </row>
        <row r="460">
          <cell r="BA460">
            <v>57</v>
          </cell>
          <cell r="BB460">
            <v>23.98</v>
          </cell>
          <cell r="BC460">
            <v>10.67</v>
          </cell>
          <cell r="BN460">
            <v>25</v>
          </cell>
          <cell r="BO460">
            <v>5045.1499999999996</v>
          </cell>
        </row>
        <row r="461">
          <cell r="BA461">
            <v>42</v>
          </cell>
          <cell r="BB461">
            <v>30</v>
          </cell>
          <cell r="BC461">
            <v>6.21</v>
          </cell>
          <cell r="BN461">
            <v>25</v>
          </cell>
          <cell r="BO461">
            <v>5038.57</v>
          </cell>
        </row>
        <row r="462">
          <cell r="BA462">
            <v>21</v>
          </cell>
          <cell r="BB462">
            <v>17.350000000000001</v>
          </cell>
          <cell r="BC462">
            <v>5.03</v>
          </cell>
          <cell r="BN462">
            <v>25</v>
          </cell>
          <cell r="BO462">
            <v>4877.9799999999996</v>
          </cell>
        </row>
        <row r="463">
          <cell r="BA463">
            <v>33</v>
          </cell>
          <cell r="BB463">
            <v>22.704999999999998</v>
          </cell>
          <cell r="BC463">
            <v>5.27</v>
          </cell>
          <cell r="BN463">
            <v>25</v>
          </cell>
          <cell r="BO463">
            <v>4504.66</v>
          </cell>
        </row>
        <row r="464">
          <cell r="BA464">
            <v>47</v>
          </cell>
          <cell r="BB464">
            <v>25.41</v>
          </cell>
          <cell r="BC464">
            <v>10.53</v>
          </cell>
          <cell r="BN464">
            <v>25</v>
          </cell>
          <cell r="BO464">
            <v>4391.6499999999996</v>
          </cell>
        </row>
        <row r="465">
          <cell r="BA465">
            <v>19</v>
          </cell>
          <cell r="BB465">
            <v>18.23</v>
          </cell>
          <cell r="BC465">
            <v>5.78</v>
          </cell>
          <cell r="BN465">
            <v>25</v>
          </cell>
          <cell r="BO465">
            <v>4189.1099999999997</v>
          </cell>
        </row>
        <row r="466">
          <cell r="BA466">
            <v>43</v>
          </cell>
          <cell r="BB466">
            <v>24.7</v>
          </cell>
          <cell r="BC466">
            <v>4.3600000000000003</v>
          </cell>
          <cell r="BN466">
            <v>25</v>
          </cell>
          <cell r="BO466">
            <v>3906.13</v>
          </cell>
        </row>
        <row r="467">
          <cell r="BA467">
            <v>59</v>
          </cell>
          <cell r="BB467">
            <v>37.4</v>
          </cell>
          <cell r="BC467">
            <v>9.7200000000000006</v>
          </cell>
          <cell r="BN467">
            <v>25</v>
          </cell>
          <cell r="BO467">
            <v>3594.17</v>
          </cell>
        </row>
        <row r="468">
          <cell r="BA468">
            <v>43</v>
          </cell>
          <cell r="BB468">
            <v>26.885000000000002</v>
          </cell>
          <cell r="BC468">
            <v>5.18</v>
          </cell>
          <cell r="BN468">
            <v>25</v>
          </cell>
          <cell r="BO468">
            <v>3309.79</v>
          </cell>
        </row>
        <row r="469">
          <cell r="BA469">
            <v>43</v>
          </cell>
          <cell r="BB469">
            <v>25.27</v>
          </cell>
          <cell r="BC469">
            <v>5.29</v>
          </cell>
          <cell r="BN469">
            <v>25</v>
          </cell>
          <cell r="BO469">
            <v>3238.44</v>
          </cell>
        </row>
        <row r="470">
          <cell r="BA470">
            <v>46</v>
          </cell>
          <cell r="BB470">
            <v>23.655000000000001</v>
          </cell>
          <cell r="BC470">
            <v>4.8600000000000003</v>
          </cell>
          <cell r="BN470">
            <v>25</v>
          </cell>
          <cell r="BO470">
            <v>3227.12</v>
          </cell>
        </row>
        <row r="471">
          <cell r="BA471">
            <v>60</v>
          </cell>
          <cell r="BB471">
            <v>55.05</v>
          </cell>
          <cell r="BC471">
            <v>7.66</v>
          </cell>
          <cell r="BN471">
            <v>25</v>
          </cell>
          <cell r="BO471">
            <v>3213.62</v>
          </cell>
        </row>
        <row r="472">
          <cell r="BA472">
            <v>39</v>
          </cell>
          <cell r="BB472">
            <v>24.89</v>
          </cell>
          <cell r="BC472">
            <v>6.1</v>
          </cell>
          <cell r="BN472">
            <v>25</v>
          </cell>
          <cell r="BO472">
            <v>3208.79</v>
          </cell>
        </row>
        <row r="473">
          <cell r="BA473">
            <v>23</v>
          </cell>
          <cell r="BB473">
            <v>18.715</v>
          </cell>
          <cell r="BC473">
            <v>4.4400000000000004</v>
          </cell>
          <cell r="BN473">
            <v>25</v>
          </cell>
          <cell r="BO473">
            <v>3206.49</v>
          </cell>
        </row>
        <row r="474">
          <cell r="BA474">
            <v>32</v>
          </cell>
          <cell r="BB474">
            <v>28.12</v>
          </cell>
          <cell r="BC474">
            <v>6.15</v>
          </cell>
          <cell r="BN474">
            <v>25</v>
          </cell>
          <cell r="BO474">
            <v>3051.73</v>
          </cell>
        </row>
        <row r="475">
          <cell r="BA475">
            <v>42</v>
          </cell>
          <cell r="BB475">
            <v>26.6</v>
          </cell>
          <cell r="BC475">
            <v>4.53</v>
          </cell>
          <cell r="BN475">
            <v>25</v>
          </cell>
          <cell r="BO475">
            <v>3021.81</v>
          </cell>
        </row>
        <row r="476">
          <cell r="BA476">
            <v>18</v>
          </cell>
          <cell r="BB476">
            <v>30.114999999999998</v>
          </cell>
          <cell r="BC476">
            <v>5.48</v>
          </cell>
          <cell r="BN476">
            <v>25</v>
          </cell>
          <cell r="BO476">
            <v>2758.99</v>
          </cell>
        </row>
        <row r="477">
          <cell r="BA477">
            <v>42</v>
          </cell>
          <cell r="BB477">
            <v>24.605</v>
          </cell>
          <cell r="BC477">
            <v>5.48</v>
          </cell>
          <cell r="BN477">
            <v>25</v>
          </cell>
          <cell r="BO477">
            <v>2727.4</v>
          </cell>
        </row>
        <row r="478">
          <cell r="BA478">
            <v>48</v>
          </cell>
          <cell r="BB478">
            <v>29.6</v>
          </cell>
          <cell r="BC478">
            <v>8.1</v>
          </cell>
          <cell r="BN478">
            <v>25</v>
          </cell>
          <cell r="BO478">
            <v>2721.32</v>
          </cell>
        </row>
        <row r="479">
          <cell r="BA479">
            <v>48</v>
          </cell>
          <cell r="BB479">
            <v>24.42</v>
          </cell>
          <cell r="BC479">
            <v>7.16</v>
          </cell>
          <cell r="BN479">
            <v>25</v>
          </cell>
          <cell r="BO479">
            <v>2632.99</v>
          </cell>
        </row>
        <row r="480">
          <cell r="BA480">
            <v>53</v>
          </cell>
          <cell r="BB480">
            <v>20.9</v>
          </cell>
          <cell r="BC480">
            <v>4.55</v>
          </cell>
          <cell r="BN480">
            <v>25</v>
          </cell>
          <cell r="BO480">
            <v>2534.39</v>
          </cell>
        </row>
        <row r="481">
          <cell r="BA481">
            <v>45</v>
          </cell>
          <cell r="BB481">
            <v>22.895</v>
          </cell>
          <cell r="BC481">
            <v>6.03</v>
          </cell>
          <cell r="BN481">
            <v>25</v>
          </cell>
          <cell r="BO481">
            <v>2523.17</v>
          </cell>
        </row>
        <row r="482">
          <cell r="BA482">
            <v>39</v>
          </cell>
          <cell r="BB482">
            <v>28.3</v>
          </cell>
          <cell r="BC482">
            <v>5.47</v>
          </cell>
          <cell r="BN482">
            <v>25</v>
          </cell>
          <cell r="BO482">
            <v>2137.65</v>
          </cell>
        </row>
        <row r="483">
          <cell r="BA483">
            <v>58</v>
          </cell>
          <cell r="BB483">
            <v>54.3</v>
          </cell>
          <cell r="BC483">
            <v>4.1500000000000004</v>
          </cell>
          <cell r="BN483">
            <v>25</v>
          </cell>
          <cell r="BO483">
            <v>1481</v>
          </cell>
        </row>
        <row r="484">
          <cell r="BA484">
            <v>47</v>
          </cell>
          <cell r="BB484">
            <v>33.344999999999999</v>
          </cell>
          <cell r="BC484">
            <v>11.32</v>
          </cell>
          <cell r="BN484">
            <v>25</v>
          </cell>
          <cell r="BO484">
            <v>1445</v>
          </cell>
        </row>
        <row r="485">
          <cell r="BA485">
            <v>55</v>
          </cell>
          <cell r="BB485">
            <v>33</v>
          </cell>
          <cell r="BC485">
            <v>9.51</v>
          </cell>
          <cell r="BN485">
            <v>25</v>
          </cell>
          <cell r="BO485">
            <v>1422</v>
          </cell>
        </row>
        <row r="486">
          <cell r="BA486">
            <v>36</v>
          </cell>
          <cell r="BB486">
            <v>28.024999999999999</v>
          </cell>
          <cell r="BC486">
            <v>7.67</v>
          </cell>
          <cell r="BN486">
            <v>25</v>
          </cell>
          <cell r="BO486">
            <v>1402</v>
          </cell>
        </row>
        <row r="487">
          <cell r="BA487">
            <v>30</v>
          </cell>
          <cell r="BB487">
            <v>28.69</v>
          </cell>
          <cell r="BC487">
            <v>6.23</v>
          </cell>
          <cell r="BN487">
            <v>25</v>
          </cell>
          <cell r="BO487">
            <v>1341.16</v>
          </cell>
        </row>
        <row r="488">
          <cell r="BA488">
            <v>57</v>
          </cell>
          <cell r="BB488">
            <v>40.28</v>
          </cell>
          <cell r="BC488">
            <v>8.9</v>
          </cell>
          <cell r="BN488">
            <v>25</v>
          </cell>
          <cell r="BO488">
            <v>1290.93</v>
          </cell>
        </row>
        <row r="489">
          <cell r="BA489">
            <v>55</v>
          </cell>
          <cell r="BB489">
            <v>37.299999999999997</v>
          </cell>
          <cell r="BC489">
            <v>7.79</v>
          </cell>
          <cell r="BN489">
            <v>25</v>
          </cell>
          <cell r="BO489">
            <v>1276</v>
          </cell>
        </row>
        <row r="490">
          <cell r="BA490">
            <v>56</v>
          </cell>
          <cell r="BB490">
            <v>54.47</v>
          </cell>
          <cell r="BC490">
            <v>4.49</v>
          </cell>
          <cell r="BN490">
            <v>25</v>
          </cell>
          <cell r="BO490">
            <v>1253</v>
          </cell>
        </row>
        <row r="491">
          <cell r="BA491">
            <v>53</v>
          </cell>
          <cell r="BB491">
            <v>38.06</v>
          </cell>
          <cell r="BC491">
            <v>5.24</v>
          </cell>
          <cell r="BN491">
            <v>25</v>
          </cell>
          <cell r="BO491">
            <v>1178.07</v>
          </cell>
        </row>
        <row r="492">
          <cell r="BA492">
            <v>60</v>
          </cell>
          <cell r="BB492">
            <v>51.47</v>
          </cell>
          <cell r="BC492">
            <v>9.6</v>
          </cell>
          <cell r="BN492">
            <v>25</v>
          </cell>
          <cell r="BO492">
            <v>1071</v>
          </cell>
        </row>
        <row r="493">
          <cell r="BA493">
            <v>37</v>
          </cell>
          <cell r="BB493">
            <v>29.8</v>
          </cell>
          <cell r="BC493">
            <v>5.78</v>
          </cell>
          <cell r="BN493">
            <v>25</v>
          </cell>
          <cell r="BO493">
            <v>670</v>
          </cell>
        </row>
        <row r="494">
          <cell r="BA494">
            <v>60</v>
          </cell>
          <cell r="BB494">
            <v>49.77</v>
          </cell>
          <cell r="BC494">
            <v>7.02</v>
          </cell>
          <cell r="BN494">
            <v>26</v>
          </cell>
          <cell r="BO494">
            <v>36085.22</v>
          </cell>
        </row>
        <row r="495">
          <cell r="BA495">
            <v>37</v>
          </cell>
          <cell r="BB495">
            <v>25.555</v>
          </cell>
          <cell r="BC495">
            <v>4.09</v>
          </cell>
          <cell r="BN495">
            <v>26</v>
          </cell>
          <cell r="BO495">
            <v>24671.66</v>
          </cell>
        </row>
        <row r="496">
          <cell r="BA496">
            <v>29</v>
          </cell>
          <cell r="BB496">
            <v>29.64</v>
          </cell>
          <cell r="BC496">
            <v>4.93</v>
          </cell>
          <cell r="BN496">
            <v>26</v>
          </cell>
          <cell r="BO496">
            <v>17043.34</v>
          </cell>
        </row>
        <row r="497">
          <cell r="BA497">
            <v>56</v>
          </cell>
          <cell r="BB497">
            <v>53.93</v>
          </cell>
          <cell r="BC497">
            <v>5.34</v>
          </cell>
          <cell r="BN497">
            <v>26</v>
          </cell>
          <cell r="BO497">
            <v>14455.64</v>
          </cell>
        </row>
        <row r="498">
          <cell r="BA498">
            <v>35</v>
          </cell>
          <cell r="BB498">
            <v>28.024999999999999</v>
          </cell>
          <cell r="BC498">
            <v>5.65</v>
          </cell>
          <cell r="BN498">
            <v>26</v>
          </cell>
          <cell r="BO498">
            <v>11028.56</v>
          </cell>
        </row>
        <row r="499">
          <cell r="BA499">
            <v>29</v>
          </cell>
          <cell r="BB499">
            <v>27.5</v>
          </cell>
          <cell r="BC499">
            <v>4.49</v>
          </cell>
          <cell r="BN499">
            <v>26</v>
          </cell>
          <cell r="BO499">
            <v>9894.69</v>
          </cell>
        </row>
        <row r="500">
          <cell r="BA500">
            <v>20</v>
          </cell>
          <cell r="BB500">
            <v>21.8</v>
          </cell>
          <cell r="BC500">
            <v>10.55</v>
          </cell>
          <cell r="BN500">
            <v>26</v>
          </cell>
          <cell r="BO500">
            <v>9787.32</v>
          </cell>
        </row>
        <row r="501">
          <cell r="BA501">
            <v>39</v>
          </cell>
          <cell r="BB501">
            <v>26.41</v>
          </cell>
          <cell r="BC501">
            <v>4.92</v>
          </cell>
          <cell r="BN501">
            <v>26</v>
          </cell>
          <cell r="BO501">
            <v>9338.61</v>
          </cell>
        </row>
        <row r="502">
          <cell r="BA502">
            <v>34</v>
          </cell>
          <cell r="BB502">
            <v>27.835000000000001</v>
          </cell>
          <cell r="BC502">
            <v>5.9</v>
          </cell>
          <cell r="BN502">
            <v>26</v>
          </cell>
          <cell r="BO502">
            <v>7670.75</v>
          </cell>
        </row>
        <row r="503">
          <cell r="BA503">
            <v>56</v>
          </cell>
          <cell r="BB503">
            <v>51.74</v>
          </cell>
          <cell r="BC503">
            <v>4.9800000000000004</v>
          </cell>
          <cell r="BN503">
            <v>26</v>
          </cell>
          <cell r="BO503">
            <v>7623.13</v>
          </cell>
        </row>
        <row r="504">
          <cell r="BA504">
            <v>42</v>
          </cell>
          <cell r="BB504">
            <v>23.37</v>
          </cell>
          <cell r="BC504">
            <v>5.8</v>
          </cell>
          <cell r="BN504">
            <v>26</v>
          </cell>
          <cell r="BO504">
            <v>7487.38</v>
          </cell>
        </row>
        <row r="505">
          <cell r="BA505">
            <v>25</v>
          </cell>
          <cell r="BB505">
            <v>29.7</v>
          </cell>
          <cell r="BC505">
            <v>6.21</v>
          </cell>
          <cell r="BN505">
            <v>26</v>
          </cell>
          <cell r="BO505">
            <v>6361.47</v>
          </cell>
        </row>
        <row r="506">
          <cell r="BA506">
            <v>43</v>
          </cell>
          <cell r="BB506">
            <v>20.045000000000002</v>
          </cell>
          <cell r="BC506">
            <v>6.17</v>
          </cell>
          <cell r="BN506">
            <v>26</v>
          </cell>
          <cell r="BO506">
            <v>6293.63</v>
          </cell>
        </row>
        <row r="507">
          <cell r="BA507">
            <v>50</v>
          </cell>
          <cell r="BB507">
            <v>27.83</v>
          </cell>
          <cell r="BC507">
            <v>5.36</v>
          </cell>
          <cell r="BN507">
            <v>26</v>
          </cell>
          <cell r="BO507">
            <v>6061.8</v>
          </cell>
        </row>
        <row r="508">
          <cell r="BA508">
            <v>32</v>
          </cell>
          <cell r="BB508">
            <v>28.93</v>
          </cell>
          <cell r="BC508">
            <v>5.2</v>
          </cell>
          <cell r="BN508">
            <v>26</v>
          </cell>
          <cell r="BO508">
            <v>4661.29</v>
          </cell>
        </row>
        <row r="509">
          <cell r="BA509">
            <v>28</v>
          </cell>
          <cell r="BB509">
            <v>33.82</v>
          </cell>
          <cell r="BC509">
            <v>5.42</v>
          </cell>
          <cell r="BN509">
            <v>26</v>
          </cell>
          <cell r="BO509">
            <v>4564.1899999999996</v>
          </cell>
        </row>
        <row r="510">
          <cell r="BA510">
            <v>44</v>
          </cell>
          <cell r="BB510">
            <v>20.234999999999999</v>
          </cell>
          <cell r="BC510">
            <v>6.84</v>
          </cell>
          <cell r="BN510">
            <v>26</v>
          </cell>
          <cell r="BO510">
            <v>3987.93</v>
          </cell>
        </row>
        <row r="511">
          <cell r="BA511">
            <v>59</v>
          </cell>
          <cell r="BB511">
            <v>49.2</v>
          </cell>
          <cell r="BC511">
            <v>10.9</v>
          </cell>
          <cell r="BN511">
            <v>26</v>
          </cell>
          <cell r="BO511">
            <v>3981.98</v>
          </cell>
        </row>
        <row r="512">
          <cell r="BA512">
            <v>37</v>
          </cell>
          <cell r="BB512">
            <v>26.4</v>
          </cell>
          <cell r="BC512">
            <v>4.87</v>
          </cell>
          <cell r="BN512">
            <v>26</v>
          </cell>
          <cell r="BO512">
            <v>3877.3</v>
          </cell>
        </row>
        <row r="513">
          <cell r="BA513">
            <v>30</v>
          </cell>
          <cell r="BB513">
            <v>28.38</v>
          </cell>
          <cell r="BC513">
            <v>6.07</v>
          </cell>
          <cell r="BN513">
            <v>26</v>
          </cell>
          <cell r="BO513">
            <v>3490.55</v>
          </cell>
        </row>
        <row r="514">
          <cell r="BA514">
            <v>42</v>
          </cell>
          <cell r="BB514">
            <v>24.64</v>
          </cell>
          <cell r="BC514">
            <v>4.33</v>
          </cell>
          <cell r="BN514">
            <v>26</v>
          </cell>
          <cell r="BO514">
            <v>3484.33</v>
          </cell>
        </row>
        <row r="515">
          <cell r="BA515">
            <v>35</v>
          </cell>
          <cell r="BB515">
            <v>39.71</v>
          </cell>
          <cell r="BC515">
            <v>5.83</v>
          </cell>
          <cell r="BN515">
            <v>26</v>
          </cell>
          <cell r="BO515">
            <v>3410.32</v>
          </cell>
        </row>
        <row r="516">
          <cell r="BA516">
            <v>40</v>
          </cell>
          <cell r="BB516">
            <v>22.22</v>
          </cell>
          <cell r="BC516">
            <v>5.5</v>
          </cell>
          <cell r="BN516">
            <v>26</v>
          </cell>
          <cell r="BO516">
            <v>3392.98</v>
          </cell>
        </row>
        <row r="517">
          <cell r="BA517">
            <v>29</v>
          </cell>
          <cell r="BB517">
            <v>33.344999999999999</v>
          </cell>
          <cell r="BC517">
            <v>4.79</v>
          </cell>
          <cell r="BN517">
            <v>26</v>
          </cell>
          <cell r="BO517">
            <v>3392.37</v>
          </cell>
        </row>
        <row r="518">
          <cell r="BA518">
            <v>35</v>
          </cell>
          <cell r="BB518">
            <v>24.42</v>
          </cell>
          <cell r="BC518">
            <v>5.81</v>
          </cell>
          <cell r="BN518">
            <v>26</v>
          </cell>
          <cell r="BO518">
            <v>3385.4</v>
          </cell>
        </row>
        <row r="519">
          <cell r="BA519">
            <v>31</v>
          </cell>
          <cell r="BB519">
            <v>29.81</v>
          </cell>
          <cell r="BC519">
            <v>5.58</v>
          </cell>
          <cell r="BN519">
            <v>26</v>
          </cell>
          <cell r="BO519">
            <v>3378.91</v>
          </cell>
        </row>
        <row r="520">
          <cell r="BA520">
            <v>56</v>
          </cell>
          <cell r="BB520">
            <v>51.18</v>
          </cell>
          <cell r="BC520">
            <v>4.4000000000000004</v>
          </cell>
          <cell r="BN520">
            <v>26</v>
          </cell>
          <cell r="BO520">
            <v>3292.53</v>
          </cell>
        </row>
        <row r="521">
          <cell r="BA521">
            <v>55</v>
          </cell>
          <cell r="BB521">
            <v>51.37</v>
          </cell>
          <cell r="BC521">
            <v>8.18</v>
          </cell>
          <cell r="BN521">
            <v>26</v>
          </cell>
          <cell r="BO521">
            <v>3201.25</v>
          </cell>
        </row>
        <row r="522">
          <cell r="BA522">
            <v>37</v>
          </cell>
          <cell r="BB522">
            <v>36.19</v>
          </cell>
          <cell r="BC522">
            <v>5.52</v>
          </cell>
          <cell r="BN522">
            <v>26</v>
          </cell>
          <cell r="BO522">
            <v>3176.82</v>
          </cell>
        </row>
        <row r="523">
          <cell r="BA523">
            <v>31</v>
          </cell>
          <cell r="BB523">
            <v>25.9</v>
          </cell>
          <cell r="BC523">
            <v>4.84</v>
          </cell>
          <cell r="BN523">
            <v>26</v>
          </cell>
          <cell r="BO523">
            <v>3176.29</v>
          </cell>
        </row>
        <row r="524">
          <cell r="BA524">
            <v>43</v>
          </cell>
          <cell r="BB524">
            <v>35.72</v>
          </cell>
          <cell r="BC524">
            <v>4.08</v>
          </cell>
          <cell r="BN524">
            <v>26</v>
          </cell>
          <cell r="BO524">
            <v>2927.06</v>
          </cell>
        </row>
        <row r="525">
          <cell r="BA525">
            <v>29</v>
          </cell>
          <cell r="BB525">
            <v>27.94</v>
          </cell>
          <cell r="BC525">
            <v>4.4800000000000004</v>
          </cell>
          <cell r="BN525">
            <v>26</v>
          </cell>
          <cell r="BO525">
            <v>2904.09</v>
          </cell>
        </row>
        <row r="526">
          <cell r="BA526">
            <v>34</v>
          </cell>
          <cell r="BB526">
            <v>27.1</v>
          </cell>
          <cell r="BC526">
            <v>5.73</v>
          </cell>
          <cell r="BN526">
            <v>26</v>
          </cell>
          <cell r="BO526">
            <v>2902.91</v>
          </cell>
        </row>
        <row r="527">
          <cell r="BA527">
            <v>39</v>
          </cell>
          <cell r="BB527">
            <v>18.3</v>
          </cell>
          <cell r="BC527">
            <v>5.46</v>
          </cell>
          <cell r="BN527">
            <v>26</v>
          </cell>
          <cell r="BO527">
            <v>2897.32</v>
          </cell>
        </row>
        <row r="528">
          <cell r="BA528">
            <v>34</v>
          </cell>
          <cell r="BB528">
            <v>25.3</v>
          </cell>
          <cell r="BC528">
            <v>5.0199999999999996</v>
          </cell>
          <cell r="BN528">
            <v>26</v>
          </cell>
          <cell r="BO528">
            <v>2699.57</v>
          </cell>
        </row>
        <row r="529">
          <cell r="BA529">
            <v>30</v>
          </cell>
          <cell r="BB529">
            <v>38.83</v>
          </cell>
          <cell r="BC529">
            <v>6.36</v>
          </cell>
          <cell r="BN529">
            <v>26</v>
          </cell>
          <cell r="BO529">
            <v>2680.95</v>
          </cell>
        </row>
        <row r="530">
          <cell r="BA530">
            <v>24</v>
          </cell>
          <cell r="BB530">
            <v>27.6</v>
          </cell>
          <cell r="BC530">
            <v>5.36</v>
          </cell>
          <cell r="BN530">
            <v>26</v>
          </cell>
          <cell r="BO530">
            <v>2322.62</v>
          </cell>
        </row>
        <row r="531">
          <cell r="BA531">
            <v>59</v>
          </cell>
          <cell r="BB531">
            <v>46.4</v>
          </cell>
          <cell r="BC531">
            <v>8.3699999999999992</v>
          </cell>
          <cell r="BN531">
            <v>26</v>
          </cell>
          <cell r="BO531">
            <v>2302.3000000000002</v>
          </cell>
        </row>
        <row r="532">
          <cell r="BA532">
            <v>53</v>
          </cell>
          <cell r="BB532">
            <v>51.92</v>
          </cell>
          <cell r="BC532">
            <v>5.18</v>
          </cell>
          <cell r="BN532">
            <v>26</v>
          </cell>
          <cell r="BO532">
            <v>1865.98</v>
          </cell>
        </row>
        <row r="533">
          <cell r="BA533">
            <v>27</v>
          </cell>
          <cell r="BB533">
            <v>32.395000000000003</v>
          </cell>
          <cell r="BC533">
            <v>5.68</v>
          </cell>
          <cell r="BN533">
            <v>26</v>
          </cell>
          <cell r="BO533">
            <v>1417</v>
          </cell>
        </row>
        <row r="534">
          <cell r="BA534">
            <v>59</v>
          </cell>
          <cell r="BB534">
            <v>46.19</v>
          </cell>
          <cell r="BC534">
            <v>7.31</v>
          </cell>
          <cell r="BN534">
            <v>26</v>
          </cell>
          <cell r="BO534">
            <v>1220</v>
          </cell>
        </row>
        <row r="535">
          <cell r="BA535">
            <v>19</v>
          </cell>
          <cell r="BB535">
            <v>27.93</v>
          </cell>
          <cell r="BC535">
            <v>4.67</v>
          </cell>
          <cell r="BN535">
            <v>26</v>
          </cell>
          <cell r="BO535">
            <v>1178</v>
          </cell>
        </row>
        <row r="536">
          <cell r="BA536">
            <v>60</v>
          </cell>
          <cell r="BB536">
            <v>45.62</v>
          </cell>
          <cell r="BC536">
            <v>6.87</v>
          </cell>
          <cell r="BN536">
            <v>26</v>
          </cell>
          <cell r="BO536">
            <v>770.38</v>
          </cell>
        </row>
        <row r="537">
          <cell r="BA537">
            <v>43</v>
          </cell>
          <cell r="BB537">
            <v>35.31</v>
          </cell>
          <cell r="BC537">
            <v>5.87</v>
          </cell>
          <cell r="BN537">
            <v>26</v>
          </cell>
          <cell r="BO537">
            <v>760</v>
          </cell>
        </row>
        <row r="538">
          <cell r="BA538">
            <v>27</v>
          </cell>
          <cell r="BB538">
            <v>30.4</v>
          </cell>
          <cell r="BC538">
            <v>4.07</v>
          </cell>
          <cell r="BN538">
            <v>27</v>
          </cell>
          <cell r="BO538">
            <v>39611.760000000002</v>
          </cell>
        </row>
        <row r="539">
          <cell r="BA539">
            <v>43</v>
          </cell>
          <cell r="BB539">
            <v>20.13</v>
          </cell>
          <cell r="BC539">
            <v>6.47</v>
          </cell>
          <cell r="BN539">
            <v>27</v>
          </cell>
          <cell r="BO539">
            <v>37133.9</v>
          </cell>
        </row>
        <row r="540">
          <cell r="BA540">
            <v>30</v>
          </cell>
          <cell r="BB540">
            <v>23.655000000000001</v>
          </cell>
          <cell r="BC540">
            <v>5.14</v>
          </cell>
          <cell r="BN540">
            <v>27</v>
          </cell>
          <cell r="BO540">
            <v>34838.870000000003</v>
          </cell>
        </row>
        <row r="541">
          <cell r="BA541">
            <v>55</v>
          </cell>
          <cell r="BB541">
            <v>49.05</v>
          </cell>
          <cell r="BC541">
            <v>9.77</v>
          </cell>
          <cell r="BN541">
            <v>27</v>
          </cell>
          <cell r="BO541">
            <v>34806.47</v>
          </cell>
        </row>
        <row r="542">
          <cell r="BA542">
            <v>52</v>
          </cell>
          <cell r="BB542">
            <v>51.94</v>
          </cell>
          <cell r="BC542">
            <v>8.8000000000000007</v>
          </cell>
          <cell r="BN542">
            <v>27</v>
          </cell>
          <cell r="BO542">
            <v>34289.43</v>
          </cell>
        </row>
        <row r="543">
          <cell r="BA543">
            <v>24</v>
          </cell>
          <cell r="BB543">
            <v>29.83</v>
          </cell>
          <cell r="BC543">
            <v>5.84</v>
          </cell>
          <cell r="BN543">
            <v>27</v>
          </cell>
          <cell r="BO543">
            <v>33017.46</v>
          </cell>
        </row>
        <row r="544">
          <cell r="BA544">
            <v>36</v>
          </cell>
          <cell r="BB544">
            <v>22.6</v>
          </cell>
          <cell r="BC544">
            <v>10.43</v>
          </cell>
          <cell r="BN544">
            <v>27</v>
          </cell>
          <cell r="BO544">
            <v>32827.51</v>
          </cell>
        </row>
        <row r="545">
          <cell r="BA545">
            <v>58</v>
          </cell>
          <cell r="BB545">
            <v>46.69</v>
          </cell>
          <cell r="BC545">
            <v>4.25</v>
          </cell>
          <cell r="BN545">
            <v>27</v>
          </cell>
          <cell r="BO545">
            <v>31328.27</v>
          </cell>
        </row>
        <row r="546">
          <cell r="BA546">
            <v>23</v>
          </cell>
          <cell r="BB546">
            <v>28.49</v>
          </cell>
          <cell r="BC546">
            <v>4.8899999999999997</v>
          </cell>
          <cell r="BN546">
            <v>27</v>
          </cell>
          <cell r="BO546">
            <v>25075.97</v>
          </cell>
        </row>
        <row r="547">
          <cell r="BA547">
            <v>27</v>
          </cell>
          <cell r="BB547">
            <v>28.5</v>
          </cell>
          <cell r="BC547">
            <v>5.55</v>
          </cell>
          <cell r="BN547">
            <v>27</v>
          </cell>
          <cell r="BO547">
            <v>24863.25</v>
          </cell>
        </row>
        <row r="548">
          <cell r="BA548">
            <v>30</v>
          </cell>
          <cell r="BB548">
            <v>24.4</v>
          </cell>
          <cell r="BC548">
            <v>4.5199999999999996</v>
          </cell>
          <cell r="BN548">
            <v>27</v>
          </cell>
          <cell r="BO548">
            <v>18903.490000000002</v>
          </cell>
        </row>
        <row r="549">
          <cell r="BA549">
            <v>27</v>
          </cell>
          <cell r="BB549">
            <v>29.15</v>
          </cell>
          <cell r="BC549">
            <v>4.45</v>
          </cell>
          <cell r="BN549">
            <v>27</v>
          </cell>
          <cell r="BO549">
            <v>18804.75</v>
          </cell>
        </row>
        <row r="550">
          <cell r="BA550">
            <v>18</v>
          </cell>
          <cell r="BB550">
            <v>27.28</v>
          </cell>
          <cell r="BC550">
            <v>4.72</v>
          </cell>
          <cell r="BN550">
            <v>27</v>
          </cell>
          <cell r="BO550">
            <v>18310.740000000002</v>
          </cell>
        </row>
        <row r="551">
          <cell r="BA551">
            <v>25</v>
          </cell>
          <cell r="BB551">
            <v>32.229999999999997</v>
          </cell>
          <cell r="BC551">
            <v>4.6500000000000004</v>
          </cell>
          <cell r="BN551">
            <v>27</v>
          </cell>
          <cell r="BO551">
            <v>18246.5</v>
          </cell>
        </row>
        <row r="552">
          <cell r="BA552">
            <v>59</v>
          </cell>
          <cell r="BB552">
            <v>44.2</v>
          </cell>
          <cell r="BC552">
            <v>11.34</v>
          </cell>
          <cell r="BN552">
            <v>27</v>
          </cell>
          <cell r="BO552">
            <v>16796.41</v>
          </cell>
        </row>
        <row r="553">
          <cell r="BA553">
            <v>29</v>
          </cell>
          <cell r="BB553">
            <v>29.734999999999999</v>
          </cell>
          <cell r="BC553">
            <v>4.53</v>
          </cell>
          <cell r="BN553">
            <v>27</v>
          </cell>
          <cell r="BO553">
            <v>16577.78</v>
          </cell>
        </row>
        <row r="554">
          <cell r="BA554">
            <v>23</v>
          </cell>
          <cell r="BB554">
            <v>28.31</v>
          </cell>
          <cell r="BC554">
            <v>6.35</v>
          </cell>
          <cell r="BN554">
            <v>27</v>
          </cell>
          <cell r="BO554">
            <v>16420.490000000002</v>
          </cell>
        </row>
        <row r="555">
          <cell r="BA555">
            <v>57</v>
          </cell>
          <cell r="BB555">
            <v>46.62</v>
          </cell>
          <cell r="BC555">
            <v>8.51</v>
          </cell>
          <cell r="BN555">
            <v>27</v>
          </cell>
          <cell r="BO555">
            <v>15006.58</v>
          </cell>
        </row>
        <row r="556">
          <cell r="BA556">
            <v>47</v>
          </cell>
          <cell r="BB556">
            <v>51.75</v>
          </cell>
          <cell r="BC556">
            <v>8.59</v>
          </cell>
          <cell r="BN556">
            <v>27</v>
          </cell>
          <cell r="BO556">
            <v>12452.25</v>
          </cell>
        </row>
        <row r="557">
          <cell r="BA557">
            <v>21</v>
          </cell>
          <cell r="BB557">
            <v>25.7</v>
          </cell>
          <cell r="BC557">
            <v>4.13</v>
          </cell>
          <cell r="BN557">
            <v>27</v>
          </cell>
          <cell r="BO557">
            <v>11318.57</v>
          </cell>
        </row>
        <row r="558">
          <cell r="BA558">
            <v>45</v>
          </cell>
          <cell r="BB558">
            <v>31.79</v>
          </cell>
          <cell r="BC558">
            <v>4.55</v>
          </cell>
          <cell r="BN558">
            <v>27</v>
          </cell>
          <cell r="BO558">
            <v>8014.62</v>
          </cell>
        </row>
        <row r="559">
          <cell r="BA559">
            <v>33</v>
          </cell>
          <cell r="BB559">
            <v>24.795000000000002</v>
          </cell>
          <cell r="BC559">
            <v>4.5199999999999996</v>
          </cell>
          <cell r="BN559">
            <v>27</v>
          </cell>
          <cell r="BO559">
            <v>7676.4</v>
          </cell>
        </row>
        <row r="560">
          <cell r="BA560">
            <v>43</v>
          </cell>
          <cell r="BB560">
            <v>53.98</v>
          </cell>
          <cell r="BC560">
            <v>5.07</v>
          </cell>
          <cell r="BN560">
            <v>27</v>
          </cell>
          <cell r="BO560">
            <v>7042.11</v>
          </cell>
        </row>
        <row r="561">
          <cell r="BA561">
            <v>25</v>
          </cell>
          <cell r="BB561">
            <v>41.325000000000003</v>
          </cell>
          <cell r="BC561">
            <v>4.04</v>
          </cell>
          <cell r="BN561">
            <v>27</v>
          </cell>
          <cell r="BO561">
            <v>6261.2</v>
          </cell>
        </row>
        <row r="562">
          <cell r="BA562">
            <v>46</v>
          </cell>
          <cell r="BB562">
            <v>51.65</v>
          </cell>
          <cell r="BC562">
            <v>5.3</v>
          </cell>
          <cell r="BN562">
            <v>27</v>
          </cell>
          <cell r="BO562">
            <v>6111.95</v>
          </cell>
        </row>
        <row r="563">
          <cell r="BA563">
            <v>59</v>
          </cell>
          <cell r="BB563">
            <v>44.52</v>
          </cell>
          <cell r="BC563">
            <v>8.64</v>
          </cell>
          <cell r="BN563">
            <v>27</v>
          </cell>
          <cell r="BO563">
            <v>5843.99</v>
          </cell>
        </row>
        <row r="564">
          <cell r="BA564">
            <v>43</v>
          </cell>
          <cell r="BB564">
            <v>53.29</v>
          </cell>
          <cell r="BC564">
            <v>4.03</v>
          </cell>
          <cell r="BN564">
            <v>27</v>
          </cell>
          <cell r="BO564">
            <v>4846.92</v>
          </cell>
        </row>
        <row r="565">
          <cell r="BA565">
            <v>56</v>
          </cell>
          <cell r="BB565">
            <v>46.63</v>
          </cell>
          <cell r="BC565">
            <v>4.26</v>
          </cell>
          <cell r="BN565">
            <v>27</v>
          </cell>
          <cell r="BO565">
            <v>4840.95</v>
          </cell>
        </row>
        <row r="566">
          <cell r="BA566">
            <v>19</v>
          </cell>
          <cell r="BB566">
            <v>28.88</v>
          </cell>
          <cell r="BC566">
            <v>5.35</v>
          </cell>
          <cell r="BN566">
            <v>27</v>
          </cell>
          <cell r="BO566">
            <v>4827.8999999999996</v>
          </cell>
        </row>
        <row r="567">
          <cell r="BA567">
            <v>28</v>
          </cell>
          <cell r="BB567">
            <v>23.98</v>
          </cell>
          <cell r="BC567">
            <v>4.9000000000000004</v>
          </cell>
          <cell r="BN567">
            <v>27</v>
          </cell>
          <cell r="BO567">
            <v>4260.74</v>
          </cell>
        </row>
        <row r="568">
          <cell r="BA568">
            <v>32</v>
          </cell>
          <cell r="BB568">
            <v>23.65</v>
          </cell>
          <cell r="BC568">
            <v>4.5</v>
          </cell>
          <cell r="BN568">
            <v>27</v>
          </cell>
          <cell r="BO568">
            <v>4188.7299999999996</v>
          </cell>
        </row>
        <row r="569">
          <cell r="BA569">
            <v>52</v>
          </cell>
          <cell r="BB569">
            <v>49.09</v>
          </cell>
          <cell r="BC569">
            <v>8.3800000000000008</v>
          </cell>
          <cell r="BN569">
            <v>27</v>
          </cell>
          <cell r="BO569">
            <v>4058.71</v>
          </cell>
        </row>
        <row r="570">
          <cell r="BA570">
            <v>20</v>
          </cell>
          <cell r="BB570">
            <v>28.024999999999999</v>
          </cell>
          <cell r="BC570">
            <v>7.03</v>
          </cell>
          <cell r="BN570">
            <v>27</v>
          </cell>
          <cell r="BO570">
            <v>3956.07</v>
          </cell>
        </row>
        <row r="571">
          <cell r="BA571">
            <v>59</v>
          </cell>
          <cell r="BB571">
            <v>43.32</v>
          </cell>
          <cell r="BC571">
            <v>8.75</v>
          </cell>
          <cell r="BN571">
            <v>27</v>
          </cell>
          <cell r="BO571">
            <v>3693.43</v>
          </cell>
        </row>
        <row r="572">
          <cell r="BA572">
            <v>54</v>
          </cell>
          <cell r="BB572">
            <v>45.92</v>
          </cell>
          <cell r="BC572">
            <v>9.51</v>
          </cell>
          <cell r="BN572">
            <v>27</v>
          </cell>
          <cell r="BO572">
            <v>3578</v>
          </cell>
        </row>
        <row r="573">
          <cell r="BA573">
            <v>57</v>
          </cell>
          <cell r="BB573">
            <v>44.03</v>
          </cell>
          <cell r="BC573">
            <v>9.36</v>
          </cell>
          <cell r="BN573">
            <v>27</v>
          </cell>
          <cell r="BO573">
            <v>3561.89</v>
          </cell>
        </row>
        <row r="574">
          <cell r="BA574">
            <v>32</v>
          </cell>
          <cell r="BB574">
            <v>24.6</v>
          </cell>
          <cell r="BC574">
            <v>4.8099999999999996</v>
          </cell>
          <cell r="BN574">
            <v>27</v>
          </cell>
          <cell r="BO574">
            <v>3558.62</v>
          </cell>
        </row>
        <row r="575">
          <cell r="BA575">
            <v>52</v>
          </cell>
          <cell r="BB575">
            <v>49.15</v>
          </cell>
          <cell r="BC575">
            <v>8.08</v>
          </cell>
          <cell r="BN575">
            <v>27</v>
          </cell>
          <cell r="BO575">
            <v>3353.47</v>
          </cell>
        </row>
        <row r="576">
          <cell r="BA576">
            <v>19</v>
          </cell>
          <cell r="BB576">
            <v>28.31</v>
          </cell>
          <cell r="BC576">
            <v>6.29</v>
          </cell>
          <cell r="BN576">
            <v>27</v>
          </cell>
          <cell r="BO576">
            <v>3070.81</v>
          </cell>
        </row>
        <row r="577">
          <cell r="BA577">
            <v>30</v>
          </cell>
          <cell r="BB577">
            <v>22.99</v>
          </cell>
          <cell r="BC577">
            <v>6.29</v>
          </cell>
          <cell r="BN577">
            <v>27</v>
          </cell>
          <cell r="BO577">
            <v>2974.13</v>
          </cell>
        </row>
        <row r="578">
          <cell r="BA578">
            <v>19</v>
          </cell>
          <cell r="BB578">
            <v>29.07</v>
          </cell>
          <cell r="BC578">
            <v>5.12</v>
          </cell>
          <cell r="BN578">
            <v>27</v>
          </cell>
          <cell r="BO578">
            <v>2498.41</v>
          </cell>
        </row>
        <row r="579">
          <cell r="BA579">
            <v>59</v>
          </cell>
          <cell r="BB579">
            <v>42.02</v>
          </cell>
          <cell r="BC579">
            <v>9.9499999999999993</v>
          </cell>
          <cell r="BN579">
            <v>27</v>
          </cell>
          <cell r="BO579">
            <v>2497.04</v>
          </cell>
        </row>
        <row r="580">
          <cell r="BA580">
            <v>47</v>
          </cell>
          <cell r="BB580">
            <v>49.07</v>
          </cell>
          <cell r="BC580">
            <v>9.08</v>
          </cell>
          <cell r="BN580">
            <v>27</v>
          </cell>
          <cell r="BO580">
            <v>2494.02</v>
          </cell>
        </row>
        <row r="581">
          <cell r="BA581">
            <v>40</v>
          </cell>
          <cell r="BB581">
            <v>19.8</v>
          </cell>
          <cell r="BC581">
            <v>4.82</v>
          </cell>
          <cell r="BN581">
            <v>27</v>
          </cell>
          <cell r="BO581">
            <v>2483.7399999999998</v>
          </cell>
        </row>
        <row r="582">
          <cell r="BA582">
            <v>18</v>
          </cell>
          <cell r="BB582">
            <v>27.36</v>
          </cell>
          <cell r="BC582">
            <v>4.6500000000000004</v>
          </cell>
          <cell r="BN582">
            <v>27</v>
          </cell>
          <cell r="BO582">
            <v>1617.16</v>
          </cell>
        </row>
        <row r="583">
          <cell r="BA583">
            <v>59</v>
          </cell>
          <cell r="BB583">
            <v>42.95</v>
          </cell>
          <cell r="BC583">
            <v>5.16</v>
          </cell>
          <cell r="BN583">
            <v>27</v>
          </cell>
          <cell r="BO583">
            <v>1493</v>
          </cell>
        </row>
        <row r="584">
          <cell r="BA584">
            <v>57</v>
          </cell>
          <cell r="BB584">
            <v>42.66</v>
          </cell>
          <cell r="BC584">
            <v>10.44</v>
          </cell>
          <cell r="BN584">
            <v>27</v>
          </cell>
          <cell r="BO584">
            <v>1338</v>
          </cell>
        </row>
        <row r="585">
          <cell r="BA585">
            <v>25</v>
          </cell>
          <cell r="BB585">
            <v>33.630000000000003</v>
          </cell>
          <cell r="BC585">
            <v>5.69</v>
          </cell>
          <cell r="BN585">
            <v>27</v>
          </cell>
          <cell r="BO585">
            <v>1033.74</v>
          </cell>
        </row>
        <row r="586">
          <cell r="BA586">
            <v>20</v>
          </cell>
          <cell r="BB586">
            <v>26.84</v>
          </cell>
          <cell r="BC586">
            <v>6.5</v>
          </cell>
          <cell r="BN586">
            <v>27</v>
          </cell>
          <cell r="BO586">
            <v>928.59</v>
          </cell>
        </row>
        <row r="587">
          <cell r="BA587">
            <v>19</v>
          </cell>
          <cell r="BB587">
            <v>28.3</v>
          </cell>
          <cell r="BC587">
            <v>5.73</v>
          </cell>
          <cell r="BN587">
            <v>27</v>
          </cell>
          <cell r="BO587">
            <v>773.54</v>
          </cell>
        </row>
        <row r="588">
          <cell r="BA588">
            <v>26</v>
          </cell>
          <cell r="BB588">
            <v>27.06</v>
          </cell>
          <cell r="BC588">
            <v>5.74</v>
          </cell>
          <cell r="BN588">
            <v>27</v>
          </cell>
          <cell r="BO588">
            <v>650</v>
          </cell>
        </row>
        <row r="589">
          <cell r="BA589">
            <v>51</v>
          </cell>
          <cell r="BB589">
            <v>47.13</v>
          </cell>
          <cell r="BC589">
            <v>8.6999999999999993</v>
          </cell>
          <cell r="BN589">
            <v>28</v>
          </cell>
          <cell r="BO589">
            <v>34672.15</v>
          </cell>
        </row>
        <row r="590">
          <cell r="BA590">
            <v>42</v>
          </cell>
          <cell r="BB590">
            <v>51.72</v>
          </cell>
          <cell r="BC590">
            <v>5.09</v>
          </cell>
          <cell r="BN590">
            <v>28</v>
          </cell>
          <cell r="BO590">
            <v>33975.47</v>
          </cell>
        </row>
        <row r="591">
          <cell r="BA591">
            <v>45</v>
          </cell>
          <cell r="BB591">
            <v>48.59</v>
          </cell>
          <cell r="BC591">
            <v>5.57</v>
          </cell>
          <cell r="BN591">
            <v>28</v>
          </cell>
          <cell r="BO591">
            <v>33057.230000000003</v>
          </cell>
        </row>
        <row r="592">
          <cell r="BA592">
            <v>54</v>
          </cell>
          <cell r="BB592">
            <v>45.18</v>
          </cell>
          <cell r="BC592">
            <v>10.87</v>
          </cell>
          <cell r="BN592">
            <v>28</v>
          </cell>
          <cell r="BO592">
            <v>32222.81</v>
          </cell>
        </row>
        <row r="593">
          <cell r="BA593">
            <v>19</v>
          </cell>
          <cell r="BB593">
            <v>27.9</v>
          </cell>
          <cell r="BC593">
            <v>6.02</v>
          </cell>
          <cell r="BN593">
            <v>28</v>
          </cell>
          <cell r="BO593">
            <v>27080.639999999999</v>
          </cell>
        </row>
        <row r="594">
          <cell r="BA594">
            <v>48</v>
          </cell>
          <cell r="BB594">
            <v>51.33</v>
          </cell>
          <cell r="BC594">
            <v>7</v>
          </cell>
          <cell r="BN594">
            <v>28</v>
          </cell>
          <cell r="BO594">
            <v>24817.25</v>
          </cell>
        </row>
        <row r="595">
          <cell r="BA595">
            <v>27</v>
          </cell>
          <cell r="BB595">
            <v>30.59</v>
          </cell>
          <cell r="BC595">
            <v>5.56</v>
          </cell>
          <cell r="BN595">
            <v>28</v>
          </cell>
          <cell r="BO595">
            <v>23288.93</v>
          </cell>
        </row>
        <row r="596">
          <cell r="BA596">
            <v>60</v>
          </cell>
          <cell r="BB596">
            <v>39.229999999999997</v>
          </cell>
          <cell r="BC596">
            <v>8.4499999999999993</v>
          </cell>
          <cell r="BN596">
            <v>28</v>
          </cell>
          <cell r="BO596">
            <v>19673.34</v>
          </cell>
        </row>
        <row r="597">
          <cell r="BA597">
            <v>33</v>
          </cell>
          <cell r="BB597">
            <v>19.094999999999999</v>
          </cell>
          <cell r="BC597">
            <v>6.19</v>
          </cell>
          <cell r="BN597">
            <v>28</v>
          </cell>
          <cell r="BO597">
            <v>17663.14</v>
          </cell>
        </row>
        <row r="598">
          <cell r="BA598">
            <v>48</v>
          </cell>
          <cell r="BB598">
            <v>49.72</v>
          </cell>
          <cell r="BC598">
            <v>7.71</v>
          </cell>
          <cell r="BN598">
            <v>28</v>
          </cell>
          <cell r="BO598">
            <v>13417.05</v>
          </cell>
        </row>
        <row r="599">
          <cell r="BA599">
            <v>29</v>
          </cell>
          <cell r="BB599">
            <v>21.754999999999999</v>
          </cell>
          <cell r="BC599">
            <v>4.63</v>
          </cell>
          <cell r="BN599">
            <v>28</v>
          </cell>
          <cell r="BO599">
            <v>13292.52</v>
          </cell>
        </row>
        <row r="600">
          <cell r="BA600">
            <v>45</v>
          </cell>
          <cell r="BB600">
            <v>48.39</v>
          </cell>
          <cell r="BC600">
            <v>4.6100000000000003</v>
          </cell>
          <cell r="BN600">
            <v>28</v>
          </cell>
          <cell r="BO600">
            <v>11657.81</v>
          </cell>
        </row>
        <row r="601">
          <cell r="BA601">
            <v>47</v>
          </cell>
          <cell r="BB601">
            <v>47.15</v>
          </cell>
          <cell r="BC601">
            <v>9.5299999999999994</v>
          </cell>
          <cell r="BN601">
            <v>28</v>
          </cell>
          <cell r="BO601">
            <v>10886.66</v>
          </cell>
        </row>
        <row r="602">
          <cell r="BA602">
            <v>52</v>
          </cell>
          <cell r="BB602">
            <v>47.59</v>
          </cell>
          <cell r="BC602">
            <v>11.43</v>
          </cell>
          <cell r="BN602">
            <v>28</v>
          </cell>
          <cell r="BO602">
            <v>8081.74</v>
          </cell>
        </row>
        <row r="603">
          <cell r="BA603">
            <v>59</v>
          </cell>
          <cell r="BB603">
            <v>39.81</v>
          </cell>
          <cell r="BC603">
            <v>7.65</v>
          </cell>
          <cell r="BN603">
            <v>28</v>
          </cell>
          <cell r="BO603">
            <v>7851.85</v>
          </cell>
        </row>
        <row r="604">
          <cell r="BA604">
            <v>21</v>
          </cell>
          <cell r="BB604">
            <v>31.02</v>
          </cell>
          <cell r="BC604">
            <v>5.87</v>
          </cell>
          <cell r="BN604">
            <v>28</v>
          </cell>
          <cell r="BO604">
            <v>7567.13</v>
          </cell>
        </row>
        <row r="605">
          <cell r="BA605">
            <v>27</v>
          </cell>
          <cell r="BB605">
            <v>24.75</v>
          </cell>
          <cell r="BC605">
            <v>4.3600000000000003</v>
          </cell>
          <cell r="BN605">
            <v>28</v>
          </cell>
          <cell r="BO605">
            <v>6827.69</v>
          </cell>
        </row>
        <row r="606">
          <cell r="BA606">
            <v>64</v>
          </cell>
          <cell r="BB606">
            <v>30.114999999999998</v>
          </cell>
          <cell r="BC606">
            <v>10.119999999999999</v>
          </cell>
          <cell r="BN606">
            <v>28</v>
          </cell>
          <cell r="BO606">
            <v>6721.37</v>
          </cell>
        </row>
        <row r="607">
          <cell r="BA607">
            <v>19</v>
          </cell>
          <cell r="BB607">
            <v>26.03</v>
          </cell>
          <cell r="BC607">
            <v>4.01</v>
          </cell>
          <cell r="BN607">
            <v>28</v>
          </cell>
          <cell r="BO607">
            <v>6512.24</v>
          </cell>
        </row>
        <row r="608">
          <cell r="BA608">
            <v>27</v>
          </cell>
          <cell r="BB608">
            <v>20.045000000000002</v>
          </cell>
          <cell r="BC608">
            <v>4.7699999999999996</v>
          </cell>
          <cell r="BN608">
            <v>28</v>
          </cell>
          <cell r="BO608">
            <v>6064.37</v>
          </cell>
        </row>
        <row r="609">
          <cell r="BA609">
            <v>57</v>
          </cell>
          <cell r="BB609">
            <v>40.24</v>
          </cell>
          <cell r="BC609">
            <v>6.83</v>
          </cell>
          <cell r="BN609">
            <v>28</v>
          </cell>
          <cell r="BO609">
            <v>5927.65</v>
          </cell>
        </row>
        <row r="610">
          <cell r="BA610">
            <v>53</v>
          </cell>
          <cell r="BB610">
            <v>43.15</v>
          </cell>
          <cell r="BC610">
            <v>6.14</v>
          </cell>
          <cell r="BN610">
            <v>28</v>
          </cell>
          <cell r="BO610">
            <v>5615.37</v>
          </cell>
        </row>
        <row r="611">
          <cell r="BA611">
            <v>19</v>
          </cell>
          <cell r="BB611">
            <v>27.7</v>
          </cell>
          <cell r="BC611">
            <v>5.6</v>
          </cell>
          <cell r="BN611">
            <v>28</v>
          </cell>
          <cell r="BO611">
            <v>5364.66</v>
          </cell>
        </row>
        <row r="612">
          <cell r="BA612">
            <v>50</v>
          </cell>
          <cell r="BB612">
            <v>45.68</v>
          </cell>
          <cell r="BC612">
            <v>4.8</v>
          </cell>
          <cell r="BN612">
            <v>28</v>
          </cell>
          <cell r="BO612">
            <v>5312.17</v>
          </cell>
        </row>
        <row r="613">
          <cell r="BA613">
            <v>20</v>
          </cell>
          <cell r="BB613">
            <v>27.3</v>
          </cell>
          <cell r="BC613">
            <v>11.89</v>
          </cell>
          <cell r="BN613">
            <v>28</v>
          </cell>
          <cell r="BO613">
            <v>5216.4799999999996</v>
          </cell>
        </row>
        <row r="614">
          <cell r="BA614">
            <v>34</v>
          </cell>
          <cell r="BB614">
            <v>54.45</v>
          </cell>
          <cell r="BC614">
            <v>4.7300000000000004</v>
          </cell>
          <cell r="BN614">
            <v>28</v>
          </cell>
          <cell r="BO614">
            <v>4719.74</v>
          </cell>
        </row>
        <row r="615">
          <cell r="BA615">
            <v>34</v>
          </cell>
          <cell r="BB615">
            <v>54.43</v>
          </cell>
          <cell r="BC615">
            <v>4.6100000000000003</v>
          </cell>
          <cell r="BN615">
            <v>28</v>
          </cell>
          <cell r="BO615">
            <v>4449.46</v>
          </cell>
        </row>
        <row r="616">
          <cell r="BA616">
            <v>48</v>
          </cell>
          <cell r="BB616">
            <v>48.01</v>
          </cell>
          <cell r="BC616">
            <v>7.3</v>
          </cell>
          <cell r="BN616">
            <v>28</v>
          </cell>
          <cell r="BO616">
            <v>4438.26</v>
          </cell>
        </row>
        <row r="617">
          <cell r="BA617">
            <v>40</v>
          </cell>
          <cell r="BB617">
            <v>48.32</v>
          </cell>
          <cell r="BC617">
            <v>5.88</v>
          </cell>
          <cell r="BN617">
            <v>28</v>
          </cell>
          <cell r="BO617">
            <v>4435.09</v>
          </cell>
        </row>
        <row r="618">
          <cell r="BA618">
            <v>29</v>
          </cell>
          <cell r="BB618">
            <v>22.895</v>
          </cell>
          <cell r="BC618">
            <v>4.0599999999999996</v>
          </cell>
          <cell r="BN618">
            <v>28</v>
          </cell>
          <cell r="BO618">
            <v>4428.8900000000003</v>
          </cell>
        </row>
        <row r="619">
          <cell r="BA619">
            <v>35</v>
          </cell>
          <cell r="BB619">
            <v>54.85</v>
          </cell>
          <cell r="BC619">
            <v>4.9000000000000004</v>
          </cell>
          <cell r="BN619">
            <v>28</v>
          </cell>
          <cell r="BO619">
            <v>4349.46</v>
          </cell>
        </row>
        <row r="620">
          <cell r="BA620">
            <v>29</v>
          </cell>
          <cell r="BB620">
            <v>21.85</v>
          </cell>
          <cell r="BC620">
            <v>5.52</v>
          </cell>
          <cell r="BN620">
            <v>28</v>
          </cell>
          <cell r="BO620">
            <v>4340.4399999999996</v>
          </cell>
        </row>
        <row r="621">
          <cell r="BA621">
            <v>37</v>
          </cell>
          <cell r="BB621">
            <v>51.86</v>
          </cell>
          <cell r="BC621">
            <v>5.2</v>
          </cell>
          <cell r="BN621">
            <v>28</v>
          </cell>
          <cell r="BO621">
            <v>4337.74</v>
          </cell>
        </row>
        <row r="622">
          <cell r="BA622">
            <v>64</v>
          </cell>
          <cell r="BB622">
            <v>39.049999999999997</v>
          </cell>
          <cell r="BC622">
            <v>7.59</v>
          </cell>
          <cell r="BN622">
            <v>28</v>
          </cell>
          <cell r="BO622">
            <v>4133.6400000000003</v>
          </cell>
        </row>
        <row r="623">
          <cell r="BA623">
            <v>64</v>
          </cell>
          <cell r="BB623">
            <v>31.824999999999999</v>
          </cell>
          <cell r="BC623">
            <v>8.2799999999999994</v>
          </cell>
          <cell r="BN623">
            <v>28</v>
          </cell>
          <cell r="BO623">
            <v>3847.67</v>
          </cell>
        </row>
        <row r="624">
          <cell r="BA624">
            <v>44</v>
          </cell>
          <cell r="BB624">
            <v>46.43</v>
          </cell>
          <cell r="BC624">
            <v>6.72</v>
          </cell>
          <cell r="BN624">
            <v>28</v>
          </cell>
          <cell r="BO624">
            <v>3766.88</v>
          </cell>
        </row>
        <row r="625">
          <cell r="BA625">
            <v>34</v>
          </cell>
          <cell r="BB625">
            <v>53.63</v>
          </cell>
          <cell r="BC625">
            <v>5.47</v>
          </cell>
          <cell r="BN625">
            <v>28</v>
          </cell>
          <cell r="BO625">
            <v>3732.63</v>
          </cell>
        </row>
        <row r="626">
          <cell r="BA626">
            <v>42</v>
          </cell>
          <cell r="BB626">
            <v>48.7</v>
          </cell>
          <cell r="BC626">
            <v>4.71</v>
          </cell>
          <cell r="BN626">
            <v>28</v>
          </cell>
          <cell r="BO626">
            <v>3556.92</v>
          </cell>
        </row>
        <row r="627">
          <cell r="BA627">
            <v>40</v>
          </cell>
          <cell r="BB627">
            <v>48.81</v>
          </cell>
          <cell r="BC627">
            <v>5.49</v>
          </cell>
          <cell r="BN627">
            <v>28</v>
          </cell>
          <cell r="BO627">
            <v>3277.16</v>
          </cell>
        </row>
        <row r="628">
          <cell r="BA628">
            <v>42</v>
          </cell>
          <cell r="BB628">
            <v>47.53</v>
          </cell>
          <cell r="BC628">
            <v>4.72</v>
          </cell>
          <cell r="BN628">
            <v>28</v>
          </cell>
          <cell r="BO628">
            <v>3268.85</v>
          </cell>
        </row>
        <row r="629">
          <cell r="BA629">
            <v>60</v>
          </cell>
          <cell r="BB629">
            <v>36.85</v>
          </cell>
          <cell r="BC629">
            <v>6.7</v>
          </cell>
          <cell r="BN629">
            <v>28</v>
          </cell>
          <cell r="BO629">
            <v>3172.02</v>
          </cell>
        </row>
        <row r="630">
          <cell r="BA630">
            <v>40</v>
          </cell>
          <cell r="BB630">
            <v>29.3</v>
          </cell>
          <cell r="BC630">
            <v>5.5</v>
          </cell>
          <cell r="BN630">
            <v>28</v>
          </cell>
          <cell r="BO630">
            <v>3171.61</v>
          </cell>
        </row>
        <row r="631">
          <cell r="BA631">
            <v>38</v>
          </cell>
          <cell r="BB631">
            <v>19.3</v>
          </cell>
          <cell r="BC631">
            <v>4.46</v>
          </cell>
          <cell r="BN631">
            <v>28</v>
          </cell>
          <cell r="BO631">
            <v>3161.45</v>
          </cell>
        </row>
        <row r="632">
          <cell r="BA632">
            <v>25</v>
          </cell>
          <cell r="BB632">
            <v>24.13</v>
          </cell>
          <cell r="BC632">
            <v>5.29</v>
          </cell>
          <cell r="BN632">
            <v>28</v>
          </cell>
          <cell r="BO632">
            <v>3062.51</v>
          </cell>
        </row>
        <row r="633">
          <cell r="BA633">
            <v>48</v>
          </cell>
          <cell r="BB633">
            <v>46.7</v>
          </cell>
          <cell r="BC633">
            <v>10.99</v>
          </cell>
          <cell r="BN633">
            <v>28</v>
          </cell>
          <cell r="BO633">
            <v>2689.5</v>
          </cell>
        </row>
        <row r="634">
          <cell r="BA634">
            <v>46</v>
          </cell>
          <cell r="BB634">
            <v>45.27</v>
          </cell>
          <cell r="BC634">
            <v>5.2</v>
          </cell>
          <cell r="BN634">
            <v>28</v>
          </cell>
          <cell r="BO634">
            <v>2684.69</v>
          </cell>
        </row>
        <row r="635">
          <cell r="BA635">
            <v>49</v>
          </cell>
          <cell r="BB635">
            <v>44.29</v>
          </cell>
          <cell r="BC635">
            <v>9.66</v>
          </cell>
          <cell r="BN635">
            <v>28</v>
          </cell>
          <cell r="BO635">
            <v>2213.21</v>
          </cell>
        </row>
        <row r="636">
          <cell r="BA636">
            <v>34</v>
          </cell>
          <cell r="BB636">
            <v>54.59</v>
          </cell>
          <cell r="BC636">
            <v>4.22</v>
          </cell>
          <cell r="BN636">
            <v>28</v>
          </cell>
          <cell r="BO636">
            <v>2170.08</v>
          </cell>
        </row>
        <row r="637">
          <cell r="BA637">
            <v>63</v>
          </cell>
          <cell r="BB637">
            <v>32.965000000000003</v>
          </cell>
          <cell r="BC637">
            <v>11.78</v>
          </cell>
          <cell r="BN637">
            <v>28</v>
          </cell>
          <cell r="BO637">
            <v>1908.9</v>
          </cell>
        </row>
        <row r="638">
          <cell r="BA638">
            <v>57</v>
          </cell>
          <cell r="BB638">
            <v>38.049999999999997</v>
          </cell>
          <cell r="BC638">
            <v>9.6199999999999992</v>
          </cell>
          <cell r="BN638">
            <v>28</v>
          </cell>
          <cell r="BO638">
            <v>1850.55</v>
          </cell>
        </row>
        <row r="639">
          <cell r="BA639">
            <v>48</v>
          </cell>
          <cell r="BB639">
            <v>46.14</v>
          </cell>
          <cell r="BC639">
            <v>10.78</v>
          </cell>
          <cell r="BN639">
            <v>28</v>
          </cell>
          <cell r="BO639">
            <v>1158.32</v>
          </cell>
        </row>
        <row r="640">
          <cell r="BA640">
            <v>63</v>
          </cell>
          <cell r="BB640">
            <v>41.325000000000003</v>
          </cell>
          <cell r="BC640">
            <v>5.1100000000000003</v>
          </cell>
          <cell r="BN640">
            <v>28</v>
          </cell>
          <cell r="BO640">
            <v>1056</v>
          </cell>
        </row>
        <row r="641">
          <cell r="BA641">
            <v>48</v>
          </cell>
          <cell r="BB641">
            <v>44.64</v>
          </cell>
          <cell r="BC641">
            <v>7.18</v>
          </cell>
          <cell r="BN641">
            <v>28</v>
          </cell>
          <cell r="BO641">
            <v>1044</v>
          </cell>
        </row>
        <row r="642">
          <cell r="BA642">
            <v>18</v>
          </cell>
          <cell r="BB642">
            <v>25.175000000000001</v>
          </cell>
          <cell r="BC642">
            <v>4.96</v>
          </cell>
          <cell r="BN642">
            <v>28</v>
          </cell>
          <cell r="BO642">
            <v>1006.65</v>
          </cell>
        </row>
        <row r="643">
          <cell r="BA643">
            <v>46</v>
          </cell>
          <cell r="BB643">
            <v>43.11</v>
          </cell>
          <cell r="BC643">
            <v>4.67</v>
          </cell>
          <cell r="BN643">
            <v>28</v>
          </cell>
          <cell r="BO643">
            <v>915.07</v>
          </cell>
        </row>
        <row r="644">
          <cell r="BA644">
            <v>32</v>
          </cell>
          <cell r="BB644">
            <v>53.32</v>
          </cell>
          <cell r="BC644">
            <v>5.0599999999999996</v>
          </cell>
          <cell r="BN644">
            <v>29</v>
          </cell>
          <cell r="BO644">
            <v>44585.46</v>
          </cell>
        </row>
        <row r="645">
          <cell r="BA645">
            <v>58</v>
          </cell>
          <cell r="BB645">
            <v>38.04</v>
          </cell>
          <cell r="BC645">
            <v>5.0199999999999996</v>
          </cell>
          <cell r="BN645">
            <v>29</v>
          </cell>
          <cell r="BO645">
            <v>36197.699999999997</v>
          </cell>
        </row>
        <row r="646">
          <cell r="BA646">
            <v>60</v>
          </cell>
          <cell r="BB646">
            <v>37.9</v>
          </cell>
          <cell r="BC646">
            <v>7.76</v>
          </cell>
          <cell r="BN646">
            <v>29</v>
          </cell>
          <cell r="BO646">
            <v>33707.550000000003</v>
          </cell>
        </row>
        <row r="647">
          <cell r="BA647">
            <v>54</v>
          </cell>
          <cell r="BB647">
            <v>39.6</v>
          </cell>
          <cell r="BC647">
            <v>9.32</v>
          </cell>
          <cell r="BN647">
            <v>29</v>
          </cell>
          <cell r="BO647">
            <v>32086.21</v>
          </cell>
        </row>
        <row r="648">
          <cell r="BA648">
            <v>34</v>
          </cell>
          <cell r="BB648">
            <v>50.92</v>
          </cell>
          <cell r="BC648">
            <v>5.31</v>
          </cell>
          <cell r="BN648">
            <v>29</v>
          </cell>
          <cell r="BO648">
            <v>29622.69</v>
          </cell>
        </row>
        <row r="649">
          <cell r="BA649">
            <v>21</v>
          </cell>
          <cell r="BB649">
            <v>21.85</v>
          </cell>
          <cell r="BC649">
            <v>5.56</v>
          </cell>
          <cell r="BN649">
            <v>29</v>
          </cell>
          <cell r="BO649">
            <v>20277.810000000001</v>
          </cell>
        </row>
        <row r="650">
          <cell r="BA650">
            <v>59</v>
          </cell>
          <cell r="BB650">
            <v>36.08</v>
          </cell>
          <cell r="BC650">
            <v>7.11</v>
          </cell>
          <cell r="BN650">
            <v>29</v>
          </cell>
          <cell r="BO650">
            <v>20177.669999999998</v>
          </cell>
        </row>
        <row r="651">
          <cell r="BA651">
            <v>53</v>
          </cell>
          <cell r="BB651">
            <v>40.44</v>
          </cell>
          <cell r="BC651">
            <v>5.13</v>
          </cell>
          <cell r="BN651">
            <v>29</v>
          </cell>
          <cell r="BO651">
            <v>19442.349999999999</v>
          </cell>
        </row>
        <row r="652">
          <cell r="BA652">
            <v>62</v>
          </cell>
          <cell r="BB652">
            <v>38.094999999999999</v>
          </cell>
          <cell r="BC652">
            <v>10.199999999999999</v>
          </cell>
          <cell r="BN652">
            <v>29</v>
          </cell>
          <cell r="BO652">
            <v>19107.78</v>
          </cell>
        </row>
        <row r="653">
          <cell r="BA653">
            <v>44</v>
          </cell>
          <cell r="BB653">
            <v>44.95</v>
          </cell>
          <cell r="BC653">
            <v>10.4</v>
          </cell>
          <cell r="BN653">
            <v>29</v>
          </cell>
          <cell r="BO653">
            <v>18157.88</v>
          </cell>
        </row>
        <row r="654">
          <cell r="BA654">
            <v>60</v>
          </cell>
          <cell r="BB654">
            <v>35.54</v>
          </cell>
          <cell r="BC654">
            <v>10.67</v>
          </cell>
          <cell r="BN654">
            <v>29</v>
          </cell>
          <cell r="BO654">
            <v>16657.72</v>
          </cell>
        </row>
        <row r="655">
          <cell r="BA655">
            <v>63</v>
          </cell>
          <cell r="BB655">
            <v>39.799999999999997</v>
          </cell>
          <cell r="BC655">
            <v>4.6500000000000004</v>
          </cell>
          <cell r="BN655">
            <v>29</v>
          </cell>
          <cell r="BO655">
            <v>16138.76</v>
          </cell>
        </row>
        <row r="656">
          <cell r="BA656">
            <v>64</v>
          </cell>
          <cell r="BB656">
            <v>33.659999999999997</v>
          </cell>
          <cell r="BC656">
            <v>5.65</v>
          </cell>
          <cell r="BN656">
            <v>29</v>
          </cell>
          <cell r="BO656">
            <v>16115.3</v>
          </cell>
        </row>
        <row r="657">
          <cell r="BA657">
            <v>60</v>
          </cell>
          <cell r="BB657">
            <v>35.5</v>
          </cell>
          <cell r="BC657">
            <v>11.97</v>
          </cell>
          <cell r="BN657">
            <v>29</v>
          </cell>
          <cell r="BO657">
            <v>12847.24</v>
          </cell>
        </row>
        <row r="658">
          <cell r="BA658">
            <v>51</v>
          </cell>
          <cell r="BB658">
            <v>41.63</v>
          </cell>
          <cell r="BC658">
            <v>6.71</v>
          </cell>
          <cell r="BN658">
            <v>29</v>
          </cell>
          <cell r="BO658">
            <v>11994.89</v>
          </cell>
        </row>
        <row r="659">
          <cell r="BA659">
            <v>44</v>
          </cell>
          <cell r="BB659">
            <v>46.49</v>
          </cell>
          <cell r="BC659">
            <v>11.92</v>
          </cell>
          <cell r="BN659">
            <v>29</v>
          </cell>
          <cell r="BO659">
            <v>9010.2000000000007</v>
          </cell>
        </row>
        <row r="660">
          <cell r="BA660">
            <v>50</v>
          </cell>
          <cell r="BB660">
            <v>43.29</v>
          </cell>
          <cell r="BC660">
            <v>5.35</v>
          </cell>
          <cell r="BN660">
            <v>29</v>
          </cell>
          <cell r="BO660">
            <v>8471.65</v>
          </cell>
        </row>
        <row r="661">
          <cell r="BA661">
            <v>47</v>
          </cell>
          <cell r="BB661">
            <v>43.08</v>
          </cell>
          <cell r="BC661">
            <v>8.9600000000000009</v>
          </cell>
          <cell r="BN661">
            <v>29</v>
          </cell>
          <cell r="BO661">
            <v>8314.65</v>
          </cell>
        </row>
        <row r="662">
          <cell r="BA662">
            <v>54</v>
          </cell>
          <cell r="BB662">
            <v>39.07</v>
          </cell>
          <cell r="BC662">
            <v>11.93</v>
          </cell>
          <cell r="BN662">
            <v>29</v>
          </cell>
          <cell r="BO662">
            <v>8077.41</v>
          </cell>
        </row>
        <row r="663">
          <cell r="BA663">
            <v>51</v>
          </cell>
          <cell r="BB663">
            <v>41.3</v>
          </cell>
          <cell r="BC663">
            <v>9.59</v>
          </cell>
          <cell r="BN663">
            <v>29</v>
          </cell>
          <cell r="BO663">
            <v>7650.8</v>
          </cell>
        </row>
        <row r="664">
          <cell r="BA664">
            <v>52</v>
          </cell>
          <cell r="BB664">
            <v>42.95</v>
          </cell>
          <cell r="BC664">
            <v>11.88</v>
          </cell>
          <cell r="BN664">
            <v>29</v>
          </cell>
          <cell r="BO664">
            <v>7388.85</v>
          </cell>
        </row>
        <row r="665">
          <cell r="BA665">
            <v>43</v>
          </cell>
          <cell r="BB665">
            <v>46.96</v>
          </cell>
          <cell r="BC665">
            <v>4.6399999999999997</v>
          </cell>
          <cell r="BN665">
            <v>29</v>
          </cell>
          <cell r="BO665">
            <v>7349.12</v>
          </cell>
        </row>
        <row r="666">
          <cell r="BA666">
            <v>62</v>
          </cell>
          <cell r="BB666">
            <v>30.495000000000001</v>
          </cell>
          <cell r="BC666">
            <v>9.5299999999999994</v>
          </cell>
          <cell r="BN666">
            <v>29</v>
          </cell>
          <cell r="BO666">
            <v>7128.64</v>
          </cell>
        </row>
        <row r="667">
          <cell r="BA667">
            <v>27</v>
          </cell>
          <cell r="BB667">
            <v>17.954999999999998</v>
          </cell>
          <cell r="BC667">
            <v>5.29</v>
          </cell>
          <cell r="BN667">
            <v>29</v>
          </cell>
          <cell r="BO667">
            <v>6276.3</v>
          </cell>
        </row>
        <row r="668">
          <cell r="BA668">
            <v>64</v>
          </cell>
          <cell r="BB668">
            <v>25.6</v>
          </cell>
          <cell r="BC668">
            <v>10.95</v>
          </cell>
          <cell r="BN668">
            <v>29</v>
          </cell>
          <cell r="BO668">
            <v>5926.93</v>
          </cell>
        </row>
        <row r="669">
          <cell r="BA669">
            <v>60</v>
          </cell>
          <cell r="BB669">
            <v>34.21</v>
          </cell>
          <cell r="BC669">
            <v>9.17</v>
          </cell>
          <cell r="BN669">
            <v>29</v>
          </cell>
          <cell r="BO669">
            <v>5877.02</v>
          </cell>
        </row>
        <row r="670">
          <cell r="BA670">
            <v>54</v>
          </cell>
          <cell r="BB670">
            <v>39.74</v>
          </cell>
          <cell r="BC670">
            <v>7.39</v>
          </cell>
          <cell r="BN670">
            <v>29</v>
          </cell>
          <cell r="BO670">
            <v>5748.13</v>
          </cell>
        </row>
        <row r="671">
          <cell r="BA671">
            <v>41</v>
          </cell>
          <cell r="BB671">
            <v>49.53</v>
          </cell>
          <cell r="BC671">
            <v>9.1300000000000008</v>
          </cell>
          <cell r="BN671">
            <v>29</v>
          </cell>
          <cell r="BO671">
            <v>5708.87</v>
          </cell>
        </row>
        <row r="672">
          <cell r="BA672">
            <v>64</v>
          </cell>
          <cell r="BB672">
            <v>39.33</v>
          </cell>
          <cell r="BC672">
            <v>10.4</v>
          </cell>
          <cell r="BN672">
            <v>29</v>
          </cell>
          <cell r="BO672">
            <v>5209.58</v>
          </cell>
        </row>
        <row r="673">
          <cell r="BA673">
            <v>52</v>
          </cell>
          <cell r="BB673">
            <v>39.979999999999997</v>
          </cell>
          <cell r="BC673">
            <v>9.4600000000000009</v>
          </cell>
          <cell r="BN673">
            <v>29</v>
          </cell>
          <cell r="BO673">
            <v>5138.26</v>
          </cell>
        </row>
        <row r="674">
          <cell r="BA674">
            <v>42</v>
          </cell>
          <cell r="BB674">
            <v>46.51</v>
          </cell>
          <cell r="BC674">
            <v>8.69</v>
          </cell>
          <cell r="BN674">
            <v>29</v>
          </cell>
          <cell r="BO674">
            <v>5059.5600000000004</v>
          </cell>
        </row>
        <row r="675">
          <cell r="BA675">
            <v>43</v>
          </cell>
          <cell r="BB675">
            <v>43.58</v>
          </cell>
          <cell r="BC675">
            <v>4.2300000000000004</v>
          </cell>
          <cell r="BN675">
            <v>29</v>
          </cell>
          <cell r="BO675">
            <v>4922.92</v>
          </cell>
        </row>
        <row r="676">
          <cell r="BA676">
            <v>47</v>
          </cell>
          <cell r="BB676">
            <v>42.28</v>
          </cell>
          <cell r="BC676">
            <v>9.16</v>
          </cell>
          <cell r="BN676">
            <v>29</v>
          </cell>
          <cell r="BO676">
            <v>4906.41</v>
          </cell>
        </row>
        <row r="677">
          <cell r="BA677">
            <v>57</v>
          </cell>
          <cell r="BB677">
            <v>35.520000000000003</v>
          </cell>
          <cell r="BC677">
            <v>8.26</v>
          </cell>
          <cell r="BN677">
            <v>29</v>
          </cell>
          <cell r="BO677">
            <v>4529.4799999999996</v>
          </cell>
        </row>
        <row r="678">
          <cell r="BA678">
            <v>60</v>
          </cell>
          <cell r="BB678">
            <v>33.6</v>
          </cell>
          <cell r="BC678">
            <v>11.25</v>
          </cell>
          <cell r="BN678">
            <v>29</v>
          </cell>
          <cell r="BO678">
            <v>4433.92</v>
          </cell>
        </row>
        <row r="679">
          <cell r="BA679">
            <v>20</v>
          </cell>
          <cell r="BB679">
            <v>22.42</v>
          </cell>
          <cell r="BC679">
            <v>6.74</v>
          </cell>
          <cell r="BN679">
            <v>29</v>
          </cell>
          <cell r="BO679">
            <v>4433.3900000000003</v>
          </cell>
        </row>
        <row r="680">
          <cell r="BA680">
            <v>40</v>
          </cell>
          <cell r="BB680">
            <v>46.86</v>
          </cell>
          <cell r="BC680">
            <v>4.87</v>
          </cell>
          <cell r="BN680">
            <v>29</v>
          </cell>
          <cell r="BO680">
            <v>4058.12</v>
          </cell>
        </row>
        <row r="681">
          <cell r="BA681">
            <v>64</v>
          </cell>
          <cell r="BB681">
            <v>32.965000000000003</v>
          </cell>
          <cell r="BC681">
            <v>6.68</v>
          </cell>
          <cell r="BN681">
            <v>29</v>
          </cell>
          <cell r="BO681">
            <v>4040.56</v>
          </cell>
        </row>
        <row r="682">
          <cell r="BA682">
            <v>53</v>
          </cell>
          <cell r="BB682">
            <v>39.340000000000003</v>
          </cell>
          <cell r="BC682">
            <v>5.0199999999999996</v>
          </cell>
          <cell r="BN682">
            <v>29</v>
          </cell>
          <cell r="BO682">
            <v>3947.41</v>
          </cell>
        </row>
        <row r="683">
          <cell r="BA683">
            <v>41</v>
          </cell>
          <cell r="BB683">
            <v>47</v>
          </cell>
          <cell r="BC683">
            <v>10.64</v>
          </cell>
          <cell r="BN683">
            <v>29</v>
          </cell>
          <cell r="BO683">
            <v>3943.6</v>
          </cell>
        </row>
        <row r="684">
          <cell r="BA684">
            <v>55</v>
          </cell>
          <cell r="BB684">
            <v>36.71</v>
          </cell>
          <cell r="BC684">
            <v>8.74</v>
          </cell>
          <cell r="BN684">
            <v>29</v>
          </cell>
          <cell r="BO684">
            <v>3898.35</v>
          </cell>
        </row>
        <row r="685">
          <cell r="BA685">
            <v>31</v>
          </cell>
          <cell r="BB685">
            <v>53.48</v>
          </cell>
          <cell r="BC685">
            <v>5.64</v>
          </cell>
          <cell r="BN685">
            <v>29</v>
          </cell>
          <cell r="BO685">
            <v>3736.46</v>
          </cell>
        </row>
        <row r="686">
          <cell r="BA686">
            <v>57</v>
          </cell>
          <cell r="BB686">
            <v>35.5</v>
          </cell>
          <cell r="BC686">
            <v>10.37</v>
          </cell>
          <cell r="BN686">
            <v>29</v>
          </cell>
          <cell r="BO686">
            <v>3471.41</v>
          </cell>
        </row>
        <row r="687">
          <cell r="BA687">
            <v>55</v>
          </cell>
          <cell r="BB687">
            <v>36.979999999999997</v>
          </cell>
          <cell r="BC687">
            <v>9.56</v>
          </cell>
          <cell r="BN687">
            <v>29</v>
          </cell>
          <cell r="BO687">
            <v>3366.67</v>
          </cell>
        </row>
        <row r="688">
          <cell r="BA688">
            <v>59</v>
          </cell>
          <cell r="BB688">
            <v>32.395000000000003</v>
          </cell>
          <cell r="BC688">
            <v>8.23</v>
          </cell>
          <cell r="BN688">
            <v>29</v>
          </cell>
          <cell r="BO688">
            <v>3353.28</v>
          </cell>
        </row>
        <row r="689">
          <cell r="BA689">
            <v>60</v>
          </cell>
          <cell r="BB689">
            <v>32.729999999999997</v>
          </cell>
          <cell r="BC689">
            <v>7.03</v>
          </cell>
          <cell r="BN689">
            <v>29</v>
          </cell>
          <cell r="BO689">
            <v>3162.02</v>
          </cell>
        </row>
        <row r="690">
          <cell r="BA690">
            <v>24</v>
          </cell>
          <cell r="BB690">
            <v>20.52</v>
          </cell>
          <cell r="BC690">
            <v>5.45</v>
          </cell>
          <cell r="BN690">
            <v>29</v>
          </cell>
          <cell r="BO690">
            <v>2867.12</v>
          </cell>
        </row>
        <row r="691">
          <cell r="BA691">
            <v>33</v>
          </cell>
          <cell r="BB691">
            <v>51.72</v>
          </cell>
          <cell r="BC691">
            <v>5.76</v>
          </cell>
          <cell r="BN691">
            <v>29</v>
          </cell>
          <cell r="BO691">
            <v>2866.09</v>
          </cell>
        </row>
        <row r="692">
          <cell r="BA692">
            <v>33</v>
          </cell>
          <cell r="BB692">
            <v>50.2</v>
          </cell>
          <cell r="BC692">
            <v>5.4</v>
          </cell>
          <cell r="BN692">
            <v>29</v>
          </cell>
          <cell r="BO692">
            <v>1068</v>
          </cell>
        </row>
        <row r="693">
          <cell r="BA693">
            <v>43</v>
          </cell>
          <cell r="BB693">
            <v>25.52</v>
          </cell>
          <cell r="BC693">
            <v>6.35</v>
          </cell>
          <cell r="BN693">
            <v>29</v>
          </cell>
          <cell r="BO693">
            <v>896.21</v>
          </cell>
        </row>
        <row r="694">
          <cell r="BA694">
            <v>63</v>
          </cell>
          <cell r="BB694">
            <v>35.200000000000003</v>
          </cell>
          <cell r="BC694">
            <v>6.26</v>
          </cell>
          <cell r="BN694">
            <v>29</v>
          </cell>
          <cell r="BO694">
            <v>770</v>
          </cell>
        </row>
        <row r="695">
          <cell r="BA695">
            <v>46</v>
          </cell>
          <cell r="BB695">
            <v>41.26</v>
          </cell>
          <cell r="BC695">
            <v>5.97</v>
          </cell>
          <cell r="BN695">
            <v>29</v>
          </cell>
          <cell r="BO695">
            <v>760</v>
          </cell>
        </row>
        <row r="696">
          <cell r="BA696">
            <v>26</v>
          </cell>
          <cell r="BB696">
            <v>17.195</v>
          </cell>
          <cell r="BC696">
            <v>5.29</v>
          </cell>
          <cell r="BN696">
            <v>29</v>
          </cell>
          <cell r="BO696">
            <v>600</v>
          </cell>
        </row>
        <row r="697">
          <cell r="BA697">
            <v>63</v>
          </cell>
          <cell r="BB697">
            <v>23.085000000000001</v>
          </cell>
          <cell r="BC697">
            <v>4.2699999999999996</v>
          </cell>
          <cell r="BN697">
            <v>30</v>
          </cell>
          <cell r="BO697">
            <v>40932.43</v>
          </cell>
        </row>
        <row r="698">
          <cell r="BA698">
            <v>63</v>
          </cell>
          <cell r="BB698">
            <v>21.66</v>
          </cell>
          <cell r="BC698">
            <v>5.2</v>
          </cell>
          <cell r="BN698">
            <v>30</v>
          </cell>
          <cell r="BO698">
            <v>39241.440000000002</v>
          </cell>
        </row>
        <row r="699">
          <cell r="BA699">
            <v>55</v>
          </cell>
          <cell r="BB699">
            <v>36.47</v>
          </cell>
          <cell r="BC699">
            <v>8.23</v>
          </cell>
          <cell r="BN699">
            <v>30</v>
          </cell>
          <cell r="BO699">
            <v>36976.449999999997</v>
          </cell>
        </row>
        <row r="700">
          <cell r="BA700">
            <v>55</v>
          </cell>
          <cell r="BB700">
            <v>36.08</v>
          </cell>
          <cell r="BC700">
            <v>10.33</v>
          </cell>
          <cell r="BN700">
            <v>30</v>
          </cell>
          <cell r="BO700">
            <v>36950.26</v>
          </cell>
        </row>
        <row r="701">
          <cell r="BA701">
            <v>23</v>
          </cell>
          <cell r="BB701">
            <v>23.18</v>
          </cell>
          <cell r="BC701">
            <v>6.13</v>
          </cell>
          <cell r="BN701">
            <v>30</v>
          </cell>
          <cell r="BO701">
            <v>36837.47</v>
          </cell>
        </row>
        <row r="702">
          <cell r="BA702">
            <v>64</v>
          </cell>
          <cell r="BB702">
            <v>39.159999999999997</v>
          </cell>
          <cell r="BC702">
            <v>8.08</v>
          </cell>
          <cell r="BN702">
            <v>30</v>
          </cell>
          <cell r="BO702">
            <v>36572.800000000003</v>
          </cell>
        </row>
        <row r="703">
          <cell r="BA703">
            <v>64</v>
          </cell>
          <cell r="BB703">
            <v>38.19</v>
          </cell>
          <cell r="BC703">
            <v>10.49</v>
          </cell>
          <cell r="BN703">
            <v>30</v>
          </cell>
          <cell r="BO703">
            <v>36314.050000000003</v>
          </cell>
        </row>
        <row r="704">
          <cell r="BA704">
            <v>64</v>
          </cell>
          <cell r="BB704">
            <v>26.41</v>
          </cell>
          <cell r="BC704">
            <v>8.11</v>
          </cell>
          <cell r="BN704">
            <v>30</v>
          </cell>
          <cell r="BO704">
            <v>35883.269999999997</v>
          </cell>
        </row>
        <row r="705">
          <cell r="BA705">
            <v>57</v>
          </cell>
          <cell r="BB705">
            <v>28.785</v>
          </cell>
          <cell r="BC705">
            <v>6.6</v>
          </cell>
          <cell r="BN705">
            <v>30</v>
          </cell>
          <cell r="BO705">
            <v>35547.47</v>
          </cell>
        </row>
        <row r="706">
          <cell r="BA706">
            <v>59</v>
          </cell>
          <cell r="BB706">
            <v>26.695</v>
          </cell>
          <cell r="BC706">
            <v>10.14</v>
          </cell>
          <cell r="BN706">
            <v>30</v>
          </cell>
          <cell r="BO706">
            <v>29007.82</v>
          </cell>
        </row>
        <row r="707">
          <cell r="BA707">
            <v>34</v>
          </cell>
          <cell r="BB707">
            <v>32.799999999999997</v>
          </cell>
          <cell r="BC707">
            <v>6.06</v>
          </cell>
          <cell r="BN707">
            <v>30</v>
          </cell>
          <cell r="BO707">
            <v>27696.11</v>
          </cell>
        </row>
        <row r="708">
          <cell r="BA708">
            <v>55</v>
          </cell>
          <cell r="BB708">
            <v>35.869999999999997</v>
          </cell>
          <cell r="BC708">
            <v>9.91</v>
          </cell>
          <cell r="BN708">
            <v>30</v>
          </cell>
          <cell r="BO708">
            <v>27614.71</v>
          </cell>
        </row>
        <row r="709">
          <cell r="BA709">
            <v>63</v>
          </cell>
          <cell r="BB709">
            <v>21.66</v>
          </cell>
          <cell r="BC709">
            <v>4.1399999999999997</v>
          </cell>
          <cell r="BN709">
            <v>30</v>
          </cell>
          <cell r="BO709">
            <v>24795.040000000001</v>
          </cell>
        </row>
        <row r="710">
          <cell r="BA710">
            <v>53</v>
          </cell>
          <cell r="BB710">
            <v>37.72</v>
          </cell>
          <cell r="BC710">
            <v>4.38</v>
          </cell>
          <cell r="BN710">
            <v>30</v>
          </cell>
          <cell r="BO710">
            <v>20745.990000000002</v>
          </cell>
        </row>
        <row r="711">
          <cell r="BA711">
            <v>64</v>
          </cell>
          <cell r="BB711">
            <v>39.700000000000003</v>
          </cell>
          <cell r="BC711">
            <v>9.83</v>
          </cell>
          <cell r="BN711">
            <v>30</v>
          </cell>
          <cell r="BO711">
            <v>19521.97</v>
          </cell>
        </row>
        <row r="712">
          <cell r="BA712">
            <v>64</v>
          </cell>
          <cell r="BB712">
            <v>35.97</v>
          </cell>
          <cell r="BC712">
            <v>11.08</v>
          </cell>
          <cell r="BN712">
            <v>30</v>
          </cell>
          <cell r="BO712">
            <v>18963.169999999998</v>
          </cell>
        </row>
        <row r="713">
          <cell r="BA713">
            <v>54</v>
          </cell>
          <cell r="BB713">
            <v>37.85</v>
          </cell>
          <cell r="BC713">
            <v>11.01</v>
          </cell>
          <cell r="BN713">
            <v>30</v>
          </cell>
          <cell r="BO713">
            <v>18765.88</v>
          </cell>
        </row>
        <row r="714">
          <cell r="BA714">
            <v>18</v>
          </cell>
          <cell r="BB714">
            <v>21.66</v>
          </cell>
          <cell r="BC714">
            <v>4.37</v>
          </cell>
          <cell r="BN714">
            <v>30</v>
          </cell>
          <cell r="BO714">
            <v>18259.22</v>
          </cell>
        </row>
        <row r="715">
          <cell r="BA715">
            <v>50</v>
          </cell>
          <cell r="BB715">
            <v>39.369999999999997</v>
          </cell>
          <cell r="BC715">
            <v>5.91</v>
          </cell>
          <cell r="BN715">
            <v>30</v>
          </cell>
          <cell r="BO715">
            <v>17361.77</v>
          </cell>
        </row>
        <row r="716">
          <cell r="BA716">
            <v>48</v>
          </cell>
          <cell r="BB716">
            <v>40.880000000000003</v>
          </cell>
          <cell r="BC716">
            <v>7.65</v>
          </cell>
          <cell r="BN716">
            <v>30</v>
          </cell>
          <cell r="BO716">
            <v>13588.17</v>
          </cell>
        </row>
        <row r="717">
          <cell r="BA717">
            <v>63</v>
          </cell>
          <cell r="BB717">
            <v>26.22</v>
          </cell>
          <cell r="BC717">
            <v>5.37</v>
          </cell>
          <cell r="BN717">
            <v>30</v>
          </cell>
          <cell r="BO717">
            <v>13412.97</v>
          </cell>
        </row>
        <row r="718">
          <cell r="BA718">
            <v>63</v>
          </cell>
          <cell r="BB718">
            <v>25.08</v>
          </cell>
          <cell r="BC718">
            <v>5.75</v>
          </cell>
          <cell r="BN718">
            <v>30</v>
          </cell>
          <cell r="BO718">
            <v>13113.51</v>
          </cell>
        </row>
        <row r="719">
          <cell r="BA719">
            <v>61</v>
          </cell>
          <cell r="BB719">
            <v>39.1</v>
          </cell>
          <cell r="BC719">
            <v>6.79</v>
          </cell>
          <cell r="BN719">
            <v>30</v>
          </cell>
          <cell r="BO719">
            <v>12699.56</v>
          </cell>
        </row>
        <row r="720">
          <cell r="BA720">
            <v>64</v>
          </cell>
          <cell r="BB720">
            <v>37.905000000000001</v>
          </cell>
          <cell r="BC720">
            <v>7.03</v>
          </cell>
          <cell r="BN720">
            <v>30</v>
          </cell>
          <cell r="BO720">
            <v>10719.57</v>
          </cell>
        </row>
        <row r="721">
          <cell r="BA721">
            <v>39</v>
          </cell>
          <cell r="BB721">
            <v>43.35</v>
          </cell>
          <cell r="BC721">
            <v>5.41</v>
          </cell>
          <cell r="BN721">
            <v>30</v>
          </cell>
          <cell r="BO721">
            <v>10617.04</v>
          </cell>
        </row>
        <row r="722">
          <cell r="BA722">
            <v>54</v>
          </cell>
          <cell r="BB722">
            <v>36.15</v>
          </cell>
          <cell r="BC722">
            <v>8.0500000000000007</v>
          </cell>
          <cell r="BN722">
            <v>30</v>
          </cell>
          <cell r="BO722">
            <v>9844.4500000000007</v>
          </cell>
        </row>
        <row r="723">
          <cell r="BA723">
            <v>38</v>
          </cell>
          <cell r="BB723">
            <v>44.98</v>
          </cell>
          <cell r="BC723">
            <v>5.94</v>
          </cell>
          <cell r="BN723">
            <v>30</v>
          </cell>
          <cell r="BO723">
            <v>9507.68</v>
          </cell>
        </row>
        <row r="724">
          <cell r="BA724">
            <v>18</v>
          </cell>
          <cell r="BB724">
            <v>38.28</v>
          </cell>
          <cell r="BC724">
            <v>5.51</v>
          </cell>
          <cell r="BN724">
            <v>30</v>
          </cell>
          <cell r="BO724">
            <v>8954.99</v>
          </cell>
        </row>
        <row r="725">
          <cell r="BA725">
            <v>61</v>
          </cell>
          <cell r="BB725">
            <v>32.299999999999997</v>
          </cell>
          <cell r="BC725">
            <v>6.55</v>
          </cell>
          <cell r="BN725">
            <v>30</v>
          </cell>
          <cell r="BO725">
            <v>8466.35</v>
          </cell>
        </row>
        <row r="726">
          <cell r="BA726">
            <v>46</v>
          </cell>
          <cell r="BB726">
            <v>39.51</v>
          </cell>
          <cell r="BC726">
            <v>5.79</v>
          </cell>
          <cell r="BN726">
            <v>30</v>
          </cell>
          <cell r="BO726">
            <v>7096.98</v>
          </cell>
        </row>
        <row r="727">
          <cell r="BA727">
            <v>31</v>
          </cell>
          <cell r="BB727">
            <v>50.46</v>
          </cell>
          <cell r="BC727">
            <v>4.5599999999999996</v>
          </cell>
          <cell r="BN727">
            <v>30</v>
          </cell>
          <cell r="BO727">
            <v>6208.5</v>
          </cell>
        </row>
        <row r="728">
          <cell r="BA728">
            <v>62</v>
          </cell>
          <cell r="BB728">
            <v>31.73</v>
          </cell>
          <cell r="BC728">
            <v>7</v>
          </cell>
          <cell r="BN728">
            <v>30</v>
          </cell>
          <cell r="BO728">
            <v>5693.43</v>
          </cell>
        </row>
        <row r="729">
          <cell r="BA729">
            <v>59</v>
          </cell>
          <cell r="BB729">
            <v>32.1</v>
          </cell>
          <cell r="BC729">
            <v>6.57</v>
          </cell>
          <cell r="BN729">
            <v>30</v>
          </cell>
          <cell r="BO729">
            <v>5428.73</v>
          </cell>
        </row>
        <row r="730">
          <cell r="BA730">
            <v>59</v>
          </cell>
          <cell r="BB730">
            <v>27.83</v>
          </cell>
          <cell r="BC730">
            <v>11.61</v>
          </cell>
          <cell r="BN730">
            <v>30</v>
          </cell>
          <cell r="BO730">
            <v>5325.65</v>
          </cell>
        </row>
        <row r="731">
          <cell r="BA731">
            <v>59</v>
          </cell>
          <cell r="BB731">
            <v>27.72</v>
          </cell>
          <cell r="BC731">
            <v>8.16</v>
          </cell>
          <cell r="BN731">
            <v>30</v>
          </cell>
          <cell r="BO731">
            <v>4837.58</v>
          </cell>
        </row>
        <row r="732">
          <cell r="BA732">
            <v>63</v>
          </cell>
          <cell r="BB732">
            <v>36.765000000000001</v>
          </cell>
          <cell r="BC732">
            <v>4.4800000000000004</v>
          </cell>
          <cell r="BN732">
            <v>30</v>
          </cell>
          <cell r="BO732">
            <v>4753.6400000000003</v>
          </cell>
        </row>
        <row r="733">
          <cell r="BA733">
            <v>32</v>
          </cell>
          <cell r="BB733">
            <v>48.36</v>
          </cell>
          <cell r="BC733">
            <v>4.08</v>
          </cell>
          <cell r="BN733">
            <v>30</v>
          </cell>
          <cell r="BO733">
            <v>4719.5200000000004</v>
          </cell>
        </row>
        <row r="734">
          <cell r="BA734">
            <v>63</v>
          </cell>
          <cell r="BB734">
            <v>31.445</v>
          </cell>
          <cell r="BC734">
            <v>4.4000000000000004</v>
          </cell>
          <cell r="BN734">
            <v>30</v>
          </cell>
          <cell r="BO734">
            <v>4718.2</v>
          </cell>
        </row>
        <row r="735">
          <cell r="BA735">
            <v>62</v>
          </cell>
          <cell r="BB735">
            <v>27.55</v>
          </cell>
          <cell r="BC735">
            <v>9.02</v>
          </cell>
          <cell r="BN735">
            <v>30</v>
          </cell>
          <cell r="BO735">
            <v>4527.18</v>
          </cell>
        </row>
        <row r="736">
          <cell r="BA736">
            <v>60</v>
          </cell>
          <cell r="BB736">
            <v>33.11</v>
          </cell>
          <cell r="BC736">
            <v>8.06</v>
          </cell>
          <cell r="BN736">
            <v>30</v>
          </cell>
          <cell r="BO736">
            <v>4488.58</v>
          </cell>
        </row>
        <row r="737">
          <cell r="BA737">
            <v>63</v>
          </cell>
          <cell r="BB737">
            <v>36.85</v>
          </cell>
          <cell r="BC737">
            <v>6.21</v>
          </cell>
          <cell r="BN737">
            <v>30</v>
          </cell>
          <cell r="BO737">
            <v>4420.95</v>
          </cell>
        </row>
        <row r="738">
          <cell r="BA738">
            <v>63</v>
          </cell>
          <cell r="BB738">
            <v>36.299999999999997</v>
          </cell>
          <cell r="BC738">
            <v>5.79</v>
          </cell>
          <cell r="BN738">
            <v>30</v>
          </cell>
          <cell r="BO738">
            <v>4266.17</v>
          </cell>
        </row>
        <row r="739">
          <cell r="BA739">
            <v>37</v>
          </cell>
          <cell r="BB739">
            <v>45.34</v>
          </cell>
          <cell r="BC739">
            <v>5.69</v>
          </cell>
          <cell r="BN739">
            <v>30</v>
          </cell>
          <cell r="BO739">
            <v>4237.13</v>
          </cell>
        </row>
        <row r="740">
          <cell r="BA740">
            <v>63</v>
          </cell>
          <cell r="BB740">
            <v>31.8</v>
          </cell>
          <cell r="BC740">
            <v>5.36</v>
          </cell>
          <cell r="BN740">
            <v>30</v>
          </cell>
          <cell r="BO740">
            <v>4151.03</v>
          </cell>
        </row>
        <row r="741">
          <cell r="BA741">
            <v>44</v>
          </cell>
          <cell r="BB741">
            <v>41.02</v>
          </cell>
          <cell r="BC741">
            <v>11.37</v>
          </cell>
          <cell r="BN741">
            <v>30</v>
          </cell>
          <cell r="BO741">
            <v>4149.74</v>
          </cell>
        </row>
        <row r="742">
          <cell r="BA742">
            <v>62</v>
          </cell>
          <cell r="BB742">
            <v>32.68</v>
          </cell>
          <cell r="BC742">
            <v>11.87</v>
          </cell>
          <cell r="BN742">
            <v>30</v>
          </cell>
          <cell r="BO742">
            <v>4137.5200000000004</v>
          </cell>
        </row>
        <row r="743">
          <cell r="BA743">
            <v>20</v>
          </cell>
          <cell r="BB743">
            <v>21.7</v>
          </cell>
          <cell r="BC743">
            <v>4.9000000000000004</v>
          </cell>
          <cell r="BN743">
            <v>30</v>
          </cell>
          <cell r="BO743">
            <v>4032.24</v>
          </cell>
        </row>
        <row r="744">
          <cell r="BA744">
            <v>64</v>
          </cell>
          <cell r="BB744">
            <v>40.479999999999997</v>
          </cell>
          <cell r="BC744">
            <v>6.7</v>
          </cell>
          <cell r="BN744">
            <v>30</v>
          </cell>
          <cell r="BO744">
            <v>3659.35</v>
          </cell>
        </row>
        <row r="745">
          <cell r="BA745">
            <v>64</v>
          </cell>
          <cell r="BB745">
            <v>34.5</v>
          </cell>
          <cell r="BC745">
            <v>10.3</v>
          </cell>
          <cell r="BN745">
            <v>30</v>
          </cell>
          <cell r="BO745">
            <v>3645.09</v>
          </cell>
        </row>
        <row r="746">
          <cell r="BA746">
            <v>36</v>
          </cell>
          <cell r="BB746">
            <v>45.9</v>
          </cell>
          <cell r="BC746">
            <v>11.14</v>
          </cell>
          <cell r="BN746">
            <v>30</v>
          </cell>
          <cell r="BO746">
            <v>3554.2</v>
          </cell>
        </row>
        <row r="747">
          <cell r="BA747">
            <v>56</v>
          </cell>
          <cell r="BB747">
            <v>33.479999999999997</v>
          </cell>
          <cell r="BC747">
            <v>4.74</v>
          </cell>
          <cell r="BN747">
            <v>30</v>
          </cell>
          <cell r="BO747">
            <v>1566.88</v>
          </cell>
        </row>
        <row r="748">
          <cell r="BA748">
            <v>63</v>
          </cell>
          <cell r="BB748">
            <v>28.31</v>
          </cell>
          <cell r="BC748">
            <v>5.96</v>
          </cell>
          <cell r="BN748">
            <v>30</v>
          </cell>
          <cell r="BO748">
            <v>1200.55</v>
          </cell>
        </row>
        <row r="749">
          <cell r="BA749">
            <v>18</v>
          </cell>
          <cell r="BB749">
            <v>21.565000000000001</v>
          </cell>
          <cell r="BC749">
            <v>4.95</v>
          </cell>
          <cell r="BN749">
            <v>30</v>
          </cell>
          <cell r="BO749">
            <v>650</v>
          </cell>
        </row>
        <row r="750">
          <cell r="BA750">
            <v>53</v>
          </cell>
          <cell r="BB750">
            <v>35.590000000000003</v>
          </cell>
          <cell r="BC750">
            <v>5.21</v>
          </cell>
          <cell r="BN750">
            <v>30</v>
          </cell>
          <cell r="BO750">
            <v>604.54</v>
          </cell>
        </row>
        <row r="751">
          <cell r="BA751">
            <v>37</v>
          </cell>
          <cell r="BB751">
            <v>43.44</v>
          </cell>
          <cell r="BC751">
            <v>4.8600000000000003</v>
          </cell>
          <cell r="BN751">
            <v>30</v>
          </cell>
          <cell r="BO751">
            <v>570.62</v>
          </cell>
        </row>
        <row r="752">
          <cell r="BA752">
            <v>41</v>
          </cell>
          <cell r="BB752">
            <v>21.754999999999999</v>
          </cell>
          <cell r="BC752">
            <v>7.79</v>
          </cell>
          <cell r="BN752">
            <v>30</v>
          </cell>
          <cell r="BO752">
            <v>563.84</v>
          </cell>
        </row>
        <row r="753">
          <cell r="BA753">
            <v>36</v>
          </cell>
          <cell r="BB753">
            <v>44.55</v>
          </cell>
          <cell r="BC753">
            <v>7.12</v>
          </cell>
          <cell r="BN753">
            <v>31</v>
          </cell>
          <cell r="BO753">
            <v>38746.36</v>
          </cell>
        </row>
        <row r="754">
          <cell r="BA754">
            <v>37</v>
          </cell>
          <cell r="BB754">
            <v>43.32</v>
          </cell>
          <cell r="BC754">
            <v>4.67</v>
          </cell>
          <cell r="BN754">
            <v>31</v>
          </cell>
          <cell r="BO754">
            <v>38711</v>
          </cell>
        </row>
        <row r="755">
          <cell r="BA755">
            <v>59</v>
          </cell>
          <cell r="BB755">
            <v>31.23</v>
          </cell>
          <cell r="BC755">
            <v>9.1199999999999992</v>
          </cell>
          <cell r="BN755">
            <v>31</v>
          </cell>
          <cell r="BO755">
            <v>37040.879999999997</v>
          </cell>
        </row>
        <row r="756">
          <cell r="BA756">
            <v>38</v>
          </cell>
          <cell r="BB756">
            <v>42.81</v>
          </cell>
          <cell r="BC756">
            <v>4.1500000000000004</v>
          </cell>
          <cell r="BN756">
            <v>31</v>
          </cell>
          <cell r="BO756">
            <v>36911.99</v>
          </cell>
        </row>
        <row r="757">
          <cell r="BA757">
            <v>61</v>
          </cell>
          <cell r="BB757">
            <v>35.909999999999997</v>
          </cell>
          <cell r="BC757">
            <v>6.72</v>
          </cell>
          <cell r="BN757">
            <v>31</v>
          </cell>
          <cell r="BO757">
            <v>29969.67</v>
          </cell>
        </row>
        <row r="758">
          <cell r="BA758">
            <v>53</v>
          </cell>
          <cell r="BB758">
            <v>36.65</v>
          </cell>
          <cell r="BC758">
            <v>5.01</v>
          </cell>
          <cell r="BN758">
            <v>31</v>
          </cell>
          <cell r="BO758">
            <v>26912.560000000001</v>
          </cell>
        </row>
        <row r="759">
          <cell r="BA759">
            <v>61</v>
          </cell>
          <cell r="BB759">
            <v>22.04</v>
          </cell>
          <cell r="BC759">
            <v>10.9</v>
          </cell>
          <cell r="BN759">
            <v>31</v>
          </cell>
          <cell r="BO759">
            <v>19350.37</v>
          </cell>
        </row>
        <row r="760">
          <cell r="BA760">
            <v>58</v>
          </cell>
          <cell r="BB760">
            <v>31.824999999999999</v>
          </cell>
          <cell r="BC760">
            <v>5.52</v>
          </cell>
          <cell r="BN760">
            <v>31</v>
          </cell>
          <cell r="BO760">
            <v>19199.939999999999</v>
          </cell>
        </row>
        <row r="761">
          <cell r="BA761">
            <v>30</v>
          </cell>
          <cell r="BB761">
            <v>53.58</v>
          </cell>
          <cell r="BC761">
            <v>4.55</v>
          </cell>
          <cell r="BN761">
            <v>31</v>
          </cell>
          <cell r="BO761">
            <v>14630.52</v>
          </cell>
        </row>
        <row r="762">
          <cell r="BA762">
            <v>54</v>
          </cell>
          <cell r="BB762">
            <v>34.299999999999997</v>
          </cell>
          <cell r="BC762">
            <v>11.76</v>
          </cell>
          <cell r="BN762">
            <v>31</v>
          </cell>
          <cell r="BO762">
            <v>14081.93</v>
          </cell>
        </row>
        <row r="763">
          <cell r="BA763">
            <v>62</v>
          </cell>
          <cell r="BB763">
            <v>32.11</v>
          </cell>
          <cell r="BC763">
            <v>7.06</v>
          </cell>
          <cell r="BN763">
            <v>31</v>
          </cell>
          <cell r="BO763">
            <v>12198.64</v>
          </cell>
        </row>
        <row r="764">
          <cell r="BA764">
            <v>59</v>
          </cell>
          <cell r="BB764">
            <v>31.78</v>
          </cell>
          <cell r="BC764">
            <v>11.35</v>
          </cell>
          <cell r="BN764">
            <v>31</v>
          </cell>
          <cell r="BO764">
            <v>12130.8</v>
          </cell>
        </row>
        <row r="765">
          <cell r="BA765">
            <v>32</v>
          </cell>
          <cell r="BB765">
            <v>46.89</v>
          </cell>
          <cell r="BC765">
            <v>5.52</v>
          </cell>
          <cell r="BN765">
            <v>31</v>
          </cell>
          <cell r="BO765">
            <v>11941.83</v>
          </cell>
        </row>
        <row r="766">
          <cell r="BA766">
            <v>47</v>
          </cell>
          <cell r="BB766">
            <v>39.35</v>
          </cell>
          <cell r="BC766">
            <v>7.86</v>
          </cell>
          <cell r="BN766">
            <v>31</v>
          </cell>
          <cell r="BO766">
            <v>11018.05</v>
          </cell>
        </row>
        <row r="767">
          <cell r="BA767">
            <v>62</v>
          </cell>
          <cell r="BB767">
            <v>39.200000000000003</v>
          </cell>
          <cell r="BC767">
            <v>11.38</v>
          </cell>
          <cell r="BN767">
            <v>31</v>
          </cell>
          <cell r="BO767">
            <v>10322.9</v>
          </cell>
        </row>
        <row r="768">
          <cell r="BA768">
            <v>62</v>
          </cell>
          <cell r="BB768">
            <v>39.159999999999997</v>
          </cell>
          <cell r="BC768">
            <v>10.48</v>
          </cell>
          <cell r="BN768">
            <v>31</v>
          </cell>
          <cell r="BO768">
            <v>10315.91</v>
          </cell>
        </row>
        <row r="769">
          <cell r="BA769">
            <v>37</v>
          </cell>
          <cell r="BB769">
            <v>44.1</v>
          </cell>
          <cell r="BC769">
            <v>5.04</v>
          </cell>
          <cell r="BN769">
            <v>31</v>
          </cell>
          <cell r="BO769">
            <v>7812.67</v>
          </cell>
        </row>
        <row r="770">
          <cell r="BA770">
            <v>62</v>
          </cell>
          <cell r="BB770">
            <v>33.200000000000003</v>
          </cell>
          <cell r="BC770">
            <v>9.06</v>
          </cell>
          <cell r="BN770">
            <v>31</v>
          </cell>
          <cell r="BO770">
            <v>7220.25</v>
          </cell>
        </row>
        <row r="771">
          <cell r="BA771">
            <v>62</v>
          </cell>
          <cell r="BB771">
            <v>29.92</v>
          </cell>
          <cell r="BC771">
            <v>11.07</v>
          </cell>
          <cell r="BN771">
            <v>31</v>
          </cell>
          <cell r="BO771">
            <v>6799.46</v>
          </cell>
        </row>
        <row r="772">
          <cell r="BA772">
            <v>62</v>
          </cell>
          <cell r="BB772">
            <v>25</v>
          </cell>
          <cell r="BC772">
            <v>10.45</v>
          </cell>
          <cell r="BN772">
            <v>31</v>
          </cell>
          <cell r="BO772">
            <v>6113.23</v>
          </cell>
        </row>
        <row r="773">
          <cell r="BA773">
            <v>47</v>
          </cell>
          <cell r="BB773">
            <v>38.869999999999997</v>
          </cell>
          <cell r="BC773">
            <v>8.6300000000000008</v>
          </cell>
          <cell r="BN773">
            <v>31</v>
          </cell>
          <cell r="BO773">
            <v>5425.02</v>
          </cell>
        </row>
        <row r="774">
          <cell r="BA774">
            <v>56</v>
          </cell>
          <cell r="BB774">
            <v>32.299999999999997</v>
          </cell>
          <cell r="BC774">
            <v>5.28</v>
          </cell>
          <cell r="BN774">
            <v>31</v>
          </cell>
          <cell r="BO774">
            <v>5327.4</v>
          </cell>
        </row>
        <row r="775">
          <cell r="BA775">
            <v>61</v>
          </cell>
          <cell r="BB775">
            <v>31.16</v>
          </cell>
          <cell r="BC775">
            <v>7.49</v>
          </cell>
          <cell r="BN775">
            <v>31</v>
          </cell>
          <cell r="BO775">
            <v>5166.96</v>
          </cell>
        </row>
        <row r="776">
          <cell r="BA776">
            <v>28</v>
          </cell>
          <cell r="BB776">
            <v>54.59</v>
          </cell>
          <cell r="BC776">
            <v>4.2699999999999996</v>
          </cell>
          <cell r="BN776">
            <v>31</v>
          </cell>
          <cell r="BO776">
            <v>5031.2700000000004</v>
          </cell>
        </row>
        <row r="777">
          <cell r="BA777">
            <v>61</v>
          </cell>
          <cell r="BB777">
            <v>21.09</v>
          </cell>
          <cell r="BC777">
            <v>9.2200000000000006</v>
          </cell>
          <cell r="BN777">
            <v>31</v>
          </cell>
          <cell r="BO777">
            <v>4949.76</v>
          </cell>
        </row>
        <row r="778">
          <cell r="BA778">
            <v>30</v>
          </cell>
          <cell r="BB778">
            <v>52.41</v>
          </cell>
          <cell r="BC778">
            <v>5.99</v>
          </cell>
          <cell r="BN778">
            <v>31</v>
          </cell>
          <cell r="BO778">
            <v>4934.71</v>
          </cell>
        </row>
        <row r="779">
          <cell r="BA779">
            <v>63</v>
          </cell>
          <cell r="BB779">
            <v>41.47</v>
          </cell>
          <cell r="BC779">
            <v>5.86</v>
          </cell>
          <cell r="BN779">
            <v>31</v>
          </cell>
          <cell r="BO779">
            <v>4931.6499999999996</v>
          </cell>
        </row>
        <row r="780">
          <cell r="BA780">
            <v>63</v>
          </cell>
          <cell r="BB780">
            <v>33.1</v>
          </cell>
          <cell r="BC780">
            <v>5.19</v>
          </cell>
          <cell r="BN780">
            <v>31</v>
          </cell>
          <cell r="BO780">
            <v>4738.2700000000004</v>
          </cell>
        </row>
        <row r="781">
          <cell r="BA781">
            <v>63</v>
          </cell>
          <cell r="BB781">
            <v>30.8</v>
          </cell>
          <cell r="BC781">
            <v>4.37</v>
          </cell>
          <cell r="BN781">
            <v>31</v>
          </cell>
          <cell r="BO781">
            <v>4463.21</v>
          </cell>
        </row>
        <row r="782">
          <cell r="BA782">
            <v>39</v>
          </cell>
          <cell r="BB782">
            <v>42.06</v>
          </cell>
          <cell r="BC782">
            <v>5.32</v>
          </cell>
          <cell r="BN782">
            <v>31</v>
          </cell>
          <cell r="BO782">
            <v>4441.21</v>
          </cell>
        </row>
        <row r="783">
          <cell r="BA783">
            <v>43</v>
          </cell>
          <cell r="BB783">
            <v>39.270000000000003</v>
          </cell>
          <cell r="BC783">
            <v>5.64</v>
          </cell>
          <cell r="BN783">
            <v>31</v>
          </cell>
          <cell r="BO783">
            <v>4350.51</v>
          </cell>
        </row>
        <row r="784">
          <cell r="BA784">
            <v>58</v>
          </cell>
          <cell r="BB784">
            <v>30.71</v>
          </cell>
          <cell r="BC784">
            <v>5.59</v>
          </cell>
          <cell r="BN784">
            <v>31</v>
          </cell>
          <cell r="BO784">
            <v>4243.59</v>
          </cell>
        </row>
        <row r="785">
          <cell r="BA785">
            <v>32</v>
          </cell>
          <cell r="BB785">
            <v>47.19</v>
          </cell>
          <cell r="BC785">
            <v>5.29</v>
          </cell>
          <cell r="BN785">
            <v>31</v>
          </cell>
          <cell r="BO785">
            <v>4239.8900000000003</v>
          </cell>
        </row>
        <row r="786">
          <cell r="BA786">
            <v>62</v>
          </cell>
          <cell r="BB786">
            <v>30.02</v>
          </cell>
          <cell r="BC786">
            <v>6.65</v>
          </cell>
          <cell r="BN786">
            <v>31</v>
          </cell>
          <cell r="BO786">
            <v>4134.08</v>
          </cell>
        </row>
        <row r="787">
          <cell r="BA787">
            <v>46</v>
          </cell>
          <cell r="BB787">
            <v>37.909999999999997</v>
          </cell>
          <cell r="BC787">
            <v>5.68</v>
          </cell>
          <cell r="BN787">
            <v>31</v>
          </cell>
          <cell r="BO787">
            <v>3875.73</v>
          </cell>
        </row>
        <row r="788">
          <cell r="BA788">
            <v>28</v>
          </cell>
          <cell r="BB788">
            <v>54.61</v>
          </cell>
          <cell r="BC788">
            <v>4.49</v>
          </cell>
          <cell r="BN788">
            <v>31</v>
          </cell>
          <cell r="BO788">
            <v>3857.76</v>
          </cell>
        </row>
        <row r="789">
          <cell r="BA789">
            <v>60</v>
          </cell>
          <cell r="BB789">
            <v>36.005000000000003</v>
          </cell>
          <cell r="BC789">
            <v>6.9</v>
          </cell>
          <cell r="BN789">
            <v>31</v>
          </cell>
          <cell r="BO789">
            <v>3761.29</v>
          </cell>
        </row>
        <row r="790">
          <cell r="BA790">
            <v>60</v>
          </cell>
          <cell r="BB790">
            <v>28.7</v>
          </cell>
          <cell r="BC790">
            <v>11.52</v>
          </cell>
          <cell r="BN790">
            <v>31</v>
          </cell>
          <cell r="BO790">
            <v>3757.84</v>
          </cell>
        </row>
        <row r="791">
          <cell r="BA791">
            <v>57</v>
          </cell>
          <cell r="BB791">
            <v>34.295000000000002</v>
          </cell>
          <cell r="BC791">
            <v>11.24</v>
          </cell>
          <cell r="BN791">
            <v>31</v>
          </cell>
          <cell r="BO791">
            <v>3756.62</v>
          </cell>
        </row>
        <row r="792">
          <cell r="BA792">
            <v>60</v>
          </cell>
          <cell r="BB792">
            <v>27.55</v>
          </cell>
          <cell r="BC792">
            <v>10.98</v>
          </cell>
          <cell r="BN792">
            <v>31</v>
          </cell>
          <cell r="BO792">
            <v>3342.79</v>
          </cell>
        </row>
        <row r="793">
          <cell r="BA793">
            <v>40</v>
          </cell>
          <cell r="BB793">
            <v>40.700000000000003</v>
          </cell>
          <cell r="BC793">
            <v>5.42</v>
          </cell>
          <cell r="BN793">
            <v>31</v>
          </cell>
          <cell r="BO793">
            <v>3260.2</v>
          </cell>
        </row>
        <row r="794">
          <cell r="BA794">
            <v>60</v>
          </cell>
          <cell r="BB794">
            <v>18.335000000000001</v>
          </cell>
          <cell r="BC794">
            <v>10.97</v>
          </cell>
          <cell r="BN794">
            <v>31</v>
          </cell>
          <cell r="BO794">
            <v>2985.67</v>
          </cell>
        </row>
        <row r="795">
          <cell r="BA795">
            <v>61</v>
          </cell>
          <cell r="BB795">
            <v>33.914999999999999</v>
          </cell>
          <cell r="BC795">
            <v>9.56</v>
          </cell>
          <cell r="BN795">
            <v>31</v>
          </cell>
          <cell r="BO795">
            <v>2545.6799999999998</v>
          </cell>
        </row>
        <row r="796">
          <cell r="BA796">
            <v>61</v>
          </cell>
          <cell r="BB796">
            <v>33.534999999999997</v>
          </cell>
          <cell r="BC796">
            <v>9.4</v>
          </cell>
          <cell r="BN796">
            <v>31</v>
          </cell>
          <cell r="BO796">
            <v>2510.79</v>
          </cell>
        </row>
        <row r="797">
          <cell r="BA797">
            <v>61</v>
          </cell>
          <cell r="BB797">
            <v>23.655000000000001</v>
          </cell>
          <cell r="BC797">
            <v>8.48</v>
          </cell>
          <cell r="BN797">
            <v>31</v>
          </cell>
          <cell r="BO797">
            <v>2277.7199999999998</v>
          </cell>
        </row>
        <row r="798">
          <cell r="BA798">
            <v>23</v>
          </cell>
          <cell r="BB798">
            <v>28</v>
          </cell>
          <cell r="BC798">
            <v>5.57</v>
          </cell>
          <cell r="BN798">
            <v>31</v>
          </cell>
          <cell r="BO798">
            <v>2193.1999999999998</v>
          </cell>
        </row>
        <row r="799">
          <cell r="BA799">
            <v>59</v>
          </cell>
          <cell r="BB799">
            <v>30.23</v>
          </cell>
          <cell r="BC799">
            <v>6.94</v>
          </cell>
          <cell r="BN799">
            <v>32</v>
          </cell>
          <cell r="BO799">
            <v>38652.089999999997</v>
          </cell>
        </row>
        <row r="800">
          <cell r="BA800">
            <v>30</v>
          </cell>
          <cell r="BB800">
            <v>51.14</v>
          </cell>
          <cell r="BC800">
            <v>4.05</v>
          </cell>
          <cell r="BN800">
            <v>32</v>
          </cell>
          <cell r="BO800">
            <v>37607.53</v>
          </cell>
        </row>
        <row r="801">
          <cell r="BA801">
            <v>60</v>
          </cell>
          <cell r="BB801">
            <v>24.32</v>
          </cell>
          <cell r="BC801">
            <v>10.220000000000001</v>
          </cell>
          <cell r="BN801">
            <v>32</v>
          </cell>
          <cell r="BO801">
            <v>37251.22</v>
          </cell>
        </row>
        <row r="802">
          <cell r="BA802">
            <v>51</v>
          </cell>
          <cell r="BB802">
            <v>38.06</v>
          </cell>
          <cell r="BC802">
            <v>9.24</v>
          </cell>
          <cell r="BN802">
            <v>32</v>
          </cell>
          <cell r="BO802">
            <v>34456.269999999997</v>
          </cell>
        </row>
        <row r="803">
          <cell r="BA803">
            <v>44</v>
          </cell>
          <cell r="BB803">
            <v>37.700000000000003</v>
          </cell>
          <cell r="BC803">
            <v>8.6</v>
          </cell>
          <cell r="BN803">
            <v>32</v>
          </cell>
          <cell r="BO803">
            <v>33292.83</v>
          </cell>
        </row>
        <row r="804">
          <cell r="BA804">
            <v>61</v>
          </cell>
          <cell r="BB804">
            <v>44</v>
          </cell>
          <cell r="BC804">
            <v>9.32</v>
          </cell>
          <cell r="BN804">
            <v>32</v>
          </cell>
          <cell r="BO804">
            <v>32734.19</v>
          </cell>
        </row>
        <row r="805">
          <cell r="BA805">
            <v>37</v>
          </cell>
          <cell r="BB805">
            <v>41.45</v>
          </cell>
          <cell r="BC805">
            <v>6.12</v>
          </cell>
          <cell r="BN805">
            <v>32</v>
          </cell>
          <cell r="BO805">
            <v>32716.2</v>
          </cell>
        </row>
        <row r="806">
          <cell r="BA806">
            <v>55</v>
          </cell>
          <cell r="BB806">
            <v>25.364999999999998</v>
          </cell>
          <cell r="BC806">
            <v>9.19</v>
          </cell>
          <cell r="BN806">
            <v>32</v>
          </cell>
          <cell r="BO806">
            <v>32672.11</v>
          </cell>
        </row>
        <row r="807">
          <cell r="BA807">
            <v>53</v>
          </cell>
          <cell r="BB807">
            <v>34.56</v>
          </cell>
          <cell r="BC807">
            <v>5.84</v>
          </cell>
          <cell r="BN807">
            <v>32</v>
          </cell>
          <cell r="BO807">
            <v>28716.14</v>
          </cell>
        </row>
        <row r="808">
          <cell r="BA808">
            <v>61</v>
          </cell>
          <cell r="BB808">
            <v>28.2</v>
          </cell>
          <cell r="BC808">
            <v>7.19</v>
          </cell>
          <cell r="BN808">
            <v>32</v>
          </cell>
          <cell r="BO808">
            <v>28302.33</v>
          </cell>
        </row>
        <row r="809">
          <cell r="BA809">
            <v>57</v>
          </cell>
          <cell r="BB809">
            <v>30.43</v>
          </cell>
          <cell r="BC809">
            <v>9.39</v>
          </cell>
          <cell r="BN809">
            <v>32</v>
          </cell>
          <cell r="BO809">
            <v>27931.11</v>
          </cell>
        </row>
        <row r="810">
          <cell r="BA810">
            <v>58</v>
          </cell>
          <cell r="BB810">
            <v>32.395000000000003</v>
          </cell>
          <cell r="BC810">
            <v>4.2699999999999996</v>
          </cell>
          <cell r="BN810">
            <v>32</v>
          </cell>
          <cell r="BO810">
            <v>27092.38</v>
          </cell>
        </row>
        <row r="811">
          <cell r="BA811">
            <v>60</v>
          </cell>
          <cell r="BB811">
            <v>24.035</v>
          </cell>
          <cell r="BC811">
            <v>11.71</v>
          </cell>
          <cell r="BN811">
            <v>32</v>
          </cell>
          <cell r="BO811">
            <v>21472.48</v>
          </cell>
        </row>
        <row r="812">
          <cell r="BA812">
            <v>50</v>
          </cell>
          <cell r="BB812">
            <v>37.119999999999997</v>
          </cell>
          <cell r="BC812">
            <v>5.29</v>
          </cell>
          <cell r="BN812">
            <v>32</v>
          </cell>
          <cell r="BO812">
            <v>19719.689999999999</v>
          </cell>
        </row>
        <row r="813">
          <cell r="BA813">
            <v>53</v>
          </cell>
          <cell r="BB813">
            <v>34.840000000000003</v>
          </cell>
          <cell r="BC813">
            <v>6</v>
          </cell>
          <cell r="BN813">
            <v>32</v>
          </cell>
          <cell r="BO813">
            <v>17626.240000000002</v>
          </cell>
        </row>
        <row r="814">
          <cell r="BA814">
            <v>60</v>
          </cell>
          <cell r="BB814">
            <v>29.53</v>
          </cell>
          <cell r="BC814">
            <v>10.64</v>
          </cell>
          <cell r="BN814">
            <v>32</v>
          </cell>
          <cell r="BO814">
            <v>17496.310000000001</v>
          </cell>
        </row>
        <row r="815">
          <cell r="BA815">
            <v>41</v>
          </cell>
          <cell r="BB815">
            <v>42.51</v>
          </cell>
          <cell r="BC815">
            <v>8.2100000000000009</v>
          </cell>
          <cell r="BN815">
            <v>32</v>
          </cell>
          <cell r="BO815">
            <v>15440.2</v>
          </cell>
        </row>
        <row r="816">
          <cell r="BA816">
            <v>43</v>
          </cell>
          <cell r="BB816">
            <v>38.14</v>
          </cell>
          <cell r="BC816">
            <v>5.58</v>
          </cell>
          <cell r="BN816">
            <v>32</v>
          </cell>
          <cell r="BO816">
            <v>13979.45</v>
          </cell>
        </row>
        <row r="817">
          <cell r="BA817">
            <v>62</v>
          </cell>
          <cell r="BB817">
            <v>39.93</v>
          </cell>
          <cell r="BC817">
            <v>8.75</v>
          </cell>
          <cell r="BN817">
            <v>32</v>
          </cell>
          <cell r="BO817">
            <v>13480.83</v>
          </cell>
        </row>
        <row r="818">
          <cell r="BA818">
            <v>62</v>
          </cell>
          <cell r="BB818">
            <v>38.83</v>
          </cell>
          <cell r="BC818">
            <v>11.86</v>
          </cell>
          <cell r="BN818">
            <v>32</v>
          </cell>
          <cell r="BO818">
            <v>13360.94</v>
          </cell>
        </row>
        <row r="819">
          <cell r="BA819">
            <v>62</v>
          </cell>
          <cell r="BB819">
            <v>37.4</v>
          </cell>
          <cell r="BC819">
            <v>11.46</v>
          </cell>
          <cell r="BN819">
            <v>32</v>
          </cell>
          <cell r="BO819">
            <v>12282.38</v>
          </cell>
        </row>
        <row r="820">
          <cell r="BA820">
            <v>62</v>
          </cell>
          <cell r="BB820">
            <v>21.4</v>
          </cell>
          <cell r="BC820">
            <v>9.0299999999999994</v>
          </cell>
          <cell r="BN820">
            <v>32</v>
          </cell>
          <cell r="BO820">
            <v>10620.26</v>
          </cell>
        </row>
        <row r="821">
          <cell r="BA821">
            <v>61</v>
          </cell>
          <cell r="BB821">
            <v>38.380000000000003</v>
          </cell>
          <cell r="BC821">
            <v>8.26</v>
          </cell>
          <cell r="BN821">
            <v>32</v>
          </cell>
          <cell r="BO821">
            <v>9159.51</v>
          </cell>
        </row>
        <row r="822">
          <cell r="BA822">
            <v>56</v>
          </cell>
          <cell r="BB822">
            <v>33.659999999999997</v>
          </cell>
          <cell r="BC822">
            <v>5.42</v>
          </cell>
          <cell r="BN822">
            <v>32</v>
          </cell>
          <cell r="BO822">
            <v>8157.92</v>
          </cell>
        </row>
        <row r="823">
          <cell r="BA823">
            <v>59</v>
          </cell>
          <cell r="BB823">
            <v>31.79</v>
          </cell>
          <cell r="BC823">
            <v>11.33</v>
          </cell>
          <cell r="BN823">
            <v>32</v>
          </cell>
          <cell r="BO823">
            <v>6334.34</v>
          </cell>
        </row>
        <row r="824">
          <cell r="BA824">
            <v>59</v>
          </cell>
          <cell r="BB824">
            <v>29.7</v>
          </cell>
          <cell r="BC824">
            <v>7.69</v>
          </cell>
          <cell r="BN824">
            <v>32</v>
          </cell>
          <cell r="BO824">
            <v>6128.8</v>
          </cell>
        </row>
        <row r="825">
          <cell r="BA825">
            <v>59</v>
          </cell>
          <cell r="BB825">
            <v>25.46</v>
          </cell>
          <cell r="BC825">
            <v>8.77</v>
          </cell>
          <cell r="BN825">
            <v>32</v>
          </cell>
          <cell r="BO825">
            <v>5253.52</v>
          </cell>
        </row>
        <row r="826">
          <cell r="BA826">
            <v>18</v>
          </cell>
          <cell r="BB826">
            <v>39.14</v>
          </cell>
          <cell r="BC826">
            <v>4.91</v>
          </cell>
          <cell r="BN826">
            <v>32</v>
          </cell>
          <cell r="BO826">
            <v>5152.13</v>
          </cell>
        </row>
        <row r="827">
          <cell r="BA827">
            <v>38</v>
          </cell>
          <cell r="BB827">
            <v>41.2</v>
          </cell>
          <cell r="BC827">
            <v>4.95</v>
          </cell>
          <cell r="BN827">
            <v>32</v>
          </cell>
          <cell r="BO827">
            <v>5148.55</v>
          </cell>
        </row>
        <row r="828">
          <cell r="BA828">
            <v>59</v>
          </cell>
          <cell r="BB828">
            <v>28.81</v>
          </cell>
          <cell r="BC828">
            <v>10.8</v>
          </cell>
          <cell r="BN828">
            <v>32</v>
          </cell>
          <cell r="BO828">
            <v>4894.3900000000003</v>
          </cell>
        </row>
        <row r="829">
          <cell r="BA829">
            <v>49</v>
          </cell>
          <cell r="BB829">
            <v>37.409999999999997</v>
          </cell>
          <cell r="BC829">
            <v>7.21</v>
          </cell>
          <cell r="BN829">
            <v>32</v>
          </cell>
          <cell r="BO829">
            <v>4686.3900000000003</v>
          </cell>
        </row>
        <row r="830">
          <cell r="BA830">
            <v>29</v>
          </cell>
          <cell r="BB830">
            <v>52.54</v>
          </cell>
          <cell r="BC830">
            <v>5.12</v>
          </cell>
          <cell r="BN830">
            <v>32</v>
          </cell>
          <cell r="BO830">
            <v>4673.3900000000003</v>
          </cell>
        </row>
        <row r="831">
          <cell r="BA831">
            <v>18</v>
          </cell>
          <cell r="BB831">
            <v>17.29</v>
          </cell>
          <cell r="BC831">
            <v>4.62</v>
          </cell>
          <cell r="BN831">
            <v>32</v>
          </cell>
          <cell r="BO831">
            <v>4670.6400000000003</v>
          </cell>
        </row>
        <row r="832">
          <cell r="BA832">
            <v>55</v>
          </cell>
          <cell r="BB832">
            <v>31.74</v>
          </cell>
          <cell r="BC832">
            <v>7.68</v>
          </cell>
          <cell r="BN832">
            <v>32</v>
          </cell>
          <cell r="BO832">
            <v>4667.6099999999997</v>
          </cell>
        </row>
        <row r="833">
          <cell r="BA833">
            <v>59</v>
          </cell>
          <cell r="BB833">
            <v>26.504999999999999</v>
          </cell>
          <cell r="BC833">
            <v>6.79</v>
          </cell>
          <cell r="BN833">
            <v>32</v>
          </cell>
          <cell r="BO833">
            <v>4562.84</v>
          </cell>
        </row>
        <row r="834">
          <cell r="BA834">
            <v>44</v>
          </cell>
          <cell r="BB834">
            <v>36.479999999999997</v>
          </cell>
          <cell r="BC834">
            <v>11.09</v>
          </cell>
          <cell r="BN834">
            <v>32</v>
          </cell>
          <cell r="BO834">
            <v>4544.2299999999996</v>
          </cell>
        </row>
        <row r="835">
          <cell r="BA835">
            <v>39</v>
          </cell>
          <cell r="BB835">
            <v>39.159999999999997</v>
          </cell>
          <cell r="BC835">
            <v>5.24</v>
          </cell>
          <cell r="BN835">
            <v>32</v>
          </cell>
          <cell r="BO835">
            <v>4462.72</v>
          </cell>
        </row>
        <row r="836">
          <cell r="BA836">
            <v>59</v>
          </cell>
          <cell r="BB836">
            <v>28.22</v>
          </cell>
          <cell r="BC836">
            <v>7.51</v>
          </cell>
          <cell r="BN836">
            <v>32</v>
          </cell>
          <cell r="BO836">
            <v>4454.3999999999996</v>
          </cell>
        </row>
        <row r="837">
          <cell r="BA837">
            <v>50</v>
          </cell>
          <cell r="BB837">
            <v>35</v>
          </cell>
          <cell r="BC837">
            <v>4.13</v>
          </cell>
          <cell r="BN837">
            <v>32</v>
          </cell>
          <cell r="BO837">
            <v>4357.04</v>
          </cell>
        </row>
        <row r="838">
          <cell r="BA838">
            <v>47</v>
          </cell>
          <cell r="BB838">
            <v>36.24</v>
          </cell>
          <cell r="BC838">
            <v>8.3800000000000008</v>
          </cell>
          <cell r="BN838">
            <v>32</v>
          </cell>
          <cell r="BO838">
            <v>4347.0200000000004</v>
          </cell>
        </row>
        <row r="839">
          <cell r="BA839">
            <v>60</v>
          </cell>
          <cell r="BB839">
            <v>36.954999999999998</v>
          </cell>
          <cell r="BC839">
            <v>8.07</v>
          </cell>
          <cell r="BN839">
            <v>32</v>
          </cell>
          <cell r="BO839">
            <v>4076.5</v>
          </cell>
        </row>
        <row r="840">
          <cell r="BA840">
            <v>60</v>
          </cell>
          <cell r="BB840">
            <v>29.64</v>
          </cell>
          <cell r="BC840">
            <v>8.9499999999999993</v>
          </cell>
          <cell r="BN840">
            <v>32</v>
          </cell>
          <cell r="BO840">
            <v>4074.45</v>
          </cell>
        </row>
        <row r="841">
          <cell r="BA841">
            <v>34</v>
          </cell>
          <cell r="BB841">
            <v>42.74</v>
          </cell>
          <cell r="BC841">
            <v>6.31</v>
          </cell>
          <cell r="BN841">
            <v>32</v>
          </cell>
          <cell r="BO841">
            <v>3994.18</v>
          </cell>
        </row>
        <row r="842">
          <cell r="BA842">
            <v>52</v>
          </cell>
          <cell r="BB842">
            <v>36.130000000000003</v>
          </cell>
          <cell r="BC842">
            <v>7.19</v>
          </cell>
          <cell r="BN842">
            <v>32</v>
          </cell>
          <cell r="BO842">
            <v>3989.84</v>
          </cell>
        </row>
        <row r="843">
          <cell r="BA843">
            <v>58</v>
          </cell>
          <cell r="BB843">
            <v>31.55</v>
          </cell>
          <cell r="BC843">
            <v>6.11</v>
          </cell>
          <cell r="BN843">
            <v>32</v>
          </cell>
          <cell r="BO843">
            <v>3972.92</v>
          </cell>
        </row>
        <row r="844">
          <cell r="BA844">
            <v>30</v>
          </cell>
          <cell r="BB844">
            <v>52.75</v>
          </cell>
          <cell r="BC844">
            <v>6.02</v>
          </cell>
          <cell r="BN844">
            <v>32</v>
          </cell>
          <cell r="BO844">
            <v>3866.86</v>
          </cell>
        </row>
        <row r="845">
          <cell r="BA845">
            <v>48</v>
          </cell>
          <cell r="BB845">
            <v>36.67</v>
          </cell>
          <cell r="BC845">
            <v>11.86</v>
          </cell>
          <cell r="BN845">
            <v>32</v>
          </cell>
          <cell r="BO845">
            <v>3653.29</v>
          </cell>
        </row>
        <row r="846">
          <cell r="BA846">
            <v>60</v>
          </cell>
          <cell r="BB846">
            <v>38.06</v>
          </cell>
          <cell r="BC846">
            <v>8.25</v>
          </cell>
          <cell r="BN846">
            <v>32</v>
          </cell>
          <cell r="BO846">
            <v>3606.43</v>
          </cell>
        </row>
        <row r="847">
          <cell r="BA847">
            <v>57</v>
          </cell>
          <cell r="BB847">
            <v>38</v>
          </cell>
          <cell r="BC847">
            <v>8.1300000000000008</v>
          </cell>
          <cell r="BN847">
            <v>32</v>
          </cell>
          <cell r="BO847">
            <v>2540.39</v>
          </cell>
        </row>
        <row r="848">
          <cell r="BA848">
            <v>60</v>
          </cell>
          <cell r="BB848">
            <v>35.1</v>
          </cell>
          <cell r="BC848">
            <v>10.1</v>
          </cell>
          <cell r="BN848">
            <v>33</v>
          </cell>
          <cell r="BO848">
            <v>38282.75</v>
          </cell>
        </row>
        <row r="849">
          <cell r="BA849">
            <v>56</v>
          </cell>
          <cell r="BB849">
            <v>33.82</v>
          </cell>
          <cell r="BC849">
            <v>5.89</v>
          </cell>
          <cell r="BN849">
            <v>33</v>
          </cell>
          <cell r="BO849">
            <v>38237.339999999997</v>
          </cell>
        </row>
        <row r="850">
          <cell r="BA850">
            <v>50</v>
          </cell>
          <cell r="BB850">
            <v>37.43</v>
          </cell>
          <cell r="BC850">
            <v>4.97</v>
          </cell>
          <cell r="BN850">
            <v>33</v>
          </cell>
          <cell r="BO850">
            <v>37079.370000000003</v>
          </cell>
        </row>
        <row r="851">
          <cell r="BA851">
            <v>60</v>
          </cell>
          <cell r="BB851">
            <v>30.5</v>
          </cell>
          <cell r="BC851">
            <v>9.9</v>
          </cell>
          <cell r="BN851">
            <v>33</v>
          </cell>
          <cell r="BO851">
            <v>29852.48</v>
          </cell>
        </row>
        <row r="852">
          <cell r="BA852">
            <v>60</v>
          </cell>
          <cell r="BB852">
            <v>24.53</v>
          </cell>
          <cell r="BC852">
            <v>9.0500000000000007</v>
          </cell>
          <cell r="BN852">
            <v>33</v>
          </cell>
          <cell r="BO852">
            <v>27925.86</v>
          </cell>
        </row>
        <row r="853">
          <cell r="BA853">
            <v>57</v>
          </cell>
          <cell r="BB853">
            <v>25.74</v>
          </cell>
          <cell r="BC853">
            <v>10.93</v>
          </cell>
          <cell r="BN853">
            <v>33</v>
          </cell>
          <cell r="BO853">
            <v>21984.47</v>
          </cell>
        </row>
        <row r="854">
          <cell r="BA854">
            <v>52</v>
          </cell>
          <cell r="BB854">
            <v>34.08</v>
          </cell>
          <cell r="BC854">
            <v>7.58</v>
          </cell>
          <cell r="BN854">
            <v>33</v>
          </cell>
          <cell r="BO854">
            <v>17904.53</v>
          </cell>
        </row>
        <row r="855">
          <cell r="BA855">
            <v>59</v>
          </cell>
          <cell r="BB855">
            <v>31.35</v>
          </cell>
          <cell r="BC855">
            <v>11</v>
          </cell>
          <cell r="BN855">
            <v>33</v>
          </cell>
          <cell r="BO855">
            <v>16776.3</v>
          </cell>
        </row>
        <row r="856">
          <cell r="BA856">
            <v>24</v>
          </cell>
          <cell r="BB856">
            <v>26.79</v>
          </cell>
          <cell r="BC856">
            <v>5.0599999999999996</v>
          </cell>
          <cell r="BN856">
            <v>33</v>
          </cell>
          <cell r="BO856">
            <v>14547.26</v>
          </cell>
        </row>
        <row r="857">
          <cell r="BA857">
            <v>34</v>
          </cell>
          <cell r="BB857">
            <v>42.78</v>
          </cell>
          <cell r="BC857">
            <v>6.11</v>
          </cell>
          <cell r="BN857">
            <v>33</v>
          </cell>
          <cell r="BO857">
            <v>14507.46</v>
          </cell>
        </row>
        <row r="858">
          <cell r="BA858">
            <v>52</v>
          </cell>
          <cell r="BB858">
            <v>46.75</v>
          </cell>
          <cell r="BC858">
            <v>6.66</v>
          </cell>
          <cell r="BN858">
            <v>33</v>
          </cell>
          <cell r="BO858">
            <v>12404.88</v>
          </cell>
        </row>
        <row r="859">
          <cell r="BA859">
            <v>53</v>
          </cell>
          <cell r="BB859">
            <v>32.15</v>
          </cell>
          <cell r="BC859">
            <v>4.0199999999999996</v>
          </cell>
          <cell r="BN859">
            <v>33</v>
          </cell>
          <cell r="BO859">
            <v>12254.44</v>
          </cell>
        </row>
        <row r="860">
          <cell r="BA860">
            <v>61</v>
          </cell>
          <cell r="BB860">
            <v>43.4</v>
          </cell>
          <cell r="BC860">
            <v>8.81</v>
          </cell>
          <cell r="BN860">
            <v>33</v>
          </cell>
          <cell r="BO860">
            <v>11511.61</v>
          </cell>
        </row>
        <row r="861">
          <cell r="BA861">
            <v>61</v>
          </cell>
          <cell r="BB861">
            <v>31.57</v>
          </cell>
          <cell r="BC861">
            <v>7.92</v>
          </cell>
          <cell r="BN861">
            <v>33</v>
          </cell>
          <cell r="BO861">
            <v>11326.71</v>
          </cell>
        </row>
        <row r="862">
          <cell r="BA862">
            <v>60</v>
          </cell>
          <cell r="BB862">
            <v>24.32</v>
          </cell>
          <cell r="BC862">
            <v>7.48</v>
          </cell>
          <cell r="BN862">
            <v>33</v>
          </cell>
          <cell r="BO862">
            <v>11250.43</v>
          </cell>
        </row>
        <row r="863">
          <cell r="BA863">
            <v>56</v>
          </cell>
          <cell r="BB863">
            <v>31.07</v>
          </cell>
          <cell r="BC863">
            <v>4.62</v>
          </cell>
          <cell r="BN863">
            <v>33</v>
          </cell>
          <cell r="BO863">
            <v>11037.51</v>
          </cell>
        </row>
        <row r="864">
          <cell r="BA864">
            <v>54</v>
          </cell>
          <cell r="BB864">
            <v>35.814999999999998</v>
          </cell>
          <cell r="BC864">
            <v>8.4700000000000006</v>
          </cell>
          <cell r="BN864">
            <v>33</v>
          </cell>
          <cell r="BO864">
            <v>10769.75</v>
          </cell>
        </row>
        <row r="865">
          <cell r="BA865">
            <v>55</v>
          </cell>
          <cell r="BB865">
            <v>40.81</v>
          </cell>
          <cell r="BC865">
            <v>10.58</v>
          </cell>
          <cell r="BN865">
            <v>33</v>
          </cell>
          <cell r="BO865">
            <v>8021.11</v>
          </cell>
        </row>
        <row r="866">
          <cell r="BA866">
            <v>54</v>
          </cell>
          <cell r="BB866">
            <v>24.605</v>
          </cell>
          <cell r="BC866">
            <v>7.48</v>
          </cell>
          <cell r="BN866">
            <v>33</v>
          </cell>
          <cell r="BO866">
            <v>7824.37</v>
          </cell>
        </row>
        <row r="867">
          <cell r="BA867">
            <v>54</v>
          </cell>
          <cell r="BB867">
            <v>21.47</v>
          </cell>
          <cell r="BC867">
            <v>7.82</v>
          </cell>
          <cell r="BN867">
            <v>33</v>
          </cell>
          <cell r="BO867">
            <v>6895.19</v>
          </cell>
        </row>
        <row r="868">
          <cell r="BA868">
            <v>27</v>
          </cell>
          <cell r="BB868">
            <v>52.89</v>
          </cell>
          <cell r="BC868">
            <v>4.96</v>
          </cell>
          <cell r="BN868">
            <v>33</v>
          </cell>
          <cell r="BO868">
            <v>6666.24</v>
          </cell>
        </row>
        <row r="869">
          <cell r="BA869">
            <v>58</v>
          </cell>
          <cell r="BB869">
            <v>32.965000000000003</v>
          </cell>
          <cell r="BC869">
            <v>6.15</v>
          </cell>
          <cell r="BN869">
            <v>33</v>
          </cell>
          <cell r="BO869">
            <v>6653.79</v>
          </cell>
        </row>
        <row r="870">
          <cell r="BA870">
            <v>43</v>
          </cell>
          <cell r="BB870">
            <v>36.799999999999997</v>
          </cell>
          <cell r="BC870">
            <v>4.62</v>
          </cell>
          <cell r="BN870">
            <v>33</v>
          </cell>
          <cell r="BO870">
            <v>6639.3</v>
          </cell>
        </row>
        <row r="871">
          <cell r="BA871">
            <v>50</v>
          </cell>
          <cell r="BB871">
            <v>34.299999999999997</v>
          </cell>
          <cell r="BC871">
            <v>4.87</v>
          </cell>
          <cell r="BN871">
            <v>33</v>
          </cell>
          <cell r="BO871">
            <v>6551.75</v>
          </cell>
        </row>
        <row r="872">
          <cell r="BA872">
            <v>33</v>
          </cell>
          <cell r="BB872">
            <v>35.244999999999997</v>
          </cell>
          <cell r="BC872">
            <v>4.63</v>
          </cell>
          <cell r="BN872">
            <v>33</v>
          </cell>
          <cell r="BO872">
            <v>6360.99</v>
          </cell>
        </row>
        <row r="873">
          <cell r="BA873">
            <v>60</v>
          </cell>
          <cell r="BB873">
            <v>26.23</v>
          </cell>
          <cell r="BC873">
            <v>11.93</v>
          </cell>
          <cell r="BN873">
            <v>33</v>
          </cell>
          <cell r="BO873">
            <v>6059.17</v>
          </cell>
        </row>
        <row r="874">
          <cell r="BA874">
            <v>56</v>
          </cell>
          <cell r="BB874">
            <v>36.1</v>
          </cell>
          <cell r="BC874">
            <v>5.65</v>
          </cell>
          <cell r="BN874">
            <v>33</v>
          </cell>
          <cell r="BO874">
            <v>5972.38</v>
          </cell>
        </row>
        <row r="875">
          <cell r="BA875">
            <v>59</v>
          </cell>
          <cell r="BB875">
            <v>37.1</v>
          </cell>
          <cell r="BC875">
            <v>11.21</v>
          </cell>
          <cell r="BN875">
            <v>33</v>
          </cell>
          <cell r="BO875">
            <v>5396.44</v>
          </cell>
        </row>
        <row r="876">
          <cell r="BA876">
            <v>59</v>
          </cell>
          <cell r="BB876">
            <v>27.5</v>
          </cell>
          <cell r="BC876">
            <v>10.62</v>
          </cell>
          <cell r="BN876">
            <v>33</v>
          </cell>
          <cell r="BO876">
            <v>5375.04</v>
          </cell>
        </row>
        <row r="877">
          <cell r="BA877">
            <v>59</v>
          </cell>
          <cell r="BB877">
            <v>24.7</v>
          </cell>
          <cell r="BC877">
            <v>10.7</v>
          </cell>
          <cell r="BN877">
            <v>33</v>
          </cell>
          <cell r="BO877">
            <v>5354.07</v>
          </cell>
        </row>
        <row r="878">
          <cell r="BA878">
            <v>59</v>
          </cell>
          <cell r="BB878">
            <v>26.78</v>
          </cell>
          <cell r="BC878">
            <v>10.02</v>
          </cell>
          <cell r="BN878">
            <v>33</v>
          </cell>
          <cell r="BO878">
            <v>5261.47</v>
          </cell>
        </row>
        <row r="879">
          <cell r="BA879">
            <v>32</v>
          </cell>
          <cell r="BB879">
            <v>45.8</v>
          </cell>
          <cell r="BC879">
            <v>4.8499999999999996</v>
          </cell>
          <cell r="BN879">
            <v>33</v>
          </cell>
          <cell r="BO879">
            <v>5257.51</v>
          </cell>
        </row>
        <row r="880">
          <cell r="BA880">
            <v>56</v>
          </cell>
          <cell r="BB880">
            <v>29</v>
          </cell>
          <cell r="BC880">
            <v>4.3899999999999997</v>
          </cell>
          <cell r="BN880">
            <v>33</v>
          </cell>
          <cell r="BO880">
            <v>4890</v>
          </cell>
        </row>
        <row r="881">
          <cell r="BA881">
            <v>55</v>
          </cell>
          <cell r="BB881">
            <v>33.534999999999997</v>
          </cell>
          <cell r="BC881">
            <v>8.24</v>
          </cell>
          <cell r="BN881">
            <v>33</v>
          </cell>
          <cell r="BO881">
            <v>4859.8900000000003</v>
          </cell>
        </row>
        <row r="882">
          <cell r="BA882">
            <v>55</v>
          </cell>
          <cell r="BB882">
            <v>32.774999999999999</v>
          </cell>
          <cell r="BC882">
            <v>9.77</v>
          </cell>
          <cell r="BN882">
            <v>33</v>
          </cell>
          <cell r="BO882">
            <v>4795.66</v>
          </cell>
        </row>
        <row r="883">
          <cell r="BA883">
            <v>56</v>
          </cell>
          <cell r="BB883">
            <v>37.51</v>
          </cell>
          <cell r="BC883">
            <v>5.5</v>
          </cell>
          <cell r="BN883">
            <v>33</v>
          </cell>
          <cell r="BO883">
            <v>4779.6000000000004</v>
          </cell>
        </row>
        <row r="884">
          <cell r="BA884">
            <v>36</v>
          </cell>
          <cell r="BB884">
            <v>39.86</v>
          </cell>
          <cell r="BC884">
            <v>11.84</v>
          </cell>
          <cell r="BN884">
            <v>33</v>
          </cell>
          <cell r="BO884">
            <v>4766.0200000000004</v>
          </cell>
        </row>
        <row r="885">
          <cell r="BA885">
            <v>33</v>
          </cell>
          <cell r="BB885">
            <v>42.13</v>
          </cell>
          <cell r="BC885">
            <v>4.66</v>
          </cell>
          <cell r="BN885">
            <v>33</v>
          </cell>
          <cell r="BO885">
            <v>4571.41</v>
          </cell>
        </row>
        <row r="886">
          <cell r="BA886">
            <v>48</v>
          </cell>
          <cell r="BB886">
            <v>35.99</v>
          </cell>
          <cell r="BC886">
            <v>11.11</v>
          </cell>
          <cell r="BN886">
            <v>33</v>
          </cell>
          <cell r="BO886">
            <v>4185.1000000000004</v>
          </cell>
        </row>
        <row r="887">
          <cell r="BA887">
            <v>59</v>
          </cell>
          <cell r="BB887">
            <v>35.200000000000003</v>
          </cell>
          <cell r="BC887">
            <v>7.72</v>
          </cell>
          <cell r="BN887">
            <v>33</v>
          </cell>
          <cell r="BO887">
            <v>4002.36</v>
          </cell>
        </row>
        <row r="888">
          <cell r="BA888">
            <v>56</v>
          </cell>
          <cell r="BB888">
            <v>29.91</v>
          </cell>
          <cell r="BC888">
            <v>5.55</v>
          </cell>
          <cell r="BN888">
            <v>33</v>
          </cell>
          <cell r="BO888">
            <v>3704.35</v>
          </cell>
        </row>
        <row r="889">
          <cell r="BA889">
            <v>58</v>
          </cell>
          <cell r="BB889">
            <v>36.479999999999997</v>
          </cell>
          <cell r="BC889">
            <v>5.05</v>
          </cell>
          <cell r="BN889">
            <v>33</v>
          </cell>
          <cell r="BO889">
            <v>3065.49</v>
          </cell>
        </row>
        <row r="890">
          <cell r="BA890">
            <v>59</v>
          </cell>
          <cell r="BB890">
            <v>27.5</v>
          </cell>
          <cell r="BC890">
            <v>8.69</v>
          </cell>
          <cell r="BN890">
            <v>33</v>
          </cell>
          <cell r="BO890">
            <v>2295.2399999999998</v>
          </cell>
        </row>
        <row r="891">
          <cell r="BA891">
            <v>58</v>
          </cell>
          <cell r="BB891">
            <v>33.44</v>
          </cell>
          <cell r="BC891">
            <v>5.9</v>
          </cell>
          <cell r="BN891">
            <v>33</v>
          </cell>
          <cell r="BO891">
            <v>2106.2600000000002</v>
          </cell>
        </row>
        <row r="892">
          <cell r="BA892">
            <v>58</v>
          </cell>
          <cell r="BB892">
            <v>28.215</v>
          </cell>
          <cell r="BC892">
            <v>6.29</v>
          </cell>
          <cell r="BN892">
            <v>34</v>
          </cell>
          <cell r="BO892">
            <v>43943.88</v>
          </cell>
        </row>
        <row r="893">
          <cell r="BA893">
            <v>58</v>
          </cell>
          <cell r="BB893">
            <v>27.17</v>
          </cell>
          <cell r="BC893">
            <v>5.84</v>
          </cell>
          <cell r="BN893">
            <v>34</v>
          </cell>
          <cell r="BO893">
            <v>37701.879999999997</v>
          </cell>
        </row>
        <row r="894">
          <cell r="BA894">
            <v>45</v>
          </cell>
          <cell r="BB894">
            <v>35.380000000000003</v>
          </cell>
          <cell r="BC894">
            <v>6.12</v>
          </cell>
          <cell r="BN894">
            <v>34</v>
          </cell>
          <cell r="BO894">
            <v>37076.370000000003</v>
          </cell>
        </row>
        <row r="895">
          <cell r="BA895">
            <v>31</v>
          </cell>
          <cell r="BB895">
            <v>43.48</v>
          </cell>
          <cell r="BC895">
            <v>6.24</v>
          </cell>
          <cell r="BN895">
            <v>34</v>
          </cell>
          <cell r="BO895">
            <v>35491.64</v>
          </cell>
        </row>
        <row r="896">
          <cell r="BA896">
            <v>35</v>
          </cell>
          <cell r="BB896">
            <v>41.73</v>
          </cell>
          <cell r="BC896">
            <v>6.25</v>
          </cell>
          <cell r="BN896">
            <v>34</v>
          </cell>
          <cell r="BO896">
            <v>35315.96</v>
          </cell>
        </row>
        <row r="897">
          <cell r="BA897">
            <v>60</v>
          </cell>
          <cell r="BB897">
            <v>28.9</v>
          </cell>
          <cell r="BC897">
            <v>11.96</v>
          </cell>
          <cell r="BN897">
            <v>34</v>
          </cell>
          <cell r="BO897">
            <v>30763.01</v>
          </cell>
        </row>
        <row r="898">
          <cell r="BA898">
            <v>60</v>
          </cell>
          <cell r="BB898">
            <v>25.74</v>
          </cell>
          <cell r="BC898">
            <v>7.69</v>
          </cell>
          <cell r="BN898">
            <v>34</v>
          </cell>
          <cell r="BO898">
            <v>29929.56</v>
          </cell>
        </row>
        <row r="899">
          <cell r="BA899">
            <v>48</v>
          </cell>
          <cell r="BB899">
            <v>36.06</v>
          </cell>
          <cell r="BC899">
            <v>8.83</v>
          </cell>
          <cell r="BN899">
            <v>34</v>
          </cell>
          <cell r="BO899">
            <v>27375.9</v>
          </cell>
        </row>
        <row r="900">
          <cell r="BA900">
            <v>31</v>
          </cell>
          <cell r="BB900">
            <v>43.28</v>
          </cell>
          <cell r="BC900">
            <v>4.41</v>
          </cell>
          <cell r="BN900">
            <v>34</v>
          </cell>
          <cell r="BO900">
            <v>26607.89</v>
          </cell>
        </row>
        <row r="901">
          <cell r="BA901">
            <v>60</v>
          </cell>
          <cell r="BB901">
            <v>28.785</v>
          </cell>
          <cell r="BC901">
            <v>9.1</v>
          </cell>
          <cell r="BN901">
            <v>34</v>
          </cell>
          <cell r="BO901">
            <v>20009.63</v>
          </cell>
        </row>
        <row r="902">
          <cell r="BA902">
            <v>59</v>
          </cell>
          <cell r="BB902">
            <v>25.46</v>
          </cell>
          <cell r="BC902">
            <v>11.52</v>
          </cell>
          <cell r="BN902">
            <v>34</v>
          </cell>
          <cell r="BO902">
            <v>19040.88</v>
          </cell>
        </row>
        <row r="903">
          <cell r="BA903">
            <v>54</v>
          </cell>
          <cell r="BB903">
            <v>30.8</v>
          </cell>
          <cell r="BC903">
            <v>10.95</v>
          </cell>
          <cell r="BN903">
            <v>34</v>
          </cell>
          <cell r="BO903">
            <v>18972.5</v>
          </cell>
        </row>
        <row r="904">
          <cell r="BA904">
            <v>54</v>
          </cell>
          <cell r="BB904">
            <v>28.88</v>
          </cell>
          <cell r="BC904">
            <v>11.5</v>
          </cell>
          <cell r="BN904">
            <v>34</v>
          </cell>
          <cell r="BO904">
            <v>16205.88</v>
          </cell>
        </row>
        <row r="905">
          <cell r="BA905">
            <v>54</v>
          </cell>
          <cell r="BB905">
            <v>23</v>
          </cell>
          <cell r="BC905">
            <v>9.8800000000000008</v>
          </cell>
          <cell r="BN905">
            <v>34</v>
          </cell>
          <cell r="BO905">
            <v>16199.1</v>
          </cell>
        </row>
        <row r="906">
          <cell r="BA906">
            <v>38</v>
          </cell>
          <cell r="BB906">
            <v>38.25</v>
          </cell>
          <cell r="BC906">
            <v>6.2</v>
          </cell>
          <cell r="BN906">
            <v>34</v>
          </cell>
          <cell r="BO906">
            <v>16059.06</v>
          </cell>
        </row>
        <row r="907">
          <cell r="BA907">
            <v>36</v>
          </cell>
          <cell r="BB907">
            <v>39.25</v>
          </cell>
          <cell r="BC907">
            <v>8.41</v>
          </cell>
          <cell r="BN907">
            <v>34</v>
          </cell>
          <cell r="BO907">
            <v>15646.28</v>
          </cell>
        </row>
        <row r="908">
          <cell r="BA908">
            <v>56</v>
          </cell>
          <cell r="BB908">
            <v>26.6</v>
          </cell>
          <cell r="BC908">
            <v>5.07</v>
          </cell>
          <cell r="BN908">
            <v>34</v>
          </cell>
          <cell r="BO908">
            <v>15361.5</v>
          </cell>
        </row>
        <row r="909">
          <cell r="BA909">
            <v>43</v>
          </cell>
          <cell r="BB909">
            <v>35.700000000000003</v>
          </cell>
          <cell r="BC909">
            <v>4.0599999999999996</v>
          </cell>
          <cell r="BN909">
            <v>34</v>
          </cell>
          <cell r="BO909">
            <v>14358.36</v>
          </cell>
        </row>
        <row r="910">
          <cell r="BA910">
            <v>57</v>
          </cell>
          <cell r="BB910">
            <v>20.100000000000001</v>
          </cell>
          <cell r="BC910">
            <v>10.52</v>
          </cell>
          <cell r="BN910">
            <v>34</v>
          </cell>
          <cell r="BO910">
            <v>12718.21</v>
          </cell>
        </row>
        <row r="911">
          <cell r="BA911">
            <v>57</v>
          </cell>
          <cell r="BB911">
            <v>22.23</v>
          </cell>
          <cell r="BC911">
            <v>9.65</v>
          </cell>
          <cell r="BN911">
            <v>34</v>
          </cell>
          <cell r="BO911">
            <v>12600.46</v>
          </cell>
        </row>
        <row r="912">
          <cell r="BA912">
            <v>40</v>
          </cell>
          <cell r="BB912">
            <v>36.47</v>
          </cell>
          <cell r="BC912">
            <v>6.21</v>
          </cell>
          <cell r="BN912">
            <v>34</v>
          </cell>
          <cell r="BO912">
            <v>11737.85</v>
          </cell>
        </row>
        <row r="913">
          <cell r="BA913">
            <v>29</v>
          </cell>
          <cell r="BB913">
            <v>49.64</v>
          </cell>
          <cell r="BC913">
            <v>4.76</v>
          </cell>
          <cell r="BN913">
            <v>34</v>
          </cell>
          <cell r="BO913">
            <v>11524.25</v>
          </cell>
        </row>
        <row r="914">
          <cell r="BA914">
            <v>39</v>
          </cell>
          <cell r="BB914">
            <v>36.799999999999997</v>
          </cell>
          <cell r="BC914">
            <v>5.73</v>
          </cell>
          <cell r="BN914">
            <v>34</v>
          </cell>
          <cell r="BO914">
            <v>11294.57</v>
          </cell>
        </row>
        <row r="915">
          <cell r="BA915">
            <v>55</v>
          </cell>
          <cell r="BB915">
            <v>33.880000000000003</v>
          </cell>
          <cell r="BC915">
            <v>10.78</v>
          </cell>
          <cell r="BN915">
            <v>34</v>
          </cell>
          <cell r="BO915">
            <v>10276.99</v>
          </cell>
        </row>
        <row r="916">
          <cell r="BA916">
            <v>58</v>
          </cell>
          <cell r="BB916">
            <v>32.01</v>
          </cell>
          <cell r="BC916">
            <v>5.08</v>
          </cell>
          <cell r="BN916">
            <v>34</v>
          </cell>
          <cell r="BO916">
            <v>10011.44</v>
          </cell>
        </row>
        <row r="917">
          <cell r="BA917">
            <v>57</v>
          </cell>
          <cell r="BB917">
            <v>33.630000000000003</v>
          </cell>
          <cell r="BC917">
            <v>11.39</v>
          </cell>
          <cell r="BN917">
            <v>34</v>
          </cell>
          <cell r="BO917">
            <v>9344.2000000000007</v>
          </cell>
        </row>
        <row r="918">
          <cell r="BA918">
            <v>58</v>
          </cell>
          <cell r="BB918">
            <v>34.865000000000002</v>
          </cell>
          <cell r="BC918">
            <v>5.35</v>
          </cell>
          <cell r="BN918">
            <v>34</v>
          </cell>
          <cell r="BO918">
            <v>9320.26</v>
          </cell>
        </row>
        <row r="919">
          <cell r="BA919">
            <v>31</v>
          </cell>
          <cell r="BB919">
            <v>43.11</v>
          </cell>
          <cell r="BC919">
            <v>5.6</v>
          </cell>
          <cell r="BN919">
            <v>34</v>
          </cell>
          <cell r="BO919">
            <v>8824.27</v>
          </cell>
        </row>
        <row r="920">
          <cell r="BA920">
            <v>58</v>
          </cell>
          <cell r="BB920">
            <v>30.305</v>
          </cell>
          <cell r="BC920">
            <v>4.2699999999999996</v>
          </cell>
          <cell r="BN920">
            <v>34</v>
          </cell>
          <cell r="BO920">
            <v>8567.25</v>
          </cell>
        </row>
        <row r="921">
          <cell r="BA921">
            <v>58</v>
          </cell>
          <cell r="BB921">
            <v>25.175000000000001</v>
          </cell>
          <cell r="BC921">
            <v>5.57</v>
          </cell>
          <cell r="BN921">
            <v>34</v>
          </cell>
          <cell r="BO921">
            <v>7538.52</v>
          </cell>
        </row>
        <row r="922">
          <cell r="BA922">
            <v>58</v>
          </cell>
          <cell r="BB922">
            <v>26.8</v>
          </cell>
          <cell r="BC922">
            <v>5.68</v>
          </cell>
          <cell r="BN922">
            <v>34</v>
          </cell>
          <cell r="BO922">
            <v>7494.63</v>
          </cell>
        </row>
        <row r="923">
          <cell r="BA923">
            <v>19</v>
          </cell>
          <cell r="BB923">
            <v>21.78</v>
          </cell>
          <cell r="BC923">
            <v>5.3</v>
          </cell>
          <cell r="BN923">
            <v>34</v>
          </cell>
          <cell r="BO923">
            <v>6753.04</v>
          </cell>
        </row>
        <row r="924">
          <cell r="BA924">
            <v>55</v>
          </cell>
          <cell r="BB924">
            <v>30.14</v>
          </cell>
          <cell r="BC924">
            <v>9.4499999999999993</v>
          </cell>
          <cell r="BN924">
            <v>34</v>
          </cell>
          <cell r="BO924">
            <v>6196.45</v>
          </cell>
        </row>
        <row r="925">
          <cell r="BA925">
            <v>55</v>
          </cell>
          <cell r="BB925">
            <v>29.7</v>
          </cell>
          <cell r="BC925">
            <v>6.79</v>
          </cell>
          <cell r="BN925">
            <v>34</v>
          </cell>
          <cell r="BO925">
            <v>6184.3</v>
          </cell>
        </row>
        <row r="926">
          <cell r="BA926">
            <v>55</v>
          </cell>
          <cell r="BB926">
            <v>32.395000000000003</v>
          </cell>
          <cell r="BC926">
            <v>11.1</v>
          </cell>
          <cell r="BN926">
            <v>34</v>
          </cell>
          <cell r="BO926">
            <v>5989.52</v>
          </cell>
        </row>
        <row r="927">
          <cell r="BA927">
            <v>48</v>
          </cell>
          <cell r="BB927">
            <v>36.64</v>
          </cell>
          <cell r="BC927">
            <v>7.26</v>
          </cell>
          <cell r="BN927">
            <v>34</v>
          </cell>
          <cell r="BO927">
            <v>5594.85</v>
          </cell>
        </row>
        <row r="928">
          <cell r="BA928">
            <v>58</v>
          </cell>
          <cell r="BB928">
            <v>39.049999999999997</v>
          </cell>
          <cell r="BC928">
            <v>5.27</v>
          </cell>
          <cell r="BN928">
            <v>34</v>
          </cell>
          <cell r="BO928">
            <v>5503.36</v>
          </cell>
        </row>
        <row r="929">
          <cell r="BA929">
            <v>58</v>
          </cell>
          <cell r="BB929">
            <v>33.1</v>
          </cell>
          <cell r="BC929">
            <v>5.46</v>
          </cell>
          <cell r="BN929">
            <v>34</v>
          </cell>
          <cell r="BO929">
            <v>5385.34</v>
          </cell>
        </row>
        <row r="930">
          <cell r="BA930">
            <v>57</v>
          </cell>
          <cell r="BB930">
            <v>31.824999999999999</v>
          </cell>
          <cell r="BC930">
            <v>8.1300000000000008</v>
          </cell>
          <cell r="BN930">
            <v>34</v>
          </cell>
          <cell r="BO930">
            <v>5136.75</v>
          </cell>
        </row>
        <row r="931">
          <cell r="BA931">
            <v>58</v>
          </cell>
          <cell r="BB931">
            <v>29</v>
          </cell>
          <cell r="BC931">
            <v>4.25</v>
          </cell>
          <cell r="BN931">
            <v>34</v>
          </cell>
          <cell r="BO931">
            <v>5124.1899999999996</v>
          </cell>
        </row>
        <row r="932">
          <cell r="BA932">
            <v>57</v>
          </cell>
          <cell r="BB932">
            <v>30.495000000000001</v>
          </cell>
          <cell r="BC932">
            <v>8.68</v>
          </cell>
          <cell r="BN932">
            <v>34</v>
          </cell>
          <cell r="BO932">
            <v>5012.47</v>
          </cell>
        </row>
        <row r="933">
          <cell r="BA933">
            <v>58</v>
          </cell>
          <cell r="BB933">
            <v>25.2</v>
          </cell>
          <cell r="BC933">
            <v>6.25</v>
          </cell>
          <cell r="BN933">
            <v>34</v>
          </cell>
          <cell r="BO933">
            <v>5003.8500000000004</v>
          </cell>
        </row>
        <row r="934">
          <cell r="BA934">
            <v>58</v>
          </cell>
          <cell r="BB934">
            <v>22.77</v>
          </cell>
          <cell r="BC934">
            <v>4.47</v>
          </cell>
          <cell r="BN934">
            <v>34</v>
          </cell>
          <cell r="BO934">
            <v>5002.78</v>
          </cell>
        </row>
        <row r="935">
          <cell r="BA935">
            <v>57</v>
          </cell>
          <cell r="BB935">
            <v>23.18</v>
          </cell>
          <cell r="BC935">
            <v>8.31</v>
          </cell>
          <cell r="BN935">
            <v>34</v>
          </cell>
          <cell r="BO935">
            <v>4992.38</v>
          </cell>
        </row>
        <row r="936">
          <cell r="BA936">
            <v>40</v>
          </cell>
          <cell r="BB936">
            <v>35.409999999999997</v>
          </cell>
          <cell r="BC936">
            <v>5.68</v>
          </cell>
          <cell r="BN936">
            <v>34</v>
          </cell>
          <cell r="BO936">
            <v>4894.75</v>
          </cell>
        </row>
        <row r="937">
          <cell r="BA937">
            <v>56</v>
          </cell>
          <cell r="BB937">
            <v>32.11</v>
          </cell>
          <cell r="BC937">
            <v>4.75</v>
          </cell>
          <cell r="BN937">
            <v>34</v>
          </cell>
          <cell r="BO937">
            <v>4536.26</v>
          </cell>
        </row>
        <row r="938">
          <cell r="BA938">
            <v>43</v>
          </cell>
          <cell r="BB938">
            <v>34.479999999999997</v>
          </cell>
          <cell r="BC938">
            <v>6.31</v>
          </cell>
          <cell r="BN938">
            <v>34</v>
          </cell>
          <cell r="BO938">
            <v>4518.83</v>
          </cell>
        </row>
        <row r="939">
          <cell r="BA939">
            <v>58</v>
          </cell>
          <cell r="BB939">
            <v>34.39</v>
          </cell>
          <cell r="BC939">
            <v>6.28</v>
          </cell>
          <cell r="BN939">
            <v>34</v>
          </cell>
          <cell r="BO939">
            <v>4500.34</v>
          </cell>
        </row>
        <row r="940">
          <cell r="BA940">
            <v>59</v>
          </cell>
          <cell r="BB940">
            <v>26.4</v>
          </cell>
          <cell r="BC940">
            <v>9.2899999999999991</v>
          </cell>
          <cell r="BN940">
            <v>34</v>
          </cell>
          <cell r="BO940">
            <v>4415.16</v>
          </cell>
        </row>
        <row r="941">
          <cell r="BA941">
            <v>53</v>
          </cell>
          <cell r="BB941">
            <v>28.1</v>
          </cell>
          <cell r="BC941">
            <v>5.79</v>
          </cell>
          <cell r="BN941">
            <v>34</v>
          </cell>
          <cell r="BO941">
            <v>4397.3100000000004</v>
          </cell>
        </row>
        <row r="942">
          <cell r="BA942">
            <v>34</v>
          </cell>
          <cell r="BB942">
            <v>27</v>
          </cell>
          <cell r="BC942">
            <v>4.54</v>
          </cell>
          <cell r="BN942">
            <v>34</v>
          </cell>
          <cell r="BO942">
            <v>4320.41</v>
          </cell>
        </row>
        <row r="943">
          <cell r="BA943">
            <v>58</v>
          </cell>
          <cell r="BB943">
            <v>28.594999999999999</v>
          </cell>
          <cell r="BC943">
            <v>4.68</v>
          </cell>
          <cell r="BN943">
            <v>34</v>
          </cell>
          <cell r="BO943">
            <v>4047.94</v>
          </cell>
        </row>
        <row r="944">
          <cell r="BA944">
            <v>38</v>
          </cell>
          <cell r="BB944">
            <v>36.799999999999997</v>
          </cell>
          <cell r="BC944">
            <v>5.88</v>
          </cell>
          <cell r="BN944">
            <v>34</v>
          </cell>
          <cell r="BO944">
            <v>3935.18</v>
          </cell>
        </row>
        <row r="945">
          <cell r="BA945">
            <v>53</v>
          </cell>
          <cell r="BB945">
            <v>23.75</v>
          </cell>
          <cell r="BC945">
            <v>5.42</v>
          </cell>
          <cell r="BN945">
            <v>34</v>
          </cell>
          <cell r="BO945">
            <v>3793.55</v>
          </cell>
        </row>
        <row r="946">
          <cell r="BA946">
            <v>40</v>
          </cell>
          <cell r="BB946">
            <v>35.619999999999997</v>
          </cell>
          <cell r="BC946">
            <v>4.16</v>
          </cell>
          <cell r="BN946">
            <v>34</v>
          </cell>
          <cell r="BO946">
            <v>3699.54</v>
          </cell>
        </row>
        <row r="947">
          <cell r="BA947">
            <v>52</v>
          </cell>
          <cell r="BB947">
            <v>30.69</v>
          </cell>
          <cell r="BC947">
            <v>7.05</v>
          </cell>
          <cell r="BN947">
            <v>34</v>
          </cell>
          <cell r="BO947">
            <v>3603.6</v>
          </cell>
        </row>
        <row r="948">
          <cell r="BA948">
            <v>56</v>
          </cell>
          <cell r="BB948">
            <v>35.799999999999997</v>
          </cell>
          <cell r="BC948">
            <v>5.63</v>
          </cell>
          <cell r="BN948">
            <v>34</v>
          </cell>
          <cell r="BO948">
            <v>3569.96</v>
          </cell>
        </row>
        <row r="949">
          <cell r="BA949">
            <v>56</v>
          </cell>
          <cell r="BB949">
            <v>28.785</v>
          </cell>
          <cell r="BC949">
            <v>4.24</v>
          </cell>
          <cell r="BN949">
            <v>34</v>
          </cell>
          <cell r="BO949">
            <v>3540.12</v>
          </cell>
        </row>
        <row r="950">
          <cell r="BA950">
            <v>56</v>
          </cell>
          <cell r="BB950">
            <v>28.594999999999999</v>
          </cell>
          <cell r="BC950">
            <v>4.96</v>
          </cell>
          <cell r="BN950">
            <v>34</v>
          </cell>
          <cell r="BO950">
            <v>3018.04</v>
          </cell>
        </row>
        <row r="951">
          <cell r="BA951">
            <v>28</v>
          </cell>
          <cell r="BB951">
            <v>48.75</v>
          </cell>
          <cell r="BC951">
            <v>4.34</v>
          </cell>
          <cell r="BN951">
            <v>34</v>
          </cell>
          <cell r="BO951">
            <v>2726.06</v>
          </cell>
        </row>
        <row r="952">
          <cell r="BA952">
            <v>56</v>
          </cell>
          <cell r="BB952">
            <v>28.31</v>
          </cell>
          <cell r="BC952">
            <v>5.43</v>
          </cell>
          <cell r="BN952">
            <v>34</v>
          </cell>
          <cell r="BO952">
            <v>2373.3000000000002</v>
          </cell>
        </row>
        <row r="953">
          <cell r="BA953">
            <v>36</v>
          </cell>
          <cell r="BB953">
            <v>38.39</v>
          </cell>
          <cell r="BC953">
            <v>8.33</v>
          </cell>
          <cell r="BN953">
            <v>35</v>
          </cell>
          <cell r="BO953">
            <v>39983.43</v>
          </cell>
        </row>
        <row r="954">
          <cell r="BA954">
            <v>58</v>
          </cell>
          <cell r="BB954">
            <v>25.87</v>
          </cell>
          <cell r="BC954">
            <v>5.63</v>
          </cell>
          <cell r="BN954">
            <v>35</v>
          </cell>
          <cell r="BO954">
            <v>39774.28</v>
          </cell>
        </row>
        <row r="955">
          <cell r="BA955">
            <v>57</v>
          </cell>
          <cell r="BB955">
            <v>43.7</v>
          </cell>
          <cell r="BC955">
            <v>7.23</v>
          </cell>
          <cell r="BN955">
            <v>35</v>
          </cell>
          <cell r="BO955">
            <v>38924.04</v>
          </cell>
        </row>
        <row r="956">
          <cell r="BA956">
            <v>57</v>
          </cell>
          <cell r="BB956">
            <v>40.945</v>
          </cell>
          <cell r="BC956">
            <v>10.57</v>
          </cell>
          <cell r="BN956">
            <v>35</v>
          </cell>
          <cell r="BO956">
            <v>29443.59</v>
          </cell>
        </row>
        <row r="957">
          <cell r="BA957">
            <v>57</v>
          </cell>
          <cell r="BB957">
            <v>27.94</v>
          </cell>
          <cell r="BC957">
            <v>7.92</v>
          </cell>
          <cell r="BN957">
            <v>35</v>
          </cell>
          <cell r="BO957">
            <v>24915.05</v>
          </cell>
        </row>
        <row r="958">
          <cell r="BA958">
            <v>49</v>
          </cell>
          <cell r="BB958">
            <v>31.9</v>
          </cell>
          <cell r="BC958">
            <v>10.119999999999999</v>
          </cell>
          <cell r="BN958">
            <v>35</v>
          </cell>
          <cell r="BO958">
            <v>20234.849999999999</v>
          </cell>
        </row>
        <row r="959">
          <cell r="BA959">
            <v>51</v>
          </cell>
          <cell r="BB959">
            <v>31.64</v>
          </cell>
          <cell r="BC959">
            <v>7.91</v>
          </cell>
          <cell r="BN959">
            <v>35</v>
          </cell>
          <cell r="BO959">
            <v>19496.72</v>
          </cell>
        </row>
        <row r="960">
          <cell r="BA960">
            <v>54</v>
          </cell>
          <cell r="BB960">
            <v>46.7</v>
          </cell>
          <cell r="BC960">
            <v>10.9</v>
          </cell>
          <cell r="BN960">
            <v>35</v>
          </cell>
          <cell r="BO960">
            <v>19362</v>
          </cell>
        </row>
        <row r="961">
          <cell r="BA961">
            <v>57</v>
          </cell>
          <cell r="BB961">
            <v>18.335000000000001</v>
          </cell>
          <cell r="BC961">
            <v>11.83</v>
          </cell>
          <cell r="BN961">
            <v>35</v>
          </cell>
          <cell r="BO961">
            <v>16122.65</v>
          </cell>
        </row>
        <row r="962">
          <cell r="BA962">
            <v>52</v>
          </cell>
          <cell r="BB962">
            <v>31.24</v>
          </cell>
          <cell r="BC962">
            <v>7.42</v>
          </cell>
          <cell r="BN962">
            <v>35</v>
          </cell>
          <cell r="BO962">
            <v>12148.2</v>
          </cell>
        </row>
        <row r="963">
          <cell r="BA963">
            <v>34</v>
          </cell>
          <cell r="BB963">
            <v>39.22</v>
          </cell>
          <cell r="BC963">
            <v>5.62</v>
          </cell>
          <cell r="BN963">
            <v>35</v>
          </cell>
          <cell r="BO963">
            <v>10464.83</v>
          </cell>
        </row>
        <row r="964">
          <cell r="BA964">
            <v>51</v>
          </cell>
          <cell r="BB964">
            <v>24.414999999999999</v>
          </cell>
          <cell r="BC964">
            <v>7.16</v>
          </cell>
          <cell r="BN964">
            <v>35</v>
          </cell>
          <cell r="BO964">
            <v>9448.42</v>
          </cell>
        </row>
        <row r="965">
          <cell r="BA965">
            <v>54</v>
          </cell>
          <cell r="BB965">
            <v>32.299999999999997</v>
          </cell>
          <cell r="BC965">
            <v>9.89</v>
          </cell>
          <cell r="BN965">
            <v>35</v>
          </cell>
          <cell r="BO965">
            <v>8573.2999999999993</v>
          </cell>
        </row>
        <row r="966">
          <cell r="BA966">
            <v>33</v>
          </cell>
          <cell r="BB966">
            <v>39.94</v>
          </cell>
          <cell r="BC966">
            <v>5.14</v>
          </cell>
          <cell r="BN966">
            <v>35</v>
          </cell>
          <cell r="BO966">
            <v>7948.22</v>
          </cell>
        </row>
        <row r="967">
          <cell r="BA967">
            <v>53</v>
          </cell>
          <cell r="BB967">
            <v>30</v>
          </cell>
          <cell r="BC967">
            <v>5.61</v>
          </cell>
          <cell r="BN967">
            <v>35</v>
          </cell>
          <cell r="BO967">
            <v>7684.62</v>
          </cell>
        </row>
        <row r="968">
          <cell r="BA968">
            <v>40</v>
          </cell>
          <cell r="BB968">
            <v>35.340000000000003</v>
          </cell>
          <cell r="BC968">
            <v>5.51</v>
          </cell>
          <cell r="BN968">
            <v>35</v>
          </cell>
          <cell r="BO968">
            <v>7106.81</v>
          </cell>
        </row>
        <row r="969">
          <cell r="BA969">
            <v>52</v>
          </cell>
          <cell r="BB969">
            <v>32.204999999999998</v>
          </cell>
          <cell r="BC969">
            <v>8.3800000000000008</v>
          </cell>
          <cell r="BN969">
            <v>35</v>
          </cell>
          <cell r="BO969">
            <v>6414.18</v>
          </cell>
        </row>
        <row r="970">
          <cell r="BA970">
            <v>18</v>
          </cell>
          <cell r="BB970">
            <v>33.880000000000003</v>
          </cell>
          <cell r="BC970">
            <v>4.68</v>
          </cell>
          <cell r="BN970">
            <v>35</v>
          </cell>
          <cell r="BO970">
            <v>6402.29</v>
          </cell>
        </row>
        <row r="971">
          <cell r="BA971">
            <v>56</v>
          </cell>
          <cell r="BB971">
            <v>26.63</v>
          </cell>
          <cell r="BC971">
            <v>4.3600000000000003</v>
          </cell>
          <cell r="BN971">
            <v>35</v>
          </cell>
          <cell r="BO971">
            <v>5934.38</v>
          </cell>
        </row>
        <row r="972">
          <cell r="BA972">
            <v>57</v>
          </cell>
          <cell r="BB972">
            <v>28.7</v>
          </cell>
          <cell r="BC972">
            <v>7.74</v>
          </cell>
          <cell r="BN972">
            <v>35</v>
          </cell>
          <cell r="BO972">
            <v>5926.85</v>
          </cell>
        </row>
        <row r="973">
          <cell r="BA973">
            <v>56</v>
          </cell>
          <cell r="BB973">
            <v>25.65</v>
          </cell>
          <cell r="BC973">
            <v>4.05</v>
          </cell>
          <cell r="BN973">
            <v>35</v>
          </cell>
          <cell r="BO973">
            <v>5846.92</v>
          </cell>
        </row>
        <row r="974">
          <cell r="BA974">
            <v>51</v>
          </cell>
          <cell r="BB974">
            <v>36.384999999999998</v>
          </cell>
          <cell r="BC974">
            <v>11.49</v>
          </cell>
          <cell r="BN974">
            <v>35</v>
          </cell>
          <cell r="BO974">
            <v>5836.52</v>
          </cell>
        </row>
        <row r="975">
          <cell r="BA975">
            <v>42</v>
          </cell>
          <cell r="BB975">
            <v>34.69</v>
          </cell>
          <cell r="BC975">
            <v>5.65</v>
          </cell>
          <cell r="BN975">
            <v>35</v>
          </cell>
          <cell r="BO975">
            <v>5729.01</v>
          </cell>
        </row>
        <row r="976">
          <cell r="BA976">
            <v>37</v>
          </cell>
          <cell r="BB976">
            <v>37.68</v>
          </cell>
          <cell r="BC976">
            <v>4.29</v>
          </cell>
          <cell r="BN976">
            <v>35</v>
          </cell>
          <cell r="BO976">
            <v>5630.46</v>
          </cell>
        </row>
        <row r="977">
          <cell r="BA977">
            <v>39</v>
          </cell>
          <cell r="BB977">
            <v>35.49</v>
          </cell>
          <cell r="BC977">
            <v>4.74</v>
          </cell>
          <cell r="BN977">
            <v>35</v>
          </cell>
          <cell r="BO977">
            <v>5275.86</v>
          </cell>
        </row>
        <row r="978">
          <cell r="BA978">
            <v>52</v>
          </cell>
          <cell r="BB978">
            <v>44.7</v>
          </cell>
          <cell r="BC978">
            <v>7.6</v>
          </cell>
          <cell r="BN978">
            <v>35</v>
          </cell>
          <cell r="BO978">
            <v>5246.05</v>
          </cell>
        </row>
        <row r="979">
          <cell r="BA979">
            <v>52</v>
          </cell>
          <cell r="BB979">
            <v>38.380000000000003</v>
          </cell>
          <cell r="BC979">
            <v>8.5</v>
          </cell>
          <cell r="BN979">
            <v>35</v>
          </cell>
          <cell r="BO979">
            <v>5245.23</v>
          </cell>
        </row>
        <row r="980">
          <cell r="BA980">
            <v>55</v>
          </cell>
          <cell r="BB980">
            <v>35.244999999999997</v>
          </cell>
          <cell r="BC980">
            <v>11.22</v>
          </cell>
          <cell r="BN980">
            <v>35</v>
          </cell>
          <cell r="BO980">
            <v>5240.7700000000004</v>
          </cell>
        </row>
        <row r="981">
          <cell r="BA981">
            <v>25</v>
          </cell>
          <cell r="BB981">
            <v>49.84</v>
          </cell>
          <cell r="BC981">
            <v>5.0999999999999996</v>
          </cell>
          <cell r="BN981">
            <v>35</v>
          </cell>
          <cell r="BO981">
            <v>5227.99</v>
          </cell>
        </row>
        <row r="982">
          <cell r="BA982">
            <v>58</v>
          </cell>
          <cell r="BB982">
            <v>49.06</v>
          </cell>
          <cell r="BC982">
            <v>5.43</v>
          </cell>
          <cell r="BN982">
            <v>35</v>
          </cell>
          <cell r="BO982">
            <v>5125.22</v>
          </cell>
        </row>
        <row r="983">
          <cell r="BA983">
            <v>50</v>
          </cell>
          <cell r="BB983">
            <v>30.88</v>
          </cell>
          <cell r="BC983">
            <v>5.82</v>
          </cell>
          <cell r="BN983">
            <v>35</v>
          </cell>
          <cell r="BO983">
            <v>5116.5</v>
          </cell>
        </row>
        <row r="984">
          <cell r="BA984">
            <v>44</v>
          </cell>
          <cell r="BB984">
            <v>33.35</v>
          </cell>
          <cell r="BC984">
            <v>6.05</v>
          </cell>
          <cell r="BN984">
            <v>35</v>
          </cell>
          <cell r="BO984">
            <v>4787.42</v>
          </cell>
        </row>
        <row r="985">
          <cell r="BA985">
            <v>58</v>
          </cell>
          <cell r="BB985">
            <v>38</v>
          </cell>
          <cell r="BC985">
            <v>6.38</v>
          </cell>
          <cell r="BN985">
            <v>35</v>
          </cell>
          <cell r="BO985">
            <v>4762.33</v>
          </cell>
        </row>
        <row r="986">
          <cell r="BA986">
            <v>58</v>
          </cell>
          <cell r="BB986">
            <v>36.08</v>
          </cell>
          <cell r="BC986">
            <v>5.73</v>
          </cell>
          <cell r="BN986">
            <v>35</v>
          </cell>
          <cell r="BO986">
            <v>4751.07</v>
          </cell>
        </row>
        <row r="987">
          <cell r="BA987">
            <v>58</v>
          </cell>
          <cell r="BB987">
            <v>35.700000000000003</v>
          </cell>
          <cell r="BC987">
            <v>5.47</v>
          </cell>
          <cell r="BN987">
            <v>35</v>
          </cell>
          <cell r="BO987">
            <v>4747.05</v>
          </cell>
        </row>
        <row r="988">
          <cell r="BA988">
            <v>57</v>
          </cell>
          <cell r="BB988">
            <v>34.01</v>
          </cell>
          <cell r="BC988">
            <v>11.3</v>
          </cell>
          <cell r="BN988">
            <v>35</v>
          </cell>
          <cell r="BO988">
            <v>4518.7700000000004</v>
          </cell>
        </row>
        <row r="989">
          <cell r="BA989">
            <v>57</v>
          </cell>
          <cell r="BB989">
            <v>31.54</v>
          </cell>
          <cell r="BC989">
            <v>6.72</v>
          </cell>
          <cell r="BN989">
            <v>35</v>
          </cell>
          <cell r="BO989">
            <v>3773.23</v>
          </cell>
        </row>
        <row r="990">
          <cell r="BA990">
            <v>58</v>
          </cell>
          <cell r="BB990">
            <v>23.3</v>
          </cell>
          <cell r="BC990">
            <v>5.36</v>
          </cell>
          <cell r="BN990">
            <v>35</v>
          </cell>
          <cell r="BO990">
            <v>3453.77</v>
          </cell>
        </row>
        <row r="991">
          <cell r="BA991">
            <v>54</v>
          </cell>
          <cell r="BB991">
            <v>27.75</v>
          </cell>
          <cell r="BC991">
            <v>9.8800000000000008</v>
          </cell>
          <cell r="BN991">
            <v>35</v>
          </cell>
          <cell r="BO991">
            <v>3088.06</v>
          </cell>
        </row>
        <row r="992">
          <cell r="BA992">
            <v>33</v>
          </cell>
          <cell r="BB992">
            <v>42.46</v>
          </cell>
          <cell r="BC992">
            <v>4.1100000000000003</v>
          </cell>
          <cell r="BN992">
            <v>35</v>
          </cell>
          <cell r="BO992">
            <v>2979.52</v>
          </cell>
        </row>
        <row r="993">
          <cell r="BA993">
            <v>20</v>
          </cell>
          <cell r="BB993">
            <v>54.47</v>
          </cell>
          <cell r="BC993">
            <v>7.48</v>
          </cell>
          <cell r="BN993">
            <v>36</v>
          </cell>
          <cell r="BO993">
            <v>43753.34</v>
          </cell>
        </row>
        <row r="994">
          <cell r="BA994">
            <v>59</v>
          </cell>
          <cell r="BB994">
            <v>24.93</v>
          </cell>
          <cell r="BC994">
            <v>9.18</v>
          </cell>
          <cell r="BN994">
            <v>36</v>
          </cell>
          <cell r="BO994">
            <v>38709.18</v>
          </cell>
        </row>
        <row r="995">
          <cell r="BA995">
            <v>27</v>
          </cell>
          <cell r="BB995">
            <v>48.12</v>
          </cell>
          <cell r="BC995">
            <v>4.51</v>
          </cell>
          <cell r="BN995">
            <v>36</v>
          </cell>
          <cell r="BO995">
            <v>38415.47</v>
          </cell>
        </row>
        <row r="996">
          <cell r="BA996">
            <v>59</v>
          </cell>
          <cell r="BB996">
            <v>24.91</v>
          </cell>
          <cell r="BC996">
            <v>7.33</v>
          </cell>
          <cell r="BN996">
            <v>36</v>
          </cell>
          <cell r="BO996">
            <v>37742.58</v>
          </cell>
        </row>
        <row r="997">
          <cell r="BA997">
            <v>54</v>
          </cell>
          <cell r="BB997">
            <v>27.645</v>
          </cell>
          <cell r="BC997">
            <v>10.56</v>
          </cell>
          <cell r="BN997">
            <v>36</v>
          </cell>
          <cell r="BO997">
            <v>34293.120000000003</v>
          </cell>
        </row>
        <row r="998">
          <cell r="BA998">
            <v>50</v>
          </cell>
          <cell r="BB998">
            <v>33.700000000000003</v>
          </cell>
          <cell r="BC998">
            <v>4.01</v>
          </cell>
          <cell r="BN998">
            <v>36</v>
          </cell>
          <cell r="BO998">
            <v>32288.49</v>
          </cell>
        </row>
        <row r="999">
          <cell r="BA999">
            <v>34</v>
          </cell>
          <cell r="BB999">
            <v>38.93</v>
          </cell>
          <cell r="BC999">
            <v>5.64</v>
          </cell>
          <cell r="BN999">
            <v>36</v>
          </cell>
          <cell r="BO999">
            <v>30530.5</v>
          </cell>
        </row>
        <row r="1000">
          <cell r="BA1000">
            <v>52</v>
          </cell>
          <cell r="BB1000">
            <v>32.774999999999999</v>
          </cell>
          <cell r="BC1000">
            <v>8.02</v>
          </cell>
          <cell r="BN1000">
            <v>36</v>
          </cell>
          <cell r="BO1000">
            <v>20773.63</v>
          </cell>
        </row>
        <row r="1001">
          <cell r="BA1001">
            <v>55</v>
          </cell>
          <cell r="BB1001">
            <v>29.83</v>
          </cell>
          <cell r="BC1001">
            <v>7.2</v>
          </cell>
          <cell r="BN1001">
            <v>36</v>
          </cell>
          <cell r="BO1001">
            <v>18608.259999999998</v>
          </cell>
        </row>
        <row r="1002">
          <cell r="BA1002">
            <v>18</v>
          </cell>
          <cell r="BB1002">
            <v>28.31</v>
          </cell>
          <cell r="BC1002">
            <v>4.55</v>
          </cell>
          <cell r="BN1002">
            <v>36</v>
          </cell>
          <cell r="BO1002">
            <v>13819.49</v>
          </cell>
        </row>
        <row r="1003">
          <cell r="BA1003">
            <v>51</v>
          </cell>
          <cell r="BB1003">
            <v>29.79</v>
          </cell>
          <cell r="BC1003">
            <v>9.0299999999999994</v>
          </cell>
          <cell r="BN1003">
            <v>36</v>
          </cell>
          <cell r="BO1003">
            <v>13714.55</v>
          </cell>
        </row>
        <row r="1004">
          <cell r="BA1004">
            <v>53</v>
          </cell>
          <cell r="BB1004">
            <v>36.6</v>
          </cell>
          <cell r="BC1004">
            <v>5.2</v>
          </cell>
          <cell r="BN1004">
            <v>36</v>
          </cell>
          <cell r="BO1004">
            <v>12255.04</v>
          </cell>
        </row>
        <row r="1005">
          <cell r="BA1005">
            <v>41</v>
          </cell>
          <cell r="BB1005">
            <v>35.93</v>
          </cell>
          <cell r="BC1005">
            <v>8.3000000000000007</v>
          </cell>
          <cell r="BN1005">
            <v>36</v>
          </cell>
          <cell r="BO1005">
            <v>12048.13</v>
          </cell>
        </row>
        <row r="1006">
          <cell r="BA1006">
            <v>53</v>
          </cell>
          <cell r="BB1006">
            <v>28.6</v>
          </cell>
          <cell r="BC1006">
            <v>5.56</v>
          </cell>
          <cell r="BN1006">
            <v>36</v>
          </cell>
          <cell r="BO1006">
            <v>11625.11</v>
          </cell>
        </row>
        <row r="1007">
          <cell r="BA1007">
            <v>33</v>
          </cell>
          <cell r="BB1007">
            <v>39.17</v>
          </cell>
          <cell r="BC1007">
            <v>4.1500000000000004</v>
          </cell>
          <cell r="BN1007">
            <v>36</v>
          </cell>
          <cell r="BO1007">
            <v>10749.02</v>
          </cell>
        </row>
        <row r="1008">
          <cell r="BA1008">
            <v>53</v>
          </cell>
          <cell r="BB1008">
            <v>26.41</v>
          </cell>
          <cell r="BC1008">
            <v>5.99</v>
          </cell>
          <cell r="BN1008">
            <v>36</v>
          </cell>
          <cell r="BO1008">
            <v>9210.06</v>
          </cell>
        </row>
        <row r="1009">
          <cell r="BA1009">
            <v>46</v>
          </cell>
          <cell r="BB1009">
            <v>30.63</v>
          </cell>
          <cell r="BC1009">
            <v>5.8</v>
          </cell>
          <cell r="BN1009">
            <v>36</v>
          </cell>
          <cell r="BO1009">
            <v>7339.93</v>
          </cell>
        </row>
        <row r="1010">
          <cell r="BA1010">
            <v>52</v>
          </cell>
          <cell r="BB1010">
            <v>31.73</v>
          </cell>
          <cell r="BC1010">
            <v>7.32</v>
          </cell>
          <cell r="BN1010">
            <v>36</v>
          </cell>
          <cell r="BO1010">
            <v>7243.81</v>
          </cell>
        </row>
        <row r="1011">
          <cell r="BA1011">
            <v>50</v>
          </cell>
          <cell r="BB1011">
            <v>30.7</v>
          </cell>
          <cell r="BC1011">
            <v>5.16</v>
          </cell>
          <cell r="BN1011">
            <v>36</v>
          </cell>
          <cell r="BO1011">
            <v>7228.22</v>
          </cell>
        </row>
        <row r="1012">
          <cell r="BA1012">
            <v>56</v>
          </cell>
          <cell r="BB1012">
            <v>25.934999999999999</v>
          </cell>
          <cell r="BC1012">
            <v>5.96</v>
          </cell>
          <cell r="BN1012">
            <v>36</v>
          </cell>
          <cell r="BO1012">
            <v>6746.74</v>
          </cell>
        </row>
        <row r="1013">
          <cell r="BA1013">
            <v>53</v>
          </cell>
          <cell r="BB1013">
            <v>35.9</v>
          </cell>
          <cell r="BC1013">
            <v>4.8499999999999996</v>
          </cell>
          <cell r="BN1013">
            <v>36</v>
          </cell>
          <cell r="BO1013">
            <v>6548.2</v>
          </cell>
        </row>
        <row r="1014">
          <cell r="BA1014">
            <v>53</v>
          </cell>
          <cell r="BB1014">
            <v>26.7</v>
          </cell>
          <cell r="BC1014">
            <v>5.09</v>
          </cell>
          <cell r="BN1014">
            <v>36</v>
          </cell>
          <cell r="BO1014">
            <v>6335.64</v>
          </cell>
        </row>
        <row r="1015">
          <cell r="BA1015">
            <v>42</v>
          </cell>
          <cell r="BB1015">
            <v>33.71</v>
          </cell>
          <cell r="BC1015">
            <v>4.9400000000000004</v>
          </cell>
          <cell r="BN1015">
            <v>36</v>
          </cell>
          <cell r="BO1015">
            <v>5584.31</v>
          </cell>
        </row>
        <row r="1016">
          <cell r="BA1016">
            <v>56</v>
          </cell>
          <cell r="BB1016">
            <v>41.91</v>
          </cell>
          <cell r="BC1016">
            <v>4.92</v>
          </cell>
          <cell r="BN1016">
            <v>36</v>
          </cell>
          <cell r="BO1016">
            <v>5478.04</v>
          </cell>
        </row>
        <row r="1017">
          <cell r="BA1017">
            <v>56</v>
          </cell>
          <cell r="BB1017">
            <v>39.82</v>
          </cell>
          <cell r="BC1017">
            <v>6.05</v>
          </cell>
          <cell r="BN1017">
            <v>36</v>
          </cell>
          <cell r="BO1017">
            <v>5472.45</v>
          </cell>
        </row>
        <row r="1018">
          <cell r="BA1018">
            <v>50</v>
          </cell>
          <cell r="BB1018">
            <v>28.12</v>
          </cell>
          <cell r="BC1018">
            <v>4.67</v>
          </cell>
          <cell r="BN1018">
            <v>36</v>
          </cell>
          <cell r="BO1018">
            <v>5469.01</v>
          </cell>
        </row>
        <row r="1019">
          <cell r="BA1019">
            <v>55</v>
          </cell>
          <cell r="BB1019">
            <v>26.98</v>
          </cell>
          <cell r="BC1019">
            <v>9.81</v>
          </cell>
          <cell r="BN1019">
            <v>36</v>
          </cell>
          <cell r="BO1019">
            <v>5458.05</v>
          </cell>
        </row>
        <row r="1020">
          <cell r="BA1020">
            <v>56</v>
          </cell>
          <cell r="BB1020">
            <v>27.2</v>
          </cell>
          <cell r="BC1020">
            <v>6.06</v>
          </cell>
          <cell r="BN1020">
            <v>36</v>
          </cell>
          <cell r="BO1020">
            <v>5377.46</v>
          </cell>
        </row>
        <row r="1021">
          <cell r="BA1021">
            <v>56</v>
          </cell>
          <cell r="BB1021">
            <v>25.3</v>
          </cell>
          <cell r="BC1021">
            <v>5.19</v>
          </cell>
          <cell r="BN1021">
            <v>36</v>
          </cell>
          <cell r="BO1021">
            <v>5272.18</v>
          </cell>
        </row>
        <row r="1022">
          <cell r="BA1022">
            <v>51</v>
          </cell>
          <cell r="BB1022">
            <v>30.25</v>
          </cell>
          <cell r="BC1022">
            <v>10.16</v>
          </cell>
          <cell r="BN1022">
            <v>36</v>
          </cell>
          <cell r="BO1022">
            <v>5267.82</v>
          </cell>
        </row>
        <row r="1023">
          <cell r="BA1023">
            <v>22</v>
          </cell>
          <cell r="BB1023">
            <v>54</v>
          </cell>
          <cell r="BC1023">
            <v>4.68</v>
          </cell>
          <cell r="BN1023">
            <v>36</v>
          </cell>
          <cell r="BO1023">
            <v>5266.37</v>
          </cell>
        </row>
        <row r="1024">
          <cell r="BA1024">
            <v>21</v>
          </cell>
          <cell r="BB1024">
            <v>51.86</v>
          </cell>
          <cell r="BC1024">
            <v>5.32</v>
          </cell>
          <cell r="BN1024">
            <v>36</v>
          </cell>
          <cell r="BO1024">
            <v>5034.1000000000004</v>
          </cell>
        </row>
        <row r="1025">
          <cell r="BA1025">
            <v>48</v>
          </cell>
          <cell r="BB1025">
            <v>31.39</v>
          </cell>
          <cell r="BC1025">
            <v>6.99</v>
          </cell>
          <cell r="BN1025">
            <v>36</v>
          </cell>
          <cell r="BO1025">
            <v>4889.04</v>
          </cell>
        </row>
        <row r="1026">
          <cell r="BA1026">
            <v>33</v>
          </cell>
          <cell r="BB1026">
            <v>39.97</v>
          </cell>
          <cell r="BC1026">
            <v>5.55</v>
          </cell>
          <cell r="BN1026">
            <v>36</v>
          </cell>
          <cell r="BO1026">
            <v>4883.87</v>
          </cell>
        </row>
        <row r="1027">
          <cell r="BA1027">
            <v>48</v>
          </cell>
          <cell r="BB1027">
            <v>41.23</v>
          </cell>
          <cell r="BC1027">
            <v>6.94</v>
          </cell>
          <cell r="BN1027">
            <v>36</v>
          </cell>
          <cell r="BO1027">
            <v>4746.34</v>
          </cell>
        </row>
        <row r="1028">
          <cell r="BA1028">
            <v>26</v>
          </cell>
          <cell r="BB1028">
            <v>49.45</v>
          </cell>
          <cell r="BC1028">
            <v>4.2</v>
          </cell>
          <cell r="BN1028">
            <v>36</v>
          </cell>
          <cell r="BO1028">
            <v>4734.6400000000003</v>
          </cell>
        </row>
        <row r="1029">
          <cell r="BA1029">
            <v>31</v>
          </cell>
          <cell r="BB1029">
            <v>41.04</v>
          </cell>
          <cell r="BC1029">
            <v>5.59</v>
          </cell>
          <cell r="BN1029">
            <v>36</v>
          </cell>
          <cell r="BO1029">
            <v>4402.2299999999996</v>
          </cell>
        </row>
        <row r="1030">
          <cell r="BA1030">
            <v>48</v>
          </cell>
          <cell r="BB1030">
            <v>27.93</v>
          </cell>
          <cell r="BC1030">
            <v>9.9600000000000009</v>
          </cell>
          <cell r="BN1030">
            <v>36</v>
          </cell>
          <cell r="BO1030">
            <v>4399.7299999999996</v>
          </cell>
        </row>
        <row r="1031">
          <cell r="BA1031">
            <v>54</v>
          </cell>
          <cell r="BB1031">
            <v>21.01</v>
          </cell>
          <cell r="BC1031">
            <v>7.37</v>
          </cell>
          <cell r="BN1031">
            <v>36</v>
          </cell>
          <cell r="BO1031">
            <v>3748.56</v>
          </cell>
        </row>
        <row r="1032">
          <cell r="BA1032">
            <v>22</v>
          </cell>
          <cell r="BB1032">
            <v>52.37</v>
          </cell>
          <cell r="BC1032">
            <v>5.0599999999999996</v>
          </cell>
          <cell r="BN1032">
            <v>36</v>
          </cell>
          <cell r="BO1032">
            <v>3731.6</v>
          </cell>
        </row>
        <row r="1033">
          <cell r="BA1033">
            <v>57</v>
          </cell>
          <cell r="BB1033">
            <v>40.369999999999997</v>
          </cell>
          <cell r="BC1033">
            <v>8.2100000000000009</v>
          </cell>
          <cell r="BN1033">
            <v>36</v>
          </cell>
          <cell r="BO1033">
            <v>3589.14</v>
          </cell>
        </row>
        <row r="1034">
          <cell r="BA1034">
            <v>49</v>
          </cell>
          <cell r="BB1034">
            <v>41.47</v>
          </cell>
          <cell r="BC1034">
            <v>10.34</v>
          </cell>
          <cell r="BN1034">
            <v>36</v>
          </cell>
          <cell r="BO1034">
            <v>3436.5</v>
          </cell>
        </row>
        <row r="1035">
          <cell r="BA1035">
            <v>56</v>
          </cell>
          <cell r="BB1035">
            <v>33.725000000000001</v>
          </cell>
          <cell r="BC1035">
            <v>5.51</v>
          </cell>
          <cell r="BN1035">
            <v>37</v>
          </cell>
          <cell r="BO1035">
            <v>46113.51</v>
          </cell>
        </row>
        <row r="1036">
          <cell r="BA1036">
            <v>57</v>
          </cell>
          <cell r="BB1036">
            <v>28.1</v>
          </cell>
          <cell r="BC1036">
            <v>11.2</v>
          </cell>
          <cell r="BN1036">
            <v>37</v>
          </cell>
          <cell r="BO1036">
            <v>40419.019999999997</v>
          </cell>
        </row>
        <row r="1037">
          <cell r="BA1037">
            <v>53</v>
          </cell>
          <cell r="BB1037">
            <v>37.43</v>
          </cell>
          <cell r="BC1037">
            <v>4.3499999999999996</v>
          </cell>
          <cell r="BN1037">
            <v>37</v>
          </cell>
          <cell r="BO1037">
            <v>40182.25</v>
          </cell>
        </row>
        <row r="1038">
          <cell r="BA1038">
            <v>57</v>
          </cell>
          <cell r="BB1038">
            <v>23.7</v>
          </cell>
          <cell r="BC1038">
            <v>10.45</v>
          </cell>
          <cell r="BN1038">
            <v>37</v>
          </cell>
          <cell r="BO1038">
            <v>39871.699999999997</v>
          </cell>
        </row>
        <row r="1039">
          <cell r="BA1039">
            <v>53</v>
          </cell>
          <cell r="BB1039">
            <v>24.795000000000002</v>
          </cell>
          <cell r="BC1039">
            <v>4.07</v>
          </cell>
          <cell r="BN1039">
            <v>37</v>
          </cell>
          <cell r="BO1039">
            <v>39836.519999999997</v>
          </cell>
        </row>
        <row r="1040">
          <cell r="BA1040">
            <v>54</v>
          </cell>
          <cell r="BB1040">
            <v>31.9</v>
          </cell>
          <cell r="BC1040">
            <v>8.34</v>
          </cell>
          <cell r="BN1040">
            <v>37</v>
          </cell>
          <cell r="BO1040">
            <v>39047.29</v>
          </cell>
        </row>
        <row r="1041">
          <cell r="BA1041">
            <v>54</v>
          </cell>
          <cell r="BB1041">
            <v>32.68</v>
          </cell>
          <cell r="BC1041">
            <v>7.41</v>
          </cell>
          <cell r="BN1041">
            <v>37</v>
          </cell>
          <cell r="BO1041">
            <v>37270.15</v>
          </cell>
        </row>
        <row r="1042">
          <cell r="BA1042">
            <v>28</v>
          </cell>
          <cell r="BB1042">
            <v>47.13</v>
          </cell>
          <cell r="BC1042">
            <v>4.3099999999999996</v>
          </cell>
          <cell r="BN1042">
            <v>37</v>
          </cell>
          <cell r="BO1042">
            <v>33450.99</v>
          </cell>
        </row>
        <row r="1043">
          <cell r="BA1043">
            <v>51</v>
          </cell>
          <cell r="BB1043">
            <v>36.67</v>
          </cell>
          <cell r="BC1043">
            <v>10.83</v>
          </cell>
          <cell r="BN1043">
            <v>37</v>
          </cell>
          <cell r="BO1043">
            <v>33121</v>
          </cell>
        </row>
        <row r="1044">
          <cell r="BA1044">
            <v>54</v>
          </cell>
          <cell r="BB1044">
            <v>33.630000000000003</v>
          </cell>
          <cell r="BC1044">
            <v>11.31</v>
          </cell>
          <cell r="BN1044">
            <v>37</v>
          </cell>
          <cell r="BO1044">
            <v>29352.560000000001</v>
          </cell>
        </row>
        <row r="1045">
          <cell r="BA1045">
            <v>55</v>
          </cell>
          <cell r="BB1045">
            <v>32.67</v>
          </cell>
          <cell r="BC1045">
            <v>11.81</v>
          </cell>
          <cell r="BN1045">
            <v>37</v>
          </cell>
          <cell r="BO1045">
            <v>28542.86</v>
          </cell>
        </row>
        <row r="1046">
          <cell r="BA1046">
            <v>52</v>
          </cell>
          <cell r="BB1046">
            <v>33.299999999999997</v>
          </cell>
          <cell r="BC1046">
            <v>8.26</v>
          </cell>
          <cell r="BN1046">
            <v>37</v>
          </cell>
          <cell r="BO1046">
            <v>28006.94</v>
          </cell>
        </row>
        <row r="1047">
          <cell r="BA1047">
            <v>52</v>
          </cell>
          <cell r="BB1047">
            <v>30.78</v>
          </cell>
          <cell r="BC1047">
            <v>10.74</v>
          </cell>
          <cell r="BN1047">
            <v>37</v>
          </cell>
          <cell r="BO1047">
            <v>27849.94</v>
          </cell>
        </row>
        <row r="1048">
          <cell r="BA1048">
            <v>55</v>
          </cell>
          <cell r="BB1048">
            <v>28.975000000000001</v>
          </cell>
          <cell r="BC1048">
            <v>7.69</v>
          </cell>
          <cell r="BN1048">
            <v>37</v>
          </cell>
          <cell r="BO1048">
            <v>27598.93</v>
          </cell>
        </row>
        <row r="1049">
          <cell r="BA1049">
            <v>23</v>
          </cell>
          <cell r="BB1049">
            <v>33.4</v>
          </cell>
          <cell r="BC1049">
            <v>4.84</v>
          </cell>
          <cell r="BN1049">
            <v>37</v>
          </cell>
          <cell r="BO1049">
            <v>27432.73</v>
          </cell>
        </row>
        <row r="1050">
          <cell r="BA1050">
            <v>55</v>
          </cell>
          <cell r="BB1050">
            <v>21.5</v>
          </cell>
          <cell r="BC1050">
            <v>9.77</v>
          </cell>
          <cell r="BN1050">
            <v>37</v>
          </cell>
          <cell r="BO1050">
            <v>20420.599999999999</v>
          </cell>
        </row>
        <row r="1051">
          <cell r="BA1051">
            <v>33</v>
          </cell>
          <cell r="BB1051">
            <v>38.14</v>
          </cell>
          <cell r="BC1051">
            <v>5.84</v>
          </cell>
          <cell r="BN1051">
            <v>37</v>
          </cell>
          <cell r="BO1051">
            <v>20296.86</v>
          </cell>
        </row>
        <row r="1052">
          <cell r="BA1052">
            <v>36</v>
          </cell>
          <cell r="BB1052">
            <v>35.42</v>
          </cell>
          <cell r="BC1052">
            <v>8.6999999999999993</v>
          </cell>
          <cell r="BN1052">
            <v>37</v>
          </cell>
          <cell r="BO1052">
            <v>19539.240000000002</v>
          </cell>
        </row>
        <row r="1053">
          <cell r="BA1053">
            <v>48</v>
          </cell>
          <cell r="BB1053">
            <v>35.625</v>
          </cell>
          <cell r="BC1053">
            <v>10.79</v>
          </cell>
          <cell r="BN1053">
            <v>37</v>
          </cell>
          <cell r="BO1053">
            <v>19214.71</v>
          </cell>
        </row>
        <row r="1054">
          <cell r="BA1054">
            <v>30</v>
          </cell>
          <cell r="BB1054">
            <v>45.51</v>
          </cell>
          <cell r="BC1054">
            <v>4.32</v>
          </cell>
          <cell r="BN1054">
            <v>37</v>
          </cell>
          <cell r="BO1054">
            <v>16097.94</v>
          </cell>
        </row>
        <row r="1055">
          <cell r="BA1055">
            <v>55</v>
          </cell>
          <cell r="BB1055">
            <v>37.1</v>
          </cell>
          <cell r="BC1055">
            <v>7.19</v>
          </cell>
          <cell r="BN1055">
            <v>37</v>
          </cell>
          <cell r="BO1055">
            <v>13886.4</v>
          </cell>
        </row>
        <row r="1056">
          <cell r="BA1056">
            <v>55</v>
          </cell>
          <cell r="BB1056">
            <v>30.5</v>
          </cell>
          <cell r="BC1056">
            <v>11.94</v>
          </cell>
          <cell r="BN1056">
            <v>37</v>
          </cell>
          <cell r="BO1056">
            <v>13726.21</v>
          </cell>
        </row>
        <row r="1057">
          <cell r="BA1057">
            <v>50</v>
          </cell>
          <cell r="BB1057">
            <v>28.16</v>
          </cell>
          <cell r="BC1057">
            <v>5.56</v>
          </cell>
          <cell r="BN1057">
            <v>37</v>
          </cell>
          <cell r="BO1057">
            <v>13685.51</v>
          </cell>
        </row>
        <row r="1058">
          <cell r="BA1058">
            <v>46</v>
          </cell>
          <cell r="BB1058">
            <v>29.1</v>
          </cell>
          <cell r="BC1058">
            <v>5.64</v>
          </cell>
          <cell r="BN1058">
            <v>37</v>
          </cell>
          <cell r="BO1058">
            <v>13465.8</v>
          </cell>
        </row>
        <row r="1059">
          <cell r="BA1059">
            <v>45</v>
          </cell>
          <cell r="BB1059">
            <v>30.22</v>
          </cell>
          <cell r="BC1059">
            <v>4.6500000000000004</v>
          </cell>
          <cell r="BN1059">
            <v>37</v>
          </cell>
          <cell r="BO1059">
            <v>13051.22</v>
          </cell>
        </row>
        <row r="1060">
          <cell r="BA1060">
            <v>60</v>
          </cell>
          <cell r="BB1060">
            <v>24.29</v>
          </cell>
          <cell r="BC1060">
            <v>9.0500000000000007</v>
          </cell>
          <cell r="BN1060">
            <v>37</v>
          </cell>
          <cell r="BO1060">
            <v>11419.49</v>
          </cell>
        </row>
        <row r="1061">
          <cell r="BA1061">
            <v>46</v>
          </cell>
          <cell r="BB1061">
            <v>29.39</v>
          </cell>
          <cell r="BC1061">
            <v>4.5199999999999996</v>
          </cell>
          <cell r="BN1061">
            <v>37</v>
          </cell>
          <cell r="BO1061">
            <v>10191.82</v>
          </cell>
        </row>
        <row r="1062">
          <cell r="BA1062">
            <v>58</v>
          </cell>
          <cell r="BB1062">
            <v>25.66</v>
          </cell>
          <cell r="BC1062">
            <v>4.62</v>
          </cell>
          <cell r="BN1062">
            <v>37</v>
          </cell>
          <cell r="BO1062">
            <v>9930.64</v>
          </cell>
        </row>
        <row r="1063">
          <cell r="BA1063">
            <v>32</v>
          </cell>
          <cell r="BB1063">
            <v>39.11</v>
          </cell>
          <cell r="BC1063">
            <v>5.87</v>
          </cell>
          <cell r="BN1063">
            <v>37</v>
          </cell>
          <cell r="BO1063">
            <v>8059.06</v>
          </cell>
        </row>
        <row r="1064">
          <cell r="BA1064">
            <v>30</v>
          </cell>
          <cell r="BB1064">
            <v>43.78</v>
          </cell>
          <cell r="BC1064">
            <v>5.71</v>
          </cell>
          <cell r="BN1064">
            <v>37</v>
          </cell>
          <cell r="BO1064">
            <v>7281.51</v>
          </cell>
        </row>
        <row r="1065">
          <cell r="BA1065">
            <v>57</v>
          </cell>
          <cell r="BB1065">
            <v>24.35</v>
          </cell>
          <cell r="BC1065">
            <v>9.08</v>
          </cell>
          <cell r="BN1065">
            <v>37</v>
          </cell>
          <cell r="BO1065">
            <v>6985.51</v>
          </cell>
        </row>
        <row r="1066">
          <cell r="BA1066">
            <v>56</v>
          </cell>
          <cell r="BB1066">
            <v>40.299999999999997</v>
          </cell>
          <cell r="BC1066">
            <v>5.3</v>
          </cell>
          <cell r="BN1066">
            <v>37</v>
          </cell>
          <cell r="BO1066">
            <v>6877.98</v>
          </cell>
        </row>
        <row r="1067">
          <cell r="BA1067">
            <v>55</v>
          </cell>
          <cell r="BB1067">
            <v>32.774999999999999</v>
          </cell>
          <cell r="BC1067">
            <v>11.76</v>
          </cell>
          <cell r="BN1067">
            <v>37</v>
          </cell>
          <cell r="BO1067">
            <v>6796.86</v>
          </cell>
        </row>
        <row r="1068">
          <cell r="BA1068">
            <v>56</v>
          </cell>
          <cell r="BB1068">
            <v>39.6</v>
          </cell>
          <cell r="BC1068">
            <v>5.1100000000000003</v>
          </cell>
          <cell r="BN1068">
            <v>37</v>
          </cell>
          <cell r="BO1068">
            <v>6748.59</v>
          </cell>
        </row>
        <row r="1069">
          <cell r="BA1069">
            <v>50</v>
          </cell>
          <cell r="BB1069">
            <v>30.97</v>
          </cell>
          <cell r="BC1069">
            <v>5.54</v>
          </cell>
          <cell r="BN1069">
            <v>37</v>
          </cell>
          <cell r="BO1069">
            <v>6686.43</v>
          </cell>
        </row>
        <row r="1070">
          <cell r="BA1070">
            <v>55</v>
          </cell>
          <cell r="BB1070">
            <v>27.645</v>
          </cell>
          <cell r="BC1070">
            <v>8.8699999999999992</v>
          </cell>
          <cell r="BN1070">
            <v>37</v>
          </cell>
          <cell r="BO1070">
            <v>6435.62</v>
          </cell>
        </row>
        <row r="1071">
          <cell r="BA1071">
            <v>56</v>
          </cell>
          <cell r="BB1071">
            <v>34.43</v>
          </cell>
          <cell r="BC1071">
            <v>5.96</v>
          </cell>
          <cell r="BN1071">
            <v>37</v>
          </cell>
          <cell r="BO1071">
            <v>6406.41</v>
          </cell>
        </row>
        <row r="1072">
          <cell r="BA1072">
            <v>53</v>
          </cell>
          <cell r="BB1072">
            <v>39.6</v>
          </cell>
          <cell r="BC1072">
            <v>4.4400000000000004</v>
          </cell>
          <cell r="BN1072">
            <v>37</v>
          </cell>
          <cell r="BO1072">
            <v>6313.76</v>
          </cell>
        </row>
        <row r="1073">
          <cell r="BA1073">
            <v>56</v>
          </cell>
          <cell r="BB1073">
            <v>22.1</v>
          </cell>
          <cell r="BC1073">
            <v>4.6500000000000004</v>
          </cell>
          <cell r="BN1073">
            <v>37</v>
          </cell>
          <cell r="BO1073">
            <v>6311.95</v>
          </cell>
        </row>
        <row r="1074">
          <cell r="BA1074">
            <v>53</v>
          </cell>
          <cell r="BB1074">
            <v>33.25</v>
          </cell>
          <cell r="BC1074">
            <v>5.64</v>
          </cell>
          <cell r="BN1074">
            <v>37</v>
          </cell>
          <cell r="BO1074">
            <v>6203.9</v>
          </cell>
        </row>
        <row r="1075">
          <cell r="BA1075">
            <v>51</v>
          </cell>
          <cell r="BB1075">
            <v>33.33</v>
          </cell>
          <cell r="BC1075">
            <v>10.19</v>
          </cell>
          <cell r="BN1075">
            <v>37</v>
          </cell>
          <cell r="BO1075">
            <v>6198.75</v>
          </cell>
        </row>
        <row r="1076">
          <cell r="BA1076">
            <v>51</v>
          </cell>
          <cell r="BB1076">
            <v>30.5</v>
          </cell>
          <cell r="BC1076">
            <v>10.79</v>
          </cell>
          <cell r="BN1076">
            <v>37</v>
          </cell>
          <cell r="BO1076">
            <v>6183.32</v>
          </cell>
        </row>
        <row r="1077">
          <cell r="BA1077">
            <v>45</v>
          </cell>
          <cell r="BB1077">
            <v>30.3</v>
          </cell>
          <cell r="BC1077">
            <v>4.24</v>
          </cell>
          <cell r="BN1077">
            <v>37</v>
          </cell>
          <cell r="BO1077">
            <v>6159.57</v>
          </cell>
        </row>
        <row r="1078">
          <cell r="BA1078">
            <v>50</v>
          </cell>
          <cell r="BB1078">
            <v>26.22</v>
          </cell>
          <cell r="BC1078">
            <v>5.83</v>
          </cell>
          <cell r="BN1078">
            <v>37</v>
          </cell>
          <cell r="BO1078">
            <v>6112.35</v>
          </cell>
        </row>
        <row r="1079">
          <cell r="BA1079">
            <v>44</v>
          </cell>
          <cell r="BB1079">
            <v>29.99</v>
          </cell>
          <cell r="BC1079">
            <v>11.85</v>
          </cell>
          <cell r="BN1079">
            <v>37</v>
          </cell>
          <cell r="BO1079">
            <v>5847.24</v>
          </cell>
        </row>
        <row r="1080">
          <cell r="BA1080">
            <v>35</v>
          </cell>
          <cell r="BB1080">
            <v>36.380000000000003</v>
          </cell>
          <cell r="BC1080">
            <v>5.98</v>
          </cell>
          <cell r="BN1080">
            <v>37</v>
          </cell>
          <cell r="BO1080">
            <v>5582.95</v>
          </cell>
        </row>
        <row r="1081">
          <cell r="BA1081">
            <v>53</v>
          </cell>
          <cell r="BB1081">
            <v>31.16</v>
          </cell>
          <cell r="BC1081">
            <v>4.26</v>
          </cell>
          <cell r="BN1081">
            <v>37</v>
          </cell>
          <cell r="BO1081">
            <v>5402.89</v>
          </cell>
        </row>
        <row r="1082">
          <cell r="BA1082">
            <v>58</v>
          </cell>
          <cell r="BB1082">
            <v>25.55</v>
          </cell>
          <cell r="BC1082">
            <v>4.96</v>
          </cell>
          <cell r="BN1082">
            <v>37</v>
          </cell>
          <cell r="BO1082">
            <v>5373.36</v>
          </cell>
        </row>
        <row r="1083">
          <cell r="BA1083">
            <v>46</v>
          </cell>
          <cell r="BB1083">
            <v>28.77</v>
          </cell>
          <cell r="BC1083">
            <v>4</v>
          </cell>
          <cell r="BN1083">
            <v>37</v>
          </cell>
          <cell r="BO1083">
            <v>5028.1499999999996</v>
          </cell>
        </row>
        <row r="1084">
          <cell r="BA1084">
            <v>58</v>
          </cell>
          <cell r="BB1084">
            <v>23.14</v>
          </cell>
          <cell r="BC1084">
            <v>4.1500000000000004</v>
          </cell>
          <cell r="BN1084">
            <v>37</v>
          </cell>
          <cell r="BO1084">
            <v>4646.76</v>
          </cell>
        </row>
        <row r="1085">
          <cell r="BA1085">
            <v>54</v>
          </cell>
          <cell r="BB1085">
            <v>39.6</v>
          </cell>
          <cell r="BC1085">
            <v>11.36</v>
          </cell>
          <cell r="BN1085">
            <v>37</v>
          </cell>
          <cell r="BO1085">
            <v>3910.44</v>
          </cell>
        </row>
        <row r="1086">
          <cell r="BA1086">
            <v>54</v>
          </cell>
          <cell r="BB1086">
            <v>29.2</v>
          </cell>
          <cell r="BC1086">
            <v>7.53</v>
          </cell>
          <cell r="BN1086">
            <v>37</v>
          </cell>
          <cell r="BO1086">
            <v>3622.13</v>
          </cell>
        </row>
        <row r="1087">
          <cell r="BA1087">
            <v>54</v>
          </cell>
          <cell r="BB1087">
            <v>32.774999999999999</v>
          </cell>
          <cell r="BC1087">
            <v>7.95</v>
          </cell>
          <cell r="BN1087">
            <v>38</v>
          </cell>
          <cell r="BO1087">
            <v>41949.24</v>
          </cell>
        </row>
        <row r="1088">
          <cell r="BA1088">
            <v>54</v>
          </cell>
          <cell r="BB1088">
            <v>24.035</v>
          </cell>
          <cell r="BC1088">
            <v>8.5</v>
          </cell>
          <cell r="BN1088">
            <v>38</v>
          </cell>
          <cell r="BO1088">
            <v>34402.22</v>
          </cell>
        </row>
        <row r="1089">
          <cell r="BA1089">
            <v>43</v>
          </cell>
          <cell r="BB1089">
            <v>30.55</v>
          </cell>
          <cell r="BC1089">
            <v>5.89</v>
          </cell>
          <cell r="BN1089">
            <v>38</v>
          </cell>
          <cell r="BO1089">
            <v>33527.1</v>
          </cell>
        </row>
        <row r="1090">
          <cell r="BA1090">
            <v>49</v>
          </cell>
          <cell r="BB1090">
            <v>28.81</v>
          </cell>
          <cell r="BC1090">
            <v>8.76</v>
          </cell>
          <cell r="BN1090">
            <v>38</v>
          </cell>
          <cell r="BO1090">
            <v>31743.919999999998</v>
          </cell>
        </row>
        <row r="1091">
          <cell r="BA1091">
            <v>42</v>
          </cell>
          <cell r="BB1091">
            <v>31.66</v>
          </cell>
          <cell r="BC1091">
            <v>4.1100000000000003</v>
          </cell>
          <cell r="BN1091">
            <v>38</v>
          </cell>
          <cell r="BO1091">
            <v>27534.53</v>
          </cell>
        </row>
        <row r="1092">
          <cell r="BA1092">
            <v>48</v>
          </cell>
          <cell r="BB1092">
            <v>28.215</v>
          </cell>
          <cell r="BC1092">
            <v>7.56</v>
          </cell>
          <cell r="BN1092">
            <v>38</v>
          </cell>
          <cell r="BO1092">
            <v>15820.7</v>
          </cell>
        </row>
        <row r="1093">
          <cell r="BA1093">
            <v>53</v>
          </cell>
          <cell r="BB1093">
            <v>26.12</v>
          </cell>
          <cell r="BC1093">
            <v>4.17</v>
          </cell>
          <cell r="BN1093">
            <v>38</v>
          </cell>
          <cell r="BO1093">
            <v>14152.46</v>
          </cell>
        </row>
        <row r="1094">
          <cell r="BA1094">
            <v>49</v>
          </cell>
          <cell r="BB1094">
            <v>36.630000000000003</v>
          </cell>
          <cell r="BC1094">
            <v>11.42</v>
          </cell>
          <cell r="BN1094">
            <v>38</v>
          </cell>
          <cell r="BO1094">
            <v>13638.06</v>
          </cell>
        </row>
        <row r="1095">
          <cell r="BA1095">
            <v>49</v>
          </cell>
          <cell r="BB1095">
            <v>33.344999999999999</v>
          </cell>
          <cell r="BC1095">
            <v>7.33</v>
          </cell>
          <cell r="BN1095">
            <v>38</v>
          </cell>
          <cell r="BO1095">
            <v>12870.31</v>
          </cell>
        </row>
        <row r="1096">
          <cell r="BA1096">
            <v>51</v>
          </cell>
          <cell r="BB1096">
            <v>27.11</v>
          </cell>
          <cell r="BC1096">
            <v>6.7</v>
          </cell>
          <cell r="BN1096">
            <v>38</v>
          </cell>
          <cell r="BO1096">
            <v>12091.34</v>
          </cell>
        </row>
        <row r="1097">
          <cell r="BA1097">
            <v>53</v>
          </cell>
          <cell r="BB1097">
            <v>26.6</v>
          </cell>
          <cell r="BC1097">
            <v>5.27</v>
          </cell>
          <cell r="BN1097">
            <v>38</v>
          </cell>
          <cell r="BO1097">
            <v>11730.82</v>
          </cell>
        </row>
        <row r="1098">
          <cell r="BA1098">
            <v>48</v>
          </cell>
          <cell r="BB1098">
            <v>30.41</v>
          </cell>
          <cell r="BC1098">
            <v>7.72</v>
          </cell>
          <cell r="BN1098">
            <v>38</v>
          </cell>
          <cell r="BO1098">
            <v>8450.82</v>
          </cell>
        </row>
        <row r="1099">
          <cell r="BA1099">
            <v>49</v>
          </cell>
          <cell r="BB1099">
            <v>28.98</v>
          </cell>
          <cell r="BC1099">
            <v>8.68</v>
          </cell>
          <cell r="BN1099">
            <v>38</v>
          </cell>
          <cell r="BO1099">
            <v>7537.16</v>
          </cell>
        </row>
        <row r="1100">
          <cell r="BA1100">
            <v>54</v>
          </cell>
          <cell r="BB1100">
            <v>31.24</v>
          </cell>
          <cell r="BC1100">
            <v>9.8000000000000007</v>
          </cell>
          <cell r="BN1100">
            <v>38</v>
          </cell>
          <cell r="BO1100">
            <v>7325.47</v>
          </cell>
        </row>
        <row r="1101">
          <cell r="BA1101">
            <v>40</v>
          </cell>
          <cell r="BB1101">
            <v>31.54</v>
          </cell>
          <cell r="BC1101">
            <v>4.4400000000000004</v>
          </cell>
          <cell r="BN1101">
            <v>38</v>
          </cell>
          <cell r="BO1101">
            <v>7151.09</v>
          </cell>
        </row>
        <row r="1102">
          <cell r="BA1102">
            <v>52</v>
          </cell>
          <cell r="BB1102">
            <v>38.6</v>
          </cell>
          <cell r="BC1102">
            <v>7.19</v>
          </cell>
          <cell r="BN1102">
            <v>38</v>
          </cell>
          <cell r="BO1102">
            <v>7144.86</v>
          </cell>
        </row>
        <row r="1103">
          <cell r="BA1103">
            <v>31</v>
          </cell>
          <cell r="BB1103">
            <v>37.950000000000003</v>
          </cell>
          <cell r="BC1103">
            <v>6.06</v>
          </cell>
          <cell r="BN1103">
            <v>38</v>
          </cell>
          <cell r="BO1103">
            <v>7133.9</v>
          </cell>
        </row>
        <row r="1104">
          <cell r="BA1104">
            <v>31</v>
          </cell>
          <cell r="BB1104">
            <v>38.97</v>
          </cell>
          <cell r="BC1104">
            <v>5.12</v>
          </cell>
          <cell r="BN1104">
            <v>38</v>
          </cell>
          <cell r="BO1104">
            <v>6933.24</v>
          </cell>
        </row>
        <row r="1105">
          <cell r="BA1105">
            <v>60</v>
          </cell>
          <cell r="BB1105">
            <v>21.2</v>
          </cell>
          <cell r="BC1105">
            <v>10.72</v>
          </cell>
          <cell r="BN1105">
            <v>38</v>
          </cell>
          <cell r="BO1105">
            <v>6652.53</v>
          </cell>
        </row>
        <row r="1106">
          <cell r="BA1106">
            <v>59</v>
          </cell>
          <cell r="BB1106">
            <v>23.96</v>
          </cell>
          <cell r="BC1106">
            <v>9.58</v>
          </cell>
          <cell r="BN1106">
            <v>38</v>
          </cell>
          <cell r="BO1106">
            <v>6640.54</v>
          </cell>
        </row>
        <row r="1107">
          <cell r="BA1107">
            <v>34</v>
          </cell>
          <cell r="BB1107">
            <v>35.93</v>
          </cell>
          <cell r="BC1107">
            <v>6.4</v>
          </cell>
          <cell r="BN1107">
            <v>38</v>
          </cell>
          <cell r="BO1107">
            <v>6571.54</v>
          </cell>
        </row>
        <row r="1108">
          <cell r="BA1108">
            <v>52</v>
          </cell>
          <cell r="BB1108">
            <v>26.11</v>
          </cell>
          <cell r="BC1108">
            <v>6.8</v>
          </cell>
          <cell r="BN1108">
            <v>38</v>
          </cell>
          <cell r="BO1108">
            <v>6555.07</v>
          </cell>
        </row>
        <row r="1109">
          <cell r="BA1109">
            <v>49</v>
          </cell>
          <cell r="BB1109">
            <v>32.299999999999997</v>
          </cell>
          <cell r="BC1109">
            <v>9.48</v>
          </cell>
          <cell r="BN1109">
            <v>38</v>
          </cell>
          <cell r="BO1109">
            <v>6457.84</v>
          </cell>
        </row>
        <row r="1110">
          <cell r="BA1110">
            <v>49</v>
          </cell>
          <cell r="BB1110">
            <v>28.69</v>
          </cell>
          <cell r="BC1110">
            <v>7.45</v>
          </cell>
          <cell r="BN1110">
            <v>38</v>
          </cell>
          <cell r="BO1110">
            <v>6455.86</v>
          </cell>
        </row>
        <row r="1111">
          <cell r="BA1111">
            <v>47</v>
          </cell>
          <cell r="BB1111">
            <v>31.28</v>
          </cell>
          <cell r="BC1111">
            <v>6.94</v>
          </cell>
          <cell r="BN1111">
            <v>38</v>
          </cell>
          <cell r="BO1111">
            <v>6373.56</v>
          </cell>
        </row>
        <row r="1112">
          <cell r="BA1112">
            <v>54</v>
          </cell>
          <cell r="BB1112">
            <v>30.21</v>
          </cell>
          <cell r="BC1112">
            <v>7.83</v>
          </cell>
          <cell r="BN1112">
            <v>38</v>
          </cell>
          <cell r="BO1112">
            <v>6269.33</v>
          </cell>
        </row>
        <row r="1113">
          <cell r="BA1113">
            <v>55</v>
          </cell>
          <cell r="BB1113">
            <v>38.28</v>
          </cell>
          <cell r="BC1113">
            <v>10.17</v>
          </cell>
          <cell r="BN1113">
            <v>38</v>
          </cell>
          <cell r="BO1113">
            <v>6170.96</v>
          </cell>
        </row>
        <row r="1114">
          <cell r="BA1114">
            <v>55</v>
          </cell>
          <cell r="BB1114">
            <v>29.9</v>
          </cell>
          <cell r="BC1114">
            <v>8.9600000000000009</v>
          </cell>
          <cell r="BN1114">
            <v>38</v>
          </cell>
          <cell r="BO1114">
            <v>6082.41</v>
          </cell>
        </row>
        <row r="1115">
          <cell r="BA1115">
            <v>52</v>
          </cell>
          <cell r="BB1115">
            <v>23.18</v>
          </cell>
          <cell r="BC1115">
            <v>6.96</v>
          </cell>
          <cell r="BN1115">
            <v>38</v>
          </cell>
          <cell r="BO1115">
            <v>6079.67</v>
          </cell>
        </row>
        <row r="1116">
          <cell r="BA1116">
            <v>37</v>
          </cell>
          <cell r="BB1116">
            <v>33.020000000000003</v>
          </cell>
          <cell r="BC1116">
            <v>5.07</v>
          </cell>
          <cell r="BN1116">
            <v>38</v>
          </cell>
          <cell r="BO1116">
            <v>6067.13</v>
          </cell>
        </row>
        <row r="1117">
          <cell r="BA1117">
            <v>50</v>
          </cell>
          <cell r="BB1117">
            <v>27.29</v>
          </cell>
          <cell r="BC1117">
            <v>5.85</v>
          </cell>
          <cell r="BN1117">
            <v>38</v>
          </cell>
          <cell r="BO1117">
            <v>5976.83</v>
          </cell>
        </row>
        <row r="1118">
          <cell r="BA1118">
            <v>49</v>
          </cell>
          <cell r="BB1118">
            <v>23.18</v>
          </cell>
          <cell r="BC1118">
            <v>10.56</v>
          </cell>
          <cell r="BN1118">
            <v>38</v>
          </cell>
          <cell r="BO1118">
            <v>5974.38</v>
          </cell>
        </row>
        <row r="1119">
          <cell r="BA1119">
            <v>41</v>
          </cell>
          <cell r="BB1119">
            <v>32.659999999999997</v>
          </cell>
          <cell r="BC1119">
            <v>8.92</v>
          </cell>
          <cell r="BN1119">
            <v>38</v>
          </cell>
          <cell r="BO1119">
            <v>5855.9</v>
          </cell>
        </row>
        <row r="1120">
          <cell r="BA1120">
            <v>48</v>
          </cell>
          <cell r="BB1120">
            <v>30.78</v>
          </cell>
          <cell r="BC1120">
            <v>8.6300000000000008</v>
          </cell>
          <cell r="BN1120">
            <v>38</v>
          </cell>
          <cell r="BO1120">
            <v>5679.13</v>
          </cell>
        </row>
        <row r="1121">
          <cell r="BA1121">
            <v>25</v>
          </cell>
          <cell r="BB1121">
            <v>47.2</v>
          </cell>
          <cell r="BC1121">
            <v>6.29</v>
          </cell>
          <cell r="BN1121">
            <v>38</v>
          </cell>
          <cell r="BO1121">
            <v>5488.26</v>
          </cell>
        </row>
        <row r="1122">
          <cell r="BA1122">
            <v>50</v>
          </cell>
          <cell r="BB1122">
            <v>31.6</v>
          </cell>
          <cell r="BC1122">
            <v>5.75</v>
          </cell>
          <cell r="BN1122">
            <v>38</v>
          </cell>
          <cell r="BO1122">
            <v>5484.47</v>
          </cell>
        </row>
        <row r="1123">
          <cell r="BA1123">
            <v>47</v>
          </cell>
          <cell r="BB1123">
            <v>33.914999999999999</v>
          </cell>
          <cell r="BC1123">
            <v>6.66</v>
          </cell>
          <cell r="BN1123">
            <v>38</v>
          </cell>
          <cell r="BO1123">
            <v>5400.98</v>
          </cell>
        </row>
        <row r="1124">
          <cell r="BA1124">
            <v>50</v>
          </cell>
          <cell r="BB1124">
            <v>23.54</v>
          </cell>
          <cell r="BC1124">
            <v>5.0999999999999996</v>
          </cell>
          <cell r="BN1124">
            <v>38</v>
          </cell>
          <cell r="BO1124">
            <v>5397.62</v>
          </cell>
        </row>
        <row r="1125">
          <cell r="BA1125">
            <v>50</v>
          </cell>
          <cell r="BB1125">
            <v>27.074999999999999</v>
          </cell>
          <cell r="BC1125">
            <v>4.41</v>
          </cell>
          <cell r="BN1125">
            <v>38</v>
          </cell>
          <cell r="BO1125">
            <v>5177.12</v>
          </cell>
        </row>
        <row r="1126">
          <cell r="BA1126">
            <v>46</v>
          </cell>
          <cell r="BB1126">
            <v>25.8</v>
          </cell>
          <cell r="BC1126">
            <v>5.52</v>
          </cell>
          <cell r="BN1126">
            <v>38</v>
          </cell>
          <cell r="BO1126">
            <v>5144.18</v>
          </cell>
        </row>
        <row r="1127">
          <cell r="BA1127">
            <v>53</v>
          </cell>
          <cell r="BB1127">
            <v>36.1</v>
          </cell>
          <cell r="BC1127">
            <v>4.62</v>
          </cell>
          <cell r="BN1127">
            <v>38</v>
          </cell>
          <cell r="BO1127">
            <v>4839.18</v>
          </cell>
        </row>
        <row r="1128">
          <cell r="BA1128">
            <v>53</v>
          </cell>
          <cell r="BB1128">
            <v>30.495000000000001</v>
          </cell>
          <cell r="BC1128">
            <v>5.74</v>
          </cell>
          <cell r="BN1128">
            <v>38</v>
          </cell>
          <cell r="BO1128">
            <v>4163.21</v>
          </cell>
        </row>
        <row r="1129">
          <cell r="BA1129">
            <v>53</v>
          </cell>
          <cell r="BB1129">
            <v>21.4</v>
          </cell>
          <cell r="BC1129">
            <v>6.3</v>
          </cell>
          <cell r="BN1129">
            <v>38</v>
          </cell>
          <cell r="BO1129">
            <v>4038.41</v>
          </cell>
        </row>
        <row r="1130">
          <cell r="BA1130">
            <v>48</v>
          </cell>
          <cell r="BB1130">
            <v>32.299999999999997</v>
          </cell>
          <cell r="BC1130">
            <v>10.27</v>
          </cell>
          <cell r="BN1130">
            <v>38</v>
          </cell>
          <cell r="BO1130">
            <v>3678.86</v>
          </cell>
        </row>
        <row r="1131">
          <cell r="BA1131">
            <v>43</v>
          </cell>
          <cell r="BB1131">
            <v>29.78</v>
          </cell>
          <cell r="BC1131">
            <v>5.85</v>
          </cell>
          <cell r="BN1131">
            <v>39</v>
          </cell>
          <cell r="BO1131">
            <v>13381.57</v>
          </cell>
        </row>
        <row r="1132">
          <cell r="BA1132">
            <v>34</v>
          </cell>
          <cell r="BB1132">
            <v>34.76</v>
          </cell>
          <cell r="BC1132">
            <v>5.92</v>
          </cell>
          <cell r="BN1132">
            <v>39</v>
          </cell>
          <cell r="BO1132">
            <v>13381.57</v>
          </cell>
        </row>
        <row r="1133">
          <cell r="BA1133">
            <v>52</v>
          </cell>
          <cell r="BB1133">
            <v>18.335000000000001</v>
          </cell>
          <cell r="BC1133">
            <v>10.01</v>
          </cell>
          <cell r="BN1133">
            <v>39</v>
          </cell>
          <cell r="BO1133">
            <v>13381.57</v>
          </cell>
        </row>
        <row r="1134">
          <cell r="BA1134">
            <v>51</v>
          </cell>
          <cell r="BB1134">
            <v>32.299999999999997</v>
          </cell>
          <cell r="BC1134">
            <v>9.59</v>
          </cell>
          <cell r="BN1134">
            <v>39</v>
          </cell>
          <cell r="BO1134">
            <v>13381.57</v>
          </cell>
        </row>
        <row r="1135">
          <cell r="BA1135">
            <v>51</v>
          </cell>
          <cell r="BB1135">
            <v>27.74</v>
          </cell>
          <cell r="BC1135">
            <v>10.37</v>
          </cell>
          <cell r="BN1135">
            <v>39</v>
          </cell>
          <cell r="BO1135">
            <v>13381.57</v>
          </cell>
        </row>
        <row r="1136">
          <cell r="BA1136">
            <v>58</v>
          </cell>
          <cell r="BB1136">
            <v>24</v>
          </cell>
          <cell r="BC1136">
            <v>4.01</v>
          </cell>
          <cell r="BN1136">
            <v>39</v>
          </cell>
          <cell r="BO1136">
            <v>13381.57</v>
          </cell>
        </row>
        <row r="1137">
          <cell r="BA1137">
            <v>39</v>
          </cell>
          <cell r="BB1137">
            <v>31.78</v>
          </cell>
          <cell r="BC1137">
            <v>4.24</v>
          </cell>
          <cell r="BN1137">
            <v>39</v>
          </cell>
          <cell r="BO1137">
            <v>13381.57</v>
          </cell>
        </row>
        <row r="1138">
          <cell r="BA1138">
            <v>37</v>
          </cell>
          <cell r="BB1138">
            <v>32.25</v>
          </cell>
          <cell r="BC1138">
            <v>5.36</v>
          </cell>
          <cell r="BN1138">
            <v>39</v>
          </cell>
          <cell r="BO1138">
            <v>13381.57</v>
          </cell>
        </row>
        <row r="1139">
          <cell r="BA1139">
            <v>50</v>
          </cell>
          <cell r="BB1139">
            <v>30.114999999999998</v>
          </cell>
          <cell r="BC1139">
            <v>4.99</v>
          </cell>
          <cell r="BN1139">
            <v>39</v>
          </cell>
          <cell r="BO1139">
            <v>40961.29</v>
          </cell>
        </row>
        <row r="1140">
          <cell r="BA1140">
            <v>60</v>
          </cell>
          <cell r="BB1140">
            <v>22.41</v>
          </cell>
          <cell r="BC1140">
            <v>8.68</v>
          </cell>
          <cell r="BN1140">
            <v>39</v>
          </cell>
          <cell r="BO1140">
            <v>40103.89</v>
          </cell>
        </row>
        <row r="1141">
          <cell r="BA1141">
            <v>26</v>
          </cell>
          <cell r="BB1141">
            <v>45.72</v>
          </cell>
          <cell r="BC1141">
            <v>4.2300000000000004</v>
          </cell>
          <cell r="BN1141">
            <v>39</v>
          </cell>
          <cell r="BO1141">
            <v>37800.980000000003</v>
          </cell>
        </row>
        <row r="1142">
          <cell r="BA1142">
            <v>56</v>
          </cell>
          <cell r="BB1142">
            <v>25</v>
          </cell>
          <cell r="BC1142">
            <v>5.32</v>
          </cell>
          <cell r="BN1142">
            <v>39</v>
          </cell>
          <cell r="BO1142">
            <v>34940.61</v>
          </cell>
        </row>
        <row r="1143">
          <cell r="BA1143">
            <v>51</v>
          </cell>
          <cell r="BB1143">
            <v>39.5</v>
          </cell>
          <cell r="BC1143">
            <v>6.66</v>
          </cell>
          <cell r="BN1143">
            <v>39</v>
          </cell>
          <cell r="BO1143">
            <v>34307.22</v>
          </cell>
        </row>
        <row r="1144">
          <cell r="BA1144">
            <v>51</v>
          </cell>
          <cell r="BB1144">
            <v>37.729999999999997</v>
          </cell>
          <cell r="BC1144">
            <v>7.4</v>
          </cell>
          <cell r="BN1144">
            <v>39</v>
          </cell>
          <cell r="BO1144">
            <v>30724.44</v>
          </cell>
        </row>
        <row r="1145">
          <cell r="BA1145">
            <v>51</v>
          </cell>
          <cell r="BB1145">
            <v>40.659999999999997</v>
          </cell>
          <cell r="BC1145">
            <v>10.08</v>
          </cell>
          <cell r="BN1145">
            <v>39</v>
          </cell>
          <cell r="BO1145">
            <v>30457.37</v>
          </cell>
        </row>
        <row r="1146">
          <cell r="BA1146">
            <v>51</v>
          </cell>
          <cell r="BB1146">
            <v>34.200000000000003</v>
          </cell>
          <cell r="BC1146">
            <v>8.58</v>
          </cell>
          <cell r="BN1146">
            <v>39</v>
          </cell>
          <cell r="BO1146">
            <v>23563.02</v>
          </cell>
        </row>
        <row r="1147">
          <cell r="BA1147">
            <v>24</v>
          </cell>
          <cell r="BB1147">
            <v>46.51</v>
          </cell>
          <cell r="BC1147">
            <v>5.84</v>
          </cell>
          <cell r="BN1147">
            <v>39</v>
          </cell>
          <cell r="BO1147">
            <v>22462.04</v>
          </cell>
        </row>
        <row r="1148">
          <cell r="BA1148">
            <v>53</v>
          </cell>
          <cell r="BB1148">
            <v>28.88</v>
          </cell>
          <cell r="BC1148">
            <v>4.8600000000000003</v>
          </cell>
          <cell r="BN1148">
            <v>39</v>
          </cell>
          <cell r="BO1148">
            <v>21659.93</v>
          </cell>
        </row>
        <row r="1149">
          <cell r="BA1149">
            <v>51</v>
          </cell>
          <cell r="BB1149">
            <v>33.914999999999999</v>
          </cell>
          <cell r="BC1149">
            <v>11.52</v>
          </cell>
          <cell r="BN1149">
            <v>39</v>
          </cell>
          <cell r="BO1149">
            <v>21082.16</v>
          </cell>
        </row>
        <row r="1150">
          <cell r="BA1150">
            <v>53</v>
          </cell>
          <cell r="BB1150">
            <v>24.32</v>
          </cell>
          <cell r="BC1150">
            <v>6.15</v>
          </cell>
          <cell r="BN1150">
            <v>39</v>
          </cell>
          <cell r="BO1150">
            <v>20149.32</v>
          </cell>
        </row>
        <row r="1151">
          <cell r="BA1151">
            <v>51</v>
          </cell>
          <cell r="BB1151">
            <v>25.8</v>
          </cell>
          <cell r="BC1151">
            <v>9.94</v>
          </cell>
          <cell r="BN1151">
            <v>39</v>
          </cell>
          <cell r="BO1151">
            <v>19023.259999999998</v>
          </cell>
        </row>
        <row r="1152">
          <cell r="BA1152">
            <v>51</v>
          </cell>
          <cell r="BB1152">
            <v>21.56</v>
          </cell>
          <cell r="BC1152">
            <v>10.56</v>
          </cell>
          <cell r="BN1152">
            <v>39</v>
          </cell>
          <cell r="BO1152">
            <v>14209.4</v>
          </cell>
        </row>
        <row r="1153">
          <cell r="BA1153">
            <v>54</v>
          </cell>
          <cell r="BB1153">
            <v>31.6</v>
          </cell>
          <cell r="BC1153">
            <v>6.79</v>
          </cell>
          <cell r="BN1153">
            <v>39</v>
          </cell>
          <cell r="BO1153">
            <v>13383.67</v>
          </cell>
        </row>
        <row r="1154">
          <cell r="BA1154">
            <v>30</v>
          </cell>
          <cell r="BB1154">
            <v>42.93</v>
          </cell>
          <cell r="BC1154">
            <v>4.8</v>
          </cell>
          <cell r="BN1154">
            <v>39</v>
          </cell>
          <cell r="BO1154">
            <v>12788.18</v>
          </cell>
        </row>
        <row r="1155">
          <cell r="BA1155">
            <v>50</v>
          </cell>
          <cell r="BB1155">
            <v>26.72</v>
          </cell>
          <cell r="BC1155">
            <v>5.75</v>
          </cell>
          <cell r="BN1155">
            <v>39</v>
          </cell>
          <cell r="BO1155">
            <v>11987.68</v>
          </cell>
        </row>
        <row r="1156">
          <cell r="BA1156">
            <v>50</v>
          </cell>
          <cell r="BB1156">
            <v>26.67</v>
          </cell>
          <cell r="BC1156">
            <v>5.81</v>
          </cell>
          <cell r="BN1156">
            <v>39</v>
          </cell>
          <cell r="BO1156">
            <v>11412.02</v>
          </cell>
        </row>
        <row r="1157">
          <cell r="BA1157">
            <v>49</v>
          </cell>
          <cell r="BB1157">
            <v>42.68</v>
          </cell>
          <cell r="BC1157">
            <v>9.2799999999999994</v>
          </cell>
          <cell r="BN1157">
            <v>39</v>
          </cell>
          <cell r="BO1157">
            <v>9931.9599999999991</v>
          </cell>
        </row>
        <row r="1158">
          <cell r="BA1158">
            <v>46</v>
          </cell>
          <cell r="BB1158">
            <v>24.31</v>
          </cell>
          <cell r="BC1158">
            <v>6.37</v>
          </cell>
          <cell r="BN1158">
            <v>39</v>
          </cell>
          <cell r="BO1158">
            <v>8965.7999999999993</v>
          </cell>
        </row>
        <row r="1159">
          <cell r="BA1159">
            <v>26</v>
          </cell>
          <cell r="BB1159">
            <v>44.75</v>
          </cell>
          <cell r="BC1159">
            <v>5.09</v>
          </cell>
          <cell r="BN1159">
            <v>39</v>
          </cell>
          <cell r="BO1159">
            <v>8596.83</v>
          </cell>
        </row>
        <row r="1160">
          <cell r="BA1160">
            <v>49</v>
          </cell>
          <cell r="BB1160">
            <v>30.78</v>
          </cell>
          <cell r="BC1160">
            <v>7.94</v>
          </cell>
          <cell r="BN1160">
            <v>39</v>
          </cell>
          <cell r="BO1160">
            <v>8582.2999999999993</v>
          </cell>
        </row>
        <row r="1161">
          <cell r="BA1161">
            <v>57</v>
          </cell>
          <cell r="BB1161">
            <v>21.86</v>
          </cell>
          <cell r="BC1161">
            <v>10.95</v>
          </cell>
          <cell r="BN1161">
            <v>39</v>
          </cell>
          <cell r="BO1161">
            <v>7986.48</v>
          </cell>
        </row>
        <row r="1162">
          <cell r="BA1162">
            <v>21</v>
          </cell>
          <cell r="BB1162">
            <v>49.09</v>
          </cell>
          <cell r="BC1162">
            <v>6.3</v>
          </cell>
          <cell r="BN1162">
            <v>39</v>
          </cell>
          <cell r="BO1162">
            <v>7985.82</v>
          </cell>
        </row>
        <row r="1163">
          <cell r="BA1163">
            <v>52</v>
          </cell>
          <cell r="BB1163">
            <v>47.74</v>
          </cell>
          <cell r="BC1163">
            <v>8.0500000000000007</v>
          </cell>
          <cell r="BN1163">
            <v>39</v>
          </cell>
          <cell r="BO1163">
            <v>7512.27</v>
          </cell>
        </row>
        <row r="1164">
          <cell r="BA1164">
            <v>52</v>
          </cell>
          <cell r="BB1164">
            <v>30.2</v>
          </cell>
          <cell r="BC1164">
            <v>9.8800000000000008</v>
          </cell>
          <cell r="BN1164">
            <v>39</v>
          </cell>
          <cell r="BO1164">
            <v>7418.52</v>
          </cell>
        </row>
        <row r="1165">
          <cell r="BA1165">
            <v>52</v>
          </cell>
          <cell r="BB1165">
            <v>33.25</v>
          </cell>
          <cell r="BC1165">
            <v>7.42</v>
          </cell>
          <cell r="BN1165">
            <v>39</v>
          </cell>
          <cell r="BO1165">
            <v>7357.49</v>
          </cell>
        </row>
        <row r="1166">
          <cell r="BA1166">
            <v>47</v>
          </cell>
          <cell r="BB1166">
            <v>26.6</v>
          </cell>
          <cell r="BC1166">
            <v>8.4499999999999993</v>
          </cell>
          <cell r="BN1166">
            <v>39</v>
          </cell>
          <cell r="BO1166">
            <v>7209.49</v>
          </cell>
        </row>
        <row r="1167">
          <cell r="BA1167">
            <v>50</v>
          </cell>
          <cell r="BB1167">
            <v>26.35</v>
          </cell>
          <cell r="BC1167">
            <v>6.21</v>
          </cell>
          <cell r="BN1167">
            <v>39</v>
          </cell>
          <cell r="BO1167">
            <v>7201.7</v>
          </cell>
        </row>
        <row r="1168">
          <cell r="BA1168">
            <v>45</v>
          </cell>
          <cell r="BB1168">
            <v>39.994999999999997</v>
          </cell>
          <cell r="BC1168">
            <v>4.6500000000000004</v>
          </cell>
          <cell r="BN1168">
            <v>39</v>
          </cell>
          <cell r="BO1168">
            <v>6710.19</v>
          </cell>
        </row>
        <row r="1169">
          <cell r="BA1169">
            <v>58</v>
          </cell>
          <cell r="BB1169">
            <v>22.92</v>
          </cell>
          <cell r="BC1169">
            <v>5.87</v>
          </cell>
          <cell r="BN1169">
            <v>39</v>
          </cell>
          <cell r="BO1169">
            <v>6356.27</v>
          </cell>
        </row>
        <row r="1170">
          <cell r="BA1170">
            <v>56</v>
          </cell>
          <cell r="BB1170">
            <v>24.78</v>
          </cell>
          <cell r="BC1170">
            <v>4.24</v>
          </cell>
          <cell r="BN1170">
            <v>39</v>
          </cell>
          <cell r="BO1170">
            <v>6338.08</v>
          </cell>
        </row>
        <row r="1171">
          <cell r="BA1171">
            <v>41</v>
          </cell>
          <cell r="BB1171">
            <v>34.07</v>
          </cell>
          <cell r="BC1171">
            <v>7.81</v>
          </cell>
          <cell r="BN1171">
            <v>39</v>
          </cell>
          <cell r="BO1171">
            <v>6238.3</v>
          </cell>
        </row>
        <row r="1172">
          <cell r="BA1172">
            <v>48</v>
          </cell>
          <cell r="BB1172">
            <v>30.14</v>
          </cell>
          <cell r="BC1172">
            <v>9.85</v>
          </cell>
          <cell r="BN1172">
            <v>39</v>
          </cell>
          <cell r="BO1172">
            <v>6123.57</v>
          </cell>
        </row>
        <row r="1173">
          <cell r="BA1173">
            <v>51</v>
          </cell>
          <cell r="BB1173">
            <v>18.05</v>
          </cell>
          <cell r="BC1173">
            <v>6.94</v>
          </cell>
          <cell r="BN1173">
            <v>39</v>
          </cell>
          <cell r="BO1173">
            <v>6117.49</v>
          </cell>
        </row>
        <row r="1174">
          <cell r="BA1174">
            <v>52</v>
          </cell>
          <cell r="BB1174">
            <v>37.4</v>
          </cell>
          <cell r="BC1174">
            <v>11.3</v>
          </cell>
          <cell r="BN1174">
            <v>39</v>
          </cell>
          <cell r="BO1174">
            <v>5757.41</v>
          </cell>
        </row>
        <row r="1175">
          <cell r="BA1175">
            <v>54</v>
          </cell>
          <cell r="BB1175">
            <v>25.75</v>
          </cell>
          <cell r="BC1175">
            <v>9.23</v>
          </cell>
          <cell r="BN1175">
            <v>39</v>
          </cell>
          <cell r="BO1175">
            <v>5662.23</v>
          </cell>
        </row>
        <row r="1176">
          <cell r="BA1176">
            <v>50</v>
          </cell>
          <cell r="BB1176">
            <v>32.299999999999997</v>
          </cell>
          <cell r="BC1176">
            <v>4.37</v>
          </cell>
          <cell r="BN1176">
            <v>39</v>
          </cell>
          <cell r="BO1176">
            <v>5587.59</v>
          </cell>
        </row>
        <row r="1177">
          <cell r="BA1177">
            <v>43</v>
          </cell>
          <cell r="BB1177">
            <v>28.61</v>
          </cell>
          <cell r="BC1177">
            <v>5.76</v>
          </cell>
          <cell r="BN1177">
            <v>39</v>
          </cell>
          <cell r="BO1177">
            <v>5383.54</v>
          </cell>
        </row>
        <row r="1178">
          <cell r="BA1178">
            <v>24</v>
          </cell>
          <cell r="BB1178">
            <v>45.41</v>
          </cell>
          <cell r="BC1178">
            <v>4.96</v>
          </cell>
          <cell r="BN1178">
            <v>39</v>
          </cell>
          <cell r="BO1178">
            <v>5207.97</v>
          </cell>
        </row>
        <row r="1179">
          <cell r="BA1179">
            <v>52</v>
          </cell>
          <cell r="BB1179">
            <v>31.2</v>
          </cell>
          <cell r="BC1179">
            <v>11.04</v>
          </cell>
          <cell r="BN1179">
            <v>39</v>
          </cell>
          <cell r="BO1179">
            <v>4265.01</v>
          </cell>
        </row>
        <row r="1180">
          <cell r="BA1180">
            <v>47</v>
          </cell>
          <cell r="BB1180">
            <v>29.83</v>
          </cell>
          <cell r="BC1180">
            <v>7.81</v>
          </cell>
          <cell r="BN1180">
            <v>39</v>
          </cell>
          <cell r="BO1180">
            <v>4070.42</v>
          </cell>
        </row>
        <row r="1181">
          <cell r="BA1181">
            <v>40</v>
          </cell>
          <cell r="BB1181">
            <v>29.06</v>
          </cell>
          <cell r="BC1181">
            <v>4.55</v>
          </cell>
          <cell r="BN1181">
            <v>39</v>
          </cell>
          <cell r="BO1181">
            <v>4039.9</v>
          </cell>
        </row>
        <row r="1182">
          <cell r="BA1182">
            <v>50</v>
          </cell>
          <cell r="BB1182">
            <v>27.454999999999998</v>
          </cell>
          <cell r="BC1182">
            <v>6.13</v>
          </cell>
          <cell r="BN1182">
            <v>40</v>
          </cell>
          <cell r="BO1182">
            <v>40003.33</v>
          </cell>
        </row>
        <row r="1183">
          <cell r="BA1183">
            <v>58</v>
          </cell>
          <cell r="BB1183">
            <v>23.01</v>
          </cell>
          <cell r="BC1183">
            <v>6.04</v>
          </cell>
          <cell r="BN1183">
            <v>40</v>
          </cell>
          <cell r="BO1183">
            <v>39865.699999999997</v>
          </cell>
        </row>
        <row r="1184">
          <cell r="BA1184">
            <v>41</v>
          </cell>
          <cell r="BB1184">
            <v>31.39</v>
          </cell>
          <cell r="BC1184">
            <v>8.85</v>
          </cell>
          <cell r="BN1184">
            <v>40</v>
          </cell>
          <cell r="BO1184">
            <v>39315.279999999999</v>
          </cell>
        </row>
        <row r="1185">
          <cell r="BA1185">
            <v>49</v>
          </cell>
          <cell r="BB1185">
            <v>34.770000000000003</v>
          </cell>
          <cell r="BC1185">
            <v>10.54</v>
          </cell>
          <cell r="BN1185">
            <v>40</v>
          </cell>
          <cell r="BO1185">
            <v>39125.33</v>
          </cell>
        </row>
        <row r="1186">
          <cell r="BA1186">
            <v>56</v>
          </cell>
          <cell r="BB1186">
            <v>24.48</v>
          </cell>
          <cell r="BC1186">
            <v>4.37</v>
          </cell>
          <cell r="BN1186">
            <v>40</v>
          </cell>
          <cell r="BO1186">
            <v>37650.74</v>
          </cell>
        </row>
        <row r="1187">
          <cell r="BA1187">
            <v>49</v>
          </cell>
          <cell r="BB1187">
            <v>22.61</v>
          </cell>
          <cell r="BC1187">
            <v>9.6300000000000008</v>
          </cell>
          <cell r="BN1187">
            <v>40</v>
          </cell>
          <cell r="BO1187">
            <v>35000.730000000003</v>
          </cell>
        </row>
        <row r="1188">
          <cell r="BA1188">
            <v>48</v>
          </cell>
          <cell r="BB1188">
            <v>34.299999999999997</v>
          </cell>
          <cell r="BC1188">
            <v>10.37</v>
          </cell>
          <cell r="BN1188">
            <v>40</v>
          </cell>
          <cell r="BO1188">
            <v>29818.76</v>
          </cell>
        </row>
        <row r="1189">
          <cell r="BA1189">
            <v>50</v>
          </cell>
          <cell r="BB1189">
            <v>46.09</v>
          </cell>
          <cell r="BC1189">
            <v>5.44</v>
          </cell>
          <cell r="BN1189">
            <v>40</v>
          </cell>
          <cell r="BO1189">
            <v>28476.73</v>
          </cell>
        </row>
        <row r="1190">
          <cell r="BA1190">
            <v>50</v>
          </cell>
          <cell r="BB1190">
            <v>44.744999999999997</v>
          </cell>
          <cell r="BC1190">
            <v>5.19</v>
          </cell>
          <cell r="BN1190">
            <v>40</v>
          </cell>
          <cell r="BO1190">
            <v>22331.57</v>
          </cell>
        </row>
        <row r="1191">
          <cell r="BA1191">
            <v>47</v>
          </cell>
          <cell r="BB1191">
            <v>26.33</v>
          </cell>
          <cell r="BC1191">
            <v>11.8</v>
          </cell>
          <cell r="BN1191">
            <v>40</v>
          </cell>
          <cell r="BO1191">
            <v>19444.27</v>
          </cell>
        </row>
        <row r="1192">
          <cell r="BA1192">
            <v>49</v>
          </cell>
          <cell r="BB1192">
            <v>26.6</v>
          </cell>
          <cell r="BC1192">
            <v>8.3800000000000008</v>
          </cell>
          <cell r="BN1192">
            <v>40</v>
          </cell>
          <cell r="BO1192">
            <v>17179.52</v>
          </cell>
        </row>
        <row r="1193">
          <cell r="BA1193">
            <v>51</v>
          </cell>
          <cell r="BB1193">
            <v>27.5</v>
          </cell>
          <cell r="BC1193">
            <v>7.58</v>
          </cell>
          <cell r="BN1193">
            <v>40</v>
          </cell>
          <cell r="BO1193">
            <v>16152.04</v>
          </cell>
        </row>
        <row r="1194">
          <cell r="BA1194">
            <v>30</v>
          </cell>
          <cell r="BB1194">
            <v>41.55</v>
          </cell>
          <cell r="BC1194">
            <v>4.6100000000000003</v>
          </cell>
          <cell r="BN1194">
            <v>40</v>
          </cell>
          <cell r="BO1194">
            <v>15965.29</v>
          </cell>
        </row>
        <row r="1195">
          <cell r="BA1195">
            <v>53</v>
          </cell>
          <cell r="BB1195">
            <v>41.47</v>
          </cell>
          <cell r="BC1195">
            <v>4.7</v>
          </cell>
          <cell r="BN1195">
            <v>40</v>
          </cell>
          <cell r="BO1195">
            <v>15828.82</v>
          </cell>
        </row>
        <row r="1196">
          <cell r="BA1196">
            <v>46</v>
          </cell>
          <cell r="BB1196">
            <v>24.795000000000002</v>
          </cell>
          <cell r="BC1196">
            <v>6.05</v>
          </cell>
          <cell r="BN1196">
            <v>40</v>
          </cell>
          <cell r="BO1196">
            <v>14696.77</v>
          </cell>
        </row>
        <row r="1197">
          <cell r="BA1197">
            <v>54</v>
          </cell>
          <cell r="BB1197">
            <v>29.48</v>
          </cell>
          <cell r="BC1197">
            <v>5.63</v>
          </cell>
          <cell r="BN1197">
            <v>40</v>
          </cell>
          <cell r="BO1197">
            <v>13214.43</v>
          </cell>
        </row>
        <row r="1198">
          <cell r="BA1198">
            <v>43</v>
          </cell>
          <cell r="BB1198">
            <v>28.09</v>
          </cell>
          <cell r="BC1198">
            <v>6.06</v>
          </cell>
          <cell r="BN1198">
            <v>40</v>
          </cell>
          <cell r="BO1198">
            <v>12001.29</v>
          </cell>
        </row>
        <row r="1199">
          <cell r="BA1199">
            <v>35</v>
          </cell>
          <cell r="BB1199">
            <v>32.729999999999997</v>
          </cell>
          <cell r="BC1199">
            <v>5.19</v>
          </cell>
          <cell r="BN1199">
            <v>40</v>
          </cell>
          <cell r="BO1199">
            <v>11773.06</v>
          </cell>
        </row>
        <row r="1200">
          <cell r="BA1200">
            <v>49</v>
          </cell>
          <cell r="BB1200">
            <v>27.36</v>
          </cell>
          <cell r="BC1200">
            <v>8.9600000000000009</v>
          </cell>
          <cell r="BN1200">
            <v>40</v>
          </cell>
          <cell r="BO1200">
            <v>11712.97</v>
          </cell>
        </row>
        <row r="1201">
          <cell r="BA1201">
            <v>48</v>
          </cell>
          <cell r="BB1201">
            <v>27.265000000000001</v>
          </cell>
          <cell r="BC1201">
            <v>11.39</v>
          </cell>
          <cell r="BN1201">
            <v>40</v>
          </cell>
          <cell r="BO1201">
            <v>11492.46</v>
          </cell>
        </row>
        <row r="1202">
          <cell r="BA1202">
            <v>46</v>
          </cell>
          <cell r="BB1202">
            <v>48.07</v>
          </cell>
          <cell r="BC1202">
            <v>4.0599999999999996</v>
          </cell>
          <cell r="BN1202">
            <v>40</v>
          </cell>
          <cell r="BO1202">
            <v>10329.06</v>
          </cell>
        </row>
        <row r="1203">
          <cell r="BA1203">
            <v>46</v>
          </cell>
          <cell r="BB1203">
            <v>30.8</v>
          </cell>
          <cell r="BC1203">
            <v>5.23</v>
          </cell>
          <cell r="BN1203">
            <v>40</v>
          </cell>
          <cell r="BO1203">
            <v>9619.18</v>
          </cell>
        </row>
        <row r="1204">
          <cell r="BA1204">
            <v>46</v>
          </cell>
          <cell r="BB1204">
            <v>32.299999999999997</v>
          </cell>
          <cell r="BC1204">
            <v>5.05</v>
          </cell>
          <cell r="BN1204">
            <v>40</v>
          </cell>
          <cell r="BO1204">
            <v>9147.5</v>
          </cell>
        </row>
        <row r="1205">
          <cell r="BA1205">
            <v>51</v>
          </cell>
          <cell r="BB1205">
            <v>39.700000000000003</v>
          </cell>
          <cell r="BC1205">
            <v>7.34</v>
          </cell>
          <cell r="BN1205">
            <v>40</v>
          </cell>
          <cell r="BO1205">
            <v>8572.0400000000009</v>
          </cell>
        </row>
        <row r="1206">
          <cell r="BA1206">
            <v>51</v>
          </cell>
          <cell r="BB1206">
            <v>35.97</v>
          </cell>
          <cell r="BC1206">
            <v>8.1300000000000008</v>
          </cell>
          <cell r="BN1206">
            <v>40</v>
          </cell>
          <cell r="BO1206">
            <v>8547.69</v>
          </cell>
        </row>
        <row r="1207">
          <cell r="BA1207">
            <v>47</v>
          </cell>
          <cell r="BB1207">
            <v>25.86</v>
          </cell>
          <cell r="BC1207">
            <v>6.68</v>
          </cell>
          <cell r="BN1207">
            <v>40</v>
          </cell>
          <cell r="BO1207">
            <v>8534.67</v>
          </cell>
        </row>
        <row r="1208">
          <cell r="BA1208">
            <v>51</v>
          </cell>
          <cell r="BB1208">
            <v>30.03</v>
          </cell>
          <cell r="BC1208">
            <v>11.51</v>
          </cell>
          <cell r="BN1208">
            <v>40</v>
          </cell>
          <cell r="BO1208">
            <v>8252.2800000000007</v>
          </cell>
        </row>
        <row r="1209">
          <cell r="BA1209">
            <v>53</v>
          </cell>
          <cell r="BB1209">
            <v>25.76</v>
          </cell>
          <cell r="BC1209">
            <v>6.02</v>
          </cell>
          <cell r="BN1209">
            <v>40</v>
          </cell>
          <cell r="BO1209">
            <v>8179.51</v>
          </cell>
        </row>
        <row r="1210">
          <cell r="BA1210">
            <v>51</v>
          </cell>
          <cell r="BB1210">
            <v>22.42</v>
          </cell>
          <cell r="BC1210">
            <v>7.96</v>
          </cell>
          <cell r="BN1210">
            <v>40</v>
          </cell>
          <cell r="BO1210">
            <v>8162.72</v>
          </cell>
        </row>
        <row r="1211">
          <cell r="BA1211">
            <v>34</v>
          </cell>
          <cell r="BB1211">
            <v>33.18</v>
          </cell>
          <cell r="BC1211">
            <v>6.01</v>
          </cell>
          <cell r="BN1211">
            <v>40</v>
          </cell>
          <cell r="BO1211">
            <v>8059.68</v>
          </cell>
        </row>
        <row r="1212">
          <cell r="BA1212">
            <v>26</v>
          </cell>
          <cell r="BB1212">
            <v>43.04</v>
          </cell>
          <cell r="BC1212">
            <v>5.9</v>
          </cell>
          <cell r="BN1212">
            <v>40</v>
          </cell>
          <cell r="BO1212">
            <v>7682.67</v>
          </cell>
        </row>
        <row r="1213">
          <cell r="BA1213">
            <v>34</v>
          </cell>
          <cell r="BB1213">
            <v>34.15</v>
          </cell>
          <cell r="BC1213">
            <v>4.49</v>
          </cell>
          <cell r="BN1213">
            <v>40</v>
          </cell>
          <cell r="BO1213">
            <v>7248.71</v>
          </cell>
        </row>
        <row r="1214">
          <cell r="BA1214">
            <v>45</v>
          </cell>
          <cell r="BB1214">
            <v>25.78</v>
          </cell>
          <cell r="BC1214">
            <v>6.25</v>
          </cell>
          <cell r="BN1214">
            <v>40</v>
          </cell>
          <cell r="BO1214">
            <v>7196.87</v>
          </cell>
        </row>
        <row r="1215">
          <cell r="BA1215">
            <v>60</v>
          </cell>
          <cell r="BB1215">
            <v>21.02</v>
          </cell>
          <cell r="BC1215">
            <v>9.6199999999999992</v>
          </cell>
          <cell r="BN1215">
            <v>40</v>
          </cell>
          <cell r="BO1215">
            <v>7173.36</v>
          </cell>
        </row>
        <row r="1216">
          <cell r="BA1216">
            <v>49</v>
          </cell>
          <cell r="BB1216">
            <v>37.51</v>
          </cell>
          <cell r="BC1216">
            <v>11.06</v>
          </cell>
          <cell r="BN1216">
            <v>40</v>
          </cell>
          <cell r="BO1216">
            <v>7077.19</v>
          </cell>
        </row>
        <row r="1217">
          <cell r="BA1217">
            <v>46</v>
          </cell>
          <cell r="BB1217">
            <v>25.745000000000001</v>
          </cell>
          <cell r="BC1217">
            <v>6.11</v>
          </cell>
          <cell r="BN1217">
            <v>40</v>
          </cell>
          <cell r="BO1217">
            <v>6989.95</v>
          </cell>
        </row>
        <row r="1218">
          <cell r="BA1218">
            <v>49</v>
          </cell>
          <cell r="BB1218">
            <v>31.35</v>
          </cell>
          <cell r="BC1218">
            <v>11.49</v>
          </cell>
          <cell r="BN1218">
            <v>40</v>
          </cell>
          <cell r="BO1218">
            <v>6986.7</v>
          </cell>
        </row>
        <row r="1219">
          <cell r="BA1219">
            <v>49</v>
          </cell>
          <cell r="BB1219">
            <v>29.83</v>
          </cell>
          <cell r="BC1219">
            <v>8.68</v>
          </cell>
          <cell r="BN1219">
            <v>40</v>
          </cell>
          <cell r="BO1219">
            <v>6664.32</v>
          </cell>
        </row>
        <row r="1220">
          <cell r="BA1220">
            <v>53</v>
          </cell>
          <cell r="BB1220">
            <v>25.49</v>
          </cell>
          <cell r="BC1220">
            <v>5.68</v>
          </cell>
          <cell r="BN1220">
            <v>40</v>
          </cell>
          <cell r="BO1220">
            <v>6610.11</v>
          </cell>
        </row>
        <row r="1221">
          <cell r="BA1221">
            <v>51</v>
          </cell>
          <cell r="BB1221">
            <v>34.1</v>
          </cell>
          <cell r="BC1221">
            <v>8.4499999999999993</v>
          </cell>
          <cell r="BN1221">
            <v>40</v>
          </cell>
          <cell r="BO1221">
            <v>6600.36</v>
          </cell>
        </row>
        <row r="1222">
          <cell r="BA1222">
            <v>49</v>
          </cell>
          <cell r="BB1222">
            <v>25.84</v>
          </cell>
          <cell r="BC1222">
            <v>8.51</v>
          </cell>
          <cell r="BN1222">
            <v>40</v>
          </cell>
          <cell r="BO1222">
            <v>6600.21</v>
          </cell>
        </row>
        <row r="1223">
          <cell r="BA1223">
            <v>51</v>
          </cell>
          <cell r="BB1223">
            <v>20.6</v>
          </cell>
          <cell r="BC1223">
            <v>7.62</v>
          </cell>
          <cell r="BN1223">
            <v>40</v>
          </cell>
          <cell r="BO1223">
            <v>6593.51</v>
          </cell>
        </row>
        <row r="1224">
          <cell r="BA1224">
            <v>48</v>
          </cell>
          <cell r="BB1224">
            <v>28.88</v>
          </cell>
          <cell r="BC1224">
            <v>10.18</v>
          </cell>
          <cell r="BN1224">
            <v>40</v>
          </cell>
          <cell r="BO1224">
            <v>6536.68</v>
          </cell>
        </row>
        <row r="1225">
          <cell r="BA1225">
            <v>42</v>
          </cell>
          <cell r="BB1225">
            <v>28.24</v>
          </cell>
          <cell r="BC1225">
            <v>5.36</v>
          </cell>
          <cell r="BN1225">
            <v>40</v>
          </cell>
          <cell r="BO1225">
            <v>6532.04</v>
          </cell>
        </row>
        <row r="1226">
          <cell r="BA1226">
            <v>47</v>
          </cell>
          <cell r="BB1226">
            <v>25.46</v>
          </cell>
          <cell r="BC1226">
            <v>11.78</v>
          </cell>
          <cell r="BN1226">
            <v>40</v>
          </cell>
          <cell r="BO1226">
            <v>6500.24</v>
          </cell>
        </row>
        <row r="1227">
          <cell r="BA1227">
            <v>41</v>
          </cell>
          <cell r="BB1227">
            <v>29.64</v>
          </cell>
          <cell r="BC1227">
            <v>10.82</v>
          </cell>
          <cell r="BN1227">
            <v>40</v>
          </cell>
          <cell r="BO1227">
            <v>6496.89</v>
          </cell>
        </row>
        <row r="1228">
          <cell r="BA1228">
            <v>36</v>
          </cell>
          <cell r="BB1228">
            <v>31.27</v>
          </cell>
          <cell r="BC1228">
            <v>7.73</v>
          </cell>
          <cell r="BN1228">
            <v>40</v>
          </cell>
          <cell r="BO1228">
            <v>6393.6</v>
          </cell>
        </row>
        <row r="1229">
          <cell r="BA1229">
            <v>46</v>
          </cell>
          <cell r="BB1229">
            <v>19.95</v>
          </cell>
          <cell r="BC1229">
            <v>6.24</v>
          </cell>
          <cell r="BN1229">
            <v>40</v>
          </cell>
          <cell r="BO1229">
            <v>6389.38</v>
          </cell>
        </row>
        <row r="1230">
          <cell r="BA1230">
            <v>49</v>
          </cell>
          <cell r="BB1230">
            <v>21.3</v>
          </cell>
          <cell r="BC1230">
            <v>10.42</v>
          </cell>
          <cell r="BN1230">
            <v>40</v>
          </cell>
          <cell r="BO1230">
            <v>5920.1</v>
          </cell>
        </row>
        <row r="1231">
          <cell r="BA1231">
            <v>51</v>
          </cell>
          <cell r="BB1231">
            <v>31.635000000000002</v>
          </cell>
          <cell r="BC1231">
            <v>11.11</v>
          </cell>
          <cell r="BN1231">
            <v>40</v>
          </cell>
          <cell r="BO1231">
            <v>5910.94</v>
          </cell>
        </row>
        <row r="1232">
          <cell r="BA1232">
            <v>52</v>
          </cell>
          <cell r="BB1232">
            <v>23.9</v>
          </cell>
          <cell r="BC1232">
            <v>7.67</v>
          </cell>
          <cell r="BN1232">
            <v>40</v>
          </cell>
          <cell r="BO1232">
            <v>5649.72</v>
          </cell>
        </row>
        <row r="1233">
          <cell r="BA1233">
            <v>32</v>
          </cell>
          <cell r="BB1233">
            <v>34.15</v>
          </cell>
          <cell r="BC1233">
            <v>6.15</v>
          </cell>
          <cell r="BN1233">
            <v>40</v>
          </cell>
          <cell r="BO1233">
            <v>5438.75</v>
          </cell>
        </row>
        <row r="1234">
          <cell r="BA1234">
            <v>40</v>
          </cell>
          <cell r="BB1234">
            <v>28.71</v>
          </cell>
          <cell r="BC1234">
            <v>5.71</v>
          </cell>
          <cell r="BN1234">
            <v>40</v>
          </cell>
          <cell r="BO1234">
            <v>5415.66</v>
          </cell>
        </row>
        <row r="1235">
          <cell r="BA1235">
            <v>52</v>
          </cell>
          <cell r="BB1235">
            <v>36.700000000000003</v>
          </cell>
          <cell r="BC1235">
            <v>8.6999999999999993</v>
          </cell>
          <cell r="BN1235">
            <v>40</v>
          </cell>
          <cell r="BO1235">
            <v>4511.41</v>
          </cell>
        </row>
        <row r="1236">
          <cell r="BA1236">
            <v>52</v>
          </cell>
          <cell r="BB1236">
            <v>34.1</v>
          </cell>
          <cell r="BC1236">
            <v>9.0399999999999991</v>
          </cell>
          <cell r="BN1236">
            <v>40</v>
          </cell>
          <cell r="BO1236">
            <v>4392.7</v>
          </cell>
        </row>
        <row r="1237">
          <cell r="BA1237">
            <v>45</v>
          </cell>
          <cell r="BB1237">
            <v>25.7</v>
          </cell>
          <cell r="BC1237">
            <v>5.61</v>
          </cell>
          <cell r="BN1237">
            <v>40</v>
          </cell>
          <cell r="BO1237">
            <v>4250.24</v>
          </cell>
        </row>
        <row r="1238">
          <cell r="BA1238">
            <v>57</v>
          </cell>
          <cell r="BB1238">
            <v>21.68</v>
          </cell>
          <cell r="BC1238">
            <v>8.1199999999999992</v>
          </cell>
          <cell r="BN1238">
            <v>41</v>
          </cell>
          <cell r="BO1238">
            <v>40273.65</v>
          </cell>
        </row>
        <row r="1239">
          <cell r="BA1239">
            <v>45</v>
          </cell>
          <cell r="BB1239">
            <v>25.175000000000001</v>
          </cell>
          <cell r="BC1239">
            <v>4.74</v>
          </cell>
          <cell r="BN1239">
            <v>41</v>
          </cell>
          <cell r="BO1239">
            <v>40208.559999999998</v>
          </cell>
        </row>
        <row r="1240">
          <cell r="BA1240">
            <v>50</v>
          </cell>
          <cell r="BB1240">
            <v>44.77</v>
          </cell>
          <cell r="BC1240">
            <v>4.0599999999999996</v>
          </cell>
          <cell r="BN1240">
            <v>41</v>
          </cell>
          <cell r="BO1240">
            <v>39597.410000000003</v>
          </cell>
        </row>
        <row r="1241">
          <cell r="BA1241">
            <v>50</v>
          </cell>
          <cell r="BB1241">
            <v>37.07</v>
          </cell>
          <cell r="BC1241">
            <v>5.69</v>
          </cell>
          <cell r="BN1241">
            <v>41</v>
          </cell>
          <cell r="BO1241">
            <v>35952.65</v>
          </cell>
        </row>
        <row r="1242">
          <cell r="BA1242">
            <v>29</v>
          </cell>
          <cell r="BB1242">
            <v>39.799999999999997</v>
          </cell>
          <cell r="BC1242">
            <v>5.66</v>
          </cell>
          <cell r="BN1242">
            <v>41</v>
          </cell>
          <cell r="BO1242">
            <v>32906.69</v>
          </cell>
        </row>
        <row r="1243">
          <cell r="BA1243">
            <v>43</v>
          </cell>
          <cell r="BB1243">
            <v>26.36</v>
          </cell>
          <cell r="BC1243">
            <v>4.32</v>
          </cell>
          <cell r="BN1243">
            <v>41</v>
          </cell>
          <cell r="BO1243">
            <v>32462.35</v>
          </cell>
        </row>
        <row r="1244">
          <cell r="BA1244">
            <v>49</v>
          </cell>
          <cell r="BB1244">
            <v>29.925000000000001</v>
          </cell>
          <cell r="BC1244">
            <v>8.2899999999999991</v>
          </cell>
          <cell r="BN1244">
            <v>41</v>
          </cell>
          <cell r="BO1244">
            <v>30026.87</v>
          </cell>
        </row>
        <row r="1245">
          <cell r="BA1245">
            <v>48</v>
          </cell>
          <cell r="BB1245">
            <v>37.29</v>
          </cell>
          <cell r="BC1245">
            <v>10.46</v>
          </cell>
          <cell r="BN1245">
            <v>41</v>
          </cell>
          <cell r="BO1245">
            <v>29816.639999999999</v>
          </cell>
        </row>
        <row r="1246">
          <cell r="BA1246">
            <v>48</v>
          </cell>
          <cell r="BB1246">
            <v>30.2</v>
          </cell>
          <cell r="BC1246">
            <v>11.96</v>
          </cell>
          <cell r="BN1246">
            <v>41</v>
          </cell>
          <cell r="BO1246">
            <v>27495.59</v>
          </cell>
        </row>
        <row r="1247">
          <cell r="BA1247">
            <v>39</v>
          </cell>
          <cell r="BB1247">
            <v>24.225000000000001</v>
          </cell>
          <cell r="BC1247">
            <v>4.25</v>
          </cell>
          <cell r="BN1247">
            <v>41</v>
          </cell>
          <cell r="BO1247">
            <v>14908.27</v>
          </cell>
        </row>
        <row r="1248">
          <cell r="BA1248">
            <v>48</v>
          </cell>
          <cell r="BB1248">
            <v>31.445</v>
          </cell>
          <cell r="BC1248">
            <v>8.33</v>
          </cell>
          <cell r="BN1248">
            <v>41</v>
          </cell>
          <cell r="BO1248">
            <v>14657.2</v>
          </cell>
        </row>
        <row r="1249">
          <cell r="BA1249">
            <v>30</v>
          </cell>
          <cell r="BB1249">
            <v>38.880000000000003</v>
          </cell>
          <cell r="BC1249">
            <v>4.29</v>
          </cell>
          <cell r="BN1249">
            <v>41</v>
          </cell>
          <cell r="BO1249">
            <v>13725.47</v>
          </cell>
        </row>
        <row r="1250">
          <cell r="BA1250">
            <v>46</v>
          </cell>
          <cell r="BB1250">
            <v>43.89</v>
          </cell>
          <cell r="BC1250">
            <v>6.32</v>
          </cell>
          <cell r="BN1250">
            <v>41</v>
          </cell>
          <cell r="BO1250">
            <v>13002.91</v>
          </cell>
        </row>
        <row r="1251">
          <cell r="BA1251">
            <v>51</v>
          </cell>
          <cell r="BB1251">
            <v>25.6</v>
          </cell>
          <cell r="BC1251">
            <v>5.65</v>
          </cell>
          <cell r="BN1251">
            <v>41</v>
          </cell>
          <cell r="BO1251">
            <v>11255.29</v>
          </cell>
        </row>
        <row r="1252">
          <cell r="BA1252">
            <v>47</v>
          </cell>
          <cell r="BB1252">
            <v>29.545000000000002</v>
          </cell>
          <cell r="BC1252">
            <v>8.41</v>
          </cell>
          <cell r="BN1252">
            <v>41</v>
          </cell>
          <cell r="BO1252">
            <v>10146.129999999999</v>
          </cell>
        </row>
        <row r="1253">
          <cell r="BA1253">
            <v>55</v>
          </cell>
          <cell r="BB1253">
            <v>23.25</v>
          </cell>
          <cell r="BC1253">
            <v>11.96</v>
          </cell>
          <cell r="BN1253">
            <v>41</v>
          </cell>
          <cell r="BO1253">
            <v>9664.34</v>
          </cell>
        </row>
        <row r="1254">
          <cell r="BA1254">
            <v>25</v>
          </cell>
          <cell r="BB1254">
            <v>43.95</v>
          </cell>
          <cell r="BC1254">
            <v>5.17</v>
          </cell>
          <cell r="BN1254">
            <v>41</v>
          </cell>
          <cell r="BO1254">
            <v>9584.0400000000009</v>
          </cell>
        </row>
        <row r="1255">
          <cell r="BA1255">
            <v>44</v>
          </cell>
          <cell r="BB1255">
            <v>21.85</v>
          </cell>
          <cell r="BC1255">
            <v>8.76</v>
          </cell>
          <cell r="BN1255">
            <v>41</v>
          </cell>
          <cell r="BO1255">
            <v>9222.4</v>
          </cell>
        </row>
        <row r="1256">
          <cell r="BA1256">
            <v>49</v>
          </cell>
          <cell r="BB1256">
            <v>25.73</v>
          </cell>
          <cell r="BC1256">
            <v>7.99</v>
          </cell>
          <cell r="BN1256">
            <v>41</v>
          </cell>
          <cell r="BO1256">
            <v>8538.2900000000009</v>
          </cell>
        </row>
        <row r="1257">
          <cell r="BA1257">
            <v>48</v>
          </cell>
          <cell r="BB1257">
            <v>32.229999999999997</v>
          </cell>
          <cell r="BC1257">
            <v>8.59</v>
          </cell>
          <cell r="BN1257">
            <v>41</v>
          </cell>
          <cell r="BO1257">
            <v>7954.52</v>
          </cell>
        </row>
        <row r="1258">
          <cell r="BA1258">
            <v>50</v>
          </cell>
          <cell r="BB1258">
            <v>32.204999999999998</v>
          </cell>
          <cell r="BC1258">
            <v>6.14</v>
          </cell>
          <cell r="BN1258">
            <v>41</v>
          </cell>
          <cell r="BO1258">
            <v>7749.16</v>
          </cell>
        </row>
        <row r="1259">
          <cell r="BA1259">
            <v>50</v>
          </cell>
          <cell r="BB1259">
            <v>26.41</v>
          </cell>
          <cell r="BC1259">
            <v>4.08</v>
          </cell>
          <cell r="BN1259">
            <v>41</v>
          </cell>
          <cell r="BO1259">
            <v>7681.17</v>
          </cell>
        </row>
        <row r="1260">
          <cell r="BA1260">
            <v>46</v>
          </cell>
          <cell r="BB1260">
            <v>30.2</v>
          </cell>
          <cell r="BC1260">
            <v>6.25</v>
          </cell>
          <cell r="BN1260">
            <v>41</v>
          </cell>
          <cell r="BO1260">
            <v>7371.77</v>
          </cell>
        </row>
        <row r="1261">
          <cell r="BA1261">
            <v>34</v>
          </cell>
          <cell r="BB1261">
            <v>31.26</v>
          </cell>
          <cell r="BC1261">
            <v>5.94</v>
          </cell>
          <cell r="BN1261">
            <v>41</v>
          </cell>
          <cell r="BO1261">
            <v>7358.18</v>
          </cell>
        </row>
        <row r="1262">
          <cell r="BA1262">
            <v>46</v>
          </cell>
          <cell r="BB1262">
            <v>33.725000000000001</v>
          </cell>
          <cell r="BC1262">
            <v>6.45</v>
          </cell>
          <cell r="BN1262">
            <v>41</v>
          </cell>
          <cell r="BO1262">
            <v>7265.7</v>
          </cell>
        </row>
        <row r="1263">
          <cell r="BA1263">
            <v>46</v>
          </cell>
          <cell r="BB1263">
            <v>28.9</v>
          </cell>
          <cell r="BC1263">
            <v>5.74</v>
          </cell>
          <cell r="BN1263">
            <v>41</v>
          </cell>
          <cell r="BO1263">
            <v>7261.74</v>
          </cell>
        </row>
        <row r="1264">
          <cell r="BA1264">
            <v>21</v>
          </cell>
          <cell r="BB1264">
            <v>45.69</v>
          </cell>
          <cell r="BC1264">
            <v>4.43</v>
          </cell>
          <cell r="BN1264">
            <v>41</v>
          </cell>
          <cell r="BO1264">
            <v>7256.72</v>
          </cell>
        </row>
        <row r="1265">
          <cell r="BA1265">
            <v>57</v>
          </cell>
          <cell r="BB1265">
            <v>21.03</v>
          </cell>
          <cell r="BC1265">
            <v>6.5</v>
          </cell>
          <cell r="BN1265">
            <v>41</v>
          </cell>
          <cell r="BO1265">
            <v>7153.55</v>
          </cell>
        </row>
        <row r="1266">
          <cell r="BA1266">
            <v>51</v>
          </cell>
          <cell r="BB1266">
            <v>37</v>
          </cell>
          <cell r="BC1266">
            <v>8.75</v>
          </cell>
          <cell r="BN1266">
            <v>41</v>
          </cell>
          <cell r="BO1266">
            <v>6875.96</v>
          </cell>
        </row>
        <row r="1267">
          <cell r="BA1267">
            <v>51</v>
          </cell>
          <cell r="BB1267">
            <v>25.4</v>
          </cell>
          <cell r="BC1267">
            <v>11.96</v>
          </cell>
          <cell r="BN1267">
            <v>41</v>
          </cell>
          <cell r="BO1267">
            <v>6858.48</v>
          </cell>
        </row>
        <row r="1268">
          <cell r="BA1268">
            <v>48</v>
          </cell>
          <cell r="BB1268">
            <v>32.299999999999997</v>
          </cell>
          <cell r="BC1268">
            <v>10.54</v>
          </cell>
          <cell r="BN1268">
            <v>41</v>
          </cell>
          <cell r="BO1268">
            <v>6781.35</v>
          </cell>
        </row>
        <row r="1269">
          <cell r="BA1269">
            <v>53</v>
          </cell>
          <cell r="BB1269">
            <v>23.94</v>
          </cell>
          <cell r="BC1269">
            <v>4.54</v>
          </cell>
          <cell r="BN1269">
            <v>41</v>
          </cell>
          <cell r="BO1269">
            <v>6775.96</v>
          </cell>
        </row>
        <row r="1270">
          <cell r="BA1270">
            <v>23</v>
          </cell>
          <cell r="BB1270">
            <v>46.4</v>
          </cell>
          <cell r="BC1270">
            <v>5.71</v>
          </cell>
          <cell r="BN1270">
            <v>41</v>
          </cell>
          <cell r="BO1270">
            <v>6770.19</v>
          </cell>
        </row>
        <row r="1271">
          <cell r="BA1271">
            <v>46</v>
          </cell>
          <cell r="BB1271">
            <v>40.375</v>
          </cell>
          <cell r="BC1271">
            <v>6.25</v>
          </cell>
          <cell r="BN1271">
            <v>41</v>
          </cell>
          <cell r="BO1271">
            <v>6664.69</v>
          </cell>
        </row>
        <row r="1272">
          <cell r="BA1272">
            <v>49</v>
          </cell>
          <cell r="BB1272">
            <v>28.7</v>
          </cell>
          <cell r="BC1272">
            <v>9.4700000000000006</v>
          </cell>
          <cell r="BN1272">
            <v>41</v>
          </cell>
          <cell r="BO1272">
            <v>6571.02</v>
          </cell>
        </row>
        <row r="1273">
          <cell r="BA1273">
            <v>42</v>
          </cell>
          <cell r="BB1273">
            <v>26.63</v>
          </cell>
          <cell r="BC1273">
            <v>5.7</v>
          </cell>
          <cell r="BN1273">
            <v>41</v>
          </cell>
          <cell r="BO1273">
            <v>6473.15</v>
          </cell>
        </row>
        <row r="1274">
          <cell r="BA1274">
            <v>49</v>
          </cell>
          <cell r="BB1274">
            <v>22.515000000000001</v>
          </cell>
          <cell r="BC1274">
            <v>11.18</v>
          </cell>
          <cell r="BN1274">
            <v>41</v>
          </cell>
          <cell r="BO1274">
            <v>6289.75</v>
          </cell>
        </row>
        <row r="1275">
          <cell r="BA1275">
            <v>48</v>
          </cell>
          <cell r="BB1275">
            <v>36.575000000000003</v>
          </cell>
          <cell r="BC1275">
            <v>10.98</v>
          </cell>
          <cell r="BN1275">
            <v>41</v>
          </cell>
          <cell r="BO1275">
            <v>6282.24</v>
          </cell>
        </row>
        <row r="1276">
          <cell r="BA1276">
            <v>53</v>
          </cell>
          <cell r="BB1276">
            <v>23.66</v>
          </cell>
          <cell r="BC1276">
            <v>5.1100000000000003</v>
          </cell>
          <cell r="BN1276">
            <v>41</v>
          </cell>
          <cell r="BO1276">
            <v>6272.48</v>
          </cell>
        </row>
        <row r="1277">
          <cell r="BA1277">
            <v>57</v>
          </cell>
          <cell r="BB1277">
            <v>18.62</v>
          </cell>
          <cell r="BC1277">
            <v>10.24</v>
          </cell>
          <cell r="BN1277">
            <v>41</v>
          </cell>
          <cell r="BO1277">
            <v>6186.13</v>
          </cell>
        </row>
        <row r="1278">
          <cell r="BA1278">
            <v>47</v>
          </cell>
          <cell r="BB1278">
            <v>19.190000000000001</v>
          </cell>
          <cell r="BC1278">
            <v>7.71</v>
          </cell>
          <cell r="BN1278">
            <v>41</v>
          </cell>
          <cell r="BO1278">
            <v>6185.32</v>
          </cell>
        </row>
        <row r="1279">
          <cell r="BA1279">
            <v>45</v>
          </cell>
          <cell r="BB1279">
            <v>27.5</v>
          </cell>
          <cell r="BC1279">
            <v>6.03</v>
          </cell>
          <cell r="BN1279">
            <v>41</v>
          </cell>
          <cell r="BO1279">
            <v>5709.16</v>
          </cell>
        </row>
        <row r="1280">
          <cell r="BA1280">
            <v>43</v>
          </cell>
          <cell r="BB1280">
            <v>27.36</v>
          </cell>
          <cell r="BC1280">
            <v>5.96</v>
          </cell>
          <cell r="BN1280">
            <v>41</v>
          </cell>
          <cell r="BO1280">
            <v>5699.84</v>
          </cell>
        </row>
        <row r="1281">
          <cell r="BA1281">
            <v>45</v>
          </cell>
          <cell r="BB1281">
            <v>20.350000000000001</v>
          </cell>
          <cell r="BC1281">
            <v>4.16</v>
          </cell>
          <cell r="BN1281">
            <v>41</v>
          </cell>
          <cell r="BO1281">
            <v>5539.4</v>
          </cell>
        </row>
        <row r="1282">
          <cell r="BA1282">
            <v>45</v>
          </cell>
          <cell r="BB1282">
            <v>24.035</v>
          </cell>
          <cell r="BC1282">
            <v>6.11</v>
          </cell>
          <cell r="BN1282">
            <v>41</v>
          </cell>
          <cell r="BO1282">
            <v>4911.8900000000003</v>
          </cell>
        </row>
        <row r="1283">
          <cell r="BA1283">
            <v>45</v>
          </cell>
          <cell r="BB1283">
            <v>23.56</v>
          </cell>
          <cell r="BC1283">
            <v>5.97</v>
          </cell>
          <cell r="BN1283">
            <v>41</v>
          </cell>
          <cell r="BO1283">
            <v>4827.1000000000004</v>
          </cell>
        </row>
        <row r="1284">
          <cell r="BA1284">
            <v>49</v>
          </cell>
          <cell r="BB1284">
            <v>27.17</v>
          </cell>
          <cell r="BC1284">
            <v>10.81</v>
          </cell>
          <cell r="BN1284">
            <v>41</v>
          </cell>
          <cell r="BO1284">
            <v>4712.12</v>
          </cell>
        </row>
        <row r="1285">
          <cell r="BA1285">
            <v>39</v>
          </cell>
          <cell r="BB1285">
            <v>34.32</v>
          </cell>
          <cell r="BC1285">
            <v>5.7</v>
          </cell>
          <cell r="BN1285">
            <v>41</v>
          </cell>
          <cell r="BO1285">
            <v>3902.07</v>
          </cell>
        </row>
        <row r="1286">
          <cell r="BA1286">
            <v>39</v>
          </cell>
          <cell r="BB1286">
            <v>23.87</v>
          </cell>
          <cell r="BC1286">
            <v>4.7699999999999996</v>
          </cell>
          <cell r="BN1286">
            <v>41</v>
          </cell>
          <cell r="BO1286">
            <v>3797.2</v>
          </cell>
        </row>
        <row r="1287">
          <cell r="BA1287">
            <v>35</v>
          </cell>
          <cell r="BB1287">
            <v>30.15</v>
          </cell>
          <cell r="BC1287">
            <v>4.25</v>
          </cell>
          <cell r="BN1287">
            <v>41</v>
          </cell>
          <cell r="BO1287">
            <v>3785.77</v>
          </cell>
        </row>
        <row r="1288">
          <cell r="BA1288">
            <v>40</v>
          </cell>
          <cell r="BB1288">
            <v>26.36</v>
          </cell>
          <cell r="BC1288">
            <v>5.52</v>
          </cell>
          <cell r="BN1288">
            <v>41</v>
          </cell>
          <cell r="BO1288">
            <v>3688.38</v>
          </cell>
        </row>
        <row r="1289">
          <cell r="BA1289">
            <v>47</v>
          </cell>
          <cell r="BB1289">
            <v>45.32</v>
          </cell>
          <cell r="BC1289">
            <v>6.53</v>
          </cell>
          <cell r="BN1289">
            <v>41</v>
          </cell>
          <cell r="BO1289">
            <v>3562.87</v>
          </cell>
        </row>
        <row r="1290">
          <cell r="BA1290">
            <v>34</v>
          </cell>
          <cell r="BB1290">
            <v>31.93</v>
          </cell>
          <cell r="BC1290">
            <v>4.82</v>
          </cell>
          <cell r="BN1290">
            <v>42</v>
          </cell>
          <cell r="BO1290">
            <v>43896.38</v>
          </cell>
        </row>
        <row r="1291">
          <cell r="BA1291">
            <v>47</v>
          </cell>
          <cell r="BB1291">
            <v>36</v>
          </cell>
          <cell r="BC1291">
            <v>11.94</v>
          </cell>
          <cell r="BN1291">
            <v>42</v>
          </cell>
          <cell r="BO1291">
            <v>38947.43</v>
          </cell>
        </row>
        <row r="1292">
          <cell r="BA1292">
            <v>47</v>
          </cell>
          <cell r="BB1292">
            <v>32</v>
          </cell>
          <cell r="BC1292">
            <v>7.85</v>
          </cell>
          <cell r="BN1292">
            <v>42</v>
          </cell>
          <cell r="BO1292">
            <v>38313.129999999997</v>
          </cell>
        </row>
        <row r="1293">
          <cell r="BA1293">
            <v>40</v>
          </cell>
          <cell r="BB1293">
            <v>29.37</v>
          </cell>
          <cell r="BC1293">
            <v>8.01</v>
          </cell>
          <cell r="BN1293">
            <v>42</v>
          </cell>
          <cell r="BO1293">
            <v>38245.589999999997</v>
          </cell>
        </row>
        <row r="1294">
          <cell r="BA1294">
            <v>47</v>
          </cell>
          <cell r="BB1294">
            <v>23.6</v>
          </cell>
          <cell r="BC1294">
            <v>7.4</v>
          </cell>
          <cell r="BN1294">
            <v>42</v>
          </cell>
          <cell r="BO1294">
            <v>32787.46</v>
          </cell>
        </row>
        <row r="1295">
          <cell r="BA1295">
            <v>41</v>
          </cell>
          <cell r="BB1295">
            <v>33.155000000000001</v>
          </cell>
          <cell r="BC1295">
            <v>8.3800000000000008</v>
          </cell>
          <cell r="BN1295">
            <v>42</v>
          </cell>
          <cell r="BO1295">
            <v>29114.21</v>
          </cell>
        </row>
        <row r="1296">
          <cell r="BA1296">
            <v>40</v>
          </cell>
          <cell r="BB1296">
            <v>24.32</v>
          </cell>
          <cell r="BC1296">
            <v>11.56</v>
          </cell>
          <cell r="BN1296">
            <v>42</v>
          </cell>
          <cell r="BO1296">
            <v>22144.03</v>
          </cell>
        </row>
        <row r="1297">
          <cell r="BA1297">
            <v>45</v>
          </cell>
          <cell r="BB1297">
            <v>36.299999999999997</v>
          </cell>
          <cell r="BC1297">
            <v>4.6100000000000003</v>
          </cell>
          <cell r="BN1297">
            <v>42</v>
          </cell>
          <cell r="BO1297">
            <v>21348.71</v>
          </cell>
        </row>
        <row r="1298">
          <cell r="BA1298">
            <v>43</v>
          </cell>
          <cell r="BB1298">
            <v>34.4</v>
          </cell>
          <cell r="BC1298">
            <v>4.95</v>
          </cell>
          <cell r="BN1298">
            <v>42</v>
          </cell>
          <cell r="BO1298">
            <v>21259.38</v>
          </cell>
        </row>
        <row r="1299">
          <cell r="BA1299">
            <v>45</v>
          </cell>
          <cell r="BB1299">
            <v>30.9</v>
          </cell>
          <cell r="BC1299">
            <v>5.04</v>
          </cell>
          <cell r="BN1299">
            <v>42</v>
          </cell>
          <cell r="BO1299">
            <v>19964.75</v>
          </cell>
        </row>
        <row r="1300">
          <cell r="BA1300">
            <v>45</v>
          </cell>
          <cell r="BB1300">
            <v>28.6</v>
          </cell>
          <cell r="BC1300">
            <v>5.42</v>
          </cell>
          <cell r="BN1300">
            <v>42</v>
          </cell>
          <cell r="BO1300">
            <v>19515.54</v>
          </cell>
        </row>
        <row r="1301">
          <cell r="BA1301">
            <v>45</v>
          </cell>
          <cell r="BB1301">
            <v>27.83</v>
          </cell>
          <cell r="BC1301">
            <v>5.39</v>
          </cell>
          <cell r="BN1301">
            <v>42</v>
          </cell>
          <cell r="BO1301">
            <v>16990.55</v>
          </cell>
        </row>
        <row r="1302">
          <cell r="BA1302">
            <v>29</v>
          </cell>
          <cell r="BB1302">
            <v>39.64</v>
          </cell>
          <cell r="BC1302">
            <v>6</v>
          </cell>
          <cell r="BN1302">
            <v>42</v>
          </cell>
          <cell r="BO1302">
            <v>15966.19</v>
          </cell>
        </row>
        <row r="1303">
          <cell r="BA1303">
            <v>30</v>
          </cell>
          <cell r="BB1303">
            <v>38.479999999999997</v>
          </cell>
          <cell r="BC1303">
            <v>6.02</v>
          </cell>
          <cell r="BN1303">
            <v>42</v>
          </cell>
          <cell r="BO1303">
            <v>15922.29</v>
          </cell>
        </row>
        <row r="1304">
          <cell r="BA1304">
            <v>50</v>
          </cell>
          <cell r="BB1304">
            <v>36.200000000000003</v>
          </cell>
          <cell r="BC1304">
            <v>4.62</v>
          </cell>
          <cell r="BN1304">
            <v>42</v>
          </cell>
          <cell r="BO1304">
            <v>14843.96</v>
          </cell>
        </row>
        <row r="1305">
          <cell r="BA1305">
            <v>38</v>
          </cell>
          <cell r="BB1305">
            <v>27.13</v>
          </cell>
          <cell r="BC1305">
            <v>5.59</v>
          </cell>
          <cell r="BN1305">
            <v>42</v>
          </cell>
          <cell r="BO1305">
            <v>11435.74</v>
          </cell>
        </row>
        <row r="1306">
          <cell r="BA1306">
            <v>56</v>
          </cell>
          <cell r="BB1306">
            <v>20.75</v>
          </cell>
          <cell r="BC1306">
            <v>5.18</v>
          </cell>
          <cell r="BN1306">
            <v>42</v>
          </cell>
          <cell r="BO1306">
            <v>11103.33</v>
          </cell>
        </row>
        <row r="1307">
          <cell r="BA1307">
            <v>50</v>
          </cell>
          <cell r="BB1307">
            <v>26.6</v>
          </cell>
          <cell r="BC1307">
            <v>6.29</v>
          </cell>
          <cell r="BN1307">
            <v>42</v>
          </cell>
          <cell r="BO1307">
            <v>10407.98</v>
          </cell>
        </row>
        <row r="1308">
          <cell r="BA1308">
            <v>50</v>
          </cell>
          <cell r="BB1308">
            <v>25.3</v>
          </cell>
          <cell r="BC1308">
            <v>4.49</v>
          </cell>
          <cell r="BN1308">
            <v>42</v>
          </cell>
          <cell r="BO1308">
            <v>9247.94</v>
          </cell>
        </row>
        <row r="1309">
          <cell r="BA1309">
            <v>59</v>
          </cell>
          <cell r="BB1309">
            <v>18.84</v>
          </cell>
          <cell r="BC1309">
            <v>11.82</v>
          </cell>
          <cell r="BN1309">
            <v>42</v>
          </cell>
          <cell r="BO1309">
            <v>8701.84</v>
          </cell>
        </row>
        <row r="1310">
          <cell r="BA1310">
            <v>47</v>
          </cell>
          <cell r="BB1310">
            <v>19.57</v>
          </cell>
          <cell r="BC1310">
            <v>7.41</v>
          </cell>
          <cell r="BN1310">
            <v>42</v>
          </cell>
          <cell r="BO1310">
            <v>8017.06</v>
          </cell>
        </row>
        <row r="1311">
          <cell r="BA1311">
            <v>45</v>
          </cell>
          <cell r="BB1311">
            <v>30.495000000000001</v>
          </cell>
          <cell r="BC1311">
            <v>5.97</v>
          </cell>
          <cell r="BN1311">
            <v>42</v>
          </cell>
          <cell r="BO1311">
            <v>7729.65</v>
          </cell>
        </row>
        <row r="1312">
          <cell r="BA1312">
            <v>43</v>
          </cell>
          <cell r="BB1312">
            <v>30.114999999999998</v>
          </cell>
          <cell r="BC1312">
            <v>5.74</v>
          </cell>
          <cell r="BN1312">
            <v>42</v>
          </cell>
          <cell r="BO1312">
            <v>7650.77</v>
          </cell>
        </row>
        <row r="1313">
          <cell r="BA1313">
            <v>51</v>
          </cell>
          <cell r="BB1313">
            <v>24.78</v>
          </cell>
          <cell r="BC1313">
            <v>9.85</v>
          </cell>
          <cell r="BN1313">
            <v>42</v>
          </cell>
          <cell r="BO1313">
            <v>7640.31</v>
          </cell>
        </row>
        <row r="1314">
          <cell r="BA1314">
            <v>51</v>
          </cell>
          <cell r="BB1314">
            <v>24.77</v>
          </cell>
          <cell r="BC1314">
            <v>7.59</v>
          </cell>
          <cell r="BN1314">
            <v>42</v>
          </cell>
          <cell r="BO1314">
            <v>7639.42</v>
          </cell>
        </row>
        <row r="1315">
          <cell r="BA1315">
            <v>59</v>
          </cell>
          <cell r="BB1315">
            <v>16.579999999999998</v>
          </cell>
          <cell r="BC1315">
            <v>6.98</v>
          </cell>
          <cell r="BN1315">
            <v>42</v>
          </cell>
          <cell r="BO1315">
            <v>7443.64</v>
          </cell>
        </row>
        <row r="1316">
          <cell r="BA1316">
            <v>46</v>
          </cell>
          <cell r="BB1316">
            <v>38.17</v>
          </cell>
          <cell r="BC1316">
            <v>4.7300000000000004</v>
          </cell>
          <cell r="BN1316">
            <v>42</v>
          </cell>
          <cell r="BO1316">
            <v>7162.01</v>
          </cell>
        </row>
        <row r="1317">
          <cell r="BA1317">
            <v>46</v>
          </cell>
          <cell r="BB1317">
            <v>39.424999999999997</v>
          </cell>
          <cell r="BC1317">
            <v>4.76</v>
          </cell>
          <cell r="BN1317">
            <v>42</v>
          </cell>
          <cell r="BO1317">
            <v>7160.33</v>
          </cell>
        </row>
        <row r="1318">
          <cell r="BA1318">
            <v>46</v>
          </cell>
          <cell r="BB1318">
            <v>33.44</v>
          </cell>
          <cell r="BC1318">
            <v>6.24</v>
          </cell>
          <cell r="BN1318">
            <v>42</v>
          </cell>
          <cell r="BO1318">
            <v>7160.09</v>
          </cell>
        </row>
        <row r="1319">
          <cell r="BA1319">
            <v>46</v>
          </cell>
          <cell r="BB1319">
            <v>33.344999999999999</v>
          </cell>
          <cell r="BC1319">
            <v>5.44</v>
          </cell>
          <cell r="BN1319">
            <v>42</v>
          </cell>
          <cell r="BO1319">
            <v>7050.64</v>
          </cell>
        </row>
        <row r="1320">
          <cell r="BA1320">
            <v>29</v>
          </cell>
          <cell r="BB1320">
            <v>38.79</v>
          </cell>
          <cell r="BC1320">
            <v>5.08</v>
          </cell>
          <cell r="BN1320">
            <v>42</v>
          </cell>
          <cell r="BO1320">
            <v>7050.02</v>
          </cell>
        </row>
        <row r="1321">
          <cell r="BA1321">
            <v>43</v>
          </cell>
          <cell r="BB1321">
            <v>30.684999999999999</v>
          </cell>
          <cell r="BC1321">
            <v>4.87</v>
          </cell>
          <cell r="BN1321">
            <v>42</v>
          </cell>
          <cell r="BO1321">
            <v>7046.72</v>
          </cell>
        </row>
        <row r="1322">
          <cell r="BA1322">
            <v>44</v>
          </cell>
          <cell r="BB1322">
            <v>22.135000000000002</v>
          </cell>
          <cell r="BC1322">
            <v>8.17</v>
          </cell>
          <cell r="BN1322">
            <v>42</v>
          </cell>
          <cell r="BO1322">
            <v>7045.5</v>
          </cell>
        </row>
        <row r="1323">
          <cell r="BA1323">
            <v>49</v>
          </cell>
          <cell r="BB1323">
            <v>33.33</v>
          </cell>
          <cell r="BC1323">
            <v>7.61</v>
          </cell>
          <cell r="BN1323">
            <v>42</v>
          </cell>
          <cell r="BO1323">
            <v>6951.12</v>
          </cell>
        </row>
        <row r="1324">
          <cell r="BA1324">
            <v>48</v>
          </cell>
          <cell r="BB1324">
            <v>31.13</v>
          </cell>
          <cell r="BC1324">
            <v>10.1</v>
          </cell>
          <cell r="BN1324">
            <v>42</v>
          </cell>
          <cell r="BO1324">
            <v>6940.94</v>
          </cell>
        </row>
        <row r="1325">
          <cell r="BA1325">
            <v>48</v>
          </cell>
          <cell r="BB1325">
            <v>28.9</v>
          </cell>
          <cell r="BC1325">
            <v>11.24</v>
          </cell>
          <cell r="BN1325">
            <v>42</v>
          </cell>
          <cell r="BO1325">
            <v>6940.91</v>
          </cell>
        </row>
        <row r="1326">
          <cell r="BA1326">
            <v>22</v>
          </cell>
          <cell r="BB1326">
            <v>43.31</v>
          </cell>
          <cell r="BC1326">
            <v>6.1</v>
          </cell>
          <cell r="BN1326">
            <v>42</v>
          </cell>
          <cell r="BO1326">
            <v>6781.52</v>
          </cell>
        </row>
        <row r="1327">
          <cell r="BA1327">
            <v>48</v>
          </cell>
          <cell r="BB1327">
            <v>22.8</v>
          </cell>
          <cell r="BC1327">
            <v>6.98</v>
          </cell>
          <cell r="BN1327">
            <v>42</v>
          </cell>
          <cell r="BO1327">
            <v>6358.78</v>
          </cell>
        </row>
        <row r="1328">
          <cell r="BA1328">
            <v>58</v>
          </cell>
          <cell r="BB1328">
            <v>19.09</v>
          </cell>
          <cell r="BC1328">
            <v>4</v>
          </cell>
          <cell r="BN1328">
            <v>42</v>
          </cell>
          <cell r="BO1328">
            <v>5993.62</v>
          </cell>
        </row>
        <row r="1329">
          <cell r="BA1329">
            <v>40</v>
          </cell>
          <cell r="BB1329">
            <v>23.37</v>
          </cell>
          <cell r="BC1329">
            <v>4.2300000000000004</v>
          </cell>
          <cell r="BN1329">
            <v>42</v>
          </cell>
          <cell r="BO1329">
            <v>5979.73</v>
          </cell>
        </row>
        <row r="1330">
          <cell r="BA1330">
            <v>46</v>
          </cell>
          <cell r="BB1330">
            <v>33.44</v>
          </cell>
          <cell r="BC1330">
            <v>4.72</v>
          </cell>
          <cell r="BN1330">
            <v>42</v>
          </cell>
          <cell r="BO1330">
            <v>5969.72</v>
          </cell>
        </row>
        <row r="1331">
          <cell r="BA1331">
            <v>46</v>
          </cell>
          <cell r="BB1331">
            <v>28.05</v>
          </cell>
          <cell r="BC1331">
            <v>5.63</v>
          </cell>
          <cell r="BN1331">
            <v>42</v>
          </cell>
          <cell r="BO1331">
            <v>5966.89</v>
          </cell>
        </row>
        <row r="1332">
          <cell r="BA1332">
            <v>46</v>
          </cell>
          <cell r="BB1332">
            <v>27.72</v>
          </cell>
          <cell r="BC1332">
            <v>5.83</v>
          </cell>
          <cell r="BN1332">
            <v>42</v>
          </cell>
          <cell r="BO1332">
            <v>5807.06</v>
          </cell>
        </row>
        <row r="1333">
          <cell r="BA1333">
            <v>44</v>
          </cell>
          <cell r="BB1333">
            <v>29.81</v>
          </cell>
          <cell r="BC1333">
            <v>9.23</v>
          </cell>
          <cell r="BN1333">
            <v>42</v>
          </cell>
          <cell r="BO1333">
            <v>5540.35</v>
          </cell>
        </row>
        <row r="1334">
          <cell r="BA1334">
            <v>44</v>
          </cell>
          <cell r="BB1334">
            <v>23.98</v>
          </cell>
          <cell r="BC1334">
            <v>9.89</v>
          </cell>
          <cell r="BN1334">
            <v>42</v>
          </cell>
          <cell r="BO1334">
            <v>5054.05</v>
          </cell>
        </row>
        <row r="1335">
          <cell r="BA1335">
            <v>60</v>
          </cell>
          <cell r="BB1335">
            <v>17.34</v>
          </cell>
          <cell r="BC1335">
            <v>12</v>
          </cell>
          <cell r="BN1335">
            <v>42</v>
          </cell>
          <cell r="BO1335">
            <v>4728.71</v>
          </cell>
        </row>
        <row r="1336">
          <cell r="BA1336">
            <v>25</v>
          </cell>
          <cell r="BB1336">
            <v>40.39</v>
          </cell>
          <cell r="BC1336">
            <v>4.24</v>
          </cell>
          <cell r="BN1336">
            <v>42</v>
          </cell>
          <cell r="BO1336">
            <v>4515.71</v>
          </cell>
        </row>
        <row r="1337">
          <cell r="BA1337">
            <v>40</v>
          </cell>
          <cell r="BB1337">
            <v>25.96</v>
          </cell>
          <cell r="BC1337">
            <v>4.68</v>
          </cell>
          <cell r="BN1337">
            <v>43</v>
          </cell>
          <cell r="BO1337">
            <v>45863.21</v>
          </cell>
        </row>
        <row r="1338">
          <cell r="BA1338">
            <v>59</v>
          </cell>
          <cell r="BB1338">
            <v>17.68</v>
          </cell>
          <cell r="BC1338">
            <v>8.57</v>
          </cell>
          <cell r="BN1338">
            <v>43</v>
          </cell>
          <cell r="BO1338">
            <v>42560.43</v>
          </cell>
        </row>
        <row r="1339">
          <cell r="BA1339">
            <v>40</v>
          </cell>
          <cell r="BB1339">
            <v>30.875</v>
          </cell>
          <cell r="BC1339">
            <v>4.0999999999999996</v>
          </cell>
          <cell r="BN1339">
            <v>43</v>
          </cell>
          <cell r="BO1339">
            <v>42124.52</v>
          </cell>
        </row>
        <row r="1340">
          <cell r="BA1340">
            <v>32</v>
          </cell>
          <cell r="BB1340">
            <v>30.81</v>
          </cell>
          <cell r="BC1340">
            <v>4.49</v>
          </cell>
          <cell r="BN1340">
            <v>43</v>
          </cell>
          <cell r="BO1340">
            <v>41034.22</v>
          </cell>
        </row>
        <row r="1341">
          <cell r="BA1341">
            <v>49</v>
          </cell>
          <cell r="BB1341">
            <v>36.85</v>
          </cell>
          <cell r="BC1341">
            <v>8.8000000000000007</v>
          </cell>
          <cell r="BN1341">
            <v>43</v>
          </cell>
          <cell r="BO1341">
            <v>40941.29</v>
          </cell>
        </row>
        <row r="1342">
          <cell r="BA1342">
            <v>49</v>
          </cell>
          <cell r="BB1342">
            <v>35.86</v>
          </cell>
          <cell r="BC1342">
            <v>7.93</v>
          </cell>
          <cell r="BN1342">
            <v>43</v>
          </cell>
          <cell r="BO1342">
            <v>40204.83</v>
          </cell>
        </row>
        <row r="1343">
          <cell r="BA1343">
            <v>49</v>
          </cell>
          <cell r="BB1343">
            <v>30.3</v>
          </cell>
          <cell r="BC1343">
            <v>9.4499999999999993</v>
          </cell>
          <cell r="BN1343">
            <v>43</v>
          </cell>
          <cell r="BO1343">
            <v>38836.980000000003</v>
          </cell>
        </row>
        <row r="1344">
          <cell r="BA1344">
            <v>44</v>
          </cell>
          <cell r="BB1344">
            <v>32.015000000000001</v>
          </cell>
          <cell r="BC1344">
            <v>7.67</v>
          </cell>
          <cell r="BN1344">
            <v>43</v>
          </cell>
          <cell r="BO1344">
            <v>37829.72</v>
          </cell>
        </row>
        <row r="1345">
          <cell r="BA1345">
            <v>49</v>
          </cell>
          <cell r="BB1345">
            <v>25.06</v>
          </cell>
          <cell r="BC1345">
            <v>10.53</v>
          </cell>
          <cell r="BN1345">
            <v>43</v>
          </cell>
          <cell r="BO1345">
            <v>37425.94</v>
          </cell>
        </row>
        <row r="1346">
          <cell r="BA1346">
            <v>55</v>
          </cell>
          <cell r="BB1346">
            <v>18.829999999999998</v>
          </cell>
          <cell r="BC1346">
            <v>10.08</v>
          </cell>
          <cell r="BN1346">
            <v>43</v>
          </cell>
          <cell r="BO1346">
            <v>36090.49</v>
          </cell>
        </row>
        <row r="1347">
          <cell r="BA1347">
            <v>47</v>
          </cell>
          <cell r="BB1347">
            <v>47.52</v>
          </cell>
          <cell r="BC1347">
            <v>11.39</v>
          </cell>
          <cell r="BN1347">
            <v>43</v>
          </cell>
          <cell r="BO1347">
            <v>30095.97</v>
          </cell>
        </row>
        <row r="1348">
          <cell r="BA1348">
            <v>28</v>
          </cell>
          <cell r="BB1348">
            <v>37.82</v>
          </cell>
          <cell r="BC1348">
            <v>6.36</v>
          </cell>
          <cell r="BN1348">
            <v>43</v>
          </cell>
          <cell r="BO1348">
            <v>22478.6</v>
          </cell>
        </row>
        <row r="1349">
          <cell r="BA1349">
            <v>21</v>
          </cell>
          <cell r="BB1349">
            <v>44.16</v>
          </cell>
          <cell r="BC1349">
            <v>5.31</v>
          </cell>
          <cell r="BN1349">
            <v>43</v>
          </cell>
          <cell r="BO1349">
            <v>21880.82</v>
          </cell>
        </row>
        <row r="1350">
          <cell r="BA1350">
            <v>29</v>
          </cell>
          <cell r="BB1350">
            <v>37.049999999999997</v>
          </cell>
          <cell r="BC1350">
            <v>4.74</v>
          </cell>
          <cell r="BN1350">
            <v>43</v>
          </cell>
          <cell r="BO1350">
            <v>21774.32</v>
          </cell>
        </row>
        <row r="1351">
          <cell r="BA1351">
            <v>57</v>
          </cell>
          <cell r="BB1351">
            <v>18.66</v>
          </cell>
          <cell r="BC1351">
            <v>11.35</v>
          </cell>
          <cell r="BN1351">
            <v>43</v>
          </cell>
          <cell r="BO1351">
            <v>21771.34</v>
          </cell>
        </row>
        <row r="1352">
          <cell r="BA1352">
            <v>47</v>
          </cell>
          <cell r="BB1352">
            <v>36.200000000000003</v>
          </cell>
          <cell r="BC1352">
            <v>6.81</v>
          </cell>
          <cell r="BN1352">
            <v>43</v>
          </cell>
          <cell r="BO1352">
            <v>19798.05</v>
          </cell>
        </row>
        <row r="1353">
          <cell r="BA1353">
            <v>57</v>
          </cell>
          <cell r="BB1353">
            <v>18.87</v>
          </cell>
          <cell r="BC1353">
            <v>8.06</v>
          </cell>
          <cell r="BN1353">
            <v>43</v>
          </cell>
          <cell r="BO1353">
            <v>19144.580000000002</v>
          </cell>
        </row>
        <row r="1354">
          <cell r="BA1354">
            <v>47</v>
          </cell>
          <cell r="BB1354">
            <v>32.299999999999997</v>
          </cell>
          <cell r="BC1354">
            <v>6.74</v>
          </cell>
          <cell r="BN1354">
            <v>43</v>
          </cell>
          <cell r="BO1354">
            <v>18806.150000000001</v>
          </cell>
        </row>
        <row r="1355">
          <cell r="BA1355">
            <v>52</v>
          </cell>
          <cell r="BB1355">
            <v>22.64</v>
          </cell>
          <cell r="BC1355">
            <v>6.54</v>
          </cell>
          <cell r="BN1355">
            <v>43</v>
          </cell>
          <cell r="BO1355">
            <v>18767.740000000002</v>
          </cell>
        </row>
        <row r="1356">
          <cell r="BA1356">
            <v>40</v>
          </cell>
          <cell r="BB1356">
            <v>28.69</v>
          </cell>
          <cell r="BC1356">
            <v>5.4</v>
          </cell>
          <cell r="BN1356">
            <v>43</v>
          </cell>
          <cell r="BO1356">
            <v>17882.669999999998</v>
          </cell>
        </row>
        <row r="1357">
          <cell r="BA1357">
            <v>37</v>
          </cell>
          <cell r="BB1357">
            <v>28.16</v>
          </cell>
          <cell r="BC1357">
            <v>5.58</v>
          </cell>
          <cell r="BN1357">
            <v>43</v>
          </cell>
          <cell r="BO1357">
            <v>17779.939999999999</v>
          </cell>
        </row>
        <row r="1358">
          <cell r="BA1358">
            <v>19</v>
          </cell>
          <cell r="BB1358">
            <v>45.54</v>
          </cell>
          <cell r="BC1358">
            <v>5.84</v>
          </cell>
          <cell r="BN1358">
            <v>43</v>
          </cell>
          <cell r="BO1358">
            <v>15025.76</v>
          </cell>
        </row>
        <row r="1359">
          <cell r="BA1359">
            <v>45</v>
          </cell>
          <cell r="BB1359">
            <v>28.7</v>
          </cell>
          <cell r="BC1359">
            <v>4.2</v>
          </cell>
          <cell r="BN1359">
            <v>43</v>
          </cell>
          <cell r="BO1359">
            <v>14839.34</v>
          </cell>
        </row>
        <row r="1360">
          <cell r="BA1360">
            <v>46</v>
          </cell>
          <cell r="BB1360">
            <v>27.74</v>
          </cell>
          <cell r="BC1360">
            <v>6.06</v>
          </cell>
          <cell r="BN1360">
            <v>43</v>
          </cell>
          <cell r="BO1360">
            <v>14478.33</v>
          </cell>
        </row>
        <row r="1361">
          <cell r="BA1361">
            <v>44</v>
          </cell>
          <cell r="BB1361">
            <v>36.954999999999998</v>
          </cell>
          <cell r="BC1361">
            <v>7.57</v>
          </cell>
          <cell r="BN1361">
            <v>43</v>
          </cell>
          <cell r="BO1361">
            <v>13377.41</v>
          </cell>
        </row>
        <row r="1362">
          <cell r="BA1362">
            <v>33</v>
          </cell>
          <cell r="BB1362">
            <v>30.69</v>
          </cell>
          <cell r="BC1362">
            <v>6.15</v>
          </cell>
          <cell r="BN1362">
            <v>43</v>
          </cell>
          <cell r="BO1362">
            <v>12994.12</v>
          </cell>
        </row>
        <row r="1363">
          <cell r="BA1363">
            <v>42</v>
          </cell>
          <cell r="BB1363">
            <v>24.984999999999999</v>
          </cell>
          <cell r="BC1363">
            <v>4.5599999999999996</v>
          </cell>
          <cell r="BN1363">
            <v>43</v>
          </cell>
          <cell r="BO1363">
            <v>12408.29</v>
          </cell>
        </row>
        <row r="1364">
          <cell r="BA1364">
            <v>27</v>
          </cell>
          <cell r="BB1364">
            <v>39.42</v>
          </cell>
          <cell r="BC1364">
            <v>4.72</v>
          </cell>
          <cell r="BN1364">
            <v>43</v>
          </cell>
          <cell r="BO1364">
            <v>12035.18</v>
          </cell>
        </row>
        <row r="1365">
          <cell r="BA1365">
            <v>60</v>
          </cell>
          <cell r="BB1365">
            <v>16.8</v>
          </cell>
          <cell r="BC1365">
            <v>7.98</v>
          </cell>
          <cell r="BN1365">
            <v>43</v>
          </cell>
          <cell r="BO1365">
            <v>11752.68</v>
          </cell>
        </row>
        <row r="1366">
          <cell r="BA1366">
            <v>39</v>
          </cell>
          <cell r="BB1366">
            <v>23.274999999999999</v>
          </cell>
          <cell r="BC1366">
            <v>6.26</v>
          </cell>
          <cell r="BN1366">
            <v>43</v>
          </cell>
          <cell r="BO1366">
            <v>10419.65</v>
          </cell>
        </row>
        <row r="1367">
          <cell r="BA1367">
            <v>39</v>
          </cell>
          <cell r="BB1367">
            <v>22.8</v>
          </cell>
          <cell r="BC1367">
            <v>4.29</v>
          </cell>
          <cell r="BN1367">
            <v>43</v>
          </cell>
          <cell r="BO1367">
            <v>10027.15</v>
          </cell>
        </row>
        <row r="1368">
          <cell r="BA1368">
            <v>50</v>
          </cell>
          <cell r="BB1368">
            <v>24.3</v>
          </cell>
          <cell r="BC1368">
            <v>5.43</v>
          </cell>
          <cell r="BN1368">
            <v>43</v>
          </cell>
          <cell r="BO1368">
            <v>9630.2999999999993</v>
          </cell>
        </row>
        <row r="1369">
          <cell r="BA1369">
            <v>47</v>
          </cell>
          <cell r="BB1369">
            <v>25.13</v>
          </cell>
          <cell r="BC1369">
            <v>8</v>
          </cell>
          <cell r="BN1369">
            <v>43</v>
          </cell>
          <cell r="BO1369">
            <v>9453.92</v>
          </cell>
        </row>
        <row r="1370">
          <cell r="BA1370">
            <v>52</v>
          </cell>
          <cell r="BB1370">
            <v>22.72</v>
          </cell>
          <cell r="BC1370">
            <v>9.9600000000000009</v>
          </cell>
          <cell r="BN1370">
            <v>43</v>
          </cell>
          <cell r="BO1370">
            <v>8998.43</v>
          </cell>
        </row>
        <row r="1371">
          <cell r="BA1371">
            <v>41</v>
          </cell>
          <cell r="BB1371">
            <v>32.6</v>
          </cell>
          <cell r="BC1371">
            <v>6.8</v>
          </cell>
          <cell r="BN1371">
            <v>43</v>
          </cell>
          <cell r="BO1371">
            <v>8606.2199999999993</v>
          </cell>
        </row>
        <row r="1372">
          <cell r="BA1372">
            <v>56</v>
          </cell>
          <cell r="BB1372">
            <v>17.28</v>
          </cell>
          <cell r="BC1372">
            <v>6.22</v>
          </cell>
          <cell r="BN1372">
            <v>43</v>
          </cell>
          <cell r="BO1372">
            <v>8522</v>
          </cell>
        </row>
        <row r="1373">
          <cell r="BA1373">
            <v>35</v>
          </cell>
          <cell r="BB1373">
            <v>27.92</v>
          </cell>
          <cell r="BC1373">
            <v>5.79</v>
          </cell>
          <cell r="BN1373">
            <v>43</v>
          </cell>
          <cell r="BO1373">
            <v>8410.0499999999993</v>
          </cell>
        </row>
        <row r="1374">
          <cell r="BA1374">
            <v>45</v>
          </cell>
          <cell r="BB1374">
            <v>38.284999999999997</v>
          </cell>
          <cell r="BC1374">
            <v>5.41</v>
          </cell>
          <cell r="BN1374">
            <v>43</v>
          </cell>
          <cell r="BO1374">
            <v>8310.84</v>
          </cell>
        </row>
        <row r="1375">
          <cell r="BA1375">
            <v>60</v>
          </cell>
          <cell r="BB1375">
            <v>16.48</v>
          </cell>
          <cell r="BC1375">
            <v>11.05</v>
          </cell>
          <cell r="BN1375">
            <v>43</v>
          </cell>
          <cell r="BO1375">
            <v>7441.5</v>
          </cell>
        </row>
        <row r="1376">
          <cell r="BA1376">
            <v>28</v>
          </cell>
          <cell r="BB1376">
            <v>38.57</v>
          </cell>
          <cell r="BC1376">
            <v>6.27</v>
          </cell>
          <cell r="BN1376">
            <v>43</v>
          </cell>
          <cell r="BO1376">
            <v>7345.73</v>
          </cell>
        </row>
        <row r="1377">
          <cell r="BA1377">
            <v>21</v>
          </cell>
          <cell r="BB1377">
            <v>43.85</v>
          </cell>
          <cell r="BC1377">
            <v>4.7699999999999996</v>
          </cell>
          <cell r="BN1377">
            <v>43</v>
          </cell>
          <cell r="BO1377">
            <v>7337.75</v>
          </cell>
        </row>
        <row r="1378">
          <cell r="BA1378">
            <v>33</v>
          </cell>
          <cell r="BB1378">
            <v>30.11</v>
          </cell>
          <cell r="BC1378">
            <v>4.08</v>
          </cell>
          <cell r="BN1378">
            <v>43</v>
          </cell>
          <cell r="BO1378">
            <v>7325.05</v>
          </cell>
        </row>
        <row r="1379">
          <cell r="BA1379">
            <v>31</v>
          </cell>
          <cell r="BB1379">
            <v>31.59</v>
          </cell>
          <cell r="BC1379">
            <v>6.01</v>
          </cell>
          <cell r="BN1379">
            <v>43</v>
          </cell>
          <cell r="BO1379">
            <v>6849.03</v>
          </cell>
        </row>
        <row r="1380">
          <cell r="BA1380">
            <v>48</v>
          </cell>
          <cell r="BB1380">
            <v>40.15</v>
          </cell>
          <cell r="BC1380">
            <v>11.84</v>
          </cell>
          <cell r="BN1380">
            <v>43</v>
          </cell>
          <cell r="BO1380">
            <v>6837.37</v>
          </cell>
        </row>
        <row r="1381">
          <cell r="BA1381">
            <v>25</v>
          </cell>
          <cell r="BB1381">
            <v>40.700000000000003</v>
          </cell>
          <cell r="BC1381">
            <v>6.27</v>
          </cell>
          <cell r="BN1381">
            <v>43</v>
          </cell>
          <cell r="BO1381">
            <v>6474.01</v>
          </cell>
        </row>
        <row r="1382">
          <cell r="BA1382">
            <v>23</v>
          </cell>
          <cell r="BB1382">
            <v>40.76</v>
          </cell>
          <cell r="BC1382">
            <v>5.28</v>
          </cell>
          <cell r="BN1382">
            <v>43</v>
          </cell>
          <cell r="BO1382">
            <v>6250.44</v>
          </cell>
        </row>
        <row r="1383">
          <cell r="BA1383">
            <v>48</v>
          </cell>
          <cell r="BB1383">
            <v>29.7</v>
          </cell>
          <cell r="BC1383">
            <v>7.03</v>
          </cell>
          <cell r="BN1383">
            <v>43</v>
          </cell>
          <cell r="BO1383">
            <v>6074.37</v>
          </cell>
        </row>
        <row r="1384">
          <cell r="BA1384">
            <v>25</v>
          </cell>
          <cell r="BB1384">
            <v>40.58</v>
          </cell>
          <cell r="BC1384">
            <v>5.32</v>
          </cell>
          <cell r="BN1384">
            <v>43</v>
          </cell>
          <cell r="BO1384">
            <v>5195.58</v>
          </cell>
        </row>
        <row r="1385">
          <cell r="BA1385">
            <v>41</v>
          </cell>
          <cell r="BB1385">
            <v>33.06</v>
          </cell>
          <cell r="BC1385">
            <v>9.59</v>
          </cell>
          <cell r="BN1385">
            <v>43</v>
          </cell>
          <cell r="BO1385">
            <v>4843.79</v>
          </cell>
        </row>
        <row r="1386">
          <cell r="BA1386">
            <v>46</v>
          </cell>
          <cell r="BB1386">
            <v>26.62</v>
          </cell>
          <cell r="BC1386">
            <v>6.15</v>
          </cell>
          <cell r="BN1386">
            <v>43</v>
          </cell>
          <cell r="BO1386">
            <v>4674.2</v>
          </cell>
        </row>
        <row r="1387">
          <cell r="BA1387">
            <v>44</v>
          </cell>
          <cell r="BB1387">
            <v>37.1</v>
          </cell>
          <cell r="BC1387">
            <v>11.08</v>
          </cell>
          <cell r="BN1387">
            <v>44</v>
          </cell>
          <cell r="BO1387">
            <v>48885.14</v>
          </cell>
        </row>
        <row r="1388">
          <cell r="BA1388">
            <v>57</v>
          </cell>
          <cell r="BB1388">
            <v>18.28</v>
          </cell>
          <cell r="BC1388">
            <v>7.95</v>
          </cell>
          <cell r="BN1388">
            <v>44</v>
          </cell>
          <cell r="BO1388">
            <v>46200.99</v>
          </cell>
        </row>
        <row r="1389">
          <cell r="BA1389">
            <v>45</v>
          </cell>
          <cell r="BB1389">
            <v>35.814999999999998</v>
          </cell>
          <cell r="BC1389">
            <v>6.23</v>
          </cell>
          <cell r="BN1389">
            <v>44</v>
          </cell>
          <cell r="BO1389">
            <v>42983.46</v>
          </cell>
        </row>
        <row r="1390">
          <cell r="BA1390">
            <v>44</v>
          </cell>
          <cell r="BB1390">
            <v>30.69</v>
          </cell>
          <cell r="BC1390">
            <v>6.5</v>
          </cell>
          <cell r="BN1390">
            <v>44</v>
          </cell>
          <cell r="BO1390">
            <v>40054.730000000003</v>
          </cell>
        </row>
        <row r="1391">
          <cell r="BA1391">
            <v>42</v>
          </cell>
          <cell r="BB1391">
            <v>26.125</v>
          </cell>
          <cell r="BC1391">
            <v>5.22</v>
          </cell>
          <cell r="BN1391">
            <v>44</v>
          </cell>
          <cell r="BO1391">
            <v>39556.49</v>
          </cell>
        </row>
        <row r="1392">
          <cell r="BA1392">
            <v>44</v>
          </cell>
          <cell r="BB1392">
            <v>34.58</v>
          </cell>
          <cell r="BC1392">
            <v>6.3</v>
          </cell>
          <cell r="BN1392">
            <v>44</v>
          </cell>
          <cell r="BO1392">
            <v>39352.6</v>
          </cell>
        </row>
        <row r="1393">
          <cell r="BA1393">
            <v>44</v>
          </cell>
          <cell r="BB1393">
            <v>27.4</v>
          </cell>
          <cell r="BC1393">
            <v>8.84</v>
          </cell>
          <cell r="BN1393">
            <v>44</v>
          </cell>
          <cell r="BO1393">
            <v>38998.550000000003</v>
          </cell>
        </row>
        <row r="1394">
          <cell r="BA1394">
            <v>35</v>
          </cell>
          <cell r="BB1394">
            <v>27.53</v>
          </cell>
          <cell r="BC1394">
            <v>4.1100000000000003</v>
          </cell>
          <cell r="BN1394">
            <v>44</v>
          </cell>
          <cell r="BO1394">
            <v>35701.9</v>
          </cell>
        </row>
        <row r="1395">
          <cell r="BA1395">
            <v>40</v>
          </cell>
          <cell r="BB1395">
            <v>33</v>
          </cell>
          <cell r="BC1395">
            <v>4.57</v>
          </cell>
          <cell r="BN1395">
            <v>44</v>
          </cell>
          <cell r="BO1395">
            <v>32108.66</v>
          </cell>
        </row>
        <row r="1396">
          <cell r="BA1396">
            <v>41</v>
          </cell>
          <cell r="BB1396">
            <v>25.78</v>
          </cell>
          <cell r="BC1396">
            <v>11.06</v>
          </cell>
          <cell r="BN1396">
            <v>44</v>
          </cell>
          <cell r="BO1396">
            <v>29227.599999999999</v>
          </cell>
        </row>
        <row r="1397">
          <cell r="BA1397">
            <v>51</v>
          </cell>
          <cell r="BB1397">
            <v>22.66</v>
          </cell>
          <cell r="BC1397">
            <v>10.68</v>
          </cell>
          <cell r="BN1397">
            <v>44</v>
          </cell>
          <cell r="BO1397">
            <v>29114.77</v>
          </cell>
        </row>
        <row r="1398">
          <cell r="BA1398">
            <v>27</v>
          </cell>
          <cell r="BB1398">
            <v>38.81</v>
          </cell>
          <cell r="BC1398">
            <v>6.14</v>
          </cell>
          <cell r="BN1398">
            <v>44</v>
          </cell>
          <cell r="BO1398">
            <v>19594.810000000001</v>
          </cell>
        </row>
        <row r="1399">
          <cell r="BA1399">
            <v>26</v>
          </cell>
          <cell r="BB1399">
            <v>38.51</v>
          </cell>
          <cell r="BC1399">
            <v>5.45</v>
          </cell>
          <cell r="BN1399">
            <v>44</v>
          </cell>
          <cell r="BO1399">
            <v>16062.89</v>
          </cell>
        </row>
        <row r="1400">
          <cell r="BA1400">
            <v>46</v>
          </cell>
          <cell r="BB1400">
            <v>22.98</v>
          </cell>
          <cell r="BC1400">
            <v>6.14</v>
          </cell>
          <cell r="BN1400">
            <v>44</v>
          </cell>
          <cell r="BO1400">
            <v>15207.92</v>
          </cell>
        </row>
        <row r="1401">
          <cell r="BA1401">
            <v>57</v>
          </cell>
          <cell r="BB1401">
            <v>15.65</v>
          </cell>
          <cell r="BC1401">
            <v>7.85</v>
          </cell>
          <cell r="BN1401">
            <v>44</v>
          </cell>
          <cell r="BO1401">
            <v>15123.19</v>
          </cell>
        </row>
        <row r="1402">
          <cell r="BA1402">
            <v>24</v>
          </cell>
          <cell r="BB1402">
            <v>39.97</v>
          </cell>
          <cell r="BC1402">
            <v>4.09</v>
          </cell>
          <cell r="BN1402">
            <v>44</v>
          </cell>
          <cell r="BO1402">
            <v>13874.89</v>
          </cell>
        </row>
        <row r="1403">
          <cell r="BA1403">
            <v>29</v>
          </cell>
          <cell r="BB1403">
            <v>37.22</v>
          </cell>
          <cell r="BC1403">
            <v>4.62</v>
          </cell>
          <cell r="BN1403">
            <v>44</v>
          </cell>
          <cell r="BO1403">
            <v>13101.74</v>
          </cell>
        </row>
        <row r="1404">
          <cell r="BA1404">
            <v>42</v>
          </cell>
          <cell r="BB1404">
            <v>41.325000000000003</v>
          </cell>
          <cell r="BC1404">
            <v>5.77</v>
          </cell>
          <cell r="BN1404">
            <v>44</v>
          </cell>
          <cell r="BO1404">
            <v>12797.21</v>
          </cell>
        </row>
        <row r="1405">
          <cell r="BA1405">
            <v>23</v>
          </cell>
          <cell r="BB1405">
            <v>40.31</v>
          </cell>
          <cell r="BC1405">
            <v>5.84</v>
          </cell>
          <cell r="BN1405">
            <v>44</v>
          </cell>
          <cell r="BO1405">
            <v>11369.39</v>
          </cell>
        </row>
        <row r="1406">
          <cell r="BA1406">
            <v>42</v>
          </cell>
          <cell r="BB1406">
            <v>29.48</v>
          </cell>
          <cell r="BC1406">
            <v>4.91</v>
          </cell>
          <cell r="BN1406">
            <v>44</v>
          </cell>
          <cell r="BO1406">
            <v>10486.55</v>
          </cell>
        </row>
        <row r="1407">
          <cell r="BA1407">
            <v>42</v>
          </cell>
          <cell r="BB1407">
            <v>33.155000000000001</v>
          </cell>
          <cell r="BC1407">
            <v>5.07</v>
          </cell>
          <cell r="BN1407">
            <v>44</v>
          </cell>
          <cell r="BO1407">
            <v>8891.14</v>
          </cell>
        </row>
        <row r="1408">
          <cell r="BA1408">
            <v>21</v>
          </cell>
          <cell r="BB1408">
            <v>42.85</v>
          </cell>
          <cell r="BC1408">
            <v>5.81</v>
          </cell>
          <cell r="BN1408">
            <v>44</v>
          </cell>
          <cell r="BO1408">
            <v>8302.5400000000009</v>
          </cell>
        </row>
        <row r="1409">
          <cell r="BA1409">
            <v>44</v>
          </cell>
          <cell r="BB1409">
            <v>32.340000000000003</v>
          </cell>
          <cell r="BC1409">
            <v>11.2</v>
          </cell>
          <cell r="BN1409">
            <v>44</v>
          </cell>
          <cell r="BO1409">
            <v>8219.2000000000007</v>
          </cell>
        </row>
        <row r="1410">
          <cell r="BA1410">
            <v>44</v>
          </cell>
          <cell r="BB1410">
            <v>27.5</v>
          </cell>
          <cell r="BC1410">
            <v>10.75</v>
          </cell>
          <cell r="BN1410">
            <v>44</v>
          </cell>
          <cell r="BO1410">
            <v>8211.1</v>
          </cell>
        </row>
        <row r="1411">
          <cell r="BA1411">
            <v>44</v>
          </cell>
          <cell r="BB1411">
            <v>25.8</v>
          </cell>
          <cell r="BC1411">
            <v>7.8</v>
          </cell>
          <cell r="BN1411">
            <v>44</v>
          </cell>
          <cell r="BO1411">
            <v>8116.27</v>
          </cell>
        </row>
        <row r="1412">
          <cell r="BA1412">
            <v>44</v>
          </cell>
          <cell r="BB1412">
            <v>25</v>
          </cell>
          <cell r="BC1412">
            <v>7.04</v>
          </cell>
          <cell r="BN1412">
            <v>44</v>
          </cell>
          <cell r="BO1412">
            <v>8023.14</v>
          </cell>
        </row>
        <row r="1413">
          <cell r="BA1413">
            <v>26</v>
          </cell>
          <cell r="BB1413">
            <v>41.2</v>
          </cell>
          <cell r="BC1413">
            <v>4.18</v>
          </cell>
          <cell r="BN1413">
            <v>44</v>
          </cell>
          <cell r="BO1413">
            <v>7740.34</v>
          </cell>
        </row>
        <row r="1414">
          <cell r="BA1414">
            <v>54</v>
          </cell>
          <cell r="BB1414">
            <v>17.78</v>
          </cell>
          <cell r="BC1414">
            <v>8.19</v>
          </cell>
          <cell r="BN1414">
            <v>44</v>
          </cell>
          <cell r="BO1414">
            <v>7731.43</v>
          </cell>
        </row>
        <row r="1415">
          <cell r="BA1415">
            <v>25</v>
          </cell>
          <cell r="BB1415">
            <v>40.119999999999997</v>
          </cell>
          <cell r="BC1415">
            <v>6.22</v>
          </cell>
          <cell r="BN1415">
            <v>44</v>
          </cell>
          <cell r="BO1415">
            <v>7727.25</v>
          </cell>
        </row>
        <row r="1416">
          <cell r="BA1416">
            <v>55</v>
          </cell>
          <cell r="BB1416">
            <v>19.350000000000001</v>
          </cell>
          <cell r="BC1416">
            <v>8.2200000000000006</v>
          </cell>
          <cell r="BN1416">
            <v>44</v>
          </cell>
          <cell r="BO1416">
            <v>7726.85</v>
          </cell>
        </row>
        <row r="1417">
          <cell r="BA1417">
            <v>28</v>
          </cell>
          <cell r="BB1417">
            <v>36.69</v>
          </cell>
          <cell r="BC1417">
            <v>6.15</v>
          </cell>
          <cell r="BN1417">
            <v>44</v>
          </cell>
          <cell r="BO1417">
            <v>7633.72</v>
          </cell>
        </row>
        <row r="1418">
          <cell r="BA1418">
            <v>34</v>
          </cell>
          <cell r="BB1418">
            <v>28.51</v>
          </cell>
          <cell r="BC1418">
            <v>5.65</v>
          </cell>
          <cell r="BN1418">
            <v>44</v>
          </cell>
          <cell r="BO1418">
            <v>7626.99</v>
          </cell>
        </row>
        <row r="1419">
          <cell r="BA1419">
            <v>38</v>
          </cell>
          <cell r="BB1419">
            <v>30.21</v>
          </cell>
          <cell r="BC1419">
            <v>5.5</v>
          </cell>
          <cell r="BN1419">
            <v>44</v>
          </cell>
          <cell r="BO1419">
            <v>7624.63</v>
          </cell>
        </row>
        <row r="1420">
          <cell r="BA1420">
            <v>44</v>
          </cell>
          <cell r="BB1420">
            <v>24.33</v>
          </cell>
          <cell r="BC1420">
            <v>8</v>
          </cell>
          <cell r="BN1420">
            <v>44</v>
          </cell>
          <cell r="BO1420">
            <v>7623.52</v>
          </cell>
        </row>
        <row r="1421">
          <cell r="BA1421">
            <v>46</v>
          </cell>
          <cell r="BB1421">
            <v>19.855</v>
          </cell>
          <cell r="BC1421">
            <v>5.71</v>
          </cell>
          <cell r="BN1421">
            <v>44</v>
          </cell>
          <cell r="BO1421">
            <v>7531.7</v>
          </cell>
        </row>
        <row r="1422">
          <cell r="BA1422">
            <v>44</v>
          </cell>
          <cell r="BB1422">
            <v>25.364999999999998</v>
          </cell>
          <cell r="BC1422">
            <v>11.71</v>
          </cell>
          <cell r="BN1422">
            <v>44</v>
          </cell>
          <cell r="BO1422">
            <v>7518.03</v>
          </cell>
        </row>
        <row r="1423">
          <cell r="BA1423">
            <v>39</v>
          </cell>
          <cell r="BB1423">
            <v>29.6</v>
          </cell>
          <cell r="BC1423">
            <v>6.17</v>
          </cell>
          <cell r="BN1423">
            <v>44</v>
          </cell>
          <cell r="BO1423">
            <v>7421.19</v>
          </cell>
        </row>
        <row r="1424">
          <cell r="BA1424">
            <v>25</v>
          </cell>
          <cell r="BB1424">
            <v>39.43</v>
          </cell>
          <cell r="BC1424">
            <v>6.1</v>
          </cell>
          <cell r="BN1424">
            <v>44</v>
          </cell>
          <cell r="BO1424">
            <v>7419.48</v>
          </cell>
        </row>
        <row r="1425">
          <cell r="BA1425">
            <v>34</v>
          </cell>
          <cell r="BB1425">
            <v>27.34</v>
          </cell>
          <cell r="BC1425">
            <v>5.19</v>
          </cell>
          <cell r="BN1425">
            <v>44</v>
          </cell>
          <cell r="BO1425">
            <v>7152.67</v>
          </cell>
        </row>
        <row r="1426">
          <cell r="BA1426">
            <v>26</v>
          </cell>
          <cell r="BB1426">
            <v>39.01</v>
          </cell>
          <cell r="BC1426">
            <v>5.37</v>
          </cell>
          <cell r="BN1426">
            <v>44</v>
          </cell>
          <cell r="BO1426">
            <v>7147.47</v>
          </cell>
        </row>
        <row r="1427">
          <cell r="BA1427">
            <v>55</v>
          </cell>
          <cell r="BB1427">
            <v>18.989999999999998</v>
          </cell>
          <cell r="BC1427">
            <v>10.82</v>
          </cell>
          <cell r="BN1427">
            <v>44</v>
          </cell>
          <cell r="BO1427">
            <v>7054.41</v>
          </cell>
        </row>
        <row r="1428">
          <cell r="BA1428">
            <v>22</v>
          </cell>
          <cell r="BB1428">
            <v>42.3</v>
          </cell>
          <cell r="BC1428">
            <v>6.06</v>
          </cell>
          <cell r="BN1428">
            <v>44</v>
          </cell>
          <cell r="BO1428">
            <v>6948.7</v>
          </cell>
        </row>
        <row r="1429">
          <cell r="BA1429">
            <v>45</v>
          </cell>
          <cell r="BB1429">
            <v>39.805</v>
          </cell>
          <cell r="BC1429">
            <v>5.91</v>
          </cell>
          <cell r="BN1429">
            <v>44</v>
          </cell>
          <cell r="BO1429">
            <v>6938.11</v>
          </cell>
        </row>
        <row r="1430">
          <cell r="BA1430">
            <v>45</v>
          </cell>
          <cell r="BB1430">
            <v>33.700000000000003</v>
          </cell>
          <cell r="BC1430">
            <v>5.87</v>
          </cell>
          <cell r="BN1430">
            <v>44</v>
          </cell>
          <cell r="BO1430">
            <v>6863.49</v>
          </cell>
        </row>
        <row r="1431">
          <cell r="BA1431">
            <v>42</v>
          </cell>
          <cell r="BB1431">
            <v>36.195</v>
          </cell>
          <cell r="BC1431">
            <v>6.22</v>
          </cell>
          <cell r="BN1431">
            <v>44</v>
          </cell>
          <cell r="BO1431">
            <v>6737.98</v>
          </cell>
        </row>
        <row r="1432">
          <cell r="BA1432">
            <v>43</v>
          </cell>
          <cell r="BB1432">
            <v>32.6</v>
          </cell>
          <cell r="BC1432">
            <v>5.73</v>
          </cell>
          <cell r="BN1432">
            <v>44</v>
          </cell>
          <cell r="BO1432">
            <v>6236.95</v>
          </cell>
        </row>
        <row r="1433">
          <cell r="BA1433">
            <v>45</v>
          </cell>
          <cell r="BB1433">
            <v>30.2</v>
          </cell>
          <cell r="BC1433">
            <v>5.7</v>
          </cell>
          <cell r="BN1433">
            <v>44</v>
          </cell>
          <cell r="BO1433">
            <v>6138.58</v>
          </cell>
        </row>
        <row r="1434">
          <cell r="BA1434">
            <v>44</v>
          </cell>
          <cell r="BB1434">
            <v>27.645</v>
          </cell>
          <cell r="BC1434">
            <v>9.91</v>
          </cell>
          <cell r="BN1434">
            <v>44</v>
          </cell>
          <cell r="BO1434">
            <v>5650.14</v>
          </cell>
        </row>
        <row r="1435">
          <cell r="BA1435">
            <v>44</v>
          </cell>
          <cell r="BB1435">
            <v>26.41</v>
          </cell>
          <cell r="BC1435">
            <v>11.4</v>
          </cell>
          <cell r="BN1435">
            <v>44</v>
          </cell>
          <cell r="BO1435">
            <v>5612.83</v>
          </cell>
        </row>
        <row r="1436">
          <cell r="BA1436">
            <v>39</v>
          </cell>
          <cell r="BB1436">
            <v>34.1</v>
          </cell>
          <cell r="BC1436">
            <v>6.29</v>
          </cell>
          <cell r="BN1436">
            <v>44</v>
          </cell>
          <cell r="BO1436">
            <v>5077.1899999999996</v>
          </cell>
        </row>
        <row r="1437">
          <cell r="BA1437">
            <v>57</v>
          </cell>
          <cell r="BB1437">
            <v>17.3</v>
          </cell>
          <cell r="BC1437">
            <v>9.2799999999999994</v>
          </cell>
          <cell r="BN1437">
            <v>44</v>
          </cell>
          <cell r="BO1437">
            <v>4812.34</v>
          </cell>
        </row>
        <row r="1438">
          <cell r="BA1438">
            <v>29</v>
          </cell>
          <cell r="BB1438">
            <v>35.020000000000003</v>
          </cell>
          <cell r="BC1438">
            <v>4.78</v>
          </cell>
          <cell r="BN1438">
            <v>45</v>
          </cell>
          <cell r="BO1438">
            <v>42760.5</v>
          </cell>
        </row>
        <row r="1439">
          <cell r="BA1439">
            <v>41</v>
          </cell>
          <cell r="BB1439">
            <v>37.1</v>
          </cell>
          <cell r="BC1439">
            <v>8.8699999999999992</v>
          </cell>
          <cell r="BN1439">
            <v>45</v>
          </cell>
          <cell r="BO1439">
            <v>41271.5</v>
          </cell>
        </row>
        <row r="1440">
          <cell r="BA1440">
            <v>57</v>
          </cell>
          <cell r="BB1440">
            <v>16.79</v>
          </cell>
          <cell r="BC1440">
            <v>11.4</v>
          </cell>
          <cell r="BN1440">
            <v>45</v>
          </cell>
          <cell r="BO1440">
            <v>40284.379999999997</v>
          </cell>
        </row>
        <row r="1441">
          <cell r="BA1441">
            <v>41</v>
          </cell>
          <cell r="BB1441">
            <v>31.635000000000002</v>
          </cell>
          <cell r="BC1441">
            <v>9.1300000000000008</v>
          </cell>
          <cell r="BN1441">
            <v>45</v>
          </cell>
          <cell r="BO1441">
            <v>39725.519999999997</v>
          </cell>
        </row>
        <row r="1442">
          <cell r="BA1442">
            <v>39</v>
          </cell>
          <cell r="BB1442">
            <v>24.19</v>
          </cell>
          <cell r="BC1442">
            <v>6.22</v>
          </cell>
          <cell r="BN1442">
            <v>45</v>
          </cell>
          <cell r="BO1442">
            <v>39670.44</v>
          </cell>
        </row>
        <row r="1443">
          <cell r="BA1443">
            <v>29</v>
          </cell>
          <cell r="BB1443">
            <v>35.29</v>
          </cell>
          <cell r="BC1443">
            <v>5.9</v>
          </cell>
          <cell r="BN1443">
            <v>45</v>
          </cell>
          <cell r="BO1443">
            <v>36935.64</v>
          </cell>
        </row>
        <row r="1444">
          <cell r="BA1444">
            <v>45</v>
          </cell>
          <cell r="BB1444">
            <v>35.299999999999997</v>
          </cell>
          <cell r="BC1444">
            <v>4.45</v>
          </cell>
          <cell r="BN1444">
            <v>45</v>
          </cell>
          <cell r="BO1444">
            <v>35069.370000000003</v>
          </cell>
        </row>
        <row r="1445">
          <cell r="BA1445">
            <v>43</v>
          </cell>
          <cell r="BB1445">
            <v>35.64</v>
          </cell>
          <cell r="BC1445">
            <v>6.17</v>
          </cell>
          <cell r="BN1445">
            <v>45</v>
          </cell>
          <cell r="BO1445">
            <v>31736.7</v>
          </cell>
        </row>
        <row r="1446">
          <cell r="BA1446">
            <v>45</v>
          </cell>
          <cell r="BB1446">
            <v>33.1</v>
          </cell>
          <cell r="BC1446">
            <v>4.93</v>
          </cell>
          <cell r="BN1446">
            <v>45</v>
          </cell>
          <cell r="BO1446">
            <v>28340.19</v>
          </cell>
        </row>
        <row r="1447">
          <cell r="BA1447">
            <v>36</v>
          </cell>
          <cell r="BB1447">
            <v>26.41</v>
          </cell>
          <cell r="BC1447">
            <v>7.32</v>
          </cell>
          <cell r="BN1447">
            <v>45</v>
          </cell>
          <cell r="BO1447">
            <v>21098.55</v>
          </cell>
        </row>
        <row r="1448">
          <cell r="BA1448">
            <v>43</v>
          </cell>
          <cell r="BB1448">
            <v>29.9</v>
          </cell>
          <cell r="BC1448">
            <v>5.27</v>
          </cell>
          <cell r="BN1448">
            <v>45</v>
          </cell>
          <cell r="BO1448">
            <v>17929.3</v>
          </cell>
        </row>
        <row r="1449">
          <cell r="BA1449">
            <v>38</v>
          </cell>
          <cell r="BB1449">
            <v>25.24</v>
          </cell>
          <cell r="BC1449">
            <v>5.82</v>
          </cell>
          <cell r="BN1449">
            <v>45</v>
          </cell>
          <cell r="BO1449">
            <v>16921.09</v>
          </cell>
        </row>
        <row r="1450">
          <cell r="BA1450">
            <v>43</v>
          </cell>
          <cell r="BB1450">
            <v>25.08</v>
          </cell>
          <cell r="BC1450">
            <v>5.8</v>
          </cell>
          <cell r="BN1450">
            <v>45</v>
          </cell>
          <cell r="BO1450">
            <v>16631.61</v>
          </cell>
        </row>
        <row r="1451">
          <cell r="BA1451">
            <v>18</v>
          </cell>
          <cell r="BB1451">
            <v>29.164999999999999</v>
          </cell>
          <cell r="BC1451">
            <v>4.87</v>
          </cell>
          <cell r="BN1451">
            <v>45</v>
          </cell>
          <cell r="BO1451">
            <v>12218.7</v>
          </cell>
        </row>
        <row r="1452">
          <cell r="BA1452">
            <v>57</v>
          </cell>
          <cell r="BB1452">
            <v>15.05</v>
          </cell>
          <cell r="BC1452">
            <v>8.1199999999999992</v>
          </cell>
          <cell r="BN1452">
            <v>45</v>
          </cell>
          <cell r="BO1452">
            <v>10690.11</v>
          </cell>
        </row>
        <row r="1453">
          <cell r="BA1453">
            <v>50</v>
          </cell>
          <cell r="BB1453">
            <v>19.95</v>
          </cell>
          <cell r="BC1453">
            <v>4.3600000000000003</v>
          </cell>
          <cell r="BN1453">
            <v>45</v>
          </cell>
          <cell r="BO1453">
            <v>10495.6</v>
          </cell>
        </row>
        <row r="1454">
          <cell r="BA1454">
            <v>57</v>
          </cell>
          <cell r="BB1454">
            <v>16.66</v>
          </cell>
          <cell r="BC1454">
            <v>9.16</v>
          </cell>
          <cell r="BN1454">
            <v>45</v>
          </cell>
          <cell r="BO1454">
            <v>9704.67</v>
          </cell>
        </row>
        <row r="1455">
          <cell r="BA1455">
            <v>58</v>
          </cell>
          <cell r="BB1455">
            <v>16.62</v>
          </cell>
          <cell r="BC1455">
            <v>9.14</v>
          </cell>
          <cell r="BN1455">
            <v>45</v>
          </cell>
          <cell r="BO1455">
            <v>9315.41</v>
          </cell>
        </row>
        <row r="1456">
          <cell r="BA1456">
            <v>56</v>
          </cell>
          <cell r="BB1456">
            <v>15.36</v>
          </cell>
          <cell r="BC1456">
            <v>5.49</v>
          </cell>
          <cell r="BN1456">
            <v>45</v>
          </cell>
          <cell r="BO1456">
            <v>9101.7999999999993</v>
          </cell>
        </row>
        <row r="1457">
          <cell r="BA1457">
            <v>37</v>
          </cell>
          <cell r="BB1457">
            <v>27.74</v>
          </cell>
          <cell r="BC1457">
            <v>5.96</v>
          </cell>
          <cell r="BN1457">
            <v>45</v>
          </cell>
          <cell r="BO1457">
            <v>9095.07</v>
          </cell>
        </row>
        <row r="1458">
          <cell r="BA1458">
            <v>46</v>
          </cell>
          <cell r="BB1458">
            <v>22.44</v>
          </cell>
          <cell r="BC1458">
            <v>4.62</v>
          </cell>
          <cell r="BN1458">
            <v>45</v>
          </cell>
          <cell r="BO1458">
            <v>8615.2999999999993</v>
          </cell>
        </row>
        <row r="1459">
          <cell r="BA1459">
            <v>41</v>
          </cell>
          <cell r="BB1459">
            <v>37.049999999999997</v>
          </cell>
          <cell r="BC1459">
            <v>9.9600000000000009</v>
          </cell>
          <cell r="BN1459">
            <v>45</v>
          </cell>
          <cell r="BO1459">
            <v>8605.36</v>
          </cell>
        </row>
        <row r="1460">
          <cell r="BA1460">
            <v>49</v>
          </cell>
          <cell r="BB1460">
            <v>22.95</v>
          </cell>
          <cell r="BC1460">
            <v>10.53</v>
          </cell>
          <cell r="BN1460">
            <v>45</v>
          </cell>
          <cell r="BO1460">
            <v>8604.48</v>
          </cell>
        </row>
        <row r="1461">
          <cell r="BA1461">
            <v>41</v>
          </cell>
          <cell r="BB1461">
            <v>34.200000000000003</v>
          </cell>
          <cell r="BC1461">
            <v>6.69</v>
          </cell>
          <cell r="BN1461">
            <v>45</v>
          </cell>
          <cell r="BO1461">
            <v>8603.82</v>
          </cell>
        </row>
        <row r="1462">
          <cell r="BA1462">
            <v>41</v>
          </cell>
          <cell r="BB1462">
            <v>30.59</v>
          </cell>
          <cell r="BC1462">
            <v>9.5500000000000007</v>
          </cell>
          <cell r="BN1462">
            <v>45</v>
          </cell>
          <cell r="BO1462">
            <v>8527.5300000000007</v>
          </cell>
        </row>
        <row r="1463">
          <cell r="BA1463">
            <v>40</v>
          </cell>
          <cell r="BB1463">
            <v>25.51</v>
          </cell>
          <cell r="BC1463">
            <v>6.05</v>
          </cell>
          <cell r="BN1463">
            <v>45</v>
          </cell>
          <cell r="BO1463">
            <v>8520.0300000000007</v>
          </cell>
        </row>
        <row r="1464">
          <cell r="BA1464">
            <v>36</v>
          </cell>
          <cell r="BB1464">
            <v>29.04</v>
          </cell>
          <cell r="BC1464">
            <v>10.56</v>
          </cell>
          <cell r="BN1464">
            <v>45</v>
          </cell>
          <cell r="BO1464">
            <v>8516.83</v>
          </cell>
        </row>
        <row r="1465">
          <cell r="BA1465">
            <v>36</v>
          </cell>
          <cell r="BB1465">
            <v>22.135000000000002</v>
          </cell>
          <cell r="BC1465">
            <v>10.81</v>
          </cell>
          <cell r="BN1465">
            <v>45</v>
          </cell>
          <cell r="BO1465">
            <v>8515.76</v>
          </cell>
        </row>
        <row r="1466">
          <cell r="BA1466">
            <v>45</v>
          </cell>
          <cell r="BB1466">
            <v>21.375</v>
          </cell>
          <cell r="BC1466">
            <v>4.32</v>
          </cell>
          <cell r="BN1466">
            <v>45</v>
          </cell>
          <cell r="BO1466">
            <v>8413.4599999999991</v>
          </cell>
        </row>
        <row r="1467">
          <cell r="BA1467">
            <v>31</v>
          </cell>
          <cell r="BB1467">
            <v>29.19</v>
          </cell>
          <cell r="BC1467">
            <v>4.37</v>
          </cell>
          <cell r="BN1467">
            <v>45</v>
          </cell>
          <cell r="BO1467">
            <v>8027.97</v>
          </cell>
        </row>
        <row r="1468">
          <cell r="BA1468">
            <v>39</v>
          </cell>
          <cell r="BB1468">
            <v>31.92</v>
          </cell>
          <cell r="BC1468">
            <v>4.8099999999999996</v>
          </cell>
          <cell r="BN1468">
            <v>45</v>
          </cell>
          <cell r="BO1468">
            <v>7935.29</v>
          </cell>
        </row>
        <row r="1469">
          <cell r="BA1469">
            <v>39</v>
          </cell>
          <cell r="BB1469">
            <v>26.315000000000001</v>
          </cell>
          <cell r="BC1469">
            <v>4.5599999999999996</v>
          </cell>
          <cell r="BN1469">
            <v>45</v>
          </cell>
          <cell r="BO1469">
            <v>7731.86</v>
          </cell>
        </row>
        <row r="1470">
          <cell r="BA1470">
            <v>40</v>
          </cell>
          <cell r="BB1470">
            <v>35.299999999999997</v>
          </cell>
          <cell r="BC1470">
            <v>4.3899999999999997</v>
          </cell>
          <cell r="BN1470">
            <v>45</v>
          </cell>
          <cell r="BO1470">
            <v>7448.4</v>
          </cell>
        </row>
        <row r="1471">
          <cell r="BA1471">
            <v>54</v>
          </cell>
          <cell r="BB1471">
            <v>18.91</v>
          </cell>
          <cell r="BC1471">
            <v>11.44</v>
          </cell>
          <cell r="BN1471">
            <v>45</v>
          </cell>
          <cell r="BO1471">
            <v>7445.92</v>
          </cell>
        </row>
        <row r="1472">
          <cell r="BA1472">
            <v>47</v>
          </cell>
          <cell r="BB1472">
            <v>22.41</v>
          </cell>
          <cell r="BC1472">
            <v>11.37</v>
          </cell>
          <cell r="BN1472">
            <v>45</v>
          </cell>
          <cell r="BO1472">
            <v>7441.05</v>
          </cell>
        </row>
        <row r="1473">
          <cell r="BA1473">
            <v>40</v>
          </cell>
          <cell r="BB1473">
            <v>22.704999999999998</v>
          </cell>
          <cell r="BC1473">
            <v>6.14</v>
          </cell>
          <cell r="BN1473">
            <v>45</v>
          </cell>
          <cell r="BO1473">
            <v>7348.14</v>
          </cell>
        </row>
        <row r="1474">
          <cell r="BA1474">
            <v>42</v>
          </cell>
          <cell r="BB1474">
            <v>37.18</v>
          </cell>
          <cell r="BC1474">
            <v>4.8899999999999997</v>
          </cell>
          <cell r="BN1474">
            <v>45</v>
          </cell>
          <cell r="BO1474">
            <v>7345.08</v>
          </cell>
        </row>
        <row r="1475">
          <cell r="BA1475">
            <v>42</v>
          </cell>
          <cell r="BB1475">
            <v>35.97</v>
          </cell>
          <cell r="BC1475">
            <v>4.5999999999999996</v>
          </cell>
          <cell r="BN1475">
            <v>45</v>
          </cell>
          <cell r="BO1475">
            <v>7222.79</v>
          </cell>
        </row>
        <row r="1476">
          <cell r="BA1476">
            <v>42</v>
          </cell>
          <cell r="BB1476">
            <v>35.799999999999997</v>
          </cell>
          <cell r="BC1476">
            <v>4.42</v>
          </cell>
          <cell r="BN1476">
            <v>45</v>
          </cell>
          <cell r="BO1476">
            <v>7033.08</v>
          </cell>
        </row>
        <row r="1477">
          <cell r="BA1477">
            <v>41</v>
          </cell>
          <cell r="BB1477">
            <v>28.31</v>
          </cell>
          <cell r="BC1477">
            <v>7.48</v>
          </cell>
          <cell r="BN1477">
            <v>45</v>
          </cell>
          <cell r="BO1477">
            <v>6843.17</v>
          </cell>
        </row>
        <row r="1478">
          <cell r="BA1478">
            <v>44</v>
          </cell>
          <cell r="BB1478">
            <v>38.06</v>
          </cell>
          <cell r="BC1478">
            <v>10.74</v>
          </cell>
          <cell r="BN1478">
            <v>45</v>
          </cell>
          <cell r="BO1478">
            <v>5428.98</v>
          </cell>
        </row>
        <row r="1479">
          <cell r="BA1479">
            <v>38</v>
          </cell>
          <cell r="BB1479">
            <v>28</v>
          </cell>
          <cell r="BC1479">
            <v>5.19</v>
          </cell>
          <cell r="BN1479">
            <v>45</v>
          </cell>
          <cell r="BO1479">
            <v>5003.7700000000004</v>
          </cell>
        </row>
        <row r="1480">
          <cell r="BA1480">
            <v>44</v>
          </cell>
          <cell r="BB1480">
            <v>34.32</v>
          </cell>
          <cell r="BC1480">
            <v>9.17</v>
          </cell>
          <cell r="BN1480">
            <v>45</v>
          </cell>
          <cell r="BO1480">
            <v>4699.47</v>
          </cell>
        </row>
        <row r="1481">
          <cell r="BA1481">
            <v>46</v>
          </cell>
          <cell r="BB1481">
            <v>22.3</v>
          </cell>
          <cell r="BC1481">
            <v>4.95</v>
          </cell>
          <cell r="BN1481">
            <v>46</v>
          </cell>
          <cell r="BO1481">
            <v>46151.12</v>
          </cell>
        </row>
        <row r="1482">
          <cell r="BA1482">
            <v>38</v>
          </cell>
          <cell r="BB1482">
            <v>27.835000000000001</v>
          </cell>
          <cell r="BC1482">
            <v>6.03</v>
          </cell>
          <cell r="BN1482">
            <v>46</v>
          </cell>
          <cell r="BO1482">
            <v>42111.66</v>
          </cell>
        </row>
        <row r="1483">
          <cell r="BA1483">
            <v>23</v>
          </cell>
          <cell r="BB1483">
            <v>39.229999999999997</v>
          </cell>
          <cell r="BC1483">
            <v>5.36</v>
          </cell>
          <cell r="BN1483">
            <v>46</v>
          </cell>
          <cell r="BO1483">
            <v>41661.599999999999</v>
          </cell>
        </row>
        <row r="1484">
          <cell r="BA1484">
            <v>38</v>
          </cell>
          <cell r="BB1484">
            <v>19.95</v>
          </cell>
          <cell r="BC1484">
            <v>6.11</v>
          </cell>
          <cell r="BN1484">
            <v>46</v>
          </cell>
          <cell r="BO1484">
            <v>40720.550000000003</v>
          </cell>
        </row>
        <row r="1485">
          <cell r="BA1485">
            <v>29</v>
          </cell>
          <cell r="BB1485">
            <v>34.64</v>
          </cell>
          <cell r="BC1485">
            <v>4.88</v>
          </cell>
          <cell r="BN1485">
            <v>46</v>
          </cell>
          <cell r="BO1485">
            <v>38932.559999999998</v>
          </cell>
        </row>
        <row r="1486">
          <cell r="BA1486">
            <v>54</v>
          </cell>
          <cell r="BB1486">
            <v>18.75</v>
          </cell>
          <cell r="BC1486">
            <v>6.72</v>
          </cell>
          <cell r="BN1486">
            <v>46</v>
          </cell>
          <cell r="BO1486">
            <v>38740.120000000003</v>
          </cell>
        </row>
        <row r="1487">
          <cell r="BA1487">
            <v>35</v>
          </cell>
          <cell r="BB1487">
            <v>26.48</v>
          </cell>
          <cell r="BC1487">
            <v>4.2</v>
          </cell>
          <cell r="BN1487">
            <v>46</v>
          </cell>
          <cell r="BO1487">
            <v>37735.199999999997</v>
          </cell>
        </row>
        <row r="1488">
          <cell r="BA1488">
            <v>30</v>
          </cell>
          <cell r="BB1488">
            <v>34.83</v>
          </cell>
          <cell r="BC1488">
            <v>5.79</v>
          </cell>
          <cell r="BN1488">
            <v>46</v>
          </cell>
          <cell r="BO1488">
            <v>35733.96</v>
          </cell>
        </row>
        <row r="1489">
          <cell r="BA1489">
            <v>40</v>
          </cell>
          <cell r="BB1489">
            <v>25.46</v>
          </cell>
          <cell r="BC1489">
            <v>4.29</v>
          </cell>
          <cell r="BN1489">
            <v>46</v>
          </cell>
          <cell r="BO1489">
            <v>34543.39</v>
          </cell>
        </row>
        <row r="1490">
          <cell r="BA1490">
            <v>44</v>
          </cell>
          <cell r="BB1490">
            <v>23.31</v>
          </cell>
          <cell r="BC1490">
            <v>8.27</v>
          </cell>
          <cell r="BN1490">
            <v>46</v>
          </cell>
          <cell r="BO1490">
            <v>32485.46</v>
          </cell>
        </row>
        <row r="1491">
          <cell r="BA1491">
            <v>42</v>
          </cell>
          <cell r="BB1491">
            <v>29</v>
          </cell>
          <cell r="BC1491">
            <v>4.5599999999999996</v>
          </cell>
          <cell r="BN1491">
            <v>46</v>
          </cell>
          <cell r="BO1491">
            <v>32430.22</v>
          </cell>
        </row>
        <row r="1492">
          <cell r="BA1492">
            <v>42</v>
          </cell>
          <cell r="BB1492">
            <v>32.869999999999997</v>
          </cell>
          <cell r="BC1492">
            <v>5.33</v>
          </cell>
          <cell r="BN1492">
            <v>46</v>
          </cell>
          <cell r="BO1492">
            <v>30409.53</v>
          </cell>
        </row>
        <row r="1493">
          <cell r="BA1493">
            <v>42</v>
          </cell>
          <cell r="BB1493">
            <v>26.18</v>
          </cell>
          <cell r="BC1493">
            <v>5.63</v>
          </cell>
          <cell r="BN1493">
            <v>46</v>
          </cell>
          <cell r="BO1493">
            <v>29933.75</v>
          </cell>
        </row>
        <row r="1494">
          <cell r="BA1494">
            <v>42</v>
          </cell>
          <cell r="BB1494">
            <v>25.3</v>
          </cell>
          <cell r="BC1494">
            <v>5.12</v>
          </cell>
          <cell r="BN1494">
            <v>46</v>
          </cell>
          <cell r="BO1494">
            <v>29160.39</v>
          </cell>
        </row>
        <row r="1495">
          <cell r="BA1495">
            <v>27</v>
          </cell>
          <cell r="BB1495">
            <v>36.94</v>
          </cell>
          <cell r="BC1495">
            <v>5.15</v>
          </cell>
          <cell r="BN1495">
            <v>46</v>
          </cell>
          <cell r="BO1495">
            <v>24603.05</v>
          </cell>
        </row>
        <row r="1496">
          <cell r="BA1496">
            <v>45</v>
          </cell>
          <cell r="BB1496">
            <v>22.86</v>
          </cell>
          <cell r="BC1496">
            <v>7.5</v>
          </cell>
          <cell r="BN1496">
            <v>46</v>
          </cell>
          <cell r="BO1496">
            <v>21677.279999999999</v>
          </cell>
        </row>
        <row r="1497">
          <cell r="BA1497">
            <v>53</v>
          </cell>
          <cell r="BB1497">
            <v>18.760000000000002</v>
          </cell>
          <cell r="BC1497">
            <v>4.88</v>
          </cell>
          <cell r="BN1497">
            <v>46</v>
          </cell>
          <cell r="BO1497">
            <v>17862.919999999998</v>
          </cell>
        </row>
        <row r="1498">
          <cell r="BA1498">
            <v>40</v>
          </cell>
          <cell r="BB1498">
            <v>24.36</v>
          </cell>
          <cell r="BC1498">
            <v>5.57</v>
          </cell>
          <cell r="BN1498">
            <v>46</v>
          </cell>
          <cell r="BO1498">
            <v>15698.86</v>
          </cell>
        </row>
        <row r="1499">
          <cell r="BA1499">
            <v>40</v>
          </cell>
          <cell r="BB1499">
            <v>32.299999999999997</v>
          </cell>
          <cell r="BC1499">
            <v>5.31</v>
          </cell>
          <cell r="BN1499">
            <v>46</v>
          </cell>
          <cell r="BO1499">
            <v>15450.48</v>
          </cell>
        </row>
        <row r="1500">
          <cell r="BA1500">
            <v>37</v>
          </cell>
          <cell r="BB1500">
            <v>22.704999999999998</v>
          </cell>
          <cell r="BC1500">
            <v>4.57</v>
          </cell>
          <cell r="BN1500">
            <v>46</v>
          </cell>
          <cell r="BO1500">
            <v>14470.01</v>
          </cell>
        </row>
        <row r="1501">
          <cell r="BA1501">
            <v>48</v>
          </cell>
          <cell r="BB1501">
            <v>21.79</v>
          </cell>
          <cell r="BC1501">
            <v>8.6999999999999993</v>
          </cell>
          <cell r="BN1501">
            <v>46</v>
          </cell>
          <cell r="BO1501">
            <v>14098.07</v>
          </cell>
        </row>
        <row r="1502">
          <cell r="BA1502">
            <v>42</v>
          </cell>
          <cell r="BB1502">
            <v>24.52</v>
          </cell>
          <cell r="BC1502">
            <v>4.76</v>
          </cell>
          <cell r="BN1502">
            <v>46</v>
          </cell>
          <cell r="BO1502">
            <v>13333.71</v>
          </cell>
        </row>
        <row r="1503">
          <cell r="BA1503">
            <v>44</v>
          </cell>
          <cell r="BB1503">
            <v>39.520000000000003</v>
          </cell>
          <cell r="BC1503">
            <v>11.81</v>
          </cell>
          <cell r="BN1503">
            <v>46</v>
          </cell>
          <cell r="BO1503">
            <v>11217.35</v>
          </cell>
        </row>
        <row r="1504">
          <cell r="BA1504">
            <v>42</v>
          </cell>
          <cell r="BB1504">
            <v>24.49</v>
          </cell>
          <cell r="BC1504">
            <v>4.67</v>
          </cell>
          <cell r="BN1504">
            <v>46</v>
          </cell>
          <cell r="BO1504">
            <v>10698.38</v>
          </cell>
        </row>
        <row r="1505">
          <cell r="BA1505">
            <v>42</v>
          </cell>
          <cell r="BB1505">
            <v>26.315000000000001</v>
          </cell>
          <cell r="BC1505">
            <v>6.02</v>
          </cell>
          <cell r="BN1505">
            <v>46</v>
          </cell>
          <cell r="BO1505">
            <v>10665.44</v>
          </cell>
        </row>
        <row r="1506">
          <cell r="BA1506">
            <v>44</v>
          </cell>
          <cell r="BB1506">
            <v>22.58</v>
          </cell>
          <cell r="BC1506">
            <v>7.46</v>
          </cell>
          <cell r="BN1506">
            <v>46</v>
          </cell>
          <cell r="BO1506">
            <v>10455.14</v>
          </cell>
        </row>
        <row r="1507">
          <cell r="BA1507">
            <v>38</v>
          </cell>
          <cell r="BB1507">
            <v>19.475000000000001</v>
          </cell>
          <cell r="BC1507">
            <v>4.74</v>
          </cell>
          <cell r="BN1507">
            <v>46</v>
          </cell>
          <cell r="BO1507">
            <v>10096.969999999999</v>
          </cell>
        </row>
        <row r="1508">
          <cell r="BA1508">
            <v>33</v>
          </cell>
          <cell r="BB1508">
            <v>26.33</v>
          </cell>
          <cell r="BC1508">
            <v>4.79</v>
          </cell>
          <cell r="BN1508">
            <v>46</v>
          </cell>
          <cell r="BO1508">
            <v>9788.8700000000008</v>
          </cell>
        </row>
        <row r="1509">
          <cell r="BA1509">
            <v>37</v>
          </cell>
          <cell r="BB1509">
            <v>17.29</v>
          </cell>
          <cell r="BC1509">
            <v>5.35</v>
          </cell>
          <cell r="BN1509">
            <v>46</v>
          </cell>
          <cell r="BO1509">
            <v>9500.57</v>
          </cell>
        </row>
        <row r="1510">
          <cell r="BA1510">
            <v>18</v>
          </cell>
          <cell r="BB1510">
            <v>42.88</v>
          </cell>
          <cell r="BC1510">
            <v>4.87</v>
          </cell>
          <cell r="BN1510">
            <v>46</v>
          </cell>
          <cell r="BO1510">
            <v>9432.93</v>
          </cell>
        </row>
        <row r="1511">
          <cell r="BA1511">
            <v>41</v>
          </cell>
          <cell r="BB1511">
            <v>32.200000000000003</v>
          </cell>
          <cell r="BC1511">
            <v>10.09</v>
          </cell>
          <cell r="BN1511">
            <v>46</v>
          </cell>
          <cell r="BO1511">
            <v>9414.92</v>
          </cell>
        </row>
        <row r="1512">
          <cell r="BA1512">
            <v>53</v>
          </cell>
          <cell r="BB1512">
            <v>18.75</v>
          </cell>
          <cell r="BC1512">
            <v>5.47</v>
          </cell>
          <cell r="BN1512">
            <v>46</v>
          </cell>
          <cell r="BO1512">
            <v>9411.01</v>
          </cell>
        </row>
        <row r="1513">
          <cell r="BA1513">
            <v>44</v>
          </cell>
          <cell r="BB1513">
            <v>22.36</v>
          </cell>
          <cell r="BC1513">
            <v>8.6</v>
          </cell>
          <cell r="BN1513">
            <v>46</v>
          </cell>
          <cell r="BO1513">
            <v>9301.89</v>
          </cell>
        </row>
        <row r="1514">
          <cell r="BA1514">
            <v>41</v>
          </cell>
          <cell r="BB1514">
            <v>23.94</v>
          </cell>
          <cell r="BC1514">
            <v>10.74</v>
          </cell>
          <cell r="BN1514">
            <v>46</v>
          </cell>
          <cell r="BO1514">
            <v>9193.84</v>
          </cell>
        </row>
        <row r="1515">
          <cell r="BA1515">
            <v>43</v>
          </cell>
          <cell r="BB1515">
            <v>30.1</v>
          </cell>
          <cell r="BC1515">
            <v>4.3899999999999997</v>
          </cell>
          <cell r="BN1515">
            <v>46</v>
          </cell>
          <cell r="BO1515">
            <v>8944.1200000000008</v>
          </cell>
        </row>
        <row r="1516">
          <cell r="BA1516">
            <v>45</v>
          </cell>
          <cell r="BB1516">
            <v>21.93</v>
          </cell>
          <cell r="BC1516">
            <v>6.3</v>
          </cell>
          <cell r="BN1516">
            <v>46</v>
          </cell>
          <cell r="BO1516">
            <v>8825.09</v>
          </cell>
        </row>
        <row r="1517">
          <cell r="BA1517">
            <v>22</v>
          </cell>
          <cell r="BB1517">
            <v>39.75</v>
          </cell>
          <cell r="BC1517">
            <v>5.41</v>
          </cell>
          <cell r="BN1517">
            <v>46</v>
          </cell>
          <cell r="BO1517">
            <v>8823.99</v>
          </cell>
        </row>
        <row r="1518">
          <cell r="BA1518">
            <v>43</v>
          </cell>
          <cell r="BB1518">
            <v>26.03</v>
          </cell>
          <cell r="BC1518">
            <v>4.47</v>
          </cell>
          <cell r="BN1518">
            <v>46</v>
          </cell>
          <cell r="BO1518">
            <v>8823.2800000000007</v>
          </cell>
        </row>
        <row r="1519">
          <cell r="BA1519">
            <v>28</v>
          </cell>
          <cell r="BB1519">
            <v>34.51</v>
          </cell>
          <cell r="BC1519">
            <v>6.26</v>
          </cell>
          <cell r="BN1519">
            <v>46</v>
          </cell>
          <cell r="BO1519">
            <v>8733.23</v>
          </cell>
        </row>
        <row r="1520">
          <cell r="BA1520">
            <v>47</v>
          </cell>
          <cell r="BB1520">
            <v>19.32</v>
          </cell>
          <cell r="BC1520">
            <v>11.58</v>
          </cell>
          <cell r="BN1520">
            <v>46</v>
          </cell>
          <cell r="BO1520">
            <v>8347.16</v>
          </cell>
        </row>
        <row r="1521">
          <cell r="BA1521">
            <v>31</v>
          </cell>
          <cell r="BB1521">
            <v>28.5</v>
          </cell>
          <cell r="BC1521">
            <v>4.3600000000000003</v>
          </cell>
          <cell r="BN1521">
            <v>46</v>
          </cell>
          <cell r="BO1521">
            <v>8342.91</v>
          </cell>
        </row>
        <row r="1522">
          <cell r="BA1522">
            <v>37</v>
          </cell>
          <cell r="BB1522">
            <v>30.875</v>
          </cell>
          <cell r="BC1522">
            <v>4.1399999999999997</v>
          </cell>
          <cell r="BN1522">
            <v>46</v>
          </cell>
          <cell r="BO1522">
            <v>8334.59</v>
          </cell>
        </row>
        <row r="1523">
          <cell r="BA1523">
            <v>42</v>
          </cell>
          <cell r="BB1523">
            <v>24.02</v>
          </cell>
          <cell r="BC1523">
            <v>4.38</v>
          </cell>
          <cell r="BN1523">
            <v>46</v>
          </cell>
          <cell r="BO1523">
            <v>8334.4599999999991</v>
          </cell>
        </row>
        <row r="1524">
          <cell r="BA1524">
            <v>41</v>
          </cell>
          <cell r="BB1524">
            <v>36.08</v>
          </cell>
          <cell r="BC1524">
            <v>11.61</v>
          </cell>
          <cell r="BN1524">
            <v>46</v>
          </cell>
          <cell r="BO1524">
            <v>8240.59</v>
          </cell>
        </row>
        <row r="1525">
          <cell r="BA1525">
            <v>41</v>
          </cell>
          <cell r="BB1525">
            <v>32.200000000000003</v>
          </cell>
          <cell r="BC1525">
            <v>10.59</v>
          </cell>
          <cell r="BN1525">
            <v>46</v>
          </cell>
          <cell r="BO1525">
            <v>8233.1</v>
          </cell>
        </row>
        <row r="1526">
          <cell r="BA1526">
            <v>41</v>
          </cell>
          <cell r="BB1526">
            <v>28.05</v>
          </cell>
          <cell r="BC1526">
            <v>11.85</v>
          </cell>
          <cell r="BN1526">
            <v>46</v>
          </cell>
          <cell r="BO1526">
            <v>8232.64</v>
          </cell>
        </row>
        <row r="1527">
          <cell r="BA1527">
            <v>34</v>
          </cell>
          <cell r="BB1527">
            <v>19</v>
          </cell>
          <cell r="BC1527">
            <v>5.46</v>
          </cell>
          <cell r="BN1527">
            <v>46</v>
          </cell>
          <cell r="BO1527">
            <v>8026.67</v>
          </cell>
        </row>
        <row r="1528">
          <cell r="BA1528">
            <v>56</v>
          </cell>
          <cell r="BB1528">
            <v>16.13</v>
          </cell>
          <cell r="BC1528">
            <v>4.54</v>
          </cell>
          <cell r="BN1528">
            <v>46</v>
          </cell>
          <cell r="BO1528">
            <v>7742.11</v>
          </cell>
        </row>
        <row r="1529">
          <cell r="BA1529">
            <v>52</v>
          </cell>
          <cell r="BB1529">
            <v>18.77</v>
          </cell>
          <cell r="BC1529">
            <v>11.98</v>
          </cell>
          <cell r="BN1529">
            <v>46</v>
          </cell>
          <cell r="BO1529">
            <v>7662.47</v>
          </cell>
        </row>
        <row r="1530">
          <cell r="BA1530">
            <v>37</v>
          </cell>
          <cell r="BB1530">
            <v>28.88</v>
          </cell>
          <cell r="BC1530">
            <v>6.59</v>
          </cell>
          <cell r="BN1530">
            <v>46</v>
          </cell>
          <cell r="BO1530">
            <v>7526.71</v>
          </cell>
        </row>
        <row r="1531">
          <cell r="BA1531">
            <v>36</v>
          </cell>
          <cell r="BB1531">
            <v>27.55</v>
          </cell>
          <cell r="BC1531">
            <v>10.83</v>
          </cell>
          <cell r="BN1531">
            <v>46</v>
          </cell>
          <cell r="BO1531">
            <v>7273.02</v>
          </cell>
        </row>
        <row r="1532">
          <cell r="BA1532">
            <v>54</v>
          </cell>
          <cell r="BB1532">
            <v>15.6</v>
          </cell>
          <cell r="BC1532">
            <v>8.6</v>
          </cell>
          <cell r="BN1532">
            <v>46</v>
          </cell>
          <cell r="BO1532">
            <v>7147.11</v>
          </cell>
        </row>
        <row r="1533">
          <cell r="BA1533">
            <v>44</v>
          </cell>
          <cell r="BB1533">
            <v>21.99</v>
          </cell>
          <cell r="BC1533">
            <v>11.17</v>
          </cell>
          <cell r="BN1533">
            <v>46</v>
          </cell>
          <cell r="BO1533">
            <v>6529.21</v>
          </cell>
        </row>
        <row r="1534">
          <cell r="BA1534">
            <v>28</v>
          </cell>
          <cell r="BB1534">
            <v>34.85</v>
          </cell>
          <cell r="BC1534">
            <v>5.75</v>
          </cell>
          <cell r="BN1534">
            <v>46</v>
          </cell>
          <cell r="BO1534">
            <v>6417.28</v>
          </cell>
        </row>
        <row r="1535">
          <cell r="BA1535">
            <v>39</v>
          </cell>
          <cell r="BB1535">
            <v>24.51</v>
          </cell>
          <cell r="BC1535">
            <v>4.83</v>
          </cell>
          <cell r="BN1535">
            <v>46</v>
          </cell>
          <cell r="BO1535">
            <v>6374.16</v>
          </cell>
        </row>
        <row r="1536">
          <cell r="BA1536">
            <v>51</v>
          </cell>
          <cell r="BB1536">
            <v>19.399999999999999</v>
          </cell>
          <cell r="BC1536">
            <v>11.93</v>
          </cell>
          <cell r="BN1536">
            <v>46</v>
          </cell>
          <cell r="BO1536">
            <v>6139.14</v>
          </cell>
        </row>
        <row r="1537">
          <cell r="BA1537">
            <v>54</v>
          </cell>
          <cell r="BB1537">
            <v>15.1</v>
          </cell>
          <cell r="BC1537">
            <v>8.41</v>
          </cell>
          <cell r="BN1537">
            <v>47</v>
          </cell>
          <cell r="BO1537">
            <v>42969.85</v>
          </cell>
        </row>
        <row r="1538">
          <cell r="BA1538">
            <v>37</v>
          </cell>
          <cell r="BB1538">
            <v>23.37</v>
          </cell>
          <cell r="BC1538">
            <v>5.59</v>
          </cell>
          <cell r="BN1538">
            <v>47</v>
          </cell>
          <cell r="BO1538">
            <v>42211.14</v>
          </cell>
        </row>
        <row r="1539">
          <cell r="BA1539">
            <v>33</v>
          </cell>
          <cell r="BB1539">
            <v>42.4</v>
          </cell>
          <cell r="BC1539">
            <v>4.0599999999999996</v>
          </cell>
          <cell r="BN1539">
            <v>47</v>
          </cell>
          <cell r="BO1539">
            <v>41681.86</v>
          </cell>
        </row>
        <row r="1540">
          <cell r="BA1540">
            <v>41</v>
          </cell>
          <cell r="BB1540">
            <v>28.405000000000001</v>
          </cell>
          <cell r="BC1540">
            <v>7.02</v>
          </cell>
          <cell r="BN1540">
            <v>47</v>
          </cell>
          <cell r="BO1540">
            <v>41676.080000000002</v>
          </cell>
        </row>
        <row r="1541">
          <cell r="BA1541">
            <v>40</v>
          </cell>
          <cell r="BB1541">
            <v>23.4</v>
          </cell>
          <cell r="BC1541">
            <v>4.47</v>
          </cell>
          <cell r="BN1541">
            <v>47</v>
          </cell>
          <cell r="BO1541">
            <v>40590.550000000003</v>
          </cell>
        </row>
        <row r="1542">
          <cell r="BA1542">
            <v>33</v>
          </cell>
          <cell r="BB1542">
            <v>33.44</v>
          </cell>
          <cell r="BC1542">
            <v>4.54</v>
          </cell>
          <cell r="BN1542">
            <v>47</v>
          </cell>
          <cell r="BO1542">
            <v>39963.120000000003</v>
          </cell>
        </row>
        <row r="1543">
          <cell r="BA1543">
            <v>38</v>
          </cell>
          <cell r="BB1543">
            <v>21.12</v>
          </cell>
          <cell r="BC1543">
            <v>4.99</v>
          </cell>
          <cell r="BN1543">
            <v>47</v>
          </cell>
          <cell r="BO1543">
            <v>37272.339999999997</v>
          </cell>
        </row>
        <row r="1544">
          <cell r="BA1544">
            <v>52</v>
          </cell>
          <cell r="BB1544">
            <v>18.48</v>
          </cell>
          <cell r="BC1544">
            <v>10.84</v>
          </cell>
          <cell r="BN1544">
            <v>47</v>
          </cell>
          <cell r="BO1544">
            <v>35050.620000000003</v>
          </cell>
        </row>
        <row r="1545">
          <cell r="BA1545">
            <v>38</v>
          </cell>
          <cell r="BB1545">
            <v>16.815000000000001</v>
          </cell>
          <cell r="BC1545">
            <v>5.63</v>
          </cell>
          <cell r="BN1545">
            <v>47</v>
          </cell>
          <cell r="BO1545">
            <v>34210.33</v>
          </cell>
        </row>
        <row r="1546">
          <cell r="BA1546">
            <v>33</v>
          </cell>
          <cell r="BB1546">
            <v>26.72</v>
          </cell>
          <cell r="BC1546">
            <v>4.1399999999999997</v>
          </cell>
          <cell r="BN1546">
            <v>47</v>
          </cell>
          <cell r="BO1546">
            <v>32259.96</v>
          </cell>
        </row>
        <row r="1547">
          <cell r="BA1547">
            <v>19</v>
          </cell>
          <cell r="BB1547">
            <v>41.42</v>
          </cell>
          <cell r="BC1547">
            <v>5.17</v>
          </cell>
          <cell r="BN1547">
            <v>47</v>
          </cell>
          <cell r="BO1547">
            <v>31897.1</v>
          </cell>
        </row>
        <row r="1548">
          <cell r="BA1548">
            <v>49</v>
          </cell>
          <cell r="BB1548">
            <v>20.69</v>
          </cell>
          <cell r="BC1548">
            <v>6.93</v>
          </cell>
          <cell r="BN1548">
            <v>47</v>
          </cell>
          <cell r="BO1548">
            <v>31591.82</v>
          </cell>
        </row>
        <row r="1549">
          <cell r="BA1549">
            <v>40</v>
          </cell>
          <cell r="BB1549">
            <v>41.23</v>
          </cell>
          <cell r="BC1549">
            <v>4.24</v>
          </cell>
          <cell r="BN1549">
            <v>47</v>
          </cell>
          <cell r="BO1549">
            <v>29899.25</v>
          </cell>
        </row>
        <row r="1550">
          <cell r="BA1550">
            <v>40</v>
          </cell>
          <cell r="BB1550">
            <v>29.9</v>
          </cell>
          <cell r="BC1550">
            <v>5.91</v>
          </cell>
          <cell r="BN1550">
            <v>47</v>
          </cell>
          <cell r="BO1550">
            <v>29583.8</v>
          </cell>
        </row>
        <row r="1551">
          <cell r="BA1551">
            <v>40</v>
          </cell>
          <cell r="BB1551">
            <v>34.104999999999997</v>
          </cell>
          <cell r="BC1551">
            <v>5.93</v>
          </cell>
          <cell r="BN1551">
            <v>47</v>
          </cell>
          <cell r="BO1551">
            <v>25309.49</v>
          </cell>
        </row>
        <row r="1552">
          <cell r="BA1552">
            <v>40</v>
          </cell>
          <cell r="BB1552">
            <v>24.97</v>
          </cell>
          <cell r="BC1552">
            <v>5.66</v>
          </cell>
          <cell r="BN1552">
            <v>47</v>
          </cell>
          <cell r="BO1552">
            <v>24915.22</v>
          </cell>
        </row>
        <row r="1553">
          <cell r="BA1553">
            <v>38</v>
          </cell>
          <cell r="BB1553">
            <v>34.799999999999997</v>
          </cell>
          <cell r="BC1553">
            <v>4.1900000000000004</v>
          </cell>
          <cell r="BN1553">
            <v>47</v>
          </cell>
          <cell r="BO1553">
            <v>24535.7</v>
          </cell>
        </row>
        <row r="1554">
          <cell r="BA1554">
            <v>41</v>
          </cell>
          <cell r="BB1554">
            <v>32.965000000000003</v>
          </cell>
          <cell r="BC1554">
            <v>9.2100000000000009</v>
          </cell>
          <cell r="BN1554">
            <v>47</v>
          </cell>
          <cell r="BO1554">
            <v>23401.31</v>
          </cell>
        </row>
        <row r="1555">
          <cell r="BA1555">
            <v>38</v>
          </cell>
          <cell r="BB1555">
            <v>27.265000000000001</v>
          </cell>
          <cell r="BC1555">
            <v>5.51</v>
          </cell>
          <cell r="BN1555">
            <v>47</v>
          </cell>
          <cell r="BO1555">
            <v>23065.42</v>
          </cell>
        </row>
        <row r="1556">
          <cell r="BA1556">
            <v>54</v>
          </cell>
          <cell r="BB1556">
            <v>17.059999999999999</v>
          </cell>
          <cell r="BC1556">
            <v>8.5</v>
          </cell>
          <cell r="BN1556">
            <v>47</v>
          </cell>
          <cell r="BO1556">
            <v>21978.68</v>
          </cell>
        </row>
        <row r="1557">
          <cell r="BA1557">
            <v>33</v>
          </cell>
          <cell r="BB1557">
            <v>36.29</v>
          </cell>
          <cell r="BC1557">
            <v>6.23</v>
          </cell>
          <cell r="BN1557">
            <v>47</v>
          </cell>
          <cell r="BO1557">
            <v>20878.78</v>
          </cell>
        </row>
        <row r="1558">
          <cell r="BA1558">
            <v>36</v>
          </cell>
          <cell r="BB1558">
            <v>28.594999999999999</v>
          </cell>
          <cell r="BC1558">
            <v>8.5299999999999994</v>
          </cell>
          <cell r="BN1558">
            <v>47</v>
          </cell>
          <cell r="BO1558">
            <v>18031.16</v>
          </cell>
        </row>
        <row r="1559">
          <cell r="BA1559">
            <v>53</v>
          </cell>
          <cell r="BB1559">
            <v>17.8</v>
          </cell>
          <cell r="BC1559">
            <v>5.75</v>
          </cell>
          <cell r="BN1559">
            <v>47</v>
          </cell>
          <cell r="BO1559">
            <v>17253.43</v>
          </cell>
        </row>
        <row r="1560">
          <cell r="BA1560">
            <v>40</v>
          </cell>
          <cell r="BB1560">
            <v>21.4</v>
          </cell>
          <cell r="BC1560">
            <v>5.6</v>
          </cell>
          <cell r="BN1560">
            <v>47</v>
          </cell>
          <cell r="BO1560">
            <v>16602.18</v>
          </cell>
        </row>
        <row r="1561">
          <cell r="BA1561">
            <v>40</v>
          </cell>
          <cell r="BB1561">
            <v>23.01</v>
          </cell>
          <cell r="BC1561">
            <v>4.68</v>
          </cell>
          <cell r="BN1561">
            <v>47</v>
          </cell>
          <cell r="BO1561">
            <v>15090.35</v>
          </cell>
        </row>
        <row r="1562">
          <cell r="BA1562">
            <v>46</v>
          </cell>
          <cell r="BB1562">
            <v>19.86</v>
          </cell>
          <cell r="BC1562">
            <v>5.62</v>
          </cell>
          <cell r="BN1562">
            <v>47</v>
          </cell>
          <cell r="BO1562">
            <v>14819</v>
          </cell>
        </row>
        <row r="1563">
          <cell r="BA1563">
            <v>28</v>
          </cell>
          <cell r="BB1563">
            <v>33.58</v>
          </cell>
          <cell r="BC1563">
            <v>5.08</v>
          </cell>
          <cell r="BN1563">
            <v>47</v>
          </cell>
          <cell r="BO1563">
            <v>13472.19</v>
          </cell>
        </row>
        <row r="1564">
          <cell r="BA1564">
            <v>40</v>
          </cell>
          <cell r="BB1564">
            <v>29.81</v>
          </cell>
          <cell r="BC1564">
            <v>5.28</v>
          </cell>
          <cell r="BN1564">
            <v>47</v>
          </cell>
          <cell r="BO1564">
            <v>13440.7</v>
          </cell>
        </row>
        <row r="1565">
          <cell r="BA1565">
            <v>40</v>
          </cell>
          <cell r="BB1565">
            <v>27.4</v>
          </cell>
          <cell r="BC1565">
            <v>4.6100000000000003</v>
          </cell>
          <cell r="BN1565">
            <v>47</v>
          </cell>
          <cell r="BO1565">
            <v>12770.27</v>
          </cell>
        </row>
        <row r="1566">
          <cell r="BA1566">
            <v>52</v>
          </cell>
          <cell r="BB1566">
            <v>17.98</v>
          </cell>
          <cell r="BC1566">
            <v>6.57</v>
          </cell>
          <cell r="BN1566">
            <v>47</v>
          </cell>
          <cell r="BO1566">
            <v>10259.129999999999</v>
          </cell>
        </row>
        <row r="1567">
          <cell r="BA1567">
            <v>43</v>
          </cell>
          <cell r="BB1567">
            <v>37.9</v>
          </cell>
          <cell r="BC1567">
            <v>5.83</v>
          </cell>
          <cell r="BN1567">
            <v>47</v>
          </cell>
          <cell r="BO1567">
            <v>10115.01</v>
          </cell>
        </row>
        <row r="1568">
          <cell r="BA1568">
            <v>41</v>
          </cell>
          <cell r="BB1568">
            <v>25.27</v>
          </cell>
          <cell r="BC1568">
            <v>6.98</v>
          </cell>
          <cell r="BN1568">
            <v>47</v>
          </cell>
          <cell r="BO1568">
            <v>9715.84</v>
          </cell>
        </row>
        <row r="1569">
          <cell r="BA1569">
            <v>38</v>
          </cell>
          <cell r="BB1569">
            <v>29.26</v>
          </cell>
          <cell r="BC1569">
            <v>4.03</v>
          </cell>
          <cell r="BN1569">
            <v>47</v>
          </cell>
          <cell r="BO1569">
            <v>9620.33</v>
          </cell>
        </row>
        <row r="1570">
          <cell r="BA1570">
            <v>38</v>
          </cell>
          <cell r="BB1570">
            <v>27.835000000000001</v>
          </cell>
          <cell r="BC1570">
            <v>4.5599999999999996</v>
          </cell>
          <cell r="BN1570">
            <v>47</v>
          </cell>
          <cell r="BO1570">
            <v>9540.17</v>
          </cell>
        </row>
        <row r="1571">
          <cell r="BA1571">
            <v>37</v>
          </cell>
          <cell r="BB1571">
            <v>46.53</v>
          </cell>
          <cell r="BC1571">
            <v>5.38</v>
          </cell>
          <cell r="BN1571">
            <v>47</v>
          </cell>
          <cell r="BO1571">
            <v>9380.75</v>
          </cell>
        </row>
        <row r="1572">
          <cell r="BA1572">
            <v>47</v>
          </cell>
          <cell r="BB1572">
            <v>20.58</v>
          </cell>
          <cell r="BC1572">
            <v>11.04</v>
          </cell>
          <cell r="BN1572">
            <v>47</v>
          </cell>
          <cell r="BO1572">
            <v>9225.26</v>
          </cell>
        </row>
        <row r="1573">
          <cell r="BA1573">
            <v>46</v>
          </cell>
          <cell r="BB1573">
            <v>19.53</v>
          </cell>
          <cell r="BC1573">
            <v>6.09</v>
          </cell>
          <cell r="BN1573">
            <v>47</v>
          </cell>
          <cell r="BO1573">
            <v>8930.93</v>
          </cell>
        </row>
        <row r="1574">
          <cell r="BA1574">
            <v>35</v>
          </cell>
          <cell r="BB1574">
            <v>27.7</v>
          </cell>
          <cell r="BC1574">
            <v>4.71</v>
          </cell>
          <cell r="BN1574">
            <v>47</v>
          </cell>
          <cell r="BO1574">
            <v>8627.5400000000009</v>
          </cell>
        </row>
        <row r="1575">
          <cell r="BA1575">
            <v>51</v>
          </cell>
          <cell r="BB1575">
            <v>18.920000000000002</v>
          </cell>
          <cell r="BC1575">
            <v>8.18</v>
          </cell>
          <cell r="BN1575">
            <v>47</v>
          </cell>
          <cell r="BO1575">
            <v>8569.86</v>
          </cell>
        </row>
        <row r="1576">
          <cell r="BA1576">
            <v>52</v>
          </cell>
          <cell r="BB1576">
            <v>17.760000000000002</v>
          </cell>
          <cell r="BC1576">
            <v>11.18</v>
          </cell>
          <cell r="BN1576">
            <v>47</v>
          </cell>
          <cell r="BO1576">
            <v>8556.91</v>
          </cell>
        </row>
        <row r="1577">
          <cell r="BA1577">
            <v>37</v>
          </cell>
          <cell r="BB1577">
            <v>29.83</v>
          </cell>
          <cell r="BC1577">
            <v>5.03</v>
          </cell>
          <cell r="BN1577">
            <v>47</v>
          </cell>
          <cell r="BO1577">
            <v>8551.35</v>
          </cell>
        </row>
        <row r="1578">
          <cell r="BA1578">
            <v>35</v>
          </cell>
          <cell r="BB1578">
            <v>23.465</v>
          </cell>
          <cell r="BC1578">
            <v>5.56</v>
          </cell>
          <cell r="BN1578">
            <v>47</v>
          </cell>
          <cell r="BO1578">
            <v>8539.67</v>
          </cell>
        </row>
        <row r="1579">
          <cell r="BA1579">
            <v>40</v>
          </cell>
          <cell r="BB1579">
            <v>29.355</v>
          </cell>
          <cell r="BC1579">
            <v>4.33</v>
          </cell>
          <cell r="BN1579">
            <v>47</v>
          </cell>
          <cell r="BO1579">
            <v>8428.07</v>
          </cell>
        </row>
        <row r="1580">
          <cell r="BA1580">
            <v>25</v>
          </cell>
          <cell r="BB1580">
            <v>35.49</v>
          </cell>
          <cell r="BC1580">
            <v>5.21</v>
          </cell>
          <cell r="BN1580">
            <v>47</v>
          </cell>
          <cell r="BO1580">
            <v>8083.92</v>
          </cell>
        </row>
        <row r="1581">
          <cell r="BA1581">
            <v>40</v>
          </cell>
          <cell r="BB1581">
            <v>26.315000000000001</v>
          </cell>
          <cell r="BC1581">
            <v>5.89</v>
          </cell>
          <cell r="BN1581">
            <v>47</v>
          </cell>
          <cell r="BO1581">
            <v>8068.19</v>
          </cell>
        </row>
        <row r="1582">
          <cell r="BA1582">
            <v>46</v>
          </cell>
          <cell r="BB1582">
            <v>19.79</v>
          </cell>
          <cell r="BC1582">
            <v>4.8099999999999996</v>
          </cell>
          <cell r="BN1582">
            <v>47</v>
          </cell>
          <cell r="BO1582">
            <v>8062.76</v>
          </cell>
        </row>
        <row r="1583">
          <cell r="BA1583">
            <v>38</v>
          </cell>
          <cell r="BB1583">
            <v>40.564999999999998</v>
          </cell>
          <cell r="BC1583">
            <v>5.66</v>
          </cell>
          <cell r="BN1583">
            <v>47</v>
          </cell>
          <cell r="BO1583">
            <v>7966.81</v>
          </cell>
        </row>
        <row r="1584">
          <cell r="BA1584">
            <v>52</v>
          </cell>
          <cell r="BB1584">
            <v>18.03</v>
          </cell>
          <cell r="BC1584">
            <v>10.66</v>
          </cell>
          <cell r="BN1584">
            <v>47</v>
          </cell>
          <cell r="BO1584">
            <v>7175.51</v>
          </cell>
        </row>
        <row r="1585">
          <cell r="BA1585">
            <v>26</v>
          </cell>
          <cell r="BB1585">
            <v>34.65</v>
          </cell>
          <cell r="BC1585">
            <v>5.98</v>
          </cell>
          <cell r="BN1585">
            <v>47</v>
          </cell>
          <cell r="BO1585">
            <v>6809.46</v>
          </cell>
        </row>
        <row r="1586">
          <cell r="BA1586">
            <v>33</v>
          </cell>
          <cell r="BB1586">
            <v>42.94</v>
          </cell>
          <cell r="BC1586">
            <v>4.34</v>
          </cell>
          <cell r="BN1586">
            <v>47</v>
          </cell>
          <cell r="BO1586">
            <v>6423.48</v>
          </cell>
        </row>
        <row r="1587">
          <cell r="BA1587">
            <v>42</v>
          </cell>
          <cell r="BB1587">
            <v>31.254999999999999</v>
          </cell>
          <cell r="BC1587">
            <v>5.17</v>
          </cell>
          <cell r="BN1587">
            <v>47</v>
          </cell>
          <cell r="BO1587">
            <v>5411.99</v>
          </cell>
        </row>
        <row r="1588">
          <cell r="BA1588">
            <v>39</v>
          </cell>
          <cell r="BB1588">
            <v>45.43</v>
          </cell>
          <cell r="BC1588">
            <v>4.2300000000000004</v>
          </cell>
          <cell r="BN1588">
            <v>48</v>
          </cell>
          <cell r="BO1588">
            <v>45702.02</v>
          </cell>
        </row>
        <row r="1589">
          <cell r="BA1589">
            <v>39</v>
          </cell>
          <cell r="BB1589">
            <v>32.340000000000003</v>
          </cell>
          <cell r="BC1589">
            <v>4.88</v>
          </cell>
          <cell r="BN1589">
            <v>48</v>
          </cell>
          <cell r="BO1589">
            <v>44202.65</v>
          </cell>
        </row>
        <row r="1590">
          <cell r="BA1590">
            <v>36</v>
          </cell>
          <cell r="BB1590">
            <v>25.46</v>
          </cell>
          <cell r="BC1590">
            <v>9.7100000000000009</v>
          </cell>
          <cell r="BN1590">
            <v>48</v>
          </cell>
          <cell r="BO1590">
            <v>41636.199999999997</v>
          </cell>
        </row>
        <row r="1591">
          <cell r="BA1591">
            <v>32</v>
          </cell>
          <cell r="BB1591">
            <v>37.145000000000003</v>
          </cell>
          <cell r="BC1591">
            <v>5.32</v>
          </cell>
          <cell r="BN1591">
            <v>48</v>
          </cell>
          <cell r="BO1591">
            <v>36350.71</v>
          </cell>
        </row>
        <row r="1592">
          <cell r="BA1592">
            <v>37</v>
          </cell>
          <cell r="BB1592">
            <v>30.8</v>
          </cell>
          <cell r="BC1592">
            <v>5.83</v>
          </cell>
          <cell r="BN1592">
            <v>48</v>
          </cell>
          <cell r="BO1592">
            <v>36182.870000000003</v>
          </cell>
        </row>
        <row r="1593">
          <cell r="BA1593">
            <v>37</v>
          </cell>
          <cell r="BB1593">
            <v>29.5</v>
          </cell>
          <cell r="BC1593">
            <v>5.54</v>
          </cell>
          <cell r="BN1593">
            <v>48</v>
          </cell>
          <cell r="BO1593">
            <v>35711.39</v>
          </cell>
        </row>
        <row r="1594">
          <cell r="BA1594">
            <v>18</v>
          </cell>
          <cell r="BB1594">
            <v>43.39</v>
          </cell>
          <cell r="BC1594">
            <v>5.85</v>
          </cell>
          <cell r="BN1594">
            <v>48</v>
          </cell>
          <cell r="BO1594">
            <v>32760.48</v>
          </cell>
        </row>
        <row r="1595">
          <cell r="BA1595">
            <v>53</v>
          </cell>
          <cell r="BB1595">
            <v>15.08</v>
          </cell>
          <cell r="BC1595">
            <v>4.8499999999999996</v>
          </cell>
          <cell r="BN1595">
            <v>48</v>
          </cell>
          <cell r="BO1595">
            <v>31368.81</v>
          </cell>
        </row>
        <row r="1596">
          <cell r="BA1596">
            <v>48</v>
          </cell>
          <cell r="BB1596">
            <v>20.48</v>
          </cell>
          <cell r="BC1596">
            <v>11.09</v>
          </cell>
          <cell r="BN1596">
            <v>48</v>
          </cell>
          <cell r="BO1596">
            <v>28468.92</v>
          </cell>
        </row>
        <row r="1597">
          <cell r="BA1597">
            <v>26</v>
          </cell>
          <cell r="BB1597">
            <v>34.450000000000003</v>
          </cell>
          <cell r="BC1597">
            <v>5.58</v>
          </cell>
          <cell r="BN1597">
            <v>48</v>
          </cell>
          <cell r="BO1597">
            <v>26392.26</v>
          </cell>
        </row>
        <row r="1598">
          <cell r="BA1598">
            <v>41</v>
          </cell>
          <cell r="BB1598">
            <v>34.21</v>
          </cell>
          <cell r="BC1598">
            <v>9.7200000000000006</v>
          </cell>
          <cell r="BN1598">
            <v>48</v>
          </cell>
          <cell r="BO1598">
            <v>26236.58</v>
          </cell>
        </row>
        <row r="1599">
          <cell r="BA1599">
            <v>41</v>
          </cell>
          <cell r="BB1599">
            <v>28.8</v>
          </cell>
          <cell r="BC1599">
            <v>11.41</v>
          </cell>
          <cell r="BN1599">
            <v>48</v>
          </cell>
          <cell r="BO1599">
            <v>24180.93</v>
          </cell>
        </row>
        <row r="1600">
          <cell r="BA1600">
            <v>29</v>
          </cell>
          <cell r="BB1600">
            <v>31.74</v>
          </cell>
          <cell r="BC1600">
            <v>4.46</v>
          </cell>
          <cell r="BN1600">
            <v>48</v>
          </cell>
          <cell r="BO1600">
            <v>21232.18</v>
          </cell>
        </row>
        <row r="1601">
          <cell r="BA1601">
            <v>41</v>
          </cell>
          <cell r="BB1601">
            <v>21.78</v>
          </cell>
          <cell r="BC1601">
            <v>9.31</v>
          </cell>
          <cell r="BN1601">
            <v>48</v>
          </cell>
          <cell r="BO1601">
            <v>21223.68</v>
          </cell>
        </row>
        <row r="1602">
          <cell r="BA1602">
            <v>38</v>
          </cell>
          <cell r="BB1602">
            <v>23.75</v>
          </cell>
          <cell r="BC1602">
            <v>5.03</v>
          </cell>
          <cell r="BN1602">
            <v>48</v>
          </cell>
          <cell r="BO1602">
            <v>16841.32</v>
          </cell>
        </row>
        <row r="1603">
          <cell r="BA1603">
            <v>27</v>
          </cell>
          <cell r="BB1603">
            <v>33.21</v>
          </cell>
          <cell r="BC1603">
            <v>5.07</v>
          </cell>
          <cell r="BN1603">
            <v>48</v>
          </cell>
          <cell r="BO1603">
            <v>16770.990000000002</v>
          </cell>
        </row>
        <row r="1604">
          <cell r="BA1604">
            <v>52</v>
          </cell>
          <cell r="BB1604">
            <v>17.7</v>
          </cell>
          <cell r="BC1604">
            <v>10.42</v>
          </cell>
          <cell r="BN1604">
            <v>48</v>
          </cell>
          <cell r="BO1604">
            <v>16190.97</v>
          </cell>
        </row>
        <row r="1605">
          <cell r="BA1605">
            <v>50</v>
          </cell>
          <cell r="BB1605">
            <v>17.2</v>
          </cell>
          <cell r="BC1605">
            <v>6.45</v>
          </cell>
          <cell r="BN1605">
            <v>48</v>
          </cell>
          <cell r="BO1605">
            <v>15746.62</v>
          </cell>
        </row>
        <row r="1606">
          <cell r="BA1606">
            <v>50</v>
          </cell>
          <cell r="BB1606">
            <v>19.21</v>
          </cell>
          <cell r="BC1606">
            <v>5.52</v>
          </cell>
          <cell r="BN1606">
            <v>48</v>
          </cell>
          <cell r="BO1606">
            <v>15556.67</v>
          </cell>
        </row>
        <row r="1607">
          <cell r="BA1607">
            <v>43</v>
          </cell>
          <cell r="BB1607">
            <v>23.2</v>
          </cell>
          <cell r="BC1607">
            <v>4.41</v>
          </cell>
          <cell r="BN1607">
            <v>48</v>
          </cell>
          <cell r="BO1607">
            <v>15532.16</v>
          </cell>
        </row>
        <row r="1608">
          <cell r="BA1608">
            <v>39</v>
          </cell>
          <cell r="BB1608">
            <v>32.5</v>
          </cell>
          <cell r="BC1608">
            <v>4.6900000000000004</v>
          </cell>
          <cell r="BN1608">
            <v>48</v>
          </cell>
          <cell r="BO1608">
            <v>14256.79</v>
          </cell>
        </row>
        <row r="1609">
          <cell r="BA1609">
            <v>44</v>
          </cell>
          <cell r="BB1609">
            <v>20.9</v>
          </cell>
          <cell r="BC1609">
            <v>6.94</v>
          </cell>
          <cell r="BN1609">
            <v>48</v>
          </cell>
          <cell r="BO1609">
            <v>12697.48</v>
          </cell>
        </row>
        <row r="1610">
          <cell r="BA1610">
            <v>50</v>
          </cell>
          <cell r="BB1610">
            <v>19.11</v>
          </cell>
          <cell r="BC1610">
            <v>4.3499999999999996</v>
          </cell>
          <cell r="BN1610">
            <v>48</v>
          </cell>
          <cell r="BO1610">
            <v>12245.17</v>
          </cell>
        </row>
        <row r="1611">
          <cell r="BA1611">
            <v>30</v>
          </cell>
          <cell r="BB1611">
            <v>31.17</v>
          </cell>
          <cell r="BC1611">
            <v>5.28</v>
          </cell>
          <cell r="BN1611">
            <v>48</v>
          </cell>
          <cell r="BO1611">
            <v>12137.6</v>
          </cell>
        </row>
        <row r="1612">
          <cell r="BA1612">
            <v>23</v>
          </cell>
          <cell r="BB1612">
            <v>36.08</v>
          </cell>
          <cell r="BC1612">
            <v>4.29</v>
          </cell>
          <cell r="BN1612">
            <v>48</v>
          </cell>
          <cell r="BO1612">
            <v>11858.56</v>
          </cell>
        </row>
        <row r="1613">
          <cell r="BA1613">
            <v>37</v>
          </cell>
          <cell r="BB1613">
            <v>28.024999999999999</v>
          </cell>
          <cell r="BC1613">
            <v>5.69</v>
          </cell>
          <cell r="BN1613">
            <v>48</v>
          </cell>
          <cell r="BO1613">
            <v>11037.85</v>
          </cell>
        </row>
        <row r="1614">
          <cell r="BA1614">
            <v>37</v>
          </cell>
          <cell r="BB1614">
            <v>24.32</v>
          </cell>
          <cell r="BC1614">
            <v>5.56</v>
          </cell>
          <cell r="BN1614">
            <v>48</v>
          </cell>
          <cell r="BO1614">
            <v>11033.66</v>
          </cell>
        </row>
        <row r="1615">
          <cell r="BA1615">
            <v>34</v>
          </cell>
          <cell r="BB1615">
            <v>38</v>
          </cell>
          <cell r="BC1615">
            <v>5.41</v>
          </cell>
          <cell r="BN1615">
            <v>48</v>
          </cell>
          <cell r="BO1615">
            <v>11015.17</v>
          </cell>
        </row>
        <row r="1616">
          <cell r="BA1616">
            <v>41</v>
          </cell>
          <cell r="BB1616">
            <v>31.6</v>
          </cell>
          <cell r="BC1616">
            <v>10.85</v>
          </cell>
          <cell r="BN1616">
            <v>48</v>
          </cell>
          <cell r="BO1616">
            <v>10736.87</v>
          </cell>
        </row>
        <row r="1617">
          <cell r="BA1617">
            <v>41</v>
          </cell>
          <cell r="BB1617">
            <v>31.02</v>
          </cell>
          <cell r="BC1617">
            <v>11.63</v>
          </cell>
          <cell r="BN1617">
            <v>48</v>
          </cell>
          <cell r="BO1617">
            <v>10407.09</v>
          </cell>
        </row>
        <row r="1618">
          <cell r="BA1618">
            <v>34</v>
          </cell>
          <cell r="BB1618">
            <v>29.26</v>
          </cell>
          <cell r="BC1618">
            <v>5.68</v>
          </cell>
          <cell r="BN1618">
            <v>48</v>
          </cell>
          <cell r="BO1618">
            <v>10352.48</v>
          </cell>
        </row>
        <row r="1619">
          <cell r="BA1619">
            <v>52</v>
          </cell>
          <cell r="BB1619">
            <v>15.09</v>
          </cell>
          <cell r="BC1619">
            <v>7.59</v>
          </cell>
          <cell r="BN1619">
            <v>48</v>
          </cell>
          <cell r="BO1619">
            <v>10141.14</v>
          </cell>
        </row>
        <row r="1620">
          <cell r="BA1620">
            <v>37</v>
          </cell>
          <cell r="BB1620">
            <v>22.63</v>
          </cell>
          <cell r="BC1620">
            <v>5.09</v>
          </cell>
          <cell r="BN1620">
            <v>48</v>
          </cell>
          <cell r="BO1620">
            <v>10043.25</v>
          </cell>
        </row>
        <row r="1621">
          <cell r="BA1621">
            <v>38</v>
          </cell>
          <cell r="BB1621">
            <v>23.46</v>
          </cell>
          <cell r="BC1621">
            <v>4.21</v>
          </cell>
          <cell r="BN1621">
            <v>48</v>
          </cell>
          <cell r="BO1621">
            <v>9653.81</v>
          </cell>
        </row>
        <row r="1622">
          <cell r="BA1622">
            <v>37</v>
          </cell>
          <cell r="BB1622">
            <v>22.56</v>
          </cell>
          <cell r="BC1622">
            <v>4.34</v>
          </cell>
          <cell r="BN1622">
            <v>48</v>
          </cell>
          <cell r="BO1622">
            <v>9563.0300000000007</v>
          </cell>
        </row>
        <row r="1623">
          <cell r="BA1623">
            <v>49</v>
          </cell>
          <cell r="BB1623">
            <v>19.28</v>
          </cell>
          <cell r="BC1623">
            <v>11.85</v>
          </cell>
          <cell r="BN1623">
            <v>48</v>
          </cell>
          <cell r="BO1623">
            <v>9447.25</v>
          </cell>
        </row>
        <row r="1624">
          <cell r="BA1624">
            <v>52</v>
          </cell>
          <cell r="BB1624">
            <v>15.37</v>
          </cell>
          <cell r="BC1624">
            <v>9.61</v>
          </cell>
          <cell r="BN1624">
            <v>48</v>
          </cell>
          <cell r="BO1624">
            <v>9249.5</v>
          </cell>
        </row>
        <row r="1625">
          <cell r="BA1625">
            <v>46</v>
          </cell>
          <cell r="BB1625">
            <v>18.71</v>
          </cell>
          <cell r="BC1625">
            <v>5.29</v>
          </cell>
          <cell r="BN1625">
            <v>48</v>
          </cell>
          <cell r="BO1625">
            <v>8978.19</v>
          </cell>
        </row>
        <row r="1626">
          <cell r="BA1626">
            <v>44</v>
          </cell>
          <cell r="BB1626">
            <v>20.61</v>
          </cell>
          <cell r="BC1626">
            <v>6.89</v>
          </cell>
          <cell r="BN1626">
            <v>48</v>
          </cell>
          <cell r="BO1626">
            <v>8968.33</v>
          </cell>
        </row>
        <row r="1627">
          <cell r="BA1627">
            <v>53</v>
          </cell>
          <cell r="BB1627">
            <v>15.99</v>
          </cell>
          <cell r="BC1627">
            <v>4.57</v>
          </cell>
          <cell r="BN1627">
            <v>48</v>
          </cell>
          <cell r="BO1627">
            <v>8964.06</v>
          </cell>
        </row>
        <row r="1628">
          <cell r="BA1628">
            <v>32</v>
          </cell>
          <cell r="BB1628">
            <v>33.155000000000001</v>
          </cell>
          <cell r="BC1628">
            <v>4.32</v>
          </cell>
          <cell r="BN1628">
            <v>48</v>
          </cell>
          <cell r="BO1628">
            <v>8871.15</v>
          </cell>
        </row>
        <row r="1629">
          <cell r="BA1629">
            <v>39</v>
          </cell>
          <cell r="BB1629">
            <v>26.22</v>
          </cell>
          <cell r="BC1629">
            <v>5.57</v>
          </cell>
          <cell r="BN1629">
            <v>48</v>
          </cell>
          <cell r="BO1629">
            <v>8765.25</v>
          </cell>
        </row>
        <row r="1630">
          <cell r="BA1630">
            <v>39</v>
          </cell>
          <cell r="BB1630">
            <v>21.85</v>
          </cell>
          <cell r="BC1630">
            <v>5.26</v>
          </cell>
          <cell r="BN1630">
            <v>48</v>
          </cell>
          <cell r="BO1630">
            <v>8671.19</v>
          </cell>
        </row>
        <row r="1631">
          <cell r="BA1631">
            <v>31</v>
          </cell>
          <cell r="BB1631">
            <v>30.495000000000001</v>
          </cell>
          <cell r="BC1631">
            <v>6.25</v>
          </cell>
          <cell r="BN1631">
            <v>48</v>
          </cell>
          <cell r="BO1631">
            <v>8280.6200000000008</v>
          </cell>
        </row>
        <row r="1632">
          <cell r="BA1632">
            <v>37</v>
          </cell>
          <cell r="BB1632">
            <v>34.104999999999997</v>
          </cell>
          <cell r="BC1632">
            <v>5.67</v>
          </cell>
          <cell r="BN1632">
            <v>48</v>
          </cell>
          <cell r="BO1632">
            <v>8277.52</v>
          </cell>
        </row>
        <row r="1633">
          <cell r="BA1633">
            <v>27</v>
          </cell>
          <cell r="BB1633">
            <v>32.770000000000003</v>
          </cell>
          <cell r="BC1633">
            <v>4.42</v>
          </cell>
          <cell r="BN1633">
            <v>48</v>
          </cell>
          <cell r="BO1633">
            <v>8269.0400000000009</v>
          </cell>
        </row>
        <row r="1634">
          <cell r="BA1634">
            <v>52</v>
          </cell>
          <cell r="BB1634">
            <v>16.850000000000001</v>
          </cell>
          <cell r="BC1634">
            <v>11.75</v>
          </cell>
          <cell r="BN1634">
            <v>48</v>
          </cell>
          <cell r="BO1634">
            <v>7804.16</v>
          </cell>
        </row>
        <row r="1635">
          <cell r="BA1635">
            <v>38</v>
          </cell>
          <cell r="BB1635">
            <v>34.700000000000003</v>
          </cell>
          <cell r="BC1635">
            <v>6.06</v>
          </cell>
          <cell r="BN1635">
            <v>48</v>
          </cell>
          <cell r="BO1635">
            <v>7789.64</v>
          </cell>
        </row>
        <row r="1636">
          <cell r="BA1636">
            <v>38</v>
          </cell>
          <cell r="BB1636">
            <v>37.049999999999997</v>
          </cell>
          <cell r="BC1636">
            <v>5.48</v>
          </cell>
          <cell r="BN1636">
            <v>48</v>
          </cell>
          <cell r="BO1636">
            <v>6965.21</v>
          </cell>
        </row>
        <row r="1637">
          <cell r="BA1637">
            <v>43</v>
          </cell>
          <cell r="BB1637">
            <v>18.78</v>
          </cell>
          <cell r="BC1637">
            <v>4.45</v>
          </cell>
          <cell r="BN1637">
            <v>48</v>
          </cell>
          <cell r="BO1637">
            <v>6302.23</v>
          </cell>
        </row>
        <row r="1638">
          <cell r="BA1638">
            <v>38</v>
          </cell>
          <cell r="BB1638">
            <v>28.024999999999999</v>
          </cell>
          <cell r="BC1638">
            <v>5</v>
          </cell>
          <cell r="BN1638">
            <v>48</v>
          </cell>
          <cell r="BO1638">
            <v>5990.17</v>
          </cell>
        </row>
        <row r="1639">
          <cell r="BA1639">
            <v>28</v>
          </cell>
          <cell r="BB1639">
            <v>35.090000000000003</v>
          </cell>
          <cell r="BC1639">
            <v>5.84</v>
          </cell>
          <cell r="BN1639">
            <v>48</v>
          </cell>
          <cell r="BO1639">
            <v>5979.99</v>
          </cell>
        </row>
        <row r="1640">
          <cell r="BA1640">
            <v>26</v>
          </cell>
          <cell r="BB1640">
            <v>34.42</v>
          </cell>
          <cell r="BC1640">
            <v>5.21</v>
          </cell>
          <cell r="BN1640">
            <v>48</v>
          </cell>
          <cell r="BO1640">
            <v>5698.74</v>
          </cell>
        </row>
        <row r="1641">
          <cell r="BA1641">
            <v>33</v>
          </cell>
          <cell r="BB1641">
            <v>29.4</v>
          </cell>
          <cell r="BC1641">
            <v>4.26</v>
          </cell>
          <cell r="BN1641">
            <v>48</v>
          </cell>
          <cell r="BO1641">
            <v>5576.35</v>
          </cell>
        </row>
        <row r="1642">
          <cell r="BA1642">
            <v>42</v>
          </cell>
          <cell r="BB1642">
            <v>21.31</v>
          </cell>
          <cell r="BC1642">
            <v>4.17</v>
          </cell>
          <cell r="BN1642">
            <v>48</v>
          </cell>
          <cell r="BO1642">
            <v>5322.24</v>
          </cell>
        </row>
        <row r="1643">
          <cell r="BA1643">
            <v>48</v>
          </cell>
          <cell r="BB1643">
            <v>19.559999999999999</v>
          </cell>
          <cell r="BC1643">
            <v>11.96</v>
          </cell>
          <cell r="BN1643">
            <v>48</v>
          </cell>
          <cell r="BO1643">
            <v>5291.71</v>
          </cell>
        </row>
        <row r="1644">
          <cell r="BA1644">
            <v>34</v>
          </cell>
          <cell r="BB1644">
            <v>37.335000000000001</v>
          </cell>
          <cell r="BC1644">
            <v>6.26</v>
          </cell>
          <cell r="BN1644">
            <v>48</v>
          </cell>
          <cell r="BO1644">
            <v>4942.0600000000004</v>
          </cell>
        </row>
        <row r="1645">
          <cell r="BA1645">
            <v>48</v>
          </cell>
          <cell r="BB1645">
            <v>19.53</v>
          </cell>
          <cell r="BC1645">
            <v>11.68</v>
          </cell>
          <cell r="BN1645">
            <v>48</v>
          </cell>
          <cell r="BO1645">
            <v>4844.67</v>
          </cell>
        </row>
        <row r="1646">
          <cell r="BA1646">
            <v>42</v>
          </cell>
          <cell r="BB1646">
            <v>34.1</v>
          </cell>
          <cell r="BC1646">
            <v>5.16</v>
          </cell>
          <cell r="BN1646">
            <v>49</v>
          </cell>
          <cell r="BO1646">
            <v>42188.15</v>
          </cell>
        </row>
        <row r="1647">
          <cell r="BA1647">
            <v>52</v>
          </cell>
          <cell r="BB1647">
            <v>16.5</v>
          </cell>
          <cell r="BC1647">
            <v>6.9</v>
          </cell>
          <cell r="BN1647">
            <v>49</v>
          </cell>
          <cell r="BO1647">
            <v>40974.160000000003</v>
          </cell>
        </row>
        <row r="1648">
          <cell r="BA1648">
            <v>38</v>
          </cell>
          <cell r="BB1648">
            <v>30.69</v>
          </cell>
          <cell r="BC1648">
            <v>4.83</v>
          </cell>
          <cell r="BN1648">
            <v>49</v>
          </cell>
          <cell r="BO1648">
            <v>39727.61</v>
          </cell>
        </row>
        <row r="1649">
          <cell r="BA1649">
            <v>38</v>
          </cell>
          <cell r="BB1649">
            <v>28.93</v>
          </cell>
          <cell r="BC1649">
            <v>4.87</v>
          </cell>
          <cell r="BN1649">
            <v>49</v>
          </cell>
          <cell r="BO1649">
            <v>36541.550000000003</v>
          </cell>
        </row>
        <row r="1650">
          <cell r="BA1650">
            <v>33</v>
          </cell>
          <cell r="BB1650">
            <v>38.9</v>
          </cell>
          <cell r="BC1650">
            <v>4.28</v>
          </cell>
          <cell r="BN1650">
            <v>49</v>
          </cell>
          <cell r="BO1650">
            <v>35547.72</v>
          </cell>
        </row>
        <row r="1651">
          <cell r="BA1651">
            <v>42</v>
          </cell>
          <cell r="BB1651">
            <v>26.9</v>
          </cell>
          <cell r="BC1651">
            <v>4.07</v>
          </cell>
          <cell r="BN1651">
            <v>49</v>
          </cell>
          <cell r="BO1651">
            <v>35517.19</v>
          </cell>
        </row>
        <row r="1652">
          <cell r="BA1652">
            <v>42</v>
          </cell>
          <cell r="BB1652">
            <v>24.86</v>
          </cell>
          <cell r="BC1652">
            <v>6.23</v>
          </cell>
          <cell r="BN1652">
            <v>49</v>
          </cell>
          <cell r="BO1652">
            <v>29757.69</v>
          </cell>
        </row>
        <row r="1653">
          <cell r="BA1653">
            <v>18</v>
          </cell>
          <cell r="BB1653">
            <v>39.14</v>
          </cell>
          <cell r="BC1653">
            <v>6.24</v>
          </cell>
          <cell r="BN1653">
            <v>49</v>
          </cell>
          <cell r="BO1653">
            <v>26140.36</v>
          </cell>
        </row>
        <row r="1654">
          <cell r="BA1654">
            <v>19</v>
          </cell>
          <cell r="BB1654">
            <v>39.799999999999997</v>
          </cell>
          <cell r="BC1654">
            <v>6.17</v>
          </cell>
          <cell r="BN1654">
            <v>49</v>
          </cell>
          <cell r="BO1654">
            <v>24106.91</v>
          </cell>
        </row>
        <row r="1655">
          <cell r="BA1655">
            <v>35</v>
          </cell>
          <cell r="BB1655">
            <v>34.32</v>
          </cell>
          <cell r="BC1655">
            <v>5.16</v>
          </cell>
          <cell r="BN1655">
            <v>49</v>
          </cell>
          <cell r="BO1655">
            <v>23807.24</v>
          </cell>
        </row>
        <row r="1656">
          <cell r="BA1656">
            <v>28</v>
          </cell>
          <cell r="BB1656">
            <v>32.51</v>
          </cell>
          <cell r="BC1656">
            <v>4.3</v>
          </cell>
          <cell r="BN1656">
            <v>49</v>
          </cell>
          <cell r="BO1656">
            <v>23568.27</v>
          </cell>
        </row>
        <row r="1657">
          <cell r="BA1657">
            <v>29</v>
          </cell>
          <cell r="BB1657">
            <v>30.71</v>
          </cell>
          <cell r="BC1657">
            <v>6.14</v>
          </cell>
          <cell r="BN1657">
            <v>49</v>
          </cell>
          <cell r="BO1657">
            <v>23306.55</v>
          </cell>
        </row>
        <row r="1658">
          <cell r="BA1658">
            <v>35</v>
          </cell>
          <cell r="BB1658">
            <v>28.9</v>
          </cell>
          <cell r="BC1658">
            <v>5.36</v>
          </cell>
          <cell r="BN1658">
            <v>49</v>
          </cell>
          <cell r="BO1658">
            <v>15670.3</v>
          </cell>
        </row>
        <row r="1659">
          <cell r="BA1659">
            <v>40</v>
          </cell>
          <cell r="BB1659">
            <v>36.19</v>
          </cell>
          <cell r="BC1659">
            <v>4.3</v>
          </cell>
          <cell r="BN1659">
            <v>49</v>
          </cell>
          <cell r="BO1659">
            <v>12852.37</v>
          </cell>
        </row>
        <row r="1660">
          <cell r="BA1660">
            <v>40</v>
          </cell>
          <cell r="BB1660">
            <v>29.6</v>
          </cell>
          <cell r="BC1660">
            <v>4.09</v>
          </cell>
          <cell r="BN1660">
            <v>49</v>
          </cell>
          <cell r="BO1660">
            <v>11552.9</v>
          </cell>
        </row>
        <row r="1661">
          <cell r="BA1661">
            <v>29</v>
          </cell>
          <cell r="BB1661">
            <v>30.95</v>
          </cell>
          <cell r="BC1661">
            <v>6.27</v>
          </cell>
          <cell r="BN1661">
            <v>49</v>
          </cell>
          <cell r="BO1661">
            <v>10977.21</v>
          </cell>
        </row>
        <row r="1662">
          <cell r="BA1662">
            <v>38</v>
          </cell>
          <cell r="BB1662">
            <v>19.95</v>
          </cell>
          <cell r="BC1662">
            <v>5.39</v>
          </cell>
          <cell r="BN1662">
            <v>49</v>
          </cell>
          <cell r="BO1662">
            <v>10419.59</v>
          </cell>
        </row>
        <row r="1663">
          <cell r="BA1663">
            <v>37</v>
          </cell>
          <cell r="BB1663">
            <v>23.65</v>
          </cell>
          <cell r="BC1663">
            <v>5.75</v>
          </cell>
          <cell r="BN1663">
            <v>49</v>
          </cell>
          <cell r="BO1663">
            <v>10381.48</v>
          </cell>
        </row>
        <row r="1664">
          <cell r="BA1664">
            <v>35</v>
          </cell>
          <cell r="BB1664">
            <v>43.34</v>
          </cell>
          <cell r="BC1664">
            <v>4.91</v>
          </cell>
          <cell r="BN1664">
            <v>49</v>
          </cell>
          <cell r="BO1664">
            <v>10370.91</v>
          </cell>
        </row>
        <row r="1665">
          <cell r="BA1665">
            <v>27</v>
          </cell>
          <cell r="BB1665">
            <v>31.98</v>
          </cell>
          <cell r="BC1665">
            <v>4.46</v>
          </cell>
          <cell r="BN1665">
            <v>49</v>
          </cell>
          <cell r="BO1665">
            <v>10345.93</v>
          </cell>
        </row>
        <row r="1666">
          <cell r="BA1666">
            <v>35</v>
          </cell>
          <cell r="BB1666">
            <v>35.86</v>
          </cell>
          <cell r="BC1666">
            <v>6.22</v>
          </cell>
          <cell r="BN1666">
            <v>49</v>
          </cell>
          <cell r="BO1666">
            <v>10269.459999999999</v>
          </cell>
        </row>
        <row r="1667">
          <cell r="BA1667">
            <v>51</v>
          </cell>
          <cell r="BB1667">
            <v>15.2</v>
          </cell>
          <cell r="BC1667">
            <v>8.82</v>
          </cell>
          <cell r="BN1667">
            <v>49</v>
          </cell>
          <cell r="BO1667">
            <v>10264.44</v>
          </cell>
        </row>
        <row r="1668">
          <cell r="BA1668">
            <v>20</v>
          </cell>
          <cell r="BB1668">
            <v>37.200000000000003</v>
          </cell>
          <cell r="BC1668">
            <v>10.14</v>
          </cell>
          <cell r="BN1668">
            <v>49</v>
          </cell>
          <cell r="BO1668">
            <v>10156.780000000001</v>
          </cell>
        </row>
        <row r="1669">
          <cell r="BA1669">
            <v>50</v>
          </cell>
          <cell r="BB1669">
            <v>17.91</v>
          </cell>
          <cell r="BC1669">
            <v>4.66</v>
          </cell>
          <cell r="BN1669">
            <v>49</v>
          </cell>
          <cell r="BO1669">
            <v>9800.89</v>
          </cell>
        </row>
        <row r="1670">
          <cell r="BA1670">
            <v>42</v>
          </cell>
          <cell r="BB1670">
            <v>20.76</v>
          </cell>
          <cell r="BC1670">
            <v>6.26</v>
          </cell>
          <cell r="BN1670">
            <v>49</v>
          </cell>
          <cell r="BO1670">
            <v>9778.35</v>
          </cell>
        </row>
        <row r="1671">
          <cell r="BA1671">
            <v>18</v>
          </cell>
          <cell r="BB1671">
            <v>38.99</v>
          </cell>
          <cell r="BC1671">
            <v>5.21</v>
          </cell>
          <cell r="BN1671">
            <v>49</v>
          </cell>
          <cell r="BO1671">
            <v>9583.89</v>
          </cell>
        </row>
        <row r="1672">
          <cell r="BA1672">
            <v>39</v>
          </cell>
          <cell r="BB1672">
            <v>42.655000000000001</v>
          </cell>
          <cell r="BC1672">
            <v>5.94</v>
          </cell>
          <cell r="BN1672">
            <v>49</v>
          </cell>
          <cell r="BO1672">
            <v>9566.99</v>
          </cell>
        </row>
        <row r="1673">
          <cell r="BA1673">
            <v>29</v>
          </cell>
          <cell r="BB1673">
            <v>30.57</v>
          </cell>
          <cell r="BC1673">
            <v>5.34</v>
          </cell>
          <cell r="BN1673">
            <v>49</v>
          </cell>
          <cell r="BO1673">
            <v>9538.65</v>
          </cell>
        </row>
        <row r="1674">
          <cell r="BA1674">
            <v>50</v>
          </cell>
          <cell r="BB1674">
            <v>17.7</v>
          </cell>
          <cell r="BC1674">
            <v>6.38</v>
          </cell>
          <cell r="BN1674">
            <v>49</v>
          </cell>
          <cell r="BO1674">
            <v>9447.3799999999992</v>
          </cell>
        </row>
        <row r="1675">
          <cell r="BA1675">
            <v>35</v>
          </cell>
          <cell r="BB1675">
            <v>34.770000000000003</v>
          </cell>
          <cell r="BC1675">
            <v>4.47</v>
          </cell>
          <cell r="BN1675">
            <v>49</v>
          </cell>
          <cell r="BO1675">
            <v>9304.7000000000007</v>
          </cell>
        </row>
        <row r="1676">
          <cell r="BA1676">
            <v>51</v>
          </cell>
          <cell r="BB1676">
            <v>16.88</v>
          </cell>
          <cell r="BC1676">
            <v>9.9600000000000009</v>
          </cell>
          <cell r="BN1676">
            <v>49</v>
          </cell>
          <cell r="BO1676">
            <v>9290.14</v>
          </cell>
        </row>
        <row r="1677">
          <cell r="BA1677">
            <v>41</v>
          </cell>
          <cell r="BB1677">
            <v>40.26</v>
          </cell>
          <cell r="BC1677">
            <v>9.92</v>
          </cell>
          <cell r="BN1677">
            <v>49</v>
          </cell>
          <cell r="BO1677">
            <v>9288.0300000000007</v>
          </cell>
        </row>
        <row r="1678">
          <cell r="BA1678">
            <v>29</v>
          </cell>
          <cell r="BB1678">
            <v>25.6</v>
          </cell>
          <cell r="BC1678">
            <v>6.03</v>
          </cell>
          <cell r="BN1678">
            <v>49</v>
          </cell>
          <cell r="BO1678">
            <v>9282.48</v>
          </cell>
        </row>
        <row r="1679">
          <cell r="BA1679">
            <v>41</v>
          </cell>
          <cell r="BB1679">
            <v>33.549999999999997</v>
          </cell>
          <cell r="BC1679">
            <v>10.9</v>
          </cell>
          <cell r="BN1679">
            <v>49</v>
          </cell>
          <cell r="BO1679">
            <v>9182.17</v>
          </cell>
        </row>
        <row r="1680">
          <cell r="BA1680">
            <v>48</v>
          </cell>
          <cell r="BB1680">
            <v>16.690000000000001</v>
          </cell>
          <cell r="BC1680">
            <v>10.66</v>
          </cell>
          <cell r="BN1680">
            <v>49</v>
          </cell>
          <cell r="BO1680">
            <v>8988.16</v>
          </cell>
        </row>
        <row r="1681">
          <cell r="BA1681">
            <v>30</v>
          </cell>
          <cell r="BB1681">
            <v>19.95</v>
          </cell>
          <cell r="BC1681">
            <v>4.05</v>
          </cell>
          <cell r="BN1681">
            <v>49</v>
          </cell>
          <cell r="BO1681">
            <v>8890.59</v>
          </cell>
        </row>
        <row r="1682">
          <cell r="BA1682">
            <v>50</v>
          </cell>
          <cell r="BB1682">
            <v>17.55</v>
          </cell>
          <cell r="BC1682">
            <v>4.2300000000000004</v>
          </cell>
          <cell r="BN1682">
            <v>49</v>
          </cell>
          <cell r="BO1682">
            <v>8703.4599999999991</v>
          </cell>
        </row>
        <row r="1683">
          <cell r="BA1683">
            <v>38</v>
          </cell>
          <cell r="BB1683">
            <v>22.01</v>
          </cell>
          <cell r="BC1683">
            <v>5.01</v>
          </cell>
          <cell r="BN1683">
            <v>49</v>
          </cell>
          <cell r="BO1683">
            <v>8688.86</v>
          </cell>
        </row>
        <row r="1684">
          <cell r="BA1684">
            <v>39</v>
          </cell>
          <cell r="BB1684">
            <v>41.8</v>
          </cell>
          <cell r="BC1684">
            <v>5.82</v>
          </cell>
          <cell r="BN1684">
            <v>49</v>
          </cell>
          <cell r="BO1684">
            <v>8601.33</v>
          </cell>
        </row>
        <row r="1685">
          <cell r="BA1685">
            <v>44</v>
          </cell>
          <cell r="BB1685">
            <v>19.170000000000002</v>
          </cell>
          <cell r="BC1685">
            <v>7.94</v>
          </cell>
          <cell r="BN1685">
            <v>49</v>
          </cell>
          <cell r="BO1685">
            <v>8283.68</v>
          </cell>
        </row>
        <row r="1686">
          <cell r="BA1686">
            <v>40</v>
          </cell>
          <cell r="BB1686">
            <v>32.799999999999997</v>
          </cell>
          <cell r="BC1686">
            <v>6.16</v>
          </cell>
          <cell r="BN1686">
            <v>49</v>
          </cell>
          <cell r="BO1686">
            <v>8125.78</v>
          </cell>
        </row>
        <row r="1687">
          <cell r="BA1687">
            <v>35</v>
          </cell>
          <cell r="BB1687">
            <v>35.814999999999998</v>
          </cell>
          <cell r="BC1687">
            <v>4.1500000000000004</v>
          </cell>
          <cell r="BN1687">
            <v>49</v>
          </cell>
          <cell r="BO1687">
            <v>8124.41</v>
          </cell>
        </row>
        <row r="1688">
          <cell r="BA1688">
            <v>28</v>
          </cell>
          <cell r="BB1688">
            <v>24.3</v>
          </cell>
          <cell r="BC1688">
            <v>6.23</v>
          </cell>
          <cell r="BN1688">
            <v>49</v>
          </cell>
          <cell r="BO1688">
            <v>8116.68</v>
          </cell>
        </row>
        <row r="1689">
          <cell r="BA1689">
            <v>44</v>
          </cell>
          <cell r="BB1689">
            <v>19.059999999999999</v>
          </cell>
          <cell r="BC1689">
            <v>7.41</v>
          </cell>
          <cell r="BN1689">
            <v>49</v>
          </cell>
          <cell r="BO1689">
            <v>8112.59</v>
          </cell>
        </row>
        <row r="1690">
          <cell r="BA1690">
            <v>34</v>
          </cell>
          <cell r="BB1690">
            <v>33.25</v>
          </cell>
          <cell r="BC1690">
            <v>5.62</v>
          </cell>
          <cell r="BN1690">
            <v>49</v>
          </cell>
          <cell r="BO1690">
            <v>7265.58</v>
          </cell>
        </row>
        <row r="1691">
          <cell r="BA1691">
            <v>39</v>
          </cell>
          <cell r="BB1691">
            <v>21.37</v>
          </cell>
          <cell r="BC1691">
            <v>4.54</v>
          </cell>
          <cell r="BN1691">
            <v>49</v>
          </cell>
          <cell r="BO1691">
            <v>6630.31</v>
          </cell>
        </row>
        <row r="1692">
          <cell r="BA1692">
            <v>36</v>
          </cell>
          <cell r="BB1692">
            <v>34.43</v>
          </cell>
          <cell r="BC1692">
            <v>8.6199999999999992</v>
          </cell>
          <cell r="BN1692">
            <v>49</v>
          </cell>
          <cell r="BO1692">
            <v>6152.05</v>
          </cell>
        </row>
        <row r="1693">
          <cell r="BA1693">
            <v>37</v>
          </cell>
          <cell r="BB1693">
            <v>20.86</v>
          </cell>
          <cell r="BC1693">
            <v>4.3600000000000003</v>
          </cell>
          <cell r="BN1693">
            <v>49</v>
          </cell>
          <cell r="BO1693">
            <v>5466.88</v>
          </cell>
        </row>
        <row r="1694">
          <cell r="BA1694">
            <v>48</v>
          </cell>
          <cell r="BB1694">
            <v>18.34</v>
          </cell>
          <cell r="BC1694">
            <v>10.01</v>
          </cell>
          <cell r="BN1694">
            <v>49</v>
          </cell>
          <cell r="BO1694">
            <v>4985.22</v>
          </cell>
        </row>
        <row r="1695">
          <cell r="BA1695">
            <v>23</v>
          </cell>
          <cell r="BB1695">
            <v>34.15</v>
          </cell>
          <cell r="BC1695">
            <v>5.42</v>
          </cell>
          <cell r="BN1695">
            <v>50</v>
          </cell>
          <cell r="BO1695">
            <v>42856.84</v>
          </cell>
        </row>
        <row r="1696">
          <cell r="BA1696">
            <v>42</v>
          </cell>
          <cell r="BB1696">
            <v>18.350000000000001</v>
          </cell>
          <cell r="BC1696">
            <v>5.12</v>
          </cell>
          <cell r="BN1696">
            <v>50</v>
          </cell>
          <cell r="BO1696">
            <v>41097.160000000003</v>
          </cell>
        </row>
        <row r="1697">
          <cell r="BA1697">
            <v>41</v>
          </cell>
          <cell r="BB1697">
            <v>22.13</v>
          </cell>
          <cell r="BC1697">
            <v>9.1999999999999993</v>
          </cell>
          <cell r="BN1697">
            <v>50</v>
          </cell>
          <cell r="BO1697">
            <v>41055.29</v>
          </cell>
        </row>
        <row r="1698">
          <cell r="BA1698">
            <v>34</v>
          </cell>
          <cell r="BB1698">
            <v>22.51</v>
          </cell>
          <cell r="BC1698">
            <v>6.08</v>
          </cell>
          <cell r="BN1698">
            <v>50</v>
          </cell>
          <cell r="BO1698">
            <v>40817.85</v>
          </cell>
        </row>
        <row r="1699">
          <cell r="BA1699">
            <v>38</v>
          </cell>
          <cell r="BB1699">
            <v>31</v>
          </cell>
          <cell r="BC1699">
            <v>4.7699999999999996</v>
          </cell>
          <cell r="BN1699">
            <v>50</v>
          </cell>
          <cell r="BO1699">
            <v>38189.1</v>
          </cell>
        </row>
        <row r="1700">
          <cell r="BA1700">
            <v>38</v>
          </cell>
          <cell r="BB1700">
            <v>28.27</v>
          </cell>
          <cell r="BC1700">
            <v>4.62</v>
          </cell>
          <cell r="BN1700">
            <v>50</v>
          </cell>
          <cell r="BO1700">
            <v>36889.99</v>
          </cell>
        </row>
        <row r="1701">
          <cell r="BA1701">
            <v>36</v>
          </cell>
          <cell r="BB1701">
            <v>29.92</v>
          </cell>
          <cell r="BC1701">
            <v>9.07</v>
          </cell>
          <cell r="BN1701">
            <v>50</v>
          </cell>
          <cell r="BO1701">
            <v>34053.360000000001</v>
          </cell>
        </row>
        <row r="1702">
          <cell r="BA1702">
            <v>36</v>
          </cell>
          <cell r="BB1702">
            <v>25.9</v>
          </cell>
          <cell r="BC1702">
            <v>9.1199999999999992</v>
          </cell>
          <cell r="BN1702">
            <v>50</v>
          </cell>
          <cell r="BO1702">
            <v>33344.449999999997</v>
          </cell>
        </row>
        <row r="1703">
          <cell r="BA1703">
            <v>36</v>
          </cell>
          <cell r="BB1703">
            <v>27.74</v>
          </cell>
          <cell r="BC1703">
            <v>7.32</v>
          </cell>
          <cell r="BN1703">
            <v>50</v>
          </cell>
          <cell r="BO1703">
            <v>32765.33</v>
          </cell>
        </row>
        <row r="1704">
          <cell r="BA1704">
            <v>49</v>
          </cell>
          <cell r="BB1704">
            <v>17.260000000000002</v>
          </cell>
          <cell r="BC1704">
            <v>11.73</v>
          </cell>
          <cell r="BN1704">
            <v>50</v>
          </cell>
          <cell r="BO1704">
            <v>32428.63</v>
          </cell>
        </row>
        <row r="1705">
          <cell r="BA1705">
            <v>36</v>
          </cell>
          <cell r="BB1705">
            <v>19.855</v>
          </cell>
          <cell r="BC1705">
            <v>6.64</v>
          </cell>
          <cell r="BN1705">
            <v>50</v>
          </cell>
          <cell r="BO1705">
            <v>31980.89</v>
          </cell>
        </row>
        <row r="1706">
          <cell r="BA1706">
            <v>40</v>
          </cell>
          <cell r="BB1706">
            <v>41.69</v>
          </cell>
          <cell r="BC1706">
            <v>5.78</v>
          </cell>
          <cell r="BN1706">
            <v>50</v>
          </cell>
          <cell r="BO1706">
            <v>30284.639999999999</v>
          </cell>
        </row>
        <row r="1707">
          <cell r="BA1707">
            <v>45</v>
          </cell>
          <cell r="BB1707">
            <v>16.12</v>
          </cell>
          <cell r="BC1707">
            <v>10.45</v>
          </cell>
          <cell r="BN1707">
            <v>50</v>
          </cell>
          <cell r="BO1707">
            <v>25656.58</v>
          </cell>
        </row>
        <row r="1708">
          <cell r="BA1708">
            <v>30</v>
          </cell>
          <cell r="BB1708">
            <v>37.43</v>
          </cell>
          <cell r="BC1708">
            <v>4.5199999999999996</v>
          </cell>
          <cell r="BN1708">
            <v>50</v>
          </cell>
          <cell r="BO1708">
            <v>25333.33</v>
          </cell>
        </row>
        <row r="1709">
          <cell r="BA1709">
            <v>31</v>
          </cell>
          <cell r="BB1709">
            <v>31.065000000000001</v>
          </cell>
          <cell r="BC1709">
            <v>5.71</v>
          </cell>
          <cell r="BN1709">
            <v>50</v>
          </cell>
          <cell r="BO1709">
            <v>24520.26</v>
          </cell>
        </row>
        <row r="1710">
          <cell r="BA1710">
            <v>40</v>
          </cell>
          <cell r="BB1710">
            <v>25.08</v>
          </cell>
          <cell r="BC1710">
            <v>4.7699999999999996</v>
          </cell>
          <cell r="BN1710">
            <v>50</v>
          </cell>
          <cell r="BO1710">
            <v>19749.38</v>
          </cell>
        </row>
        <row r="1711">
          <cell r="BA1711">
            <v>47</v>
          </cell>
          <cell r="BB1711">
            <v>15.2</v>
          </cell>
          <cell r="BC1711">
            <v>7.81</v>
          </cell>
          <cell r="BN1711">
            <v>50</v>
          </cell>
          <cell r="BO1711">
            <v>16267.32</v>
          </cell>
        </row>
        <row r="1712">
          <cell r="BA1712">
            <v>37</v>
          </cell>
          <cell r="BB1712">
            <v>22.34</v>
          </cell>
          <cell r="BC1712">
            <v>5.19</v>
          </cell>
          <cell r="BN1712">
            <v>50</v>
          </cell>
          <cell r="BO1712">
            <v>15103.69</v>
          </cell>
        </row>
        <row r="1713">
          <cell r="BA1713">
            <v>38</v>
          </cell>
          <cell r="BB1713">
            <v>40.15</v>
          </cell>
          <cell r="BC1713">
            <v>5.93</v>
          </cell>
          <cell r="BN1713">
            <v>50</v>
          </cell>
          <cell r="BO1713">
            <v>14258.33</v>
          </cell>
        </row>
        <row r="1714">
          <cell r="BA1714">
            <v>38</v>
          </cell>
          <cell r="BB1714">
            <v>37.729999999999997</v>
          </cell>
          <cell r="BC1714">
            <v>6.29</v>
          </cell>
          <cell r="BN1714">
            <v>50</v>
          </cell>
          <cell r="BO1714">
            <v>13010.86</v>
          </cell>
        </row>
        <row r="1715">
          <cell r="BA1715">
            <v>33</v>
          </cell>
          <cell r="BB1715">
            <v>25.35</v>
          </cell>
          <cell r="BC1715">
            <v>4.9000000000000004</v>
          </cell>
          <cell r="BN1715">
            <v>50</v>
          </cell>
          <cell r="BO1715">
            <v>12776.05</v>
          </cell>
        </row>
        <row r="1716">
          <cell r="BA1716">
            <v>34</v>
          </cell>
          <cell r="BB1716">
            <v>26.41</v>
          </cell>
          <cell r="BC1716">
            <v>5.07</v>
          </cell>
          <cell r="BN1716">
            <v>50</v>
          </cell>
          <cell r="BO1716">
            <v>12640.24</v>
          </cell>
        </row>
        <row r="1717">
          <cell r="BA1717">
            <v>39</v>
          </cell>
          <cell r="BB1717">
            <v>27.6</v>
          </cell>
          <cell r="BC1717">
            <v>5.33</v>
          </cell>
          <cell r="BN1717">
            <v>50</v>
          </cell>
          <cell r="BO1717">
            <v>12407.3</v>
          </cell>
        </row>
        <row r="1718">
          <cell r="BA1718">
            <v>36</v>
          </cell>
          <cell r="BB1718">
            <v>33.82</v>
          </cell>
          <cell r="BC1718">
            <v>8.93</v>
          </cell>
          <cell r="BN1718">
            <v>50</v>
          </cell>
          <cell r="BO1718">
            <v>11378.57</v>
          </cell>
        </row>
        <row r="1719">
          <cell r="BA1719">
            <v>33</v>
          </cell>
          <cell r="BB1719">
            <v>32.9</v>
          </cell>
          <cell r="BC1719">
            <v>4.3499999999999996</v>
          </cell>
          <cell r="BN1719">
            <v>50</v>
          </cell>
          <cell r="BO1719">
            <v>11299.34</v>
          </cell>
        </row>
        <row r="1720">
          <cell r="BA1720">
            <v>37</v>
          </cell>
          <cell r="BB1720">
            <v>30.875</v>
          </cell>
          <cell r="BC1720">
            <v>9.5399999999999991</v>
          </cell>
          <cell r="BN1720">
            <v>50</v>
          </cell>
          <cell r="BO1720">
            <v>11186.2</v>
          </cell>
        </row>
        <row r="1721">
          <cell r="BA1721">
            <v>28</v>
          </cell>
          <cell r="BB1721">
            <v>32.64</v>
          </cell>
          <cell r="BC1721">
            <v>5.91</v>
          </cell>
          <cell r="BN1721">
            <v>50</v>
          </cell>
          <cell r="BO1721">
            <v>11085.59</v>
          </cell>
        </row>
        <row r="1722">
          <cell r="BA1722">
            <v>33</v>
          </cell>
          <cell r="BB1722">
            <v>22.135000000000002</v>
          </cell>
          <cell r="BC1722">
            <v>5.0999999999999996</v>
          </cell>
          <cell r="BN1722">
            <v>50</v>
          </cell>
          <cell r="BO1722">
            <v>10702.64</v>
          </cell>
        </row>
        <row r="1723">
          <cell r="BA1723">
            <v>50</v>
          </cell>
          <cell r="BB1723">
            <v>16.53</v>
          </cell>
          <cell r="BC1723">
            <v>5.08</v>
          </cell>
          <cell r="BN1723">
            <v>50</v>
          </cell>
          <cell r="BO1723">
            <v>10600.55</v>
          </cell>
        </row>
        <row r="1724">
          <cell r="BA1724">
            <v>31</v>
          </cell>
          <cell r="BB1724">
            <v>32.774999999999999</v>
          </cell>
          <cell r="BC1724">
            <v>4.75</v>
          </cell>
          <cell r="BN1724">
            <v>50</v>
          </cell>
          <cell r="BO1724">
            <v>10493.95</v>
          </cell>
        </row>
        <row r="1725">
          <cell r="BA1725">
            <v>30</v>
          </cell>
          <cell r="BB1725">
            <v>30.9</v>
          </cell>
          <cell r="BC1725">
            <v>6.05</v>
          </cell>
          <cell r="BN1725">
            <v>50</v>
          </cell>
          <cell r="BO1725">
            <v>10160.870000000001</v>
          </cell>
        </row>
        <row r="1726">
          <cell r="BA1726">
            <v>48</v>
          </cell>
          <cell r="BB1726">
            <v>15.58</v>
          </cell>
          <cell r="BC1726">
            <v>11.56</v>
          </cell>
          <cell r="BN1726">
            <v>50</v>
          </cell>
          <cell r="BO1726">
            <v>10118.42</v>
          </cell>
        </row>
        <row r="1727">
          <cell r="BA1727">
            <v>28</v>
          </cell>
          <cell r="BB1727">
            <v>26.315000000000001</v>
          </cell>
          <cell r="BC1727">
            <v>5.76</v>
          </cell>
          <cell r="BN1727">
            <v>50</v>
          </cell>
          <cell r="BO1727">
            <v>10107.219999999999</v>
          </cell>
        </row>
        <row r="1728">
          <cell r="BA1728">
            <v>22</v>
          </cell>
          <cell r="BB1728">
            <v>35.61</v>
          </cell>
          <cell r="BC1728">
            <v>5.65</v>
          </cell>
          <cell r="BN1728">
            <v>50</v>
          </cell>
          <cell r="BO1728">
            <v>10106.129999999999</v>
          </cell>
        </row>
        <row r="1729">
          <cell r="BA1729">
            <v>18</v>
          </cell>
          <cell r="BB1729">
            <v>37.56</v>
          </cell>
          <cell r="BC1729">
            <v>5.88</v>
          </cell>
          <cell r="BN1729">
            <v>50</v>
          </cell>
          <cell r="BO1729">
            <v>9910.36</v>
          </cell>
        </row>
        <row r="1730">
          <cell r="BA1730">
            <v>48</v>
          </cell>
          <cell r="BB1730">
            <v>15.49</v>
          </cell>
          <cell r="BC1730">
            <v>9.6</v>
          </cell>
          <cell r="BN1730">
            <v>50</v>
          </cell>
          <cell r="BO1730">
            <v>9836.2099999999991</v>
          </cell>
        </row>
        <row r="1731">
          <cell r="BA1731">
            <v>35</v>
          </cell>
          <cell r="BB1731">
            <v>23.48</v>
          </cell>
          <cell r="BC1731">
            <v>6.24</v>
          </cell>
          <cell r="BN1731">
            <v>50</v>
          </cell>
          <cell r="BO1731">
            <v>9819.25</v>
          </cell>
        </row>
        <row r="1732">
          <cell r="BA1732">
            <v>36</v>
          </cell>
          <cell r="BB1732">
            <v>30.02</v>
          </cell>
          <cell r="BC1732">
            <v>7.63</v>
          </cell>
          <cell r="BN1732">
            <v>50</v>
          </cell>
          <cell r="BO1732">
            <v>9710.7099999999991</v>
          </cell>
        </row>
        <row r="1733">
          <cell r="BA1733">
            <v>36</v>
          </cell>
          <cell r="BB1733">
            <v>26.885000000000002</v>
          </cell>
          <cell r="BC1733">
            <v>8.66</v>
          </cell>
          <cell r="BN1733">
            <v>50</v>
          </cell>
          <cell r="BO1733">
            <v>9630.4</v>
          </cell>
        </row>
        <row r="1734">
          <cell r="BA1734">
            <v>36</v>
          </cell>
          <cell r="BB1734">
            <v>25.84</v>
          </cell>
          <cell r="BC1734">
            <v>8.5500000000000007</v>
          </cell>
          <cell r="BN1734">
            <v>50</v>
          </cell>
          <cell r="BO1734">
            <v>9617.66</v>
          </cell>
        </row>
        <row r="1735">
          <cell r="BA1735">
            <v>33</v>
          </cell>
          <cell r="BB1735">
            <v>27.454999999999998</v>
          </cell>
          <cell r="BC1735">
            <v>4.54</v>
          </cell>
          <cell r="BN1735">
            <v>50</v>
          </cell>
          <cell r="BO1735">
            <v>9549.57</v>
          </cell>
        </row>
        <row r="1736">
          <cell r="BA1736">
            <v>33</v>
          </cell>
          <cell r="BB1736">
            <v>24.605</v>
          </cell>
          <cell r="BC1736">
            <v>5.7</v>
          </cell>
          <cell r="BN1736">
            <v>50</v>
          </cell>
          <cell r="BO1736">
            <v>9541.7000000000007</v>
          </cell>
        </row>
        <row r="1737">
          <cell r="BA1737">
            <v>32</v>
          </cell>
          <cell r="BB1737">
            <v>30.8</v>
          </cell>
          <cell r="BC1737">
            <v>5.07</v>
          </cell>
          <cell r="BN1737">
            <v>50</v>
          </cell>
          <cell r="BO1737">
            <v>9058.73</v>
          </cell>
        </row>
        <row r="1738">
          <cell r="BA1738">
            <v>35</v>
          </cell>
          <cell r="BB1738">
            <v>34.799999999999997</v>
          </cell>
          <cell r="BC1738">
            <v>4.38</v>
          </cell>
          <cell r="BN1738">
            <v>50</v>
          </cell>
          <cell r="BO1738">
            <v>9048.0300000000007</v>
          </cell>
        </row>
        <row r="1739">
          <cell r="BA1739">
            <v>35</v>
          </cell>
          <cell r="BB1739">
            <v>34.21</v>
          </cell>
          <cell r="BC1739">
            <v>4.54</v>
          </cell>
          <cell r="BN1739">
            <v>50</v>
          </cell>
          <cell r="BO1739">
            <v>8835.26</v>
          </cell>
        </row>
        <row r="1740">
          <cell r="BA1740">
            <v>35</v>
          </cell>
          <cell r="BB1740">
            <v>31</v>
          </cell>
          <cell r="BC1740">
            <v>5.38</v>
          </cell>
          <cell r="BN1740">
            <v>50</v>
          </cell>
          <cell r="BO1740">
            <v>8827.2099999999991</v>
          </cell>
        </row>
        <row r="1741">
          <cell r="BA1741">
            <v>35</v>
          </cell>
          <cell r="BB1741">
            <v>26.125</v>
          </cell>
          <cell r="BC1741">
            <v>5.55</v>
          </cell>
          <cell r="BN1741">
            <v>50</v>
          </cell>
          <cell r="BO1741">
            <v>8457.82</v>
          </cell>
        </row>
        <row r="1742">
          <cell r="BA1742">
            <v>28</v>
          </cell>
          <cell r="BB1742">
            <v>30.13</v>
          </cell>
          <cell r="BC1742">
            <v>4.03</v>
          </cell>
          <cell r="BN1742">
            <v>50</v>
          </cell>
          <cell r="BO1742">
            <v>8444.4699999999993</v>
          </cell>
        </row>
        <row r="1743">
          <cell r="BA1743">
            <v>23</v>
          </cell>
          <cell r="BB1743">
            <v>34.19</v>
          </cell>
          <cell r="BC1743">
            <v>4.1900000000000004</v>
          </cell>
          <cell r="BN1743">
            <v>50</v>
          </cell>
          <cell r="BO1743">
            <v>8442.67</v>
          </cell>
        </row>
        <row r="1744">
          <cell r="BA1744">
            <v>29</v>
          </cell>
          <cell r="BB1744">
            <v>22.515000000000001</v>
          </cell>
          <cell r="BC1744">
            <v>4.37</v>
          </cell>
          <cell r="BN1744">
            <v>50</v>
          </cell>
          <cell r="BO1744">
            <v>7980.34</v>
          </cell>
        </row>
        <row r="1745">
          <cell r="BA1745">
            <v>39</v>
          </cell>
          <cell r="BB1745">
            <v>18.239999999999998</v>
          </cell>
          <cell r="BC1745">
            <v>5.31</v>
          </cell>
          <cell r="BN1745">
            <v>50</v>
          </cell>
          <cell r="BO1745">
            <v>7318.22</v>
          </cell>
        </row>
        <row r="1746">
          <cell r="BA1746">
            <v>19</v>
          </cell>
          <cell r="BB1746">
            <v>37.28</v>
          </cell>
          <cell r="BC1746">
            <v>4.66</v>
          </cell>
          <cell r="BN1746">
            <v>50</v>
          </cell>
          <cell r="BO1746">
            <v>6254.13</v>
          </cell>
        </row>
        <row r="1747">
          <cell r="BA1747">
            <v>43</v>
          </cell>
          <cell r="BB1747">
            <v>18.2</v>
          </cell>
          <cell r="BC1747">
            <v>6.19</v>
          </cell>
          <cell r="BN1747">
            <v>50</v>
          </cell>
          <cell r="BO1747">
            <v>6253.85</v>
          </cell>
        </row>
        <row r="1748">
          <cell r="BA1748">
            <v>38</v>
          </cell>
          <cell r="BB1748">
            <v>20.53</v>
          </cell>
          <cell r="BC1748">
            <v>4.8600000000000003</v>
          </cell>
          <cell r="BN1748">
            <v>50</v>
          </cell>
          <cell r="BO1748">
            <v>6219.93</v>
          </cell>
        </row>
        <row r="1749">
          <cell r="BA1749">
            <v>31</v>
          </cell>
          <cell r="BB1749">
            <v>23.79</v>
          </cell>
          <cell r="BC1749">
            <v>4.74</v>
          </cell>
          <cell r="BN1749">
            <v>50</v>
          </cell>
          <cell r="BO1749">
            <v>5812.9</v>
          </cell>
        </row>
        <row r="1750">
          <cell r="BA1750">
            <v>32</v>
          </cell>
          <cell r="BB1750">
            <v>29.8</v>
          </cell>
          <cell r="BC1750">
            <v>6.03</v>
          </cell>
          <cell r="BN1750">
            <v>50</v>
          </cell>
          <cell r="BO1750">
            <v>5741.67</v>
          </cell>
        </row>
        <row r="1751">
          <cell r="BA1751">
            <v>32</v>
          </cell>
          <cell r="BB1751">
            <v>31.54</v>
          </cell>
          <cell r="BC1751">
            <v>4.71</v>
          </cell>
          <cell r="BN1751">
            <v>50</v>
          </cell>
          <cell r="BO1751">
            <v>5690.79</v>
          </cell>
        </row>
        <row r="1752">
          <cell r="BA1752">
            <v>38</v>
          </cell>
          <cell r="BB1752">
            <v>20.82</v>
          </cell>
          <cell r="BC1752">
            <v>5.55</v>
          </cell>
          <cell r="BN1752">
            <v>50</v>
          </cell>
          <cell r="BO1752">
            <v>5344.81</v>
          </cell>
        </row>
        <row r="1753">
          <cell r="BA1753">
            <v>29</v>
          </cell>
          <cell r="BB1753">
            <v>38.83</v>
          </cell>
          <cell r="BC1753">
            <v>4.78</v>
          </cell>
          <cell r="BN1753">
            <v>51</v>
          </cell>
          <cell r="BO1753">
            <v>47462.89</v>
          </cell>
        </row>
        <row r="1754">
          <cell r="BA1754">
            <v>34</v>
          </cell>
          <cell r="BB1754">
            <v>23.44</v>
          </cell>
          <cell r="BC1754">
            <v>4.6500000000000004</v>
          </cell>
          <cell r="BN1754">
            <v>51</v>
          </cell>
          <cell r="BO1754">
            <v>46255.11</v>
          </cell>
        </row>
        <row r="1755">
          <cell r="BA1755">
            <v>35</v>
          </cell>
          <cell r="BB1755">
            <v>24.13</v>
          </cell>
          <cell r="BC1755">
            <v>5.2</v>
          </cell>
          <cell r="BN1755">
            <v>51</v>
          </cell>
          <cell r="BO1755">
            <v>44641.2</v>
          </cell>
        </row>
        <row r="1756">
          <cell r="BA1756">
            <v>34</v>
          </cell>
          <cell r="BB1756">
            <v>42.13</v>
          </cell>
          <cell r="BC1756">
            <v>4.54</v>
          </cell>
          <cell r="BN1756">
            <v>51</v>
          </cell>
          <cell r="BO1756">
            <v>44400.41</v>
          </cell>
        </row>
        <row r="1757">
          <cell r="BA1757">
            <v>35</v>
          </cell>
          <cell r="BB1757">
            <v>17.86</v>
          </cell>
          <cell r="BC1757">
            <v>4.1100000000000003</v>
          </cell>
          <cell r="BN1757">
            <v>51</v>
          </cell>
          <cell r="BO1757">
            <v>42644.2</v>
          </cell>
        </row>
        <row r="1758">
          <cell r="BA1758">
            <v>23</v>
          </cell>
          <cell r="BB1758">
            <v>32.78</v>
          </cell>
          <cell r="BC1758">
            <v>4.63</v>
          </cell>
          <cell r="BN1758">
            <v>51</v>
          </cell>
          <cell r="BO1758">
            <v>41919.1</v>
          </cell>
        </row>
        <row r="1759">
          <cell r="BA1759">
            <v>25</v>
          </cell>
          <cell r="BB1759">
            <v>23.9</v>
          </cell>
          <cell r="BC1759">
            <v>6.06</v>
          </cell>
          <cell r="BN1759">
            <v>51</v>
          </cell>
          <cell r="BO1759">
            <v>41351.879999999997</v>
          </cell>
        </row>
        <row r="1760">
          <cell r="BA1760">
            <v>44</v>
          </cell>
          <cell r="BB1760">
            <v>15.47</v>
          </cell>
          <cell r="BC1760">
            <v>8.43</v>
          </cell>
          <cell r="BN1760">
            <v>51</v>
          </cell>
          <cell r="BO1760">
            <v>38405.26</v>
          </cell>
        </row>
        <row r="1761">
          <cell r="BA1761">
            <v>29</v>
          </cell>
          <cell r="BB1761">
            <v>28.54</v>
          </cell>
          <cell r="BC1761">
            <v>5.51</v>
          </cell>
          <cell r="BN1761">
            <v>51</v>
          </cell>
          <cell r="BO1761">
            <v>35583.17</v>
          </cell>
        </row>
        <row r="1762">
          <cell r="BA1762">
            <v>42</v>
          </cell>
          <cell r="BB1762">
            <v>18.54</v>
          </cell>
          <cell r="BC1762">
            <v>4.95</v>
          </cell>
          <cell r="BN1762">
            <v>51</v>
          </cell>
          <cell r="BO1762">
            <v>35345.730000000003</v>
          </cell>
        </row>
        <row r="1763">
          <cell r="BA1763">
            <v>25</v>
          </cell>
          <cell r="BB1763">
            <v>32.18</v>
          </cell>
          <cell r="BC1763">
            <v>6.44</v>
          </cell>
          <cell r="BN1763">
            <v>51</v>
          </cell>
          <cell r="BO1763">
            <v>34205.07</v>
          </cell>
        </row>
        <row r="1764">
          <cell r="BA1764">
            <v>21</v>
          </cell>
          <cell r="BB1764">
            <v>37.380000000000003</v>
          </cell>
          <cell r="BC1764">
            <v>6.05</v>
          </cell>
          <cell r="BN1764">
            <v>51</v>
          </cell>
          <cell r="BO1764">
            <v>32947.629999999997</v>
          </cell>
        </row>
        <row r="1765">
          <cell r="BA1765">
            <v>25</v>
          </cell>
          <cell r="BB1765">
            <v>31.12</v>
          </cell>
          <cell r="BC1765">
            <v>4.76</v>
          </cell>
          <cell r="BN1765">
            <v>51</v>
          </cell>
          <cell r="BO1765">
            <v>30134.75</v>
          </cell>
        </row>
        <row r="1766">
          <cell r="BA1766">
            <v>36</v>
          </cell>
          <cell r="BB1766">
            <v>22.01</v>
          </cell>
          <cell r="BC1766">
            <v>6.72</v>
          </cell>
          <cell r="BN1766">
            <v>51</v>
          </cell>
          <cell r="BO1766">
            <v>23967.38</v>
          </cell>
        </row>
        <row r="1767">
          <cell r="BA1767">
            <v>31</v>
          </cell>
          <cell r="BB1767">
            <v>27.645</v>
          </cell>
          <cell r="BC1767">
            <v>5.7</v>
          </cell>
          <cell r="BN1767">
            <v>51</v>
          </cell>
          <cell r="BO1767">
            <v>22218.11</v>
          </cell>
        </row>
        <row r="1768">
          <cell r="BA1768">
            <v>37</v>
          </cell>
          <cell r="BB1768">
            <v>29.64</v>
          </cell>
          <cell r="BC1768">
            <v>5.31</v>
          </cell>
          <cell r="BN1768">
            <v>51</v>
          </cell>
          <cell r="BO1768">
            <v>17016.009999999998</v>
          </cell>
        </row>
        <row r="1769">
          <cell r="BA1769">
            <v>34</v>
          </cell>
          <cell r="BB1769">
            <v>33.700000000000003</v>
          </cell>
          <cell r="BC1769">
            <v>4.32</v>
          </cell>
          <cell r="BN1769">
            <v>51</v>
          </cell>
          <cell r="BO1769">
            <v>15150.44</v>
          </cell>
        </row>
        <row r="1770">
          <cell r="BA1770">
            <v>34</v>
          </cell>
          <cell r="BB1770">
            <v>27.5</v>
          </cell>
          <cell r="BC1770">
            <v>4.2300000000000004</v>
          </cell>
          <cell r="BN1770">
            <v>51</v>
          </cell>
          <cell r="BO1770">
            <v>15038.51</v>
          </cell>
        </row>
        <row r="1771">
          <cell r="BA1771">
            <v>45</v>
          </cell>
          <cell r="BB1771">
            <v>16.12</v>
          </cell>
          <cell r="BC1771">
            <v>6.09</v>
          </cell>
          <cell r="BN1771">
            <v>51</v>
          </cell>
          <cell r="BO1771">
            <v>13110.79</v>
          </cell>
        </row>
        <row r="1772">
          <cell r="BA1772">
            <v>34</v>
          </cell>
          <cell r="BB1772">
            <v>26.73</v>
          </cell>
          <cell r="BC1772">
            <v>4.74</v>
          </cell>
          <cell r="BN1772">
            <v>51</v>
          </cell>
          <cell r="BO1772">
            <v>11540.25</v>
          </cell>
        </row>
        <row r="1773">
          <cell r="BA1773">
            <v>21</v>
          </cell>
          <cell r="BB1773">
            <v>37.25</v>
          </cell>
          <cell r="BC1773">
            <v>6.23</v>
          </cell>
          <cell r="BN1773">
            <v>51</v>
          </cell>
          <cell r="BO1773">
            <v>11520.1</v>
          </cell>
        </row>
        <row r="1774">
          <cell r="BA1774">
            <v>34</v>
          </cell>
          <cell r="BB1774">
            <v>23.56</v>
          </cell>
          <cell r="BC1774">
            <v>5.45</v>
          </cell>
          <cell r="BN1774">
            <v>51</v>
          </cell>
          <cell r="BO1774">
            <v>11436.74</v>
          </cell>
        </row>
        <row r="1775">
          <cell r="BA1775">
            <v>49</v>
          </cell>
          <cell r="BB1775">
            <v>15.84</v>
          </cell>
          <cell r="BC1775">
            <v>10.34</v>
          </cell>
          <cell r="BN1775">
            <v>51</v>
          </cell>
          <cell r="BO1775">
            <v>11265.71</v>
          </cell>
        </row>
        <row r="1776">
          <cell r="BA1776">
            <v>31</v>
          </cell>
          <cell r="BB1776">
            <v>36.630000000000003</v>
          </cell>
          <cell r="BC1776">
            <v>5.15</v>
          </cell>
          <cell r="BN1776">
            <v>51</v>
          </cell>
          <cell r="BO1776">
            <v>11068.77</v>
          </cell>
        </row>
        <row r="1777">
          <cell r="BA1777">
            <v>48</v>
          </cell>
          <cell r="BB1777">
            <v>16.47</v>
          </cell>
          <cell r="BC1777">
            <v>11.72</v>
          </cell>
          <cell r="BN1777">
            <v>51</v>
          </cell>
          <cell r="BO1777">
            <v>10848.13</v>
          </cell>
        </row>
        <row r="1778">
          <cell r="BA1778">
            <v>31</v>
          </cell>
          <cell r="BB1778">
            <v>25.8</v>
          </cell>
          <cell r="BC1778">
            <v>5.29</v>
          </cell>
          <cell r="BN1778">
            <v>51</v>
          </cell>
          <cell r="BO1778">
            <v>10560.49</v>
          </cell>
        </row>
        <row r="1779">
          <cell r="BA1779">
            <v>31</v>
          </cell>
          <cell r="BB1779">
            <v>23.6</v>
          </cell>
          <cell r="BC1779">
            <v>4.33</v>
          </cell>
          <cell r="BN1779">
            <v>51</v>
          </cell>
          <cell r="BO1779">
            <v>10546.48</v>
          </cell>
        </row>
        <row r="1780">
          <cell r="BA1780">
            <v>29</v>
          </cell>
          <cell r="BB1780">
            <v>32.11</v>
          </cell>
          <cell r="BC1780">
            <v>6.24</v>
          </cell>
          <cell r="BN1780">
            <v>51</v>
          </cell>
          <cell r="BO1780">
            <v>10356.67</v>
          </cell>
        </row>
        <row r="1781">
          <cell r="BA1781">
            <v>20</v>
          </cell>
          <cell r="BB1781">
            <v>30.114999999999998</v>
          </cell>
          <cell r="BC1781">
            <v>11.61</v>
          </cell>
          <cell r="BN1781">
            <v>51</v>
          </cell>
          <cell r="BO1781">
            <v>9964.06</v>
          </cell>
        </row>
        <row r="1782">
          <cell r="BA1782">
            <v>41</v>
          </cell>
          <cell r="BB1782">
            <v>20.28</v>
          </cell>
          <cell r="BC1782">
            <v>11.07</v>
          </cell>
          <cell r="BN1782">
            <v>51</v>
          </cell>
          <cell r="BO1782">
            <v>9957.7199999999993</v>
          </cell>
        </row>
        <row r="1783">
          <cell r="BA1783">
            <v>29</v>
          </cell>
          <cell r="BB1783">
            <v>20.234999999999999</v>
          </cell>
          <cell r="BC1783">
            <v>5.19</v>
          </cell>
          <cell r="BN1783">
            <v>51</v>
          </cell>
          <cell r="BO1783">
            <v>9880.07</v>
          </cell>
        </row>
        <row r="1784">
          <cell r="BA1784">
            <v>34</v>
          </cell>
          <cell r="BB1784">
            <v>25.27</v>
          </cell>
          <cell r="BC1784">
            <v>5.7</v>
          </cell>
          <cell r="BN1784">
            <v>51</v>
          </cell>
          <cell r="BO1784">
            <v>9877.61</v>
          </cell>
        </row>
        <row r="1785">
          <cell r="BA1785">
            <v>32</v>
          </cell>
          <cell r="BB1785">
            <v>24.24</v>
          </cell>
          <cell r="BC1785">
            <v>6.15</v>
          </cell>
          <cell r="BN1785">
            <v>51</v>
          </cell>
          <cell r="BO1785">
            <v>9875.68</v>
          </cell>
        </row>
        <row r="1786">
          <cell r="BA1786">
            <v>33</v>
          </cell>
          <cell r="BB1786">
            <v>35.75</v>
          </cell>
          <cell r="BC1786">
            <v>5.07</v>
          </cell>
          <cell r="BN1786">
            <v>51</v>
          </cell>
          <cell r="BO1786">
            <v>9872.7000000000007</v>
          </cell>
        </row>
        <row r="1787">
          <cell r="BA1787">
            <v>36</v>
          </cell>
          <cell r="BB1787">
            <v>29.92</v>
          </cell>
          <cell r="BC1787">
            <v>10.97</v>
          </cell>
          <cell r="BN1787">
            <v>51</v>
          </cell>
          <cell r="BO1787">
            <v>9866.2999999999993</v>
          </cell>
        </row>
        <row r="1788">
          <cell r="BA1788">
            <v>36</v>
          </cell>
          <cell r="BB1788">
            <v>26.2</v>
          </cell>
          <cell r="BC1788">
            <v>10.93</v>
          </cell>
          <cell r="BN1788">
            <v>51</v>
          </cell>
          <cell r="BO1788">
            <v>9861.0300000000007</v>
          </cell>
        </row>
        <row r="1789">
          <cell r="BA1789">
            <v>25</v>
          </cell>
          <cell r="BB1789">
            <v>26.695</v>
          </cell>
          <cell r="BC1789">
            <v>4.21</v>
          </cell>
          <cell r="BN1789">
            <v>51</v>
          </cell>
          <cell r="BO1789">
            <v>9855.1299999999992</v>
          </cell>
        </row>
        <row r="1790">
          <cell r="BA1790">
            <v>33</v>
          </cell>
          <cell r="BB1790">
            <v>23.16</v>
          </cell>
          <cell r="BC1790">
            <v>5.5</v>
          </cell>
          <cell r="BN1790">
            <v>51</v>
          </cell>
          <cell r="BO1790">
            <v>9644.25</v>
          </cell>
        </row>
        <row r="1791">
          <cell r="BA1791">
            <v>27</v>
          </cell>
          <cell r="BB1791">
            <v>32.585000000000001</v>
          </cell>
          <cell r="BC1791">
            <v>4.93</v>
          </cell>
          <cell r="BN1791">
            <v>51</v>
          </cell>
          <cell r="BO1791">
            <v>9528.9</v>
          </cell>
        </row>
        <row r="1792">
          <cell r="BA1792">
            <v>22</v>
          </cell>
          <cell r="BB1792">
            <v>33.97</v>
          </cell>
          <cell r="BC1792">
            <v>5.6</v>
          </cell>
          <cell r="BN1792">
            <v>51</v>
          </cell>
          <cell r="BO1792">
            <v>9391.35</v>
          </cell>
        </row>
        <row r="1793">
          <cell r="BA1793">
            <v>48</v>
          </cell>
          <cell r="BB1793">
            <v>16.57</v>
          </cell>
          <cell r="BC1793">
            <v>9.99</v>
          </cell>
          <cell r="BN1793">
            <v>51</v>
          </cell>
          <cell r="BO1793">
            <v>9386.16</v>
          </cell>
        </row>
        <row r="1794">
          <cell r="BA1794">
            <v>43</v>
          </cell>
          <cell r="BB1794">
            <v>17.55</v>
          </cell>
          <cell r="BC1794">
            <v>5.93</v>
          </cell>
          <cell r="BN1794">
            <v>51</v>
          </cell>
          <cell r="BO1794">
            <v>9377.9</v>
          </cell>
        </row>
        <row r="1795">
          <cell r="BA1795">
            <v>27</v>
          </cell>
          <cell r="BB1795">
            <v>29.41</v>
          </cell>
          <cell r="BC1795">
            <v>6.29</v>
          </cell>
          <cell r="BN1795">
            <v>51</v>
          </cell>
          <cell r="BO1795">
            <v>9361.33</v>
          </cell>
        </row>
        <row r="1796">
          <cell r="BA1796">
            <v>38</v>
          </cell>
          <cell r="BB1796">
            <v>17.91</v>
          </cell>
          <cell r="BC1796">
            <v>5.65</v>
          </cell>
          <cell r="BN1796">
            <v>51</v>
          </cell>
          <cell r="BO1796">
            <v>9283.56</v>
          </cell>
        </row>
        <row r="1797">
          <cell r="BA1797">
            <v>30</v>
          </cell>
          <cell r="BB1797">
            <v>31.57</v>
          </cell>
          <cell r="BC1797">
            <v>6.15</v>
          </cell>
          <cell r="BN1797">
            <v>51</v>
          </cell>
          <cell r="BO1797">
            <v>9264.7999999999993</v>
          </cell>
        </row>
        <row r="1798">
          <cell r="BA1798">
            <v>22</v>
          </cell>
          <cell r="BB1798">
            <v>33.18</v>
          </cell>
          <cell r="BC1798">
            <v>5.22</v>
          </cell>
          <cell r="BN1798">
            <v>51</v>
          </cell>
          <cell r="BO1798">
            <v>9174.14</v>
          </cell>
        </row>
        <row r="1799">
          <cell r="BA1799">
            <v>20</v>
          </cell>
          <cell r="BB1799">
            <v>37</v>
          </cell>
          <cell r="BC1799">
            <v>11.66</v>
          </cell>
          <cell r="BN1799">
            <v>51</v>
          </cell>
          <cell r="BO1799">
            <v>8932.08</v>
          </cell>
        </row>
        <row r="1800">
          <cell r="BA1800">
            <v>27</v>
          </cell>
          <cell r="BB1800">
            <v>18.905000000000001</v>
          </cell>
          <cell r="BC1800">
            <v>4.91</v>
          </cell>
          <cell r="BN1800">
            <v>51</v>
          </cell>
          <cell r="BO1800">
            <v>8798.59</v>
          </cell>
        </row>
        <row r="1801">
          <cell r="BA1801">
            <v>41</v>
          </cell>
          <cell r="BB1801">
            <v>20.03</v>
          </cell>
          <cell r="BC1801">
            <v>9.25</v>
          </cell>
          <cell r="BN1801">
            <v>51</v>
          </cell>
          <cell r="BO1801">
            <v>8782.4699999999993</v>
          </cell>
        </row>
        <row r="1802">
          <cell r="BA1802">
            <v>44</v>
          </cell>
          <cell r="BB1802">
            <v>16.7</v>
          </cell>
          <cell r="BC1802">
            <v>11.48</v>
          </cell>
          <cell r="BN1802">
            <v>51</v>
          </cell>
          <cell r="BO1802">
            <v>8400.01</v>
          </cell>
        </row>
        <row r="1803">
          <cell r="BA1803">
            <v>33</v>
          </cell>
          <cell r="BB1803">
            <v>39.82</v>
          </cell>
          <cell r="BC1803">
            <v>6.06</v>
          </cell>
          <cell r="BN1803">
            <v>51</v>
          </cell>
          <cell r="BO1803">
            <v>8396.6200000000008</v>
          </cell>
        </row>
        <row r="1804">
          <cell r="BA1804">
            <v>35</v>
          </cell>
          <cell r="BB1804">
            <v>22.04</v>
          </cell>
          <cell r="BC1804">
            <v>5.86</v>
          </cell>
          <cell r="BN1804">
            <v>51</v>
          </cell>
          <cell r="BO1804">
            <v>7680.92</v>
          </cell>
        </row>
        <row r="1805">
          <cell r="BA1805">
            <v>33</v>
          </cell>
          <cell r="BB1805">
            <v>28.27</v>
          </cell>
          <cell r="BC1805">
            <v>5.33</v>
          </cell>
          <cell r="BN1805">
            <v>51</v>
          </cell>
          <cell r="BO1805">
            <v>6706.47</v>
          </cell>
        </row>
        <row r="1806">
          <cell r="BA1806">
            <v>33</v>
          </cell>
          <cell r="BB1806">
            <v>18.5</v>
          </cell>
          <cell r="BC1806">
            <v>5.33</v>
          </cell>
          <cell r="BN1806">
            <v>51</v>
          </cell>
          <cell r="BO1806">
            <v>6412.34</v>
          </cell>
        </row>
        <row r="1807">
          <cell r="BA1807">
            <v>35</v>
          </cell>
          <cell r="BB1807">
            <v>38.6</v>
          </cell>
          <cell r="BC1807">
            <v>6.02</v>
          </cell>
          <cell r="BN1807">
            <v>51</v>
          </cell>
          <cell r="BO1807">
            <v>5832.6</v>
          </cell>
        </row>
        <row r="1808">
          <cell r="BA1808">
            <v>30</v>
          </cell>
          <cell r="BB1808">
            <v>43.12</v>
          </cell>
          <cell r="BC1808">
            <v>6.25</v>
          </cell>
          <cell r="BN1808">
            <v>51</v>
          </cell>
          <cell r="BO1808">
            <v>5720.38</v>
          </cell>
        </row>
        <row r="1809">
          <cell r="BA1809">
            <v>35</v>
          </cell>
          <cell r="BB1809">
            <v>30.5</v>
          </cell>
          <cell r="BC1809">
            <v>4.8099999999999996</v>
          </cell>
          <cell r="BN1809">
            <v>52</v>
          </cell>
          <cell r="BO1809">
            <v>47269.85</v>
          </cell>
        </row>
        <row r="1810">
          <cell r="BA1810">
            <v>35</v>
          </cell>
          <cell r="BB1810">
            <v>27.61</v>
          </cell>
          <cell r="BC1810">
            <v>4.5999999999999996</v>
          </cell>
          <cell r="BN1810">
            <v>52</v>
          </cell>
          <cell r="BO1810">
            <v>40692.910000000003</v>
          </cell>
        </row>
        <row r="1811">
          <cell r="BA1811">
            <v>36</v>
          </cell>
          <cell r="BB1811">
            <v>27.1</v>
          </cell>
          <cell r="BC1811">
            <v>5.08</v>
          </cell>
          <cell r="BN1811">
            <v>52</v>
          </cell>
          <cell r="BO1811">
            <v>38389.79</v>
          </cell>
        </row>
        <row r="1812">
          <cell r="BA1812">
            <v>18</v>
          </cell>
          <cell r="BB1812">
            <v>35.93</v>
          </cell>
          <cell r="BC1812">
            <v>5.43</v>
          </cell>
          <cell r="BN1812">
            <v>52</v>
          </cell>
          <cell r="BO1812">
            <v>37675.06</v>
          </cell>
        </row>
        <row r="1813">
          <cell r="BA1813">
            <v>31</v>
          </cell>
          <cell r="BB1813">
            <v>32.68</v>
          </cell>
          <cell r="BC1813">
            <v>5.44</v>
          </cell>
          <cell r="BN1813">
            <v>52</v>
          </cell>
          <cell r="BO1813">
            <v>36786.370000000003</v>
          </cell>
        </row>
        <row r="1814">
          <cell r="BA1814">
            <v>36</v>
          </cell>
          <cell r="BB1814">
            <v>20.74</v>
          </cell>
          <cell r="BC1814">
            <v>11.69</v>
          </cell>
          <cell r="BN1814">
            <v>52</v>
          </cell>
          <cell r="BO1814">
            <v>33471.97</v>
          </cell>
        </row>
        <row r="1815">
          <cell r="BA1815">
            <v>42</v>
          </cell>
          <cell r="BB1815">
            <v>15.57</v>
          </cell>
          <cell r="BC1815">
            <v>6.07</v>
          </cell>
          <cell r="BN1815">
            <v>52</v>
          </cell>
          <cell r="BO1815">
            <v>30625.65</v>
          </cell>
        </row>
        <row r="1816">
          <cell r="BA1816">
            <v>28</v>
          </cell>
          <cell r="BB1816">
            <v>23.844999999999999</v>
          </cell>
          <cell r="BC1816">
            <v>4.3600000000000003</v>
          </cell>
          <cell r="BN1816">
            <v>52</v>
          </cell>
          <cell r="BO1816">
            <v>27117.99</v>
          </cell>
        </row>
        <row r="1817">
          <cell r="BA1817">
            <v>30</v>
          </cell>
          <cell r="BB1817">
            <v>22.895</v>
          </cell>
          <cell r="BC1817">
            <v>5.24</v>
          </cell>
          <cell r="BN1817">
            <v>52</v>
          </cell>
          <cell r="BO1817">
            <v>26467.1</v>
          </cell>
        </row>
        <row r="1818">
          <cell r="BA1818">
            <v>30</v>
          </cell>
          <cell r="BB1818">
            <v>21.945</v>
          </cell>
          <cell r="BC1818">
            <v>5.37</v>
          </cell>
          <cell r="BN1818">
            <v>52</v>
          </cell>
          <cell r="BO1818">
            <v>25992.82</v>
          </cell>
        </row>
        <row r="1819">
          <cell r="BA1819">
            <v>41</v>
          </cell>
          <cell r="BB1819">
            <v>19.47</v>
          </cell>
          <cell r="BC1819">
            <v>6.6</v>
          </cell>
          <cell r="BN1819">
            <v>52</v>
          </cell>
          <cell r="BO1819">
            <v>24869.84</v>
          </cell>
        </row>
        <row r="1820">
          <cell r="BA1820">
            <v>45</v>
          </cell>
          <cell r="BB1820">
            <v>15.61</v>
          </cell>
          <cell r="BC1820">
            <v>5.77</v>
          </cell>
          <cell r="BN1820">
            <v>52</v>
          </cell>
          <cell r="BO1820">
            <v>24667.42</v>
          </cell>
        </row>
        <row r="1821">
          <cell r="BA1821">
            <v>19</v>
          </cell>
          <cell r="BB1821">
            <v>28.6</v>
          </cell>
          <cell r="BC1821">
            <v>6.08</v>
          </cell>
          <cell r="BN1821">
            <v>52</v>
          </cell>
          <cell r="BO1821">
            <v>24393.62</v>
          </cell>
        </row>
        <row r="1822">
          <cell r="BA1822">
            <v>32</v>
          </cell>
          <cell r="BB1822">
            <v>46.53</v>
          </cell>
          <cell r="BC1822">
            <v>4.16</v>
          </cell>
          <cell r="BN1822">
            <v>52</v>
          </cell>
          <cell r="BO1822">
            <v>23887.66</v>
          </cell>
        </row>
        <row r="1823">
          <cell r="BA1823">
            <v>19</v>
          </cell>
          <cell r="BB1823">
            <v>34.99</v>
          </cell>
          <cell r="BC1823">
            <v>5.0999999999999996</v>
          </cell>
          <cell r="BN1823">
            <v>52</v>
          </cell>
          <cell r="BO1823">
            <v>23045.57</v>
          </cell>
        </row>
        <row r="1824">
          <cell r="BA1824">
            <v>43</v>
          </cell>
          <cell r="BB1824">
            <v>17.05</v>
          </cell>
          <cell r="BC1824">
            <v>5.3</v>
          </cell>
          <cell r="BN1824">
            <v>52</v>
          </cell>
          <cell r="BO1824">
            <v>18682.740000000002</v>
          </cell>
        </row>
        <row r="1825">
          <cell r="BA1825">
            <v>32</v>
          </cell>
          <cell r="BB1825">
            <v>37.18</v>
          </cell>
          <cell r="BC1825">
            <v>4.9000000000000004</v>
          </cell>
          <cell r="BN1825">
            <v>52</v>
          </cell>
          <cell r="BO1825">
            <v>17584.72</v>
          </cell>
        </row>
        <row r="1826">
          <cell r="BA1826">
            <v>32</v>
          </cell>
          <cell r="BB1826">
            <v>35.200000000000003</v>
          </cell>
          <cell r="BC1826">
            <v>5.55</v>
          </cell>
          <cell r="BN1826">
            <v>52</v>
          </cell>
          <cell r="BO1826">
            <v>17479.53</v>
          </cell>
        </row>
        <row r="1827">
          <cell r="BA1827">
            <v>32</v>
          </cell>
          <cell r="BB1827">
            <v>37.335000000000001</v>
          </cell>
          <cell r="BC1827">
            <v>4.95</v>
          </cell>
          <cell r="BN1827">
            <v>52</v>
          </cell>
          <cell r="BO1827">
            <v>16600.16</v>
          </cell>
        </row>
        <row r="1828">
          <cell r="BA1828">
            <v>26</v>
          </cell>
          <cell r="BB1828">
            <v>27.265000000000001</v>
          </cell>
          <cell r="BC1828">
            <v>6.46</v>
          </cell>
          <cell r="BN1828">
            <v>52</v>
          </cell>
          <cell r="BO1828">
            <v>15026.3</v>
          </cell>
        </row>
        <row r="1829">
          <cell r="BA1829">
            <v>37</v>
          </cell>
          <cell r="BB1829">
            <v>30.8</v>
          </cell>
          <cell r="BC1829">
            <v>4.9000000000000004</v>
          </cell>
          <cell r="BN1829">
            <v>52</v>
          </cell>
          <cell r="BO1829">
            <v>14847.63</v>
          </cell>
        </row>
        <row r="1830">
          <cell r="BA1830">
            <v>24</v>
          </cell>
          <cell r="BB1830">
            <v>30.21</v>
          </cell>
          <cell r="BC1830">
            <v>5.21</v>
          </cell>
          <cell r="BN1830">
            <v>52</v>
          </cell>
          <cell r="BO1830">
            <v>12713</v>
          </cell>
        </row>
        <row r="1831">
          <cell r="BA1831">
            <v>22</v>
          </cell>
          <cell r="BB1831">
            <v>35.340000000000003</v>
          </cell>
          <cell r="BC1831">
            <v>4.13</v>
          </cell>
          <cell r="BN1831">
            <v>52</v>
          </cell>
          <cell r="BO1831">
            <v>12624.74</v>
          </cell>
        </row>
        <row r="1832">
          <cell r="BA1832">
            <v>33</v>
          </cell>
          <cell r="BB1832">
            <v>26.695</v>
          </cell>
          <cell r="BC1832">
            <v>5.28</v>
          </cell>
          <cell r="BN1832">
            <v>52</v>
          </cell>
          <cell r="BO1832">
            <v>12592.53</v>
          </cell>
        </row>
        <row r="1833">
          <cell r="BA1833">
            <v>26</v>
          </cell>
          <cell r="BB1833">
            <v>29.355</v>
          </cell>
          <cell r="BC1833">
            <v>4.68</v>
          </cell>
          <cell r="BN1833">
            <v>52</v>
          </cell>
          <cell r="BO1833">
            <v>11696.52</v>
          </cell>
        </row>
        <row r="1834">
          <cell r="BA1834">
            <v>32</v>
          </cell>
          <cell r="BB1834">
            <v>29.59</v>
          </cell>
          <cell r="BC1834">
            <v>4.0599999999999996</v>
          </cell>
          <cell r="BN1834">
            <v>52</v>
          </cell>
          <cell r="BO1834">
            <v>11530.12</v>
          </cell>
        </row>
        <row r="1835">
          <cell r="BA1835">
            <v>18</v>
          </cell>
          <cell r="BB1835">
            <v>31.35</v>
          </cell>
          <cell r="BC1835">
            <v>4.2</v>
          </cell>
          <cell r="BN1835">
            <v>52</v>
          </cell>
          <cell r="BO1835">
            <v>11488.32</v>
          </cell>
        </row>
        <row r="1836">
          <cell r="BA1836">
            <v>32</v>
          </cell>
          <cell r="BB1836">
            <v>20.52</v>
          </cell>
          <cell r="BC1836">
            <v>4.83</v>
          </cell>
          <cell r="BN1836">
            <v>52</v>
          </cell>
          <cell r="BO1836">
            <v>11411.69</v>
          </cell>
        </row>
        <row r="1837">
          <cell r="BA1837">
            <v>34</v>
          </cell>
          <cell r="BB1837">
            <v>42.9</v>
          </cell>
          <cell r="BC1837">
            <v>4.87</v>
          </cell>
          <cell r="BN1837">
            <v>52</v>
          </cell>
          <cell r="BO1837">
            <v>11396.9</v>
          </cell>
        </row>
        <row r="1838">
          <cell r="BA1838">
            <v>29</v>
          </cell>
          <cell r="BB1838">
            <v>24.6</v>
          </cell>
          <cell r="BC1838">
            <v>5.86</v>
          </cell>
          <cell r="BN1838">
            <v>52</v>
          </cell>
          <cell r="BO1838">
            <v>11289.11</v>
          </cell>
        </row>
        <row r="1839">
          <cell r="BA1839">
            <v>30</v>
          </cell>
          <cell r="BB1839">
            <v>28.405000000000001</v>
          </cell>
          <cell r="BC1839">
            <v>4.12</v>
          </cell>
          <cell r="BN1839">
            <v>52</v>
          </cell>
          <cell r="BO1839">
            <v>11187.66</v>
          </cell>
        </row>
        <row r="1840">
          <cell r="BA1840">
            <v>34</v>
          </cell>
          <cell r="BB1840">
            <v>34.674999999999997</v>
          </cell>
          <cell r="BC1840">
            <v>5.71</v>
          </cell>
          <cell r="BN1840">
            <v>52</v>
          </cell>
          <cell r="BO1840">
            <v>10806.84</v>
          </cell>
        </row>
        <row r="1841">
          <cell r="BA1841">
            <v>35</v>
          </cell>
          <cell r="BB1841">
            <v>18.850000000000001</v>
          </cell>
          <cell r="BC1841">
            <v>6.03</v>
          </cell>
          <cell r="BN1841">
            <v>52</v>
          </cell>
          <cell r="BO1841">
            <v>10797.34</v>
          </cell>
        </row>
        <row r="1842">
          <cell r="BA1842">
            <v>19</v>
          </cell>
          <cell r="BB1842">
            <v>34.130000000000003</v>
          </cell>
          <cell r="BC1842">
            <v>5.65</v>
          </cell>
          <cell r="BN1842">
            <v>52</v>
          </cell>
          <cell r="BO1842">
            <v>10325.209999999999</v>
          </cell>
        </row>
        <row r="1843">
          <cell r="BA1843">
            <v>42</v>
          </cell>
          <cell r="BB1843">
            <v>17.34</v>
          </cell>
          <cell r="BC1843">
            <v>5.05</v>
          </cell>
          <cell r="BN1843">
            <v>52</v>
          </cell>
          <cell r="BO1843">
            <v>10274.33</v>
          </cell>
        </row>
        <row r="1844">
          <cell r="BA1844">
            <v>40</v>
          </cell>
          <cell r="BB1844">
            <v>17.440000000000001</v>
          </cell>
          <cell r="BC1844">
            <v>6.26</v>
          </cell>
          <cell r="BN1844">
            <v>52</v>
          </cell>
          <cell r="BO1844">
            <v>10197.77</v>
          </cell>
        </row>
        <row r="1845">
          <cell r="BA1845">
            <v>25</v>
          </cell>
          <cell r="BB1845">
            <v>33.659999999999997</v>
          </cell>
          <cell r="BC1845">
            <v>4.08</v>
          </cell>
          <cell r="BN1845">
            <v>52</v>
          </cell>
          <cell r="BO1845">
            <v>9991.0400000000009</v>
          </cell>
        </row>
        <row r="1846">
          <cell r="BA1846">
            <v>34</v>
          </cell>
          <cell r="BB1846">
            <v>21.375</v>
          </cell>
          <cell r="BC1846">
            <v>6.19</v>
          </cell>
          <cell r="BN1846">
            <v>52</v>
          </cell>
          <cell r="BO1846">
            <v>9748.91</v>
          </cell>
        </row>
        <row r="1847">
          <cell r="BA1847">
            <v>30</v>
          </cell>
          <cell r="BB1847">
            <v>27.14</v>
          </cell>
          <cell r="BC1847">
            <v>6.01</v>
          </cell>
          <cell r="BN1847">
            <v>52</v>
          </cell>
          <cell r="BO1847">
            <v>9724.5300000000007</v>
          </cell>
        </row>
        <row r="1848">
          <cell r="BA1848">
            <v>18</v>
          </cell>
          <cell r="BB1848">
            <v>35.78</v>
          </cell>
          <cell r="BC1848">
            <v>6.07</v>
          </cell>
          <cell r="BN1848">
            <v>52</v>
          </cell>
          <cell r="BO1848">
            <v>9722.77</v>
          </cell>
        </row>
        <row r="1849">
          <cell r="BA1849">
            <v>23</v>
          </cell>
          <cell r="BB1849">
            <v>34.96</v>
          </cell>
          <cell r="BC1849">
            <v>5.63</v>
          </cell>
          <cell r="BN1849">
            <v>52</v>
          </cell>
          <cell r="BO1849">
            <v>9634.5400000000009</v>
          </cell>
        </row>
        <row r="1850">
          <cell r="BA1850">
            <v>31</v>
          </cell>
          <cell r="BB1850">
            <v>38.39</v>
          </cell>
          <cell r="BC1850">
            <v>6.05</v>
          </cell>
          <cell r="BN1850">
            <v>52</v>
          </cell>
          <cell r="BO1850">
            <v>9625.92</v>
          </cell>
        </row>
        <row r="1851">
          <cell r="BA1851">
            <v>32</v>
          </cell>
          <cell r="BB1851">
            <v>33.82</v>
          </cell>
          <cell r="BC1851">
            <v>4.6500000000000004</v>
          </cell>
          <cell r="BN1851">
            <v>52</v>
          </cell>
          <cell r="BO1851">
            <v>9171.75</v>
          </cell>
        </row>
        <row r="1852">
          <cell r="BA1852">
            <v>32</v>
          </cell>
          <cell r="BB1852">
            <v>27.835000000000001</v>
          </cell>
          <cell r="BC1852">
            <v>5.37</v>
          </cell>
          <cell r="BN1852">
            <v>52</v>
          </cell>
          <cell r="BO1852">
            <v>9144.57</v>
          </cell>
        </row>
        <row r="1853">
          <cell r="BA1853">
            <v>28</v>
          </cell>
          <cell r="BB1853">
            <v>33</v>
          </cell>
          <cell r="BC1853">
            <v>5.39</v>
          </cell>
          <cell r="BN1853">
            <v>52</v>
          </cell>
          <cell r="BO1853">
            <v>9140.9500000000007</v>
          </cell>
        </row>
        <row r="1854">
          <cell r="BA1854">
            <v>31</v>
          </cell>
          <cell r="BB1854">
            <v>26.885000000000002</v>
          </cell>
          <cell r="BC1854">
            <v>5.86</v>
          </cell>
          <cell r="BN1854">
            <v>52</v>
          </cell>
          <cell r="BO1854">
            <v>8062.31</v>
          </cell>
        </row>
        <row r="1855">
          <cell r="BA1855">
            <v>28</v>
          </cell>
          <cell r="BB1855">
            <v>29.26</v>
          </cell>
          <cell r="BC1855">
            <v>4.4400000000000004</v>
          </cell>
          <cell r="BN1855">
            <v>52</v>
          </cell>
          <cell r="BO1855">
            <v>7958.13</v>
          </cell>
        </row>
        <row r="1856">
          <cell r="BA1856">
            <v>28</v>
          </cell>
          <cell r="BB1856">
            <v>26.98</v>
          </cell>
          <cell r="BC1856">
            <v>4.41</v>
          </cell>
          <cell r="BN1856">
            <v>52</v>
          </cell>
          <cell r="BO1856">
            <v>6749.63</v>
          </cell>
        </row>
        <row r="1857">
          <cell r="BA1857">
            <v>29</v>
          </cell>
          <cell r="BB1857">
            <v>32.11</v>
          </cell>
          <cell r="BC1857">
            <v>5.19</v>
          </cell>
          <cell r="BN1857">
            <v>52</v>
          </cell>
          <cell r="BO1857">
            <v>6651.26</v>
          </cell>
        </row>
        <row r="1858">
          <cell r="BA1858">
            <v>29</v>
          </cell>
          <cell r="BB1858">
            <v>31.73</v>
          </cell>
          <cell r="BC1858">
            <v>5.16</v>
          </cell>
          <cell r="BN1858">
            <v>52</v>
          </cell>
          <cell r="BO1858">
            <v>6481.67</v>
          </cell>
        </row>
        <row r="1859">
          <cell r="BA1859">
            <v>28</v>
          </cell>
          <cell r="BB1859">
            <v>22.515000000000001</v>
          </cell>
          <cell r="BC1859">
            <v>4.24</v>
          </cell>
          <cell r="BN1859">
            <v>52</v>
          </cell>
          <cell r="BO1859">
            <v>6407.05</v>
          </cell>
        </row>
        <row r="1860">
          <cell r="BA1860">
            <v>30</v>
          </cell>
          <cell r="BB1860">
            <v>25.9</v>
          </cell>
          <cell r="BC1860">
            <v>5.45</v>
          </cell>
          <cell r="BN1860">
            <v>52</v>
          </cell>
          <cell r="BO1860">
            <v>6367.31</v>
          </cell>
        </row>
        <row r="1861">
          <cell r="BA1861">
            <v>34</v>
          </cell>
          <cell r="BB1861">
            <v>27.72</v>
          </cell>
          <cell r="BC1861">
            <v>5.03</v>
          </cell>
          <cell r="BN1861">
            <v>52</v>
          </cell>
          <cell r="BO1861">
            <v>6255.38</v>
          </cell>
        </row>
        <row r="1862">
          <cell r="BA1862">
            <v>36</v>
          </cell>
          <cell r="BB1862">
            <v>31.5</v>
          </cell>
          <cell r="BC1862">
            <v>9.6199999999999992</v>
          </cell>
          <cell r="BN1862">
            <v>52</v>
          </cell>
          <cell r="BO1862">
            <v>6183.46</v>
          </cell>
        </row>
        <row r="1863">
          <cell r="BA1863">
            <v>36</v>
          </cell>
          <cell r="BB1863">
            <v>29.7</v>
          </cell>
          <cell r="BC1863">
            <v>6.77</v>
          </cell>
          <cell r="BN1863">
            <v>52</v>
          </cell>
          <cell r="BO1863">
            <v>6147.12</v>
          </cell>
        </row>
        <row r="1864">
          <cell r="BA1864">
            <v>34</v>
          </cell>
          <cell r="BB1864">
            <v>21.26</v>
          </cell>
          <cell r="BC1864">
            <v>5.36</v>
          </cell>
          <cell r="BN1864">
            <v>52</v>
          </cell>
          <cell r="BO1864">
            <v>6098.38</v>
          </cell>
        </row>
        <row r="1865">
          <cell r="BA1865">
            <v>40</v>
          </cell>
          <cell r="BB1865">
            <v>17.09</v>
          </cell>
          <cell r="BC1865">
            <v>5.69</v>
          </cell>
          <cell r="BN1865">
            <v>52</v>
          </cell>
          <cell r="BO1865">
            <v>5979.66</v>
          </cell>
        </row>
        <row r="1866">
          <cell r="BA1866">
            <v>25</v>
          </cell>
          <cell r="BB1866">
            <v>24.3</v>
          </cell>
          <cell r="BC1866">
            <v>4.9000000000000004</v>
          </cell>
          <cell r="BN1866">
            <v>53</v>
          </cell>
          <cell r="BO1866">
            <v>46661.440000000002</v>
          </cell>
        </row>
        <row r="1867">
          <cell r="BA1867">
            <v>32</v>
          </cell>
          <cell r="BB1867">
            <v>29.734999999999999</v>
          </cell>
          <cell r="BC1867">
            <v>5.78</v>
          </cell>
          <cell r="BN1867">
            <v>53</v>
          </cell>
          <cell r="BO1867">
            <v>43254.42</v>
          </cell>
        </row>
        <row r="1868">
          <cell r="BA1868">
            <v>31</v>
          </cell>
          <cell r="BB1868">
            <v>29.26</v>
          </cell>
          <cell r="BC1868">
            <v>4.7</v>
          </cell>
          <cell r="BN1868">
            <v>53</v>
          </cell>
          <cell r="BO1868">
            <v>41191.57</v>
          </cell>
        </row>
        <row r="1869">
          <cell r="BA1869">
            <v>28</v>
          </cell>
          <cell r="BB1869">
            <v>33</v>
          </cell>
          <cell r="BC1869">
            <v>6.28</v>
          </cell>
          <cell r="BN1869">
            <v>53</v>
          </cell>
          <cell r="BO1869">
            <v>37277.269999999997</v>
          </cell>
        </row>
        <row r="1870">
          <cell r="BA1870">
            <v>32</v>
          </cell>
          <cell r="BB1870">
            <v>31.065000000000001</v>
          </cell>
          <cell r="BC1870">
            <v>4.2300000000000004</v>
          </cell>
          <cell r="BN1870">
            <v>53</v>
          </cell>
          <cell r="BO1870">
            <v>33090.660000000003</v>
          </cell>
        </row>
        <row r="1871">
          <cell r="BA1871">
            <v>28</v>
          </cell>
          <cell r="BB1871">
            <v>26.51</v>
          </cell>
          <cell r="BC1871">
            <v>6.17</v>
          </cell>
          <cell r="BN1871">
            <v>53</v>
          </cell>
          <cell r="BO1871">
            <v>32192.76</v>
          </cell>
        </row>
        <row r="1872">
          <cell r="BA1872">
            <v>28</v>
          </cell>
          <cell r="BB1872">
            <v>28.88</v>
          </cell>
          <cell r="BC1872">
            <v>4.96</v>
          </cell>
          <cell r="BN1872">
            <v>53</v>
          </cell>
          <cell r="BO1872">
            <v>30366.93</v>
          </cell>
        </row>
        <row r="1873">
          <cell r="BA1873">
            <v>34</v>
          </cell>
          <cell r="BB1873">
            <v>35.814999999999998</v>
          </cell>
          <cell r="BC1873">
            <v>5.1100000000000003</v>
          </cell>
          <cell r="BN1873">
            <v>53</v>
          </cell>
          <cell r="BO1873">
            <v>29186.48</v>
          </cell>
        </row>
        <row r="1874">
          <cell r="BA1874">
            <v>22</v>
          </cell>
          <cell r="BB1874">
            <v>21.28</v>
          </cell>
          <cell r="BC1874">
            <v>4.05</v>
          </cell>
          <cell r="BN1874">
            <v>53</v>
          </cell>
          <cell r="BO1874">
            <v>27346.04</v>
          </cell>
        </row>
        <row r="1875">
          <cell r="BA1875">
            <v>20</v>
          </cell>
          <cell r="BB1875">
            <v>33.81</v>
          </cell>
          <cell r="BC1875">
            <v>6.49</v>
          </cell>
          <cell r="BN1875">
            <v>53</v>
          </cell>
          <cell r="BO1875">
            <v>24873.38</v>
          </cell>
        </row>
        <row r="1876">
          <cell r="BA1876">
            <v>30</v>
          </cell>
          <cell r="BB1876">
            <v>44.22</v>
          </cell>
          <cell r="BC1876">
            <v>4.1900000000000004</v>
          </cell>
          <cell r="BN1876">
            <v>53</v>
          </cell>
          <cell r="BO1876">
            <v>23244.79</v>
          </cell>
        </row>
        <row r="1877">
          <cell r="BA1877">
            <v>39</v>
          </cell>
          <cell r="BB1877">
            <v>15.46</v>
          </cell>
          <cell r="BC1877">
            <v>4.99</v>
          </cell>
          <cell r="BN1877">
            <v>53</v>
          </cell>
          <cell r="BO1877">
            <v>21195.82</v>
          </cell>
        </row>
        <row r="1878">
          <cell r="BA1878">
            <v>27</v>
          </cell>
          <cell r="BB1878">
            <v>30.3</v>
          </cell>
          <cell r="BC1878">
            <v>4.7699999999999996</v>
          </cell>
          <cell r="BN1878">
            <v>53</v>
          </cell>
          <cell r="BO1878">
            <v>20463</v>
          </cell>
        </row>
        <row r="1879">
          <cell r="BA1879">
            <v>40</v>
          </cell>
          <cell r="BB1879">
            <v>16.670000000000002</v>
          </cell>
          <cell r="BC1879">
            <v>5.46</v>
          </cell>
          <cell r="BN1879">
            <v>53</v>
          </cell>
          <cell r="BO1879">
            <v>18932.810000000001</v>
          </cell>
        </row>
        <row r="1880">
          <cell r="BA1880">
            <v>31</v>
          </cell>
          <cell r="BB1880">
            <v>28.594999999999999</v>
          </cell>
          <cell r="BC1880">
            <v>5.43</v>
          </cell>
          <cell r="BN1880">
            <v>53</v>
          </cell>
          <cell r="BO1880">
            <v>16311.05</v>
          </cell>
        </row>
        <row r="1881">
          <cell r="BA1881">
            <v>31</v>
          </cell>
          <cell r="BB1881">
            <v>25.934999999999999</v>
          </cell>
          <cell r="BC1881">
            <v>4.29</v>
          </cell>
          <cell r="BN1881">
            <v>53</v>
          </cell>
          <cell r="BO1881">
            <v>15260.52</v>
          </cell>
        </row>
        <row r="1882">
          <cell r="BA1882">
            <v>30</v>
          </cell>
          <cell r="BB1882">
            <v>27.645</v>
          </cell>
          <cell r="BC1882">
            <v>5.25</v>
          </cell>
          <cell r="BN1882">
            <v>53</v>
          </cell>
          <cell r="BO1882">
            <v>14665.75</v>
          </cell>
        </row>
        <row r="1883">
          <cell r="BA1883">
            <v>24</v>
          </cell>
          <cell r="BB1883">
            <v>30.1</v>
          </cell>
          <cell r="BC1883">
            <v>4.04</v>
          </cell>
          <cell r="BN1883">
            <v>53</v>
          </cell>
          <cell r="BO1883">
            <v>14337.91</v>
          </cell>
        </row>
        <row r="1884">
          <cell r="BA1884">
            <v>25</v>
          </cell>
          <cell r="BB1884">
            <v>26.79</v>
          </cell>
          <cell r="BC1884">
            <v>5</v>
          </cell>
          <cell r="BN1884">
            <v>53</v>
          </cell>
          <cell r="BO1884">
            <v>13746.74</v>
          </cell>
        </row>
        <row r="1885">
          <cell r="BA1885">
            <v>27</v>
          </cell>
          <cell r="BB1885">
            <v>27.1</v>
          </cell>
          <cell r="BC1885">
            <v>4.01</v>
          </cell>
          <cell r="BN1885">
            <v>53</v>
          </cell>
          <cell r="BO1885">
            <v>13622.01</v>
          </cell>
        </row>
        <row r="1886">
          <cell r="BA1886">
            <v>33</v>
          </cell>
          <cell r="BB1886">
            <v>24.31</v>
          </cell>
          <cell r="BC1886">
            <v>5.4</v>
          </cell>
          <cell r="BN1886">
            <v>53</v>
          </cell>
          <cell r="BO1886">
            <v>13044.41</v>
          </cell>
        </row>
        <row r="1887">
          <cell r="BA1887">
            <v>38</v>
          </cell>
          <cell r="BB1887">
            <v>15.53</v>
          </cell>
          <cell r="BC1887">
            <v>5.81</v>
          </cell>
          <cell r="BN1887">
            <v>53</v>
          </cell>
          <cell r="BO1887">
            <v>13008.07</v>
          </cell>
        </row>
        <row r="1888">
          <cell r="BA1888">
            <v>24</v>
          </cell>
          <cell r="BB1888">
            <v>30.7</v>
          </cell>
          <cell r="BC1888">
            <v>5.82</v>
          </cell>
          <cell r="BN1888">
            <v>53</v>
          </cell>
          <cell r="BO1888">
            <v>12579.92</v>
          </cell>
        </row>
        <row r="1889">
          <cell r="BA1889">
            <v>30</v>
          </cell>
          <cell r="BB1889">
            <v>33.33</v>
          </cell>
          <cell r="BC1889">
            <v>4.82</v>
          </cell>
          <cell r="BN1889">
            <v>53</v>
          </cell>
          <cell r="BO1889">
            <v>11741.73</v>
          </cell>
        </row>
        <row r="1890">
          <cell r="BA1890">
            <v>30</v>
          </cell>
          <cell r="BB1890">
            <v>32.4</v>
          </cell>
          <cell r="BC1890">
            <v>5.08</v>
          </cell>
          <cell r="BN1890">
            <v>53</v>
          </cell>
          <cell r="BO1890">
            <v>11729.68</v>
          </cell>
        </row>
        <row r="1891">
          <cell r="BA1891">
            <v>30</v>
          </cell>
          <cell r="BB1891">
            <v>27.93</v>
          </cell>
          <cell r="BC1891">
            <v>5.59</v>
          </cell>
          <cell r="BN1891">
            <v>53</v>
          </cell>
          <cell r="BO1891">
            <v>11497.69</v>
          </cell>
        </row>
        <row r="1892">
          <cell r="BA1892">
            <v>31</v>
          </cell>
          <cell r="BB1892">
            <v>21.754999999999999</v>
          </cell>
          <cell r="BC1892">
            <v>5.12</v>
          </cell>
          <cell r="BN1892">
            <v>53</v>
          </cell>
          <cell r="BO1892">
            <v>11264.54</v>
          </cell>
        </row>
        <row r="1893">
          <cell r="BA1893">
            <v>28</v>
          </cell>
          <cell r="BB1893">
            <v>25.934999999999999</v>
          </cell>
          <cell r="BC1893">
            <v>4.95</v>
          </cell>
          <cell r="BN1893">
            <v>53</v>
          </cell>
          <cell r="BO1893">
            <v>11253.42</v>
          </cell>
        </row>
        <row r="1894">
          <cell r="BA1894">
            <v>32</v>
          </cell>
          <cell r="BB1894">
            <v>31.5</v>
          </cell>
          <cell r="BC1894">
            <v>6.16</v>
          </cell>
          <cell r="BN1894">
            <v>53</v>
          </cell>
          <cell r="BO1894">
            <v>11244.38</v>
          </cell>
        </row>
        <row r="1895">
          <cell r="BA1895">
            <v>32</v>
          </cell>
          <cell r="BB1895">
            <v>30.03</v>
          </cell>
          <cell r="BC1895">
            <v>6.41</v>
          </cell>
          <cell r="BN1895">
            <v>53</v>
          </cell>
          <cell r="BO1895">
            <v>11163.57</v>
          </cell>
        </row>
        <row r="1896">
          <cell r="BA1896">
            <v>20</v>
          </cell>
          <cell r="BB1896">
            <v>33.479999999999997</v>
          </cell>
          <cell r="BC1896">
            <v>8.94</v>
          </cell>
          <cell r="BN1896">
            <v>53</v>
          </cell>
          <cell r="BO1896">
            <v>11150.78</v>
          </cell>
        </row>
        <row r="1897">
          <cell r="BA1897">
            <v>39</v>
          </cell>
          <cell r="BB1897">
            <v>16.510000000000002</v>
          </cell>
          <cell r="BC1897">
            <v>4.42</v>
          </cell>
          <cell r="BN1897">
            <v>53</v>
          </cell>
          <cell r="BO1897">
            <v>10959.69</v>
          </cell>
        </row>
        <row r="1898">
          <cell r="BA1898">
            <v>27</v>
          </cell>
          <cell r="BB1898">
            <v>33.155000000000001</v>
          </cell>
          <cell r="BC1898">
            <v>5.3</v>
          </cell>
          <cell r="BN1898">
            <v>53</v>
          </cell>
          <cell r="BO1898">
            <v>10942.13</v>
          </cell>
        </row>
        <row r="1899">
          <cell r="BA1899">
            <v>29</v>
          </cell>
          <cell r="BB1899">
            <v>37.29</v>
          </cell>
          <cell r="BC1899">
            <v>4.6399999999999997</v>
          </cell>
          <cell r="BN1899">
            <v>53</v>
          </cell>
          <cell r="BO1899">
            <v>10579.71</v>
          </cell>
        </row>
        <row r="1900">
          <cell r="BA1900">
            <v>34</v>
          </cell>
          <cell r="BB1900">
            <v>20.23</v>
          </cell>
          <cell r="BC1900">
            <v>6.16</v>
          </cell>
          <cell r="BN1900">
            <v>53</v>
          </cell>
          <cell r="BO1900">
            <v>10564.88</v>
          </cell>
        </row>
        <row r="1901">
          <cell r="BA1901">
            <v>29</v>
          </cell>
          <cell r="BB1901">
            <v>28.975000000000001</v>
          </cell>
          <cell r="BC1901">
            <v>4.12</v>
          </cell>
          <cell r="BN1901">
            <v>53</v>
          </cell>
          <cell r="BO1901">
            <v>10461.98</v>
          </cell>
        </row>
        <row r="1902">
          <cell r="BA1902">
            <v>39</v>
          </cell>
          <cell r="BB1902">
            <v>16.420000000000002</v>
          </cell>
          <cell r="BC1902">
            <v>5.77</v>
          </cell>
          <cell r="BN1902">
            <v>53</v>
          </cell>
          <cell r="BO1902">
            <v>10403.27</v>
          </cell>
        </row>
        <row r="1903">
          <cell r="BA1903">
            <v>38</v>
          </cell>
          <cell r="BB1903">
            <v>17.559999999999999</v>
          </cell>
          <cell r="BC1903">
            <v>6.2</v>
          </cell>
          <cell r="BN1903">
            <v>53</v>
          </cell>
          <cell r="BO1903">
            <v>10355.64</v>
          </cell>
        </row>
        <row r="1904">
          <cell r="BA1904">
            <v>30</v>
          </cell>
          <cell r="BB1904">
            <v>24.13</v>
          </cell>
          <cell r="BC1904">
            <v>4.3899999999999997</v>
          </cell>
          <cell r="BN1904">
            <v>53</v>
          </cell>
          <cell r="BO1904">
            <v>10085.85</v>
          </cell>
        </row>
        <row r="1905">
          <cell r="BA1905">
            <v>22</v>
          </cell>
          <cell r="BB1905">
            <v>19.95</v>
          </cell>
          <cell r="BC1905">
            <v>5.13</v>
          </cell>
          <cell r="BN1905">
            <v>53</v>
          </cell>
          <cell r="BO1905">
            <v>10072.06</v>
          </cell>
        </row>
        <row r="1906">
          <cell r="BA1906">
            <v>33</v>
          </cell>
          <cell r="BB1906">
            <v>21.24</v>
          </cell>
          <cell r="BC1906">
            <v>4.49</v>
          </cell>
          <cell r="BN1906">
            <v>53</v>
          </cell>
          <cell r="BO1906">
            <v>10065.41</v>
          </cell>
        </row>
        <row r="1907">
          <cell r="BA1907">
            <v>32</v>
          </cell>
          <cell r="BB1907">
            <v>44.22</v>
          </cell>
          <cell r="BC1907">
            <v>6.35</v>
          </cell>
          <cell r="BN1907">
            <v>53</v>
          </cell>
          <cell r="BO1907">
            <v>9869.81</v>
          </cell>
        </row>
        <row r="1908">
          <cell r="BA1908">
            <v>32</v>
          </cell>
          <cell r="BB1908">
            <v>41.1</v>
          </cell>
          <cell r="BC1908">
            <v>5.79</v>
          </cell>
          <cell r="BN1908">
            <v>53</v>
          </cell>
          <cell r="BO1908">
            <v>9863.4699999999993</v>
          </cell>
        </row>
        <row r="1909">
          <cell r="BA1909">
            <v>26</v>
          </cell>
          <cell r="BB1909">
            <v>34.200000000000003</v>
          </cell>
          <cell r="BC1909">
            <v>4.78</v>
          </cell>
          <cell r="BN1909">
            <v>53</v>
          </cell>
          <cell r="BO1909">
            <v>9504.31</v>
          </cell>
        </row>
        <row r="1910">
          <cell r="BA1910">
            <v>26</v>
          </cell>
          <cell r="BB1910">
            <v>29.92</v>
          </cell>
          <cell r="BC1910">
            <v>6.02</v>
          </cell>
          <cell r="BN1910">
            <v>53</v>
          </cell>
          <cell r="BO1910">
            <v>9377.4500000000007</v>
          </cell>
        </row>
        <row r="1911">
          <cell r="BA1911">
            <v>32</v>
          </cell>
          <cell r="BB1911">
            <v>28.93</v>
          </cell>
          <cell r="BC1911">
            <v>4.4400000000000004</v>
          </cell>
          <cell r="BN1911">
            <v>53</v>
          </cell>
          <cell r="BO1911">
            <v>9285.8700000000008</v>
          </cell>
        </row>
        <row r="1912">
          <cell r="BA1912">
            <v>27</v>
          </cell>
          <cell r="BB1912">
            <v>31.254999999999999</v>
          </cell>
          <cell r="BC1912">
            <v>5.84</v>
          </cell>
          <cell r="BN1912">
            <v>53</v>
          </cell>
          <cell r="BO1912">
            <v>8760.1200000000008</v>
          </cell>
        </row>
        <row r="1913">
          <cell r="BA1913">
            <v>23</v>
          </cell>
          <cell r="BB1913">
            <v>29.83</v>
          </cell>
          <cell r="BC1913">
            <v>5.39</v>
          </cell>
          <cell r="BN1913">
            <v>53</v>
          </cell>
          <cell r="BO1913">
            <v>8665.14</v>
          </cell>
        </row>
        <row r="1914">
          <cell r="BA1914">
            <v>29</v>
          </cell>
          <cell r="BB1914">
            <v>29.59</v>
          </cell>
          <cell r="BC1914">
            <v>6.16</v>
          </cell>
          <cell r="BN1914">
            <v>53</v>
          </cell>
          <cell r="BO1914">
            <v>7003.1</v>
          </cell>
        </row>
        <row r="1915">
          <cell r="BA1915">
            <v>29</v>
          </cell>
          <cell r="BB1915">
            <v>31.16</v>
          </cell>
          <cell r="BC1915">
            <v>4.49</v>
          </cell>
          <cell r="BN1915">
            <v>53</v>
          </cell>
          <cell r="BO1915">
            <v>6868.39</v>
          </cell>
        </row>
        <row r="1916">
          <cell r="BA1916">
            <v>34</v>
          </cell>
          <cell r="BB1916">
            <v>34.21</v>
          </cell>
          <cell r="BC1916">
            <v>4.4800000000000004</v>
          </cell>
          <cell r="BN1916">
            <v>53</v>
          </cell>
          <cell r="BO1916">
            <v>6546.16</v>
          </cell>
        </row>
        <row r="1917">
          <cell r="BA1917">
            <v>20</v>
          </cell>
          <cell r="BB1917">
            <v>34.86</v>
          </cell>
          <cell r="BC1917">
            <v>10.97</v>
          </cell>
          <cell r="BN1917">
            <v>53</v>
          </cell>
          <cell r="BO1917">
            <v>6305.61</v>
          </cell>
        </row>
        <row r="1918">
          <cell r="BA1918">
            <v>22</v>
          </cell>
          <cell r="BB1918">
            <v>34.58</v>
          </cell>
          <cell r="BC1918">
            <v>5.14</v>
          </cell>
          <cell r="BN1918">
            <v>53</v>
          </cell>
          <cell r="BO1918">
            <v>6138.5</v>
          </cell>
        </row>
        <row r="1919">
          <cell r="BA1919">
            <v>37</v>
          </cell>
          <cell r="BB1919">
            <v>17.940000000000001</v>
          </cell>
          <cell r="BC1919">
            <v>5.17</v>
          </cell>
          <cell r="BN1919">
            <v>54</v>
          </cell>
          <cell r="BO1919">
            <v>48549.18</v>
          </cell>
        </row>
        <row r="1920">
          <cell r="BA1920">
            <v>25</v>
          </cell>
          <cell r="BB1920">
            <v>26.8</v>
          </cell>
          <cell r="BC1920">
            <v>6.18</v>
          </cell>
          <cell r="BN1920">
            <v>54</v>
          </cell>
          <cell r="BO1920">
            <v>44260.75</v>
          </cell>
        </row>
        <row r="1921">
          <cell r="BA1921">
            <v>41</v>
          </cell>
          <cell r="BB1921">
            <v>17.690000000000001</v>
          </cell>
          <cell r="BC1921">
            <v>9.07</v>
          </cell>
          <cell r="BN1921">
            <v>54</v>
          </cell>
          <cell r="BO1921">
            <v>42478.6</v>
          </cell>
        </row>
        <row r="1922">
          <cell r="BA1922">
            <v>29</v>
          </cell>
          <cell r="BB1922">
            <v>25.77</v>
          </cell>
          <cell r="BC1922">
            <v>4.43</v>
          </cell>
          <cell r="BN1922">
            <v>54</v>
          </cell>
          <cell r="BO1922">
            <v>41999.519999999997</v>
          </cell>
        </row>
        <row r="1923">
          <cell r="BA1923">
            <v>18</v>
          </cell>
          <cell r="BB1923">
            <v>34.46</v>
          </cell>
          <cell r="BC1923">
            <v>4.17</v>
          </cell>
          <cell r="BN1923">
            <v>54</v>
          </cell>
          <cell r="BO1923">
            <v>39721.93</v>
          </cell>
        </row>
        <row r="1924">
          <cell r="BA1924">
            <v>26</v>
          </cell>
          <cell r="BB1924">
            <v>30.875</v>
          </cell>
          <cell r="BC1924">
            <v>4.95</v>
          </cell>
          <cell r="BN1924">
            <v>54</v>
          </cell>
          <cell r="BO1924">
            <v>36922.61</v>
          </cell>
        </row>
        <row r="1925">
          <cell r="BA1925">
            <v>31</v>
          </cell>
          <cell r="BB1925">
            <v>39.49</v>
          </cell>
          <cell r="BC1925">
            <v>5.13</v>
          </cell>
          <cell r="BN1925">
            <v>54</v>
          </cell>
          <cell r="BO1925">
            <v>32686.080000000002</v>
          </cell>
        </row>
        <row r="1926">
          <cell r="BA1926">
            <v>32</v>
          </cell>
          <cell r="BB1926">
            <v>28.88</v>
          </cell>
          <cell r="BC1926">
            <v>4.0999999999999996</v>
          </cell>
          <cell r="BN1926">
            <v>54</v>
          </cell>
          <cell r="BO1926">
            <v>31322.53</v>
          </cell>
        </row>
        <row r="1927">
          <cell r="BA1927">
            <v>21</v>
          </cell>
          <cell r="BB1927">
            <v>20.234999999999999</v>
          </cell>
          <cell r="BC1927">
            <v>5.01</v>
          </cell>
          <cell r="BN1927">
            <v>54</v>
          </cell>
          <cell r="BO1927">
            <v>25517.11</v>
          </cell>
        </row>
        <row r="1928">
          <cell r="BA1928">
            <v>22</v>
          </cell>
          <cell r="BB1928">
            <v>30.67</v>
          </cell>
          <cell r="BC1928">
            <v>5.09</v>
          </cell>
          <cell r="BN1928">
            <v>54</v>
          </cell>
          <cell r="BO1928">
            <v>25382.3</v>
          </cell>
        </row>
        <row r="1929">
          <cell r="BA1929">
            <v>31</v>
          </cell>
          <cell r="BB1929">
            <v>30.875</v>
          </cell>
          <cell r="BC1929">
            <v>6.49</v>
          </cell>
          <cell r="BN1929">
            <v>54</v>
          </cell>
          <cell r="BO1929">
            <v>24476.48</v>
          </cell>
        </row>
        <row r="1930">
          <cell r="BA1930">
            <v>28</v>
          </cell>
          <cell r="BB1930">
            <v>23.8</v>
          </cell>
          <cell r="BC1930">
            <v>4.08</v>
          </cell>
          <cell r="BN1930">
            <v>54</v>
          </cell>
          <cell r="BO1930">
            <v>17507.47</v>
          </cell>
        </row>
        <row r="1931">
          <cell r="BA1931">
            <v>41</v>
          </cell>
          <cell r="BB1931">
            <v>15.37</v>
          </cell>
          <cell r="BC1931">
            <v>8.6300000000000008</v>
          </cell>
          <cell r="BN1931">
            <v>54</v>
          </cell>
          <cell r="BO1931">
            <v>16903.5</v>
          </cell>
        </row>
        <row r="1932">
          <cell r="BA1932">
            <v>23</v>
          </cell>
          <cell r="BB1932">
            <v>30.4</v>
          </cell>
          <cell r="BC1932">
            <v>5.28</v>
          </cell>
          <cell r="BN1932">
            <v>54</v>
          </cell>
          <cell r="BO1932">
            <v>15363.77</v>
          </cell>
        </row>
        <row r="1933">
          <cell r="BA1933">
            <v>34</v>
          </cell>
          <cell r="BB1933">
            <v>19.48</v>
          </cell>
          <cell r="BC1933">
            <v>5.63</v>
          </cell>
          <cell r="BN1933">
            <v>54</v>
          </cell>
          <cell r="BO1933">
            <v>15052.68</v>
          </cell>
        </row>
        <row r="1934">
          <cell r="BA1934">
            <v>41</v>
          </cell>
          <cell r="BB1934">
            <v>16.96</v>
          </cell>
          <cell r="BC1934">
            <v>11.47</v>
          </cell>
          <cell r="BN1934">
            <v>54</v>
          </cell>
          <cell r="BO1934">
            <v>14926.97</v>
          </cell>
        </row>
        <row r="1935">
          <cell r="BA1935">
            <v>35</v>
          </cell>
          <cell r="BB1935">
            <v>19.05</v>
          </cell>
          <cell r="BC1935">
            <v>4.92</v>
          </cell>
          <cell r="BN1935">
            <v>54</v>
          </cell>
          <cell r="BO1935">
            <v>14285.9</v>
          </cell>
        </row>
        <row r="1936">
          <cell r="BA1936">
            <v>28</v>
          </cell>
          <cell r="BB1936">
            <v>37.619999999999997</v>
          </cell>
          <cell r="BC1936">
            <v>4.18</v>
          </cell>
          <cell r="BN1936">
            <v>54</v>
          </cell>
          <cell r="BO1936">
            <v>14193.55</v>
          </cell>
        </row>
        <row r="1937">
          <cell r="BA1937">
            <v>31</v>
          </cell>
          <cell r="BB1937">
            <v>29.1</v>
          </cell>
          <cell r="BC1937">
            <v>4.67</v>
          </cell>
          <cell r="BN1937">
            <v>54</v>
          </cell>
          <cell r="BO1937">
            <v>13566.04</v>
          </cell>
        </row>
        <row r="1938">
          <cell r="BA1938">
            <v>31</v>
          </cell>
          <cell r="BB1938">
            <v>26.62</v>
          </cell>
          <cell r="BC1938">
            <v>6.24</v>
          </cell>
          <cell r="BN1938">
            <v>54</v>
          </cell>
          <cell r="BO1938">
            <v>12495.29</v>
          </cell>
        </row>
        <row r="1939">
          <cell r="BA1939">
            <v>31</v>
          </cell>
          <cell r="BB1939">
            <v>25.74</v>
          </cell>
          <cell r="BC1939">
            <v>5.99</v>
          </cell>
          <cell r="BN1939">
            <v>54</v>
          </cell>
          <cell r="BO1939">
            <v>12479.71</v>
          </cell>
        </row>
        <row r="1940">
          <cell r="BA1940">
            <v>36</v>
          </cell>
          <cell r="BB1940">
            <v>18.22</v>
          </cell>
          <cell r="BC1940">
            <v>10.27</v>
          </cell>
          <cell r="BN1940">
            <v>54</v>
          </cell>
          <cell r="BO1940">
            <v>12475.35</v>
          </cell>
        </row>
        <row r="1941">
          <cell r="BA1941">
            <v>29</v>
          </cell>
          <cell r="BB1941">
            <v>26.03</v>
          </cell>
          <cell r="BC1941">
            <v>5.97</v>
          </cell>
          <cell r="BN1941">
            <v>54</v>
          </cell>
          <cell r="BO1941">
            <v>12105.32</v>
          </cell>
        </row>
        <row r="1942">
          <cell r="BA1942">
            <v>28</v>
          </cell>
          <cell r="BB1942">
            <v>17.29</v>
          </cell>
          <cell r="BC1942">
            <v>4.9800000000000004</v>
          </cell>
          <cell r="BN1942">
            <v>54</v>
          </cell>
          <cell r="BO1942">
            <v>12096.65</v>
          </cell>
        </row>
        <row r="1943">
          <cell r="BA1943">
            <v>36</v>
          </cell>
          <cell r="BB1943">
            <v>18.170000000000002</v>
          </cell>
          <cell r="BC1943">
            <v>6.91</v>
          </cell>
          <cell r="BN1943">
            <v>54</v>
          </cell>
          <cell r="BO1943">
            <v>12094.48</v>
          </cell>
        </row>
        <row r="1944">
          <cell r="BA1944">
            <v>18</v>
          </cell>
          <cell r="BB1944">
            <v>32.54</v>
          </cell>
          <cell r="BC1944">
            <v>6.38</v>
          </cell>
          <cell r="BN1944">
            <v>54</v>
          </cell>
          <cell r="BO1944">
            <v>11538.42</v>
          </cell>
        </row>
        <row r="1945">
          <cell r="BA1945">
            <v>33</v>
          </cell>
          <cell r="BB1945">
            <v>30.25</v>
          </cell>
          <cell r="BC1945">
            <v>4.7699999999999996</v>
          </cell>
          <cell r="BN1945">
            <v>54</v>
          </cell>
          <cell r="BO1945">
            <v>11512.41</v>
          </cell>
        </row>
        <row r="1946">
          <cell r="BA1946">
            <v>34</v>
          </cell>
          <cell r="BB1946">
            <v>19.59</v>
          </cell>
          <cell r="BC1946">
            <v>6.04</v>
          </cell>
          <cell r="BN1946">
            <v>54</v>
          </cell>
          <cell r="BO1946">
            <v>11344.32</v>
          </cell>
        </row>
        <row r="1947">
          <cell r="BA1947">
            <v>27</v>
          </cell>
          <cell r="BB1947">
            <v>45.9</v>
          </cell>
          <cell r="BC1947">
            <v>4.3</v>
          </cell>
          <cell r="BN1947">
            <v>54</v>
          </cell>
          <cell r="BO1947">
            <v>11305.93</v>
          </cell>
        </row>
        <row r="1948">
          <cell r="BA1948">
            <v>41</v>
          </cell>
          <cell r="BB1948">
            <v>17.059999999999999</v>
          </cell>
          <cell r="BC1948">
            <v>8.75</v>
          </cell>
          <cell r="BN1948">
            <v>54</v>
          </cell>
          <cell r="BO1948">
            <v>11013.71</v>
          </cell>
        </row>
        <row r="1949">
          <cell r="BA1949">
            <v>19</v>
          </cell>
          <cell r="BB1949">
            <v>32.07</v>
          </cell>
          <cell r="BC1949">
            <v>5.25</v>
          </cell>
          <cell r="BN1949">
            <v>54</v>
          </cell>
          <cell r="BO1949">
            <v>10928.85</v>
          </cell>
        </row>
        <row r="1950">
          <cell r="BA1950">
            <v>38</v>
          </cell>
          <cell r="BB1950">
            <v>16.5</v>
          </cell>
          <cell r="BC1950">
            <v>5.03</v>
          </cell>
          <cell r="BN1950">
            <v>54</v>
          </cell>
          <cell r="BO1950">
            <v>10923.93</v>
          </cell>
        </row>
        <row r="1951">
          <cell r="BA1951">
            <v>30</v>
          </cell>
          <cell r="BB1951">
            <v>31.4</v>
          </cell>
          <cell r="BC1951">
            <v>5.88</v>
          </cell>
          <cell r="BN1951">
            <v>54</v>
          </cell>
          <cell r="BO1951">
            <v>10825.25</v>
          </cell>
        </row>
        <row r="1952">
          <cell r="BA1952">
            <v>32</v>
          </cell>
          <cell r="BB1952">
            <v>20.36</v>
          </cell>
          <cell r="BC1952">
            <v>4.49</v>
          </cell>
          <cell r="BN1952">
            <v>54</v>
          </cell>
          <cell r="BO1952">
            <v>10450.549999999999</v>
          </cell>
        </row>
        <row r="1953">
          <cell r="BA1953">
            <v>30</v>
          </cell>
          <cell r="BB1953">
            <v>25.46</v>
          </cell>
          <cell r="BC1953">
            <v>4.1399999999999997</v>
          </cell>
          <cell r="BN1953">
            <v>54</v>
          </cell>
          <cell r="BO1953">
            <v>10436.1</v>
          </cell>
        </row>
        <row r="1954">
          <cell r="BA1954">
            <v>37</v>
          </cell>
          <cell r="BB1954">
            <v>17.09</v>
          </cell>
          <cell r="BC1954">
            <v>5.8</v>
          </cell>
          <cell r="BN1954">
            <v>54</v>
          </cell>
          <cell r="BO1954">
            <v>10435.07</v>
          </cell>
        </row>
        <row r="1955">
          <cell r="BA1955">
            <v>32</v>
          </cell>
          <cell r="BB1955">
            <v>20.83</v>
          </cell>
          <cell r="BC1955">
            <v>5.12</v>
          </cell>
          <cell r="BN1955">
            <v>54</v>
          </cell>
          <cell r="BO1955">
            <v>10422.92</v>
          </cell>
        </row>
        <row r="1956">
          <cell r="BA1956">
            <v>34</v>
          </cell>
          <cell r="BB1956">
            <v>18.920000000000002</v>
          </cell>
          <cell r="BC1956">
            <v>5.98</v>
          </cell>
          <cell r="BN1956">
            <v>54</v>
          </cell>
          <cell r="BO1956">
            <v>10338.93</v>
          </cell>
        </row>
        <row r="1957">
          <cell r="BA1957">
            <v>23</v>
          </cell>
          <cell r="BB1957">
            <v>37.1</v>
          </cell>
          <cell r="BC1957">
            <v>5.46</v>
          </cell>
          <cell r="BN1957">
            <v>54</v>
          </cell>
          <cell r="BO1957">
            <v>10231.5</v>
          </cell>
        </row>
        <row r="1958">
          <cell r="BA1958">
            <v>25</v>
          </cell>
          <cell r="BB1958">
            <v>22.515000000000001</v>
          </cell>
          <cell r="BC1958">
            <v>4.91</v>
          </cell>
          <cell r="BN1958">
            <v>54</v>
          </cell>
          <cell r="BO1958">
            <v>9850.43</v>
          </cell>
        </row>
        <row r="1959">
          <cell r="BA1959">
            <v>24</v>
          </cell>
          <cell r="BB1959">
            <v>32.700000000000003</v>
          </cell>
          <cell r="BC1959">
            <v>4.66</v>
          </cell>
          <cell r="BN1959">
            <v>54</v>
          </cell>
          <cell r="BO1959">
            <v>9630.91</v>
          </cell>
        </row>
        <row r="1960">
          <cell r="BA1960">
            <v>36</v>
          </cell>
          <cell r="BB1960">
            <v>17.75</v>
          </cell>
          <cell r="BC1960">
            <v>6.8</v>
          </cell>
          <cell r="BN1960">
            <v>54</v>
          </cell>
          <cell r="BO1960">
            <v>9487.64</v>
          </cell>
        </row>
        <row r="1961">
          <cell r="BA1961">
            <v>21</v>
          </cell>
          <cell r="BB1961">
            <v>33.630000000000003</v>
          </cell>
          <cell r="BC1961">
            <v>4.47</v>
          </cell>
          <cell r="BN1961">
            <v>54</v>
          </cell>
          <cell r="BO1961">
            <v>7609.6</v>
          </cell>
        </row>
        <row r="1962">
          <cell r="BA1962">
            <v>27</v>
          </cell>
          <cell r="BB1962">
            <v>34.799999999999997</v>
          </cell>
          <cell r="BC1962">
            <v>4.08</v>
          </cell>
          <cell r="BN1962">
            <v>54</v>
          </cell>
          <cell r="BO1962">
            <v>7179.52</v>
          </cell>
        </row>
        <row r="1963">
          <cell r="BA1963">
            <v>34</v>
          </cell>
          <cell r="BB1963">
            <v>16.809999999999999</v>
          </cell>
          <cell r="BC1963">
            <v>5.51</v>
          </cell>
          <cell r="BN1963">
            <v>54</v>
          </cell>
          <cell r="BO1963">
            <v>7125.25</v>
          </cell>
        </row>
        <row r="1964">
          <cell r="BA1964">
            <v>41</v>
          </cell>
          <cell r="BB1964">
            <v>16.690000000000001</v>
          </cell>
          <cell r="BC1964">
            <v>8.4</v>
          </cell>
          <cell r="BN1964">
            <v>54</v>
          </cell>
          <cell r="BO1964">
            <v>6738.84</v>
          </cell>
        </row>
        <row r="1965">
          <cell r="BA1965">
            <v>27</v>
          </cell>
          <cell r="BB1965">
            <v>23.21</v>
          </cell>
          <cell r="BC1965">
            <v>5.14</v>
          </cell>
          <cell r="BN1965">
            <v>54</v>
          </cell>
          <cell r="BO1965">
            <v>6700.56</v>
          </cell>
        </row>
        <row r="1966">
          <cell r="BA1966">
            <v>27</v>
          </cell>
          <cell r="BB1966">
            <v>25.175000000000001</v>
          </cell>
          <cell r="BC1966">
            <v>5.21</v>
          </cell>
          <cell r="BN1966">
            <v>54</v>
          </cell>
          <cell r="BO1966">
            <v>6552.01</v>
          </cell>
        </row>
        <row r="1967">
          <cell r="BA1967">
            <v>28</v>
          </cell>
          <cell r="BB1967">
            <v>34.770000000000003</v>
          </cell>
          <cell r="BC1967">
            <v>6.23</v>
          </cell>
          <cell r="BN1967">
            <v>55</v>
          </cell>
          <cell r="BO1967">
            <v>44423.8</v>
          </cell>
        </row>
        <row r="1968">
          <cell r="BA1968">
            <v>30</v>
          </cell>
          <cell r="BB1968">
            <v>27.7</v>
          </cell>
          <cell r="BC1968">
            <v>5.6</v>
          </cell>
          <cell r="BN1968">
            <v>55</v>
          </cell>
          <cell r="BO1968">
            <v>42538.720000000001</v>
          </cell>
        </row>
        <row r="1969">
          <cell r="BA1969">
            <v>34</v>
          </cell>
          <cell r="BB1969">
            <v>19.12</v>
          </cell>
          <cell r="BC1969">
            <v>4.72</v>
          </cell>
          <cell r="BN1969">
            <v>55</v>
          </cell>
          <cell r="BO1969">
            <v>42303.69</v>
          </cell>
        </row>
        <row r="1970">
          <cell r="BA1970">
            <v>19</v>
          </cell>
          <cell r="BB1970">
            <v>32.67</v>
          </cell>
          <cell r="BC1970">
            <v>4.67</v>
          </cell>
          <cell r="BN1970">
            <v>55</v>
          </cell>
          <cell r="BO1970">
            <v>41505.15</v>
          </cell>
        </row>
        <row r="1971">
          <cell r="BA1971">
            <v>24</v>
          </cell>
          <cell r="BB1971">
            <v>28.5</v>
          </cell>
          <cell r="BC1971">
            <v>6.11</v>
          </cell>
          <cell r="BN1971">
            <v>55</v>
          </cell>
          <cell r="BO1971">
            <v>38893.360000000001</v>
          </cell>
        </row>
        <row r="1972">
          <cell r="BA1972">
            <v>23</v>
          </cell>
          <cell r="BB1972">
            <v>39.270000000000003</v>
          </cell>
          <cell r="BC1972">
            <v>6.25</v>
          </cell>
          <cell r="BN1972">
            <v>55</v>
          </cell>
          <cell r="BO1972">
            <v>36332.449999999997</v>
          </cell>
        </row>
        <row r="1973">
          <cell r="BA1973">
            <v>26</v>
          </cell>
          <cell r="BB1973">
            <v>32.49</v>
          </cell>
          <cell r="BC1973">
            <v>4</v>
          </cell>
          <cell r="BN1973">
            <v>55</v>
          </cell>
          <cell r="BO1973">
            <v>35160.129999999997</v>
          </cell>
        </row>
        <row r="1974">
          <cell r="BA1974">
            <v>26</v>
          </cell>
          <cell r="BB1974">
            <v>23.7</v>
          </cell>
          <cell r="BC1974">
            <v>5.55</v>
          </cell>
          <cell r="BN1974">
            <v>55</v>
          </cell>
          <cell r="BO1974">
            <v>34975.68</v>
          </cell>
        </row>
        <row r="1975">
          <cell r="BA1975">
            <v>18</v>
          </cell>
          <cell r="BB1975">
            <v>30.4</v>
          </cell>
          <cell r="BC1975">
            <v>5.95</v>
          </cell>
          <cell r="BN1975">
            <v>55</v>
          </cell>
          <cell r="BO1975">
            <v>33025.32</v>
          </cell>
        </row>
        <row r="1976">
          <cell r="BA1976">
            <v>29</v>
          </cell>
          <cell r="BB1976">
            <v>38.94</v>
          </cell>
          <cell r="BC1976">
            <v>4.3600000000000003</v>
          </cell>
          <cell r="BN1976">
            <v>55</v>
          </cell>
          <cell r="BO1976">
            <v>30063.58</v>
          </cell>
        </row>
        <row r="1977">
          <cell r="BA1977">
            <v>19</v>
          </cell>
          <cell r="BB1977">
            <v>31.02</v>
          </cell>
          <cell r="BC1977">
            <v>4.84</v>
          </cell>
          <cell r="BN1977">
            <v>55</v>
          </cell>
          <cell r="BO1977">
            <v>27322.73</v>
          </cell>
        </row>
        <row r="1978">
          <cell r="BA1978">
            <v>35</v>
          </cell>
          <cell r="BB1978">
            <v>17.5</v>
          </cell>
          <cell r="BC1978">
            <v>4.5599999999999996</v>
          </cell>
          <cell r="BN1978">
            <v>55</v>
          </cell>
          <cell r="BO1978">
            <v>20781.490000000002</v>
          </cell>
        </row>
        <row r="1979">
          <cell r="BA1979">
            <v>22</v>
          </cell>
          <cell r="BB1979">
            <v>34.799999999999997</v>
          </cell>
          <cell r="BC1979">
            <v>4.42</v>
          </cell>
          <cell r="BN1979">
            <v>55</v>
          </cell>
          <cell r="BO1979">
            <v>20630.28</v>
          </cell>
        </row>
        <row r="1980">
          <cell r="BA1980">
            <v>36</v>
          </cell>
          <cell r="BB1980">
            <v>17.3</v>
          </cell>
          <cell r="BC1980">
            <v>7.66</v>
          </cell>
          <cell r="BN1980">
            <v>55</v>
          </cell>
          <cell r="BO1980">
            <v>19259.96</v>
          </cell>
        </row>
        <row r="1981">
          <cell r="BA1981">
            <v>21</v>
          </cell>
          <cell r="BB1981">
            <v>32.25</v>
          </cell>
          <cell r="BC1981">
            <v>5.2</v>
          </cell>
          <cell r="BN1981">
            <v>55</v>
          </cell>
          <cell r="BO1981">
            <v>18694.689999999999</v>
          </cell>
        </row>
        <row r="1982">
          <cell r="BA1982">
            <v>26</v>
          </cell>
          <cell r="BB1982">
            <v>42.4</v>
          </cell>
          <cell r="BC1982">
            <v>5.53</v>
          </cell>
          <cell r="BN1982">
            <v>55</v>
          </cell>
          <cell r="BO1982">
            <v>14640.35</v>
          </cell>
        </row>
        <row r="1983">
          <cell r="BA1983">
            <v>18</v>
          </cell>
          <cell r="BB1983">
            <v>38.664999999999999</v>
          </cell>
          <cell r="BC1983">
            <v>4.8600000000000003</v>
          </cell>
          <cell r="BN1983">
            <v>55</v>
          </cell>
          <cell r="BO1983">
            <v>14600.62</v>
          </cell>
        </row>
        <row r="1984">
          <cell r="BA1984">
            <v>26</v>
          </cell>
          <cell r="BB1984">
            <v>29.92</v>
          </cell>
          <cell r="BC1984">
            <v>5.49</v>
          </cell>
          <cell r="BN1984">
            <v>55</v>
          </cell>
          <cell r="BO1984">
            <v>14427.63</v>
          </cell>
        </row>
        <row r="1985">
          <cell r="BA1985">
            <v>26</v>
          </cell>
          <cell r="BB1985">
            <v>29.48</v>
          </cell>
          <cell r="BC1985">
            <v>4.09</v>
          </cell>
          <cell r="BN1985">
            <v>55</v>
          </cell>
          <cell r="BO1985">
            <v>14426.66</v>
          </cell>
        </row>
        <row r="1986">
          <cell r="BA1986">
            <v>26</v>
          </cell>
          <cell r="BB1986">
            <v>28.785</v>
          </cell>
          <cell r="BC1986">
            <v>4.3099999999999996</v>
          </cell>
          <cell r="BN1986">
            <v>55</v>
          </cell>
          <cell r="BO1986">
            <v>14355.43</v>
          </cell>
        </row>
        <row r="1987">
          <cell r="BA1987">
            <v>26</v>
          </cell>
          <cell r="BB1987">
            <v>19.8</v>
          </cell>
          <cell r="BC1987">
            <v>4</v>
          </cell>
          <cell r="BN1987">
            <v>55</v>
          </cell>
          <cell r="BO1987">
            <v>13047.33</v>
          </cell>
        </row>
        <row r="1988">
          <cell r="BA1988">
            <v>29</v>
          </cell>
          <cell r="BB1988">
            <v>35.53</v>
          </cell>
          <cell r="BC1988">
            <v>4.68</v>
          </cell>
          <cell r="BN1988">
            <v>55</v>
          </cell>
          <cell r="BO1988">
            <v>12823.25</v>
          </cell>
        </row>
        <row r="1989">
          <cell r="BA1989">
            <v>27</v>
          </cell>
          <cell r="BB1989">
            <v>21.47</v>
          </cell>
          <cell r="BC1989">
            <v>4.0199999999999996</v>
          </cell>
          <cell r="BN1989">
            <v>55</v>
          </cell>
          <cell r="BO1989">
            <v>12485.8</v>
          </cell>
        </row>
        <row r="1990">
          <cell r="BA1990">
            <v>29</v>
          </cell>
          <cell r="BB1990">
            <v>25.9</v>
          </cell>
          <cell r="BC1990">
            <v>5.12</v>
          </cell>
          <cell r="BN1990">
            <v>55</v>
          </cell>
          <cell r="BO1990">
            <v>12269.69</v>
          </cell>
        </row>
        <row r="1991">
          <cell r="BA1991">
            <v>31</v>
          </cell>
          <cell r="BB1991">
            <v>20.81</v>
          </cell>
          <cell r="BC1991">
            <v>5.52</v>
          </cell>
          <cell r="BN1991">
            <v>55</v>
          </cell>
          <cell r="BO1991">
            <v>12268.63</v>
          </cell>
        </row>
        <row r="1992">
          <cell r="BA1992">
            <v>25</v>
          </cell>
          <cell r="BB1992">
            <v>25.84</v>
          </cell>
          <cell r="BC1992">
            <v>5.81</v>
          </cell>
          <cell r="BN1992">
            <v>55</v>
          </cell>
          <cell r="BO1992">
            <v>11987.17</v>
          </cell>
        </row>
        <row r="1993">
          <cell r="BA1993">
            <v>19</v>
          </cell>
          <cell r="BB1993">
            <v>30.95</v>
          </cell>
          <cell r="BC1993">
            <v>5.16</v>
          </cell>
          <cell r="BN1993">
            <v>55</v>
          </cell>
          <cell r="BO1993">
            <v>11881.97</v>
          </cell>
        </row>
        <row r="1994">
          <cell r="BA1994">
            <v>19</v>
          </cell>
          <cell r="BB1994">
            <v>30.54</v>
          </cell>
          <cell r="BC1994">
            <v>5</v>
          </cell>
          <cell r="BN1994">
            <v>55</v>
          </cell>
          <cell r="BO1994">
            <v>11881.36</v>
          </cell>
        </row>
        <row r="1995">
          <cell r="BA1995">
            <v>26</v>
          </cell>
          <cell r="BB1995">
            <v>33.914999999999999</v>
          </cell>
          <cell r="BC1995">
            <v>5.84</v>
          </cell>
          <cell r="BN1995">
            <v>55</v>
          </cell>
          <cell r="BO1995">
            <v>11879.1</v>
          </cell>
        </row>
        <row r="1996">
          <cell r="BA1996">
            <v>19</v>
          </cell>
          <cell r="BB1996">
            <v>33.31</v>
          </cell>
          <cell r="BC1996">
            <v>4.1900000000000004</v>
          </cell>
          <cell r="BN1996">
            <v>55</v>
          </cell>
          <cell r="BO1996">
            <v>11394.07</v>
          </cell>
        </row>
        <row r="1997">
          <cell r="BA1997">
            <v>21</v>
          </cell>
          <cell r="BB1997">
            <v>25.745000000000001</v>
          </cell>
          <cell r="BC1997">
            <v>4.62</v>
          </cell>
          <cell r="BN1997">
            <v>55</v>
          </cell>
          <cell r="BO1997">
            <v>11286.54</v>
          </cell>
        </row>
        <row r="1998">
          <cell r="BA1998">
            <v>28</v>
          </cell>
          <cell r="BB1998">
            <v>37.1</v>
          </cell>
          <cell r="BC1998">
            <v>6.24</v>
          </cell>
          <cell r="BN1998">
            <v>55</v>
          </cell>
          <cell r="BO1998">
            <v>11082.58</v>
          </cell>
        </row>
        <row r="1999">
          <cell r="BA1999">
            <v>28</v>
          </cell>
          <cell r="BB1999">
            <v>35.435000000000002</v>
          </cell>
          <cell r="BC1999">
            <v>5.81</v>
          </cell>
          <cell r="BN1999">
            <v>55</v>
          </cell>
          <cell r="BO1999">
            <v>10807.49</v>
          </cell>
        </row>
        <row r="2000">
          <cell r="BA2000">
            <v>31</v>
          </cell>
          <cell r="BB2000">
            <v>20.399999999999999</v>
          </cell>
          <cell r="BC2000">
            <v>4.83</v>
          </cell>
          <cell r="BN2000">
            <v>55</v>
          </cell>
          <cell r="BO2000">
            <v>10796.35</v>
          </cell>
        </row>
        <row r="2001">
          <cell r="BA2001">
            <v>25</v>
          </cell>
          <cell r="BB2001">
            <v>42.13</v>
          </cell>
          <cell r="BC2001">
            <v>5.72</v>
          </cell>
          <cell r="BN2001">
            <v>55</v>
          </cell>
          <cell r="BO2001">
            <v>10791.96</v>
          </cell>
        </row>
        <row r="2002">
          <cell r="BA2002">
            <v>25</v>
          </cell>
          <cell r="BB2002">
            <v>33.99</v>
          </cell>
          <cell r="BC2002">
            <v>4.83</v>
          </cell>
          <cell r="BN2002">
            <v>55</v>
          </cell>
          <cell r="BO2002">
            <v>10713.64</v>
          </cell>
        </row>
        <row r="2003">
          <cell r="BA2003">
            <v>25</v>
          </cell>
          <cell r="BB2003">
            <v>28.594999999999999</v>
          </cell>
          <cell r="BC2003">
            <v>4.1399999999999997</v>
          </cell>
          <cell r="BN2003">
            <v>55</v>
          </cell>
          <cell r="BO2003">
            <v>10704.47</v>
          </cell>
        </row>
        <row r="2004">
          <cell r="BA2004">
            <v>25</v>
          </cell>
          <cell r="BB2004">
            <v>20.8</v>
          </cell>
          <cell r="BC2004">
            <v>4.07</v>
          </cell>
          <cell r="BN2004">
            <v>55</v>
          </cell>
          <cell r="BO2004">
            <v>10601.63</v>
          </cell>
        </row>
        <row r="2005">
          <cell r="BA2005">
            <v>25</v>
          </cell>
          <cell r="BB2005">
            <v>23.465</v>
          </cell>
          <cell r="BC2005">
            <v>6.26</v>
          </cell>
          <cell r="BN2005">
            <v>55</v>
          </cell>
          <cell r="BO2005">
            <v>10594.5</v>
          </cell>
        </row>
        <row r="2006">
          <cell r="BA2006">
            <v>26</v>
          </cell>
          <cell r="BB2006">
            <v>40.185000000000002</v>
          </cell>
          <cell r="BC2006">
            <v>5.88</v>
          </cell>
          <cell r="BN2006">
            <v>55</v>
          </cell>
          <cell r="BO2006">
            <v>10226.280000000001</v>
          </cell>
        </row>
        <row r="2007">
          <cell r="BA2007">
            <v>21</v>
          </cell>
          <cell r="BB2007">
            <v>21.89</v>
          </cell>
          <cell r="BC2007">
            <v>5.72</v>
          </cell>
          <cell r="BN2007">
            <v>55</v>
          </cell>
          <cell r="BO2007">
            <v>10214.64</v>
          </cell>
        </row>
        <row r="2008">
          <cell r="BA2008">
            <v>22</v>
          </cell>
          <cell r="BB2008">
            <v>29.34</v>
          </cell>
          <cell r="BC2008">
            <v>6.09</v>
          </cell>
          <cell r="BN2008">
            <v>55</v>
          </cell>
          <cell r="BO2008">
            <v>8908.4699999999993</v>
          </cell>
        </row>
        <row r="2009">
          <cell r="BA2009">
            <v>26</v>
          </cell>
          <cell r="BB2009">
            <v>22.61</v>
          </cell>
          <cell r="BC2009">
            <v>4.25</v>
          </cell>
          <cell r="BN2009">
            <v>55</v>
          </cell>
          <cell r="BO2009">
            <v>8091.3</v>
          </cell>
        </row>
        <row r="2010">
          <cell r="BA2010">
            <v>26</v>
          </cell>
          <cell r="BB2010">
            <v>22.23</v>
          </cell>
          <cell r="BC2010">
            <v>6.09</v>
          </cell>
          <cell r="BN2010">
            <v>55</v>
          </cell>
          <cell r="BO2010">
            <v>7585.62</v>
          </cell>
        </row>
        <row r="2011">
          <cell r="BA2011">
            <v>28</v>
          </cell>
          <cell r="BB2011">
            <v>33.4</v>
          </cell>
          <cell r="BC2011">
            <v>5.51</v>
          </cell>
          <cell r="BN2011">
            <v>55</v>
          </cell>
          <cell r="BO2011">
            <v>7463.51</v>
          </cell>
        </row>
        <row r="2012">
          <cell r="BA2012">
            <v>28</v>
          </cell>
          <cell r="BB2012">
            <v>33.11</v>
          </cell>
          <cell r="BC2012">
            <v>5.63</v>
          </cell>
          <cell r="BN2012">
            <v>56</v>
          </cell>
          <cell r="BO2012">
            <v>43921.18</v>
          </cell>
        </row>
        <row r="2013">
          <cell r="BA2013">
            <v>21</v>
          </cell>
          <cell r="BB2013">
            <v>16.815000000000001</v>
          </cell>
          <cell r="BC2013">
            <v>5.29</v>
          </cell>
          <cell r="BN2013">
            <v>56</v>
          </cell>
          <cell r="BO2013">
            <v>43817.45</v>
          </cell>
        </row>
        <row r="2014">
          <cell r="BA2014">
            <v>29</v>
          </cell>
          <cell r="BB2014">
            <v>25.61</v>
          </cell>
          <cell r="BC2014">
            <v>4</v>
          </cell>
          <cell r="BN2014">
            <v>56</v>
          </cell>
          <cell r="BO2014">
            <v>43813.87</v>
          </cell>
        </row>
        <row r="2015">
          <cell r="BA2015">
            <v>28</v>
          </cell>
          <cell r="BB2015">
            <v>25.8</v>
          </cell>
          <cell r="BC2015">
            <v>5.49</v>
          </cell>
          <cell r="BN2015">
            <v>56</v>
          </cell>
          <cell r="BO2015">
            <v>41886.54</v>
          </cell>
        </row>
        <row r="2016">
          <cell r="BA2016">
            <v>23</v>
          </cell>
          <cell r="BB2016">
            <v>27.39</v>
          </cell>
          <cell r="BC2016">
            <v>5.34</v>
          </cell>
          <cell r="BN2016">
            <v>56</v>
          </cell>
          <cell r="BO2016">
            <v>40373.74</v>
          </cell>
        </row>
        <row r="2017">
          <cell r="BA2017">
            <v>35</v>
          </cell>
          <cell r="BB2017">
            <v>17.03</v>
          </cell>
          <cell r="BC2017">
            <v>4.12</v>
          </cell>
          <cell r="BN2017">
            <v>56</v>
          </cell>
          <cell r="BO2017">
            <v>40069.440000000002</v>
          </cell>
        </row>
        <row r="2018">
          <cell r="BA2018">
            <v>21</v>
          </cell>
          <cell r="BB2018">
            <v>23.75</v>
          </cell>
          <cell r="BC2018">
            <v>5.49</v>
          </cell>
          <cell r="BN2018">
            <v>56</v>
          </cell>
          <cell r="BO2018">
            <v>39396.86</v>
          </cell>
        </row>
        <row r="2019">
          <cell r="BA2019">
            <v>27</v>
          </cell>
          <cell r="BB2019">
            <v>26.03</v>
          </cell>
          <cell r="BC2019">
            <v>5.1100000000000003</v>
          </cell>
          <cell r="BN2019">
            <v>56</v>
          </cell>
          <cell r="BO2019">
            <v>26109.33</v>
          </cell>
        </row>
        <row r="2020">
          <cell r="BA2020">
            <v>33</v>
          </cell>
          <cell r="BB2020">
            <v>16.079999999999998</v>
          </cell>
          <cell r="BC2020">
            <v>5.94</v>
          </cell>
          <cell r="BN2020">
            <v>56</v>
          </cell>
          <cell r="BO2020">
            <v>22412.65</v>
          </cell>
        </row>
        <row r="2021">
          <cell r="BA2021">
            <v>28</v>
          </cell>
          <cell r="BB2021">
            <v>30.875</v>
          </cell>
          <cell r="BC2021">
            <v>5.54</v>
          </cell>
          <cell r="BN2021">
            <v>56</v>
          </cell>
          <cell r="BO2021">
            <v>20568.32</v>
          </cell>
        </row>
        <row r="2022">
          <cell r="BA2022">
            <v>20</v>
          </cell>
          <cell r="BB2022">
            <v>31.79</v>
          </cell>
          <cell r="BC2022">
            <v>7.09</v>
          </cell>
          <cell r="BN2022">
            <v>56</v>
          </cell>
          <cell r="BO2022">
            <v>20253.84</v>
          </cell>
        </row>
        <row r="2023">
          <cell r="BA2023">
            <v>25</v>
          </cell>
          <cell r="BB2023">
            <v>28.48</v>
          </cell>
          <cell r="BC2023">
            <v>6.22</v>
          </cell>
          <cell r="BN2023">
            <v>56</v>
          </cell>
          <cell r="BO2023">
            <v>19995.29</v>
          </cell>
        </row>
        <row r="2024">
          <cell r="BA2024">
            <v>24</v>
          </cell>
          <cell r="BB2024">
            <v>26.6</v>
          </cell>
          <cell r="BC2024">
            <v>4.33</v>
          </cell>
          <cell r="BN2024">
            <v>56</v>
          </cell>
          <cell r="BO2024">
            <v>19321.060000000001</v>
          </cell>
        </row>
        <row r="2025">
          <cell r="BA2025">
            <v>24</v>
          </cell>
          <cell r="BB2025">
            <v>25.27</v>
          </cell>
          <cell r="BC2025">
            <v>5.83</v>
          </cell>
          <cell r="BN2025">
            <v>56</v>
          </cell>
          <cell r="BO2025">
            <v>17777.73</v>
          </cell>
        </row>
        <row r="2026">
          <cell r="BA2026">
            <v>25</v>
          </cell>
          <cell r="BB2026">
            <v>34.484999999999999</v>
          </cell>
          <cell r="BC2026">
            <v>4.7</v>
          </cell>
          <cell r="BN2026">
            <v>56</v>
          </cell>
          <cell r="BO2026">
            <v>13801.61</v>
          </cell>
        </row>
        <row r="2027">
          <cell r="BA2027">
            <v>34</v>
          </cell>
          <cell r="BB2027">
            <v>15.57</v>
          </cell>
          <cell r="BC2027">
            <v>4.07</v>
          </cell>
          <cell r="BN2027">
            <v>56</v>
          </cell>
          <cell r="BO2027">
            <v>13430.27</v>
          </cell>
        </row>
        <row r="2028">
          <cell r="BA2028">
            <v>20</v>
          </cell>
          <cell r="BB2028">
            <v>30.36</v>
          </cell>
          <cell r="BC2028">
            <v>9.39</v>
          </cell>
          <cell r="BN2028">
            <v>56</v>
          </cell>
          <cell r="BO2028">
            <v>12949.16</v>
          </cell>
        </row>
        <row r="2029">
          <cell r="BA2029">
            <v>31</v>
          </cell>
          <cell r="BB2029">
            <v>19.37</v>
          </cell>
          <cell r="BC2029">
            <v>4.18</v>
          </cell>
          <cell r="BN2029">
            <v>56</v>
          </cell>
          <cell r="BO2029">
            <v>12643.38</v>
          </cell>
        </row>
        <row r="2030">
          <cell r="BA2030">
            <v>35</v>
          </cell>
          <cell r="BB2030">
            <v>16.71</v>
          </cell>
          <cell r="BC2030">
            <v>4.18</v>
          </cell>
          <cell r="BN2030">
            <v>56</v>
          </cell>
          <cell r="BO2030">
            <v>12499.88</v>
          </cell>
        </row>
        <row r="2031">
          <cell r="BA2031">
            <v>27</v>
          </cell>
          <cell r="BB2031">
            <v>24.1</v>
          </cell>
          <cell r="BC2031">
            <v>4.4000000000000004</v>
          </cell>
          <cell r="BN2031">
            <v>56</v>
          </cell>
          <cell r="BO2031">
            <v>12363.55</v>
          </cell>
        </row>
        <row r="2032">
          <cell r="BA2032">
            <v>20</v>
          </cell>
          <cell r="BB2032">
            <v>29.77</v>
          </cell>
          <cell r="BC2032">
            <v>9.9</v>
          </cell>
          <cell r="BN2032">
            <v>56</v>
          </cell>
          <cell r="BO2032">
            <v>12282.03</v>
          </cell>
        </row>
        <row r="2033">
          <cell r="BA2033">
            <v>26</v>
          </cell>
          <cell r="BB2033">
            <v>46.53</v>
          </cell>
          <cell r="BC2033">
            <v>4.84</v>
          </cell>
          <cell r="BN2033">
            <v>56</v>
          </cell>
          <cell r="BO2033">
            <v>12265.51</v>
          </cell>
        </row>
        <row r="2034">
          <cell r="BA2034">
            <v>20</v>
          </cell>
          <cell r="BB2034">
            <v>23.4</v>
          </cell>
          <cell r="BC2034">
            <v>5.53</v>
          </cell>
          <cell r="BN2034">
            <v>56</v>
          </cell>
          <cell r="BO2034">
            <v>12237.73</v>
          </cell>
        </row>
        <row r="2035">
          <cell r="BA2035">
            <v>26</v>
          </cell>
          <cell r="BB2035">
            <v>30</v>
          </cell>
          <cell r="BC2035">
            <v>4.33</v>
          </cell>
          <cell r="BN2035">
            <v>56</v>
          </cell>
          <cell r="BO2035">
            <v>12044.34</v>
          </cell>
        </row>
        <row r="2036">
          <cell r="BA2036">
            <v>26</v>
          </cell>
          <cell r="BB2036">
            <v>29.15</v>
          </cell>
          <cell r="BC2036">
            <v>4.91</v>
          </cell>
          <cell r="BN2036">
            <v>56</v>
          </cell>
          <cell r="BO2036">
            <v>11763</v>
          </cell>
        </row>
        <row r="2037">
          <cell r="BA2037">
            <v>23</v>
          </cell>
          <cell r="BB2037">
            <v>34.865000000000002</v>
          </cell>
          <cell r="BC2037">
            <v>4.8</v>
          </cell>
          <cell r="BN2037">
            <v>56</v>
          </cell>
          <cell r="BO2037">
            <v>11674.13</v>
          </cell>
        </row>
        <row r="2038">
          <cell r="BA2038">
            <v>22</v>
          </cell>
          <cell r="BB2038">
            <v>28.12</v>
          </cell>
          <cell r="BC2038">
            <v>5.55</v>
          </cell>
          <cell r="BN2038">
            <v>56</v>
          </cell>
          <cell r="BO2038">
            <v>11658.38</v>
          </cell>
        </row>
        <row r="2039">
          <cell r="BA2039">
            <v>26</v>
          </cell>
          <cell r="BB2039">
            <v>29.45</v>
          </cell>
          <cell r="BC2039">
            <v>5.24</v>
          </cell>
          <cell r="BN2039">
            <v>56</v>
          </cell>
          <cell r="BO2039">
            <v>11658.12</v>
          </cell>
        </row>
        <row r="2040">
          <cell r="BA2040">
            <v>29</v>
          </cell>
          <cell r="BB2040">
            <v>27.94</v>
          </cell>
          <cell r="BC2040">
            <v>6.08</v>
          </cell>
          <cell r="BN2040">
            <v>56</v>
          </cell>
          <cell r="BO2040">
            <v>11657.72</v>
          </cell>
        </row>
        <row r="2041">
          <cell r="BA2041">
            <v>29</v>
          </cell>
          <cell r="BB2041">
            <v>27.2</v>
          </cell>
          <cell r="BC2041">
            <v>5.83</v>
          </cell>
          <cell r="BN2041">
            <v>56</v>
          </cell>
          <cell r="BO2041">
            <v>11478.14</v>
          </cell>
        </row>
        <row r="2042">
          <cell r="BA2042">
            <v>24</v>
          </cell>
          <cell r="BB2042">
            <v>33.344999999999999</v>
          </cell>
          <cell r="BC2042">
            <v>4.29</v>
          </cell>
          <cell r="BN2042">
            <v>56</v>
          </cell>
          <cell r="BO2042">
            <v>11454.02</v>
          </cell>
        </row>
        <row r="2043">
          <cell r="BA2043">
            <v>24</v>
          </cell>
          <cell r="BB2043">
            <v>29.925000000000001</v>
          </cell>
          <cell r="BC2043">
            <v>5.3</v>
          </cell>
          <cell r="BN2043">
            <v>56</v>
          </cell>
          <cell r="BO2043">
            <v>11165.42</v>
          </cell>
        </row>
        <row r="2044">
          <cell r="BA2044">
            <v>24</v>
          </cell>
          <cell r="BB2044">
            <v>24.225000000000001</v>
          </cell>
          <cell r="BC2044">
            <v>4.42</v>
          </cell>
          <cell r="BN2044">
            <v>56</v>
          </cell>
          <cell r="BO2044">
            <v>11093.62</v>
          </cell>
        </row>
        <row r="2045">
          <cell r="BA2045">
            <v>22</v>
          </cell>
          <cell r="BB2045">
            <v>29.68</v>
          </cell>
          <cell r="BC2045">
            <v>5.68</v>
          </cell>
          <cell r="BN2045">
            <v>56</v>
          </cell>
          <cell r="BO2045">
            <v>11090.72</v>
          </cell>
        </row>
        <row r="2046">
          <cell r="BA2046">
            <v>19</v>
          </cell>
          <cell r="BB2046">
            <v>20.614999999999998</v>
          </cell>
          <cell r="BC2046">
            <v>6.05</v>
          </cell>
          <cell r="BN2046">
            <v>56</v>
          </cell>
          <cell r="BO2046">
            <v>11073.18</v>
          </cell>
        </row>
        <row r="2047">
          <cell r="BA2047">
            <v>18</v>
          </cell>
          <cell r="BB2047">
            <v>32.119999999999997</v>
          </cell>
          <cell r="BC2047">
            <v>5.33</v>
          </cell>
          <cell r="BN2047">
            <v>56</v>
          </cell>
          <cell r="BO2047">
            <v>11070.54</v>
          </cell>
        </row>
        <row r="2048">
          <cell r="BA2048">
            <v>23</v>
          </cell>
          <cell r="BB2048">
            <v>27.36</v>
          </cell>
          <cell r="BC2048">
            <v>6.22</v>
          </cell>
          <cell r="BN2048">
            <v>56</v>
          </cell>
          <cell r="BO2048">
            <v>10976.25</v>
          </cell>
        </row>
        <row r="2049">
          <cell r="BA2049">
            <v>23</v>
          </cell>
          <cell r="BB2049">
            <v>17.385000000000002</v>
          </cell>
          <cell r="BC2049">
            <v>5.84</v>
          </cell>
          <cell r="BN2049">
            <v>56</v>
          </cell>
          <cell r="BO2049">
            <v>10602.39</v>
          </cell>
        </row>
        <row r="2050">
          <cell r="BA2050">
            <v>18</v>
          </cell>
          <cell r="BB2050">
            <v>30.13</v>
          </cell>
          <cell r="BC2050">
            <v>5.71</v>
          </cell>
          <cell r="BN2050">
            <v>56</v>
          </cell>
          <cell r="BO2050">
            <v>10601.41</v>
          </cell>
        </row>
        <row r="2051">
          <cell r="BA2051">
            <v>25</v>
          </cell>
          <cell r="BB2051">
            <v>25.44</v>
          </cell>
          <cell r="BC2051">
            <v>6.04</v>
          </cell>
          <cell r="BN2051">
            <v>56</v>
          </cell>
          <cell r="BO2051">
            <v>10594.23</v>
          </cell>
        </row>
        <row r="2052">
          <cell r="BA2052">
            <v>22</v>
          </cell>
          <cell r="BB2052">
            <v>39.805</v>
          </cell>
          <cell r="BC2052">
            <v>4.38</v>
          </cell>
          <cell r="BN2052">
            <v>56</v>
          </cell>
          <cell r="BO2052">
            <v>10577.09</v>
          </cell>
        </row>
        <row r="2053">
          <cell r="BA2053">
            <v>22</v>
          </cell>
          <cell r="BB2053">
            <v>30.4</v>
          </cell>
          <cell r="BC2053">
            <v>5.56</v>
          </cell>
          <cell r="BN2053">
            <v>56</v>
          </cell>
          <cell r="BO2053">
            <v>9890.23</v>
          </cell>
        </row>
        <row r="2054">
          <cell r="BA2054">
            <v>22</v>
          </cell>
          <cell r="BB2054">
            <v>23.18</v>
          </cell>
          <cell r="BC2054">
            <v>4.24</v>
          </cell>
          <cell r="BN2054">
            <v>56</v>
          </cell>
          <cell r="BO2054">
            <v>9684.2900000000009</v>
          </cell>
        </row>
        <row r="2055">
          <cell r="BA2055">
            <v>19</v>
          </cell>
          <cell r="BB2055">
            <v>39.615000000000002</v>
          </cell>
          <cell r="BC2055">
            <v>6.32</v>
          </cell>
          <cell r="BN2055">
            <v>56</v>
          </cell>
          <cell r="BO2055">
            <v>9582.5400000000009</v>
          </cell>
        </row>
        <row r="2056">
          <cell r="BA2056">
            <v>25</v>
          </cell>
          <cell r="BB2056">
            <v>30.59</v>
          </cell>
          <cell r="BC2056">
            <v>6.3</v>
          </cell>
          <cell r="BN2056">
            <v>56</v>
          </cell>
          <cell r="BO2056">
            <v>8448.66</v>
          </cell>
        </row>
        <row r="2057">
          <cell r="BA2057">
            <v>34</v>
          </cell>
          <cell r="BB2057">
            <v>16.72</v>
          </cell>
          <cell r="BC2057">
            <v>4.38</v>
          </cell>
          <cell r="BN2057">
            <v>56</v>
          </cell>
          <cell r="BO2057">
            <v>7953.72</v>
          </cell>
        </row>
        <row r="2058">
          <cell r="BA2058">
            <v>25</v>
          </cell>
          <cell r="BB2058">
            <v>26.22</v>
          </cell>
          <cell r="BC2058">
            <v>4.6500000000000004</v>
          </cell>
          <cell r="BN2058">
            <v>56</v>
          </cell>
          <cell r="BO2058">
            <v>7302.46</v>
          </cell>
        </row>
        <row r="2059">
          <cell r="BA2059">
            <v>19</v>
          </cell>
          <cell r="BB2059">
            <v>31.824999999999999</v>
          </cell>
          <cell r="BC2059">
            <v>4.7</v>
          </cell>
          <cell r="BN2059">
            <v>56</v>
          </cell>
          <cell r="BO2059">
            <v>6750.27</v>
          </cell>
        </row>
        <row r="2060">
          <cell r="BA2060">
            <v>19</v>
          </cell>
          <cell r="BB2060">
            <v>25.745000000000001</v>
          </cell>
          <cell r="BC2060">
            <v>4.34</v>
          </cell>
          <cell r="BN2060">
            <v>57</v>
          </cell>
          <cell r="BO2060">
            <v>48675.519999999997</v>
          </cell>
        </row>
        <row r="2061">
          <cell r="BA2061">
            <v>19</v>
          </cell>
          <cell r="BB2061">
            <v>24.605</v>
          </cell>
          <cell r="BC2061">
            <v>5.62</v>
          </cell>
          <cell r="BN2061">
            <v>57</v>
          </cell>
          <cell r="BO2061">
            <v>43578.94</v>
          </cell>
        </row>
        <row r="2062">
          <cell r="BA2062">
            <v>19</v>
          </cell>
          <cell r="BB2062">
            <v>24.51</v>
          </cell>
          <cell r="BC2062">
            <v>4.24</v>
          </cell>
          <cell r="BN2062">
            <v>57</v>
          </cell>
          <cell r="BO2062">
            <v>43073.760000000002</v>
          </cell>
        </row>
        <row r="2063">
          <cell r="BA2063">
            <v>26</v>
          </cell>
          <cell r="BB2063">
            <v>31.065000000000001</v>
          </cell>
          <cell r="BC2063">
            <v>4.57</v>
          </cell>
          <cell r="BN2063">
            <v>57</v>
          </cell>
          <cell r="BO2063">
            <v>42764.12</v>
          </cell>
        </row>
        <row r="2064">
          <cell r="BA2064">
            <v>23</v>
          </cell>
          <cell r="BB2064">
            <v>28.12</v>
          </cell>
          <cell r="BC2064">
            <v>5.05</v>
          </cell>
          <cell r="BN2064">
            <v>57</v>
          </cell>
          <cell r="BO2064">
            <v>36795.29</v>
          </cell>
        </row>
        <row r="2065">
          <cell r="BA2065">
            <v>28</v>
          </cell>
          <cell r="BB2065">
            <v>38.06</v>
          </cell>
          <cell r="BC2065">
            <v>6.16</v>
          </cell>
          <cell r="BN2065">
            <v>57</v>
          </cell>
          <cell r="BO2065">
            <v>27533.91</v>
          </cell>
        </row>
        <row r="2066">
          <cell r="BA2066">
            <v>28</v>
          </cell>
          <cell r="BB2066">
            <v>24.96</v>
          </cell>
          <cell r="BC2066">
            <v>4.57</v>
          </cell>
          <cell r="BN2066">
            <v>57</v>
          </cell>
          <cell r="BO2066">
            <v>27218.44</v>
          </cell>
        </row>
        <row r="2067">
          <cell r="BA2067">
            <v>26</v>
          </cell>
          <cell r="BB2067">
            <v>17.670000000000002</v>
          </cell>
          <cell r="BC2067">
            <v>5.53</v>
          </cell>
          <cell r="BN2067">
            <v>57</v>
          </cell>
          <cell r="BO2067">
            <v>22192.44</v>
          </cell>
        </row>
        <row r="2068">
          <cell r="BA2068">
            <v>22</v>
          </cell>
          <cell r="BB2068">
            <v>31.35</v>
          </cell>
          <cell r="BC2068">
            <v>5.84</v>
          </cell>
          <cell r="BN2068">
            <v>57</v>
          </cell>
          <cell r="BO2068">
            <v>20709.02</v>
          </cell>
        </row>
        <row r="2069">
          <cell r="BA2069">
            <v>22</v>
          </cell>
          <cell r="BB2069">
            <v>28.31</v>
          </cell>
          <cell r="BC2069">
            <v>6.41</v>
          </cell>
          <cell r="BN2069">
            <v>57</v>
          </cell>
          <cell r="BO2069">
            <v>18031.189999999999</v>
          </cell>
        </row>
        <row r="2070">
          <cell r="BA2070">
            <v>25</v>
          </cell>
          <cell r="BB2070">
            <v>30.3</v>
          </cell>
          <cell r="BC2070">
            <v>4.7300000000000004</v>
          </cell>
          <cell r="BN2070">
            <v>57</v>
          </cell>
          <cell r="BO2070">
            <v>17505.650000000001</v>
          </cell>
        </row>
        <row r="2071">
          <cell r="BA2071">
            <v>21</v>
          </cell>
          <cell r="BB2071">
            <v>26.4</v>
          </cell>
          <cell r="BC2071">
            <v>6.22</v>
          </cell>
          <cell r="BN2071">
            <v>57</v>
          </cell>
          <cell r="BO2071">
            <v>17172.27</v>
          </cell>
        </row>
        <row r="2072">
          <cell r="BA2072">
            <v>21</v>
          </cell>
          <cell r="BB2072">
            <v>22.135000000000002</v>
          </cell>
          <cell r="BC2072">
            <v>4.46</v>
          </cell>
          <cell r="BN2072">
            <v>57</v>
          </cell>
          <cell r="BO2072">
            <v>16351.42</v>
          </cell>
        </row>
        <row r="2073">
          <cell r="BA2073">
            <v>21</v>
          </cell>
          <cell r="BB2073">
            <v>17.399999999999999</v>
          </cell>
          <cell r="BC2073">
            <v>4.5</v>
          </cell>
          <cell r="BN2073">
            <v>57</v>
          </cell>
          <cell r="BO2073">
            <v>15608.58</v>
          </cell>
        </row>
        <row r="2074">
          <cell r="BA2074">
            <v>20</v>
          </cell>
          <cell r="BB2074">
            <v>28.06</v>
          </cell>
          <cell r="BC2074">
            <v>8.93</v>
          </cell>
          <cell r="BN2074">
            <v>57</v>
          </cell>
          <cell r="BO2074">
            <v>14750.42</v>
          </cell>
        </row>
        <row r="2075">
          <cell r="BA2075">
            <v>20</v>
          </cell>
          <cell r="BB2075">
            <v>31.13</v>
          </cell>
          <cell r="BC2075">
            <v>11.02</v>
          </cell>
          <cell r="BN2075">
            <v>57</v>
          </cell>
          <cell r="BO2075">
            <v>14612.33</v>
          </cell>
        </row>
        <row r="2076">
          <cell r="BA2076">
            <v>31</v>
          </cell>
          <cell r="BB2076">
            <v>18.46</v>
          </cell>
          <cell r="BC2076">
            <v>5.25</v>
          </cell>
          <cell r="BN2076">
            <v>57</v>
          </cell>
          <cell r="BO2076">
            <v>14394.4</v>
          </cell>
        </row>
        <row r="2077">
          <cell r="BA2077">
            <v>32</v>
          </cell>
          <cell r="BB2077">
            <v>17.3</v>
          </cell>
          <cell r="BC2077">
            <v>4.75</v>
          </cell>
          <cell r="BN2077">
            <v>57</v>
          </cell>
          <cell r="BO2077">
            <v>13224.06</v>
          </cell>
        </row>
        <row r="2078">
          <cell r="BA2078">
            <v>25</v>
          </cell>
          <cell r="BB2078">
            <v>35.625</v>
          </cell>
          <cell r="BC2078">
            <v>4.68</v>
          </cell>
          <cell r="BN2078">
            <v>57</v>
          </cell>
          <cell r="BO2078">
            <v>13023.93</v>
          </cell>
        </row>
        <row r="2079">
          <cell r="BA2079">
            <v>22</v>
          </cell>
          <cell r="BB2079">
            <v>20.234999999999999</v>
          </cell>
          <cell r="BC2079">
            <v>6.17</v>
          </cell>
          <cell r="BN2079">
            <v>57</v>
          </cell>
          <cell r="BO2079">
            <v>12646.21</v>
          </cell>
        </row>
        <row r="2080">
          <cell r="BA2080">
            <v>25</v>
          </cell>
          <cell r="BB2080">
            <v>27.55</v>
          </cell>
          <cell r="BC2080">
            <v>4.5599999999999996</v>
          </cell>
          <cell r="BN2080">
            <v>57</v>
          </cell>
          <cell r="BO2080">
            <v>12629.17</v>
          </cell>
        </row>
        <row r="2081">
          <cell r="BA2081">
            <v>31</v>
          </cell>
          <cell r="BB2081">
            <v>17.97</v>
          </cell>
          <cell r="BC2081">
            <v>6.3</v>
          </cell>
          <cell r="BN2081">
            <v>57</v>
          </cell>
          <cell r="BO2081">
            <v>12032.33</v>
          </cell>
        </row>
        <row r="2082">
          <cell r="BA2082">
            <v>18</v>
          </cell>
          <cell r="BB2082">
            <v>29.98</v>
          </cell>
          <cell r="BC2082">
            <v>6.03</v>
          </cell>
          <cell r="BN2082">
            <v>57</v>
          </cell>
          <cell r="BO2082">
            <v>12029.29</v>
          </cell>
        </row>
        <row r="2083">
          <cell r="BA2083">
            <v>27</v>
          </cell>
          <cell r="BB2083">
            <v>33.659999999999997</v>
          </cell>
          <cell r="BC2083">
            <v>4.2</v>
          </cell>
          <cell r="BN2083">
            <v>57</v>
          </cell>
          <cell r="BO2083">
            <v>11945.13</v>
          </cell>
        </row>
        <row r="2084">
          <cell r="BA2084">
            <v>27</v>
          </cell>
          <cell r="BB2084">
            <v>32.67</v>
          </cell>
          <cell r="BC2084">
            <v>5.61</v>
          </cell>
          <cell r="BN2084">
            <v>57</v>
          </cell>
          <cell r="BO2084">
            <v>11842.62</v>
          </cell>
        </row>
        <row r="2085">
          <cell r="BA2085">
            <v>27</v>
          </cell>
          <cell r="BB2085">
            <v>30.5</v>
          </cell>
          <cell r="BC2085">
            <v>5.88</v>
          </cell>
          <cell r="BN2085">
            <v>57</v>
          </cell>
          <cell r="BO2085">
            <v>11840.78</v>
          </cell>
        </row>
        <row r="2086">
          <cell r="BA2086">
            <v>27</v>
          </cell>
          <cell r="BB2086">
            <v>23.1</v>
          </cell>
          <cell r="BC2086">
            <v>5.92</v>
          </cell>
          <cell r="BN2086">
            <v>57</v>
          </cell>
          <cell r="BO2086">
            <v>11830.61</v>
          </cell>
        </row>
        <row r="2087">
          <cell r="BA2087">
            <v>24</v>
          </cell>
          <cell r="BB2087">
            <v>39.49</v>
          </cell>
          <cell r="BC2087">
            <v>4.8099999999999996</v>
          </cell>
          <cell r="BN2087">
            <v>57</v>
          </cell>
          <cell r="BO2087">
            <v>11576.13</v>
          </cell>
        </row>
        <row r="2088">
          <cell r="BA2088">
            <v>24</v>
          </cell>
          <cell r="BB2088">
            <v>33.99</v>
          </cell>
          <cell r="BC2088">
            <v>4.55</v>
          </cell>
          <cell r="BN2088">
            <v>57</v>
          </cell>
          <cell r="BO2088">
            <v>11566.3</v>
          </cell>
        </row>
        <row r="2089">
          <cell r="BA2089">
            <v>24</v>
          </cell>
          <cell r="BB2089">
            <v>27.72</v>
          </cell>
          <cell r="BC2089">
            <v>6.43</v>
          </cell>
          <cell r="BN2089">
            <v>57</v>
          </cell>
          <cell r="BO2089">
            <v>11554.22</v>
          </cell>
        </row>
        <row r="2090">
          <cell r="BA2090">
            <v>20</v>
          </cell>
          <cell r="BB2090">
            <v>30.59</v>
          </cell>
          <cell r="BC2090">
            <v>11.62</v>
          </cell>
          <cell r="BN2090">
            <v>57</v>
          </cell>
          <cell r="BO2090">
            <v>11534.87</v>
          </cell>
        </row>
        <row r="2091">
          <cell r="BA2091">
            <v>24</v>
          </cell>
          <cell r="BB2091">
            <v>22.6</v>
          </cell>
          <cell r="BC2091">
            <v>6.04</v>
          </cell>
          <cell r="BN2091">
            <v>57</v>
          </cell>
          <cell r="BO2091">
            <v>11455.28</v>
          </cell>
        </row>
        <row r="2092">
          <cell r="BA2092">
            <v>20</v>
          </cell>
          <cell r="BB2092">
            <v>28.785</v>
          </cell>
          <cell r="BC2092">
            <v>8.82</v>
          </cell>
          <cell r="BN2092">
            <v>57</v>
          </cell>
          <cell r="BO2092">
            <v>11356.66</v>
          </cell>
        </row>
        <row r="2093">
          <cell r="BA2093">
            <v>23</v>
          </cell>
          <cell r="BB2093">
            <v>50.38</v>
          </cell>
          <cell r="BC2093">
            <v>5.8</v>
          </cell>
          <cell r="BN2093">
            <v>57</v>
          </cell>
          <cell r="BO2093">
            <v>11353.23</v>
          </cell>
        </row>
        <row r="2094">
          <cell r="BA2094">
            <v>23</v>
          </cell>
          <cell r="BB2094">
            <v>35.200000000000003</v>
          </cell>
          <cell r="BC2094">
            <v>4.28</v>
          </cell>
          <cell r="BN2094">
            <v>57</v>
          </cell>
          <cell r="BO2094">
            <v>10982.5</v>
          </cell>
        </row>
        <row r="2095">
          <cell r="BA2095">
            <v>22</v>
          </cell>
          <cell r="BB2095">
            <v>35.72</v>
          </cell>
          <cell r="BC2095">
            <v>5.5</v>
          </cell>
          <cell r="BN2095">
            <v>57</v>
          </cell>
          <cell r="BO2095">
            <v>10965.45</v>
          </cell>
        </row>
        <row r="2096">
          <cell r="BA2096">
            <v>23</v>
          </cell>
          <cell r="BB2096">
            <v>24.51</v>
          </cell>
          <cell r="BC2096">
            <v>4.6900000000000004</v>
          </cell>
          <cell r="BN2096">
            <v>57</v>
          </cell>
          <cell r="BO2096">
            <v>10959.33</v>
          </cell>
        </row>
        <row r="2097">
          <cell r="BA2097">
            <v>23</v>
          </cell>
          <cell r="BB2097">
            <v>23.844999999999999</v>
          </cell>
          <cell r="BC2097">
            <v>4.43</v>
          </cell>
          <cell r="BN2097">
            <v>57</v>
          </cell>
          <cell r="BO2097">
            <v>10608.67</v>
          </cell>
        </row>
        <row r="2098">
          <cell r="BA2098">
            <v>34</v>
          </cell>
          <cell r="BB2098">
            <v>15.68</v>
          </cell>
          <cell r="BC2098">
            <v>6.16</v>
          </cell>
          <cell r="BN2098">
            <v>57</v>
          </cell>
          <cell r="BO2098">
            <v>9764.08</v>
          </cell>
        </row>
        <row r="2099">
          <cell r="BA2099">
            <v>20</v>
          </cell>
          <cell r="BB2099">
            <v>32.395000000000003</v>
          </cell>
          <cell r="BC2099">
            <v>6.66</v>
          </cell>
          <cell r="BN2099">
            <v>57</v>
          </cell>
          <cell r="BO2099">
            <v>9095.94</v>
          </cell>
        </row>
        <row r="2100">
          <cell r="BA2100">
            <v>24</v>
          </cell>
          <cell r="BB2100">
            <v>23.655000000000001</v>
          </cell>
          <cell r="BC2100">
            <v>5.92</v>
          </cell>
          <cell r="BN2100">
            <v>57</v>
          </cell>
          <cell r="BO2100">
            <v>8800.49</v>
          </cell>
        </row>
        <row r="2101">
          <cell r="BA2101">
            <v>19</v>
          </cell>
          <cell r="BB2101">
            <v>28.4</v>
          </cell>
          <cell r="BC2101">
            <v>5.97</v>
          </cell>
          <cell r="BN2101">
            <v>57</v>
          </cell>
          <cell r="BO2101">
            <v>8665.09</v>
          </cell>
        </row>
        <row r="2102">
          <cell r="BA2102">
            <v>26</v>
          </cell>
          <cell r="BB2102">
            <v>35.42</v>
          </cell>
          <cell r="BC2102">
            <v>4.6399999999999997</v>
          </cell>
          <cell r="BN2102">
            <v>57</v>
          </cell>
          <cell r="BO2102">
            <v>8071.57</v>
          </cell>
        </row>
        <row r="2103">
          <cell r="BA2103">
            <v>18</v>
          </cell>
          <cell r="BB2103">
            <v>26.18</v>
          </cell>
          <cell r="BC2103">
            <v>6.12</v>
          </cell>
          <cell r="BN2103">
            <v>57</v>
          </cell>
          <cell r="BO2103">
            <v>8067.83</v>
          </cell>
        </row>
        <row r="2104">
          <cell r="BA2104">
            <v>26</v>
          </cell>
          <cell r="BB2104">
            <v>20.8</v>
          </cell>
          <cell r="BC2104">
            <v>4.87</v>
          </cell>
          <cell r="BN2104">
            <v>57</v>
          </cell>
          <cell r="BO2104">
            <v>7736.39</v>
          </cell>
        </row>
        <row r="2105">
          <cell r="BA2105">
            <v>33</v>
          </cell>
          <cell r="BB2105">
            <v>15.82</v>
          </cell>
          <cell r="BC2105">
            <v>4.5999999999999996</v>
          </cell>
          <cell r="BN2105">
            <v>57</v>
          </cell>
          <cell r="BO2105">
            <v>7657.69</v>
          </cell>
        </row>
        <row r="2106">
          <cell r="BA2106">
            <v>31</v>
          </cell>
          <cell r="BB2106">
            <v>17.670000000000002</v>
          </cell>
          <cell r="BC2106">
            <v>4.78</v>
          </cell>
          <cell r="BN2106">
            <v>57</v>
          </cell>
          <cell r="BO2106">
            <v>7403.98</v>
          </cell>
        </row>
        <row r="2107">
          <cell r="BA2107">
            <v>20</v>
          </cell>
          <cell r="BB2107">
            <v>31.92</v>
          </cell>
          <cell r="BC2107">
            <v>11.05</v>
          </cell>
          <cell r="BN2107">
            <v>57</v>
          </cell>
          <cell r="BO2107">
            <v>7362.31</v>
          </cell>
        </row>
        <row r="2108">
          <cell r="BA2108">
            <v>20</v>
          </cell>
          <cell r="BB2108">
            <v>28.975000000000001</v>
          </cell>
          <cell r="BC2108">
            <v>7.62</v>
          </cell>
          <cell r="BN2108">
            <v>57</v>
          </cell>
          <cell r="BO2108">
            <v>7322.86</v>
          </cell>
        </row>
        <row r="2109">
          <cell r="BA2109">
            <v>22</v>
          </cell>
          <cell r="BB2109">
            <v>31.73</v>
          </cell>
          <cell r="BC2109">
            <v>4.78</v>
          </cell>
          <cell r="BN2109">
            <v>57</v>
          </cell>
          <cell r="BO2109">
            <v>7318.21</v>
          </cell>
        </row>
        <row r="2110">
          <cell r="BA2110">
            <v>22</v>
          </cell>
          <cell r="BB2110">
            <v>28.88</v>
          </cell>
          <cell r="BC2110">
            <v>6.09</v>
          </cell>
          <cell r="BN2110">
            <v>58</v>
          </cell>
          <cell r="BO2110">
            <v>47496.49</v>
          </cell>
        </row>
        <row r="2111">
          <cell r="BA2111">
            <v>19</v>
          </cell>
          <cell r="BB2111">
            <v>25.555</v>
          </cell>
          <cell r="BC2111">
            <v>5.1100000000000003</v>
          </cell>
          <cell r="BN2111">
            <v>58</v>
          </cell>
          <cell r="BO2111">
            <v>41331.79</v>
          </cell>
        </row>
        <row r="2112">
          <cell r="BA2112">
            <v>18</v>
          </cell>
          <cell r="BB2112">
            <v>37.29</v>
          </cell>
          <cell r="BC2112">
            <v>4.46</v>
          </cell>
          <cell r="BN2112">
            <v>58</v>
          </cell>
          <cell r="BO2112">
            <v>38241.74</v>
          </cell>
        </row>
        <row r="2113">
          <cell r="BA2113">
            <v>18</v>
          </cell>
          <cell r="BB2113">
            <v>40.28</v>
          </cell>
          <cell r="BC2113">
            <v>6.11</v>
          </cell>
          <cell r="BN2113">
            <v>58</v>
          </cell>
          <cell r="BO2113">
            <v>35573.26</v>
          </cell>
        </row>
        <row r="2114">
          <cell r="BA2114">
            <v>18</v>
          </cell>
          <cell r="BB2114">
            <v>40.185000000000002</v>
          </cell>
          <cell r="BC2114">
            <v>4.66</v>
          </cell>
          <cell r="BN2114">
            <v>58</v>
          </cell>
          <cell r="BO2114">
            <v>24227.34</v>
          </cell>
        </row>
        <row r="2115">
          <cell r="BA2115">
            <v>28</v>
          </cell>
          <cell r="BB2115">
            <v>23.57</v>
          </cell>
          <cell r="BC2115">
            <v>6.14</v>
          </cell>
          <cell r="BN2115">
            <v>58</v>
          </cell>
          <cell r="BO2115">
            <v>20893.060000000001</v>
          </cell>
        </row>
        <row r="2116">
          <cell r="BA2116">
            <v>18</v>
          </cell>
          <cell r="BB2116">
            <v>35.625</v>
          </cell>
          <cell r="BC2116">
            <v>6.21</v>
          </cell>
          <cell r="BN2116">
            <v>58</v>
          </cell>
          <cell r="BO2116">
            <v>18443.11</v>
          </cell>
        </row>
        <row r="2117">
          <cell r="BA2117">
            <v>18</v>
          </cell>
          <cell r="BB2117">
            <v>33.155000000000001</v>
          </cell>
          <cell r="BC2117">
            <v>4.5999999999999996</v>
          </cell>
          <cell r="BN2117">
            <v>58</v>
          </cell>
          <cell r="BO2117">
            <v>15377.77</v>
          </cell>
        </row>
        <row r="2118">
          <cell r="BA2118">
            <v>18</v>
          </cell>
          <cell r="BB2118">
            <v>31.92</v>
          </cell>
          <cell r="BC2118">
            <v>5.04</v>
          </cell>
          <cell r="BN2118">
            <v>58</v>
          </cell>
          <cell r="BO2118">
            <v>13607.37</v>
          </cell>
        </row>
        <row r="2119">
          <cell r="BA2119">
            <v>18</v>
          </cell>
          <cell r="BB2119">
            <v>30.305</v>
          </cell>
          <cell r="BC2119">
            <v>5.08</v>
          </cell>
          <cell r="BN2119">
            <v>58</v>
          </cell>
          <cell r="BO2119">
            <v>13375.76</v>
          </cell>
        </row>
        <row r="2120">
          <cell r="BA2120">
            <v>18</v>
          </cell>
          <cell r="BB2120">
            <v>30.114999999999998</v>
          </cell>
          <cell r="BC2120">
            <v>4.38</v>
          </cell>
          <cell r="BN2120">
            <v>58</v>
          </cell>
          <cell r="BO2120">
            <v>13019.16</v>
          </cell>
        </row>
        <row r="2121">
          <cell r="BA2121">
            <v>18</v>
          </cell>
          <cell r="BB2121">
            <v>24.09</v>
          </cell>
          <cell r="BC2121">
            <v>4.79</v>
          </cell>
          <cell r="BN2121">
            <v>58</v>
          </cell>
          <cell r="BO2121">
            <v>12700.63</v>
          </cell>
        </row>
        <row r="2122">
          <cell r="BA2122">
            <v>18</v>
          </cell>
          <cell r="BB2122">
            <v>28.215</v>
          </cell>
          <cell r="BC2122">
            <v>4.21</v>
          </cell>
          <cell r="BN2122">
            <v>58</v>
          </cell>
          <cell r="BO2122">
            <v>12430.95</v>
          </cell>
        </row>
        <row r="2123">
          <cell r="BA2123">
            <v>18</v>
          </cell>
          <cell r="BB2123">
            <v>26.315000000000001</v>
          </cell>
          <cell r="BC2123">
            <v>5.47</v>
          </cell>
          <cell r="BN2123">
            <v>58</v>
          </cell>
          <cell r="BO2123">
            <v>12235.84</v>
          </cell>
        </row>
        <row r="2124">
          <cell r="BA2124">
            <v>18</v>
          </cell>
          <cell r="BB2124">
            <v>25.08</v>
          </cell>
          <cell r="BC2124">
            <v>5.09</v>
          </cell>
          <cell r="BN2124">
            <v>58</v>
          </cell>
          <cell r="BO2124">
            <v>12231.61</v>
          </cell>
        </row>
        <row r="2125">
          <cell r="BA2125">
            <v>31</v>
          </cell>
          <cell r="BB2125">
            <v>15.41</v>
          </cell>
          <cell r="BC2125">
            <v>5.08</v>
          </cell>
          <cell r="BN2125">
            <v>58</v>
          </cell>
          <cell r="BO2125">
            <v>12224.35</v>
          </cell>
        </row>
        <row r="2126">
          <cell r="BA2126">
            <v>28</v>
          </cell>
          <cell r="BB2126">
            <v>23.83</v>
          </cell>
          <cell r="BC2126">
            <v>5.68</v>
          </cell>
          <cell r="BN2126">
            <v>58</v>
          </cell>
          <cell r="BO2126">
            <v>12222.9</v>
          </cell>
        </row>
        <row r="2127">
          <cell r="BA2127">
            <v>22</v>
          </cell>
          <cell r="BB2127">
            <v>36</v>
          </cell>
          <cell r="BC2127">
            <v>4.66</v>
          </cell>
          <cell r="BN2127">
            <v>58</v>
          </cell>
          <cell r="BO2127">
            <v>11946.63</v>
          </cell>
        </row>
        <row r="2128">
          <cell r="BA2128">
            <v>22</v>
          </cell>
          <cell r="BB2128">
            <v>28.82</v>
          </cell>
          <cell r="BC2128">
            <v>5.59</v>
          </cell>
          <cell r="BN2128">
            <v>58</v>
          </cell>
          <cell r="BO2128">
            <v>11944.59</v>
          </cell>
        </row>
        <row r="2129">
          <cell r="BA2129">
            <v>22</v>
          </cell>
          <cell r="BB2129">
            <v>28.05</v>
          </cell>
          <cell r="BC2129">
            <v>6.2</v>
          </cell>
          <cell r="BN2129">
            <v>58</v>
          </cell>
          <cell r="BO2129">
            <v>11938.26</v>
          </cell>
        </row>
        <row r="2130">
          <cell r="BA2130">
            <v>22</v>
          </cell>
          <cell r="BB2130">
            <v>27.1</v>
          </cell>
          <cell r="BC2130">
            <v>4.45</v>
          </cell>
          <cell r="BN2130">
            <v>58</v>
          </cell>
          <cell r="BO2130">
            <v>11931.13</v>
          </cell>
        </row>
        <row r="2131">
          <cell r="BA2131">
            <v>22</v>
          </cell>
          <cell r="BB2131">
            <v>24.3</v>
          </cell>
          <cell r="BC2131">
            <v>6.1</v>
          </cell>
          <cell r="BN2131">
            <v>58</v>
          </cell>
          <cell r="BO2131">
            <v>11918.2</v>
          </cell>
        </row>
        <row r="2132">
          <cell r="BA2132">
            <v>18</v>
          </cell>
          <cell r="BB2132">
            <v>30.72</v>
          </cell>
          <cell r="BC2132">
            <v>6.06</v>
          </cell>
          <cell r="BN2132">
            <v>58</v>
          </cell>
          <cell r="BO2132">
            <v>11856.41</v>
          </cell>
        </row>
        <row r="2133">
          <cell r="BA2133">
            <v>19</v>
          </cell>
          <cell r="BB2133">
            <v>37.43</v>
          </cell>
          <cell r="BC2133">
            <v>4.5599999999999996</v>
          </cell>
          <cell r="BN2133">
            <v>58</v>
          </cell>
          <cell r="BO2133">
            <v>11848.14</v>
          </cell>
        </row>
        <row r="2134">
          <cell r="BA2134">
            <v>25</v>
          </cell>
          <cell r="BB2134">
            <v>25.74</v>
          </cell>
          <cell r="BC2134">
            <v>6.41</v>
          </cell>
          <cell r="BN2134">
            <v>58</v>
          </cell>
          <cell r="BO2134">
            <v>11842.44</v>
          </cell>
        </row>
        <row r="2135">
          <cell r="BA2135">
            <v>19</v>
          </cell>
          <cell r="BB2135">
            <v>36.575000000000003</v>
          </cell>
          <cell r="BC2135">
            <v>5.57</v>
          </cell>
          <cell r="BN2135">
            <v>58</v>
          </cell>
          <cell r="BO2135">
            <v>11837.16</v>
          </cell>
        </row>
        <row r="2136">
          <cell r="BA2136">
            <v>19</v>
          </cell>
          <cell r="BB2136">
            <v>35.15</v>
          </cell>
          <cell r="BC2136">
            <v>5.47</v>
          </cell>
          <cell r="BN2136">
            <v>58</v>
          </cell>
          <cell r="BO2136">
            <v>11833.78</v>
          </cell>
        </row>
        <row r="2137">
          <cell r="BA2137">
            <v>19</v>
          </cell>
          <cell r="BB2137">
            <v>32.11</v>
          </cell>
          <cell r="BC2137">
            <v>4.43</v>
          </cell>
          <cell r="BN2137">
            <v>58</v>
          </cell>
          <cell r="BO2137">
            <v>11743.93</v>
          </cell>
        </row>
        <row r="2138">
          <cell r="BA2138">
            <v>19</v>
          </cell>
          <cell r="BB2138">
            <v>30.495000000000001</v>
          </cell>
          <cell r="BC2138">
            <v>4.95</v>
          </cell>
          <cell r="BN2138">
            <v>58</v>
          </cell>
          <cell r="BO2138">
            <v>11735.88</v>
          </cell>
        </row>
        <row r="2139">
          <cell r="BA2139">
            <v>18</v>
          </cell>
          <cell r="BB2139">
            <v>29.24</v>
          </cell>
          <cell r="BC2139">
            <v>4.04</v>
          </cell>
          <cell r="BN2139">
            <v>58</v>
          </cell>
          <cell r="BO2139">
            <v>11602.75</v>
          </cell>
        </row>
        <row r="2140">
          <cell r="BA2140">
            <v>19</v>
          </cell>
          <cell r="BB2140">
            <v>22.515000000000001</v>
          </cell>
          <cell r="BC2140">
            <v>5.93</v>
          </cell>
          <cell r="BN2140">
            <v>58</v>
          </cell>
          <cell r="BO2140">
            <v>11381.33</v>
          </cell>
        </row>
        <row r="2141">
          <cell r="BA2141">
            <v>33</v>
          </cell>
          <cell r="BB2141">
            <v>15.65</v>
          </cell>
          <cell r="BC2141">
            <v>4.2300000000000004</v>
          </cell>
          <cell r="BN2141">
            <v>58</v>
          </cell>
          <cell r="BO2141">
            <v>11365.95</v>
          </cell>
        </row>
        <row r="2142">
          <cell r="BA2142">
            <v>21</v>
          </cell>
          <cell r="BB2142">
            <v>27.36</v>
          </cell>
          <cell r="BC2142">
            <v>5.59</v>
          </cell>
          <cell r="BN2142">
            <v>58</v>
          </cell>
          <cell r="BO2142">
            <v>11363.28</v>
          </cell>
        </row>
        <row r="2143">
          <cell r="BA2143">
            <v>21</v>
          </cell>
          <cell r="BB2143">
            <v>22.3</v>
          </cell>
          <cell r="BC2143">
            <v>4.8899999999999997</v>
          </cell>
          <cell r="BN2143">
            <v>58</v>
          </cell>
          <cell r="BO2143">
            <v>11362.76</v>
          </cell>
        </row>
        <row r="2144">
          <cell r="BA2144">
            <v>21</v>
          </cell>
          <cell r="BB2144">
            <v>26.03</v>
          </cell>
          <cell r="BC2144">
            <v>5.81</v>
          </cell>
          <cell r="BN2144">
            <v>58</v>
          </cell>
          <cell r="BO2144">
            <v>11345.52</v>
          </cell>
        </row>
        <row r="2145">
          <cell r="BA2145">
            <v>18</v>
          </cell>
          <cell r="BB2145">
            <v>27.74</v>
          </cell>
          <cell r="BC2145">
            <v>4.29</v>
          </cell>
          <cell r="BN2145">
            <v>58</v>
          </cell>
          <cell r="BO2145">
            <v>10627.81</v>
          </cell>
        </row>
        <row r="2146">
          <cell r="BA2146">
            <v>22</v>
          </cell>
          <cell r="BB2146">
            <v>32.11</v>
          </cell>
          <cell r="BC2146">
            <v>4.03</v>
          </cell>
          <cell r="BN2146">
            <v>58</v>
          </cell>
          <cell r="BO2146">
            <v>10459.19</v>
          </cell>
        </row>
        <row r="2147">
          <cell r="BA2147">
            <v>22</v>
          </cell>
          <cell r="BB2147">
            <v>25.175000000000001</v>
          </cell>
          <cell r="BC2147">
            <v>6.29</v>
          </cell>
          <cell r="BN2147">
            <v>58</v>
          </cell>
          <cell r="BO2147">
            <v>10455.1</v>
          </cell>
        </row>
        <row r="2148">
          <cell r="BA2148">
            <v>21</v>
          </cell>
          <cell r="BB2148">
            <v>39.49</v>
          </cell>
          <cell r="BC2148">
            <v>4.4800000000000004</v>
          </cell>
          <cell r="BN2148">
            <v>58</v>
          </cell>
          <cell r="BO2148">
            <v>9933.44</v>
          </cell>
        </row>
        <row r="2149">
          <cell r="BA2149">
            <v>21</v>
          </cell>
          <cell r="BB2149">
            <v>34.869999999999997</v>
          </cell>
          <cell r="BC2149">
            <v>5.51</v>
          </cell>
          <cell r="BN2149">
            <v>58</v>
          </cell>
          <cell r="BO2149">
            <v>9698.42</v>
          </cell>
        </row>
        <row r="2150">
          <cell r="BA2150">
            <v>21</v>
          </cell>
          <cell r="BB2150">
            <v>34.6</v>
          </cell>
          <cell r="BC2150">
            <v>4.5</v>
          </cell>
          <cell r="BN2150">
            <v>58</v>
          </cell>
          <cell r="BO2150">
            <v>9597.6299999999992</v>
          </cell>
        </row>
        <row r="2151">
          <cell r="BA2151">
            <v>21</v>
          </cell>
          <cell r="BB2151">
            <v>25.8</v>
          </cell>
          <cell r="BC2151">
            <v>6.29</v>
          </cell>
          <cell r="BN2151">
            <v>58</v>
          </cell>
          <cell r="BO2151">
            <v>8268</v>
          </cell>
        </row>
        <row r="2152">
          <cell r="BA2152">
            <v>24</v>
          </cell>
          <cell r="BB2152">
            <v>35.86</v>
          </cell>
          <cell r="BC2152">
            <v>4.33</v>
          </cell>
          <cell r="BN2152">
            <v>58</v>
          </cell>
          <cell r="BO2152">
            <v>7304.65</v>
          </cell>
        </row>
        <row r="2153">
          <cell r="BA2153">
            <v>20</v>
          </cell>
          <cell r="BB2153">
            <v>40.47</v>
          </cell>
          <cell r="BC2153">
            <v>11.15</v>
          </cell>
          <cell r="BN2153">
            <v>59</v>
          </cell>
          <cell r="BO2153">
            <v>48970.25</v>
          </cell>
        </row>
        <row r="2154">
          <cell r="BA2154">
            <v>24</v>
          </cell>
          <cell r="BB2154">
            <v>32.01</v>
          </cell>
          <cell r="BC2154">
            <v>6.45</v>
          </cell>
          <cell r="BN2154">
            <v>59</v>
          </cell>
          <cell r="BO2154">
            <v>47896.79</v>
          </cell>
        </row>
        <row r="2155">
          <cell r="BA2155">
            <v>20</v>
          </cell>
          <cell r="BB2155">
            <v>33</v>
          </cell>
          <cell r="BC2155">
            <v>9.27</v>
          </cell>
          <cell r="BN2155">
            <v>59</v>
          </cell>
          <cell r="BO2155">
            <v>41250.39</v>
          </cell>
        </row>
        <row r="2156">
          <cell r="BA2156">
            <v>24</v>
          </cell>
          <cell r="BB2156">
            <v>29.3</v>
          </cell>
          <cell r="BC2156">
            <v>6.15</v>
          </cell>
          <cell r="BN2156">
            <v>59</v>
          </cell>
          <cell r="BO2156">
            <v>38869.25</v>
          </cell>
        </row>
        <row r="2157">
          <cell r="BA2157">
            <v>24</v>
          </cell>
          <cell r="BB2157">
            <v>25.8</v>
          </cell>
          <cell r="BC2157">
            <v>4.13</v>
          </cell>
          <cell r="BN2157">
            <v>59</v>
          </cell>
          <cell r="BO2157">
            <v>36910.61</v>
          </cell>
        </row>
        <row r="2158">
          <cell r="BA2158">
            <v>24</v>
          </cell>
          <cell r="BB2158">
            <v>23.4</v>
          </cell>
          <cell r="BC2158">
            <v>4.24</v>
          </cell>
          <cell r="BN2158">
            <v>59</v>
          </cell>
          <cell r="BO2158">
            <v>36074.339999999997</v>
          </cell>
        </row>
        <row r="2159">
          <cell r="BA2159">
            <v>20</v>
          </cell>
          <cell r="BB2159">
            <v>27.93</v>
          </cell>
          <cell r="BC2159">
            <v>9.8800000000000008</v>
          </cell>
          <cell r="BN2159">
            <v>59</v>
          </cell>
          <cell r="BO2159">
            <v>30184.94</v>
          </cell>
        </row>
        <row r="2160">
          <cell r="BA2160">
            <v>20</v>
          </cell>
          <cell r="BB2160">
            <v>22</v>
          </cell>
          <cell r="BC2160">
            <v>9.5</v>
          </cell>
          <cell r="BN2160">
            <v>59</v>
          </cell>
          <cell r="BO2160">
            <v>28287.9</v>
          </cell>
        </row>
        <row r="2161">
          <cell r="BA2161">
            <v>21</v>
          </cell>
          <cell r="BB2161">
            <v>36.86</v>
          </cell>
          <cell r="BC2161">
            <v>4.97</v>
          </cell>
          <cell r="BN2161">
            <v>59</v>
          </cell>
          <cell r="BO2161">
            <v>25678.78</v>
          </cell>
        </row>
        <row r="2162">
          <cell r="BA2162">
            <v>21</v>
          </cell>
          <cell r="BB2162">
            <v>31.254999999999999</v>
          </cell>
          <cell r="BC2162">
            <v>5.49</v>
          </cell>
          <cell r="BN2162">
            <v>59</v>
          </cell>
          <cell r="BO2162">
            <v>21797</v>
          </cell>
        </row>
        <row r="2163">
          <cell r="BA2163">
            <v>28</v>
          </cell>
          <cell r="BB2163">
            <v>23.06</v>
          </cell>
          <cell r="BC2163">
            <v>4.47</v>
          </cell>
          <cell r="BN2163">
            <v>59</v>
          </cell>
          <cell r="BO2163">
            <v>19551.34</v>
          </cell>
        </row>
        <row r="2164">
          <cell r="BA2164">
            <v>21</v>
          </cell>
          <cell r="BB2164">
            <v>28.975000000000001</v>
          </cell>
          <cell r="BC2164">
            <v>4.34</v>
          </cell>
          <cell r="BN2164">
            <v>59</v>
          </cell>
          <cell r="BO2164">
            <v>18954.560000000001</v>
          </cell>
        </row>
        <row r="2165">
          <cell r="BA2165">
            <v>20</v>
          </cell>
          <cell r="BB2165">
            <v>33.299999999999997</v>
          </cell>
          <cell r="BC2165">
            <v>9.49</v>
          </cell>
          <cell r="BN2165">
            <v>59</v>
          </cell>
          <cell r="BO2165">
            <v>18883.330000000002</v>
          </cell>
        </row>
        <row r="2166">
          <cell r="BA2166">
            <v>20</v>
          </cell>
          <cell r="BB2166">
            <v>33</v>
          </cell>
          <cell r="BC2166">
            <v>10.16</v>
          </cell>
          <cell r="BN2166">
            <v>59</v>
          </cell>
          <cell r="BO2166">
            <v>18208.34</v>
          </cell>
        </row>
        <row r="2167">
          <cell r="BA2167">
            <v>20</v>
          </cell>
          <cell r="BB2167">
            <v>31.46</v>
          </cell>
          <cell r="BC2167">
            <v>11.19</v>
          </cell>
          <cell r="BN2167">
            <v>59</v>
          </cell>
          <cell r="BO2167">
            <v>17832.599999999999</v>
          </cell>
        </row>
        <row r="2168">
          <cell r="BA2168">
            <v>20</v>
          </cell>
          <cell r="BB2168">
            <v>29.6</v>
          </cell>
          <cell r="BC2168">
            <v>11.03</v>
          </cell>
          <cell r="BN2168">
            <v>59</v>
          </cell>
          <cell r="BO2168">
            <v>17556.88</v>
          </cell>
        </row>
        <row r="2169">
          <cell r="BA2169">
            <v>26</v>
          </cell>
          <cell r="BB2169">
            <v>22.05</v>
          </cell>
          <cell r="BC2169">
            <v>4.43</v>
          </cell>
          <cell r="BN2169">
            <v>59</v>
          </cell>
          <cell r="BO2169">
            <v>17337.580000000002</v>
          </cell>
        </row>
        <row r="2170">
          <cell r="BA2170">
            <v>18</v>
          </cell>
          <cell r="BB2170">
            <v>27.06</v>
          </cell>
          <cell r="BC2170">
            <v>6.14</v>
          </cell>
          <cell r="BN2170">
            <v>59</v>
          </cell>
          <cell r="BO2170">
            <v>17174.52</v>
          </cell>
        </row>
        <row r="2171">
          <cell r="BA2171">
            <v>28</v>
          </cell>
          <cell r="BB2171">
            <v>20.49</v>
          </cell>
          <cell r="BC2171">
            <v>4.87</v>
          </cell>
          <cell r="BN2171">
            <v>59</v>
          </cell>
          <cell r="BO2171">
            <v>16587.96</v>
          </cell>
        </row>
        <row r="2172">
          <cell r="BA2172">
            <v>19</v>
          </cell>
          <cell r="BB2172">
            <v>28.4</v>
          </cell>
          <cell r="BC2172">
            <v>4.3</v>
          </cell>
          <cell r="BN2172">
            <v>59</v>
          </cell>
          <cell r="BO2172">
            <v>15322.77</v>
          </cell>
        </row>
        <row r="2173">
          <cell r="BA2173">
            <v>23</v>
          </cell>
          <cell r="BB2173">
            <v>41.91</v>
          </cell>
          <cell r="BC2173">
            <v>6.19</v>
          </cell>
          <cell r="BN2173">
            <v>59</v>
          </cell>
          <cell r="BO2173">
            <v>14590.63</v>
          </cell>
        </row>
        <row r="2174">
          <cell r="BA2174">
            <v>19</v>
          </cell>
          <cell r="BB2174">
            <v>24.6</v>
          </cell>
          <cell r="BC2174">
            <v>6.19</v>
          </cell>
          <cell r="BN2174">
            <v>59</v>
          </cell>
          <cell r="BO2174">
            <v>14382.71</v>
          </cell>
        </row>
        <row r="2175">
          <cell r="BA2175">
            <v>19</v>
          </cell>
          <cell r="BB2175">
            <v>20.9</v>
          </cell>
          <cell r="BC2175">
            <v>5.12</v>
          </cell>
          <cell r="BN2175">
            <v>59</v>
          </cell>
          <cell r="BO2175">
            <v>14007.22</v>
          </cell>
        </row>
        <row r="2176">
          <cell r="BA2176">
            <v>23</v>
          </cell>
          <cell r="BB2176">
            <v>34.4</v>
          </cell>
          <cell r="BC2176">
            <v>4.04</v>
          </cell>
          <cell r="BN2176">
            <v>59</v>
          </cell>
          <cell r="BO2176">
            <v>14001.29</v>
          </cell>
        </row>
        <row r="2177">
          <cell r="BA2177">
            <v>23</v>
          </cell>
          <cell r="BB2177">
            <v>32.56</v>
          </cell>
          <cell r="BC2177">
            <v>5.36</v>
          </cell>
          <cell r="BN2177">
            <v>59</v>
          </cell>
          <cell r="BO2177">
            <v>14001.13</v>
          </cell>
        </row>
        <row r="2178">
          <cell r="BA2178">
            <v>18</v>
          </cell>
          <cell r="BB2178">
            <v>27.98</v>
          </cell>
          <cell r="BC2178">
            <v>4.38</v>
          </cell>
          <cell r="BN2178">
            <v>59</v>
          </cell>
          <cell r="BO2178">
            <v>13677.68</v>
          </cell>
        </row>
        <row r="2179">
          <cell r="BA2179">
            <v>23</v>
          </cell>
          <cell r="BB2179">
            <v>26.51</v>
          </cell>
          <cell r="BC2179">
            <v>4.58</v>
          </cell>
          <cell r="BN2179">
            <v>59</v>
          </cell>
          <cell r="BO2179">
            <v>13511.28</v>
          </cell>
        </row>
        <row r="2180">
          <cell r="BA2180">
            <v>20</v>
          </cell>
          <cell r="BB2180">
            <v>29.734999999999999</v>
          </cell>
          <cell r="BC2180">
            <v>11.92</v>
          </cell>
          <cell r="BN2180">
            <v>59</v>
          </cell>
          <cell r="BO2180">
            <v>13116.84</v>
          </cell>
        </row>
        <row r="2181">
          <cell r="BA2181">
            <v>19</v>
          </cell>
          <cell r="BB2181">
            <v>40.5</v>
          </cell>
          <cell r="BC2181">
            <v>5.4</v>
          </cell>
          <cell r="BN2181">
            <v>59</v>
          </cell>
          <cell r="BO2181">
            <v>12928.79</v>
          </cell>
        </row>
        <row r="2182">
          <cell r="BA2182">
            <v>24</v>
          </cell>
          <cell r="BB2182">
            <v>25.64</v>
          </cell>
          <cell r="BC2182">
            <v>4.76</v>
          </cell>
          <cell r="BN2182">
            <v>59</v>
          </cell>
          <cell r="BO2182">
            <v>12925.89</v>
          </cell>
        </row>
        <row r="2183">
          <cell r="BA2183">
            <v>19</v>
          </cell>
          <cell r="BB2183">
            <v>32.9</v>
          </cell>
          <cell r="BC2183">
            <v>4.78</v>
          </cell>
          <cell r="BN2183">
            <v>59</v>
          </cell>
          <cell r="BO2183">
            <v>12913.99</v>
          </cell>
        </row>
        <row r="2184">
          <cell r="BA2184">
            <v>19</v>
          </cell>
          <cell r="BB2184">
            <v>29.8</v>
          </cell>
          <cell r="BC2184">
            <v>4.26</v>
          </cell>
          <cell r="BN2184">
            <v>59</v>
          </cell>
          <cell r="BO2184">
            <v>12856.84</v>
          </cell>
        </row>
        <row r="2185">
          <cell r="BA2185">
            <v>19</v>
          </cell>
          <cell r="BB2185">
            <v>28.9</v>
          </cell>
          <cell r="BC2185">
            <v>5.85</v>
          </cell>
          <cell r="BN2185">
            <v>59</v>
          </cell>
          <cell r="BO2185">
            <v>12815.44</v>
          </cell>
        </row>
        <row r="2186">
          <cell r="BA2186">
            <v>19</v>
          </cell>
          <cell r="BB2186">
            <v>24.7</v>
          </cell>
          <cell r="BC2186">
            <v>5.32</v>
          </cell>
          <cell r="BN2186">
            <v>59</v>
          </cell>
          <cell r="BO2186">
            <v>12788.03</v>
          </cell>
        </row>
        <row r="2187">
          <cell r="BA2187">
            <v>19</v>
          </cell>
          <cell r="BB2187">
            <v>20.6</v>
          </cell>
          <cell r="BC2187">
            <v>5.14</v>
          </cell>
          <cell r="BN2187">
            <v>59</v>
          </cell>
          <cell r="BO2187">
            <v>12622.18</v>
          </cell>
        </row>
        <row r="2188">
          <cell r="BA2188">
            <v>19</v>
          </cell>
          <cell r="BB2188">
            <v>18.600000000000001</v>
          </cell>
          <cell r="BC2188">
            <v>5</v>
          </cell>
          <cell r="BN2188">
            <v>59</v>
          </cell>
          <cell r="BO2188">
            <v>12347.17</v>
          </cell>
        </row>
        <row r="2189">
          <cell r="BA2189">
            <v>19</v>
          </cell>
          <cell r="BB2189">
            <v>17.8</v>
          </cell>
          <cell r="BC2189">
            <v>4.55</v>
          </cell>
          <cell r="BN2189">
            <v>59</v>
          </cell>
          <cell r="BO2189">
            <v>12333.83</v>
          </cell>
        </row>
        <row r="2190">
          <cell r="BA2190">
            <v>18</v>
          </cell>
          <cell r="BB2190">
            <v>35.200000000000003</v>
          </cell>
          <cell r="BC2190">
            <v>5.97</v>
          </cell>
          <cell r="BN2190">
            <v>59</v>
          </cell>
          <cell r="BO2190">
            <v>12323.94</v>
          </cell>
        </row>
        <row r="2191">
          <cell r="BA2191">
            <v>18</v>
          </cell>
          <cell r="BB2191">
            <v>33.770000000000003</v>
          </cell>
          <cell r="BC2191">
            <v>4.0199999999999996</v>
          </cell>
          <cell r="BN2191">
            <v>59</v>
          </cell>
          <cell r="BO2191">
            <v>12299.59</v>
          </cell>
        </row>
        <row r="2192">
          <cell r="BA2192">
            <v>18</v>
          </cell>
          <cell r="BB2192">
            <v>30.03</v>
          </cell>
          <cell r="BC2192">
            <v>4.04</v>
          </cell>
          <cell r="BN2192">
            <v>59</v>
          </cell>
          <cell r="BO2192">
            <v>12244.53</v>
          </cell>
        </row>
        <row r="2193">
          <cell r="BA2193">
            <v>18</v>
          </cell>
          <cell r="BB2193">
            <v>29.37</v>
          </cell>
          <cell r="BC2193">
            <v>5.54</v>
          </cell>
          <cell r="BN2193">
            <v>59</v>
          </cell>
          <cell r="BO2193">
            <v>12233.83</v>
          </cell>
        </row>
        <row r="2194">
          <cell r="BA2194">
            <v>18</v>
          </cell>
          <cell r="BB2194">
            <v>28.5</v>
          </cell>
          <cell r="BC2194">
            <v>4.03</v>
          </cell>
          <cell r="BN2194">
            <v>59</v>
          </cell>
          <cell r="BO2194">
            <v>12124.99</v>
          </cell>
        </row>
        <row r="2195">
          <cell r="BA2195">
            <v>18</v>
          </cell>
          <cell r="BB2195">
            <v>23.32</v>
          </cell>
          <cell r="BC2195">
            <v>5.62</v>
          </cell>
          <cell r="BN2195">
            <v>59</v>
          </cell>
          <cell r="BO2195">
            <v>11743.3</v>
          </cell>
        </row>
        <row r="2196">
          <cell r="BA2196">
            <v>18</v>
          </cell>
          <cell r="BB2196">
            <v>26.125</v>
          </cell>
          <cell r="BC2196">
            <v>5.27</v>
          </cell>
          <cell r="BN2196">
            <v>59</v>
          </cell>
          <cell r="BO2196">
            <v>11319.12</v>
          </cell>
        </row>
        <row r="2197">
          <cell r="BA2197">
            <v>18</v>
          </cell>
          <cell r="BB2197">
            <v>25.46</v>
          </cell>
          <cell r="BC2197">
            <v>5.18</v>
          </cell>
          <cell r="BN2197">
            <v>59</v>
          </cell>
          <cell r="BO2197">
            <v>11312.33</v>
          </cell>
        </row>
        <row r="2198">
          <cell r="BA2198">
            <v>18</v>
          </cell>
          <cell r="BB2198">
            <v>23.75</v>
          </cell>
          <cell r="BC2198">
            <v>5.27</v>
          </cell>
          <cell r="BN2198">
            <v>59</v>
          </cell>
          <cell r="BO2198">
            <v>10308.040000000001</v>
          </cell>
        </row>
        <row r="2199">
          <cell r="BA2199">
            <v>18</v>
          </cell>
          <cell r="BB2199">
            <v>23.085000000000001</v>
          </cell>
          <cell r="BC2199">
            <v>5.62</v>
          </cell>
          <cell r="BN2199">
            <v>59</v>
          </cell>
          <cell r="BO2199">
            <v>8440.0499999999993</v>
          </cell>
        </row>
        <row r="2200">
          <cell r="BA2200">
            <v>18</v>
          </cell>
          <cell r="BB2200">
            <v>22.99</v>
          </cell>
          <cell r="BC2200">
            <v>5.0599999999999996</v>
          </cell>
          <cell r="BN2200">
            <v>59</v>
          </cell>
          <cell r="BO2200">
            <v>8355.5400000000009</v>
          </cell>
        </row>
        <row r="2201">
          <cell r="BA2201">
            <v>18</v>
          </cell>
          <cell r="BB2201">
            <v>21.47</v>
          </cell>
          <cell r="BC2201">
            <v>4.6900000000000004</v>
          </cell>
          <cell r="BN2201">
            <v>59</v>
          </cell>
          <cell r="BO2201">
            <v>8177.9</v>
          </cell>
        </row>
        <row r="2202">
          <cell r="BA2202">
            <v>18</v>
          </cell>
          <cell r="BB2202">
            <v>15.96</v>
          </cell>
          <cell r="BC2202">
            <v>5.44</v>
          </cell>
          <cell r="BN2202">
            <v>60</v>
          </cell>
          <cell r="BO2202">
            <v>48673.56</v>
          </cell>
        </row>
        <row r="2203">
          <cell r="BA2203">
            <v>22</v>
          </cell>
          <cell r="BB2203">
            <v>39.5</v>
          </cell>
          <cell r="BC2203">
            <v>5.05</v>
          </cell>
          <cell r="BN2203">
            <v>60</v>
          </cell>
          <cell r="BO2203">
            <v>48173.36</v>
          </cell>
        </row>
        <row r="2204">
          <cell r="BA2204">
            <v>22</v>
          </cell>
          <cell r="BB2204">
            <v>33.770000000000003</v>
          </cell>
          <cell r="BC2204">
            <v>6</v>
          </cell>
          <cell r="BN2204">
            <v>60</v>
          </cell>
          <cell r="BO2204">
            <v>46130.53</v>
          </cell>
        </row>
        <row r="2205">
          <cell r="BA2205">
            <v>22</v>
          </cell>
          <cell r="BB2205">
            <v>26.84</v>
          </cell>
          <cell r="BC2205">
            <v>5.99</v>
          </cell>
          <cell r="BN2205">
            <v>60</v>
          </cell>
          <cell r="BO2205">
            <v>45008.959999999999</v>
          </cell>
        </row>
        <row r="2206">
          <cell r="BA2206">
            <v>19</v>
          </cell>
          <cell r="BB2206">
            <v>35.53</v>
          </cell>
          <cell r="BC2206">
            <v>4.3600000000000003</v>
          </cell>
          <cell r="BN2206">
            <v>60</v>
          </cell>
          <cell r="BO2206">
            <v>41794.629999999997</v>
          </cell>
        </row>
        <row r="2207">
          <cell r="BA2207">
            <v>19</v>
          </cell>
          <cell r="BB2207">
            <v>30.59</v>
          </cell>
          <cell r="BC2207">
            <v>4.41</v>
          </cell>
          <cell r="BN2207">
            <v>60</v>
          </cell>
          <cell r="BO2207">
            <v>40309.93</v>
          </cell>
        </row>
        <row r="2208">
          <cell r="BA2208">
            <v>19</v>
          </cell>
          <cell r="BB2208">
            <v>30.59</v>
          </cell>
          <cell r="BC2208">
            <v>4.17</v>
          </cell>
          <cell r="BN2208">
            <v>60</v>
          </cell>
          <cell r="BO2208">
            <v>39221.120000000003</v>
          </cell>
        </row>
        <row r="2209">
          <cell r="BA2209">
            <v>19</v>
          </cell>
          <cell r="BB2209">
            <v>27.835000000000001</v>
          </cell>
          <cell r="BC2209">
            <v>4.4400000000000004</v>
          </cell>
          <cell r="BN2209">
            <v>60</v>
          </cell>
          <cell r="BO2209">
            <v>36445.550000000003</v>
          </cell>
        </row>
        <row r="2210">
          <cell r="BA2210">
            <v>18</v>
          </cell>
          <cell r="BB2210">
            <v>40.26</v>
          </cell>
          <cell r="BC2210">
            <v>5.52</v>
          </cell>
          <cell r="BN2210">
            <v>60</v>
          </cell>
          <cell r="BO2210">
            <v>34218.019999999997</v>
          </cell>
        </row>
        <row r="2211">
          <cell r="BA2211">
            <v>18</v>
          </cell>
          <cell r="BB2211">
            <v>39.82</v>
          </cell>
          <cell r="BC2211">
            <v>6.01</v>
          </cell>
          <cell r="BN2211">
            <v>60</v>
          </cell>
          <cell r="BO2211">
            <v>33753.32</v>
          </cell>
        </row>
        <row r="2212">
          <cell r="BA2212">
            <v>18</v>
          </cell>
          <cell r="BB2212">
            <v>39.159999999999997</v>
          </cell>
          <cell r="BC2212">
            <v>5.81</v>
          </cell>
          <cell r="BN2212">
            <v>60</v>
          </cell>
          <cell r="BO2212">
            <v>33074.94</v>
          </cell>
        </row>
        <row r="2213">
          <cell r="BA2213">
            <v>19</v>
          </cell>
          <cell r="BB2213">
            <v>25.555</v>
          </cell>
          <cell r="BC2213">
            <v>4.37</v>
          </cell>
          <cell r="BN2213">
            <v>60</v>
          </cell>
          <cell r="BO2213">
            <v>30260</v>
          </cell>
        </row>
        <row r="2214">
          <cell r="BA2214">
            <v>19</v>
          </cell>
          <cell r="BB2214">
            <v>25.175000000000001</v>
          </cell>
          <cell r="BC2214">
            <v>5.74</v>
          </cell>
          <cell r="BN2214">
            <v>60</v>
          </cell>
          <cell r="BO2214">
            <v>28923.14</v>
          </cell>
        </row>
        <row r="2215">
          <cell r="BA2215">
            <v>18</v>
          </cell>
          <cell r="BB2215">
            <v>38.28</v>
          </cell>
          <cell r="BC2215">
            <v>5.39</v>
          </cell>
          <cell r="BN2215">
            <v>60</v>
          </cell>
          <cell r="BO2215">
            <v>21661.16</v>
          </cell>
        </row>
        <row r="2216">
          <cell r="BA2216">
            <v>18</v>
          </cell>
          <cell r="BB2216">
            <v>38.17</v>
          </cell>
          <cell r="BC2216">
            <v>4.07</v>
          </cell>
          <cell r="BN2216">
            <v>60</v>
          </cell>
          <cell r="BO2216">
            <v>20446.849999999999</v>
          </cell>
        </row>
        <row r="2217">
          <cell r="BA2217">
            <v>18</v>
          </cell>
          <cell r="BB2217">
            <v>36.85</v>
          </cell>
          <cell r="BC2217">
            <v>5.49</v>
          </cell>
          <cell r="BN2217">
            <v>60</v>
          </cell>
          <cell r="BO2217">
            <v>20354.5</v>
          </cell>
        </row>
        <row r="2218">
          <cell r="BA2218">
            <v>19</v>
          </cell>
          <cell r="BB2218">
            <v>22.61</v>
          </cell>
          <cell r="BC2218">
            <v>5.68</v>
          </cell>
          <cell r="BN2218">
            <v>60</v>
          </cell>
          <cell r="BO2218">
            <v>18815.53</v>
          </cell>
        </row>
        <row r="2219">
          <cell r="BA2219">
            <v>19</v>
          </cell>
          <cell r="BB2219">
            <v>21.754999999999999</v>
          </cell>
          <cell r="BC2219">
            <v>6.09</v>
          </cell>
          <cell r="BN2219">
            <v>60</v>
          </cell>
          <cell r="BO2219">
            <v>16779.400000000001</v>
          </cell>
        </row>
        <row r="2220">
          <cell r="BA2220">
            <v>19</v>
          </cell>
          <cell r="BB2220">
            <v>20.425000000000001</v>
          </cell>
          <cell r="BC2220">
            <v>5.53</v>
          </cell>
          <cell r="BN2220">
            <v>60</v>
          </cell>
          <cell r="BO2220">
            <v>15840.81</v>
          </cell>
        </row>
        <row r="2221">
          <cell r="BA2221">
            <v>18</v>
          </cell>
          <cell r="BB2221">
            <v>31.35</v>
          </cell>
          <cell r="BC2221">
            <v>4.28</v>
          </cell>
          <cell r="BN2221">
            <v>60</v>
          </cell>
          <cell r="BO2221">
            <v>15368.22</v>
          </cell>
        </row>
        <row r="2222">
          <cell r="BA2222">
            <v>18</v>
          </cell>
          <cell r="BB2222">
            <v>31.13</v>
          </cell>
          <cell r="BC2222">
            <v>6.01</v>
          </cell>
          <cell r="BN2222">
            <v>60</v>
          </cell>
          <cell r="BO2222">
            <v>15174.81</v>
          </cell>
        </row>
        <row r="2223">
          <cell r="BA2223">
            <v>19</v>
          </cell>
          <cell r="BB2223">
            <v>17.48</v>
          </cell>
          <cell r="BC2223">
            <v>4.59</v>
          </cell>
          <cell r="BN2223">
            <v>60</v>
          </cell>
          <cell r="BO2223">
            <v>15161.25</v>
          </cell>
        </row>
        <row r="2224">
          <cell r="BA2224">
            <v>27</v>
          </cell>
          <cell r="BB2224">
            <v>22.57</v>
          </cell>
          <cell r="BC2224">
            <v>5.8</v>
          </cell>
          <cell r="BN2224">
            <v>60</v>
          </cell>
          <cell r="BO2224">
            <v>14945.34</v>
          </cell>
        </row>
        <row r="2225">
          <cell r="BA2225">
            <v>18</v>
          </cell>
          <cell r="BB2225">
            <v>26.73</v>
          </cell>
          <cell r="BC2225">
            <v>5.08</v>
          </cell>
          <cell r="BN2225">
            <v>60</v>
          </cell>
          <cell r="BO2225">
            <v>14738.43</v>
          </cell>
        </row>
        <row r="2226">
          <cell r="BA2226">
            <v>18</v>
          </cell>
          <cell r="BB2226">
            <v>20.79</v>
          </cell>
          <cell r="BC2226">
            <v>5.84</v>
          </cell>
          <cell r="BN2226">
            <v>60</v>
          </cell>
          <cell r="BO2226">
            <v>14574.64</v>
          </cell>
        </row>
        <row r="2227">
          <cell r="BA2227">
            <v>30</v>
          </cell>
          <cell r="BB2227">
            <v>20.149999999999999</v>
          </cell>
          <cell r="BC2227">
            <v>4.1500000000000004</v>
          </cell>
          <cell r="BN2227">
            <v>60</v>
          </cell>
          <cell r="BO2227">
            <v>13919.82</v>
          </cell>
        </row>
        <row r="2228">
          <cell r="BA2228">
            <v>21</v>
          </cell>
          <cell r="BB2228">
            <v>36.85</v>
          </cell>
          <cell r="BC2228">
            <v>4.3600000000000003</v>
          </cell>
          <cell r="BN2228">
            <v>60</v>
          </cell>
          <cell r="BO2228">
            <v>13228.85</v>
          </cell>
        </row>
        <row r="2229">
          <cell r="BA2229">
            <v>22</v>
          </cell>
          <cell r="BB2229">
            <v>35.53</v>
          </cell>
          <cell r="BC2229">
            <v>4.55</v>
          </cell>
          <cell r="BN2229">
            <v>60</v>
          </cell>
          <cell r="BO2229">
            <v>13224.69</v>
          </cell>
        </row>
        <row r="2230">
          <cell r="BA2230">
            <v>21</v>
          </cell>
          <cell r="BB2230">
            <v>31.1</v>
          </cell>
          <cell r="BC2230">
            <v>4.37</v>
          </cell>
          <cell r="BN2230">
            <v>60</v>
          </cell>
          <cell r="BO2230">
            <v>13217.09</v>
          </cell>
        </row>
        <row r="2231">
          <cell r="BA2231">
            <v>21</v>
          </cell>
          <cell r="BB2231">
            <v>23.21</v>
          </cell>
          <cell r="BC2231">
            <v>5.24</v>
          </cell>
          <cell r="BN2231">
            <v>60</v>
          </cell>
          <cell r="BO2231">
            <v>13204.29</v>
          </cell>
        </row>
        <row r="2232">
          <cell r="BA2232">
            <v>24</v>
          </cell>
          <cell r="BB2232">
            <v>18.36</v>
          </cell>
          <cell r="BC2232">
            <v>5.96</v>
          </cell>
          <cell r="BN2232">
            <v>60</v>
          </cell>
          <cell r="BO2232">
            <v>13112.6</v>
          </cell>
        </row>
        <row r="2233">
          <cell r="BA2233">
            <v>27</v>
          </cell>
          <cell r="BB2233">
            <v>15.92</v>
          </cell>
          <cell r="BC2233">
            <v>4.76</v>
          </cell>
          <cell r="BN2233">
            <v>60</v>
          </cell>
          <cell r="BO2233">
            <v>13012.21</v>
          </cell>
        </row>
        <row r="2234">
          <cell r="BA2234">
            <v>25</v>
          </cell>
          <cell r="BB2234">
            <v>15.17</v>
          </cell>
          <cell r="BC2234">
            <v>4.3</v>
          </cell>
          <cell r="BN2234">
            <v>60</v>
          </cell>
          <cell r="BO2234">
            <v>13004.95</v>
          </cell>
        </row>
        <row r="2235">
          <cell r="BA2235">
            <v>24</v>
          </cell>
          <cell r="BB2235">
            <v>16.63</v>
          </cell>
          <cell r="BC2235">
            <v>4.5</v>
          </cell>
          <cell r="BN2235">
            <v>60</v>
          </cell>
          <cell r="BO2235">
            <v>12741.17</v>
          </cell>
        </row>
        <row r="2236">
          <cell r="BA2236">
            <v>19</v>
          </cell>
          <cell r="BB2236">
            <v>19.39</v>
          </cell>
          <cell r="BC2236">
            <v>5.59</v>
          </cell>
          <cell r="BN2236">
            <v>60</v>
          </cell>
          <cell r="BO2236">
            <v>12731</v>
          </cell>
        </row>
        <row r="2237">
          <cell r="BA2237">
            <v>25</v>
          </cell>
          <cell r="BB2237">
            <v>17.34</v>
          </cell>
          <cell r="BC2237">
            <v>6.29</v>
          </cell>
          <cell r="BN2237">
            <v>60</v>
          </cell>
          <cell r="BO2237">
            <v>12648.7</v>
          </cell>
        </row>
        <row r="2238">
          <cell r="BA2238">
            <v>22</v>
          </cell>
          <cell r="BB2238">
            <v>17.940000000000001</v>
          </cell>
          <cell r="BC2238">
            <v>4.1900000000000004</v>
          </cell>
          <cell r="BN2238">
            <v>60</v>
          </cell>
          <cell r="BO2238">
            <v>12644.59</v>
          </cell>
        </row>
        <row r="2239">
          <cell r="BA2239">
            <v>25</v>
          </cell>
          <cell r="BB2239">
            <v>16.670000000000002</v>
          </cell>
          <cell r="BC2239">
            <v>4.7</v>
          </cell>
          <cell r="BN2239">
            <v>60</v>
          </cell>
          <cell r="BO2239">
            <v>12638.2</v>
          </cell>
        </row>
        <row r="2240">
          <cell r="BA2240">
            <v>21</v>
          </cell>
          <cell r="BB2240">
            <v>20.58</v>
          </cell>
          <cell r="BC2240">
            <v>5.64</v>
          </cell>
          <cell r="BN2240">
            <v>60</v>
          </cell>
          <cell r="BO2240">
            <v>12629.9</v>
          </cell>
        </row>
        <row r="2241">
          <cell r="BA2241">
            <v>26</v>
          </cell>
          <cell r="BB2241">
            <v>16.5</v>
          </cell>
          <cell r="BC2241">
            <v>4.1100000000000003</v>
          </cell>
          <cell r="BN2241">
            <v>60</v>
          </cell>
          <cell r="BO2241">
            <v>12523.6</v>
          </cell>
        </row>
        <row r="2242">
          <cell r="BA2242">
            <v>25</v>
          </cell>
          <cell r="BB2242">
            <v>15.41</v>
          </cell>
          <cell r="BC2242">
            <v>5.43</v>
          </cell>
          <cell r="BN2242">
            <v>60</v>
          </cell>
          <cell r="BO2242">
            <v>12369.89</v>
          </cell>
        </row>
        <row r="2243">
          <cell r="BA2243">
            <v>24</v>
          </cell>
          <cell r="BB2243">
            <v>24.59</v>
          </cell>
          <cell r="BC2243">
            <v>4.38</v>
          </cell>
          <cell r="BN2243">
            <v>60</v>
          </cell>
          <cell r="BO2243">
            <v>12146.97</v>
          </cell>
        </row>
        <row r="2244">
          <cell r="BA2244">
            <v>20</v>
          </cell>
          <cell r="BB2244">
            <v>33.33</v>
          </cell>
          <cell r="BC2244">
            <v>9.7899999999999991</v>
          </cell>
          <cell r="BN2244">
            <v>60</v>
          </cell>
          <cell r="BO2244">
            <v>12142.58</v>
          </cell>
        </row>
        <row r="2245">
          <cell r="BA2245">
            <v>20</v>
          </cell>
          <cell r="BB2245">
            <v>18.5</v>
          </cell>
          <cell r="BC2245">
            <v>11.84</v>
          </cell>
          <cell r="BN2245">
            <v>60</v>
          </cell>
          <cell r="BO2245">
            <v>12129.61</v>
          </cell>
        </row>
        <row r="2246">
          <cell r="BA2246">
            <v>23</v>
          </cell>
          <cell r="BB2246">
            <v>18.579999999999998</v>
          </cell>
          <cell r="BC2246">
            <v>6.22</v>
          </cell>
          <cell r="BN2246">
            <v>60</v>
          </cell>
          <cell r="BO2246">
            <v>10676.83</v>
          </cell>
        </row>
        <row r="2247">
          <cell r="BA2247">
            <v>20</v>
          </cell>
          <cell r="BB2247">
            <v>16.64</v>
          </cell>
          <cell r="BC2247">
            <v>10.01</v>
          </cell>
          <cell r="BN2247">
            <v>60</v>
          </cell>
          <cell r="BO2247">
            <v>10310.780000000001</v>
          </cell>
        </row>
        <row r="2248">
          <cell r="BA2248">
            <v>24</v>
          </cell>
          <cell r="BB2248">
            <v>19.329999999999998</v>
          </cell>
          <cell r="BC2248">
            <v>4.32</v>
          </cell>
          <cell r="BN2248">
            <v>60</v>
          </cell>
          <cell r="BO2248">
            <v>9907.83</v>
          </cell>
        </row>
        <row r="2249">
          <cell r="BA2249">
            <v>25</v>
          </cell>
          <cell r="BB2249">
            <v>21.26</v>
          </cell>
          <cell r="BC2249">
            <v>5.65</v>
          </cell>
          <cell r="BN2249">
            <v>60</v>
          </cell>
          <cell r="BO2249">
            <v>9310.81</v>
          </cell>
        </row>
        <row r="2250">
          <cell r="BA2250">
            <v>27</v>
          </cell>
          <cell r="BB2250">
            <v>15.6</v>
          </cell>
          <cell r="BC2250">
            <v>4.12</v>
          </cell>
          <cell r="BN2250">
            <v>60</v>
          </cell>
          <cell r="BO2250">
            <v>8188.12</v>
          </cell>
        </row>
        <row r="2251">
          <cell r="BA2251">
            <v>24</v>
          </cell>
          <cell r="BB2251">
            <v>24.39</v>
          </cell>
          <cell r="BC2251">
            <v>6.24</v>
          </cell>
          <cell r="BN2251">
            <v>60</v>
          </cell>
          <cell r="BO2251">
            <v>8004.96</v>
          </cell>
        </row>
        <row r="2252">
          <cell r="BA2252">
            <v>23</v>
          </cell>
          <cell r="BB2252">
            <v>24.75</v>
          </cell>
          <cell r="BC2252">
            <v>4.83</v>
          </cell>
          <cell r="BN2252">
            <v>60</v>
          </cell>
          <cell r="BO2252">
            <v>7896.41</v>
          </cell>
        </row>
        <row r="2253">
          <cell r="BA2253">
            <v>20</v>
          </cell>
          <cell r="BB2253">
            <v>20.88</v>
          </cell>
          <cell r="BC2253">
            <v>7.4</v>
          </cell>
          <cell r="BN2253">
            <v>61</v>
          </cell>
          <cell r="BO2253">
            <v>48517.56</v>
          </cell>
        </row>
        <row r="2254">
          <cell r="BA2254">
            <v>23</v>
          </cell>
          <cell r="BB2254">
            <v>20.43</v>
          </cell>
          <cell r="BC2254">
            <v>4.54</v>
          </cell>
          <cell r="BN2254">
            <v>61</v>
          </cell>
          <cell r="BO2254">
            <v>47403.88</v>
          </cell>
        </row>
        <row r="2255">
          <cell r="BA2255">
            <v>20</v>
          </cell>
          <cell r="BB2255">
            <v>15.18</v>
          </cell>
          <cell r="BC2255">
            <v>11.11</v>
          </cell>
          <cell r="BN2255">
            <v>61</v>
          </cell>
          <cell r="BO2255">
            <v>46599.11</v>
          </cell>
        </row>
        <row r="2256">
          <cell r="BA2256">
            <v>21</v>
          </cell>
          <cell r="BB2256">
            <v>15.12</v>
          </cell>
          <cell r="BC2256">
            <v>4.03</v>
          </cell>
          <cell r="BN2256">
            <v>61</v>
          </cell>
          <cell r="BO2256">
            <v>36580.28</v>
          </cell>
        </row>
        <row r="2257">
          <cell r="BA2257">
            <v>25</v>
          </cell>
          <cell r="BB2257">
            <v>23.88</v>
          </cell>
          <cell r="BC2257">
            <v>4.51</v>
          </cell>
          <cell r="BN2257">
            <v>61</v>
          </cell>
          <cell r="BO2257">
            <v>30942.19</v>
          </cell>
        </row>
        <row r="2258">
          <cell r="BA2258">
            <v>22</v>
          </cell>
          <cell r="BB2258">
            <v>16.13</v>
          </cell>
          <cell r="BC2258">
            <v>5.56</v>
          </cell>
          <cell r="BN2258">
            <v>61</v>
          </cell>
          <cell r="BO2258">
            <v>29141.360000000001</v>
          </cell>
        </row>
        <row r="2259">
          <cell r="BA2259">
            <v>18</v>
          </cell>
          <cell r="BB2259">
            <v>24.09</v>
          </cell>
          <cell r="BC2259">
            <v>4.0999999999999996</v>
          </cell>
          <cell r="BN2259">
            <v>61</v>
          </cell>
          <cell r="BO2259">
            <v>28868.66</v>
          </cell>
        </row>
        <row r="2260">
          <cell r="BA2260">
            <v>18</v>
          </cell>
          <cell r="BB2260">
            <v>19.43</v>
          </cell>
          <cell r="BC2260">
            <v>5.85</v>
          </cell>
          <cell r="BN2260">
            <v>61</v>
          </cell>
          <cell r="BO2260">
            <v>27941.29</v>
          </cell>
        </row>
        <row r="2261">
          <cell r="BA2261">
            <v>25</v>
          </cell>
          <cell r="BB2261">
            <v>15.22</v>
          </cell>
          <cell r="BC2261">
            <v>4.92</v>
          </cell>
          <cell r="BN2261">
            <v>61</v>
          </cell>
          <cell r="BO2261">
            <v>24513.09</v>
          </cell>
        </row>
        <row r="2262">
          <cell r="BA2262">
            <v>20</v>
          </cell>
          <cell r="BB2262">
            <v>20.72</v>
          </cell>
          <cell r="BC2262">
            <v>9.4600000000000009</v>
          </cell>
          <cell r="BN2262">
            <v>61</v>
          </cell>
          <cell r="BO2262">
            <v>14235.07</v>
          </cell>
        </row>
        <row r="2263">
          <cell r="BA2263">
            <v>19</v>
          </cell>
          <cell r="BB2263">
            <v>35.4</v>
          </cell>
          <cell r="BC2263">
            <v>5.94</v>
          </cell>
          <cell r="BN2263">
            <v>61</v>
          </cell>
          <cell r="BO2263">
            <v>14119.62</v>
          </cell>
        </row>
        <row r="2264">
          <cell r="BA2264">
            <v>19</v>
          </cell>
          <cell r="BB2264">
            <v>34.4</v>
          </cell>
          <cell r="BC2264">
            <v>5.7</v>
          </cell>
          <cell r="BN2264">
            <v>61</v>
          </cell>
          <cell r="BO2264">
            <v>13635.64</v>
          </cell>
        </row>
        <row r="2265">
          <cell r="BA2265">
            <v>19</v>
          </cell>
          <cell r="BB2265">
            <v>34.1</v>
          </cell>
          <cell r="BC2265">
            <v>4.13</v>
          </cell>
          <cell r="BN2265">
            <v>61</v>
          </cell>
          <cell r="BO2265">
            <v>13616.36</v>
          </cell>
        </row>
        <row r="2266">
          <cell r="BA2266">
            <v>19</v>
          </cell>
          <cell r="BB2266">
            <v>30.4</v>
          </cell>
          <cell r="BC2266">
            <v>4.7699999999999996</v>
          </cell>
          <cell r="BN2266">
            <v>61</v>
          </cell>
          <cell r="BO2266">
            <v>13429.04</v>
          </cell>
        </row>
        <row r="2267">
          <cell r="BA2267">
            <v>19</v>
          </cell>
          <cell r="BB2267">
            <v>28.7</v>
          </cell>
          <cell r="BC2267">
            <v>4.99</v>
          </cell>
          <cell r="BN2267">
            <v>61</v>
          </cell>
          <cell r="BO2267">
            <v>13415.04</v>
          </cell>
        </row>
        <row r="2268">
          <cell r="BA2268">
            <v>25</v>
          </cell>
          <cell r="BB2268">
            <v>17.440000000000001</v>
          </cell>
          <cell r="BC2268">
            <v>4.42</v>
          </cell>
          <cell r="BN2268">
            <v>61</v>
          </cell>
          <cell r="BO2268">
            <v>13143.86</v>
          </cell>
        </row>
        <row r="2269">
          <cell r="BA2269">
            <v>19</v>
          </cell>
          <cell r="BB2269">
            <v>27.6</v>
          </cell>
          <cell r="BC2269">
            <v>4.01</v>
          </cell>
          <cell r="BN2269">
            <v>61</v>
          </cell>
          <cell r="BO2269">
            <v>13143.34</v>
          </cell>
        </row>
        <row r="2270">
          <cell r="BA2270">
            <v>19</v>
          </cell>
          <cell r="BB2270">
            <v>20.7</v>
          </cell>
          <cell r="BC2270">
            <v>4.49</v>
          </cell>
          <cell r="BN2270">
            <v>61</v>
          </cell>
          <cell r="BO2270">
            <v>13129.6</v>
          </cell>
        </row>
        <row r="2271">
          <cell r="BA2271">
            <v>19</v>
          </cell>
          <cell r="BB2271">
            <v>20.3</v>
          </cell>
          <cell r="BC2271">
            <v>6.37</v>
          </cell>
          <cell r="BN2271">
            <v>61</v>
          </cell>
          <cell r="BO2271">
            <v>13063.88</v>
          </cell>
        </row>
        <row r="2272">
          <cell r="BA2272">
            <v>19</v>
          </cell>
          <cell r="BB2272">
            <v>19.8</v>
          </cell>
          <cell r="BC2272">
            <v>5.12</v>
          </cell>
          <cell r="BN2272">
            <v>61</v>
          </cell>
          <cell r="BO2272">
            <v>13041.92</v>
          </cell>
        </row>
        <row r="2273">
          <cell r="BA2273">
            <v>20</v>
          </cell>
          <cell r="BB2273">
            <v>21.87</v>
          </cell>
          <cell r="BC2273">
            <v>8.59</v>
          </cell>
          <cell r="BN2273">
            <v>61</v>
          </cell>
          <cell r="BO2273">
            <v>12950.07</v>
          </cell>
        </row>
        <row r="2274">
          <cell r="BA2274">
            <v>24</v>
          </cell>
          <cell r="BB2274">
            <v>16.600000000000001</v>
          </cell>
          <cell r="BC2274">
            <v>5.87</v>
          </cell>
          <cell r="BN2274">
            <v>61</v>
          </cell>
          <cell r="BO2274">
            <v>12574.05</v>
          </cell>
        </row>
        <row r="2275">
          <cell r="BA2275">
            <v>20</v>
          </cell>
          <cell r="BB2275">
            <v>21.98</v>
          </cell>
          <cell r="BC2275">
            <v>7.03</v>
          </cell>
          <cell r="BN2275">
            <v>61</v>
          </cell>
          <cell r="BO2275">
            <v>12557.61</v>
          </cell>
        </row>
        <row r="2276">
          <cell r="BA2276">
            <v>24</v>
          </cell>
          <cell r="BB2276">
            <v>19.7</v>
          </cell>
          <cell r="BC2276">
            <v>5.51</v>
          </cell>
          <cell r="BN2276">
            <v>62</v>
          </cell>
          <cell r="BO2276">
            <v>46718.16</v>
          </cell>
        </row>
        <row r="2277">
          <cell r="BA2277">
            <v>18</v>
          </cell>
          <cell r="BB2277">
            <v>19.21</v>
          </cell>
          <cell r="BC2277">
            <v>4.76</v>
          </cell>
          <cell r="BN2277">
            <v>62</v>
          </cell>
          <cell r="BO2277">
            <v>45710.21</v>
          </cell>
        </row>
        <row r="2278">
          <cell r="BA2278">
            <v>18</v>
          </cell>
          <cell r="BB2278">
            <v>19.3</v>
          </cell>
          <cell r="BC2278">
            <v>4.7</v>
          </cell>
          <cell r="BN2278">
            <v>62</v>
          </cell>
          <cell r="BO2278">
            <v>31620</v>
          </cell>
        </row>
        <row r="2279">
          <cell r="BA2279">
            <v>26</v>
          </cell>
          <cell r="BB2279">
            <v>16.22</v>
          </cell>
          <cell r="BC2279">
            <v>6.21</v>
          </cell>
          <cell r="BN2279">
            <v>62</v>
          </cell>
          <cell r="BO2279">
            <v>28101.33</v>
          </cell>
        </row>
        <row r="2280">
          <cell r="BA2280">
            <v>19</v>
          </cell>
          <cell r="BB2280">
            <v>17.12</v>
          </cell>
          <cell r="BC2280">
            <v>4.5199999999999996</v>
          </cell>
          <cell r="BN2280">
            <v>62</v>
          </cell>
          <cell r="BO2280">
            <v>27808.73</v>
          </cell>
        </row>
        <row r="2281">
          <cell r="BA2281">
            <v>30</v>
          </cell>
          <cell r="BB2281">
            <v>19.07</v>
          </cell>
          <cell r="BC2281">
            <v>5.45</v>
          </cell>
          <cell r="BN2281">
            <v>62</v>
          </cell>
          <cell r="BO2281">
            <v>27000.98</v>
          </cell>
        </row>
        <row r="2282">
          <cell r="BA2282">
            <v>23</v>
          </cell>
          <cell r="BB2282">
            <v>15.56</v>
          </cell>
          <cell r="BC2282">
            <v>4.42</v>
          </cell>
          <cell r="BN2282">
            <v>62</v>
          </cell>
          <cell r="BO2282">
            <v>15230.32</v>
          </cell>
        </row>
        <row r="2283">
          <cell r="BA2283">
            <v>20</v>
          </cell>
          <cell r="BB2283">
            <v>22.76</v>
          </cell>
          <cell r="BC2283">
            <v>9.44</v>
          </cell>
          <cell r="BN2283">
            <v>62</v>
          </cell>
          <cell r="BO2283">
            <v>15019.76</v>
          </cell>
        </row>
        <row r="2284">
          <cell r="BA2284">
            <v>25</v>
          </cell>
          <cell r="BB2284">
            <v>22.79</v>
          </cell>
          <cell r="BC2284">
            <v>6.15</v>
          </cell>
          <cell r="BN2284">
            <v>62</v>
          </cell>
          <cell r="BO2284">
            <v>14043.48</v>
          </cell>
        </row>
        <row r="2285">
          <cell r="BA2285">
            <v>26</v>
          </cell>
          <cell r="BB2285">
            <v>17.41</v>
          </cell>
          <cell r="BC2285">
            <v>5.13</v>
          </cell>
          <cell r="BN2285">
            <v>62</v>
          </cell>
          <cell r="BO2285">
            <v>13937.67</v>
          </cell>
        </row>
        <row r="2286">
          <cell r="BA2286">
            <v>21</v>
          </cell>
          <cell r="BB2286">
            <v>19.32</v>
          </cell>
          <cell r="BC2286">
            <v>4.96</v>
          </cell>
          <cell r="BN2286">
            <v>62</v>
          </cell>
          <cell r="BO2286">
            <v>13844.8</v>
          </cell>
        </row>
        <row r="2287">
          <cell r="BA2287">
            <v>20</v>
          </cell>
          <cell r="BB2287">
            <v>18.25</v>
          </cell>
          <cell r="BC2287">
            <v>10.95</v>
          </cell>
          <cell r="BN2287">
            <v>62</v>
          </cell>
          <cell r="BO2287">
            <v>13555</v>
          </cell>
        </row>
        <row r="2288">
          <cell r="BA2288">
            <v>18</v>
          </cell>
          <cell r="BB2288">
            <v>53.13</v>
          </cell>
          <cell r="BC2288">
            <v>4.4400000000000004</v>
          </cell>
          <cell r="BN2288">
            <v>62</v>
          </cell>
          <cell r="BO2288">
            <v>13470.86</v>
          </cell>
        </row>
        <row r="2289">
          <cell r="BA2289">
            <v>28</v>
          </cell>
          <cell r="BB2289">
            <v>20.46</v>
          </cell>
          <cell r="BC2289">
            <v>4.0199999999999996</v>
          </cell>
          <cell r="BN2289">
            <v>62</v>
          </cell>
          <cell r="BO2289">
            <v>13470.8</v>
          </cell>
        </row>
        <row r="2290">
          <cell r="BA2290">
            <v>18</v>
          </cell>
          <cell r="BB2290">
            <v>43.01</v>
          </cell>
          <cell r="BC2290">
            <v>5.44</v>
          </cell>
          <cell r="BN2290">
            <v>62</v>
          </cell>
          <cell r="BO2290">
            <v>13462.52</v>
          </cell>
        </row>
        <row r="2291">
          <cell r="BA2291">
            <v>19</v>
          </cell>
          <cell r="BB2291">
            <v>15.01</v>
          </cell>
          <cell r="BC2291">
            <v>4.1500000000000004</v>
          </cell>
          <cell r="BN2291">
            <v>62</v>
          </cell>
          <cell r="BO2291">
            <v>13457.96</v>
          </cell>
        </row>
        <row r="2292">
          <cell r="BA2292">
            <v>18</v>
          </cell>
          <cell r="BB2292">
            <v>41.14</v>
          </cell>
          <cell r="BC2292">
            <v>6.02</v>
          </cell>
          <cell r="BN2292">
            <v>62</v>
          </cell>
          <cell r="BO2292">
            <v>13451.12</v>
          </cell>
        </row>
        <row r="2293">
          <cell r="BA2293">
            <v>20</v>
          </cell>
          <cell r="BB2293">
            <v>16.55</v>
          </cell>
          <cell r="BC2293">
            <v>7.73</v>
          </cell>
          <cell r="BN2293">
            <v>62</v>
          </cell>
          <cell r="BO2293">
            <v>13352.1</v>
          </cell>
        </row>
        <row r="2294">
          <cell r="BA2294">
            <v>18</v>
          </cell>
          <cell r="BB2294">
            <v>37.29</v>
          </cell>
          <cell r="BC2294">
            <v>5.03</v>
          </cell>
          <cell r="BN2294">
            <v>62</v>
          </cell>
          <cell r="BO2294">
            <v>12982.87</v>
          </cell>
        </row>
        <row r="2295">
          <cell r="BA2295">
            <v>21</v>
          </cell>
          <cell r="BB2295">
            <v>16.739999999999998</v>
          </cell>
          <cell r="BC2295">
            <v>4.08</v>
          </cell>
          <cell r="BN2295">
            <v>62</v>
          </cell>
          <cell r="BO2295">
            <v>12981.35</v>
          </cell>
        </row>
        <row r="2296">
          <cell r="BA2296">
            <v>18</v>
          </cell>
          <cell r="BB2296">
            <v>34.43</v>
          </cell>
          <cell r="BC2296">
            <v>4.2699999999999996</v>
          </cell>
          <cell r="BN2296">
            <v>62</v>
          </cell>
          <cell r="BO2296">
            <v>12979.36</v>
          </cell>
        </row>
        <row r="2297">
          <cell r="BA2297">
            <v>18</v>
          </cell>
          <cell r="BB2297">
            <v>34.1</v>
          </cell>
          <cell r="BC2297">
            <v>4.07</v>
          </cell>
          <cell r="BN2297">
            <v>62</v>
          </cell>
          <cell r="BO2297">
            <v>12957.12</v>
          </cell>
        </row>
        <row r="2298">
          <cell r="BA2298">
            <v>20</v>
          </cell>
          <cell r="BB2298">
            <v>19.3</v>
          </cell>
          <cell r="BC2298">
            <v>10.36</v>
          </cell>
          <cell r="BN2298">
            <v>63</v>
          </cell>
          <cell r="BO2298">
            <v>48824.45</v>
          </cell>
        </row>
        <row r="2299">
          <cell r="BA2299">
            <v>18</v>
          </cell>
          <cell r="BB2299">
            <v>33.659999999999997</v>
          </cell>
          <cell r="BC2299">
            <v>5.71</v>
          </cell>
          <cell r="BN2299">
            <v>63</v>
          </cell>
          <cell r="BO2299">
            <v>47305.31</v>
          </cell>
        </row>
        <row r="2300">
          <cell r="BA2300">
            <v>18</v>
          </cell>
          <cell r="BB2300">
            <v>33.33</v>
          </cell>
          <cell r="BC2300">
            <v>6.08</v>
          </cell>
          <cell r="BN2300">
            <v>63</v>
          </cell>
          <cell r="BO2300">
            <v>47055.53</v>
          </cell>
        </row>
        <row r="2301">
          <cell r="BA2301">
            <v>18</v>
          </cell>
          <cell r="BB2301">
            <v>21.84</v>
          </cell>
          <cell r="BC2301">
            <v>5.71</v>
          </cell>
          <cell r="BN2301">
            <v>63</v>
          </cell>
          <cell r="BO2301">
            <v>29523.17</v>
          </cell>
        </row>
        <row r="2302">
          <cell r="BA2302">
            <v>20</v>
          </cell>
          <cell r="BB2302">
            <v>16.87</v>
          </cell>
          <cell r="BC2302">
            <v>9.1300000000000008</v>
          </cell>
          <cell r="BN2302">
            <v>63</v>
          </cell>
          <cell r="BO2302">
            <v>28950.47</v>
          </cell>
        </row>
        <row r="2303">
          <cell r="BA2303">
            <v>18</v>
          </cell>
          <cell r="BB2303">
            <v>30.14</v>
          </cell>
          <cell r="BC2303">
            <v>5.49</v>
          </cell>
          <cell r="BN2303">
            <v>63</v>
          </cell>
          <cell r="BO2303">
            <v>15612.19</v>
          </cell>
        </row>
        <row r="2304">
          <cell r="BA2304">
            <v>18</v>
          </cell>
          <cell r="BB2304">
            <v>23.21</v>
          </cell>
          <cell r="BC2304">
            <v>4.37</v>
          </cell>
          <cell r="BN2304">
            <v>63</v>
          </cell>
          <cell r="BO2304">
            <v>15555.19</v>
          </cell>
        </row>
        <row r="2305">
          <cell r="BA2305">
            <v>20</v>
          </cell>
          <cell r="BB2305">
            <v>17.170000000000002</v>
          </cell>
          <cell r="BC2305">
            <v>8.4600000000000009</v>
          </cell>
          <cell r="BN2305">
            <v>63</v>
          </cell>
          <cell r="BO2305">
            <v>15170.07</v>
          </cell>
        </row>
        <row r="2306">
          <cell r="BA2306">
            <v>24</v>
          </cell>
          <cell r="BB2306">
            <v>15.61</v>
          </cell>
          <cell r="BC2306">
            <v>5.28</v>
          </cell>
          <cell r="BN2306">
            <v>63</v>
          </cell>
          <cell r="BO2306">
            <v>14474.68</v>
          </cell>
        </row>
        <row r="2307">
          <cell r="BA2307">
            <v>25</v>
          </cell>
          <cell r="BB2307">
            <v>17.98</v>
          </cell>
          <cell r="BC2307">
            <v>5.33</v>
          </cell>
          <cell r="BN2307">
            <v>63</v>
          </cell>
          <cell r="BO2307">
            <v>14451.84</v>
          </cell>
        </row>
        <row r="2308">
          <cell r="BA2308">
            <v>18</v>
          </cell>
          <cell r="BB2308">
            <v>21.64</v>
          </cell>
          <cell r="BC2308">
            <v>5.5</v>
          </cell>
          <cell r="BN2308">
            <v>63</v>
          </cell>
          <cell r="BO2308">
            <v>14449.85</v>
          </cell>
        </row>
        <row r="2309">
          <cell r="BA2309">
            <v>29</v>
          </cell>
          <cell r="BB2309">
            <v>16.399999999999999</v>
          </cell>
          <cell r="BC2309">
            <v>5.4</v>
          </cell>
          <cell r="BN2309">
            <v>63</v>
          </cell>
          <cell r="BO2309">
            <v>14349.85</v>
          </cell>
        </row>
        <row r="2310">
          <cell r="BA2310">
            <v>28</v>
          </cell>
          <cell r="BB2310">
            <v>15.77</v>
          </cell>
          <cell r="BC2310">
            <v>6.05</v>
          </cell>
          <cell r="BN2310">
            <v>63</v>
          </cell>
          <cell r="BO2310">
            <v>14256.19</v>
          </cell>
        </row>
        <row r="2311">
          <cell r="BA2311">
            <v>20</v>
          </cell>
          <cell r="BB2311">
            <v>18.27</v>
          </cell>
          <cell r="BC2311">
            <v>11.46</v>
          </cell>
          <cell r="BN2311">
            <v>63</v>
          </cell>
          <cell r="BO2311">
            <v>14254.61</v>
          </cell>
        </row>
        <row r="2312">
          <cell r="BA2312">
            <v>20</v>
          </cell>
          <cell r="BB2312">
            <v>16.489999999999998</v>
          </cell>
          <cell r="BC2312">
            <v>8.48</v>
          </cell>
          <cell r="BN2312">
            <v>63</v>
          </cell>
          <cell r="BO2312">
            <v>13981.85</v>
          </cell>
        </row>
        <row r="2313">
          <cell r="BA2313">
            <v>28</v>
          </cell>
          <cell r="BB2313">
            <v>16.14</v>
          </cell>
          <cell r="BC2313">
            <v>4.8600000000000003</v>
          </cell>
          <cell r="BN2313">
            <v>63</v>
          </cell>
          <cell r="BO2313">
            <v>13974.46</v>
          </cell>
        </row>
        <row r="2314">
          <cell r="BA2314">
            <v>27</v>
          </cell>
          <cell r="BB2314">
            <v>20.85</v>
          </cell>
          <cell r="BC2314">
            <v>4.45</v>
          </cell>
          <cell r="BN2314">
            <v>63</v>
          </cell>
          <cell r="BO2314">
            <v>13887.97</v>
          </cell>
        </row>
        <row r="2315">
          <cell r="BA2315">
            <v>23</v>
          </cell>
          <cell r="BB2315">
            <v>15.88</v>
          </cell>
          <cell r="BC2315">
            <v>4.3600000000000003</v>
          </cell>
          <cell r="BN2315">
            <v>63</v>
          </cell>
          <cell r="BO2315">
            <v>13887.2</v>
          </cell>
        </row>
        <row r="2316">
          <cell r="BA2316">
            <v>22</v>
          </cell>
          <cell r="BB2316">
            <v>20.66</v>
          </cell>
          <cell r="BC2316">
            <v>5.8</v>
          </cell>
          <cell r="BN2316">
            <v>63</v>
          </cell>
          <cell r="BO2316">
            <v>13880.95</v>
          </cell>
        </row>
        <row r="2317">
          <cell r="BA2317">
            <v>28</v>
          </cell>
          <cell r="BB2317">
            <v>20.399999999999999</v>
          </cell>
          <cell r="BC2317">
            <v>5.27</v>
          </cell>
          <cell r="BN2317">
            <v>63</v>
          </cell>
          <cell r="BO2317">
            <v>13770.1</v>
          </cell>
        </row>
        <row r="2318">
          <cell r="BA2318">
            <v>21</v>
          </cell>
          <cell r="BB2318">
            <v>25.19</v>
          </cell>
          <cell r="BC2318">
            <v>5.64</v>
          </cell>
          <cell r="BN2318">
            <v>63</v>
          </cell>
          <cell r="BO2318">
            <v>13405.39</v>
          </cell>
        </row>
        <row r="2319">
          <cell r="BA2319">
            <v>27</v>
          </cell>
          <cell r="BB2319">
            <v>20.54</v>
          </cell>
          <cell r="BC2319">
            <v>4.2</v>
          </cell>
          <cell r="BN2319">
            <v>63</v>
          </cell>
          <cell r="BO2319">
            <v>13393.76</v>
          </cell>
        </row>
        <row r="2320">
          <cell r="BA2320">
            <v>28</v>
          </cell>
          <cell r="BB2320">
            <v>20.13</v>
          </cell>
          <cell r="BC2320">
            <v>5.42</v>
          </cell>
          <cell r="BN2320">
            <v>63</v>
          </cell>
          <cell r="BO2320">
            <v>13390.56</v>
          </cell>
        </row>
        <row r="2321">
          <cell r="BA2321">
            <v>29</v>
          </cell>
          <cell r="BB2321">
            <v>18.93</v>
          </cell>
          <cell r="BC2321">
            <v>6.11</v>
          </cell>
          <cell r="BN2321">
            <v>64</v>
          </cell>
          <cell r="BO2321">
            <v>47928.03</v>
          </cell>
        </row>
        <row r="2322">
          <cell r="BA2322">
            <v>22</v>
          </cell>
          <cell r="BB2322">
            <v>24.14</v>
          </cell>
          <cell r="BC2322">
            <v>5.29</v>
          </cell>
          <cell r="BN2322">
            <v>64</v>
          </cell>
          <cell r="BO2322">
            <v>47291.06</v>
          </cell>
        </row>
        <row r="2323">
          <cell r="BA2323">
            <v>18</v>
          </cell>
          <cell r="BB2323">
            <v>25.03</v>
          </cell>
          <cell r="BC2323">
            <v>5.91</v>
          </cell>
          <cell r="BN2323">
            <v>64</v>
          </cell>
          <cell r="BO2323">
            <v>46889.26</v>
          </cell>
        </row>
        <row r="2324">
          <cell r="BA2324">
            <v>27</v>
          </cell>
          <cell r="BB2324">
            <v>20.47</v>
          </cell>
          <cell r="BC2324">
            <v>5.81</v>
          </cell>
          <cell r="BN2324">
            <v>64</v>
          </cell>
          <cell r="BO2324">
            <v>30166.62</v>
          </cell>
        </row>
        <row r="2325">
          <cell r="BA2325">
            <v>26</v>
          </cell>
          <cell r="BB2325">
            <v>18.82</v>
          </cell>
          <cell r="BC2325">
            <v>5.51</v>
          </cell>
          <cell r="BN2325">
            <v>64</v>
          </cell>
          <cell r="BO2325">
            <v>27037.91</v>
          </cell>
        </row>
        <row r="2326">
          <cell r="BA2326">
            <v>29</v>
          </cell>
          <cell r="BB2326">
            <v>17.079999999999998</v>
          </cell>
          <cell r="BC2326">
            <v>5.73</v>
          </cell>
          <cell r="BN2326">
            <v>64</v>
          </cell>
          <cell r="BO2326">
            <v>26926.51</v>
          </cell>
        </row>
        <row r="2327">
          <cell r="BA2327">
            <v>26</v>
          </cell>
          <cell r="BB2327">
            <v>19.21</v>
          </cell>
          <cell r="BC2327">
            <v>5.53</v>
          </cell>
          <cell r="BN2327">
            <v>64</v>
          </cell>
          <cell r="BO2327">
            <v>16455.71</v>
          </cell>
        </row>
        <row r="2328">
          <cell r="BA2328">
            <v>29</v>
          </cell>
          <cell r="BB2328">
            <v>17.86</v>
          </cell>
          <cell r="BC2328">
            <v>5.43</v>
          </cell>
          <cell r="BN2328">
            <v>64</v>
          </cell>
          <cell r="BO2328">
            <v>16085.13</v>
          </cell>
        </row>
        <row r="2329">
          <cell r="BA2329">
            <v>20</v>
          </cell>
          <cell r="BB2329">
            <v>21.38</v>
          </cell>
          <cell r="BC2329">
            <v>8.01</v>
          </cell>
          <cell r="BN2329">
            <v>64</v>
          </cell>
          <cell r="BO2329">
            <v>16069.08</v>
          </cell>
        </row>
        <row r="2330">
          <cell r="BA2330">
            <v>23</v>
          </cell>
          <cell r="BB2330">
            <v>23.35</v>
          </cell>
          <cell r="BC2330">
            <v>5.94</v>
          </cell>
          <cell r="BN2330">
            <v>64</v>
          </cell>
          <cell r="BO2330">
            <v>15161.53</v>
          </cell>
        </row>
        <row r="2331">
          <cell r="BA2331">
            <v>23</v>
          </cell>
          <cell r="BB2331">
            <v>22.24</v>
          </cell>
          <cell r="BC2331">
            <v>5.04</v>
          </cell>
          <cell r="BN2331">
            <v>64</v>
          </cell>
          <cell r="BO2331">
            <v>14988.43</v>
          </cell>
        </row>
        <row r="2332">
          <cell r="BA2332">
            <v>21</v>
          </cell>
          <cell r="BB2332">
            <v>24.76</v>
          </cell>
          <cell r="BC2332">
            <v>4.54</v>
          </cell>
          <cell r="BN2332">
            <v>64</v>
          </cell>
          <cell r="BO2332">
            <v>14901.52</v>
          </cell>
        </row>
        <row r="2333">
          <cell r="BA2333">
            <v>25</v>
          </cell>
          <cell r="BB2333">
            <v>20.100000000000001</v>
          </cell>
          <cell r="BC2333">
            <v>5.6</v>
          </cell>
          <cell r="BN2333">
            <v>64</v>
          </cell>
          <cell r="BO2333">
            <v>14692.67</v>
          </cell>
        </row>
        <row r="2334">
          <cell r="BA2334">
            <v>20</v>
          </cell>
          <cell r="BB2334">
            <v>21.77</v>
          </cell>
          <cell r="BC2334">
            <v>10.67</v>
          </cell>
          <cell r="BN2334">
            <v>64</v>
          </cell>
          <cell r="BO2334">
            <v>14418.28</v>
          </cell>
        </row>
        <row r="2335">
          <cell r="BA2335">
            <v>27</v>
          </cell>
          <cell r="BB2335">
            <v>17.82</v>
          </cell>
          <cell r="BC2335">
            <v>5.26</v>
          </cell>
          <cell r="BN2335">
            <v>64</v>
          </cell>
          <cell r="BO2335">
            <v>14410.93</v>
          </cell>
        </row>
        <row r="2336">
          <cell r="BA2336">
            <v>30</v>
          </cell>
          <cell r="BB2336">
            <v>17.07</v>
          </cell>
          <cell r="BC2336">
            <v>5.22</v>
          </cell>
          <cell r="BN2336">
            <v>64</v>
          </cell>
          <cell r="BO2336">
            <v>14394.56</v>
          </cell>
        </row>
        <row r="2337">
          <cell r="BA2337">
            <v>21</v>
          </cell>
          <cell r="BB2337">
            <v>22.24</v>
          </cell>
          <cell r="BC2337">
            <v>4.29</v>
          </cell>
          <cell r="BN2337">
            <v>64</v>
          </cell>
          <cell r="BO2337">
            <v>14319.03</v>
          </cell>
        </row>
        <row r="2338">
          <cell r="BA2338">
            <v>24</v>
          </cell>
          <cell r="BB2338">
            <v>22.34</v>
          </cell>
          <cell r="BC2338">
            <v>5.57</v>
          </cell>
          <cell r="BN2338">
            <v>64</v>
          </cell>
          <cell r="BO2338">
            <v>14313.85</v>
          </cell>
        </row>
        <row r="2339">
          <cell r="BA2339">
            <v>30</v>
          </cell>
          <cell r="BB2339">
            <v>17.7</v>
          </cell>
          <cell r="BC2339">
            <v>6.28</v>
          </cell>
          <cell r="BN2339">
            <v>64</v>
          </cell>
          <cell r="BO2339">
            <v>14210.54</v>
          </cell>
        </row>
        <row r="2340">
          <cell r="BA2340">
            <v>29</v>
          </cell>
          <cell r="BB2340">
            <v>16.47</v>
          </cell>
          <cell r="BC2340">
            <v>6.35</v>
          </cell>
          <cell r="BN2340">
            <v>64</v>
          </cell>
          <cell r="BO2340">
            <v>13831.12</v>
          </cell>
        </row>
        <row r="2341">
          <cell r="BA2341">
            <v>30</v>
          </cell>
          <cell r="BB2341">
            <v>17.600000000000001</v>
          </cell>
          <cell r="BC2341">
            <v>4.3899999999999997</v>
          </cell>
          <cell r="BN2341">
            <v>64</v>
          </cell>
          <cell r="BO2341">
            <v>13822.8</v>
          </cell>
        </row>
        <row r="2342">
          <cell r="BA2342">
            <v>30</v>
          </cell>
          <cell r="BB2342">
            <v>17.579999999999998</v>
          </cell>
          <cell r="BC2342">
            <v>4.51</v>
          </cell>
          <cell r="BN2342">
            <v>65</v>
          </cell>
          <cell r="BO2342">
            <v>29330.98</v>
          </cell>
        </row>
      </sheetData>
      <sheetData sheetId="1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507.386216782405" createdVersion="7" refreshedVersion="7" minRefreshableVersion="3" recordCount="2352" xr:uid="{B307C0DB-6C41-42CC-AC36-A7EF4FB07F0A}">
  <cacheSource type="worksheet">
    <worksheetSource ref="A1:Q1048576" sheet="Healthcare-7"/>
  </cacheSource>
  <cacheFields count="17">
    <cacheField name="Customer ID" numFmtId="0">
      <sharedItems containsBlank="1"/>
    </cacheField>
    <cacheField name="First name" numFmtId="0">
      <sharedItems containsBlank="1"/>
    </cacheField>
    <cacheField name="BMI" numFmtId="0">
      <sharedItems containsString="0" containsBlank="1" containsNumber="1" minValue="15.01" maxValue="55.05"/>
    </cacheField>
    <cacheField name="HBA1C" numFmtId="0">
      <sharedItems containsString="0" containsBlank="1" containsNumber="1" minValue="4" maxValue="12"/>
    </cacheField>
    <cacheField name="Heart Issues" numFmtId="0">
      <sharedItems containsBlank="1"/>
    </cacheField>
    <cacheField name="Any Transplants" numFmtId="0">
      <sharedItems containsBlank="1"/>
    </cacheField>
    <cacheField name="Cancer history" numFmtId="0">
      <sharedItems containsBlank="1" count="3">
        <s v="No"/>
        <s v="Yes"/>
        <m/>
      </sharedItems>
    </cacheField>
    <cacheField name="NumberOfMajorSurgeries" numFmtId="0">
      <sharedItems containsString="0" containsBlank="1" containsNumber="1" containsInteger="1" minValue="0" maxValue="3"/>
    </cacheField>
    <cacheField name="smoker" numFmtId="0">
      <sharedItems containsBlank="1" count="3">
        <s v="No"/>
        <s v="yes"/>
        <m/>
      </sharedItems>
    </cacheField>
    <cacheField name="Weight Satus" numFmtId="0">
      <sharedItems containsBlank="1"/>
    </cacheField>
    <cacheField name="Diabetes Status" numFmtId="0">
      <sharedItems containsBlank="1"/>
    </cacheField>
    <cacheField name="Date of Birth" numFmtId="0">
      <sharedItems containsBlank="1"/>
    </cacheField>
    <cacheField name="charges" numFmtId="0">
      <sharedItems containsString="0" containsBlank="1" containsNumber="1" minValue="563.84" maxValue="63770.43"/>
    </cacheField>
    <cacheField name="Hospital tier" numFmtId="0">
      <sharedItems containsBlank="1"/>
    </cacheField>
    <cacheField name="City tier" numFmtId="0">
      <sharedItems containsBlank="1"/>
    </cacheField>
    <cacheField name="State ID" numFmtId="0">
      <sharedItems containsBlank="1"/>
    </cacheField>
    <cacheField name="Age" numFmtId="0">
      <sharedItems containsString="0" containsBlank="1" containsNumber="1" containsInteger="1" minValue="18" maxValue="6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507.44791909722" backgroundQuery="1" createdVersion="7" refreshedVersion="7" minRefreshableVersion="3" recordCount="0" supportSubquery="1" supportAdvancedDrill="1" xr:uid="{2071A9F6-9974-45DF-A595-7EBE3BAB924F}">
  <cacheSource type="external" connectionId="1"/>
  <cacheFields count="3">
    <cacheField name="[Table3].[Hospital tier].[Hospital tier]" caption="Hospital tier" numFmtId="0" hierarchy="13" level="1">
      <sharedItems count="3">
        <s v="tier - 1"/>
        <s v="tier - 2"/>
        <s v="tier - 3"/>
      </sharedItems>
    </cacheField>
    <cacheField name="[Measures].[Sum of charges]" caption="Sum of charges" numFmtId="0" hierarchy="22" level="32767"/>
    <cacheField name="[Table3].[State ID].[State ID]" caption="State ID" numFmtId="0" hierarchy="15" level="1">
      <sharedItems containsSemiMixedTypes="0" containsNonDate="0" containsString="0"/>
    </cacheField>
  </cacheFields>
  <cacheHierarchies count="25">
    <cacheHierarchy uniqueName="[Table3].[Customer ID]" caption="Customer ID" attribute="1" defaultMemberUniqueName="[Table3].[Customer ID].[All]" allUniqueName="[Table3].[Customer ID].[All]" dimensionUniqueName="[Table3]" displayFolder="" count="0" memberValueDatatype="130" unbalanced="0"/>
    <cacheHierarchy uniqueName="[Table3].[First name]" caption="First name" attribute="1" defaultMemberUniqueName="[Table3].[First name].[All]" allUniqueName="[Table3].[First name].[All]" dimensionUniqueName="[Table3]" displayFolder="" count="0" memberValueDatatype="130" unbalanced="0"/>
    <cacheHierarchy uniqueName="[Table3].[BMI]" caption="BMI" attribute="1" defaultMemberUniqueName="[Table3].[BMI].[All]" allUniqueName="[Table3].[BMI].[All]" dimensionUniqueName="[Table3]" displayFolder="" count="0" memberValueDatatype="5" unbalanced="0"/>
    <cacheHierarchy uniqueName="[Table3].[HBA1C]" caption="HBA1C" attribute="1" defaultMemberUniqueName="[Table3].[HBA1C].[All]" allUniqueName="[Table3].[HBA1C].[All]" dimensionUniqueName="[Table3]" displayFolder="" count="0" memberValueDatatype="5" unbalanced="0"/>
    <cacheHierarchy uniqueName="[Table3].[Heart Issues]" caption="Heart Issues" attribute="1" defaultMemberUniqueName="[Table3].[Heart Issues].[All]" allUniqueName="[Table3].[Heart Issues].[All]" dimensionUniqueName="[Table3]" displayFolder="" count="0" memberValueDatatype="130" unbalanced="0"/>
    <cacheHierarchy uniqueName="[Table3].[Any Transplants]" caption="Any Transplants" attribute="1" defaultMemberUniqueName="[Table3].[Any Transplants].[All]" allUniqueName="[Table3].[Any Transplants].[All]" dimensionUniqueName="[Table3]" displayFolder="" count="0" memberValueDatatype="130" unbalanced="0"/>
    <cacheHierarchy uniqueName="[Table3].[Cancer history]" caption="Cancer history" attribute="1" defaultMemberUniqueName="[Table3].[Cancer history].[All]" allUniqueName="[Table3].[Cancer history].[All]" dimensionUniqueName="[Table3]" displayFolder="" count="0" memberValueDatatype="130" unbalanced="0"/>
    <cacheHierarchy uniqueName="[Table3].[NumberOfMajorSurgeries]" caption="NumberOfMajorSurgeries" attribute="1" defaultMemberUniqueName="[Table3].[NumberOfMajorSurgeries].[All]" allUniqueName="[Table3].[NumberOfMajorSurgeries].[All]" dimensionUniqueName="[Table3]" displayFolder="" count="0" memberValueDatatype="20" unbalanced="0"/>
    <cacheHierarchy uniqueName="[Table3].[smoker]" caption="smoker" attribute="1" defaultMemberUniqueName="[Table3].[smoker].[All]" allUniqueName="[Table3].[smoker].[All]" dimensionUniqueName="[Table3]" displayFolder="" count="0" memberValueDatatype="130" unbalanced="0"/>
    <cacheHierarchy uniqueName="[Table3].[Weight Satus]" caption="Weight Satus" attribute="1" defaultMemberUniqueName="[Table3].[Weight Satus].[All]" allUniqueName="[Table3].[Weight Satus].[All]" dimensionUniqueName="[Table3]" displayFolder="" count="0" memberValueDatatype="130" unbalanced="0"/>
    <cacheHierarchy uniqueName="[Table3].[Diabetes Status]" caption="Diabetes Status" attribute="1" defaultMemberUniqueName="[Table3].[Diabetes Status].[All]" allUniqueName="[Table3].[Diabetes Status].[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charges]" caption="charges" attribute="1" defaultMemberUniqueName="[Table3].[charges].[All]" allUniqueName="[Table3].[charges].[All]" dimensionUniqueName="[Table3]" displayFolder="" count="0" memberValueDatatype="5" unbalanced="0"/>
    <cacheHierarchy uniqueName="[Table3].[Hospital tier]" caption="Hospital tier" attribute="1" defaultMemberUniqueName="[Table3].[Hospital tier].[All]" allUniqueName="[Table3].[Hospital tier].[All]" dimensionUniqueName="[Table3]" displayFolder="" count="2" memberValueDatatype="130" unbalanced="0">
      <fieldsUsage count="2">
        <fieldUsage x="-1"/>
        <fieldUsage x="0"/>
      </fieldsUsage>
    </cacheHierarchy>
    <cacheHierarchy uniqueName="[Table3].[City tier]" caption="City tier" attribute="1" defaultMemberUniqueName="[Table3].[City tier].[All]" allUniqueName="[Table3].[City tier].[All]" dimensionUniqueName="[Table3]" displayFolder="" count="0" memberValueDatatype="130" unbalanced="0"/>
    <cacheHierarchy uniqueName="[Table3].[State ID]" caption="State ID" attribute="1" defaultMemberUniqueName="[Table3].[State ID].[All]" allUniqueName="[Table3].[State ID].[All]" dimensionUniqueName="[Table3]" displayFolder="" count="2" memberValueDatatype="130" unbalanced="0">
      <fieldsUsage count="2">
        <fieldUsage x="-1"/>
        <fieldUsage x="2"/>
      </fieldsUsage>
    </cacheHierarchy>
    <cacheHierarchy uniqueName="[Table3].[Age]" caption="Age" attribute="1" defaultMemberUniqueName="[Table3].[Age].[All]" allUniqueName="[Table3].[Age].[All]" dimensionUniqueName="[Table3]" displayFolder="" count="0" memberValueDatatype="20" unbalanced="0"/>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NumberOfMajorSurgeries]" caption="Sum of NumberOfMajorSurgeries" measure="1" displayFolder="" measureGroup="Table3" count="0" hidden="1">
      <extLst>
        <ext xmlns:x15="http://schemas.microsoft.com/office/spreadsheetml/2010/11/main" uri="{B97F6D7D-B522-45F9-BDA1-12C45D357490}">
          <x15:cacheHierarchy aggregatedColumn="7"/>
        </ext>
      </extLst>
    </cacheHierarchy>
    <cacheHierarchy uniqueName="[Measures].[Sum of HBA1C]" caption="Sum of HBA1C" measure="1" displayFolder="" measureGroup="Table3" count="0" hidden="1">
      <extLst>
        <ext xmlns:x15="http://schemas.microsoft.com/office/spreadsheetml/2010/11/main" uri="{B97F6D7D-B522-45F9-BDA1-12C45D357490}">
          <x15:cacheHierarchy aggregatedColumn="3"/>
        </ext>
      </extLst>
    </cacheHierarchy>
    <cacheHierarchy uniqueName="[Measures].[Count of Diabetes Status]" caption="Count of Diabetes Status" measure="1" displayFolder="" measureGroup="Table3" count="0" hidden="1">
      <extLst>
        <ext xmlns:x15="http://schemas.microsoft.com/office/spreadsheetml/2010/11/main" uri="{B97F6D7D-B522-45F9-BDA1-12C45D357490}">
          <x15:cacheHierarchy aggregatedColumn="10"/>
        </ext>
      </extLst>
    </cacheHierarchy>
    <cacheHierarchy uniqueName="[Measures].[Sum of charges]" caption="Sum of charges" measure="1" displayFolder="" measureGroup="Table3"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BMI]" caption="Sum of BMI" measure="1" displayFolder="" measureGroup="Table3"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Table3"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3" uniqueName="[Table3]" caption="Table3"/>
  </dimensions>
  <measureGroups count="1">
    <measureGroup name="Table3" caption="Tabl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507.419840393515" backgroundQuery="1" createdVersion="7" refreshedVersion="7" minRefreshableVersion="3" recordCount="0" supportSubquery="1" supportAdvancedDrill="1" xr:uid="{9AB32117-3CA8-4252-966C-3B9EBABAD1D9}">
  <cacheSource type="external" connectionId="1"/>
  <cacheFields count="3">
    <cacheField name="[Table3].[Weight Satus].[Weight Satus]" caption="Weight Satus" numFmtId="0" hierarchy="9" level="1">
      <sharedItems containsBlank="1" count="5">
        <m/>
        <s v="Healthy Weight"/>
        <s v="Obesity"/>
        <s v="Overweight"/>
        <s v="Underweight"/>
      </sharedItems>
    </cacheField>
    <cacheField name="[Table3].[Diabetes Status].[Diabetes Status]" caption="Diabetes Status" numFmtId="0" hierarchy="10" level="1">
      <sharedItems containsBlank="1" count="4">
        <m/>
        <s v="Diabetes"/>
        <s v="Normal"/>
        <s v="Prediabetes"/>
      </sharedItems>
    </cacheField>
    <cacheField name="[Measures].[Sum of charges]" caption="Sum of charges" numFmtId="0" hierarchy="22" level="32767"/>
  </cacheFields>
  <cacheHierarchies count="25">
    <cacheHierarchy uniqueName="[Table3].[Customer ID]" caption="Customer ID" attribute="1" defaultMemberUniqueName="[Table3].[Customer ID].[All]" allUniqueName="[Table3].[Customer ID].[All]" dimensionUniqueName="[Table3]" displayFolder="" count="0" memberValueDatatype="130" unbalanced="0"/>
    <cacheHierarchy uniqueName="[Table3].[First name]" caption="First name" attribute="1" defaultMemberUniqueName="[Table3].[First name].[All]" allUniqueName="[Table3].[First name].[All]" dimensionUniqueName="[Table3]" displayFolder="" count="0" memberValueDatatype="130" unbalanced="0"/>
    <cacheHierarchy uniqueName="[Table3].[BMI]" caption="BMI" attribute="1" defaultMemberUniqueName="[Table3].[BMI].[All]" allUniqueName="[Table3].[BMI].[All]" dimensionUniqueName="[Table3]" displayFolder="" count="0" memberValueDatatype="5" unbalanced="0"/>
    <cacheHierarchy uniqueName="[Table3].[HBA1C]" caption="HBA1C" attribute="1" defaultMemberUniqueName="[Table3].[HBA1C].[All]" allUniqueName="[Table3].[HBA1C].[All]" dimensionUniqueName="[Table3]" displayFolder="" count="0" memberValueDatatype="5" unbalanced="0"/>
    <cacheHierarchy uniqueName="[Table3].[Heart Issues]" caption="Heart Issues" attribute="1" defaultMemberUniqueName="[Table3].[Heart Issues].[All]" allUniqueName="[Table3].[Heart Issues].[All]" dimensionUniqueName="[Table3]" displayFolder="" count="0" memberValueDatatype="130" unbalanced="0"/>
    <cacheHierarchy uniqueName="[Table3].[Any Transplants]" caption="Any Transplants" attribute="1" defaultMemberUniqueName="[Table3].[Any Transplants].[All]" allUniqueName="[Table3].[Any Transplants].[All]" dimensionUniqueName="[Table3]" displayFolder="" count="0" memberValueDatatype="130" unbalanced="0"/>
    <cacheHierarchy uniqueName="[Table3].[Cancer history]" caption="Cancer history" attribute="1" defaultMemberUniqueName="[Table3].[Cancer history].[All]" allUniqueName="[Table3].[Cancer history].[All]" dimensionUniqueName="[Table3]" displayFolder="" count="0" memberValueDatatype="130" unbalanced="0"/>
    <cacheHierarchy uniqueName="[Table3].[NumberOfMajorSurgeries]" caption="NumberOfMajorSurgeries" attribute="1" defaultMemberUniqueName="[Table3].[NumberOfMajorSurgeries].[All]" allUniqueName="[Table3].[NumberOfMajorSurgeries].[All]" dimensionUniqueName="[Table3]" displayFolder="" count="0" memberValueDatatype="20" unbalanced="0"/>
    <cacheHierarchy uniqueName="[Table3].[smoker]" caption="smoker" attribute="1" defaultMemberUniqueName="[Table3].[smoker].[All]" allUniqueName="[Table3].[smoker].[All]" dimensionUniqueName="[Table3]" displayFolder="" count="0" memberValueDatatype="130" unbalanced="0"/>
    <cacheHierarchy uniqueName="[Table3].[Weight Satus]" caption="Weight Satus" attribute="1" defaultMemberUniqueName="[Table3].[Weight Satus].[All]" allUniqueName="[Table3].[Weight Satus].[All]" dimensionUniqueName="[Table3]" displayFolder="" count="2" memberValueDatatype="130" unbalanced="0">
      <fieldsUsage count="2">
        <fieldUsage x="-1"/>
        <fieldUsage x="0"/>
      </fieldsUsage>
    </cacheHierarchy>
    <cacheHierarchy uniqueName="[Table3].[Diabetes Status]" caption="Diabetes Status" attribute="1" defaultMemberUniqueName="[Table3].[Diabetes Status].[All]" allUniqueName="[Table3].[Diabetes Status].[All]" dimensionUniqueName="[Table3]" displayFolder="" count="2" memberValueDatatype="130" unbalanced="0">
      <fieldsUsage count="2">
        <fieldUsage x="-1"/>
        <fieldUsage x="1"/>
      </fieldsUsage>
    </cacheHierarchy>
    <cacheHierarchy uniqueName="[Table3].[Date of Birth]" caption="Date of Birth" attribute="1" defaultMemberUniqueName="[Table3].[Date of Birth].[All]" allUniqueName="[Table3].[Date of Birth].[All]" dimensionUniqueName="[Table3]" displayFolder="" count="0" memberValueDatatype="130" unbalanced="0"/>
    <cacheHierarchy uniqueName="[Table3].[charges]" caption="charges" attribute="1" defaultMemberUniqueName="[Table3].[charges].[All]" allUniqueName="[Table3].[charges].[All]" dimensionUniqueName="[Table3]" displayFolder="" count="0" memberValueDatatype="5" unbalanced="0"/>
    <cacheHierarchy uniqueName="[Table3].[Hospital tier]" caption="Hospital tier" attribute="1" defaultMemberUniqueName="[Table3].[Hospital tier].[All]" allUniqueName="[Table3].[Hospital tier].[All]" dimensionUniqueName="[Table3]" displayFolder="" count="0" memberValueDatatype="130" unbalanced="0"/>
    <cacheHierarchy uniqueName="[Table3].[City tier]" caption="City tier" attribute="1" defaultMemberUniqueName="[Table3].[City tier].[All]" allUniqueName="[Table3].[City tier].[All]" dimensionUniqueName="[Table3]" displayFolder="" count="0" memberValueDatatype="130" unbalanced="0"/>
    <cacheHierarchy uniqueName="[Table3].[State ID]" caption="State ID" attribute="1" defaultMemberUniqueName="[Table3].[State ID].[All]" allUniqueName="[Table3].[State ID].[All]" dimensionUniqueName="[Table3]" displayFolder="" count="0" memberValueDatatype="130" unbalanced="0"/>
    <cacheHierarchy uniqueName="[Table3].[Age]" caption="Age" attribute="1" defaultMemberUniqueName="[Table3].[Age].[All]" allUniqueName="[Table3].[Age].[All]" dimensionUniqueName="[Table3]" displayFolder="" count="0" memberValueDatatype="20" unbalanced="0"/>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NumberOfMajorSurgeries]" caption="Sum of NumberOfMajorSurgeries" measure="1" displayFolder="" measureGroup="Table3" count="0" hidden="1">
      <extLst>
        <ext xmlns:x15="http://schemas.microsoft.com/office/spreadsheetml/2010/11/main" uri="{B97F6D7D-B522-45F9-BDA1-12C45D357490}">
          <x15:cacheHierarchy aggregatedColumn="7"/>
        </ext>
      </extLst>
    </cacheHierarchy>
    <cacheHierarchy uniqueName="[Measures].[Sum of HBA1C]" caption="Sum of HBA1C" measure="1" displayFolder="" measureGroup="Table3" count="0" hidden="1">
      <extLst>
        <ext xmlns:x15="http://schemas.microsoft.com/office/spreadsheetml/2010/11/main" uri="{B97F6D7D-B522-45F9-BDA1-12C45D357490}">
          <x15:cacheHierarchy aggregatedColumn="3"/>
        </ext>
      </extLst>
    </cacheHierarchy>
    <cacheHierarchy uniqueName="[Measures].[Count of Diabetes Status]" caption="Count of Diabetes Status" measure="1" displayFolder="" measureGroup="Table3" count="0" hidden="1">
      <extLst>
        <ext xmlns:x15="http://schemas.microsoft.com/office/spreadsheetml/2010/11/main" uri="{B97F6D7D-B522-45F9-BDA1-12C45D357490}">
          <x15:cacheHierarchy aggregatedColumn="10"/>
        </ext>
      </extLst>
    </cacheHierarchy>
    <cacheHierarchy uniqueName="[Measures].[Sum of charges]" caption="Sum of charges" measure="1" displayFolder="" measureGroup="Table3"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BMI]" caption="Sum of BMI" measure="1" displayFolder="" measureGroup="Table3"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Table3"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3" uniqueName="[Table3]" caption="Table3"/>
  </dimensions>
  <measureGroups count="1">
    <measureGroup name="Table3" caption="Tabl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507.414521296298" backgroundQuery="1" createdVersion="7" refreshedVersion="7" minRefreshableVersion="3" recordCount="0" supportSubquery="1" supportAdvancedDrill="1" xr:uid="{E72BD733-2010-453E-9331-ACC5F0033084}">
  <cacheSource type="external" connectionId="1"/>
  <cacheFields count="3">
    <cacheField name="[Table3].[Any Transplants].[Any Transplants]" caption="Any Transplants" numFmtId="0" hierarchy="5" level="1">
      <sharedItems count="2">
        <s v="No"/>
        <s v="yes"/>
      </sharedItems>
    </cacheField>
    <cacheField name="[Measures].[Sum of NumberOfMajorSurgeries]" caption="Sum of NumberOfMajorSurgeries" numFmtId="0" hierarchy="19" level="32767"/>
    <cacheField name="[Measures].[Sum of HBA1C]" caption="Sum of HBA1C" numFmtId="0" hierarchy="20" level="32767"/>
  </cacheFields>
  <cacheHierarchies count="25">
    <cacheHierarchy uniqueName="[Table3].[Customer ID]" caption="Customer ID" attribute="1" defaultMemberUniqueName="[Table3].[Customer ID].[All]" allUniqueName="[Table3].[Customer ID].[All]" dimensionUniqueName="[Table3]" displayFolder="" count="0" memberValueDatatype="130" unbalanced="0"/>
    <cacheHierarchy uniqueName="[Table3].[First name]" caption="First name" attribute="1" defaultMemberUniqueName="[Table3].[First name].[All]" allUniqueName="[Table3].[First name].[All]" dimensionUniqueName="[Table3]" displayFolder="" count="0" memberValueDatatype="130" unbalanced="0"/>
    <cacheHierarchy uniqueName="[Table3].[BMI]" caption="BMI" attribute="1" defaultMemberUniqueName="[Table3].[BMI].[All]" allUniqueName="[Table3].[BMI].[All]" dimensionUniqueName="[Table3]" displayFolder="" count="0" memberValueDatatype="5" unbalanced="0"/>
    <cacheHierarchy uniqueName="[Table3].[HBA1C]" caption="HBA1C" attribute="1" defaultMemberUniqueName="[Table3].[HBA1C].[All]" allUniqueName="[Table3].[HBA1C].[All]" dimensionUniqueName="[Table3]" displayFolder="" count="0" memberValueDatatype="5" unbalanced="0"/>
    <cacheHierarchy uniqueName="[Table3].[Heart Issues]" caption="Heart Issues" attribute="1" defaultMemberUniqueName="[Table3].[Heart Issues].[All]" allUniqueName="[Table3].[Heart Issues].[All]" dimensionUniqueName="[Table3]" displayFolder="" count="0" memberValueDatatype="130" unbalanced="0"/>
    <cacheHierarchy uniqueName="[Table3].[Any Transplants]" caption="Any Transplants" attribute="1" defaultMemberUniqueName="[Table3].[Any Transplants].[All]" allUniqueName="[Table3].[Any Transplants].[All]" dimensionUniqueName="[Table3]" displayFolder="" count="2" memberValueDatatype="130" unbalanced="0">
      <fieldsUsage count="2">
        <fieldUsage x="-1"/>
        <fieldUsage x="0"/>
      </fieldsUsage>
    </cacheHierarchy>
    <cacheHierarchy uniqueName="[Table3].[Cancer history]" caption="Cancer history" attribute="1" defaultMemberUniqueName="[Table3].[Cancer history].[All]" allUniqueName="[Table3].[Cancer history].[All]" dimensionUniqueName="[Table3]" displayFolder="" count="0" memberValueDatatype="130" unbalanced="0"/>
    <cacheHierarchy uniqueName="[Table3].[NumberOfMajorSurgeries]" caption="NumberOfMajorSurgeries" attribute="1" defaultMemberUniqueName="[Table3].[NumberOfMajorSurgeries].[All]" allUniqueName="[Table3].[NumberOfMajorSurgeries].[All]" dimensionUniqueName="[Table3]" displayFolder="" count="0" memberValueDatatype="20" unbalanced="0"/>
    <cacheHierarchy uniqueName="[Table3].[smoker]" caption="smoker" attribute="1" defaultMemberUniqueName="[Table3].[smoker].[All]" allUniqueName="[Table3].[smoker].[All]" dimensionUniqueName="[Table3]" displayFolder="" count="0" memberValueDatatype="130" unbalanced="0"/>
    <cacheHierarchy uniqueName="[Table3].[Weight Satus]" caption="Weight Satus" attribute="1" defaultMemberUniqueName="[Table3].[Weight Satus].[All]" allUniqueName="[Table3].[Weight Satus].[All]" dimensionUniqueName="[Table3]" displayFolder="" count="0" memberValueDatatype="130" unbalanced="0"/>
    <cacheHierarchy uniqueName="[Table3].[Diabetes Status]" caption="Diabetes Status" attribute="1" defaultMemberUniqueName="[Table3].[Diabetes Status].[All]" allUniqueName="[Table3].[Diabetes Status].[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charges]" caption="charges" attribute="1" defaultMemberUniqueName="[Table3].[charges].[All]" allUniqueName="[Table3].[charges].[All]" dimensionUniqueName="[Table3]" displayFolder="" count="0" memberValueDatatype="5" unbalanced="0"/>
    <cacheHierarchy uniqueName="[Table3].[Hospital tier]" caption="Hospital tier" attribute="1" defaultMemberUniqueName="[Table3].[Hospital tier].[All]" allUniqueName="[Table3].[Hospital tier].[All]" dimensionUniqueName="[Table3]" displayFolder="" count="0" memberValueDatatype="130" unbalanced="0"/>
    <cacheHierarchy uniqueName="[Table3].[City tier]" caption="City tier" attribute="1" defaultMemberUniqueName="[Table3].[City tier].[All]" allUniqueName="[Table3].[City tier].[All]" dimensionUniqueName="[Table3]" displayFolder="" count="0" memberValueDatatype="130" unbalanced="0"/>
    <cacheHierarchy uniqueName="[Table3].[State ID]" caption="State ID" attribute="1" defaultMemberUniqueName="[Table3].[State ID].[All]" allUniqueName="[Table3].[State ID].[All]" dimensionUniqueName="[Table3]" displayFolder="" count="0" memberValueDatatype="130" unbalanced="0"/>
    <cacheHierarchy uniqueName="[Table3].[Age]" caption="Age" attribute="1" defaultMemberUniqueName="[Table3].[Age].[All]" allUniqueName="[Table3].[Age].[All]" dimensionUniqueName="[Table3]" displayFolder="" count="0" memberValueDatatype="20" unbalanced="0"/>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NumberOfMajorSurgeries]" caption="Sum of NumberOfMajorSurgeries" measure="1" displayFolder="" measureGroup="Table3"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HBA1C]" caption="Sum of HBA1C" measure="1" displayFolder="" measureGroup="Table3" count="0" oneField="1" hidden="1">
      <fieldsUsage count="1">
        <fieldUsage x="2"/>
      </fieldsUsage>
      <extLst>
        <ext xmlns:x15="http://schemas.microsoft.com/office/spreadsheetml/2010/11/main" uri="{B97F6D7D-B522-45F9-BDA1-12C45D357490}">
          <x15:cacheHierarchy aggregatedColumn="3"/>
        </ext>
      </extLst>
    </cacheHierarchy>
    <cacheHierarchy uniqueName="[Measures].[Count of Diabetes Status]" caption="Count of Diabetes Status" measure="1" displayFolder="" measureGroup="Table3" count="0" hidden="1">
      <extLst>
        <ext xmlns:x15="http://schemas.microsoft.com/office/spreadsheetml/2010/11/main" uri="{B97F6D7D-B522-45F9-BDA1-12C45D357490}">
          <x15:cacheHierarchy aggregatedColumn="10"/>
        </ext>
      </extLst>
    </cacheHierarchy>
    <cacheHierarchy uniqueName="[Measures].[Sum of charges]" caption="Sum of charges" measure="1" displayFolder="" measureGroup="Table3" count="0" hidden="1">
      <extLst>
        <ext xmlns:x15="http://schemas.microsoft.com/office/spreadsheetml/2010/11/main" uri="{B97F6D7D-B522-45F9-BDA1-12C45D357490}">
          <x15:cacheHierarchy aggregatedColumn="12"/>
        </ext>
      </extLst>
    </cacheHierarchy>
    <cacheHierarchy uniqueName="[Measures].[Sum of BMI]" caption="Sum of BMI" measure="1" displayFolder="" measureGroup="Table3"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Table3"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3" uniqueName="[Table3]" caption="Table3"/>
  </dimensions>
  <measureGroups count="1">
    <measureGroup name="Table3" caption="Tabl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2">
  <r>
    <s v="Id30"/>
    <s v=" Ms.  Natalie"/>
    <n v="21.01"/>
    <n v="7.37"/>
    <s v="No"/>
    <s v="No"/>
    <x v="0"/>
    <n v="0"/>
    <x v="0"/>
    <s v="Healthy Weight"/>
    <s v="Diabetes"/>
    <s v="25-Oct-1989"/>
    <n v="11037.51"/>
    <s v="tier - 3"/>
    <s v="tier - 1"/>
    <s v="R1012"/>
    <n v="33"/>
  </r>
  <r>
    <s v="Id38"/>
    <s v=" Ms.  Anna H"/>
    <n v="23.7"/>
    <n v="10.45"/>
    <s v="No"/>
    <s v="No"/>
    <x v="0"/>
    <n v="0"/>
    <x v="0"/>
    <s v="Healthy Weight"/>
    <s v="Diabetes"/>
    <s v="18-Dec-1965"/>
    <n v="10982.5"/>
    <s v="tier - 3"/>
    <s v="tier - 3"/>
    <s v="R1013"/>
    <n v="57"/>
  </r>
  <r>
    <s v="Id39"/>
    <s v=" Ms.  Samantha"/>
    <n v="24.795000000000002"/>
    <n v="4.07"/>
    <s v="yes"/>
    <s v="No"/>
    <x v="1"/>
    <n v="1"/>
    <x v="0"/>
    <s v="Healthy Weight"/>
    <s v="Normal"/>
    <s v="21-Oct-1973"/>
    <n v="10977.21"/>
    <s v="tier - 3"/>
    <s v="tier - 1"/>
    <s v="R1013"/>
    <n v="49"/>
  </r>
  <r>
    <s v="Id51"/>
    <s v=" Mr.  Anthony J"/>
    <n v="21.5"/>
    <n v="9.77"/>
    <s v="yes"/>
    <s v="No"/>
    <x v="0"/>
    <n v="0"/>
    <x v="0"/>
    <s v="Healthy Weight"/>
    <s v="Diabetes"/>
    <s v="02-Oct-1967"/>
    <n v="10807.49"/>
    <s v="tier - 3"/>
    <s v="tier - 2"/>
    <s v="R1013"/>
    <n v="55"/>
  </r>
  <r>
    <s v="Id62"/>
    <s v=" Ms.  Katie T"/>
    <n v="24.29"/>
    <n v="9.0500000000000007"/>
    <s v="No"/>
    <s v="No"/>
    <x v="0"/>
    <n v="0"/>
    <x v="0"/>
    <s v="Healthy Weight"/>
    <s v="Diabetes"/>
    <s v="05-Oct-1967"/>
    <n v="10713.64"/>
    <s v="tier - 3"/>
    <s v="tier - 3"/>
    <s v="R1011"/>
    <n v="55"/>
  </r>
  <r>
    <s v="Id67"/>
    <s v=" Mr.  Daniel"/>
    <n v="24.35"/>
    <n v="9.08"/>
    <s v="No"/>
    <s v="No"/>
    <x v="0"/>
    <n v="0"/>
    <x v="0"/>
    <s v="Healthy Weight"/>
    <s v="Diabetes"/>
    <s v="02-Aug-1977"/>
    <n v="10690.11"/>
    <s v="tier - 3"/>
    <s v="tier - 2"/>
    <s v="R1021"/>
    <n v="45"/>
  </r>
  <r>
    <s v="Id76"/>
    <s v=" Mr.  Yves"/>
    <n v="22.1"/>
    <n v="4.6500000000000004"/>
    <s v="yes"/>
    <s v="No"/>
    <x v="0"/>
    <n v="2"/>
    <x v="0"/>
    <s v="Healthy Weight"/>
    <s v="Normal"/>
    <s v="23-Jun-1967"/>
    <n v="10601.63"/>
    <s v="tier - 3"/>
    <s v="tier - 2"/>
    <s v="R1012"/>
    <n v="55"/>
  </r>
  <r>
    <s v="Id88"/>
    <s v=" Ms.  Rebecca"/>
    <n v="23.14"/>
    <n v="4.1500000000000004"/>
    <s v="yes"/>
    <s v="No"/>
    <x v="0"/>
    <n v="1"/>
    <x v="0"/>
    <s v="Healthy Weight"/>
    <s v="Normal"/>
    <s v="19-Oct-1972"/>
    <n v="10493.95"/>
    <s v="tier - 3"/>
    <s v="tier - 1"/>
    <s v="R1012"/>
    <n v="50"/>
  </r>
  <r>
    <s v="Id93"/>
    <s v=" Mr.  Nicholas"/>
    <n v="24.035"/>
    <n v="8.5"/>
    <s v="No"/>
    <s v="No"/>
    <x v="0"/>
    <n v="0"/>
    <x v="0"/>
    <s v="Healthy Weight"/>
    <s v="Diabetes"/>
    <s v="03-Aug-1976"/>
    <n v="10455.14"/>
    <s v="tier - 3"/>
    <s v="tier - 2"/>
    <s v="R1021"/>
    <n v="46"/>
  </r>
  <r>
    <s v="Id111"/>
    <s v=" Mr.  Knox"/>
    <n v="21.2"/>
    <n v="10.72"/>
    <s v="No"/>
    <s v="No"/>
    <x v="0"/>
    <n v="0"/>
    <x v="0"/>
    <s v="Healthy Weight"/>
    <s v="Diabetes"/>
    <s v="08-Aug-1973"/>
    <n v="10345.93"/>
    <s v="tier - 3"/>
    <s v="tier - 2"/>
    <s v="R1021"/>
    <n v="49"/>
  </r>
  <r>
    <s v="Id112"/>
    <s v=" Ms.  Yianna"/>
    <n v="23.96"/>
    <n v="9.58"/>
    <s v="yes"/>
    <s v="No"/>
    <x v="1"/>
    <n v="1"/>
    <x v="0"/>
    <s v="Healthy Weight"/>
    <s v="Diabetes"/>
    <s v="19-Jul-1968"/>
    <n v="10338.93"/>
    <s v="tier - 3"/>
    <s v="tier - 1"/>
    <s v="R1013"/>
    <n v="54"/>
  </r>
  <r>
    <s v="Id123"/>
    <s v=" Ms.  Meredith"/>
    <n v="23.18"/>
    <n v="6.96"/>
    <s v="yes"/>
    <s v="No"/>
    <x v="0"/>
    <n v="2"/>
    <x v="0"/>
    <s v="Healthy Weight"/>
    <s v="Diabetes"/>
    <s v="27-Nov-1973"/>
    <n v="10269.459999999999"/>
    <s v="tier - 3"/>
    <s v="tier - 3"/>
    <s v="R1012"/>
    <n v="49"/>
  </r>
  <r>
    <s v="Id127"/>
    <s v=" Mr.  Guillermo Sr"/>
    <n v="23.18"/>
    <n v="10.56"/>
    <s v="No"/>
    <s v="No"/>
    <x v="0"/>
    <n v="2"/>
    <x v="0"/>
    <s v="Healthy Weight"/>
    <s v="Diabetes"/>
    <s v="28-Jun-1967"/>
    <n v="10226.280000000001"/>
    <s v="tier - 3"/>
    <s v="tier - 3"/>
    <s v="R1013"/>
    <n v="55"/>
  </r>
  <r>
    <s v="Id133"/>
    <s v=" Mr.  Nick"/>
    <n v="23.54"/>
    <n v="5.0999999999999996"/>
    <s v="No"/>
    <s v="No"/>
    <x v="0"/>
    <n v="2"/>
    <x v="0"/>
    <s v="Healthy Weight"/>
    <s v="Normal"/>
    <s v="13-Oct-1973"/>
    <n v="10156.780000000001"/>
    <s v="tier - 3"/>
    <s v="tier - 2"/>
    <s v="R1012"/>
    <n v="49"/>
  </r>
  <r>
    <s v="Id139"/>
    <s v=" Mr.  William"/>
    <n v="21.4"/>
    <n v="6.3"/>
    <s v="yes"/>
    <s v="No"/>
    <x v="1"/>
    <n v="1"/>
    <x v="0"/>
    <s v="Healthy Weight"/>
    <s v="Prediabetes"/>
    <s v="08-Aug-1972"/>
    <n v="10107.219999999999"/>
    <s v="tier - 3"/>
    <s v="tier - 1"/>
    <s v="R1013"/>
    <n v="50"/>
  </r>
  <r>
    <s v="Id146"/>
    <s v=" Ms.  Valeria R"/>
    <n v="24"/>
    <n v="4.01"/>
    <s v="yes"/>
    <s v="No"/>
    <x v="0"/>
    <n v="1"/>
    <x v="0"/>
    <s v="Healthy Weight"/>
    <s v="Normal"/>
    <s v="30-Aug-1974"/>
    <n v="10043.25"/>
    <s v="tier - 3"/>
    <s v="tier - 2"/>
    <s v="R1024"/>
    <n v="48"/>
  </r>
  <r>
    <s v="Id151"/>
    <s v=" Ms.  Bonnie"/>
    <n v="22.41"/>
    <n v="8.68"/>
    <s v="No"/>
    <s v="No"/>
    <x v="0"/>
    <n v="0"/>
    <x v="0"/>
    <s v="Healthy Weight"/>
    <s v="Diabetes"/>
    <s v="26-Dec-1971"/>
    <n v="9957.7199999999993"/>
    <s v="tier - 2"/>
    <s v="tier - 3"/>
    <s v="R1018"/>
    <n v="51"/>
  </r>
  <r>
    <s v="Id162"/>
    <s v=" Mr.  Aaron T"/>
    <n v="24.32"/>
    <n v="6.15"/>
    <s v="yes"/>
    <s v="No"/>
    <x v="1"/>
    <n v="1"/>
    <x v="0"/>
    <s v="Healthy Weight"/>
    <s v="Prediabetes"/>
    <s v="03-Jul-1971"/>
    <n v="9875.68"/>
    <s v="tier - 2"/>
    <s v="tier - 3"/>
    <s v="R1024"/>
    <n v="51"/>
  </r>
  <r>
    <s v="Id164"/>
    <s v=" Mr.  Ben"/>
    <n v="21.56"/>
    <n v="10.56"/>
    <s v="No"/>
    <s v="No"/>
    <x v="0"/>
    <n v="0"/>
    <x v="0"/>
    <s v="Healthy Weight"/>
    <s v="Diabetes"/>
    <s v="24-Jul-1987"/>
    <n v="39774.28"/>
    <s v="tier - 1"/>
    <s v="tier - 1"/>
    <s v="R1014"/>
    <n v="35"/>
  </r>
  <r>
    <s v="Id171"/>
    <s v=" Ms.  Natalie"/>
    <n v="24.31"/>
    <n v="6.37"/>
    <s v="No"/>
    <s v="No"/>
    <x v="0"/>
    <n v="0"/>
    <x v="0"/>
    <s v="Healthy Weight"/>
    <s v="Prediabetes"/>
    <s v="04-Nov-1968"/>
    <n v="9850.43"/>
    <s v="tier - 3"/>
    <s v="tier - 3"/>
    <s v="R1011"/>
    <n v="54"/>
  </r>
  <r>
    <s v="Id174"/>
    <s v=" Ms.  Amanda"/>
    <n v="21.86"/>
    <n v="10.95"/>
    <s v="No"/>
    <s v="No"/>
    <x v="0"/>
    <n v="0"/>
    <x v="0"/>
    <s v="Healthy Weight"/>
    <s v="Diabetes"/>
    <s v="28-Jun-1972"/>
    <n v="9819.25"/>
    <s v="tier - 2"/>
    <s v="tier - 2"/>
    <s v="R1021"/>
    <n v="50"/>
  </r>
  <r>
    <s v="Id183"/>
    <s v=" Mr.  Jeffrey"/>
    <n v="22.92"/>
    <n v="5.87"/>
    <s v="yes"/>
    <s v="No"/>
    <x v="0"/>
    <n v="1"/>
    <x v="0"/>
    <s v="Healthy Weight"/>
    <s v="Prediabetes"/>
    <s v="18-Aug-1970"/>
    <n v="9724.5300000000007"/>
    <s v="tier - 3"/>
    <s v="tier - 1"/>
    <s v="R1011"/>
    <n v="52"/>
  </r>
  <r>
    <s v="Id184"/>
    <s v=" Mr.  Matthew F"/>
    <n v="24.78"/>
    <n v="4.24"/>
    <s v="yes"/>
    <s v="No"/>
    <x v="0"/>
    <n v="2"/>
    <x v="0"/>
    <s v="Healthy Weight"/>
    <s v="Normal"/>
    <s v="12-Sep-1970"/>
    <n v="9722.77"/>
    <s v="tier - 3"/>
    <s v="tier - 1"/>
    <s v="R1016"/>
    <n v="52"/>
  </r>
  <r>
    <s v="Id198"/>
    <s v=" Mr.  Jesse"/>
    <n v="23.01"/>
    <n v="6.04"/>
    <s v="yes"/>
    <s v="No"/>
    <x v="0"/>
    <n v="1"/>
    <x v="0"/>
    <s v="Healthy Weight"/>
    <s v="Prediabetes"/>
    <s v="19-Dec-1979"/>
    <n v="9630.2999999999993"/>
    <s v="tier - 2"/>
    <s v="tier - 2"/>
    <s v="R1021"/>
    <n v="43"/>
  </r>
  <r>
    <s v="Id201"/>
    <s v=" Mr.  Alejandro"/>
    <n v="24.48"/>
    <n v="4.37"/>
    <s v="yes"/>
    <s v="No"/>
    <x v="0"/>
    <n v="2"/>
    <x v="0"/>
    <s v="Healthy Weight"/>
    <s v="Normal"/>
    <s v="29-Oct-1975"/>
    <n v="9620.33"/>
    <s v="tier - 3"/>
    <s v="tier - 3"/>
    <s v="R1012"/>
    <n v="47"/>
  </r>
  <r>
    <s v="Id203"/>
    <s v=" Mr.  Hector Sr"/>
    <n v="22.61"/>
    <n v="9.6300000000000008"/>
    <s v="No"/>
    <s v="No"/>
    <x v="0"/>
    <n v="2"/>
    <x v="0"/>
    <s v="Healthy Weight"/>
    <s v="Diabetes"/>
    <s v="27-Dec-1972"/>
    <n v="9617.66"/>
    <s v="tier - 3"/>
    <s v="tier - 3"/>
    <s v="R1016"/>
    <n v="50"/>
  </r>
  <r>
    <s v="Id212"/>
    <s v=" Mr.  Timothy V"/>
    <n v="24.795000000000002"/>
    <n v="6.05"/>
    <s v="yes"/>
    <s v="No"/>
    <x v="0"/>
    <n v="0"/>
    <x v="0"/>
    <s v="Healthy Weight"/>
    <s v="Prediabetes"/>
    <s v="22-Sep-1972"/>
    <n v="9541.7000000000007"/>
    <s v="tier - 2"/>
    <s v="tier - 1"/>
    <s v="R1024"/>
    <n v="50"/>
  </r>
  <r>
    <s v="Id229"/>
    <s v=" Ms.  Allison H"/>
    <n v="22.42"/>
    <n v="7.96"/>
    <s v="No"/>
    <s v="No"/>
    <x v="0"/>
    <n v="0"/>
    <x v="0"/>
    <s v="Healthy Weight"/>
    <s v="Diabetes"/>
    <s v="29-Dec-1971"/>
    <n v="9386.16"/>
    <s v="tier - 3"/>
    <s v="tier - 2"/>
    <s v="R1013"/>
    <n v="51"/>
  </r>
  <r>
    <s v="Id234"/>
    <s v=" Mr.  Brian M"/>
    <n v="21.02"/>
    <n v="9.6199999999999992"/>
    <s v="yes"/>
    <s v="No"/>
    <x v="1"/>
    <n v="1"/>
    <x v="0"/>
    <s v="Healthy Weight"/>
    <s v="Diabetes"/>
    <s v="24-Nov-1969"/>
    <n v="9377.4500000000007"/>
    <s v="tier - 2"/>
    <s v="tier - 3"/>
    <s v="R1013"/>
    <n v="53"/>
  </r>
  <r>
    <s v="Id243"/>
    <s v=" Mr.  Dan"/>
    <n v="20.6"/>
    <n v="7.62"/>
    <s v="No"/>
    <s v="No"/>
    <x v="0"/>
    <n v="0"/>
    <x v="0"/>
    <s v="Healthy Weight"/>
    <s v="Diabetes"/>
    <s v="03-Nov-1976"/>
    <n v="9301.89"/>
    <s v="tier - 2"/>
    <s v="tier - 1"/>
    <s v="R1012"/>
    <n v="46"/>
  </r>
  <r>
    <s v="Id250"/>
    <s v=" Ms.  Stephanie M"/>
    <n v="19.95"/>
    <n v="6.24"/>
    <s v="yes"/>
    <s v="No"/>
    <x v="0"/>
    <n v="0"/>
    <x v="0"/>
    <s v="Healthy Weight"/>
    <s v="Prediabetes"/>
    <s v="21-Aug-1974"/>
    <n v="9249.5"/>
    <s v="tier - 2"/>
    <s v="tier - 1"/>
    <s v="R1012"/>
    <n v="48"/>
  </r>
  <r>
    <s v="Id251"/>
    <s v=" Ms.  Kylie"/>
    <n v="21.3"/>
    <n v="10.42"/>
    <s v="No"/>
    <s v="No"/>
    <x v="0"/>
    <n v="2"/>
    <x v="0"/>
    <s v="Healthy Weight"/>
    <s v="Diabetes"/>
    <s v="05-Oct-1980"/>
    <n v="9247.94"/>
    <s v="tier - 2"/>
    <s v="tier - 1"/>
    <s v="R1021"/>
    <n v="42"/>
  </r>
  <r>
    <s v="Id253"/>
    <s v=" Ms.  Carrie"/>
    <n v="23.9"/>
    <n v="7.67"/>
    <s v="yes"/>
    <s v="No"/>
    <x v="0"/>
    <n v="2"/>
    <x v="0"/>
    <s v="Healthy Weight"/>
    <s v="Diabetes"/>
    <s v="12-Jul-1978"/>
    <n v="39556.49"/>
    <s v="tier - 1"/>
    <s v="tier - 2"/>
    <s v="R1015"/>
    <n v="44"/>
  </r>
  <r>
    <s v="Id260"/>
    <s v=" Ms.  Megan A"/>
    <n v="21.68"/>
    <n v="8.1199999999999992"/>
    <s v="No"/>
    <s v="No"/>
    <x v="0"/>
    <n v="0"/>
    <x v="0"/>
    <s v="Healthy Weight"/>
    <s v="Diabetes"/>
    <s v="23-Aug-1990"/>
    <n v="9159.51"/>
    <s v="tier - 2"/>
    <s v="tier - 2"/>
    <s v="R1021"/>
    <n v="32"/>
  </r>
  <r>
    <s v="Id270"/>
    <s v=" Mr.  Yutaka"/>
    <n v="24.225000000000001"/>
    <n v="4.25"/>
    <s v="yes"/>
    <s v="No"/>
    <x v="1"/>
    <n v="1"/>
    <x v="0"/>
    <s v="Healthy Weight"/>
    <s v="Normal"/>
    <s v="01-Dec-1993"/>
    <n v="9010.2000000000007"/>
    <s v="tier - 2"/>
    <s v="tier - 3"/>
    <s v="R1026"/>
    <n v="29"/>
  </r>
  <r>
    <s v="Id276"/>
    <s v=" Mr.  Matt"/>
    <n v="23.25"/>
    <n v="11.96"/>
    <s v="yes"/>
    <s v="No"/>
    <x v="0"/>
    <n v="0"/>
    <x v="0"/>
    <s v="Healthy Weight"/>
    <s v="Diabetes"/>
    <s v="15-Jul-1983"/>
    <n v="8965.7999999999993"/>
    <s v="tier - 2"/>
    <s v="tier - 3"/>
    <s v="R1012"/>
    <n v="39"/>
  </r>
  <r>
    <s v="Id278"/>
    <s v=" Mr.  Kevin D"/>
    <n v="21.85"/>
    <n v="8.76"/>
    <s v="No"/>
    <s v="No"/>
    <x v="0"/>
    <n v="0"/>
    <x v="0"/>
    <s v="Healthy Weight"/>
    <s v="Diabetes"/>
    <s v="27-Sep-1992"/>
    <n v="8954.99"/>
    <s v="tier - 2"/>
    <s v="tier - 3"/>
    <s v="R1026"/>
    <n v="30"/>
  </r>
  <r>
    <s v="Id289"/>
    <s v=" Mr.  Lee"/>
    <n v="21.03"/>
    <n v="6.5"/>
    <s v="No"/>
    <s v="No"/>
    <x v="0"/>
    <n v="0"/>
    <x v="0"/>
    <s v="Healthy Weight"/>
    <s v="Diabetes"/>
    <s v="14-Nov-1972"/>
    <n v="8827.2099999999991"/>
    <s v="tier - 3"/>
    <s v="tier - 1"/>
    <s v="R1012"/>
    <n v="50"/>
  </r>
  <r>
    <s v="Id294"/>
    <s v=" Ms.  Hillary L"/>
    <n v="23.94"/>
    <n v="4.54"/>
    <s v="yes"/>
    <s v="No"/>
    <x v="1"/>
    <n v="1"/>
    <x v="0"/>
    <s v="Healthy Weight"/>
    <s v="Normal"/>
    <s v="07-Nov-2001"/>
    <n v="8821.8799999999992"/>
    <s v="tier - 2"/>
    <s v="tier - 3"/>
    <s v="R1023"/>
    <n v="21"/>
  </r>
  <r>
    <s v="Id299"/>
    <s v=" Mr.  Evan D"/>
    <n v="22.515000000000001"/>
    <n v="11.18"/>
    <s v="No"/>
    <s v="No"/>
    <x v="0"/>
    <n v="2"/>
    <x v="0"/>
    <s v="Healthy Weight"/>
    <s v="Diabetes"/>
    <s v="06-Sep-1974"/>
    <n v="8765.25"/>
    <s v="tier - 2"/>
    <s v="tier - 3"/>
    <s v="R1012"/>
    <n v="48"/>
  </r>
  <r>
    <s v="Id301"/>
    <s v=" Mr.  Kyle"/>
    <n v="23.66"/>
    <n v="5.1100000000000003"/>
    <s v="yes"/>
    <s v="No"/>
    <x v="1"/>
    <n v="1"/>
    <x v="0"/>
    <s v="Healthy Weight"/>
    <s v="Normal"/>
    <s v="23-Aug-1999"/>
    <n v="8747.68"/>
    <s v="tier - 2"/>
    <s v="tier - 3"/>
    <s v="R1011"/>
    <n v="23"/>
  </r>
  <r>
    <s v="Id303"/>
    <s v=" Mr.  Martin A"/>
    <n v="18.62"/>
    <n v="10.24"/>
    <s v="No"/>
    <s v="No"/>
    <x v="0"/>
    <n v="0"/>
    <x v="0"/>
    <s v="Healthy Weight"/>
    <s v="Diabetes"/>
    <s v="25-Jun-1973"/>
    <n v="8703.4599999999991"/>
    <s v="tier - 3"/>
    <s v="tier - 3"/>
    <s v="R1011"/>
    <n v="49"/>
  </r>
  <r>
    <s v="Id304"/>
    <s v=" Ms.  Stacey"/>
    <n v="19.190000000000001"/>
    <n v="7.71"/>
    <s v="yes"/>
    <s v="No"/>
    <x v="0"/>
    <n v="1"/>
    <x v="0"/>
    <s v="Healthy Weight"/>
    <s v="Diabetes"/>
    <s v="28-Oct-1980"/>
    <n v="8701.84"/>
    <s v="tier - 2"/>
    <s v="tier - 3"/>
    <s v="R1021"/>
    <n v="42"/>
  </r>
  <r>
    <s v="Id307"/>
    <s v=" Ms.  Megan"/>
    <n v="20.350000000000001"/>
    <n v="4.16"/>
    <s v="No"/>
    <s v="No"/>
    <x v="0"/>
    <n v="0"/>
    <x v="0"/>
    <s v="Healthy Weight"/>
    <s v="Normal"/>
    <s v="10-Aug-1969"/>
    <n v="8665.14"/>
    <s v="tier - 2"/>
    <s v="tier - 3"/>
    <s v="R1013"/>
    <n v="53"/>
  </r>
  <r>
    <s v="Id308"/>
    <s v=" Mr.  Jason W"/>
    <n v="24.035"/>
    <n v="6.11"/>
    <s v="No"/>
    <s v="No"/>
    <x v="0"/>
    <n v="0"/>
    <x v="0"/>
    <s v="Healthy Weight"/>
    <s v="Prediabetes"/>
    <s v="07-Jul-1962"/>
    <n v="39221.120000000003"/>
    <s v="tier - 2"/>
    <s v="tier - 1"/>
    <s v="R1011"/>
    <n v="60"/>
  </r>
  <r>
    <s v="Id309"/>
    <s v=" Ms.  Michele"/>
    <n v="23.56"/>
    <n v="5.97"/>
    <s v="No"/>
    <s v="No"/>
    <x v="0"/>
    <n v="0"/>
    <x v="0"/>
    <s v="Healthy Weight"/>
    <s v="Prediabetes"/>
    <s v="21-Oct-1965"/>
    <n v="8665.09"/>
    <s v="tier - 3"/>
    <s v="tier - 2"/>
    <s v="R1012"/>
    <n v="57"/>
  </r>
  <r>
    <s v="Id312"/>
    <s v=" Mr.  Bryan L"/>
    <n v="23.87"/>
    <n v="4.7699999999999996"/>
    <s v="yes"/>
    <s v="No"/>
    <x v="1"/>
    <n v="1"/>
    <x v="0"/>
    <s v="Healthy Weight"/>
    <s v="Normal"/>
    <s v="17-Jul-1979"/>
    <n v="8606.2199999999993"/>
    <s v="tier - 1"/>
    <s v="tier - 2"/>
    <s v="R1014"/>
    <n v="43"/>
  </r>
  <r>
    <s v="Id321"/>
    <s v=" Ms.  Janice"/>
    <n v="23.6"/>
    <n v="7.4"/>
    <s v="yes"/>
    <s v="No"/>
    <x v="0"/>
    <n v="1"/>
    <x v="0"/>
    <s v="Healthy Weight"/>
    <s v="Diabetes"/>
    <s v="06-Dec-1982"/>
    <n v="8572.0400000000009"/>
    <s v="tier - 2"/>
    <s v="tier - 2"/>
    <s v="R1021"/>
    <n v="40"/>
  </r>
  <r>
    <s v="Id323"/>
    <s v=" Mr.  Alan R"/>
    <n v="24.32"/>
    <n v="11.56"/>
    <s v="yes"/>
    <s v="No"/>
    <x v="0"/>
    <n v="1"/>
    <x v="0"/>
    <s v="Healthy Weight"/>
    <s v="Diabetes"/>
    <s v="21-Sep-1988"/>
    <n v="8567.25"/>
    <s v="tier - 2"/>
    <s v="tier - 1"/>
    <s v="R1012"/>
    <n v="34"/>
  </r>
  <r>
    <s v="Id334"/>
    <s v=" Mr.  Keith J"/>
    <n v="20.75"/>
    <n v="5.18"/>
    <s v="yes"/>
    <s v="No"/>
    <x v="0"/>
    <n v="2"/>
    <x v="0"/>
    <s v="Healthy Weight"/>
    <s v="Normal"/>
    <s v="21-Jun-1977"/>
    <n v="8516.83"/>
    <s v="tier - 2"/>
    <s v="tier - 1"/>
    <s v="R1013"/>
    <n v="45"/>
  </r>
  <r>
    <s v="Id339"/>
    <s v=" Mr.  Ben"/>
    <n v="18.84"/>
    <n v="11.82"/>
    <s v="yes"/>
    <s v="No"/>
    <x v="1"/>
    <n v="1"/>
    <x v="0"/>
    <s v="Healthy Weight"/>
    <s v="Diabetes"/>
    <s v="19-Jun-1984"/>
    <n v="8450.82"/>
    <s v="tier - 2"/>
    <s v="tier - 2"/>
    <s v="R1025"/>
    <n v="38"/>
  </r>
  <r>
    <s v="Id340"/>
    <s v=" Ms.  Cheryl A"/>
    <n v="19.57"/>
    <n v="7.41"/>
    <s v="yes"/>
    <s v="No"/>
    <x v="0"/>
    <n v="1"/>
    <x v="0"/>
    <s v="Healthy Weight"/>
    <s v="Diabetes"/>
    <s v="12-Jun-1966"/>
    <n v="8448.66"/>
    <s v="tier - 3"/>
    <s v="tier - 1"/>
    <s v="R1013"/>
    <n v="56"/>
  </r>
  <r>
    <s v="Id343"/>
    <s v=" Ms.  Jessica"/>
    <n v="24.78"/>
    <n v="9.85"/>
    <s v="No"/>
    <s v="No"/>
    <x v="0"/>
    <n v="0"/>
    <x v="0"/>
    <s v="Healthy Weight"/>
    <s v="Diabetes"/>
    <s v="04-Sep-1972"/>
    <n v="8444.4699999999993"/>
    <s v="tier - 3"/>
    <s v="tier - 1"/>
    <s v="R1011"/>
    <n v="50"/>
  </r>
  <r>
    <s v="Id344"/>
    <s v=" Mr.  Bruce"/>
    <n v="24.77"/>
    <n v="7.59"/>
    <s v="No"/>
    <s v="No"/>
    <x v="0"/>
    <n v="0"/>
    <x v="0"/>
    <s v="Healthy Weight"/>
    <s v="Diabetes"/>
    <s v="09-Sep-1972"/>
    <n v="8442.67"/>
    <s v="tier - 2"/>
    <s v="tier - 3"/>
    <s v="R1013"/>
    <n v="50"/>
  </r>
  <r>
    <s v="Id353"/>
    <s v=" Mr.  Colin"/>
    <n v="22.135000000000002"/>
    <n v="8.17"/>
    <s v="No"/>
    <s v="No"/>
    <x v="0"/>
    <n v="0"/>
    <x v="0"/>
    <s v="Healthy Weight"/>
    <s v="Diabetes"/>
    <s v="24-Sep-1980"/>
    <n v="38947.43"/>
    <s v="tier - 2"/>
    <s v="tier - 3"/>
    <s v="R1011"/>
    <n v="42"/>
  </r>
  <r>
    <s v="Id359"/>
    <s v=" Mr.  Mike"/>
    <n v="22.8"/>
    <n v="6.98"/>
    <s v="No"/>
    <s v="No"/>
    <x v="0"/>
    <n v="0"/>
    <x v="0"/>
    <s v="Healthy Weight"/>
    <s v="Diabetes"/>
    <s v="26-Jun-1978"/>
    <n v="8302.5400000000009"/>
    <s v="tier - 3"/>
    <s v="tier - 3"/>
    <s v="R1016"/>
    <n v="44"/>
  </r>
  <r>
    <s v="Id360"/>
    <s v=" Mr.  Rick"/>
    <n v="19.09"/>
    <n v="4"/>
    <s v="yes"/>
    <s v="No"/>
    <x v="0"/>
    <n v="1"/>
    <x v="0"/>
    <s v="Healthy Weight"/>
    <s v="Normal"/>
    <s v="06-Jun-1974"/>
    <n v="8283.68"/>
    <s v="tier - 2"/>
    <s v="tier - 3"/>
    <s v="R1013"/>
    <n v="49"/>
  </r>
  <r>
    <s v="Id361"/>
    <s v=" Mr.  Pierre-Michel"/>
    <n v="23.37"/>
    <n v="4.2300000000000004"/>
    <s v="No"/>
    <s v="No"/>
    <x v="0"/>
    <n v="0"/>
    <x v="0"/>
    <s v="Healthy Weight"/>
    <s v="Normal"/>
    <s v="22-Dec-1974"/>
    <n v="8280.6200000000008"/>
    <s v="tier - 2"/>
    <s v="tier - 2"/>
    <s v="R1013"/>
    <n v="48"/>
  </r>
  <r>
    <s v="Id366"/>
    <s v=" Mr.  Drew T"/>
    <n v="23.98"/>
    <n v="9.89"/>
    <s v="No"/>
    <s v="No"/>
    <x v="0"/>
    <n v="0"/>
    <x v="0"/>
    <s v="Healthy Weight"/>
    <s v="Diabetes"/>
    <s v="05-Sep-1964"/>
    <n v="8268"/>
    <s v="tier - 3"/>
    <s v="tier - 3"/>
    <s v="R1013"/>
    <n v="58"/>
  </r>
  <r>
    <s v="Id379"/>
    <s v=" Ms.  Heather"/>
    <n v="18.829999999999998"/>
    <n v="10.08"/>
    <s v="yes"/>
    <s v="No"/>
    <x v="0"/>
    <n v="0"/>
    <x v="0"/>
    <s v="Healthy Weight"/>
    <s v="Diabetes"/>
    <s v="21-Jun-1990"/>
    <n v="8157.92"/>
    <s v="tier - 2"/>
    <s v="tier - 3"/>
    <s v="R1025"/>
    <n v="32"/>
  </r>
  <r>
    <s v="Id385"/>
    <s v=" Mr.  Andrew D"/>
    <n v="18.66"/>
    <n v="11.35"/>
    <s v="No"/>
    <s v="No"/>
    <x v="0"/>
    <n v="0"/>
    <x v="0"/>
    <s v="Healthy Weight"/>
    <s v="Diabetes"/>
    <s v="10-Jun-1967"/>
    <n v="8091.3"/>
    <s v="tier - 3"/>
    <s v="tier - 1"/>
    <s v="R1012"/>
    <n v="55"/>
  </r>
  <r>
    <s v="Id387"/>
    <s v=" Ms.  Michelle"/>
    <n v="18.87"/>
    <n v="8.06"/>
    <s v="No"/>
    <s v="No"/>
    <x v="0"/>
    <n v="0"/>
    <x v="0"/>
    <s v="Healthy Weight"/>
    <s v="Diabetes"/>
    <s v="21-Dec-1975"/>
    <n v="8083.92"/>
    <s v="tier - 3"/>
    <s v="tier - 3"/>
    <s v="R1013"/>
    <n v="47"/>
  </r>
  <r>
    <s v="Id389"/>
    <s v=" Ms.  Nikki"/>
    <n v="22.64"/>
    <n v="6.54"/>
    <s v="yes"/>
    <s v="No"/>
    <x v="0"/>
    <n v="2"/>
    <x v="0"/>
    <s v="Healthy Weight"/>
    <s v="Diabetes"/>
    <s v="28-Aug-2001"/>
    <n v="8081.26"/>
    <s v="tier - 2"/>
    <s v="tier - 2"/>
    <s v="R1012"/>
    <n v="21"/>
  </r>
  <r>
    <s v="Id401"/>
    <s v=" Mr.  Gregory"/>
    <n v="23.274999999999999"/>
    <n v="6.26"/>
    <s v="yes"/>
    <s v="No"/>
    <x v="1"/>
    <n v="1"/>
    <x v="0"/>
    <s v="Healthy Weight"/>
    <s v="Prediabetes"/>
    <s v="20-Dec-1976"/>
    <n v="8026.67"/>
    <s v="tier - 2"/>
    <s v="tier - 2"/>
    <s v="R1012"/>
    <n v="46"/>
  </r>
  <r>
    <s v="Id403"/>
    <s v=" Ms.  Anne Elise"/>
    <n v="22.8"/>
    <n v="4.29"/>
    <s v="yes"/>
    <s v="No"/>
    <x v="1"/>
    <n v="1"/>
    <x v="0"/>
    <s v="Healthy Weight"/>
    <s v="Normal"/>
    <s v="03-Nov-1989"/>
    <n v="8021.11"/>
    <s v="tier - 2"/>
    <s v="tier - 1"/>
    <s v="R1012"/>
    <n v="33"/>
  </r>
  <r>
    <s v="Id404"/>
    <s v=" Mr.  Christopher R"/>
    <n v="24.3"/>
    <n v="5.43"/>
    <s v="No"/>
    <s v="No"/>
    <x v="0"/>
    <n v="2"/>
    <x v="0"/>
    <s v="Healthy Weight"/>
    <s v="Normal"/>
    <s v="08-Nov-1980"/>
    <n v="8017.06"/>
    <s v="tier - 2"/>
    <s v="tier - 2"/>
    <s v="R1012"/>
    <n v="42"/>
  </r>
  <r>
    <s v="Id406"/>
    <s v=" Mr.  Christopher D"/>
    <n v="22.72"/>
    <n v="9.9600000000000009"/>
    <s v="yes"/>
    <s v="No"/>
    <x v="0"/>
    <n v="2"/>
    <x v="0"/>
    <s v="Healthy Weight"/>
    <s v="Diabetes"/>
    <s v="22-Aug-1962"/>
    <n v="8004.96"/>
    <s v="tier - 3"/>
    <s v="tier - 1"/>
    <s v="R1013"/>
    <n v="60"/>
  </r>
  <r>
    <s v="Id436"/>
    <s v=" Mr.  Christian"/>
    <n v="22.66"/>
    <n v="10.68"/>
    <s v="No"/>
    <s v="No"/>
    <x v="0"/>
    <n v="0"/>
    <x v="0"/>
    <s v="Healthy Weight"/>
    <s v="Diabetes"/>
    <s v="02-Jun-1979"/>
    <n v="7727.25"/>
    <s v="tier - 2"/>
    <s v="tier - 3"/>
    <s v="R1012"/>
    <n v="44"/>
  </r>
  <r>
    <s v="Id439"/>
    <s v=" Mr.  Joshua D"/>
    <n v="22.98"/>
    <n v="6.14"/>
    <s v="yes"/>
    <s v="No"/>
    <x v="0"/>
    <n v="0"/>
    <x v="0"/>
    <s v="Healthy Weight"/>
    <s v="Prediabetes"/>
    <s v="18-Dec-1982"/>
    <n v="7682.67"/>
    <s v="tier - 2"/>
    <s v="tier - 1"/>
    <s v="R1013"/>
    <n v="40"/>
  </r>
  <r>
    <s v="Id457"/>
    <s v=" Mr.  Lee"/>
    <n v="19.350000000000001"/>
    <n v="8.2200000000000006"/>
    <s v="yes"/>
    <s v="No"/>
    <x v="0"/>
    <n v="0"/>
    <x v="0"/>
    <s v="Healthy Weight"/>
    <s v="Diabetes"/>
    <s v="29-Nov-1978"/>
    <n v="7626.99"/>
    <s v="tier - 2"/>
    <s v="tier - 2"/>
    <s v="R1011"/>
    <n v="44"/>
  </r>
  <r>
    <s v="Id462"/>
    <s v=" Ms.  Lindsey"/>
    <n v="24.33"/>
    <n v="8"/>
    <s v="No"/>
    <s v="No"/>
    <x v="0"/>
    <n v="0"/>
    <x v="0"/>
    <s v="Healthy Weight"/>
    <s v="Diabetes"/>
    <s v="30-Sep-1997"/>
    <n v="7607.03"/>
    <s v="tier - 2"/>
    <s v="tier - 2"/>
    <s v="R1012"/>
    <n v="25"/>
  </r>
  <r>
    <s v="Id463"/>
    <s v=" Ms.  Marissa D"/>
    <n v="19.855"/>
    <n v="5.71"/>
    <s v="yes"/>
    <s v="No"/>
    <x v="0"/>
    <n v="0"/>
    <x v="0"/>
    <s v="Healthy Weight"/>
    <s v="Prediabetes"/>
    <s v="17-Jul-1967"/>
    <n v="7585.62"/>
    <s v="tier - 3"/>
    <s v="tier - 2"/>
    <s v="R1013"/>
    <n v="55"/>
  </r>
  <r>
    <s v="Id470"/>
    <s v=" Mr.  Guannan"/>
    <n v="18.989999999999998"/>
    <n v="10.82"/>
    <s v="yes"/>
    <s v="No"/>
    <x v="0"/>
    <n v="0"/>
    <x v="0"/>
    <s v="Healthy Weight"/>
    <s v="Diabetes"/>
    <s v="18-Oct-1978"/>
    <n v="7518.03"/>
    <s v="tier - 2"/>
    <s v="tier - 3"/>
    <s v="R1012"/>
    <n v="44"/>
  </r>
  <r>
    <s v="Id486"/>
    <s v=" Mr.  Jeff"/>
    <n v="24.19"/>
    <n v="6.22"/>
    <s v="yes"/>
    <s v="No"/>
    <x v="1"/>
    <n v="1"/>
    <x v="0"/>
    <s v="Healthy Weight"/>
    <s v="Prediabetes"/>
    <s v="12-Nov-1999"/>
    <n v="38511.629999999997"/>
    <s v="tier - 2"/>
    <s v="tier - 2"/>
    <s v="R1024"/>
    <n v="23"/>
  </r>
  <r>
    <s v="Id498"/>
    <s v=" Mr.  Chris"/>
    <n v="19.95"/>
    <n v="4.3600000000000003"/>
    <s v="No"/>
    <s v="No"/>
    <x v="0"/>
    <n v="2"/>
    <x v="0"/>
    <s v="Healthy Weight"/>
    <s v="Normal"/>
    <s v="15-Jun-1986"/>
    <n v="7339.93"/>
    <s v="tier - 2"/>
    <s v="tier - 2"/>
    <s v="R1012"/>
    <n v="36"/>
  </r>
  <r>
    <s v="Id504"/>
    <s v=" Ms.  Freya R"/>
    <n v="22.44"/>
    <n v="4.62"/>
    <s v="yes"/>
    <s v="No"/>
    <x v="0"/>
    <n v="0"/>
    <x v="0"/>
    <s v="Healthy Weight"/>
    <s v="Normal"/>
    <s v="11-Aug-1972"/>
    <n v="7318.22"/>
    <s v="tier - 2"/>
    <s v="tier - 3"/>
    <s v="R1012"/>
    <n v="50"/>
  </r>
  <r>
    <s v="Id506"/>
    <s v=" Ms.  Kara"/>
    <n v="22.95"/>
    <n v="10.53"/>
    <s v="No"/>
    <s v="No"/>
    <x v="0"/>
    <n v="2"/>
    <x v="0"/>
    <s v="Healthy Weight"/>
    <s v="Diabetes"/>
    <s v="06-Jun-1965"/>
    <n v="7304.65"/>
    <s v="tier - 3"/>
    <s v="tier - 3"/>
    <s v="R1013"/>
    <n v="58"/>
  </r>
  <r>
    <s v="Id511"/>
    <s v=" Mr.  Rick"/>
    <n v="22.135000000000002"/>
    <n v="10.81"/>
    <s v="yes"/>
    <s v="No"/>
    <x v="0"/>
    <n v="1"/>
    <x v="0"/>
    <s v="Healthy Weight"/>
    <s v="Diabetes"/>
    <s v="04-Aug-1981"/>
    <n v="7265.7"/>
    <s v="tier - 3"/>
    <s v="tier - 3"/>
    <s v="R1012"/>
    <n v="41"/>
  </r>
  <r>
    <s v="Id512"/>
    <s v=" Mr.  Matthew"/>
    <n v="21.375"/>
    <n v="4.32"/>
    <s v="No"/>
    <s v="No"/>
    <x v="0"/>
    <n v="0"/>
    <x v="0"/>
    <s v="Healthy Weight"/>
    <s v="Normal"/>
    <s v="25-Oct-1973"/>
    <n v="7265.58"/>
    <s v="tier - 2"/>
    <s v="tier - 2"/>
    <s v="R1013"/>
    <n v="49"/>
  </r>
  <r>
    <s v="Id518"/>
    <s v=" Ms.  Karen"/>
    <n v="18.91"/>
    <n v="11.44"/>
    <s v="No"/>
    <s v="No"/>
    <x v="0"/>
    <n v="0"/>
    <x v="0"/>
    <s v="Healthy Weight"/>
    <s v="Diabetes"/>
    <s v="15-Sep-1977"/>
    <n v="7222.79"/>
    <s v="tier - 3"/>
    <s v="tier - 3"/>
    <s v="R1012"/>
    <n v="45"/>
  </r>
  <r>
    <s v="Id519"/>
    <s v=" Mr.  Gregory"/>
    <n v="22.41"/>
    <n v="11.37"/>
    <s v="yes"/>
    <s v="No"/>
    <x v="0"/>
    <n v="1"/>
    <x v="0"/>
    <s v="Healthy Weight"/>
    <s v="Diabetes"/>
    <s v="22-Aug-1970"/>
    <n v="38389.79"/>
    <s v="tier - 2"/>
    <s v="tier - 3"/>
    <s v="R1011"/>
    <n v="52"/>
  </r>
  <r>
    <s v="Id520"/>
    <s v=" Ms.  Sabine"/>
    <n v="22.704999999999998"/>
    <n v="6.14"/>
    <s v="No"/>
    <s v="No"/>
    <x v="0"/>
    <n v="0"/>
    <x v="0"/>
    <s v="Healthy Weight"/>
    <s v="Prediabetes"/>
    <s v="28-Jun-1991"/>
    <n v="7220.25"/>
    <s v="tier - 2"/>
    <s v="tier - 2"/>
    <s v="R1021"/>
    <n v="31"/>
  </r>
  <r>
    <s v="Id529"/>
    <s v=" Mr.  Alan"/>
    <n v="22.3"/>
    <n v="4.95"/>
    <s v="yes"/>
    <s v="No"/>
    <x v="0"/>
    <n v="0"/>
    <x v="0"/>
    <s v="Healthy Weight"/>
    <s v="Normal"/>
    <s v="22-Jun-1980"/>
    <n v="7160.09"/>
    <s v="tier - 2"/>
    <s v="tier - 2"/>
    <s v="R1011"/>
    <n v="42"/>
  </r>
  <r>
    <s v="Id532"/>
    <s v=" Mr.  Eric"/>
    <n v="19.95"/>
    <n v="6.11"/>
    <s v="No"/>
    <s v="No"/>
    <x v="0"/>
    <n v="1"/>
    <x v="0"/>
    <s v="Healthy Weight"/>
    <s v="Prediabetes"/>
    <s v="06-Sep-1978"/>
    <n v="7152.67"/>
    <s v="tier - 3"/>
    <s v="tier - 2"/>
    <s v="R1013"/>
    <n v="44"/>
  </r>
  <r>
    <s v="Id534"/>
    <s v=" Mr.  Brendan"/>
    <n v="18.75"/>
    <n v="6.72"/>
    <s v="No"/>
    <s v="No"/>
    <x v="0"/>
    <n v="0"/>
    <x v="0"/>
    <s v="Healthy Weight"/>
    <s v="Diabetes"/>
    <s v="30-Jul-1978"/>
    <n v="7147.47"/>
    <s v="tier - 2"/>
    <s v="tier - 3"/>
    <s v="R1013"/>
    <n v="44"/>
  </r>
  <r>
    <s v="Id539"/>
    <s v=" Ms.  Katie"/>
    <n v="23.31"/>
    <n v="8.27"/>
    <s v="No"/>
    <s v="No"/>
    <x v="0"/>
    <n v="0"/>
    <x v="0"/>
    <s v="Healthy Weight"/>
    <s v="Diabetes"/>
    <s v="01-Aug-1993"/>
    <n v="7128.64"/>
    <s v="tier - 2"/>
    <s v="tier - 2"/>
    <s v="R1021"/>
    <n v="29"/>
  </r>
  <r>
    <s v="Id545"/>
    <s v=" Mrs.  Teiko"/>
    <n v="22.86"/>
    <n v="7.5"/>
    <s v="No"/>
    <s v="No"/>
    <x v="0"/>
    <n v="0"/>
    <x v="0"/>
    <s v="Healthy Weight"/>
    <s v="Diabetes"/>
    <s v="24-Jun-1978"/>
    <n v="7054.41"/>
    <s v="tier - 2"/>
    <s v="tier - 2"/>
    <s v="R1013"/>
    <n v="44"/>
  </r>
  <r>
    <s v="Id547"/>
    <s v=" Ms.  Johannah"/>
    <n v="18.760000000000002"/>
    <n v="4.88"/>
    <s v="yes"/>
    <s v="No"/>
    <x v="1"/>
    <n v="1"/>
    <x v="0"/>
    <s v="Healthy Weight"/>
    <s v="Normal"/>
    <s v="21-Jul-1980"/>
    <n v="7050.02"/>
    <s v="tier - 2"/>
    <s v="tier - 1"/>
    <s v="R1024"/>
    <n v="42"/>
  </r>
  <r>
    <s v="Id548"/>
    <s v=" Mr.  Ryan A"/>
    <n v="24.36"/>
    <n v="5.57"/>
    <s v="No"/>
    <s v="No"/>
    <x v="0"/>
    <n v="0"/>
    <x v="0"/>
    <s v="Healthy Weight"/>
    <s v="Normal"/>
    <s v="22-Oct-1980"/>
    <n v="7046.72"/>
    <s v="tier - 2"/>
    <s v="tier - 3"/>
    <s v="R1013"/>
    <n v="42"/>
  </r>
  <r>
    <s v="Id550"/>
    <s v=" Mr.  Bryan"/>
    <n v="22.704999999999998"/>
    <n v="4.57"/>
    <s v="yes"/>
    <s v="No"/>
    <x v="0"/>
    <n v="0"/>
    <x v="0"/>
    <s v="Healthy Weight"/>
    <s v="Normal"/>
    <s v="29-Oct-1995"/>
    <n v="7042.11"/>
    <s v="tier - 2"/>
    <s v="tier - 3"/>
    <s v="R1012"/>
    <n v="27"/>
  </r>
  <r>
    <s v="Id551"/>
    <s v=" Ms.  Lizette"/>
    <n v="21.79"/>
    <n v="8.6999999999999993"/>
    <s v="yes"/>
    <s v="No"/>
    <x v="0"/>
    <n v="1"/>
    <x v="0"/>
    <s v="Healthy Weight"/>
    <s v="Diabetes"/>
    <s v="02-Jun-1978"/>
    <n v="7033.08"/>
    <s v="tier - 2"/>
    <s v="tier - 2"/>
    <s v="R1013"/>
    <n v="45"/>
  </r>
  <r>
    <s v="Id552"/>
    <s v=" Mr.  Don"/>
    <n v="24.52"/>
    <n v="4.76"/>
    <s v="No"/>
    <s v="No"/>
    <x v="0"/>
    <n v="0"/>
    <x v="0"/>
    <s v="Healthy Weight"/>
    <s v="Normal"/>
    <s v="30-Oct-1989"/>
    <n v="38282.75"/>
    <s v="tier - 1"/>
    <s v="tier - 2"/>
    <s v="R1013"/>
    <n v="33"/>
  </r>
  <r>
    <s v="Id554"/>
    <s v=" Ms.  Amy R"/>
    <n v="24.49"/>
    <n v="4.67"/>
    <s v="No"/>
    <s v="No"/>
    <x v="0"/>
    <n v="0"/>
    <x v="0"/>
    <s v="Healthy Weight"/>
    <s v="Normal"/>
    <s v="01-Sep-1982"/>
    <n v="6989.95"/>
    <s v="tier - 2"/>
    <s v="tier - 1"/>
    <s v="R1013"/>
    <n v="40"/>
  </r>
  <r>
    <s v="Id556"/>
    <s v=" Mr.  Mike G"/>
    <n v="22.58"/>
    <n v="7.46"/>
    <s v="No"/>
    <s v="No"/>
    <x v="0"/>
    <n v="0"/>
    <x v="0"/>
    <s v="Healthy Weight"/>
    <s v="Diabetes"/>
    <s v="10-Dec-1985"/>
    <n v="6985.51"/>
    <s v="tier - 2"/>
    <s v="tier - 2"/>
    <s v="R1019"/>
    <n v="37"/>
  </r>
  <r>
    <s v="Id559"/>
    <s v=" Ms.  Angela M"/>
    <n v="19.475000000000001"/>
    <n v="4.74"/>
    <s v="No"/>
    <s v="No"/>
    <x v="0"/>
    <n v="1"/>
    <x v="0"/>
    <s v="Healthy Weight"/>
    <s v="Normal"/>
    <s v="15-Dec-1978"/>
    <n v="6948.7"/>
    <s v="tier - 1"/>
    <s v="tier - 2"/>
    <s v="R1012"/>
    <n v="44"/>
  </r>
  <r>
    <s v="Id564"/>
    <s v=" Ms.  Marie E"/>
    <n v="18.75"/>
    <n v="5.47"/>
    <s v="yes"/>
    <s v="No"/>
    <x v="1"/>
    <n v="1"/>
    <x v="0"/>
    <s v="Healthy Weight"/>
    <s v="Normal"/>
    <s v="16-Aug-1980"/>
    <n v="38245.589999999997"/>
    <s v="tier - 1"/>
    <s v="tier - 2"/>
    <s v="R1013"/>
    <n v="42"/>
  </r>
  <r>
    <s v="Id565"/>
    <s v=" Mrs.  Katie"/>
    <n v="22.36"/>
    <n v="8.6"/>
    <s v="No"/>
    <s v="No"/>
    <x v="0"/>
    <n v="0"/>
    <x v="0"/>
    <s v="Healthy Weight"/>
    <s v="Diabetes"/>
    <s v="05-Sep-1984"/>
    <n v="6933.24"/>
    <s v="tier - 2"/>
    <s v="tier - 3"/>
    <s v="R1012"/>
    <n v="38"/>
  </r>
  <r>
    <s v="Id566"/>
    <s v=" Mr.  Eric D"/>
    <n v="23.94"/>
    <n v="10.74"/>
    <s v="yes"/>
    <s v="No"/>
    <x v="0"/>
    <n v="0"/>
    <x v="0"/>
    <s v="Healthy Weight"/>
    <s v="Diabetes"/>
    <s v="21-Dec-1989"/>
    <n v="6895.19"/>
    <s v="tier - 2"/>
    <s v="tier - 3"/>
    <s v="R1024"/>
    <n v="33"/>
  </r>
  <r>
    <s v="Id568"/>
    <s v=" Ms.  Haley L"/>
    <n v="21.93"/>
    <n v="6.3"/>
    <s v="No"/>
    <s v="No"/>
    <x v="0"/>
    <n v="0"/>
    <x v="0"/>
    <s v="Healthy Weight"/>
    <s v="Prediabetes"/>
    <s v="24-Dec-2004"/>
    <n v="6876.53"/>
    <s v="tier - 2"/>
    <s v="tier - 1"/>
    <s v="R1012"/>
    <n v="18"/>
  </r>
  <r>
    <s v="Id573"/>
    <s v=" Mrs.  Beth A"/>
    <n v="19.32"/>
    <n v="11.58"/>
    <s v="yes"/>
    <s v="No"/>
    <x v="0"/>
    <n v="1"/>
    <x v="0"/>
    <s v="Healthy Weight"/>
    <s v="Diabetes"/>
    <s v="04-Nov-1979"/>
    <n v="6849.03"/>
    <s v="tier - 2"/>
    <s v="tier - 2"/>
    <s v="R1011"/>
    <n v="43"/>
  </r>
  <r>
    <s v="Id576"/>
    <s v=" Ms.  Adrienne G"/>
    <n v="24.02"/>
    <n v="4.38"/>
    <s v="No"/>
    <s v="No"/>
    <x v="0"/>
    <n v="0"/>
    <x v="0"/>
    <s v="Healthy Weight"/>
    <s v="Normal"/>
    <s v="30-Nov-2000"/>
    <n v="6842.28"/>
    <s v="tier - 2"/>
    <s v="tier - 1"/>
    <s v="R1012"/>
    <n v="22"/>
  </r>
  <r>
    <s v="Id581"/>
    <s v=" Mr.  Jonathan"/>
    <n v="19"/>
    <n v="5.46"/>
    <s v="yes"/>
    <s v="No"/>
    <x v="0"/>
    <n v="1"/>
    <x v="0"/>
    <s v="Healthy Weight"/>
    <s v="Normal"/>
    <s v="24-Dec-1985"/>
    <n v="6796.86"/>
    <s v="tier - 3"/>
    <s v="tier - 3"/>
    <s v="R1012"/>
    <n v="37"/>
  </r>
  <r>
    <s v="Id583"/>
    <s v=" Ms.  Benjamina C"/>
    <n v="18.77"/>
    <n v="11.98"/>
    <s v="yes"/>
    <s v="No"/>
    <x v="0"/>
    <n v="2"/>
    <x v="0"/>
    <s v="Healthy Weight"/>
    <s v="Diabetes"/>
    <s v="08-Oct-1981"/>
    <n v="6781.35"/>
    <s v="tier - 2"/>
    <s v="tier - 1"/>
    <s v="R1013"/>
    <n v="41"/>
  </r>
  <r>
    <s v="Id587"/>
    <s v=" Ms.  Alexis N"/>
    <n v="21.99"/>
    <n v="11.17"/>
    <s v="No"/>
    <s v="No"/>
    <x v="0"/>
    <n v="0"/>
    <x v="0"/>
    <s v="Healthy Weight"/>
    <s v="Diabetes"/>
    <s v="10-Oct-1988"/>
    <n v="6753.04"/>
    <s v="tier - 2"/>
    <s v="tier - 2"/>
    <s v="R1024"/>
    <n v="34"/>
  </r>
  <r>
    <s v="Id589"/>
    <s v=" Mrs.  Lacey"/>
    <n v="24.51"/>
    <n v="4.83"/>
    <s v="yes"/>
    <s v="No"/>
    <x v="1"/>
    <n v="1"/>
    <x v="0"/>
    <s v="Healthy Weight"/>
    <s v="Normal"/>
    <s v="17-Jun-1970"/>
    <n v="6749.63"/>
    <s v="tier - 2"/>
    <s v="tier - 1"/>
    <s v="R1013"/>
    <n v="52"/>
  </r>
  <r>
    <s v="Id590"/>
    <s v=" Ms.  Laurette"/>
    <n v="19.399999999999999"/>
    <n v="11.93"/>
    <s v="No"/>
    <s v="No"/>
    <x v="0"/>
    <n v="0"/>
    <x v="0"/>
    <s v="Healthy Weight"/>
    <s v="Diabetes"/>
    <s v="05-Jun-1986"/>
    <n v="6748.59"/>
    <s v="tier - 3"/>
    <s v="tier - 1"/>
    <s v="R1016"/>
    <n v="37"/>
  </r>
  <r>
    <s v="Id593"/>
    <s v=" Ms.  Kati A"/>
    <n v="23.37"/>
    <n v="5.59"/>
    <s v="yes"/>
    <s v="No"/>
    <x v="0"/>
    <n v="0"/>
    <x v="0"/>
    <s v="Healthy Weight"/>
    <s v="Normal"/>
    <s v="21-Oct-1978"/>
    <n v="6737.98"/>
    <s v="tier - 2"/>
    <s v="tier - 3"/>
    <s v="R1013"/>
    <n v="44"/>
  </r>
  <r>
    <s v="Id596"/>
    <s v=" Mr.  Brent"/>
    <n v="23.4"/>
    <n v="4.47"/>
    <s v="No"/>
    <s v="No"/>
    <x v="0"/>
    <n v="0"/>
    <x v="0"/>
    <s v="Healthy Weight"/>
    <s v="Normal"/>
    <s v="12-Dec-1971"/>
    <n v="6706.47"/>
    <s v="tier - 2"/>
    <s v="tier - 1"/>
    <s v="R1013"/>
    <n v="51"/>
  </r>
  <r>
    <s v="Id598"/>
    <s v=" Ms.  Erin D"/>
    <n v="21.12"/>
    <n v="4.99"/>
    <s v="No"/>
    <s v="No"/>
    <x v="0"/>
    <n v="1"/>
    <x v="0"/>
    <s v="Healthy Weight"/>
    <s v="Normal"/>
    <s v="13-Jul-1968"/>
    <n v="6700.56"/>
    <s v="tier - 3"/>
    <s v="tier - 1"/>
    <s v="R1012"/>
    <n v="54"/>
  </r>
  <r>
    <s v="Id604"/>
    <s v=" Mr.  Jonathan"/>
    <n v="20.69"/>
    <n v="6.93"/>
    <s v="No"/>
    <s v="No"/>
    <x v="0"/>
    <n v="2"/>
    <x v="0"/>
    <s v="Healthy Weight"/>
    <s v="Diabetes"/>
    <s v="01-Jul-1984"/>
    <n v="6652.53"/>
    <s v="tier - 3"/>
    <s v="tier - 2"/>
    <s v="R1013"/>
    <n v="38"/>
  </r>
  <r>
    <s v="Id617"/>
    <s v=" Mrs.  Sarah"/>
    <n v="21.4"/>
    <n v="5.6"/>
    <s v="No"/>
    <s v="No"/>
    <x v="0"/>
    <n v="0"/>
    <x v="0"/>
    <s v="Healthy Weight"/>
    <s v="Normal"/>
    <s v="20-Sep-1984"/>
    <n v="6555.07"/>
    <s v="tier - 2"/>
    <s v="tier - 2"/>
    <s v="R1024"/>
    <n v="38"/>
  </r>
  <r>
    <s v="Id618"/>
    <s v=" Ms.  Amy"/>
    <n v="23.01"/>
    <n v="4.68"/>
    <s v="No"/>
    <s v="No"/>
    <x v="0"/>
    <n v="0"/>
    <x v="0"/>
    <s v="Healthy Weight"/>
    <s v="Normal"/>
    <s v="11-Dec-1968"/>
    <n v="6552.01"/>
    <s v="tier - 3"/>
    <s v="tier - 2"/>
    <s v="R1013"/>
    <n v="54"/>
  </r>
  <r>
    <s v="Id619"/>
    <s v=" Ms.  Brittany L"/>
    <n v="19.86"/>
    <n v="5.62"/>
    <s v="yes"/>
    <s v="No"/>
    <x v="0"/>
    <n v="0"/>
    <x v="0"/>
    <s v="Healthy Weight"/>
    <s v="Normal"/>
    <s v="09-Sep-1979"/>
    <n v="37829.72"/>
    <s v="tier - 1"/>
    <s v="tier - 2"/>
    <s v="R1011"/>
    <n v="43"/>
  </r>
  <r>
    <s v="Id630"/>
    <s v=" Ms.  Caitlin E"/>
    <n v="20.58"/>
    <n v="11.04"/>
    <s v="yes"/>
    <s v="No"/>
    <x v="0"/>
    <n v="1"/>
    <x v="0"/>
    <s v="Healthy Weight"/>
    <s v="Diabetes"/>
    <s v="26-Jul-1983"/>
    <n v="37800.980000000003"/>
    <s v="tier - 2"/>
    <s v="tier - 2"/>
    <s v="R1011"/>
    <n v="39"/>
  </r>
  <r>
    <s v="Id631"/>
    <s v=" Mrs.  Samantha A"/>
    <n v="19.53"/>
    <n v="6.09"/>
    <s v="yes"/>
    <s v="No"/>
    <x v="0"/>
    <n v="0"/>
    <x v="0"/>
    <s v="Healthy Weight"/>
    <s v="Prediabetes"/>
    <s v="08-Jun-1980"/>
    <n v="6474.01"/>
    <s v="tier - 2"/>
    <s v="tier - 3"/>
    <s v="R1011"/>
    <n v="43"/>
  </r>
  <r>
    <s v="Id633"/>
    <s v=" Mr.  Christopher"/>
    <n v="18.920000000000002"/>
    <n v="8.18"/>
    <s v="No"/>
    <s v="No"/>
    <x v="0"/>
    <n v="0"/>
    <x v="0"/>
    <s v="Healthy Weight"/>
    <s v="Diabetes"/>
    <s v="01-Nov-1984"/>
    <n v="6457.84"/>
    <s v="tier - 2"/>
    <s v="tier - 3"/>
    <s v="R1012"/>
    <n v="38"/>
  </r>
  <r>
    <s v="Id637"/>
    <s v=" Ms.  Stephanie"/>
    <n v="23.465"/>
    <n v="5.56"/>
    <s v="No"/>
    <s v="No"/>
    <x v="0"/>
    <n v="1"/>
    <x v="0"/>
    <s v="Healthy Weight"/>
    <s v="Normal"/>
    <s v="30-Dec-1976"/>
    <n v="6417.28"/>
    <s v="tier - 2"/>
    <s v="tier - 3"/>
    <s v="R1013"/>
    <n v="46"/>
  </r>
  <r>
    <s v="Id641"/>
    <s v=" Mr.  Takuo"/>
    <n v="19.79"/>
    <n v="4.8099999999999996"/>
    <s v="yes"/>
    <s v="No"/>
    <x v="0"/>
    <n v="0"/>
    <x v="0"/>
    <s v="Healthy Weight"/>
    <s v="Normal"/>
    <s v="15-Aug-1986"/>
    <n v="37742.58"/>
    <s v="tier - 1"/>
    <s v="tier - 1"/>
    <s v="R1013"/>
    <n v="36"/>
  </r>
  <r>
    <s v="Id656"/>
    <s v=" Mr.  Matthew A"/>
    <n v="20.48"/>
    <n v="11.09"/>
    <s v="No"/>
    <s v="No"/>
    <x v="0"/>
    <n v="0"/>
    <x v="0"/>
    <s v="Healthy Weight"/>
    <s v="Diabetes"/>
    <s v="25-Sep-1986"/>
    <n v="6335.64"/>
    <s v="tier - 2"/>
    <s v="tier - 2"/>
    <s v="R1013"/>
    <n v="36"/>
  </r>
  <r>
    <s v="Id662"/>
    <s v=" Mr.  Jeff T"/>
    <n v="21.78"/>
    <n v="9.31"/>
    <s v="yes"/>
    <s v="No"/>
    <x v="0"/>
    <n v="0"/>
    <x v="0"/>
    <s v="Healthy Weight"/>
    <s v="Diabetes"/>
    <s v="17-Sep-1974"/>
    <n v="6302.23"/>
    <s v="tier - 2"/>
    <s v="tier - 1"/>
    <s v="R1013"/>
    <n v="48"/>
  </r>
  <r>
    <s v="Id663"/>
    <s v=" Mr.  Neil D"/>
    <n v="23.75"/>
    <n v="5.03"/>
    <s v="No"/>
    <s v="No"/>
    <x v="0"/>
    <n v="1"/>
    <x v="0"/>
    <s v="Healthy Weight"/>
    <s v="Normal"/>
    <s v="10-Oct-1988"/>
    <n v="37701.879999999997"/>
    <s v="tier - 2"/>
    <s v="tier - 3"/>
    <s v="R1023"/>
    <n v="34"/>
  </r>
  <r>
    <s v="Id667"/>
    <s v=" Mrs.  Erin M"/>
    <n v="19.21"/>
    <n v="5.52"/>
    <s v="No"/>
    <s v="No"/>
    <x v="0"/>
    <n v="2"/>
    <x v="0"/>
    <s v="Healthy Weight"/>
    <s v="Normal"/>
    <s v="16-Oct-1993"/>
    <n v="6276.3"/>
    <s v="tier - 2"/>
    <s v="tier - 1"/>
    <s v="R1025"/>
    <n v="29"/>
  </r>
  <r>
    <s v="Id670"/>
    <s v=" Mrs.  Jennifer"/>
    <n v="23.2"/>
    <n v="4.41"/>
    <s v="No"/>
    <s v="No"/>
    <x v="1"/>
    <n v="1"/>
    <x v="0"/>
    <s v="Healthy Weight"/>
    <s v="Normal"/>
    <s v="17-Oct-1995"/>
    <n v="6261.2"/>
    <s v="tier - 2"/>
    <s v="tier - 1"/>
    <s v="R1026"/>
    <n v="27"/>
  </r>
  <r>
    <s v="Id672"/>
    <s v=" Ms.  Hiruni"/>
    <n v="20.9"/>
    <n v="6.94"/>
    <s v="No"/>
    <s v="No"/>
    <x v="0"/>
    <n v="0"/>
    <x v="0"/>
    <s v="Healthy Weight"/>
    <s v="Diabetes"/>
    <s v="08-Sep-1972"/>
    <n v="6254.13"/>
    <s v="tier - 2"/>
    <s v="tier - 2"/>
    <s v="R1012"/>
    <n v="50"/>
  </r>
  <r>
    <s v="Id673"/>
    <s v=" Ms.  Reina H"/>
    <n v="19.11"/>
    <n v="4.3499999999999996"/>
    <s v="No"/>
    <s v="No"/>
    <x v="0"/>
    <n v="2"/>
    <x v="0"/>
    <s v="Healthy Weight"/>
    <s v="Normal"/>
    <s v="11-Nov-1972"/>
    <n v="6253.85"/>
    <s v="tier - 2"/>
    <s v="tier - 2"/>
    <s v="R1013"/>
    <n v="50"/>
  </r>
  <r>
    <s v="Id677"/>
    <s v=" Mrs.  Daphne"/>
    <n v="24.32"/>
    <n v="5.56"/>
    <s v="yes"/>
    <s v="No"/>
    <x v="0"/>
    <n v="0"/>
    <x v="0"/>
    <s v="Healthy Weight"/>
    <s v="Normal"/>
    <s v="11-Aug-1983"/>
    <n v="6238.3"/>
    <s v="tier - 2"/>
    <s v="tier - 1"/>
    <s v="R1011"/>
    <n v="39"/>
  </r>
  <r>
    <s v="Id684"/>
    <s v=" Ms.  Kimberly D"/>
    <n v="22.63"/>
    <n v="5.09"/>
    <s v="yes"/>
    <s v="No"/>
    <x v="0"/>
    <n v="0"/>
    <x v="0"/>
    <s v="Healthy Weight"/>
    <s v="Normal"/>
    <s v="23-Oct-1988"/>
    <n v="6196.45"/>
    <s v="tier - 2"/>
    <s v="tier - 1"/>
    <s v="R1011"/>
    <n v="34"/>
  </r>
  <r>
    <s v="Id685"/>
    <s v=" Mr.  Marc-Olivier"/>
    <n v="23.46"/>
    <n v="4.21"/>
    <s v="No"/>
    <s v="No"/>
    <x v="0"/>
    <n v="1"/>
    <x v="0"/>
    <s v="Healthy Weight"/>
    <s v="Normal"/>
    <s v="01-Oct-1981"/>
    <n v="6186.13"/>
    <s v="tier - 2"/>
    <s v="tier - 3"/>
    <s v="R1011"/>
    <n v="41"/>
  </r>
  <r>
    <s v="Id686"/>
    <s v=" Mr.  Russell J"/>
    <n v="22.56"/>
    <n v="4.34"/>
    <s v="yes"/>
    <s v="No"/>
    <x v="0"/>
    <n v="0"/>
    <x v="0"/>
    <s v="Healthy Weight"/>
    <s v="Normal"/>
    <s v="20-Jun-1982"/>
    <n v="37650.74"/>
    <s v="tier - 2"/>
    <s v="tier - 2"/>
    <s v="R1012"/>
    <n v="40"/>
  </r>
  <r>
    <s v="Id687"/>
    <s v=" Ms.  Karine"/>
    <n v="19.28"/>
    <n v="11.85"/>
    <s v="No"/>
    <s v="No"/>
    <x v="0"/>
    <n v="2"/>
    <x v="0"/>
    <s v="Healthy Weight"/>
    <s v="Diabetes"/>
    <s v="22-Nov-1981"/>
    <n v="6185.32"/>
    <s v="tier - 2"/>
    <s v="tier - 1"/>
    <s v="R1013"/>
    <n v="41"/>
  </r>
  <r>
    <s v="Id689"/>
    <s v=" Ms.  Allison M"/>
    <n v="18.71"/>
    <n v="5.29"/>
    <s v="yes"/>
    <s v="No"/>
    <x v="0"/>
    <n v="0"/>
    <x v="0"/>
    <s v="Healthy Weight"/>
    <s v="Normal"/>
    <s v="05-Oct-1970"/>
    <n v="6183.46"/>
    <s v="tier - 2"/>
    <s v="tier - 2"/>
    <s v="R1012"/>
    <n v="52"/>
  </r>
  <r>
    <s v="Id690"/>
    <s v=" Ms.  Adriana"/>
    <n v="20.61"/>
    <n v="6.89"/>
    <s v="No"/>
    <s v="No"/>
    <x v="0"/>
    <n v="0"/>
    <x v="0"/>
    <s v="Healthy Weight"/>
    <s v="Diabetes"/>
    <s v="09-Aug-1985"/>
    <n v="6183.32"/>
    <s v="tier - 2"/>
    <s v="tier - 2"/>
    <s v="R1012"/>
    <n v="37"/>
  </r>
  <r>
    <s v="Id695"/>
    <s v=" Mr.  Alexander"/>
    <n v="21.85"/>
    <n v="5.26"/>
    <s v="yes"/>
    <s v="No"/>
    <x v="1"/>
    <n v="1"/>
    <x v="0"/>
    <s v="Healthy Weight"/>
    <s v="Normal"/>
    <s v="12-Dec-1976"/>
    <n v="6139.14"/>
    <s v="tier - 2"/>
    <s v="tier - 3"/>
    <s v="R1013"/>
    <n v="46"/>
  </r>
  <r>
    <s v="Id703"/>
    <s v=" Mr.  Anders"/>
    <n v="18.78"/>
    <n v="4.45"/>
    <s v="No"/>
    <s v="No"/>
    <x v="1"/>
    <n v="1"/>
    <x v="0"/>
    <s v="Healthy Weight"/>
    <s v="Normal"/>
    <s v="21-Jul-1985"/>
    <n v="6112.35"/>
    <s v="tier - 2"/>
    <s v="tier - 1"/>
    <s v="R1012"/>
    <n v="37"/>
  </r>
  <r>
    <s v="Id708"/>
    <s v=" Mrs.  Katie"/>
    <n v="21.31"/>
    <n v="4.17"/>
    <s v="No"/>
    <s v="No"/>
    <x v="0"/>
    <n v="0"/>
    <x v="0"/>
    <s v="Healthy Weight"/>
    <s v="Normal"/>
    <s v="12-Oct-2000"/>
    <n v="37484.449999999997"/>
    <s v="tier - 1"/>
    <s v="tier - 1"/>
    <s v="R1013"/>
    <n v="22"/>
  </r>
  <r>
    <s v="Id709"/>
    <s v=" Mrs.  Sally"/>
    <n v="19.559999999999999"/>
    <n v="11.96"/>
    <s v="No"/>
    <s v="No"/>
    <x v="0"/>
    <n v="0"/>
    <x v="0"/>
    <s v="Healthy Weight"/>
    <s v="Diabetes"/>
    <s v="08-Aug-1979"/>
    <n v="6074.37"/>
    <s v="tier - 2"/>
    <s v="tier - 2"/>
    <s v="R1012"/>
    <n v="43"/>
  </r>
  <r>
    <s v="Id711"/>
    <s v=" Ms.  Rina"/>
    <n v="19.53"/>
    <n v="11.68"/>
    <s v="No"/>
    <s v="No"/>
    <x v="0"/>
    <n v="0"/>
    <x v="0"/>
    <s v="Healthy Weight"/>
    <s v="Diabetes"/>
    <s v="08-Nov-1994"/>
    <n v="6064.37"/>
    <s v="tier - 2"/>
    <s v="tier - 2"/>
    <s v="R1011"/>
    <n v="28"/>
  </r>
  <r>
    <s v="Id719"/>
    <s v=" Mr.  Josh"/>
    <n v="24.86"/>
    <n v="6.23"/>
    <s v="No"/>
    <s v="No"/>
    <x v="0"/>
    <n v="0"/>
    <x v="0"/>
    <s v="Healthy Weight"/>
    <s v="Prediabetes"/>
    <s v="27-Sep-2002"/>
    <n v="37465.339999999997"/>
    <s v="tier - 1"/>
    <s v="tier - 2"/>
    <s v="R1012"/>
    <n v="20"/>
  </r>
  <r>
    <s v="Id730"/>
    <s v=" Ms.  Dana"/>
    <n v="19.95"/>
    <n v="5.39"/>
    <s v="No"/>
    <s v="No"/>
    <x v="0"/>
    <n v="1"/>
    <x v="0"/>
    <s v="Healthy Weight"/>
    <s v="Normal"/>
    <s v="03-Aug-1979"/>
    <n v="37425.94"/>
    <s v="tier - 2"/>
    <s v="tier - 1"/>
    <s v="R1011"/>
    <n v="43"/>
  </r>
  <r>
    <s v="Id731"/>
    <s v=" Ms.  Jennifer L"/>
    <n v="23.65"/>
    <n v="5.75"/>
    <s v="yes"/>
    <s v="No"/>
    <x v="0"/>
    <n v="0"/>
    <x v="0"/>
    <s v="Healthy Weight"/>
    <s v="Prediabetes"/>
    <s v="13-Aug-1993"/>
    <n v="5926.93"/>
    <s v="tier - 2"/>
    <s v="tier - 2"/>
    <s v="R1025"/>
    <n v="29"/>
  </r>
  <r>
    <s v="Id739"/>
    <s v=" Mr.  Cary J"/>
    <n v="20.76"/>
    <n v="6.26"/>
    <s v="No"/>
    <s v="No"/>
    <x v="0"/>
    <n v="0"/>
    <x v="0"/>
    <s v="Healthy Weight"/>
    <s v="Prediabetes"/>
    <s v="20-Aug-1995"/>
    <n v="5843.99"/>
    <s v="tier - 2"/>
    <s v="tier - 2"/>
    <s v="R1025"/>
    <n v="27"/>
  </r>
  <r>
    <s v="Id751"/>
    <s v=" Mr.  Kevin"/>
    <n v="19.95"/>
    <n v="4.05"/>
    <s v="No"/>
    <s v="No"/>
    <x v="0"/>
    <n v="1"/>
    <x v="0"/>
    <s v="Healthy Weight"/>
    <s v="Normal"/>
    <s v="18-Dec-1971"/>
    <n v="5720.38"/>
    <s v="tier - 2"/>
    <s v="tier - 1"/>
    <s v="R1013"/>
    <n v="51"/>
  </r>
  <r>
    <s v="Id753"/>
    <s v=" Ms.  Nuta"/>
    <n v="22.01"/>
    <n v="5.01"/>
    <s v="No"/>
    <s v="No"/>
    <x v="0"/>
    <n v="1"/>
    <x v="0"/>
    <s v="Healthy Weight"/>
    <s v="Normal"/>
    <s v="30-Aug-1981"/>
    <n v="5709.16"/>
    <s v="tier - 3"/>
    <s v="tier - 3"/>
    <s v="R1013"/>
    <n v="41"/>
  </r>
  <r>
    <s v="Id755"/>
    <s v=" Mrs.  Heidi"/>
    <n v="19.170000000000002"/>
    <n v="7.94"/>
    <s v="No"/>
    <s v="No"/>
    <x v="0"/>
    <n v="0"/>
    <x v="0"/>
    <s v="Healthy Weight"/>
    <s v="Diabetes"/>
    <s v="15-Jun-1981"/>
    <n v="5699.84"/>
    <s v="tier - 2"/>
    <s v="tier - 3"/>
    <s v="R1013"/>
    <n v="41"/>
  </r>
  <r>
    <s v="Id759"/>
    <s v=" Mr.  Filip"/>
    <n v="24.3"/>
    <n v="6.23"/>
    <s v="No"/>
    <s v="No"/>
    <x v="0"/>
    <n v="0"/>
    <x v="0"/>
    <s v="Healthy Weight"/>
    <s v="Prediabetes"/>
    <s v="12-Aug-1984"/>
    <n v="5679.13"/>
    <s v="tier - 2"/>
    <s v="tier - 2"/>
    <s v="R1013"/>
    <n v="38"/>
  </r>
  <r>
    <s v="Id760"/>
    <s v=" Ms.  Rosemary E"/>
    <n v="19.059999999999999"/>
    <n v="7.41"/>
    <s v="No"/>
    <s v="No"/>
    <x v="0"/>
    <n v="0"/>
    <x v="0"/>
    <s v="Healthy Weight"/>
    <s v="Diabetes"/>
    <s v="03-Sep-1983"/>
    <n v="5662.23"/>
    <s v="tier - 2"/>
    <s v="tier - 1"/>
    <s v="R1013"/>
    <n v="39"/>
  </r>
  <r>
    <s v="Id762"/>
    <s v=" Mr.  Jason"/>
    <n v="21.37"/>
    <n v="4.54"/>
    <s v="yes"/>
    <s v="No"/>
    <x v="1"/>
    <n v="1"/>
    <x v="0"/>
    <s v="Healthy Weight"/>
    <s v="Normal"/>
    <s v="08-Jun-1983"/>
    <n v="5649.72"/>
    <s v="tier - 2"/>
    <s v="tier - 3"/>
    <s v="R1011"/>
    <n v="40"/>
  </r>
  <r>
    <s v="Id764"/>
    <s v=" Ms.  Jennifer R"/>
    <n v="20.86"/>
    <n v="4.3600000000000003"/>
    <s v="yes"/>
    <s v="No"/>
    <x v="0"/>
    <n v="0"/>
    <x v="0"/>
    <s v="Healthy Weight"/>
    <s v="Normal"/>
    <s v="09-Dec-1987"/>
    <n v="5630.46"/>
    <s v="tier - 2"/>
    <s v="tier - 3"/>
    <s v="R1012"/>
    <n v="35"/>
  </r>
  <r>
    <s v="Id769"/>
    <s v=" Ms.  Stacey"/>
    <n v="22.13"/>
    <n v="9.1999999999999993"/>
    <s v="yes"/>
    <s v="No"/>
    <x v="0"/>
    <n v="0"/>
    <x v="0"/>
    <s v="Healthy Weight"/>
    <s v="Diabetes"/>
    <s v="21-Nov-1986"/>
    <n v="5584.31"/>
    <s v="tier - 3"/>
    <s v="tier - 1"/>
    <s v="R1013"/>
    <n v="36"/>
  </r>
  <r>
    <s v="Id770"/>
    <s v=" Ms.  Kimberly"/>
    <n v="22.51"/>
    <n v="6.08"/>
    <s v="yes"/>
    <s v="No"/>
    <x v="0"/>
    <n v="1"/>
    <x v="0"/>
    <s v="Healthy Weight"/>
    <s v="Prediabetes"/>
    <s v="05-Sep-1985"/>
    <n v="5582.95"/>
    <s v="tier - 2"/>
    <s v="tier - 1"/>
    <s v="R1012"/>
    <n v="37"/>
  </r>
  <r>
    <s v="Id777"/>
    <s v=" Mrs.  Karen L"/>
    <n v="19.855"/>
    <n v="6.64"/>
    <s v="yes"/>
    <s v="No"/>
    <x v="0"/>
    <n v="1"/>
    <x v="0"/>
    <s v="Healthy Weight"/>
    <s v="Diabetes"/>
    <s v="17-Aug-1984"/>
    <n v="5488.26"/>
    <s v="tier - 2"/>
    <s v="tier - 3"/>
    <s v="R1011"/>
    <n v="38"/>
  </r>
  <r>
    <s v="Id786"/>
    <s v=" Ms.  Una M"/>
    <n v="22.34"/>
    <n v="5.19"/>
    <s v="yes"/>
    <s v="No"/>
    <x v="0"/>
    <n v="0"/>
    <x v="0"/>
    <s v="Healthy Weight"/>
    <s v="Normal"/>
    <s v="05-Sep-2000"/>
    <n v="37165.160000000003"/>
    <s v="tier - 1"/>
    <s v="tier - 3"/>
    <s v="R1011"/>
    <n v="22"/>
  </r>
  <r>
    <s v="Id797"/>
    <s v=" Ms.  Deedra G"/>
    <n v="22.135000000000002"/>
    <n v="5.0999999999999996"/>
    <s v="No"/>
    <s v="No"/>
    <x v="0"/>
    <n v="0"/>
    <x v="0"/>
    <s v="Healthy Weight"/>
    <s v="Normal"/>
    <s v="30-Oct-1995"/>
    <n v="37133.9"/>
    <s v="tier - 2"/>
    <s v="tier - 2"/>
    <s v="R1013"/>
    <n v="27"/>
  </r>
  <r>
    <s v="Id807"/>
    <s v=" Mr.  Will"/>
    <n v="23.48"/>
    <n v="6.24"/>
    <s v="No"/>
    <s v="No"/>
    <x v="0"/>
    <n v="1"/>
    <x v="0"/>
    <s v="Healthy Weight"/>
    <s v="Prediabetes"/>
    <s v="02-Sep-1974"/>
    <n v="5322.24"/>
    <s v="tier - 2"/>
    <s v="tier - 1"/>
    <s v="R1012"/>
    <n v="48"/>
  </r>
  <r>
    <s v="Id812"/>
    <s v=" Mr.  Tom"/>
    <n v="24.605"/>
    <n v="5.7"/>
    <s v="No"/>
    <s v="No"/>
    <x v="0"/>
    <n v="0"/>
    <x v="0"/>
    <s v="Healthy Weight"/>
    <s v="Prediabetes"/>
    <s v="12-Nov-1974"/>
    <n v="5291.71"/>
    <s v="tier - 2"/>
    <s v="tier - 2"/>
    <s v="R1012"/>
    <n v="48"/>
  </r>
  <r>
    <s v="Id821"/>
    <s v=" Mr.  Marcus B"/>
    <n v="22.515000000000001"/>
    <n v="4.37"/>
    <s v="No"/>
    <s v="No"/>
    <x v="1"/>
    <n v="1"/>
    <x v="0"/>
    <s v="Healthy Weight"/>
    <s v="Normal"/>
    <s v="09-Sep-1987"/>
    <n v="5246.05"/>
    <s v="tier - 2"/>
    <s v="tier - 3"/>
    <s v="R1011"/>
    <n v="35"/>
  </r>
  <r>
    <s v="Id826"/>
    <s v=" Ms.  Kate A"/>
    <n v="20.53"/>
    <n v="4.8600000000000003"/>
    <s v="No"/>
    <s v="No"/>
    <x v="0"/>
    <n v="1"/>
    <x v="0"/>
    <s v="Healthy Weight"/>
    <s v="Normal"/>
    <s v="01-Dec-1999"/>
    <n v="5213.22"/>
    <s v="tier - 2"/>
    <s v="tier - 1"/>
    <s v="R1012"/>
    <n v="23"/>
  </r>
  <r>
    <s v="Id827"/>
    <s v=" Ms.  Kelli"/>
    <n v="23.79"/>
    <n v="4.74"/>
    <s v="No"/>
    <s v="No"/>
    <x v="0"/>
    <n v="0"/>
    <x v="0"/>
    <s v="Healthy Weight"/>
    <s v="Normal"/>
    <s v="17-Jun-1993"/>
    <n v="5209.58"/>
    <s v="tier - 3"/>
    <s v="tier - 3"/>
    <s v="R1017"/>
    <n v="29"/>
  </r>
  <r>
    <s v="Id830"/>
    <s v=" Mrs.  Ashley K"/>
    <n v="20.82"/>
    <n v="5.55"/>
    <s v="No"/>
    <s v="No"/>
    <x v="0"/>
    <n v="1"/>
    <x v="0"/>
    <s v="Healthy Weight"/>
    <s v="Normal"/>
    <s v="01-Nov-1991"/>
    <n v="37040.879999999997"/>
    <s v="tier - 2"/>
    <s v="tier - 2"/>
    <s v="R1011"/>
    <n v="31"/>
  </r>
  <r>
    <s v="Id832"/>
    <s v=" Mr.  Ryan K"/>
    <n v="23.44"/>
    <n v="4.6500000000000004"/>
    <s v="yes"/>
    <s v="No"/>
    <x v="0"/>
    <n v="1"/>
    <x v="0"/>
    <s v="Healthy Weight"/>
    <s v="Normal"/>
    <s v="16-Oct-1984"/>
    <n v="5177.12"/>
    <s v="tier - 2"/>
    <s v="tier - 1"/>
    <s v="R1013"/>
    <n v="38"/>
  </r>
  <r>
    <s v="Id833"/>
    <s v=" Mr.  Matthew J"/>
    <n v="24.13"/>
    <n v="5.2"/>
    <s v="No"/>
    <s v="No"/>
    <x v="0"/>
    <n v="1"/>
    <x v="0"/>
    <s v="Healthy Weight"/>
    <s v="Normal"/>
    <s v="29-Aug-1991"/>
    <n v="5166.96"/>
    <s v="tier - 2"/>
    <s v="tier - 2"/>
    <s v="R1012"/>
    <n v="31"/>
  </r>
  <r>
    <s v="Id838"/>
    <s v=" Mr.  Eric D"/>
    <n v="23.9"/>
    <n v="6.06"/>
    <s v="yes"/>
    <s v="No"/>
    <x v="1"/>
    <n v="1"/>
    <x v="0"/>
    <s v="Healthy Weight"/>
    <s v="Prediabetes"/>
    <s v="15-Sep-1988"/>
    <n v="5136.75"/>
    <s v="tier - 2"/>
    <s v="tier - 1"/>
    <s v="R1013"/>
    <n v="34"/>
  </r>
  <r>
    <s v="Id841"/>
    <s v=" Ms.  Amelia F"/>
    <n v="18.54"/>
    <n v="4.95"/>
    <s v="No"/>
    <s v="No"/>
    <x v="0"/>
    <n v="0"/>
    <x v="0"/>
    <s v="Healthy Weight"/>
    <s v="Normal"/>
    <s v="13-Sep-1992"/>
    <n v="36976.449999999997"/>
    <s v="tier - 2"/>
    <s v="tier - 3"/>
    <s v="R1011"/>
    <n v="30"/>
  </r>
  <r>
    <s v="Id845"/>
    <s v=" Mrs.  Mayumi"/>
    <n v="22.01"/>
    <n v="6.72"/>
    <s v="yes"/>
    <s v="No"/>
    <x v="0"/>
    <n v="1"/>
    <x v="0"/>
    <s v="Healthy Weight"/>
    <s v="Diabetes"/>
    <s v="22-Nov-1978"/>
    <n v="5077.1899999999996"/>
    <s v="tier - 2"/>
    <s v="tier - 3"/>
    <s v="R1012"/>
    <n v="44"/>
  </r>
  <r>
    <s v="Id854"/>
    <s v=" Mr.  C Fred"/>
    <n v="23.56"/>
    <n v="5.45"/>
    <s v="yes"/>
    <s v="No"/>
    <x v="0"/>
    <n v="1"/>
    <x v="0"/>
    <s v="Healthy Weight"/>
    <s v="Normal"/>
    <s v="28-Dec-1985"/>
    <n v="5028.1499999999996"/>
    <s v="tier - 1"/>
    <s v="tier - 2"/>
    <s v="R1012"/>
    <n v="37"/>
  </r>
  <r>
    <s v="Id860"/>
    <s v=" Ms.  Zanae E"/>
    <n v="23.6"/>
    <n v="4.33"/>
    <s v="No"/>
    <s v="No"/>
    <x v="0"/>
    <n v="0"/>
    <x v="0"/>
    <s v="Healthy Weight"/>
    <s v="Normal"/>
    <s v="24-Jun-1988"/>
    <n v="4992.38"/>
    <s v="tier - 2"/>
    <s v="tier - 3"/>
    <s v="R1024"/>
    <n v="34"/>
  </r>
  <r>
    <s v="Id863"/>
    <s v=" Mr.  Jason L"/>
    <n v="20.28"/>
    <n v="11.07"/>
    <s v="yes"/>
    <s v="No"/>
    <x v="0"/>
    <n v="0"/>
    <x v="0"/>
    <s v="Healthy Weight"/>
    <s v="Diabetes"/>
    <s v="13-Aug-1977"/>
    <n v="36935.64"/>
    <s v="tier - 2"/>
    <s v="tier - 1"/>
    <s v="R1011"/>
    <n v="45"/>
  </r>
  <r>
    <s v="Id864"/>
    <s v=" Mr.  Benjamin J"/>
    <n v="20.234999999999999"/>
    <n v="5.19"/>
    <s v="No"/>
    <s v="No"/>
    <x v="1"/>
    <n v="1"/>
    <x v="0"/>
    <s v="Healthy Weight"/>
    <s v="Normal"/>
    <s v="26-Jun-1974"/>
    <n v="4942.0600000000004"/>
    <s v="tier - 2"/>
    <s v="tier - 2"/>
    <s v="R1013"/>
    <n v="48"/>
  </r>
  <r>
    <s v="Id866"/>
    <s v=" Mrs.  Erika"/>
    <n v="24.24"/>
    <n v="6.15"/>
    <s v="No"/>
    <s v="No"/>
    <x v="0"/>
    <n v="0"/>
    <x v="0"/>
    <s v="Healthy Weight"/>
    <s v="Prediabetes"/>
    <s v="23-Aug-1991"/>
    <n v="4931.6499999999996"/>
    <s v="tier - 2"/>
    <s v="tier - 3"/>
    <s v="R1011"/>
    <n v="31"/>
  </r>
  <r>
    <s v="Id872"/>
    <s v=" Ms.  Shaista S"/>
    <n v="23.16"/>
    <n v="5.5"/>
    <s v="No"/>
    <s v="No"/>
    <x v="0"/>
    <n v="0"/>
    <x v="0"/>
    <s v="Healthy Weight"/>
    <s v="Normal"/>
    <s v="28-Nov-1990"/>
    <n v="4894.3900000000003"/>
    <s v="tier - 2"/>
    <s v="tier - 3"/>
    <s v="R1013"/>
    <n v="32"/>
  </r>
  <r>
    <s v="Id883"/>
    <s v=" Ms.  Aimee J"/>
    <n v="18.905000000000001"/>
    <n v="4.91"/>
    <s v="yes"/>
    <s v="No"/>
    <x v="0"/>
    <n v="1"/>
    <x v="0"/>
    <s v="Healthy Weight"/>
    <s v="Normal"/>
    <s v="29-Sep-1995"/>
    <n v="4840.95"/>
    <s v="tier - 2"/>
    <s v="tier - 1"/>
    <s v="R1021"/>
    <n v="27"/>
  </r>
  <r>
    <s v="Id884"/>
    <s v=" Ms.  Suzanne"/>
    <n v="20.03"/>
    <n v="9.25"/>
    <s v="yes"/>
    <s v="No"/>
    <x v="0"/>
    <n v="0"/>
    <x v="0"/>
    <s v="Healthy Weight"/>
    <s v="Diabetes"/>
    <s v="15-Oct-1984"/>
    <n v="4839.18"/>
    <s v="tier - 2"/>
    <s v="tier - 1"/>
    <s v="R1012"/>
    <n v="38"/>
  </r>
  <r>
    <s v="Id887"/>
    <s v=" Ms.  Taylor J"/>
    <n v="22.04"/>
    <n v="5.86"/>
    <s v="No"/>
    <s v="No"/>
    <x v="0"/>
    <n v="1"/>
    <x v="0"/>
    <s v="Healthy Weight"/>
    <s v="Prediabetes"/>
    <s v="11-Dec-2000"/>
    <n v="4835.43"/>
    <s v="tier - 2"/>
    <s v="tier - 2"/>
    <s v="R1021"/>
    <n v="22"/>
  </r>
  <r>
    <s v="Id889"/>
    <s v=" Mr.  Joshua E"/>
    <n v="18.5"/>
    <n v="5.33"/>
    <s v="No"/>
    <s v="No"/>
    <x v="0"/>
    <n v="0"/>
    <x v="0"/>
    <s v="Healthy Weight"/>
    <s v="Normal"/>
    <s v="01-Dec-1995"/>
    <n v="4827.8999999999996"/>
    <s v="tier - 1"/>
    <s v="tier - 2"/>
    <s v="R1011"/>
    <n v="27"/>
  </r>
  <r>
    <s v="Id899"/>
    <s v=" Mr.  Robert"/>
    <n v="20.74"/>
    <n v="11.69"/>
    <s v="yes"/>
    <s v="No"/>
    <x v="0"/>
    <n v="1"/>
    <x v="0"/>
    <s v="Healthy Weight"/>
    <s v="Diabetes"/>
    <s v="16-Aug-1992"/>
    <n v="4753.6400000000003"/>
    <s v="tier - 2"/>
    <s v="tier - 3"/>
    <s v="R1013"/>
    <n v="30"/>
  </r>
  <r>
    <s v="Id901"/>
    <s v=" Ms.  Jessica E"/>
    <n v="23.844999999999999"/>
    <n v="4.3600000000000003"/>
    <s v="No"/>
    <s v="No"/>
    <x v="0"/>
    <n v="0"/>
    <x v="0"/>
    <s v="Healthy Weight"/>
    <s v="Normal"/>
    <s v="02-Sep-1987"/>
    <n v="4747.05"/>
    <s v="tier - 2"/>
    <s v="tier - 2"/>
    <s v="R1013"/>
    <n v="35"/>
  </r>
  <r>
    <s v="Id903"/>
    <s v=" Ms.  Emilie"/>
    <n v="22.895"/>
    <n v="5.24"/>
    <s v="No"/>
    <s v="No"/>
    <x v="0"/>
    <n v="1"/>
    <x v="0"/>
    <s v="Healthy Weight"/>
    <s v="Normal"/>
    <s v="24-Nov-2004"/>
    <n v="4740.78"/>
    <s v="tier - 2"/>
    <s v="tier - 3"/>
    <s v="R1021"/>
    <n v="18"/>
  </r>
  <r>
    <s v="Id904"/>
    <s v=" Ms.  Caitlin B"/>
    <n v="21.945"/>
    <n v="5.37"/>
    <s v="No"/>
    <s v="No"/>
    <x v="0"/>
    <n v="1"/>
    <x v="0"/>
    <s v="Healthy Weight"/>
    <s v="Normal"/>
    <s v="12-Oct-1991"/>
    <n v="4738.2700000000004"/>
    <s v="tier - 2"/>
    <s v="tier - 3"/>
    <s v="R1012"/>
    <n v="31"/>
  </r>
  <r>
    <s v="Id905"/>
    <s v=" Mr.  Joseph W"/>
    <n v="19.47"/>
    <n v="6.6"/>
    <s v="yes"/>
    <s v="No"/>
    <x v="0"/>
    <n v="0"/>
    <x v="0"/>
    <s v="Healthy Weight"/>
    <s v="Diabetes"/>
    <s v="05-Sep-1986"/>
    <n v="4734.6400000000003"/>
    <s v="tier - 2"/>
    <s v="tier - 1"/>
    <s v="R1013"/>
    <n v="36"/>
  </r>
  <r>
    <s v="Id923"/>
    <s v=" Ms.  Leah A"/>
    <n v="20.52"/>
    <n v="4.83"/>
    <s v="No"/>
    <s v="No"/>
    <x v="0"/>
    <n v="0"/>
    <x v="0"/>
    <s v="Healthy Weight"/>
    <s v="Normal"/>
    <s v="29-Jun-1998"/>
    <n v="4618.08"/>
    <s v="tier - 2"/>
    <s v="tier - 1"/>
    <s v="R1012"/>
    <n v="24"/>
  </r>
  <r>
    <s v="Id926"/>
    <s v=" Ms.  Oksana"/>
    <n v="24.6"/>
    <n v="5.86"/>
    <s v="No"/>
    <s v="No"/>
    <x v="1"/>
    <n v="1"/>
    <x v="0"/>
    <s v="Healthy Weight"/>
    <s v="Prediabetes"/>
    <s v="25-Dec-1996"/>
    <n v="4564.1899999999996"/>
    <s v="tier - 2"/>
    <s v="tier - 2"/>
    <s v="R1024"/>
    <n v="26"/>
  </r>
  <r>
    <s v="Id929"/>
    <s v=" Mrs.  Lisa M"/>
    <n v="18.850000000000001"/>
    <n v="6.03"/>
    <s v="No"/>
    <s v="No"/>
    <x v="0"/>
    <n v="1"/>
    <x v="0"/>
    <s v="Healthy Weight"/>
    <s v="Prediabetes"/>
    <s v="17-Nov-1990"/>
    <n v="4544.2299999999996"/>
    <s v="tier - 2"/>
    <s v="tier - 1"/>
    <s v="R1024"/>
    <n v="32"/>
  </r>
  <r>
    <s v="Id934"/>
    <s v=" Ms.  Brittany A"/>
    <n v="21.375"/>
    <n v="6.19"/>
    <s v="yes"/>
    <s v="No"/>
    <x v="0"/>
    <n v="1"/>
    <x v="0"/>
    <s v="Healthy Weight"/>
    <s v="Prediabetes"/>
    <s v="21-Dec-1988"/>
    <n v="4518.83"/>
    <s v="tier - 2"/>
    <s v="tier - 2"/>
    <s v="R1017"/>
    <n v="34"/>
  </r>
  <r>
    <s v="Id949"/>
    <s v=" Mr.  Erik"/>
    <n v="22.515000000000001"/>
    <n v="4.24"/>
    <s v="No"/>
    <s v="No"/>
    <x v="0"/>
    <n v="0"/>
    <x v="0"/>
    <s v="Healthy Weight"/>
    <s v="Normal"/>
    <s v="03-Sep-1991"/>
    <n v="4441.21"/>
    <s v="tier - 1"/>
    <s v="tier - 2"/>
    <s v="R1014"/>
    <n v="31"/>
  </r>
  <r>
    <s v="Id954"/>
    <s v=" Mr.  Gerardo Sr"/>
    <n v="21.26"/>
    <n v="5.36"/>
    <s v="yes"/>
    <s v="No"/>
    <x v="0"/>
    <n v="1"/>
    <x v="0"/>
    <s v="Healthy Weight"/>
    <s v="Normal"/>
    <s v="04-Sep-1993"/>
    <n v="4433.3900000000003"/>
    <s v="tier - 2"/>
    <s v="tier - 3"/>
    <s v="R1012"/>
    <n v="29"/>
  </r>
  <r>
    <s v="Id956"/>
    <s v=" Mrs.  Meghan E"/>
    <n v="24.3"/>
    <n v="4.9000000000000004"/>
    <s v="yes"/>
    <s v="No"/>
    <x v="1"/>
    <n v="1"/>
    <x v="0"/>
    <s v="Healthy Weight"/>
    <s v="Normal"/>
    <s v="15-Aug-1992"/>
    <n v="4420.95"/>
    <s v="tier - 2"/>
    <s v="tier - 3"/>
    <s v="R1020"/>
    <n v="30"/>
  </r>
  <r>
    <s v="Id965"/>
    <s v=" Ms.  Megan E"/>
    <n v="21.28"/>
    <n v="4.05"/>
    <s v="No"/>
    <s v="yes"/>
    <x v="0"/>
    <n v="1"/>
    <x v="0"/>
    <s v="Healthy Weight"/>
    <s v="Normal"/>
    <s v="13-Sep-1991"/>
    <n v="4350.51"/>
    <s v="tier - 2"/>
    <s v="tier - 2"/>
    <s v="R1013"/>
    <n v="31"/>
  </r>
  <r>
    <s v="Id978"/>
    <s v=" Mr.  Kyle"/>
    <n v="24.31"/>
    <n v="5.4"/>
    <s v="No"/>
    <s v="No"/>
    <x v="0"/>
    <n v="0"/>
    <x v="0"/>
    <s v="Healthy Weight"/>
    <s v="Normal"/>
    <s v="01-Dec-1991"/>
    <n v="4243.59"/>
    <s v="tier - 3"/>
    <s v="tier - 1"/>
    <s v="R1012"/>
    <n v="31"/>
  </r>
  <r>
    <s v="Id985"/>
    <s v=" Mr.  Daniel T"/>
    <n v="21.754999999999999"/>
    <n v="5.12"/>
    <s v="No"/>
    <s v="No"/>
    <x v="0"/>
    <n v="0"/>
    <x v="0"/>
    <s v="Healthy Weight"/>
    <s v="Normal"/>
    <s v="09-Aug-1973"/>
    <n v="36541.550000000003"/>
    <s v="tier - 2"/>
    <s v="tier - 3"/>
    <s v="R1011"/>
    <n v="49"/>
  </r>
  <r>
    <s v="Id994"/>
    <s v=" Ms.  Theresa M"/>
    <n v="20.23"/>
    <n v="6.16"/>
    <s v="yes"/>
    <s v="No"/>
    <x v="0"/>
    <n v="1"/>
    <x v="0"/>
    <s v="Healthy Weight"/>
    <s v="Prediabetes"/>
    <s v="01-Dec-1990"/>
    <n v="4074.45"/>
    <s v="tier - 3"/>
    <s v="tier - 2"/>
    <s v="R1013"/>
    <n v="32"/>
  </r>
  <r>
    <s v="Id998"/>
    <s v=" Mrs.  Lauren"/>
    <n v="24.13"/>
    <n v="4.3899999999999997"/>
    <s v="No"/>
    <s v="No"/>
    <x v="0"/>
    <n v="1"/>
    <x v="0"/>
    <s v="Healthy Weight"/>
    <s v="Normal"/>
    <s v="14-Sep-1995"/>
    <n v="4058.71"/>
    <s v="tier - 3"/>
    <s v="tier - 3"/>
    <s v="R1012"/>
    <n v="27"/>
  </r>
  <r>
    <s v="Id999"/>
    <s v=" Mr.  Jonathon M"/>
    <n v="19.95"/>
    <n v="5.13"/>
    <s v="No"/>
    <s v="yes"/>
    <x v="0"/>
    <n v="2"/>
    <x v="0"/>
    <s v="Healthy Weight"/>
    <s v="Normal"/>
    <s v="13-Aug-1993"/>
    <n v="4058.12"/>
    <s v="tier - 2"/>
    <s v="tier - 1"/>
    <s v="R1013"/>
    <n v="29"/>
  </r>
  <r>
    <s v="Id1000"/>
    <s v=" Mrs.  Stephanie A"/>
    <n v="21.24"/>
    <n v="4.49"/>
    <s v="No"/>
    <s v="No"/>
    <x v="0"/>
    <n v="0"/>
    <x v="0"/>
    <s v="Healthy Weight"/>
    <s v="Normal"/>
    <s v="30-Nov-1988"/>
    <n v="4047.94"/>
    <s v="tier - 2"/>
    <s v="tier - 1"/>
    <s v="R1013"/>
    <n v="34"/>
  </r>
  <r>
    <s v="Id1025"/>
    <s v=" Mr.  David"/>
    <n v="20.234999999999999"/>
    <n v="5.01"/>
    <s v="yes"/>
    <s v="No"/>
    <x v="0"/>
    <n v="0"/>
    <x v="0"/>
    <s v="Healthy Weight"/>
    <s v="Normal"/>
    <s v="14-Sep-1993"/>
    <n v="3898.35"/>
    <s v="tier - 2"/>
    <s v="tier - 2"/>
    <s v="R1012"/>
    <n v="29"/>
  </r>
  <r>
    <s v="Id1028"/>
    <s v=" Mr.  Tim"/>
    <n v="23.8"/>
    <n v="4.08"/>
    <s v="No"/>
    <s v="No"/>
    <x v="0"/>
    <n v="0"/>
    <x v="0"/>
    <s v="Healthy Weight"/>
    <s v="Normal"/>
    <s v="25-Jul-1991"/>
    <n v="3875.73"/>
    <s v="tier - 2"/>
    <s v="tier - 3"/>
    <s v="R1013"/>
    <n v="31"/>
  </r>
  <r>
    <s v="Id1031"/>
    <s v=" Mr.  Gabriel"/>
    <n v="19.48"/>
    <n v="5.63"/>
    <s v="yes"/>
    <s v="No"/>
    <x v="0"/>
    <n v="1"/>
    <x v="0"/>
    <s v="Healthy Weight"/>
    <s v="Normal"/>
    <s v="18-Oct-2001"/>
    <n v="3861.21"/>
    <s v="tier - 2"/>
    <s v="tier - 2"/>
    <s v="R1016"/>
    <n v="21"/>
  </r>
  <r>
    <s v="Id1033"/>
    <s v=" Ms.  Abby A"/>
    <n v="19.05"/>
    <n v="4.92"/>
    <s v="No"/>
    <s v="No"/>
    <x v="0"/>
    <n v="1"/>
    <x v="0"/>
    <s v="Healthy Weight"/>
    <s v="Normal"/>
    <s v="19-Aug-1991"/>
    <n v="3857.76"/>
    <s v="tier - 3"/>
    <s v="tier - 1"/>
    <s v="R1016"/>
    <n v="31"/>
  </r>
  <r>
    <s v="Id1045"/>
    <s v=" Mrs.  Kathya"/>
    <n v="19.59"/>
    <n v="6.04"/>
    <s v="yes"/>
    <s v="No"/>
    <x v="0"/>
    <n v="1"/>
    <x v="0"/>
    <s v="Healthy Weight"/>
    <s v="Prediabetes"/>
    <s v="09-Sep-1986"/>
    <n v="3748.56"/>
    <s v="tier - 2"/>
    <s v="tier - 2"/>
    <s v="R1013"/>
    <n v="36"/>
  </r>
  <r>
    <s v="Id1052"/>
    <s v=" Mr.  Austin T"/>
    <n v="20.36"/>
    <n v="4.49"/>
    <s v="No"/>
    <s v="No"/>
    <x v="0"/>
    <n v="0"/>
    <x v="0"/>
    <s v="Healthy Weight"/>
    <s v="Normal"/>
    <s v="25-Dec-2004"/>
    <n v="36307.800000000003"/>
    <s v="tier - 1"/>
    <s v="tier - 2"/>
    <s v="R1013"/>
    <n v="18"/>
  </r>
  <r>
    <s v="Id1055"/>
    <s v=" Mrs.  Emily"/>
    <n v="20.83"/>
    <n v="5.12"/>
    <s v="No"/>
    <s v="No"/>
    <x v="0"/>
    <n v="0"/>
    <x v="0"/>
    <s v="Healthy Weight"/>
    <s v="Normal"/>
    <s v="10-Jul-2003"/>
    <n v="3688.35"/>
    <s v="tier - 2"/>
    <s v="tier - 2"/>
    <s v="R1021"/>
    <n v="19"/>
  </r>
  <r>
    <s v="Id1056"/>
    <s v=" Ms.  Gillian"/>
    <n v="18.920000000000002"/>
    <n v="5.98"/>
    <s v="yes"/>
    <s v="No"/>
    <x v="0"/>
    <n v="1"/>
    <x v="0"/>
    <s v="Healthy Weight"/>
    <s v="Prediabetes"/>
    <s v="06-Jul-1984"/>
    <n v="3678.86"/>
    <s v="tier - 2"/>
    <s v="tier - 3"/>
    <s v="R1013"/>
    <n v="38"/>
  </r>
  <r>
    <s v="Id1059"/>
    <s v=" Mr.  Matt"/>
    <n v="22.515000000000001"/>
    <n v="4.91"/>
    <s v="yes"/>
    <s v="No"/>
    <x v="1"/>
    <n v="1"/>
    <x v="0"/>
    <s v="Healthy Weight"/>
    <s v="Normal"/>
    <s v="17-Nov-1992"/>
    <n v="3645.09"/>
    <s v="tier - 1"/>
    <s v="tier - 2"/>
    <s v="R1014"/>
    <n v="30"/>
  </r>
  <r>
    <s v="Id1066"/>
    <s v=" Mr.  Florian"/>
    <n v="23.21"/>
    <n v="5.14"/>
    <s v="yes"/>
    <s v="No"/>
    <x v="0"/>
    <n v="1"/>
    <x v="0"/>
    <s v="Healthy Weight"/>
    <s v="Normal"/>
    <s v="06-Jun-1999"/>
    <n v="3591.48"/>
    <s v="tier - 2"/>
    <s v="tier - 3"/>
    <s v="R1011"/>
    <n v="24"/>
  </r>
  <r>
    <s v="Id1071"/>
    <s v=" Ms.  Sharon"/>
    <n v="19.12"/>
    <n v="4.72"/>
    <s v="yes"/>
    <s v="No"/>
    <x v="0"/>
    <n v="1"/>
    <x v="0"/>
    <s v="Healthy Weight"/>
    <s v="Normal"/>
    <s v="10-Oct-1981"/>
    <n v="3562.87"/>
    <s v="tier - 2"/>
    <s v="tier - 1"/>
    <s v="R1013"/>
    <n v="41"/>
  </r>
  <r>
    <s v="Id1076"/>
    <s v=" Mr.  Devon R"/>
    <n v="23.7"/>
    <n v="5.55"/>
    <s v="yes"/>
    <s v="No"/>
    <x v="0"/>
    <n v="0"/>
    <x v="0"/>
    <s v="Healthy Weight"/>
    <s v="Normal"/>
    <s v="22-Dec-1992"/>
    <n v="3554.2"/>
    <s v="tier - 2"/>
    <s v="tier - 3"/>
    <s v="R1011"/>
    <n v="30"/>
  </r>
  <r>
    <s v="Id1091"/>
    <s v=" Ms.  Tess A"/>
    <n v="19.8"/>
    <n v="4"/>
    <s v="yes"/>
    <s v="No"/>
    <x v="0"/>
    <n v="0"/>
    <x v="0"/>
    <s v="Healthy Weight"/>
    <s v="Normal"/>
    <s v="19-Dec-1996"/>
    <n v="3410.32"/>
    <s v="tier - 2"/>
    <s v="tier - 2"/>
    <s v="R1011"/>
    <n v="26"/>
  </r>
  <r>
    <s v="Id1093"/>
    <s v=" Ms.  Paige"/>
    <n v="21.47"/>
    <n v="4.0199999999999996"/>
    <s v="yes"/>
    <s v="No"/>
    <x v="0"/>
    <n v="1"/>
    <x v="0"/>
    <s v="Healthy Weight"/>
    <s v="Normal"/>
    <s v="27-Oct-1996"/>
    <n v="3392.98"/>
    <s v="tier - 2"/>
    <s v="tier - 3"/>
    <s v="R1013"/>
    <n v="26"/>
  </r>
  <r>
    <s v="Id1095"/>
    <s v=" Mr.  Matthew"/>
    <n v="20.81"/>
    <n v="5.52"/>
    <s v="No"/>
    <s v="No"/>
    <x v="0"/>
    <n v="0"/>
    <x v="0"/>
    <s v="Healthy Weight"/>
    <s v="Normal"/>
    <s v="13-Nov-1996"/>
    <n v="3385.4"/>
    <s v="tier - 2"/>
    <s v="tier - 2"/>
    <s v="R1024"/>
    <n v="26"/>
  </r>
  <r>
    <s v="Id1105"/>
    <s v=" Mr.  Mohammad"/>
    <n v="20.399999999999999"/>
    <n v="4.83"/>
    <s v="No"/>
    <s v="No"/>
    <x v="0"/>
    <n v="0"/>
    <x v="0"/>
    <s v="Healthy Weight"/>
    <s v="Normal"/>
    <s v="17-Nov-1996"/>
    <n v="3292.53"/>
    <s v="tier - 2"/>
    <s v="tier - 2"/>
    <s v="R1012"/>
    <n v="26"/>
  </r>
  <r>
    <s v="Id1109"/>
    <s v=" Mrs.  Sheridan H"/>
    <n v="20.8"/>
    <n v="4.07"/>
    <s v="yes"/>
    <s v="No"/>
    <x v="1"/>
    <n v="1"/>
    <x v="0"/>
    <s v="Healthy Weight"/>
    <s v="Normal"/>
    <s v="01-Jul-1994"/>
    <n v="3277.16"/>
    <s v="tier - 2"/>
    <s v="tier - 3"/>
    <s v="R1011"/>
    <n v="28"/>
  </r>
  <r>
    <s v="Id1110"/>
    <s v=" Mrs.  Sarah M"/>
    <n v="23.465"/>
    <n v="6.26"/>
    <s v="yes"/>
    <s v="No"/>
    <x v="1"/>
    <n v="1"/>
    <x v="0"/>
    <s v="Healthy Weight"/>
    <s v="Prediabetes"/>
    <s v="02-Dec-1994"/>
    <n v="3268.85"/>
    <s v="tier - 3"/>
    <s v="tier - 1"/>
    <s v="R1016"/>
    <n v="28"/>
  </r>
  <r>
    <s v="Id1115"/>
    <s v=" Ms.  Myra L"/>
    <n v="21.89"/>
    <n v="5.72"/>
    <s v="yes"/>
    <s v="No"/>
    <x v="0"/>
    <n v="0"/>
    <x v="0"/>
    <s v="Healthy Weight"/>
    <s v="Prediabetes"/>
    <s v="22-Dec-1997"/>
    <n v="3208.79"/>
    <s v="tier - 2"/>
    <s v="tier - 3"/>
    <s v="R1011"/>
    <n v="25"/>
  </r>
  <r>
    <s v="Id1117"/>
    <s v=" Ms.  Eleanor F"/>
    <n v="22.61"/>
    <n v="4.25"/>
    <s v="yes"/>
    <s v="No"/>
    <x v="0"/>
    <n v="0"/>
    <x v="0"/>
    <s v="Healthy Weight"/>
    <s v="Normal"/>
    <s v="11-Oct-1996"/>
    <n v="3201.25"/>
    <s v="tier - 2"/>
    <s v="tier - 3"/>
    <s v="R1012"/>
    <n v="26"/>
  </r>
  <r>
    <s v="Id1118"/>
    <s v=" Ms.  Elizabeth"/>
    <n v="22.23"/>
    <n v="6.09"/>
    <s v="yes"/>
    <s v="No"/>
    <x v="0"/>
    <n v="0"/>
    <x v="0"/>
    <s v="Healthy Weight"/>
    <s v="Prediabetes"/>
    <s v="08-Jun-1977"/>
    <n v="62592.87"/>
    <s v="tier - 2"/>
    <s v="tier - 3"/>
    <s v="R1013"/>
    <n v="46"/>
  </r>
  <r>
    <s v="Id1127"/>
    <s v=" Mr.  Christopher"/>
    <n v="23.75"/>
    <n v="5.49"/>
    <s v="yes"/>
    <s v="No"/>
    <x v="0"/>
    <n v="0"/>
    <x v="0"/>
    <s v="Healthy Weight"/>
    <s v="Normal"/>
    <s v="29-Aug-2001"/>
    <n v="3167.46"/>
    <s v="tier - 2"/>
    <s v="tier - 3"/>
    <s v="R1024"/>
    <n v="21"/>
  </r>
  <r>
    <s v="Id1139"/>
    <s v=" Ms.  Carma S"/>
    <n v="19.37"/>
    <n v="4.18"/>
    <s v="No"/>
    <s v="No"/>
    <x v="0"/>
    <n v="0"/>
    <x v="0"/>
    <s v="Healthy Weight"/>
    <s v="Normal"/>
    <s v="09-Aug-1998"/>
    <n v="3046.06"/>
    <s v="tier - 2"/>
    <s v="tier - 1"/>
    <s v="R1023"/>
    <n v="24"/>
  </r>
  <r>
    <s v="Id1141"/>
    <s v=" Mr.  Daniel"/>
    <n v="24.1"/>
    <n v="4.4000000000000004"/>
    <s v="yes"/>
    <s v="No"/>
    <x v="0"/>
    <n v="1"/>
    <x v="0"/>
    <s v="Healthy Weight"/>
    <s v="Normal"/>
    <s v="19-Dec-1997"/>
    <n v="3021.81"/>
    <s v="tier - 2"/>
    <s v="tier - 3"/>
    <s v="R1012"/>
    <n v="25"/>
  </r>
  <r>
    <s v="Id1144"/>
    <s v=" Ms.  Francesca"/>
    <n v="23.4"/>
    <n v="5.53"/>
    <s v="No"/>
    <s v="No"/>
    <x v="1"/>
    <n v="1"/>
    <x v="0"/>
    <s v="Healthy Weight"/>
    <s v="Normal"/>
    <s v="15-Dec-2002"/>
    <n v="3012.22"/>
    <s v="tier - 2"/>
    <s v="tier - 3"/>
    <s v="R1012"/>
    <n v="20"/>
  </r>
  <r>
    <s v="Id1155"/>
    <s v=" Ms.  Emily E"/>
    <n v="24.225000000000001"/>
    <n v="4.42"/>
    <s v="No"/>
    <s v="No"/>
    <x v="0"/>
    <n v="1"/>
    <x v="0"/>
    <s v="Healthy Weight"/>
    <s v="Normal"/>
    <s v="14-Jul-2000"/>
    <n v="2897.46"/>
    <s v="tier - 2"/>
    <s v="tier - 1"/>
    <s v="R1012"/>
    <n v="22"/>
  </r>
  <r>
    <s v="Id1157"/>
    <s v=" Mr.  Steven"/>
    <n v="20.614999999999998"/>
    <n v="6.05"/>
    <s v="No"/>
    <s v="No"/>
    <x v="1"/>
    <n v="1"/>
    <x v="0"/>
    <s v="Healthy Weight"/>
    <s v="Prediabetes"/>
    <s v="12-Aug-1993"/>
    <n v="2867.12"/>
    <s v="tier - 1"/>
    <s v="tier - 3"/>
    <s v="R1013"/>
    <n v="29"/>
  </r>
  <r>
    <s v="Id1166"/>
    <s v=" Ms.  Grace"/>
    <n v="23.18"/>
    <n v="4.24"/>
    <s v="No"/>
    <s v="yes"/>
    <x v="0"/>
    <n v="1"/>
    <x v="0"/>
    <s v="Healthy Weight"/>
    <s v="Normal"/>
    <s v="24-Dec-1999"/>
    <n v="2789.06"/>
    <s v="tier - 2"/>
    <s v="tier - 3"/>
    <s v="R1012"/>
    <n v="23"/>
  </r>
  <r>
    <s v="Id1174"/>
    <s v=" Mrs.  Haley R"/>
    <n v="24.605"/>
    <n v="5.62"/>
    <s v="No"/>
    <s v="No"/>
    <x v="1"/>
    <n v="1"/>
    <x v="0"/>
    <s v="Healthy Weight"/>
    <s v="Normal"/>
    <s v="06-Oct-1997"/>
    <n v="2727.4"/>
    <s v="tier - 3"/>
    <s v="tier - 3"/>
    <s v="R1016"/>
    <n v="25"/>
  </r>
  <r>
    <s v="Id1175"/>
    <s v=" Mr.  Ethan"/>
    <n v="24.51"/>
    <n v="4.24"/>
    <s v="No"/>
    <s v="No"/>
    <x v="1"/>
    <n v="1"/>
    <x v="0"/>
    <s v="Healthy Weight"/>
    <s v="Normal"/>
    <s v="22-Nov-1981"/>
    <n v="35952.65"/>
    <s v="tier - 1"/>
    <s v="tier - 3"/>
    <s v="R1011"/>
    <n v="41"/>
  </r>
  <r>
    <s v="Id1186"/>
    <s v=" Ms.  Nicole"/>
    <n v="22.135000000000002"/>
    <n v="4.46"/>
    <s v="yes"/>
    <s v="No"/>
    <x v="0"/>
    <n v="0"/>
    <x v="0"/>
    <s v="Healthy Weight"/>
    <s v="Normal"/>
    <s v="18-Jun-1992"/>
    <n v="35883.269999999997"/>
    <s v="tier - 2"/>
    <s v="tier - 1"/>
    <s v="R1011"/>
    <n v="30"/>
  </r>
  <r>
    <s v="Id1194"/>
    <s v=" Ms.  Amanda"/>
    <n v="20.234999999999999"/>
    <n v="6.17"/>
    <s v="yes"/>
    <s v="yes"/>
    <x v="0"/>
    <n v="2"/>
    <x v="0"/>
    <s v="Healthy Weight"/>
    <s v="Prediabetes"/>
    <s v="20-Jul-2002"/>
    <n v="2585.04"/>
    <s v="tier - 2"/>
    <s v="tier - 2"/>
    <s v="R1021"/>
    <n v="20"/>
  </r>
  <r>
    <s v="Id1201"/>
    <s v=" Mr.  Ryan"/>
    <n v="23.1"/>
    <n v="5.92"/>
    <s v="yes"/>
    <s v="No"/>
    <x v="0"/>
    <n v="1"/>
    <x v="0"/>
    <s v="Healthy Weight"/>
    <s v="Prediabetes"/>
    <s v="02-Nov-1997"/>
    <n v="2523.17"/>
    <s v="tier - 3"/>
    <s v="tier - 1"/>
    <s v="R1012"/>
    <n v="25"/>
  </r>
  <r>
    <s v="Id1207"/>
    <s v=" Mrs.  Daniela"/>
    <n v="22.6"/>
    <n v="6.04"/>
    <s v="No"/>
    <s v="No"/>
    <x v="0"/>
    <n v="1"/>
    <x v="0"/>
    <s v="Healthy Weight"/>
    <s v="Prediabetes"/>
    <s v="06-Nov-1995"/>
    <n v="2483.7399999999998"/>
    <s v="tier - 3"/>
    <s v="tier - 2"/>
    <s v="R1013"/>
    <n v="27"/>
  </r>
  <r>
    <s v="Id1212"/>
    <s v=" Mr.  Samuel"/>
    <n v="24.51"/>
    <n v="4.6900000000000004"/>
    <s v="No"/>
    <s v="No"/>
    <x v="0"/>
    <n v="0"/>
    <x v="0"/>
    <s v="Healthy Weight"/>
    <s v="Normal"/>
    <s v="11-Jul-2002"/>
    <n v="2459.7199999999998"/>
    <s v="tier - 2"/>
    <s v="tier - 2"/>
    <s v="R1024"/>
    <n v="20"/>
  </r>
  <r>
    <s v="Id1214"/>
    <s v=" Ms.  Tiffany"/>
    <n v="23.844999999999999"/>
    <n v="4.43"/>
    <s v="No"/>
    <s v="No"/>
    <x v="0"/>
    <n v="0"/>
    <x v="0"/>
    <s v="Healthy Weight"/>
    <s v="Normal"/>
    <s v="29-Jul-2002"/>
    <n v="2457.21"/>
    <s v="tier - 2"/>
    <s v="tier - 1"/>
    <s v="R1024"/>
    <n v="20"/>
  </r>
  <r>
    <s v="Id1217"/>
    <s v=" Ms.  Allison M"/>
    <n v="23.655000000000001"/>
    <n v="5.92"/>
    <s v="No"/>
    <s v="No"/>
    <x v="0"/>
    <n v="1"/>
    <x v="0"/>
    <s v="Healthy Weight"/>
    <s v="Prediabetes"/>
    <s v="03-Jun-2001"/>
    <n v="2404.73"/>
    <s v="tier - 2"/>
    <s v="tier - 3"/>
    <s v="R1012"/>
    <n v="22"/>
  </r>
  <r>
    <s v="Id1221"/>
    <s v=" Mr.  Fasil"/>
    <n v="20.8"/>
    <n v="4.87"/>
    <s v="yes"/>
    <s v="No"/>
    <x v="0"/>
    <n v="0"/>
    <x v="0"/>
    <s v="Healthy Weight"/>
    <s v="Normal"/>
    <s v="12-Dec-1988"/>
    <n v="2373.3000000000002"/>
    <s v="tier - 2"/>
    <s v="tier - 2"/>
    <s v="R1013"/>
    <n v="34"/>
  </r>
  <r>
    <s v="Id1234"/>
    <s v=" Mr.  John III"/>
    <n v="23.57"/>
    <n v="6.14"/>
    <s v="No"/>
    <s v="No"/>
    <x v="0"/>
    <n v="0"/>
    <x v="0"/>
    <s v="Healthy Weight"/>
    <s v="Prediabetes"/>
    <s v="11-Dec-2000"/>
    <n v="2254.8000000000002"/>
    <s v="tier - 2"/>
    <s v="tier - 3"/>
    <s v="R1016"/>
    <n v="22"/>
  </r>
  <r>
    <s v="Id1241"/>
    <s v=" Mr.  Samuel K"/>
    <n v="24.09"/>
    <n v="4.79"/>
    <s v="No"/>
    <s v="yes"/>
    <x v="0"/>
    <n v="1"/>
    <x v="0"/>
    <s v="Healthy Weight"/>
    <s v="Normal"/>
    <s v="27-Jul-2004"/>
    <n v="2211.13"/>
    <s v="tier - 2"/>
    <s v="tier - 2"/>
    <s v="R1024"/>
    <n v="18"/>
  </r>
  <r>
    <s v="Id1246"/>
    <s v=" Mr.  Mahesh"/>
    <n v="23.83"/>
    <n v="5.68"/>
    <s v="No"/>
    <s v="No"/>
    <x v="0"/>
    <n v="0"/>
    <x v="0"/>
    <s v="Healthy Weight"/>
    <s v="Normal"/>
    <s v="06-Aug-2004"/>
    <n v="2203.4699999999998"/>
    <s v="tier - 2"/>
    <s v="tier - 2"/>
    <s v="R1024"/>
    <n v="18"/>
  </r>
  <r>
    <s v="Id1252"/>
    <s v=" Mr.  Brad"/>
    <n v="24.3"/>
    <n v="6.1"/>
    <s v="yes"/>
    <s v="yes"/>
    <x v="0"/>
    <n v="1"/>
    <x v="0"/>
    <s v="Healthy Weight"/>
    <s v="Prediabetes"/>
    <s v="27-Sep-1994"/>
    <n v="2170.08"/>
    <s v="tier - 2"/>
    <s v="tier - 2"/>
    <s v="R1013"/>
    <n v="28"/>
  </r>
  <r>
    <s v="Id1262"/>
    <s v=" Ms.  Alicia"/>
    <n v="22.515000000000001"/>
    <n v="5.93"/>
    <s v="No"/>
    <s v="No"/>
    <x v="1"/>
    <n v="1"/>
    <x v="0"/>
    <s v="Healthy Weight"/>
    <s v="Prediabetes"/>
    <s v="26-Sep-2003"/>
    <n v="2136.88"/>
    <s v="tier - 2"/>
    <s v="tier - 2"/>
    <s v="R1012"/>
    <n v="19"/>
  </r>
  <r>
    <s v="Id1265"/>
    <s v=" Mr.  Javier"/>
    <n v="22.3"/>
    <n v="4.8899999999999997"/>
    <s v="yes"/>
    <s v="No"/>
    <x v="0"/>
    <n v="0"/>
    <x v="0"/>
    <s v="Healthy Weight"/>
    <s v="Normal"/>
    <s v="22-Dec-2003"/>
    <n v="2130.6799999999998"/>
    <s v="tier - 2"/>
    <s v="tier - 3"/>
    <s v="R1012"/>
    <n v="19"/>
  </r>
  <r>
    <s v="Id1282"/>
    <s v=" Ms.  Jennifer D"/>
    <n v="23.4"/>
    <n v="4.24"/>
    <s v="No"/>
    <s v="No"/>
    <x v="0"/>
    <n v="1"/>
    <x v="0"/>
    <s v="Healthy Weight"/>
    <s v="Normal"/>
    <s v="29-Sep-2002"/>
    <n v="1984.45"/>
    <s v="tier - 3"/>
    <s v="tier - 3"/>
    <s v="R1016"/>
    <n v="20"/>
  </r>
  <r>
    <s v="Id1284"/>
    <s v=" Ms.  Lana J"/>
    <n v="22"/>
    <n v="9.5"/>
    <s v="No"/>
    <s v="No"/>
    <x v="0"/>
    <n v="0"/>
    <x v="0"/>
    <s v="Healthy Weight"/>
    <s v="Diabetes"/>
    <s v="16-Jul-2002"/>
    <n v="1980.07"/>
    <s v="tier - 3"/>
    <s v="tier - 3"/>
    <s v="R1011"/>
    <n v="20"/>
  </r>
  <r>
    <s v="Id1287"/>
    <s v=" Ms.  Elizabeth A"/>
    <n v="23.06"/>
    <n v="4.47"/>
    <s v="No"/>
    <s v="No"/>
    <x v="0"/>
    <n v="0"/>
    <x v="0"/>
    <s v="Healthy Weight"/>
    <s v="Normal"/>
    <s v="05-Oct-1998"/>
    <n v="1972.95"/>
    <s v="tier - 3"/>
    <s v="tier - 1"/>
    <s v="R1011"/>
    <n v="24"/>
  </r>
  <r>
    <s v="Id1294"/>
    <s v=" Ms.  Katarina D"/>
    <n v="22.05"/>
    <n v="4.43"/>
    <s v="yes"/>
    <s v="No"/>
    <x v="0"/>
    <n v="0"/>
    <x v="0"/>
    <s v="Healthy Weight"/>
    <s v="Normal"/>
    <s v="10-Aug-2001"/>
    <n v="1906.36"/>
    <s v="tier - 3"/>
    <s v="tier - 1"/>
    <s v="R1012"/>
    <n v="21"/>
  </r>
  <r>
    <s v="Id1296"/>
    <s v=" Ms.  Alison"/>
    <n v="20.49"/>
    <n v="4.87"/>
    <s v="No"/>
    <s v="No"/>
    <x v="0"/>
    <n v="0"/>
    <x v="0"/>
    <s v="Healthy Weight"/>
    <s v="Normal"/>
    <s v="29-Aug-2002"/>
    <n v="1880.07"/>
    <s v="tier - 3"/>
    <s v="tier - 2"/>
    <s v="R1013"/>
    <n v="20"/>
  </r>
  <r>
    <s v="Id1299"/>
    <s v=" Ms.  Sandra"/>
    <n v="24.6"/>
    <n v="6.19"/>
    <s v="No"/>
    <s v="No"/>
    <x v="1"/>
    <n v="1"/>
    <x v="0"/>
    <s v="Healthy Weight"/>
    <s v="Prediabetes"/>
    <s v="22-Sep-2002"/>
    <n v="1875.34"/>
    <s v="tier - 3"/>
    <s v="tier - 2"/>
    <s v="R1011"/>
    <n v="20"/>
  </r>
  <r>
    <s v="Id1300"/>
    <s v=" Mr.  Robert"/>
    <n v="20.9"/>
    <n v="5.12"/>
    <s v="No"/>
    <s v="No"/>
    <x v="1"/>
    <n v="1"/>
    <x v="0"/>
    <s v="Healthy Weight"/>
    <s v="Normal"/>
    <s v="02-Jul-1996"/>
    <n v="1865.98"/>
    <s v="tier - 3"/>
    <s v="tier - 3"/>
    <s v="R1012"/>
    <n v="26"/>
  </r>
  <r>
    <s v="Id1312"/>
    <s v=" Mr.  Peter"/>
    <n v="24.7"/>
    <n v="5.32"/>
    <s v="No"/>
    <s v="No"/>
    <x v="1"/>
    <n v="1"/>
    <x v="0"/>
    <s v="Healthy Weight"/>
    <s v="Normal"/>
    <s v="13-Dec-2002"/>
    <n v="1769.53"/>
    <s v="tier - 3"/>
    <s v="tier - 3"/>
    <s v="R1012"/>
    <n v="20"/>
  </r>
  <r>
    <s v="Id1314"/>
    <s v=" Ms.  Erin C"/>
    <n v="20.6"/>
    <n v="5.14"/>
    <s v="No"/>
    <s v="No"/>
    <x v="1"/>
    <n v="1"/>
    <x v="0"/>
    <s v="Healthy Weight"/>
    <s v="Normal"/>
    <s v="07-Oct-1998"/>
    <n v="1756.6"/>
    <s v="tier - 3"/>
    <s v="tier - 3"/>
    <s v="R1013"/>
    <n v="24"/>
  </r>
  <r>
    <s v="Id1315"/>
    <s v=" Mr.  Thibaud"/>
    <n v="18.600000000000001"/>
    <n v="5"/>
    <s v="No"/>
    <s v="No"/>
    <x v="1"/>
    <n v="1"/>
    <x v="0"/>
    <s v="Healthy Weight"/>
    <s v="Normal"/>
    <s v="26-Sep-2003"/>
    <n v="1748.77"/>
    <s v="tier - 3"/>
    <s v="tier - 1"/>
    <s v="R1011"/>
    <n v="19"/>
  </r>
  <r>
    <s v="Id1322"/>
    <s v=" Ms.  Saeger"/>
    <n v="23.32"/>
    <n v="5.62"/>
    <s v="No"/>
    <s v="yes"/>
    <x v="0"/>
    <n v="1"/>
    <x v="0"/>
    <s v="Healthy Weight"/>
    <s v="Normal"/>
    <s v="21-Nov-2003"/>
    <n v="1727.79"/>
    <s v="tier - 3"/>
    <s v="tier - 3"/>
    <s v="R1011"/>
    <n v="19"/>
  </r>
  <r>
    <s v="Id1326"/>
    <s v=" Ms.  Kerry A"/>
    <n v="23.75"/>
    <n v="5.27"/>
    <s v="No"/>
    <s v="yes"/>
    <x v="0"/>
    <n v="1"/>
    <x v="0"/>
    <s v="Healthy Weight"/>
    <s v="Normal"/>
    <s v="10-Jun-2004"/>
    <n v="1719.44"/>
    <s v="tier - 3"/>
    <s v="tier - 3"/>
    <s v="R1013"/>
    <n v="18"/>
  </r>
  <r>
    <s v="Id1327"/>
    <s v=" Ms.  Kristin"/>
    <n v="23.085000000000001"/>
    <n v="5.62"/>
    <s v="No"/>
    <s v="yes"/>
    <x v="0"/>
    <n v="1"/>
    <x v="0"/>
    <s v="Healthy Weight"/>
    <s v="Normal"/>
    <s v="21-Sep-2004"/>
    <n v="1712.23"/>
    <s v="tier - 3"/>
    <s v="tier - 1"/>
    <s v="R1016"/>
    <n v="18"/>
  </r>
  <r>
    <s v="Id1328"/>
    <s v=" Mr.  Christopher R"/>
    <n v="22.99"/>
    <n v="5.0599999999999996"/>
    <s v="No"/>
    <s v="yes"/>
    <x v="0"/>
    <n v="1"/>
    <x v="0"/>
    <s v="Healthy Weight"/>
    <s v="Normal"/>
    <s v="19-Sep-2004"/>
    <n v="1711.03"/>
    <s v="tier - 3"/>
    <s v="tier - 3"/>
    <s v="R1013"/>
    <n v="18"/>
  </r>
  <r>
    <s v="Id1329"/>
    <s v=" Mrs.  Elizabeth A"/>
    <n v="21.47"/>
    <n v="4.6900000000000004"/>
    <s v="No"/>
    <s v="yes"/>
    <x v="0"/>
    <n v="1"/>
    <x v="0"/>
    <s v="Healthy Weight"/>
    <s v="Normal"/>
    <s v="12-Dec-2004"/>
    <n v="1708.93"/>
    <s v="tier - 3"/>
    <s v="tier - 1"/>
    <s v="R1019"/>
    <n v="18"/>
  </r>
  <r>
    <s v="Id1349"/>
    <s v=" Mrs.  Emily"/>
    <n v="22.61"/>
    <n v="5.68"/>
    <s v="No"/>
    <s v="No"/>
    <x v="1"/>
    <n v="1"/>
    <x v="0"/>
    <s v="Healthy Weight"/>
    <s v="Normal"/>
    <s v="16-Sep-2003"/>
    <n v="1632.56"/>
    <s v="tier - 2"/>
    <s v="tier - 2"/>
    <s v="R1012"/>
    <n v="19"/>
  </r>
  <r>
    <s v="Id1350"/>
    <s v=" Mr.  James V"/>
    <n v="21.754999999999999"/>
    <n v="6.09"/>
    <s v="No"/>
    <s v="No"/>
    <x v="1"/>
    <n v="1"/>
    <x v="0"/>
    <s v="Healthy Weight"/>
    <s v="Prediabetes"/>
    <s v="03-Oct-2003"/>
    <n v="1632.04"/>
    <s v="tier - 2"/>
    <s v="tier - 2"/>
    <s v="R1012"/>
    <n v="19"/>
  </r>
  <r>
    <s v="Id1351"/>
    <s v=" Ms.  Angie"/>
    <n v="20.425000000000001"/>
    <n v="5.53"/>
    <s v="No"/>
    <s v="No"/>
    <x v="1"/>
    <n v="1"/>
    <x v="0"/>
    <s v="Healthy Weight"/>
    <s v="Normal"/>
    <s v="09-Jul-2004"/>
    <n v="1631.82"/>
    <s v="tier - 2"/>
    <s v="tier - 1"/>
    <s v="R1013"/>
    <n v="18"/>
  </r>
  <r>
    <s v="Id1355"/>
    <s v=" Ms.  Victoria U"/>
    <n v="22.57"/>
    <n v="5.8"/>
    <s v="yes"/>
    <s v="No"/>
    <x v="0"/>
    <n v="1"/>
    <x v="0"/>
    <s v="Healthy Weight"/>
    <s v="Prediabetes"/>
    <s v="17-Jul-2003"/>
    <n v="1628.47"/>
    <s v="tier - 2"/>
    <s v="tier - 1"/>
    <s v="R1012"/>
    <n v="19"/>
  </r>
  <r>
    <s v="Id1357"/>
    <s v=" Ms.  Jackie J"/>
    <n v="20.79"/>
    <n v="5.84"/>
    <s v="No"/>
    <s v="yes"/>
    <x v="0"/>
    <n v="1"/>
    <x v="0"/>
    <s v="Healthy Weight"/>
    <s v="Prediabetes"/>
    <s v="09-Sep-2003"/>
    <n v="1625.43"/>
    <s v="tier - 2"/>
    <s v="tier - 3"/>
    <s v="R1012"/>
    <n v="19"/>
  </r>
  <r>
    <s v="Id1359"/>
    <s v=" Ms.  Kerry"/>
    <n v="20.149999999999999"/>
    <n v="4.1500000000000004"/>
    <s v="No"/>
    <s v="No"/>
    <x v="0"/>
    <n v="1"/>
    <x v="0"/>
    <s v="Healthy Weight"/>
    <s v="Normal"/>
    <s v="21-Aug-2004"/>
    <n v="1621.88"/>
    <s v="tier - 2"/>
    <s v="tier - 2"/>
    <s v="R1013"/>
    <n v="18"/>
  </r>
  <r>
    <s v="Id1363"/>
    <s v=" Mr.  Patrick J"/>
    <n v="23.21"/>
    <n v="5.24"/>
    <s v="yes"/>
    <s v="No"/>
    <x v="0"/>
    <n v="0"/>
    <x v="0"/>
    <s v="Healthy Weight"/>
    <s v="Normal"/>
    <s v="19-Nov-2004"/>
    <n v="1607.51"/>
    <s v="tier - 2"/>
    <s v="tier - 3"/>
    <s v="R1013"/>
    <n v="18"/>
  </r>
  <r>
    <s v="Id1368"/>
    <s v=" Mr.  Brian"/>
    <n v="19.39"/>
    <n v="5.59"/>
    <s v="No"/>
    <s v="No"/>
    <x v="1"/>
    <n v="1"/>
    <x v="0"/>
    <s v="Healthy Weight"/>
    <s v="Normal"/>
    <s v="07-Jul-2001"/>
    <n v="1526.31"/>
    <s v="tier - 2"/>
    <s v="tier - 3"/>
    <s v="R1011"/>
    <n v="21"/>
  </r>
  <r>
    <s v="Id1369"/>
    <s v=" Mr.  Jan-Patrick"/>
    <n v="22.895"/>
    <n v="5.72"/>
    <s v="No"/>
    <s v="No"/>
    <x v="0"/>
    <n v="0"/>
    <x v="1"/>
    <s v="Healthy Weight"/>
    <s v="Prediabetes"/>
    <s v="25-Aug-2001"/>
    <n v="1515.34"/>
    <s v="tier - 2"/>
    <s v="tier - 3"/>
    <s v="R1013"/>
    <n v="21"/>
  </r>
  <r>
    <s v="Id1373"/>
    <s v=" Mr.  Travis"/>
    <n v="20.58"/>
    <n v="5.64"/>
    <s v="yes"/>
    <s v="No"/>
    <x v="0"/>
    <n v="0"/>
    <x v="0"/>
    <s v="Healthy Weight"/>
    <s v="Normal"/>
    <s v="07-Dec-1998"/>
    <n v="1477"/>
    <s v="tier - 2"/>
    <s v="tier - 1"/>
    <s v="R1013"/>
    <n v="24"/>
  </r>
  <r>
    <s v="Id1376"/>
    <s v=" Mr.  Charlie A"/>
    <n v="24.59"/>
    <n v="4.38"/>
    <s v="No"/>
    <s v="No"/>
    <x v="0"/>
    <n v="1"/>
    <x v="0"/>
    <s v="Healthy Weight"/>
    <s v="Normal"/>
    <s v="19-Jun-1997"/>
    <n v="1445"/>
    <s v="tier - 2"/>
    <s v="tier - 1"/>
    <s v="R1013"/>
    <n v="25"/>
  </r>
  <r>
    <s v="Id1378"/>
    <s v=" Ms.  Lauren C"/>
    <n v="18.5"/>
    <n v="11.84"/>
    <s v="No"/>
    <s v="No"/>
    <x v="0"/>
    <n v="0"/>
    <x v="0"/>
    <s v="Healthy Weight"/>
    <s v="Diabetes"/>
    <s v="05-Dec-1997"/>
    <n v="1422"/>
    <s v="tier - 2"/>
    <s v="tier - 2"/>
    <s v="R1013"/>
    <n v="25"/>
  </r>
  <r>
    <s v="Id1379"/>
    <s v=" Mr.  Daniel"/>
    <n v="18.579999999999998"/>
    <n v="6.22"/>
    <s v="No"/>
    <s v="No"/>
    <x v="0"/>
    <n v="0"/>
    <x v="0"/>
    <s v="Healthy Weight"/>
    <s v="Prediabetes"/>
    <s v="23-Aug-2001"/>
    <n v="1421"/>
    <s v="tier - 2"/>
    <s v="tier - 2"/>
    <s v="R1013"/>
    <n v="21"/>
  </r>
  <r>
    <s v="Id1382"/>
    <s v=" Ms.  Katie"/>
    <n v="19.329999999999998"/>
    <n v="4.32"/>
    <s v="No"/>
    <s v="No"/>
    <x v="0"/>
    <n v="1"/>
    <x v="0"/>
    <s v="Healthy Weight"/>
    <s v="Normal"/>
    <s v="05-Sep-1998"/>
    <n v="1400.44"/>
    <s v="tier - 2"/>
    <s v="tier - 2"/>
    <s v="R1013"/>
    <n v="24"/>
  </r>
  <r>
    <s v="Id1383"/>
    <s v=" Mr.  Thomas A"/>
    <n v="21.26"/>
    <n v="5.65"/>
    <s v="yes"/>
    <s v="No"/>
    <x v="1"/>
    <n v="1"/>
    <x v="0"/>
    <s v="Healthy Weight"/>
    <s v="Normal"/>
    <s v="22-Dec-2002"/>
    <n v="1391.53"/>
    <s v="tier - 2"/>
    <s v="tier - 1"/>
    <s v="R1013"/>
    <n v="20"/>
  </r>
  <r>
    <s v="Id1385"/>
    <s v=" Ms.  Kerry L"/>
    <n v="24.39"/>
    <n v="6.24"/>
    <s v="No"/>
    <s v="No"/>
    <x v="0"/>
    <n v="1"/>
    <x v="0"/>
    <s v="Healthy Weight"/>
    <s v="Prediabetes"/>
    <s v="06-Jul-1999"/>
    <n v="1389"/>
    <s v="tier - 2"/>
    <s v="tier - 2"/>
    <s v="R1013"/>
    <n v="23"/>
  </r>
  <r>
    <s v="Id1386"/>
    <s v=" Mr.  Ulrich"/>
    <n v="24.75"/>
    <n v="4.83"/>
    <s v="No"/>
    <s v="No"/>
    <x v="0"/>
    <n v="0"/>
    <x v="0"/>
    <s v="Healthy Weight"/>
    <s v="Normal"/>
    <s v="29-Aug-1975"/>
    <n v="35050.620000000003"/>
    <s v="tier - 2"/>
    <s v="tier - 1"/>
    <s v="R1011"/>
    <n v="47"/>
  </r>
  <r>
    <s v="Id1387"/>
    <s v=" Mr.  Justin P"/>
    <n v="20.88"/>
    <n v="7.4"/>
    <s v="No"/>
    <s v="No"/>
    <x v="0"/>
    <n v="0"/>
    <x v="0"/>
    <s v="Healthy Weight"/>
    <s v="Diabetes"/>
    <s v="15-Aug-2002"/>
    <n v="1382"/>
    <s v="tier - 2"/>
    <s v="tier - 1"/>
    <s v="R1013"/>
    <n v="20"/>
  </r>
  <r>
    <s v="Id1388"/>
    <s v=" Ms.  Hannah E"/>
    <n v="20.43"/>
    <n v="4.54"/>
    <s v="No"/>
    <s v="No"/>
    <x v="0"/>
    <n v="0"/>
    <x v="0"/>
    <s v="Healthy Weight"/>
    <s v="Normal"/>
    <s v="03-Dec-1998"/>
    <n v="1359"/>
    <s v="tier - 2"/>
    <s v="tier - 1"/>
    <s v="R1013"/>
    <n v="24"/>
  </r>
  <r>
    <s v="Id1392"/>
    <s v=" Mr.  Michael"/>
    <n v="23.88"/>
    <n v="4.51"/>
    <s v="No"/>
    <s v="No"/>
    <x v="0"/>
    <n v="1"/>
    <x v="0"/>
    <s v="Healthy Weight"/>
    <s v="Normal"/>
    <s v="14-Oct-1999"/>
    <n v="1329.17"/>
    <s v="tier - 2"/>
    <s v="tier - 3"/>
    <s v="R1013"/>
    <n v="23"/>
  </r>
  <r>
    <s v="Id1394"/>
    <s v=" Ms.  Shantel C"/>
    <n v="24.09"/>
    <n v="4.0999999999999996"/>
    <s v="No"/>
    <s v="yes"/>
    <x v="0"/>
    <n v="1"/>
    <x v="0"/>
    <s v="Healthy Weight"/>
    <s v="Normal"/>
    <s v="02-Dec-1999"/>
    <n v="1304"/>
    <s v="tier - 2"/>
    <s v="tier - 2"/>
    <s v="R1013"/>
    <n v="23"/>
  </r>
  <r>
    <s v="Id1395"/>
    <s v=" Mr.  Brian"/>
    <n v="19.43"/>
    <n v="5.85"/>
    <s v="No"/>
    <s v="yes"/>
    <x v="0"/>
    <n v="1"/>
    <x v="0"/>
    <s v="Healthy Weight"/>
    <s v="Prediabetes"/>
    <s v="10-Dec-2002"/>
    <n v="1304"/>
    <s v="tier - 2"/>
    <s v="tier - 2"/>
    <s v="R1012"/>
    <n v="20"/>
  </r>
  <r>
    <s v="Id1397"/>
    <s v=" Ms.  Jessica R"/>
    <n v="20.72"/>
    <n v="9.4600000000000009"/>
    <s v="No"/>
    <s v="No"/>
    <x v="0"/>
    <n v="0"/>
    <x v="0"/>
    <s v="Healthy Weight"/>
    <s v="Diabetes"/>
    <s v="05-Jul-1982"/>
    <n v="35000.730000000003"/>
    <s v="tier - 2"/>
    <s v="tier - 3"/>
    <s v="R1011"/>
    <n v="40"/>
  </r>
  <r>
    <s v="Id1406"/>
    <s v=" Mr.  Adam"/>
    <n v="20.7"/>
    <n v="4.49"/>
    <s v="No"/>
    <s v="No"/>
    <x v="1"/>
    <n v="1"/>
    <x v="0"/>
    <s v="Healthy Weight"/>
    <s v="Normal"/>
    <s v="30-Oct-2003"/>
    <n v="1261.44"/>
    <s v="tier - 2"/>
    <s v="tier - 3"/>
    <s v="R1011"/>
    <n v="19"/>
  </r>
  <r>
    <s v="Id1407"/>
    <s v=" Ms.  Dana"/>
    <n v="20.3"/>
    <n v="6.37"/>
    <s v="No"/>
    <s v="No"/>
    <x v="1"/>
    <n v="1"/>
    <x v="0"/>
    <s v="Healthy Weight"/>
    <s v="Prediabetes"/>
    <s v="13-Oct-2003"/>
    <n v="1256.3"/>
    <s v="tier - 2"/>
    <s v="tier - 3"/>
    <s v="R1011"/>
    <n v="19"/>
  </r>
  <r>
    <s v="Id1408"/>
    <s v=" Mr.  Eric W"/>
    <n v="19.8"/>
    <n v="5.12"/>
    <s v="No"/>
    <s v="No"/>
    <x v="1"/>
    <n v="1"/>
    <x v="0"/>
    <s v="Healthy Weight"/>
    <s v="Normal"/>
    <s v="22-Aug-1997"/>
    <n v="34979.86"/>
    <s v="tier - 2"/>
    <s v="tier - 2"/>
    <s v="R1011"/>
    <n v="25"/>
  </r>
  <r>
    <s v="Id1409"/>
    <s v=" Mr.  Matthew D"/>
    <n v="21.87"/>
    <n v="8.59"/>
    <s v="No"/>
    <s v="No"/>
    <x v="0"/>
    <n v="0"/>
    <x v="0"/>
    <s v="Healthy Weight"/>
    <s v="Diabetes"/>
    <s v="10-Dec-2003"/>
    <n v="1253.94"/>
    <s v="tier - 2"/>
    <s v="tier - 2"/>
    <s v="R1011"/>
    <n v="19"/>
  </r>
  <r>
    <s v="Id1411"/>
    <s v=" Ms.  Pamela W"/>
    <n v="21.98"/>
    <n v="7.03"/>
    <s v="No"/>
    <s v="No"/>
    <x v="0"/>
    <n v="0"/>
    <x v="0"/>
    <s v="Healthy Weight"/>
    <s v="Diabetes"/>
    <s v="15-Sep-2003"/>
    <n v="1252.4100000000001"/>
    <s v="tier - 2"/>
    <s v="tier - 3"/>
    <s v="R1011"/>
    <n v="19"/>
  </r>
  <r>
    <s v="Id1412"/>
    <s v=" Ms.  Lindsey M"/>
    <n v="19.7"/>
    <n v="5.51"/>
    <s v="No"/>
    <s v="No"/>
    <x v="0"/>
    <n v="1"/>
    <x v="0"/>
    <s v="Healthy Weight"/>
    <s v="Normal"/>
    <s v="08-Sep-2003"/>
    <n v="1242.82"/>
    <s v="tier - 2"/>
    <s v="tier - 1"/>
    <s v="R1011"/>
    <n v="19"/>
  </r>
  <r>
    <s v="Id1414"/>
    <s v=" Mr.  Matthew"/>
    <n v="19.21"/>
    <n v="4.76"/>
    <s v="No"/>
    <s v="yes"/>
    <x v="0"/>
    <n v="1"/>
    <x v="0"/>
    <s v="Healthy Weight"/>
    <s v="Normal"/>
    <s v="02-Aug-2003"/>
    <n v="1241.57"/>
    <s v="tier - 2"/>
    <s v="tier - 2"/>
    <s v="R1011"/>
    <n v="19"/>
  </r>
  <r>
    <s v="Id1415"/>
    <s v=" Mr.  Ruben Dario"/>
    <n v="19.3"/>
    <n v="4.7"/>
    <s v="No"/>
    <s v="yes"/>
    <x v="0"/>
    <n v="1"/>
    <x v="0"/>
    <s v="Healthy Weight"/>
    <s v="Normal"/>
    <s v="01-Jul-2002"/>
    <n v="1241"/>
    <s v="tier - 2"/>
    <s v="tier - 2"/>
    <s v="R1013"/>
    <n v="20"/>
  </r>
  <r>
    <s v="Id1418"/>
    <s v=" Mrs.  Amanda"/>
    <n v="19.07"/>
    <n v="5.45"/>
    <s v="No"/>
    <s v="No"/>
    <x v="0"/>
    <n v="1"/>
    <x v="0"/>
    <s v="Healthy Weight"/>
    <s v="Normal"/>
    <s v="13-Jul-1998"/>
    <n v="1234"/>
    <s v="tier - 2"/>
    <s v="tier - 1"/>
    <s v="R1013"/>
    <n v="24"/>
  </r>
  <r>
    <s v="Id1420"/>
    <s v=" Mr.  Samuel H"/>
    <n v="22.76"/>
    <n v="9.44"/>
    <s v="No"/>
    <s v="No"/>
    <x v="0"/>
    <n v="0"/>
    <x v="0"/>
    <s v="Healthy Weight"/>
    <s v="Diabetes"/>
    <s v="16-Oct-2004"/>
    <n v="1228"/>
    <s v="tier - 2"/>
    <s v="tier - 1"/>
    <s v="R1012"/>
    <n v="18"/>
  </r>
  <r>
    <s v="Id1421"/>
    <s v=" Ms.  Jenni"/>
    <n v="22.79"/>
    <n v="6.15"/>
    <s v="yes"/>
    <s v="No"/>
    <x v="1"/>
    <n v="1"/>
    <x v="0"/>
    <s v="Healthy Weight"/>
    <s v="Prediabetes"/>
    <s v="09-Jul-2004"/>
    <n v="1224"/>
    <s v="tier - 2"/>
    <s v="tier - 1"/>
    <s v="R1013"/>
    <n v="18"/>
  </r>
  <r>
    <s v="Id1423"/>
    <s v=" Mr.  Brett"/>
    <n v="19.32"/>
    <n v="4.96"/>
    <s v="yes"/>
    <s v="No"/>
    <x v="0"/>
    <n v="0"/>
    <x v="0"/>
    <s v="Healthy Weight"/>
    <s v="Normal"/>
    <s v="02-Jun-2004"/>
    <n v="1210"/>
    <s v="tier - 2"/>
    <s v="tier - 1"/>
    <s v="R1013"/>
    <n v="19"/>
  </r>
  <r>
    <s v="Id1427"/>
    <s v=" Ms.  Brooke S"/>
    <n v="20.46"/>
    <n v="4.0199999999999996"/>
    <s v="No"/>
    <s v="No"/>
    <x v="0"/>
    <n v="0"/>
    <x v="0"/>
    <s v="Healthy Weight"/>
    <s v="Normal"/>
    <s v="28-Jun-1997"/>
    <n v="1178.07"/>
    <s v="tier - 2"/>
    <s v="tier - 2"/>
    <s v="R1013"/>
    <n v="25"/>
  </r>
  <r>
    <s v="Id1437"/>
    <s v=" Ms.  April"/>
    <n v="19.3"/>
    <n v="10.36"/>
    <s v="No"/>
    <s v="No"/>
    <x v="0"/>
    <n v="0"/>
    <x v="0"/>
    <s v="Healthy Weight"/>
    <s v="Diabetes"/>
    <s v="01-Oct-2002"/>
    <n v="1142"/>
    <s v="tier - 3"/>
    <s v="tier - 2"/>
    <s v="R1011"/>
    <n v="20"/>
  </r>
  <r>
    <s v="Id1440"/>
    <s v=" Ms.  Nelly S"/>
    <n v="21.84"/>
    <n v="5.71"/>
    <s v="No"/>
    <s v="yes"/>
    <x v="0"/>
    <n v="1"/>
    <x v="0"/>
    <s v="Healthy Weight"/>
    <s v="Prediabetes"/>
    <s v="27-Nov-2004"/>
    <n v="1137.47"/>
    <s v="tier - 3"/>
    <s v="tier - 2"/>
    <s v="R1013"/>
    <n v="18"/>
  </r>
  <r>
    <s v="Id1443"/>
    <s v=" Ms.  Lisa"/>
    <n v="23.21"/>
    <n v="4.37"/>
    <s v="No"/>
    <s v="yes"/>
    <x v="0"/>
    <n v="1"/>
    <x v="0"/>
    <s v="Healthy Weight"/>
    <s v="Normal"/>
    <s v="11-Aug-2002"/>
    <n v="1137"/>
    <s v="tier - 3"/>
    <s v="tier - 1"/>
    <s v="R1013"/>
    <n v="20"/>
  </r>
  <r>
    <s v="Id1449"/>
    <s v=" Ms.  Heather L"/>
    <n v="21.64"/>
    <n v="5.5"/>
    <s v="No"/>
    <s v="yes"/>
    <x v="0"/>
    <n v="1"/>
    <x v="0"/>
    <s v="Healthy Weight"/>
    <s v="Normal"/>
    <s v="12-Nov-2004"/>
    <n v="1121.8699999999999"/>
    <s v="tier - 3"/>
    <s v="tier - 1"/>
    <s v="R1013"/>
    <n v="18"/>
  </r>
  <r>
    <s v="Id1455"/>
    <s v=" Mr.  Jon"/>
    <n v="20.85"/>
    <n v="4.45"/>
    <s v="yes"/>
    <s v="No"/>
    <x v="0"/>
    <n v="1"/>
    <x v="0"/>
    <s v="Healthy Weight"/>
    <s v="Normal"/>
    <s v="24-Aug-2004"/>
    <n v="1070"/>
    <s v="tier - 3"/>
    <s v="tier - 3"/>
    <s v="R1013"/>
    <n v="18"/>
  </r>
  <r>
    <s v="Id1457"/>
    <s v=" Ms.  Jessica P"/>
    <n v="20.66"/>
    <n v="5.8"/>
    <s v="No"/>
    <s v="yes"/>
    <x v="0"/>
    <n v="1"/>
    <x v="0"/>
    <s v="Healthy Weight"/>
    <s v="Prediabetes"/>
    <s v="01-Jun-1995"/>
    <n v="1056"/>
    <s v="tier - 3"/>
    <s v="tier - 2"/>
    <s v="R1013"/>
    <n v="28"/>
  </r>
  <r>
    <s v="Id1459"/>
    <s v=" Mr.  Arturo H"/>
    <n v="20.399999999999999"/>
    <n v="5.27"/>
    <s v="No"/>
    <s v="No"/>
    <x v="0"/>
    <n v="0"/>
    <x v="0"/>
    <s v="Healthy Weight"/>
    <s v="Normal"/>
    <s v="20-Jul-2002"/>
    <n v="1047"/>
    <s v="tier - 3"/>
    <s v="tier - 1"/>
    <s v="R1013"/>
    <n v="20"/>
  </r>
  <r>
    <s v="Id1461"/>
    <s v=" Ms.  Katie"/>
    <n v="20.54"/>
    <n v="4.2"/>
    <s v="yes"/>
    <s v="No"/>
    <x v="0"/>
    <n v="1"/>
    <x v="0"/>
    <s v="Healthy Weight"/>
    <s v="Normal"/>
    <s v="05-Oct-1995"/>
    <n v="1033.74"/>
    <s v="tier - 3"/>
    <s v="tier - 1"/>
    <s v="R1013"/>
    <n v="27"/>
  </r>
  <r>
    <s v="Id1462"/>
    <s v=" Ms.  Christi"/>
    <n v="20.13"/>
    <n v="5.42"/>
    <s v="No"/>
    <s v="No"/>
    <x v="0"/>
    <n v="0"/>
    <x v="0"/>
    <s v="Healthy Weight"/>
    <s v="Normal"/>
    <s v="05-Aug-1999"/>
    <n v="1019"/>
    <s v="tier - 3"/>
    <s v="tier - 2"/>
    <s v="R1013"/>
    <n v="23"/>
  </r>
  <r>
    <s v="Id1463"/>
    <s v=" Mr.  Alan"/>
    <n v="18.93"/>
    <n v="6.11"/>
    <s v="No"/>
    <s v="No"/>
    <x v="1"/>
    <n v="1"/>
    <x v="0"/>
    <s v="Healthy Weight"/>
    <s v="Prediabetes"/>
    <s v="09-Oct-2000"/>
    <n v="1012"/>
    <s v="tier - 3"/>
    <s v="tier - 2"/>
    <s v="R1013"/>
    <n v="22"/>
  </r>
  <r>
    <s v="Id1464"/>
    <s v=" Mr.  Edivaldo B"/>
    <n v="24.14"/>
    <n v="5.29"/>
    <s v="No"/>
    <s v="yes"/>
    <x v="0"/>
    <n v="1"/>
    <x v="0"/>
    <s v="Healthy Weight"/>
    <s v="Normal"/>
    <s v="17-Sep-2003"/>
    <n v="34828.65"/>
    <s v="tier - 1"/>
    <s v="tier - 3"/>
    <s v="R1011"/>
    <n v="19"/>
  </r>
  <r>
    <s v="Id1466"/>
    <s v=" Mr.  Devin"/>
    <n v="20.47"/>
    <n v="5.81"/>
    <s v="yes"/>
    <s v="No"/>
    <x v="0"/>
    <n v="1"/>
    <x v="0"/>
    <s v="Healthy Weight"/>
    <s v="Prediabetes"/>
    <s v="19-Aug-2001"/>
    <n v="964.71"/>
    <s v="tier - 3"/>
    <s v="tier - 2"/>
    <s v="R1013"/>
    <n v="21"/>
  </r>
  <r>
    <s v="Id1467"/>
    <s v=" Mr.  Shaun R"/>
    <n v="18.82"/>
    <n v="5.51"/>
    <s v="yes"/>
    <s v="No"/>
    <x v="0"/>
    <n v="0"/>
    <x v="0"/>
    <s v="Healthy Weight"/>
    <s v="Normal"/>
    <s v="28-Oct-1995"/>
    <n v="928.59"/>
    <s v="tier - 3"/>
    <s v="tier - 1"/>
    <s v="R1013"/>
    <n v="27"/>
  </r>
  <r>
    <s v="Id1470"/>
    <s v=" Ms.  Mallory"/>
    <n v="19.21"/>
    <n v="5.53"/>
    <s v="yes"/>
    <s v="No"/>
    <x v="0"/>
    <n v="0"/>
    <x v="0"/>
    <s v="Healthy Weight"/>
    <s v="Normal"/>
    <s v="18-Nov-2000"/>
    <n v="865.41"/>
    <s v="tier - 3"/>
    <s v="tier - 1"/>
    <s v="R1013"/>
    <n v="22"/>
  </r>
  <r>
    <s v="Id1472"/>
    <s v=" Ms.  Sarah E"/>
    <n v="21.38"/>
    <n v="8.01"/>
    <s v="No"/>
    <s v="No"/>
    <x v="0"/>
    <n v="0"/>
    <x v="0"/>
    <s v="Healthy Weight"/>
    <s v="Diabetes"/>
    <s v="07-Dec-1995"/>
    <n v="773.54"/>
    <s v="tier - 3"/>
    <s v="tier - 2"/>
    <s v="R1013"/>
    <n v="27"/>
  </r>
  <r>
    <s v="Id1473"/>
    <s v=" Mr.  Josh"/>
    <n v="23.35"/>
    <n v="5.94"/>
    <s v="No"/>
    <s v="No"/>
    <x v="0"/>
    <n v="0"/>
    <x v="0"/>
    <s v="Healthy Weight"/>
    <s v="Prediabetes"/>
    <s v="18-Sep-1996"/>
    <n v="770.38"/>
    <s v="tier - 3"/>
    <s v="tier - 1"/>
    <s v="R1012"/>
    <n v="26"/>
  </r>
  <r>
    <s v="Id1474"/>
    <s v=" Mr.  Johann A"/>
    <n v="22.24"/>
    <n v="5.04"/>
    <s v="No"/>
    <s v="No"/>
    <x v="0"/>
    <n v="0"/>
    <x v="0"/>
    <s v="Healthy Weight"/>
    <s v="Normal"/>
    <s v="28-Jun-1993"/>
    <n v="770"/>
    <s v="tier - 3"/>
    <s v="tier - 3"/>
    <s v="R1013"/>
    <n v="29"/>
  </r>
  <r>
    <s v="Id1475"/>
    <s v=" Ms.  Robin M"/>
    <n v="24.76"/>
    <n v="4.54"/>
    <s v="yes"/>
    <s v="No"/>
    <x v="0"/>
    <n v="0"/>
    <x v="0"/>
    <s v="Healthy Weight"/>
    <s v="Normal"/>
    <s v="27-Dec-1995"/>
    <n v="34806.47"/>
    <s v="tier - 1"/>
    <s v="tier - 2"/>
    <s v="R1013"/>
    <n v="27"/>
  </r>
  <r>
    <s v="Id1476"/>
    <s v=" Mr.  Kyle K"/>
    <n v="20.100000000000001"/>
    <n v="5.6"/>
    <s v="yes"/>
    <s v="No"/>
    <x v="1"/>
    <n v="1"/>
    <x v="0"/>
    <s v="Healthy Weight"/>
    <s v="Normal"/>
    <s v="22-Oct-1996"/>
    <n v="760"/>
    <s v="tier - 3"/>
    <s v="tier - 3"/>
    <s v="R1013"/>
    <n v="26"/>
  </r>
  <r>
    <s v="Id1477"/>
    <s v=" Ms.  Alison"/>
    <n v="21.77"/>
    <n v="10.67"/>
    <s v="No"/>
    <s v="No"/>
    <x v="0"/>
    <n v="0"/>
    <x v="0"/>
    <s v="Healthy Weight"/>
    <s v="Diabetes"/>
    <s v="09-Aug-1993"/>
    <n v="760"/>
    <s v="tier - 3"/>
    <s v="tier - 1"/>
    <s v="R1013"/>
    <n v="29"/>
  </r>
  <r>
    <s v="Id1481"/>
    <s v=" Mr.  Nathaniel"/>
    <n v="22.24"/>
    <n v="4.29"/>
    <s v="yes"/>
    <s v="No"/>
    <x v="0"/>
    <n v="0"/>
    <x v="0"/>
    <s v="Healthy Weight"/>
    <s v="Normal"/>
    <s v="12-Sep-2001"/>
    <n v="687.54"/>
    <s v="tier - 3"/>
    <s v="tier - 2"/>
    <s v="R1013"/>
    <n v="21"/>
  </r>
  <r>
    <s v="Id1482"/>
    <s v=" Ms.  Lindsay A"/>
    <n v="22.34"/>
    <n v="5.57"/>
    <s v="No"/>
    <s v="No"/>
    <x v="0"/>
    <n v="1"/>
    <x v="0"/>
    <s v="Healthy Weight"/>
    <s v="Normal"/>
    <s v="09-Nov-1997"/>
    <n v="670"/>
    <s v="tier - 3"/>
    <s v="tier - 3"/>
    <s v="R1013"/>
    <n v="25"/>
  </r>
  <r>
    <s v="Id1499"/>
    <s v=" Ms.  Meghan"/>
    <n v="23.55"/>
    <n v="10.38"/>
    <s v="No"/>
    <s v="No"/>
    <x v="0"/>
    <n v="0"/>
    <x v="1"/>
    <s v="Healthy Weight"/>
    <s v="Diabetes"/>
    <s v="28-Dec-1970"/>
    <n v="47269.85"/>
    <s v="tier - 1"/>
    <s v="tier - 2"/>
    <s v="R1013"/>
    <n v="52"/>
  </r>
  <r>
    <s v="Id1510"/>
    <s v=" Ms.  Tiffany A"/>
    <n v="22.18"/>
    <n v="9.9"/>
    <s v="No"/>
    <s v="No"/>
    <x v="0"/>
    <n v="0"/>
    <x v="1"/>
    <s v="Healthy Weight"/>
    <s v="Diabetes"/>
    <s v="26-Dec-2002"/>
    <n v="34084.68"/>
    <s v="tier - 2"/>
    <s v="tier - 3"/>
    <s v="R1011"/>
    <n v="20"/>
  </r>
  <r>
    <s v="Id1525"/>
    <s v=" Mr.  Jason A"/>
    <n v="20.18"/>
    <n v="11.19"/>
    <s v="No"/>
    <s v="No"/>
    <x v="0"/>
    <n v="0"/>
    <x v="1"/>
    <s v="Healthy Weight"/>
    <s v="Diabetes"/>
    <s v="18-Jun-1970"/>
    <n v="33471.97"/>
    <s v="tier - 2"/>
    <s v="tier - 2"/>
    <s v="R1012"/>
    <n v="52"/>
  </r>
  <r>
    <s v="Id1528"/>
    <s v=" Mr.  Cameron M"/>
    <n v="23.82"/>
    <n v="10.85"/>
    <s v="yes"/>
    <s v="No"/>
    <x v="0"/>
    <n v="0"/>
    <x v="1"/>
    <s v="Healthy Weight"/>
    <s v="Diabetes"/>
    <s v="28-Nov-2003"/>
    <n v="33307.550000000003"/>
    <s v="tier - 2"/>
    <s v="tier - 3"/>
    <s v="R1012"/>
    <n v="19"/>
  </r>
  <r>
    <s v="Id1539"/>
    <s v=" Mr.  Tyler C"/>
    <n v="23.19"/>
    <n v="7.66"/>
    <s v="No"/>
    <s v="No"/>
    <x v="0"/>
    <n v="0"/>
    <x v="1"/>
    <s v="Healthy Weight"/>
    <s v="Diabetes"/>
    <s v="04-Dec-1995"/>
    <n v="32827.51"/>
    <s v="tier - 1"/>
    <s v="tier - 2"/>
    <s v="R1011"/>
    <n v="27"/>
  </r>
  <r>
    <s v="Id1547"/>
    <s v=" Ms.  Alison L"/>
    <n v="24.43"/>
    <n v="7.59"/>
    <s v="yes"/>
    <s v="No"/>
    <x v="0"/>
    <n v="1"/>
    <x v="1"/>
    <s v="Healthy Weight"/>
    <s v="Diabetes"/>
    <s v="13-Jul-1990"/>
    <n v="32672.11"/>
    <s v="tier - 1"/>
    <s v="tier - 1"/>
    <s v="R1011"/>
    <n v="32"/>
  </r>
  <r>
    <s v="Id1550"/>
    <s v=" Ms.  Stephanie W"/>
    <n v="22.88"/>
    <n v="5.9"/>
    <s v="yes"/>
    <s v="No"/>
    <x v="1"/>
    <n v="1"/>
    <x v="1"/>
    <s v="Healthy Weight"/>
    <s v="Prediabetes"/>
    <s v="27-Sep-1981"/>
    <n v="32462.35"/>
    <s v="tier - 2"/>
    <s v="tier - 2"/>
    <s v="R1011"/>
    <n v="41"/>
  </r>
  <r>
    <s v="Id1553"/>
    <s v=" Mr.  Ari L"/>
    <n v="24.14"/>
    <n v="5.87"/>
    <s v="No"/>
    <s v="No"/>
    <x v="0"/>
    <n v="2"/>
    <x v="1"/>
    <s v="Healthy Weight"/>
    <s v="Prediabetes"/>
    <s v="02-Dec-1986"/>
    <n v="32288.49"/>
    <s v="tier - 2"/>
    <s v="tier - 2"/>
    <s v="R1011"/>
    <n v="36"/>
  </r>
  <r>
    <s v="Id1556"/>
    <s v=" Mr.  Peter W"/>
    <n v="23"/>
    <n v="5.48"/>
    <s v="No"/>
    <s v="No"/>
    <x v="0"/>
    <n v="0"/>
    <x v="1"/>
    <s v="Healthy Weight"/>
    <s v="Normal"/>
    <s v="08-Sep-1994"/>
    <n v="32222.81"/>
    <s v="tier - 2"/>
    <s v="tier - 1"/>
    <s v="R1011"/>
    <n v="28"/>
  </r>
  <r>
    <s v="Id1558"/>
    <s v=" Ms.  Kelly A"/>
    <n v="24.25"/>
    <n v="8.6999999999999993"/>
    <s v="yes"/>
    <s v="No"/>
    <x v="0"/>
    <n v="1"/>
    <x v="1"/>
    <s v="Healthy Weight"/>
    <s v="Diabetes"/>
    <s v="10-Nov-1978"/>
    <n v="32108.66"/>
    <s v="tier - 1"/>
    <s v="tier - 3"/>
    <s v="R1017"/>
    <n v="44"/>
  </r>
  <r>
    <s v="Id1561"/>
    <s v=" Mr.  Zachary R"/>
    <n v="23.85"/>
    <n v="7.84"/>
    <s v="No"/>
    <s v="No"/>
    <x v="0"/>
    <n v="0"/>
    <x v="1"/>
    <s v="Healthy Weight"/>
    <s v="Diabetes"/>
    <s v="25-Sep-1975"/>
    <n v="31897.1"/>
    <s v="tier - 2"/>
    <s v="tier - 3"/>
    <s v="R1011"/>
    <n v="47"/>
  </r>
  <r>
    <s v="Id1563"/>
    <s v=" Mr.  Nicholas R"/>
    <n v="19.170000000000002"/>
    <n v="8.41"/>
    <s v="No"/>
    <s v="No"/>
    <x v="0"/>
    <n v="0"/>
    <x v="1"/>
    <s v="Healthy Weight"/>
    <s v="Diabetes"/>
    <s v="14-Oct-1977"/>
    <n v="31736.7"/>
    <s v="tier - 2"/>
    <s v="tier - 2"/>
    <s v="R1012"/>
    <n v="45"/>
  </r>
  <r>
    <s v="Id1568"/>
    <s v=" Mr.  Ross P"/>
    <n v="24.56"/>
    <n v="6.18"/>
    <s v="yes"/>
    <s v="No"/>
    <x v="1"/>
    <n v="1"/>
    <x v="1"/>
    <s v="Healthy Weight"/>
    <s v="Prediabetes"/>
    <s v="08-Oct-1974"/>
    <n v="31368.81"/>
    <s v="tier - 2"/>
    <s v="tier - 3"/>
    <s v="R1011"/>
    <n v="48"/>
  </r>
  <r>
    <s v="Id1570"/>
    <s v=" Mr.  Wesley"/>
    <n v="18.63"/>
    <n v="9.81"/>
    <s v="yes"/>
    <s v="No"/>
    <x v="0"/>
    <n v="2"/>
    <x v="1"/>
    <s v="Healthy Weight"/>
    <s v="Diabetes"/>
    <s v="09-Jul-1968"/>
    <n v="31322.53"/>
    <s v="tier - 2"/>
    <s v="tier - 1"/>
    <s v="R1011"/>
    <n v="54"/>
  </r>
  <r>
    <s v="Id1573"/>
    <s v=" Mr.  Maciej"/>
    <n v="22.37"/>
    <n v="5.86"/>
    <s v="yes"/>
    <s v="No"/>
    <x v="1"/>
    <n v="1"/>
    <x v="1"/>
    <s v="Healthy Weight"/>
    <s v="Prediabetes"/>
    <s v="09-Sep-1961"/>
    <n v="30942.19"/>
    <s v="tier - 2"/>
    <s v="tier - 2"/>
    <s v="R1013"/>
    <n v="61"/>
  </r>
  <r>
    <s v="Id1581"/>
    <s v=" Mr.  Samuel L"/>
    <n v="24.7"/>
    <n v="10.25"/>
    <s v="No"/>
    <s v="No"/>
    <x v="0"/>
    <n v="3"/>
    <x v="0"/>
    <s v="Healthy Weight"/>
    <s v="Diabetes"/>
    <s v="28-Oct-1998"/>
    <n v="30422.03"/>
    <s v="tier - 2"/>
    <s v="tier - 3"/>
    <s v="R1011"/>
    <n v="24"/>
  </r>
  <r>
    <s v="Id1584"/>
    <s v=" Ms.  Paula"/>
    <n v="21.08"/>
    <n v="4.83"/>
    <s v="No"/>
    <s v="No"/>
    <x v="1"/>
    <n v="1"/>
    <x v="1"/>
    <s v="Healthy Weight"/>
    <s v="Normal"/>
    <s v="01-Jun-2004"/>
    <n v="30328.27"/>
    <s v="tier - 2"/>
    <s v="tier - 2"/>
    <s v="R1011"/>
    <n v="19"/>
  </r>
  <r>
    <s v="Id1586"/>
    <s v=" Ms.  Maria Isabel"/>
    <n v="22.39"/>
    <n v="9.5299999999999994"/>
    <s v="yes"/>
    <s v="No"/>
    <x v="0"/>
    <n v="0"/>
    <x v="1"/>
    <s v="Healthy Weight"/>
    <s v="Diabetes"/>
    <s v="15-Sep-1962"/>
    <n v="30260"/>
    <s v="tier - 1"/>
    <s v="tier - 1"/>
    <s v="R1014"/>
    <n v="60"/>
  </r>
  <r>
    <s v="Id1590"/>
    <s v=" Mr.  Christopher"/>
    <n v="19.260000000000002"/>
    <n v="8.9600000000000009"/>
    <s v="yes"/>
    <s v="No"/>
    <x v="0"/>
    <n v="1"/>
    <x v="1"/>
    <s v="Healthy Weight"/>
    <s v="Diabetes"/>
    <s v="25-Dec-1971"/>
    <n v="30134.75"/>
    <s v="tier - 2"/>
    <s v="tier - 3"/>
    <s v="R1011"/>
    <n v="51"/>
  </r>
  <r>
    <s v="Id1592"/>
    <s v=" Mr.  Lawrence"/>
    <n v="19.73"/>
    <n v="4.3600000000000003"/>
    <s v="No"/>
    <s v="No"/>
    <x v="0"/>
    <n v="0"/>
    <x v="1"/>
    <s v="Healthy Weight"/>
    <s v="Normal"/>
    <s v="16-Jun-1967"/>
    <n v="30063.58"/>
    <s v="tier - 1"/>
    <s v="tier - 1"/>
    <s v="R1012"/>
    <n v="55"/>
  </r>
  <r>
    <s v="Id1594"/>
    <s v=" Mr.  Ruben"/>
    <n v="23.56"/>
    <n v="11.74"/>
    <s v="yes"/>
    <s v="No"/>
    <x v="0"/>
    <n v="0"/>
    <x v="1"/>
    <s v="Healthy Weight"/>
    <s v="Diabetes"/>
    <s v="05-Oct-1991"/>
    <n v="29969.67"/>
    <s v="tier - 1"/>
    <s v="tier - 1"/>
    <s v="R1011"/>
    <n v="31"/>
  </r>
  <r>
    <s v="Id1596"/>
    <s v=" Mrs.  Angela R"/>
    <n v="18.73"/>
    <n v="10.64"/>
    <s v="No"/>
    <s v="No"/>
    <x v="0"/>
    <n v="2"/>
    <x v="1"/>
    <s v="Healthy Weight"/>
    <s v="Diabetes"/>
    <s v="30-Dec-1988"/>
    <n v="29929.56"/>
    <s v="tier - 1"/>
    <s v="tier - 1"/>
    <s v="R1011"/>
    <n v="34"/>
  </r>
  <r>
    <s v="Id1600"/>
    <s v=" Mr.  Dave"/>
    <n v="24.2"/>
    <n v="6.15"/>
    <s v="No"/>
    <s v="No"/>
    <x v="0"/>
    <n v="1"/>
    <x v="1"/>
    <s v="Healthy Weight"/>
    <s v="Prediabetes"/>
    <s v="04-Dec-1962"/>
    <n v="46130.53"/>
    <s v="tier - 1"/>
    <s v="tier - 1"/>
    <s v="R1012"/>
    <n v="60"/>
  </r>
  <r>
    <s v="Id1601"/>
    <s v=" Ms.  Barbara G"/>
    <n v="22.03"/>
    <n v="4.28"/>
    <s v="yes"/>
    <s v="No"/>
    <x v="0"/>
    <n v="0"/>
    <x v="1"/>
    <s v="Healthy Weight"/>
    <s v="Normal"/>
    <s v="13-Aug-1981"/>
    <n v="29816.639999999999"/>
    <s v="tier - 1"/>
    <s v="tier - 2"/>
    <s v="R1011"/>
    <n v="41"/>
  </r>
  <r>
    <s v="Id1609"/>
    <s v=" Ms.  Katie"/>
    <n v="19.329999999999998"/>
    <n v="4.2699999999999996"/>
    <s v="No"/>
    <s v="No"/>
    <x v="0"/>
    <n v="0"/>
    <x v="1"/>
    <s v="Healthy Weight"/>
    <s v="Normal"/>
    <s v="05-Jun-1958"/>
    <n v="29330.98"/>
    <s v="tier - 1"/>
    <s v="tier - 2"/>
    <s v="R1012"/>
    <n v="65"/>
  </r>
  <r>
    <s v="Id1616"/>
    <s v=" Ms.  Jennifer A"/>
    <n v="23.94"/>
    <n v="4.2"/>
    <s v="No"/>
    <s v="No"/>
    <x v="0"/>
    <n v="0"/>
    <x v="1"/>
    <s v="Healthy Weight"/>
    <s v="Normal"/>
    <s v="14-Jul-1980"/>
    <n v="29114.21"/>
    <s v="tier - 1"/>
    <s v="tier - 3"/>
    <s v="R1011"/>
    <n v="42"/>
  </r>
  <r>
    <s v="Id1617"/>
    <s v=" Mr.  Leif S"/>
    <n v="20.03"/>
    <n v="6.14"/>
    <s v="yes"/>
    <s v="No"/>
    <x v="0"/>
    <n v="0"/>
    <x v="1"/>
    <s v="Healthy Weight"/>
    <s v="Prediabetes"/>
    <s v="01-Nov-2004"/>
    <n v="34303.17"/>
    <s v="tier - 1"/>
    <s v="tier - 3"/>
    <s v="R1013"/>
    <n v="18"/>
  </r>
  <r>
    <s v="Id1621"/>
    <s v=" Ms.  Kara Lynne"/>
    <n v="22.72"/>
    <n v="5.71"/>
    <s v="No"/>
    <s v="No"/>
    <x v="0"/>
    <n v="0"/>
    <x v="1"/>
    <s v="Healthy Weight"/>
    <s v="Prediabetes"/>
    <s v="25-Jul-1962"/>
    <n v="28923.14"/>
    <s v="tier - 1"/>
    <s v="tier - 1"/>
    <s v="R1012"/>
    <n v="60"/>
  </r>
  <r>
    <s v="Id1629"/>
    <s v=" Mr.  Fernando"/>
    <n v="22.77"/>
    <n v="6"/>
    <s v="No"/>
    <s v="No"/>
    <x v="0"/>
    <n v="0"/>
    <x v="1"/>
    <s v="Healthy Weight"/>
    <s v="Prediabetes"/>
    <s v="24-Dec-1990"/>
    <n v="28302.33"/>
    <s v="tier - 1"/>
    <s v="tier - 2"/>
    <s v="R1011"/>
    <n v="32"/>
  </r>
  <r>
    <s v="Id1630"/>
    <s v=" Ms.  Ieva"/>
    <n v="21.24"/>
    <n v="5.13"/>
    <s v="No"/>
    <s v="No"/>
    <x v="0"/>
    <n v="0"/>
    <x v="1"/>
    <s v="Healthy Weight"/>
    <s v="Normal"/>
    <s v="25-Nov-1963"/>
    <n v="28287.9"/>
    <s v="tier - 1"/>
    <s v="tier - 1"/>
    <s v="R1013"/>
    <n v="59"/>
  </r>
  <r>
    <s v="Id1644"/>
    <s v=" Mr.  Bobby"/>
    <n v="22.42"/>
    <n v="4.68"/>
    <s v="yes"/>
    <s v="No"/>
    <x v="0"/>
    <n v="1"/>
    <x v="0"/>
    <s v="Healthy Weight"/>
    <s v="Normal"/>
    <s v="09-Sep-1997"/>
    <n v="27619.360000000001"/>
    <s v="tier - 2"/>
    <s v="tier - 3"/>
    <s v="R1011"/>
    <n v="25"/>
  </r>
  <r>
    <s v="Id1650"/>
    <s v=" Mrs.  Jessica"/>
    <n v="24.86"/>
    <n v="8.92"/>
    <s v="yes"/>
    <s v="No"/>
    <x v="0"/>
    <n v="2"/>
    <x v="0"/>
    <s v="Healthy Weight"/>
    <s v="Diabetes"/>
    <s v="03-Oct-1981"/>
    <n v="27495.59"/>
    <s v="tier - 2"/>
    <s v="tier - 1"/>
    <s v="R1011"/>
    <n v="41"/>
  </r>
  <r>
    <s v="Id1651"/>
    <s v=" Mr.  Chaiwat"/>
    <n v="19.54"/>
    <n v="5.37"/>
    <s v="No"/>
    <s v="No"/>
    <x v="0"/>
    <n v="0"/>
    <x v="1"/>
    <s v="Healthy Weight"/>
    <s v="Normal"/>
    <s v="05-Dec-1985"/>
    <n v="27432.73"/>
    <s v="tier - 2"/>
    <s v="tier - 1"/>
    <s v="R1011"/>
    <n v="37"/>
  </r>
  <r>
    <s v="Id1653"/>
    <s v=" Ms.  Lisa"/>
    <n v="22.99"/>
    <n v="10.46"/>
    <s v="No"/>
    <s v="No"/>
    <x v="0"/>
    <n v="3"/>
    <x v="1"/>
    <s v="Healthy Weight"/>
    <s v="Diabetes"/>
    <s v="16-Oct-1969"/>
    <n v="27346.04"/>
    <s v="tier - 2"/>
    <s v="tier - 2"/>
    <s v="R1013"/>
    <n v="53"/>
  </r>
  <r>
    <s v="Id1657"/>
    <s v=" Ms.  Colleen C"/>
    <n v="23.76"/>
    <n v="10.96"/>
    <s v="No"/>
    <s v="No"/>
    <x v="0"/>
    <n v="3"/>
    <x v="1"/>
    <s v="Healthy Weight"/>
    <s v="Diabetes"/>
    <s v="21-Dec-1965"/>
    <n v="27218.44"/>
    <s v="tier - 2"/>
    <s v="tier - 1"/>
    <s v="R1017"/>
    <n v="57"/>
  </r>
  <r>
    <s v="Id1658"/>
    <s v=" Mrs.  Annika"/>
    <n v="19.38"/>
    <n v="6.28"/>
    <s v="No"/>
    <s v="No"/>
    <x v="0"/>
    <n v="0"/>
    <x v="1"/>
    <s v="Healthy Weight"/>
    <s v="Prediabetes"/>
    <s v="02-Oct-1970"/>
    <n v="27117.99"/>
    <s v="tier - 2"/>
    <s v="tier - 2"/>
    <s v="R1013"/>
    <n v="52"/>
  </r>
  <r>
    <s v="Id1665"/>
    <s v=" Mr.  Robert B"/>
    <n v="24.1"/>
    <n v="11.14"/>
    <s v="yes"/>
    <s v="No"/>
    <x v="0"/>
    <n v="1"/>
    <x v="0"/>
    <s v="Healthy Weight"/>
    <s v="Diabetes"/>
    <s v="25-Dec-1958"/>
    <n v="26926.51"/>
    <s v="tier - 2"/>
    <s v="tier - 1"/>
    <s v="R1013"/>
    <n v="64"/>
  </r>
  <r>
    <s v="Id1667"/>
    <s v=" Mr.  Robert"/>
    <n v="24.42"/>
    <n v="11.31"/>
    <s v="No"/>
    <s v="No"/>
    <x v="0"/>
    <n v="0"/>
    <x v="1"/>
    <s v="Healthy Weight"/>
    <s v="Diabetes"/>
    <s v="13-Aug-1971"/>
    <n v="44641.2"/>
    <s v="tier - 2"/>
    <s v="tier - 3"/>
    <s v="R1024"/>
    <n v="51"/>
  </r>
  <r>
    <s v="Id1674"/>
    <s v=" Ms.  Lindsay M"/>
    <n v="23.655000000000001"/>
    <n v="10.84"/>
    <s v="yes"/>
    <s v="No"/>
    <x v="1"/>
    <n v="1"/>
    <x v="1"/>
    <s v="Healthy Weight"/>
    <s v="Diabetes"/>
    <s v="07-Jul-1973"/>
    <n v="26140.36"/>
    <s v="tier - 2"/>
    <s v="tier - 3"/>
    <s v="R1011"/>
    <n v="49"/>
  </r>
  <r>
    <s v="Id1681"/>
    <s v=" Mr.  Owen R"/>
    <n v="24.01"/>
    <n v="4.76"/>
    <s v="No"/>
    <s v="No"/>
    <x v="0"/>
    <n v="1"/>
    <x v="1"/>
    <s v="Healthy Weight"/>
    <s v="Normal"/>
    <s v="03-Dec-1970"/>
    <n v="25992.82"/>
    <s v="tier - 2"/>
    <s v="tier - 2"/>
    <s v="R1013"/>
    <n v="52"/>
  </r>
  <r>
    <s v="Id1683"/>
    <s v=" Ms.  Jacqueline"/>
    <n v="23.21"/>
    <n v="6.03"/>
    <s v="No"/>
    <s v="No"/>
    <x v="0"/>
    <n v="1"/>
    <x v="0"/>
    <s v="Healthy Weight"/>
    <s v="Prediabetes"/>
    <s v="17-Jul-1972"/>
    <n v="25656.58"/>
    <s v="tier - 2"/>
    <s v="tier - 3"/>
    <s v="R1024"/>
    <n v="50"/>
  </r>
  <r>
    <s v="Id1684"/>
    <s v=" Mr.  Yefeng"/>
    <n v="21.2"/>
    <n v="4.07"/>
    <s v="yes"/>
    <s v="No"/>
    <x v="0"/>
    <n v="1"/>
    <x v="1"/>
    <s v="Healthy Weight"/>
    <s v="Normal"/>
    <s v="02-Aug-2001"/>
    <n v="25648.98"/>
    <s v="tier - 2"/>
    <s v="tier - 1"/>
    <s v="R1011"/>
    <n v="21"/>
  </r>
  <r>
    <s v="Id1687"/>
    <s v=" Ms.  Annie E"/>
    <n v="22.61"/>
    <n v="6.13"/>
    <s v="yes"/>
    <s v="No"/>
    <x v="1"/>
    <n v="1"/>
    <x v="1"/>
    <s v="Healthy Weight"/>
    <s v="Prediabetes"/>
    <s v="26-Sep-1972"/>
    <n v="25333.33"/>
    <s v="tier - 2"/>
    <s v="tier - 2"/>
    <s v="R1017"/>
    <n v="50"/>
  </r>
  <r>
    <s v="Id1688"/>
    <s v=" Mrs.  Noel K"/>
    <n v="24.32"/>
    <n v="10.47"/>
    <s v="yes"/>
    <s v="No"/>
    <x v="0"/>
    <n v="2"/>
    <x v="1"/>
    <s v="Healthy Weight"/>
    <s v="Diabetes"/>
    <s v="14-Dec-1975"/>
    <n v="25309.49"/>
    <s v="tier - 2"/>
    <s v="tier - 1"/>
    <s v="R1011"/>
    <n v="47"/>
  </r>
  <r>
    <s v="Id1689"/>
    <s v=" Mr.  Mark S"/>
    <n v="20.96"/>
    <n v="4.04"/>
    <s v="yes"/>
    <s v="No"/>
    <x v="0"/>
    <n v="1"/>
    <x v="1"/>
    <s v="Healthy Weight"/>
    <s v="Normal"/>
    <s v="24-Nov-1998"/>
    <n v="25127.22"/>
    <s v="tier - 2"/>
    <s v="tier - 3"/>
    <s v="R1011"/>
    <n v="24"/>
  </r>
  <r>
    <s v="Id1690"/>
    <s v=" Ms.  Federica"/>
    <n v="19.68"/>
    <n v="5.74"/>
    <s v="No"/>
    <s v="No"/>
    <x v="0"/>
    <n v="0"/>
    <x v="1"/>
    <s v="Healthy Weight"/>
    <s v="Prediabetes"/>
    <s v="02-Aug-2000"/>
    <n v="44501.4"/>
    <s v="tier - 2"/>
    <s v="tier - 3"/>
    <s v="R1013"/>
    <n v="22"/>
  </r>
  <r>
    <s v="Id1701"/>
    <s v=" Mr.  Stephen"/>
    <n v="22.2"/>
    <n v="5.51"/>
    <s v="No"/>
    <s v="No"/>
    <x v="0"/>
    <n v="0"/>
    <x v="1"/>
    <s v="Healthy Weight"/>
    <s v="Normal"/>
    <s v="14-Sep-1967"/>
    <n v="44423.8"/>
    <s v="tier - 2"/>
    <s v="tier - 3"/>
    <s v="R1013"/>
    <n v="55"/>
  </r>
  <r>
    <s v="Id1706"/>
    <s v=" Ms.  Kim"/>
    <n v="23.844999999999999"/>
    <n v="11.71"/>
    <s v="No"/>
    <s v="No"/>
    <x v="0"/>
    <n v="2"/>
    <x v="1"/>
    <s v="Healthy Weight"/>
    <s v="Diabetes"/>
    <s v="21-Oct-1961"/>
    <n v="24513.09"/>
    <s v="tier - 2"/>
    <s v="tier - 2"/>
    <s v="R1013"/>
    <n v="61"/>
  </r>
  <r>
    <s v="Id1708"/>
    <s v=" Mr.  Dariusz"/>
    <n v="24.795000000000002"/>
    <n v="6.85"/>
    <s v="No"/>
    <s v="No"/>
    <x v="0"/>
    <n v="0"/>
    <x v="1"/>
    <s v="Healthy Weight"/>
    <s v="Diabetes"/>
    <s v="30-Nov-1970"/>
    <n v="24393.62"/>
    <s v="tier - 2"/>
    <s v="tier - 3"/>
    <s v="R1012"/>
    <n v="52"/>
  </r>
  <r>
    <s v="Id1709"/>
    <s v=" Ms.  Jessica E"/>
    <n v="24.13"/>
    <n v="7.05"/>
    <s v="yes"/>
    <s v="No"/>
    <x v="0"/>
    <n v="2"/>
    <x v="1"/>
    <s v="Healthy Weight"/>
    <s v="Diabetes"/>
    <s v="07-Oct-1999"/>
    <n v="24387.74"/>
    <s v="tier - 2"/>
    <s v="tier - 1"/>
    <s v="R1011"/>
    <n v="23"/>
  </r>
  <r>
    <s v="Id1716"/>
    <s v=" Mr.  Thomas"/>
    <n v="24.32"/>
    <n v="6.39"/>
    <s v="No"/>
    <s v="No"/>
    <x v="0"/>
    <n v="0"/>
    <x v="0"/>
    <s v="Healthy Weight"/>
    <s v="Prediabetes"/>
    <s v="10-Jul-1971"/>
    <n v="23967.38"/>
    <s v="tier - 2"/>
    <s v="tier - 2"/>
    <s v="R1012"/>
    <n v="51"/>
  </r>
  <r>
    <s v="Id1717"/>
    <s v=" Ms.  Tricity M"/>
    <n v="22.88"/>
    <n v="5.71"/>
    <s v="yes"/>
    <s v="No"/>
    <x v="1"/>
    <n v="1"/>
    <x v="1"/>
    <s v="Healthy Weight"/>
    <s v="Prediabetes"/>
    <s v="08-Aug-1970"/>
    <n v="23887.66"/>
    <s v="tier - 2"/>
    <s v="tier - 3"/>
    <s v="R1012"/>
    <n v="52"/>
  </r>
  <r>
    <s v="Id1725"/>
    <s v=" Ms.  Micah"/>
    <n v="19.95"/>
    <n v="4.29"/>
    <s v="yes"/>
    <s v="No"/>
    <x v="0"/>
    <n v="2"/>
    <x v="1"/>
    <s v="Healthy Weight"/>
    <s v="Normal"/>
    <s v="14-Nov-1969"/>
    <n v="23244.79"/>
    <s v="tier - 2"/>
    <s v="tier - 3"/>
    <s v="R1013"/>
    <n v="53"/>
  </r>
  <r>
    <s v="Id1727"/>
    <s v=" Ms.  Lindsay M"/>
    <n v="24.225000000000001"/>
    <n v="4.09"/>
    <s v="No"/>
    <s v="No"/>
    <x v="0"/>
    <n v="0"/>
    <x v="0"/>
    <s v="Healthy Weight"/>
    <s v="Normal"/>
    <s v="14-Dec-2003"/>
    <n v="23082.959999999999"/>
    <s v="tier - 2"/>
    <s v="tier - 2"/>
    <s v="R1011"/>
    <n v="19"/>
  </r>
  <r>
    <s v="Id1729"/>
    <s v=" Mr.  Tory J"/>
    <n v="23.21"/>
    <n v="6.76"/>
    <s v="No"/>
    <s v="No"/>
    <x v="0"/>
    <n v="0"/>
    <x v="1"/>
    <s v="Healthy Weight"/>
    <s v="Diabetes"/>
    <s v="09-Nov-1970"/>
    <n v="23045.57"/>
    <s v="tier - 2"/>
    <s v="tier - 2"/>
    <s v="R1024"/>
    <n v="52"/>
  </r>
  <r>
    <s v="Id1730"/>
    <s v=" Mr.  Robert J"/>
    <n v="23.98"/>
    <n v="10.67"/>
    <s v="No"/>
    <s v="No"/>
    <x v="0"/>
    <n v="0"/>
    <x v="0"/>
    <s v="Healthy Weight"/>
    <s v="Diabetes"/>
    <s v="25-Jul-2003"/>
    <n v="22493.66"/>
    <s v="tier - 2"/>
    <s v="tier - 1"/>
    <s v="R1012"/>
    <n v="19"/>
  </r>
  <r>
    <s v="Id1733"/>
    <s v=" Ms.  Kristina"/>
    <n v="22.704999999999998"/>
    <n v="5.27"/>
    <s v="No"/>
    <s v="No"/>
    <x v="0"/>
    <n v="0"/>
    <x v="0"/>
    <s v="Healthy Weight"/>
    <s v="Normal"/>
    <s v="18-Aug-1966"/>
    <n v="22412.65"/>
    <s v="tier - 3"/>
    <s v="tier - 3"/>
    <s v="R1014"/>
    <n v="56"/>
  </r>
  <r>
    <s v="Id1736"/>
    <s v=" Ms.  Anabel"/>
    <n v="24.7"/>
    <n v="4.3600000000000003"/>
    <s v="No"/>
    <s v="No"/>
    <x v="1"/>
    <n v="1"/>
    <x v="1"/>
    <s v="Healthy Weight"/>
    <s v="Normal"/>
    <s v="27-Dec-1982"/>
    <n v="22331.57"/>
    <s v="tier - 2"/>
    <s v="tier - 3"/>
    <s v="R1024"/>
    <n v="40"/>
  </r>
  <r>
    <s v="Id1741"/>
    <s v=" Ms.  Cindy"/>
    <n v="23.655000000000001"/>
    <n v="4.8600000000000003"/>
    <s v="yes"/>
    <s v="No"/>
    <x v="0"/>
    <n v="0"/>
    <x v="1"/>
    <s v="Healthy Weight"/>
    <s v="Normal"/>
    <s v="14-Oct-1989"/>
    <n v="21984.47"/>
    <s v="tier - 3"/>
    <s v="tier - 1"/>
    <s v="R1012"/>
    <n v="33"/>
  </r>
  <r>
    <s v="Id1743"/>
    <s v=" Ms.  Samantha R"/>
    <n v="24.89"/>
    <n v="6.1"/>
    <s v="yes"/>
    <s v="No"/>
    <x v="1"/>
    <n v="1"/>
    <x v="1"/>
    <s v="Healthy Weight"/>
    <s v="Prediabetes"/>
    <s v="28-Sep-2003"/>
    <n v="21882.400000000001"/>
    <s v="tier - 2"/>
    <s v="tier - 1"/>
    <s v="R1011"/>
    <n v="19"/>
  </r>
  <r>
    <s v="Id1744"/>
    <s v=" Ms.  Katie"/>
    <n v="18.715"/>
    <n v="4.4400000000000004"/>
    <s v="No"/>
    <s v="No"/>
    <x v="0"/>
    <n v="0"/>
    <x v="0"/>
    <s v="Healthy Weight"/>
    <s v="Normal"/>
    <s v="17-Aug-1979"/>
    <n v="21880.82"/>
    <s v="tier - 3"/>
    <s v="tier - 1"/>
    <s v="R1012"/>
    <n v="43"/>
  </r>
  <r>
    <s v="Id1749"/>
    <s v=" Mr.  Tom"/>
    <n v="24.605"/>
    <n v="5.48"/>
    <s v="No"/>
    <s v="No"/>
    <x v="0"/>
    <n v="0"/>
    <x v="1"/>
    <s v="Healthy Weight"/>
    <s v="Normal"/>
    <s v="18-Jul-1976"/>
    <n v="21677.279999999999"/>
    <s v="tier - 3"/>
    <s v="tier - 1"/>
    <s v="R1012"/>
    <n v="46"/>
  </r>
  <r>
    <s v="Id1751"/>
    <s v=" Mrs.  Kelli N"/>
    <n v="24.42"/>
    <n v="7.16"/>
    <s v="No"/>
    <s v="No"/>
    <x v="0"/>
    <n v="0"/>
    <x v="1"/>
    <s v="Healthy Weight"/>
    <s v="Diabetes"/>
    <s v="25-Dec-1983"/>
    <n v="21659.93"/>
    <s v="tier - 3"/>
    <s v="tier - 3"/>
    <s v="R1024"/>
    <n v="39"/>
  </r>
  <r>
    <s v="Id1752"/>
    <s v=" Mr.  Scott M"/>
    <n v="20.9"/>
    <n v="4.55"/>
    <s v="yes"/>
    <s v="No"/>
    <x v="1"/>
    <n v="1"/>
    <x v="1"/>
    <s v="Healthy Weight"/>
    <s v="Normal"/>
    <s v="12-Jun-1999"/>
    <n v="21595.38"/>
    <s v="tier - 2"/>
    <s v="tier - 3"/>
    <s v="R1012"/>
    <n v="23"/>
  </r>
  <r>
    <s v="Id1753"/>
    <s v=" Mr.  Grant A"/>
    <n v="22.895"/>
    <n v="6.03"/>
    <s v="No"/>
    <s v="No"/>
    <x v="0"/>
    <n v="0"/>
    <x v="1"/>
    <s v="Healthy Weight"/>
    <s v="Prediabetes"/>
    <s v="21-Nov-1990"/>
    <n v="21472.48"/>
    <s v="tier - 2"/>
    <s v="tier - 2"/>
    <s v="R1012"/>
    <n v="32"/>
  </r>
  <r>
    <s v="Id1774"/>
    <s v=" Mr.  Daniel J"/>
    <n v="21.8"/>
    <n v="10.55"/>
    <s v="No"/>
    <s v="No"/>
    <x v="0"/>
    <n v="0"/>
    <x v="1"/>
    <s v="Healthy Weight"/>
    <s v="Diabetes"/>
    <s v="12-Jul-1985"/>
    <n v="20420.599999999999"/>
    <s v="tier - 3"/>
    <s v="tier - 2"/>
    <s v="R1011"/>
    <n v="37"/>
  </r>
  <r>
    <s v="Id1778"/>
    <s v=" Ms.  Nadine A"/>
    <n v="23.37"/>
    <n v="5.8"/>
    <s v="No"/>
    <s v="No"/>
    <x v="0"/>
    <n v="0"/>
    <x v="1"/>
    <s v="Healthy Weight"/>
    <s v="Prediabetes"/>
    <s v="02-Jul-1966"/>
    <n v="43817.45"/>
    <s v="tier - 2"/>
    <s v="tier - 3"/>
    <s v="R1012"/>
    <n v="56"/>
  </r>
  <r>
    <s v="Id1780"/>
    <s v=" Ms.  Colleen M"/>
    <n v="20.045000000000002"/>
    <n v="6.17"/>
    <s v="No"/>
    <s v="No"/>
    <x v="1"/>
    <n v="1"/>
    <x v="1"/>
    <s v="Healthy Weight"/>
    <s v="Prediabetes"/>
    <s v="17-Oct-1987"/>
    <n v="20234.849999999999"/>
    <s v="tier - 2"/>
    <s v="tier - 3"/>
    <s v="R1012"/>
    <n v="35"/>
  </r>
  <r>
    <s v="Id1786"/>
    <s v=" Mr.  John"/>
    <n v="20.234999999999999"/>
    <n v="6.84"/>
    <s v="No"/>
    <s v="No"/>
    <x v="0"/>
    <n v="0"/>
    <x v="1"/>
    <s v="Healthy Weight"/>
    <s v="Diabetes"/>
    <s v="09-Oct-1980"/>
    <n v="19964.75"/>
    <s v="tier - 1"/>
    <s v="tier - 2"/>
    <s v="R1024"/>
    <n v="42"/>
  </r>
  <r>
    <s v="Id1790"/>
    <s v=" Mr.  Janez"/>
    <n v="24.64"/>
    <n v="4.33"/>
    <s v="No"/>
    <s v="No"/>
    <x v="0"/>
    <n v="0"/>
    <x v="1"/>
    <s v="Healthy Weight"/>
    <s v="Normal"/>
    <s v="25-Oct-1966"/>
    <n v="43813.87"/>
    <s v="tier - 2"/>
    <s v="tier - 2"/>
    <s v="R1013"/>
    <n v="56"/>
  </r>
  <r>
    <s v="Id1792"/>
    <s v=" Ms.  Heather"/>
    <n v="22.22"/>
    <n v="5.5"/>
    <s v="No"/>
    <s v="No"/>
    <x v="0"/>
    <n v="0"/>
    <x v="1"/>
    <s v="Healthy Weight"/>
    <s v="Normal"/>
    <s v="08-Aug-1990"/>
    <n v="19719.689999999999"/>
    <s v="tier - 1"/>
    <s v="tier - 2"/>
    <s v="R1013"/>
    <n v="32"/>
  </r>
  <r>
    <s v="Id1795"/>
    <s v=" Mr.  Ryan M"/>
    <n v="24.42"/>
    <n v="5.81"/>
    <s v="No"/>
    <s v="No"/>
    <x v="0"/>
    <n v="1"/>
    <x v="1"/>
    <s v="Healthy Weight"/>
    <s v="Prediabetes"/>
    <s v="14-Jul-1963"/>
    <n v="19551.34"/>
    <s v="tier - 1"/>
    <s v="tier - 3"/>
    <s v="R1012"/>
    <n v="59"/>
  </r>
  <r>
    <s v="Id1818"/>
    <s v=" Mr.  Justin R"/>
    <n v="20.13"/>
    <n v="6.47"/>
    <s v="No"/>
    <s v="No"/>
    <x v="1"/>
    <n v="1"/>
    <x v="1"/>
    <s v="Healthy Weight"/>
    <s v="Diabetes"/>
    <s v="03-Aug-1969"/>
    <n v="18932.810000000001"/>
    <s v="tier - 1"/>
    <s v="tier - 3"/>
    <s v="R1012"/>
    <n v="53"/>
  </r>
  <r>
    <s v="Id1819"/>
    <s v=" Mr.  Colin"/>
    <n v="23.655000000000001"/>
    <n v="5.14"/>
    <s v="No"/>
    <s v="No"/>
    <x v="0"/>
    <n v="1"/>
    <x v="1"/>
    <s v="Healthy Weight"/>
    <s v="Normal"/>
    <s v="27-Sep-1995"/>
    <n v="18903.490000000002"/>
    <s v="tier - 1"/>
    <s v="tier - 2"/>
    <s v="R1024"/>
    <n v="27"/>
  </r>
  <r>
    <s v="Id1823"/>
    <s v=" Ms.  Brittany"/>
    <n v="22.6"/>
    <n v="10.43"/>
    <s v="yes"/>
    <s v="No"/>
    <x v="0"/>
    <n v="1"/>
    <x v="1"/>
    <s v="Healthy Weight"/>
    <s v="Diabetes"/>
    <s v="03-Dec-1969"/>
    <n v="43254.42"/>
    <s v="tier - 2"/>
    <s v="tier - 2"/>
    <s v="R1016"/>
    <n v="53"/>
  </r>
  <r>
    <s v="Id1828"/>
    <s v=" Ms.  Julie"/>
    <n v="24.4"/>
    <n v="4.5199999999999996"/>
    <s v="No"/>
    <s v="No"/>
    <x v="0"/>
    <n v="1"/>
    <x v="1"/>
    <s v="Healthy Weight"/>
    <s v="Normal"/>
    <s v="30-Aug-1967"/>
    <n v="18694.689999999999"/>
    <s v="tier - 1"/>
    <s v="tier - 1"/>
    <s v="R1023"/>
    <n v="55"/>
  </r>
  <r>
    <s v="Id1840"/>
    <s v=" Mr.  Bradley E"/>
    <n v="24.795000000000002"/>
    <n v="4.5199999999999996"/>
    <s v="No"/>
    <s v="No"/>
    <x v="0"/>
    <n v="0"/>
    <x v="1"/>
    <s v="Healthy Weight"/>
    <s v="Normal"/>
    <s v="04-Jul-1963"/>
    <n v="18208.34"/>
    <s v="tier - 1"/>
    <s v="tier - 2"/>
    <s v="R1026"/>
    <n v="59"/>
  </r>
  <r>
    <s v="Id1849"/>
    <s v=" Mr.  Patrick M"/>
    <n v="23.98"/>
    <n v="4.9000000000000004"/>
    <s v="No"/>
    <s v="No"/>
    <x v="0"/>
    <n v="0"/>
    <x v="1"/>
    <s v="Healthy Weight"/>
    <s v="Normal"/>
    <s v="12-Nov-1979"/>
    <n v="17882.669999999998"/>
    <s v="tier - 1"/>
    <s v="tier - 3"/>
    <s v="R1012"/>
    <n v="43"/>
  </r>
  <r>
    <s v="Id1850"/>
    <s v=" Mr.  Kyle"/>
    <n v="23.65"/>
    <n v="4.5"/>
    <s v="No"/>
    <s v="No"/>
    <x v="0"/>
    <n v="0"/>
    <x v="0"/>
    <s v="Healthy Weight"/>
    <s v="Normal"/>
    <s v="26-Aug-1997"/>
    <n v="17878.900000000001"/>
    <s v="tier - 1"/>
    <s v="tier - 2"/>
    <s v="R1024"/>
    <n v="25"/>
  </r>
  <r>
    <s v="Id1856"/>
    <s v=" Mr.  Christopher"/>
    <n v="24.6"/>
    <n v="4.8099999999999996"/>
    <s v="No"/>
    <s v="No"/>
    <x v="0"/>
    <n v="0"/>
    <x v="1"/>
    <s v="Healthy Weight"/>
    <s v="Normal"/>
    <s v="23-Oct-1975"/>
    <n v="42969.85"/>
    <s v="tier - 1"/>
    <s v="tier - 3"/>
    <s v="R1013"/>
    <n v="47"/>
  </r>
  <r>
    <s v="Id1860"/>
    <s v=" Ms.  Elizabeth L"/>
    <n v="22.99"/>
    <n v="6.29"/>
    <s v="No"/>
    <s v="No"/>
    <x v="0"/>
    <n v="1"/>
    <x v="1"/>
    <s v="Healthy Weight"/>
    <s v="Prediabetes"/>
    <s v="25-Aug-2002"/>
    <n v="17560.38"/>
    <s v="tier - 1"/>
    <s v="tier - 1"/>
    <s v="R1012"/>
    <n v="20"/>
  </r>
  <r>
    <s v="Id1864"/>
    <s v=" Ms.  Inna"/>
    <n v="19.8"/>
    <n v="4.82"/>
    <s v="No"/>
    <s v="No"/>
    <x v="0"/>
    <n v="0"/>
    <x v="1"/>
    <s v="Healthy Weight"/>
    <s v="Normal"/>
    <s v="29-Dec-1990"/>
    <n v="17496.310000000001"/>
    <s v="tier - 1"/>
    <s v="tier - 2"/>
    <s v="R1011"/>
    <n v="32"/>
  </r>
  <r>
    <s v="Id1882"/>
    <s v=" Ms.  Pamela"/>
    <n v="19.094999999999999"/>
    <n v="6.19"/>
    <s v="No"/>
    <s v="No"/>
    <x v="0"/>
    <n v="0"/>
    <x v="1"/>
    <s v="Healthy Weight"/>
    <s v="Prediabetes"/>
    <s v="16-Jul-1980"/>
    <n v="16990.55"/>
    <s v="tier - 2"/>
    <s v="tier - 3"/>
    <s v="R1012"/>
    <n v="42"/>
  </r>
  <r>
    <s v="Id1884"/>
    <s v=" Ms.  Alison W"/>
    <n v="21.754999999999999"/>
    <n v="4.63"/>
    <s v="No"/>
    <s v="No"/>
    <x v="1"/>
    <n v="1"/>
    <x v="1"/>
    <s v="Healthy Weight"/>
    <s v="Normal"/>
    <s v="21-Oct-1968"/>
    <n v="16903.5"/>
    <s v="tier - 2"/>
    <s v="tier - 3"/>
    <s v="R1012"/>
    <n v="54"/>
  </r>
  <r>
    <s v="Id1890"/>
    <s v=" Ms.  Christina"/>
    <n v="24.75"/>
    <n v="4.3600000000000003"/>
    <s v="yes"/>
    <s v="No"/>
    <x v="0"/>
    <n v="1"/>
    <x v="1"/>
    <s v="Healthy Weight"/>
    <s v="Normal"/>
    <s v="23-Sep-1989"/>
    <n v="16776.3"/>
    <s v="tier - 2"/>
    <s v="tier - 2"/>
    <s v="R1024"/>
    <n v="33"/>
  </r>
  <r>
    <s v="Id1895"/>
    <s v=" Ms.  Melissa D"/>
    <n v="20.045000000000002"/>
    <n v="4.7699999999999996"/>
    <s v="yes"/>
    <s v="No"/>
    <x v="0"/>
    <n v="1"/>
    <x v="1"/>
    <s v="Healthy Weight"/>
    <s v="Normal"/>
    <s v="10-Jul-1970"/>
    <n v="16600.16"/>
    <s v="tier - 2"/>
    <s v="tier - 2"/>
    <s v="R1011"/>
    <n v="52"/>
  </r>
  <r>
    <s v="Id1906"/>
    <s v=" Mr.  David M"/>
    <n v="22.895"/>
    <n v="4.0599999999999996"/>
    <s v="No"/>
    <s v="No"/>
    <x v="1"/>
    <n v="1"/>
    <x v="1"/>
    <s v="Healthy Weight"/>
    <s v="Normal"/>
    <s v="24-Aug-2003"/>
    <n v="16297.85"/>
    <s v="tier - 2"/>
    <s v="tier - 3"/>
    <s v="R1011"/>
    <n v="19"/>
  </r>
  <r>
    <s v="Id1908"/>
    <s v=" Ms.  Donna"/>
    <n v="21.85"/>
    <n v="5.52"/>
    <s v="No"/>
    <s v="No"/>
    <x v="1"/>
    <n v="1"/>
    <x v="1"/>
    <s v="Healthy Weight"/>
    <s v="Normal"/>
    <s v="08-Sep-2002"/>
    <n v="16232.85"/>
    <s v="tier - 2"/>
    <s v="tier - 1"/>
    <s v="R1011"/>
    <n v="20"/>
  </r>
  <r>
    <s v="Id1920"/>
    <s v=" Mr.  Craig"/>
    <n v="19.3"/>
    <n v="4.46"/>
    <s v="No"/>
    <s v="No"/>
    <x v="0"/>
    <n v="1"/>
    <x v="1"/>
    <s v="Healthy Weight"/>
    <s v="Normal"/>
    <s v="16-Sep-1978"/>
    <n v="16062.89"/>
    <s v="tier - 2"/>
    <s v="tier - 2"/>
    <s v="R1026"/>
    <n v="44"/>
  </r>
  <r>
    <s v="Id1921"/>
    <s v=" Mrs.  Bryn"/>
    <n v="24.13"/>
    <n v="5.29"/>
    <s v="yes"/>
    <s v="No"/>
    <x v="1"/>
    <n v="1"/>
    <x v="1"/>
    <s v="Healthy Weight"/>
    <s v="Normal"/>
    <s v="05-Dec-1988"/>
    <n v="16059.06"/>
    <s v="tier - 2"/>
    <s v="tier - 3"/>
    <s v="R1012"/>
    <n v="34"/>
  </r>
  <r>
    <s v="Id1940"/>
    <s v=" Mr.  Michael P"/>
    <n v="21.85"/>
    <n v="5.56"/>
    <s v="yes"/>
    <s v="No"/>
    <x v="0"/>
    <n v="0"/>
    <x v="1"/>
    <s v="Healthy Weight"/>
    <s v="Normal"/>
    <s v="17-Jul-2004"/>
    <n v="15518.18"/>
    <s v="tier - 2"/>
    <s v="tier - 3"/>
    <s v="R1015"/>
    <n v="18"/>
  </r>
  <r>
    <s v="Id1973"/>
    <s v=" Mr.  Chuy"/>
    <n v="22.42"/>
    <n v="6.74"/>
    <s v="No"/>
    <s v="No"/>
    <x v="0"/>
    <n v="0"/>
    <x v="1"/>
    <s v="Healthy Weight"/>
    <s v="Diabetes"/>
    <s v="17-Oct-1958"/>
    <n v="14901.52"/>
    <s v="tier - 2"/>
    <s v="tier - 2"/>
    <s v="R1024"/>
    <n v="64"/>
  </r>
  <r>
    <s v="Id1985"/>
    <s v=" Mr.  Tim"/>
    <n v="20.52"/>
    <n v="5.45"/>
    <s v="No"/>
    <s v="No"/>
    <x v="0"/>
    <n v="1"/>
    <x v="1"/>
    <s v="Healthy Weight"/>
    <s v="Normal"/>
    <s v="13-Nov-1981"/>
    <n v="14657.2"/>
    <s v="tier - 2"/>
    <s v="tier - 1"/>
    <s v="R1012"/>
    <n v="41"/>
  </r>
  <r>
    <s v="Id1993"/>
    <s v=" Mr.  Norman H"/>
    <n v="23.085000000000001"/>
    <n v="4.2699999999999996"/>
    <s v="yes"/>
    <s v="No"/>
    <x v="0"/>
    <n v="2"/>
    <x v="0"/>
    <s v="Healthy Weight"/>
    <s v="Normal"/>
    <s v="12-Sep-1998"/>
    <n v="14571.89"/>
    <s v="tier - 2"/>
    <s v="tier - 1"/>
    <s v="R1024"/>
    <n v="24"/>
  </r>
  <r>
    <s v="Id1994"/>
    <s v=" Ms.  Susan"/>
    <n v="21.66"/>
    <n v="5.2"/>
    <s v="yes"/>
    <s v="No"/>
    <x v="0"/>
    <n v="2"/>
    <x v="0"/>
    <s v="Healthy Weight"/>
    <s v="Normal"/>
    <s v="14-Jul-1989"/>
    <n v="14547.26"/>
    <s v="tier - 2"/>
    <s v="tier - 3"/>
    <s v="R1011"/>
    <n v="33"/>
  </r>
  <r>
    <s v="Id1997"/>
    <s v=" Ms.  Carrie"/>
    <n v="23.18"/>
    <n v="6.13"/>
    <s v="No"/>
    <s v="No"/>
    <x v="0"/>
    <n v="0"/>
    <x v="0"/>
    <s v="Healthy Weight"/>
    <s v="Prediabetes"/>
    <s v="20-Nov-1959"/>
    <n v="14474.68"/>
    <s v="tier - 2"/>
    <s v="tier - 2"/>
    <s v="R1013"/>
    <n v="63"/>
  </r>
  <r>
    <s v="Id2007"/>
    <s v=" Mrs.  Kristen M"/>
    <n v="21.66"/>
    <n v="4.1399999999999997"/>
    <s v="yes"/>
    <s v="No"/>
    <x v="0"/>
    <n v="2"/>
    <x v="0"/>
    <s v="Healthy Weight"/>
    <s v="Normal"/>
    <s v="29-Jul-1958"/>
    <n v="14410.93"/>
    <s v="tier - 2"/>
    <s v="tier - 2"/>
    <s v="R1016"/>
    <n v="64"/>
  </r>
  <r>
    <s v="Id2012"/>
    <s v=" Mr.  Matt"/>
    <n v="21.66"/>
    <n v="4.37"/>
    <s v="No"/>
    <s v="yes"/>
    <x v="0"/>
    <n v="1"/>
    <x v="1"/>
    <s v="Healthy Weight"/>
    <s v="Normal"/>
    <s v="19-Dec-1968"/>
    <n v="41999.519999999997"/>
    <s v="tier - 1"/>
    <s v="tier - 3"/>
    <s v="R1013"/>
    <n v="54"/>
  </r>
  <r>
    <s v="Id2044"/>
    <s v=" Ms.  Paula C"/>
    <n v="21.7"/>
    <n v="4.9000000000000004"/>
    <s v="No"/>
    <s v="No"/>
    <x v="1"/>
    <n v="1"/>
    <x v="1"/>
    <s v="Healthy Weight"/>
    <s v="Normal"/>
    <s v="27-Jul-1962"/>
    <n v="13919.82"/>
    <s v="tier - 2"/>
    <s v="tier - 2"/>
    <s v="R1013"/>
    <n v="60"/>
  </r>
  <r>
    <s v="Id2051"/>
    <s v=" Mr.  Frankline"/>
    <n v="21.565000000000001"/>
    <n v="4.95"/>
    <s v="No"/>
    <s v="yes"/>
    <x v="0"/>
    <n v="1"/>
    <x v="1"/>
    <s v="Healthy Weight"/>
    <s v="Normal"/>
    <s v="21-Jul-1960"/>
    <n v="13844.8"/>
    <s v="tier - 2"/>
    <s v="tier - 2"/>
    <s v="R1012"/>
    <n v="62"/>
  </r>
  <r>
    <s v="Id2054"/>
    <s v=" Ms.  Jennifer L"/>
    <n v="21.754999999999999"/>
    <n v="7.79"/>
    <s v="yes"/>
    <s v="No"/>
    <x v="0"/>
    <n v="0"/>
    <x v="0"/>
    <s v="Healthy Weight"/>
    <s v="Diabetes"/>
    <s v="25-Nov-1958"/>
    <n v="13822.8"/>
    <s v="tier - 3"/>
    <s v="tier - 3"/>
    <s v="R1011"/>
    <n v="64"/>
  </r>
  <r>
    <s v="Id2062"/>
    <s v=" Mr.  Rob G"/>
    <n v="22.04"/>
    <n v="10.9"/>
    <s v="yes"/>
    <s v="No"/>
    <x v="0"/>
    <n v="2"/>
    <x v="0"/>
    <s v="Healthy Weight"/>
    <s v="Diabetes"/>
    <s v="02-Aug-1981"/>
    <n v="13725.47"/>
    <s v="tier - 3"/>
    <s v="tier - 2"/>
    <s v="R1024"/>
    <n v="41"/>
  </r>
  <r>
    <s v="Id2082"/>
    <s v=" Ms.  Laura"/>
    <n v="21.09"/>
    <n v="9.2200000000000006"/>
    <s v="yes"/>
    <s v="No"/>
    <x v="0"/>
    <n v="2"/>
    <x v="0"/>
    <s v="Healthy Weight"/>
    <s v="Diabetes"/>
    <s v="16-Dec-1960"/>
    <n v="13462.52"/>
    <s v="tier - 3"/>
    <s v="tier - 2"/>
    <s v="R1011"/>
    <n v="62"/>
  </r>
  <r>
    <s v="Id2104"/>
    <s v=" Mr.  Mike"/>
    <n v="23.655000000000001"/>
    <n v="8.48"/>
    <s v="yes"/>
    <s v="No"/>
    <x v="0"/>
    <n v="2"/>
    <x v="0"/>
    <s v="Healthy Weight"/>
    <s v="Diabetes"/>
    <s v="24-Nov-1962"/>
    <n v="13224.69"/>
    <s v="tier - 3"/>
    <s v="tier - 2"/>
    <s v="R1011"/>
    <n v="60"/>
  </r>
  <r>
    <s v="Id2108"/>
    <s v=" Ms.  Paige P"/>
    <n v="24.32"/>
    <n v="10.220000000000001"/>
    <s v="No"/>
    <s v="No"/>
    <x v="0"/>
    <n v="0"/>
    <x v="0"/>
    <s v="Healthy Weight"/>
    <s v="Diabetes"/>
    <s v="05-Aug-1962"/>
    <n v="13204.29"/>
    <s v="tier - 3"/>
    <s v="tier - 1"/>
    <s v="R1024"/>
    <n v="60"/>
  </r>
  <r>
    <s v="Id2120"/>
    <s v=" Ms.  Kara"/>
    <n v="24.035"/>
    <n v="11.71"/>
    <s v="No"/>
    <s v="No"/>
    <x v="0"/>
    <n v="0"/>
    <x v="0"/>
    <s v="Healthy Weight"/>
    <s v="Diabetes"/>
    <s v="26-Oct-1985"/>
    <n v="13051.22"/>
    <s v="tier - 3"/>
    <s v="tier - 1"/>
    <s v="R1026"/>
    <n v="37"/>
  </r>
  <r>
    <s v="Id2130"/>
    <s v=" Ms.  Paula"/>
    <n v="21.4"/>
    <n v="9.0299999999999994"/>
    <s v="No"/>
    <s v="No"/>
    <x v="0"/>
    <n v="0"/>
    <x v="0"/>
    <s v="Healthy Weight"/>
    <s v="Diabetes"/>
    <s v="13-Dec-1969"/>
    <n v="13008.07"/>
    <s v="tier - 3"/>
    <s v="tier - 3"/>
    <s v="R1012"/>
    <n v="53"/>
  </r>
  <r>
    <s v="Id2165"/>
    <s v=" Mr.  Benjamin"/>
    <n v="24.53"/>
    <n v="9.0500000000000007"/>
    <s v="No"/>
    <s v="No"/>
    <x v="0"/>
    <n v="0"/>
    <x v="0"/>
    <s v="Healthy Weight"/>
    <s v="Diabetes"/>
    <s v="24-Sep-1974"/>
    <n v="12697.48"/>
    <s v="tier - 3"/>
    <s v="tier - 3"/>
    <s v="R1021"/>
    <n v="48"/>
  </r>
  <r>
    <s v="Id2176"/>
    <s v=" Ms.  Siobhan A"/>
    <n v="24.32"/>
    <n v="7.48"/>
    <s v="No"/>
    <s v="No"/>
    <x v="0"/>
    <n v="0"/>
    <x v="0"/>
    <s v="Healthy Weight"/>
    <s v="Diabetes"/>
    <s v="19-Aug-1963"/>
    <n v="12622.18"/>
    <s v="tier - 3"/>
    <s v="tier - 1"/>
    <s v="R1012"/>
    <n v="59"/>
  </r>
  <r>
    <s v="Id2180"/>
    <s v=" Ms.  Emma"/>
    <n v="24.605"/>
    <n v="7.48"/>
    <s v="No"/>
    <s v="No"/>
    <x v="0"/>
    <n v="0"/>
    <x v="0"/>
    <s v="Healthy Weight"/>
    <s v="Diabetes"/>
    <s v="18-Jun-1970"/>
    <n v="12592.53"/>
    <s v="tier - 3"/>
    <s v="tier - 2"/>
    <s v="R1013"/>
    <n v="52"/>
  </r>
  <r>
    <s v="Id2182"/>
    <s v=" Ms.  Rachael"/>
    <n v="21.47"/>
    <n v="7.82"/>
    <s v="No"/>
    <s v="No"/>
    <x v="0"/>
    <n v="0"/>
    <x v="0"/>
    <s v="Healthy Weight"/>
    <s v="Diabetes"/>
    <s v="28-Nov-1961"/>
    <n v="12574.05"/>
    <s v="tier - 3"/>
    <s v="tier - 1"/>
    <s v="R1011"/>
    <n v="61"/>
  </r>
  <r>
    <s v="Id2193"/>
    <s v=" Mr.  Kevin J"/>
    <n v="24.7"/>
    <n v="10.7"/>
    <s v="yes"/>
    <s v="No"/>
    <x v="1"/>
    <n v="1"/>
    <x v="0"/>
    <s v="Healthy Weight"/>
    <s v="Diabetes"/>
    <s v="14-Jul-1979"/>
    <n v="12408.29"/>
    <s v="tier - 3"/>
    <s v="tier - 1"/>
    <s v="R1022"/>
    <n v="43"/>
  </r>
  <r>
    <s v="Id2223"/>
    <s v=" Mr.  Zachary"/>
    <n v="23"/>
    <n v="9.8800000000000008"/>
    <s v="No"/>
    <s v="No"/>
    <x v="0"/>
    <n v="0"/>
    <x v="0"/>
    <s v="Healthy Weight"/>
    <s v="Diabetes"/>
    <s v="15-Sep-1962"/>
    <n v="12146.97"/>
    <s v="tier - 3"/>
    <s v="tier - 3"/>
    <s v="R1011"/>
    <n v="60"/>
  </r>
  <r>
    <s v="Id2230"/>
    <s v=" Mr.  Gregory S"/>
    <n v="20.100000000000001"/>
    <n v="10.52"/>
    <s v="No"/>
    <s v="No"/>
    <x v="0"/>
    <n v="0"/>
    <x v="0"/>
    <s v="Healthy Weight"/>
    <s v="Diabetes"/>
    <s v="09-Dec-1968"/>
    <n v="12096.65"/>
    <s v="tier - 3"/>
    <s v="tier - 1"/>
    <s v="R1024"/>
    <n v="54"/>
  </r>
  <r>
    <s v="Id2231"/>
    <s v=" Ms.  Alexandra S"/>
    <n v="22.23"/>
    <n v="9.65"/>
    <s v="No"/>
    <s v="No"/>
    <x v="0"/>
    <n v="0"/>
    <x v="0"/>
    <s v="Healthy Weight"/>
    <s v="Diabetes"/>
    <s v="21-Jun-1968"/>
    <n v="12094.48"/>
    <s v="tier - 3"/>
    <s v="tier - 3"/>
    <s v="R1011"/>
    <n v="54"/>
  </r>
  <r>
    <s v="Id2244"/>
    <s v=" Mr.  Brian"/>
    <n v="21.78"/>
    <n v="5.3"/>
    <s v="No"/>
    <s v="yes"/>
    <x v="0"/>
    <n v="1"/>
    <x v="0"/>
    <s v="Healthy Weight"/>
    <s v="Normal"/>
    <s v="29-Sep-1964"/>
    <n v="11946.63"/>
    <s v="tier - 3"/>
    <s v="tier - 2"/>
    <s v="R1013"/>
    <n v="58"/>
  </r>
  <r>
    <s v="Id2256"/>
    <s v=" Mr.  Ryan C"/>
    <n v="22.77"/>
    <n v="4.47"/>
    <s v="yes"/>
    <s v="No"/>
    <x v="0"/>
    <n v="1"/>
    <x v="0"/>
    <s v="Healthy Weight"/>
    <s v="Normal"/>
    <s v="02-Jul-1999"/>
    <n v="40904.199999999997"/>
    <s v="tier - 1"/>
    <s v="tier - 1"/>
    <s v="R1024"/>
    <n v="23"/>
  </r>
  <r>
    <s v="Id2257"/>
    <s v=" Mr.  Cliff"/>
    <n v="23.18"/>
    <n v="8.31"/>
    <s v="No"/>
    <s v="No"/>
    <x v="0"/>
    <n v="0"/>
    <x v="0"/>
    <s v="Healthy Weight"/>
    <s v="Diabetes"/>
    <s v="07-Jul-1974"/>
    <n v="11858.56"/>
    <s v="tier - 3"/>
    <s v="tier - 3"/>
    <s v="R1011"/>
    <n v="48"/>
  </r>
  <r>
    <s v="Id2268"/>
    <s v=" Ms.  Christi A"/>
    <n v="23.75"/>
    <n v="5.42"/>
    <s v="yes"/>
    <s v="No"/>
    <x v="1"/>
    <n v="1"/>
    <x v="0"/>
    <s v="Healthy Weight"/>
    <s v="Normal"/>
    <s v="25-Jul-1966"/>
    <n v="11763"/>
    <s v="tier - 3"/>
    <s v="tier - 3"/>
    <s v="R1016"/>
    <n v="56"/>
  </r>
  <r>
    <s v="Id2290"/>
    <s v=" Mr.  Mario Jr"/>
    <n v="24.414999999999999"/>
    <n v="7.16"/>
    <s v="No"/>
    <s v="No"/>
    <x v="0"/>
    <n v="0"/>
    <x v="0"/>
    <s v="Healthy Weight"/>
    <s v="Diabetes"/>
    <s v="25-Sep-1970"/>
    <n v="40692.910000000003"/>
    <s v="tier - 1"/>
    <s v="tier - 1"/>
    <s v="R1011"/>
    <n v="52"/>
  </r>
  <r>
    <s v="Id2319"/>
    <s v=" Ms.  Candice M"/>
    <n v="23.3"/>
    <n v="5.36"/>
    <s v="yes"/>
    <s v="No"/>
    <x v="0"/>
    <n v="1"/>
    <x v="0"/>
    <s v="Healthy Weight"/>
    <s v="Normal"/>
    <s v="06-Dec-1972"/>
    <n v="11378.57"/>
    <s v="tier - 3"/>
    <s v="tier - 2"/>
    <s v="R1025"/>
    <n v="50"/>
  </r>
  <r>
    <s v="Id1"/>
    <s v=" Ms.  Kelly"/>
    <n v="47.41"/>
    <n v="7.47"/>
    <s v="No"/>
    <s v="No"/>
    <x v="0"/>
    <n v="0"/>
    <x v="1"/>
    <s v="Obesity"/>
    <s v="Diabetes"/>
    <s v="22-Nov-1991"/>
    <n v="38711"/>
    <s v="tier - 1"/>
    <s v="tier - 3"/>
    <s v="R1011"/>
    <n v="31"/>
  </r>
  <r>
    <s v="Id2"/>
    <s v=" Mr.  Matthew D"/>
    <n v="38.06"/>
    <n v="10.79"/>
    <s v="No"/>
    <s v="No"/>
    <x v="0"/>
    <n v="0"/>
    <x v="1"/>
    <s v="Obesity"/>
    <s v="Diabetes"/>
    <s v="06-Oct-1992"/>
    <n v="36837.47"/>
    <s v="tier - 1"/>
    <s v="tier - 2"/>
    <s v="R1011"/>
    <n v="30"/>
  </r>
  <r>
    <s v="Id3"/>
    <s v=" Mr.  Phil"/>
    <n v="48.2"/>
    <n v="4.84"/>
    <s v="No"/>
    <s v="No"/>
    <x v="0"/>
    <n v="0"/>
    <x v="1"/>
    <s v="Obesity"/>
    <s v="Normal"/>
    <s v="13-Oct-2000"/>
    <n v="35585.58"/>
    <s v="tier - 1"/>
    <s v="tier - 2"/>
    <s v="R1011"/>
    <n v="22"/>
  </r>
  <r>
    <s v="Id4"/>
    <s v=" Ms.  Kelsey"/>
    <n v="39.17"/>
    <n v="4.1500000000000004"/>
    <s v="No"/>
    <s v="No"/>
    <x v="0"/>
    <n v="0"/>
    <x v="0"/>
    <s v="Obesity"/>
    <s v="Normal"/>
    <s v="20-Dec-1985"/>
    <n v="6203.9"/>
    <s v="tier - 1"/>
    <s v="tier - 2"/>
    <s v="R1012"/>
    <n v="37"/>
  </r>
  <r>
    <s v="Id6"/>
    <s v=" Mr.  Russell B"/>
    <n v="30.63"/>
    <n v="5.8"/>
    <s v="yes"/>
    <s v="No"/>
    <x v="0"/>
    <n v="0"/>
    <x v="0"/>
    <s v="Obesity"/>
    <s v="Prediabetes"/>
    <s v="06-Nov-2004"/>
    <n v="1137.01"/>
    <s v="tier - 3"/>
    <s v="tier - 1"/>
    <s v="R1013"/>
    <n v="18"/>
  </r>
  <r>
    <s v="Id7"/>
    <s v=" Mr.  Scott"/>
    <n v="31.73"/>
    <n v="7.32"/>
    <s v="yes"/>
    <s v="No"/>
    <x v="0"/>
    <n v="2"/>
    <x v="0"/>
    <s v="Obesity"/>
    <s v="Diabetes"/>
    <s v="12-Oct-1968"/>
    <n v="63770.43"/>
    <s v="tier - 1"/>
    <s v="tier - 3"/>
    <s v="R1013"/>
    <n v="54"/>
  </r>
  <r>
    <s v="Id8"/>
    <s v=" Mr.  Stephen"/>
    <n v="30.7"/>
    <n v="5.16"/>
    <s v="No"/>
    <s v="No"/>
    <x v="0"/>
    <n v="2"/>
    <x v="0"/>
    <s v="Obesity"/>
    <s v="Normal"/>
    <s v="29-Dec-1978"/>
    <n v="48885.14"/>
    <s v="tier - 1"/>
    <s v="tier - 2"/>
    <s v="R1013"/>
    <n v="44"/>
  </r>
  <r>
    <s v="Id10"/>
    <s v=" Ms.  Brooke N"/>
    <n v="35.9"/>
    <n v="4.8499999999999996"/>
    <s v="yes"/>
    <s v="No"/>
    <x v="1"/>
    <n v="1"/>
    <x v="0"/>
    <s v="Obesity"/>
    <s v="Normal"/>
    <s v="17-Dec-1989"/>
    <n v="11250.43"/>
    <s v="tier - 3"/>
    <s v="tier - 2"/>
    <s v="R1026"/>
    <n v="33"/>
  </r>
  <r>
    <s v="Id12"/>
    <s v=" Mr.  David"/>
    <n v="33.71"/>
    <n v="4.9400000000000004"/>
    <s v="No"/>
    <s v="No"/>
    <x v="0"/>
    <n v="0"/>
    <x v="0"/>
    <s v="Obesity"/>
    <s v="Normal"/>
    <s v="28-Jun-1976"/>
    <n v="11217.35"/>
    <s v="tier - 3"/>
    <s v="tier - 2"/>
    <s v="R1025"/>
    <n v="46"/>
  </r>
  <r>
    <s v="Id13"/>
    <s v=" Mr.  Wade"/>
    <n v="41.91"/>
    <n v="4.92"/>
    <s v="yes"/>
    <s v="No"/>
    <x v="0"/>
    <n v="2"/>
    <x v="0"/>
    <s v="Obesity"/>
    <s v="Normal"/>
    <s v="14-Jun-1970"/>
    <n v="11187.66"/>
    <s v="tier - 3"/>
    <s v="tier - 2"/>
    <s v="R1012"/>
    <n v="52"/>
  </r>
  <r>
    <s v="Id14"/>
    <s v=" Mr.  Franklin"/>
    <n v="35.75"/>
    <n v="8"/>
    <s v="yes"/>
    <s v="No"/>
    <x v="0"/>
    <n v="0"/>
    <x v="1"/>
    <s v="Obesity"/>
    <s v="Diabetes"/>
    <s v="03-Sep-1972"/>
    <n v="11186.2"/>
    <s v="tier - 3"/>
    <s v="tier - 2"/>
    <s v="R1021"/>
    <n v="50"/>
  </r>
  <r>
    <s v="Id15"/>
    <s v=" Ms.  Leilani M"/>
    <n v="39.82"/>
    <n v="6.05"/>
    <s v="yes"/>
    <s v="No"/>
    <x v="0"/>
    <n v="2"/>
    <x v="0"/>
    <s v="Obesity"/>
    <s v="Prediabetes"/>
    <s v="06-Aug-1966"/>
    <n v="11165.42"/>
    <s v="tier - 3"/>
    <s v="tier - 1"/>
    <s v="R1016"/>
    <n v="56"/>
  </r>
  <r>
    <s v="Id20"/>
    <s v=" Mr.  John"/>
    <n v="30.25"/>
    <n v="10.16"/>
    <s v="No"/>
    <s v="No"/>
    <x v="0"/>
    <n v="0"/>
    <x v="0"/>
    <s v="Obesity"/>
    <s v="Diabetes"/>
    <s v="04-Oct-1981"/>
    <n v="40273.65"/>
    <s v="tier - 1"/>
    <s v="tier - 3"/>
    <s v="R1013"/>
    <n v="41"/>
  </r>
  <r>
    <s v="Id21"/>
    <s v=" Mr.  Myles"/>
    <n v="54"/>
    <n v="4.68"/>
    <s v="yes"/>
    <s v="yes"/>
    <x v="0"/>
    <n v="2"/>
    <x v="0"/>
    <s v="Obesity"/>
    <s v="Normal"/>
    <s v="09-Sep-1966"/>
    <n v="11090.72"/>
    <s v="tier - 3"/>
    <s v="tier - 1"/>
    <s v="R1013"/>
    <n v="56"/>
  </r>
  <r>
    <s v="Id22"/>
    <s v=" Ms.  Madelyn C"/>
    <n v="51.86"/>
    <n v="5.32"/>
    <s v="yes"/>
    <s v="No"/>
    <x v="0"/>
    <n v="0"/>
    <x v="0"/>
    <s v="Obesity"/>
    <s v="Normal"/>
    <s v="07-Oct-1972"/>
    <n v="11085.59"/>
    <s v="tier - 3"/>
    <s v="tier - 2"/>
    <s v="R1012"/>
    <n v="50"/>
  </r>
  <r>
    <s v="Id23"/>
    <s v=" Ms.  Nicole"/>
    <n v="31.39"/>
    <n v="6.99"/>
    <s v="No"/>
    <s v="No"/>
    <x v="0"/>
    <n v="0"/>
    <x v="0"/>
    <s v="Obesity"/>
    <s v="Diabetes"/>
    <s v="04-Sep-1967"/>
    <n v="11082.58"/>
    <s v="tier - 3"/>
    <s v="tier - 2"/>
    <s v="R1012"/>
    <n v="55"/>
  </r>
  <r>
    <s v="Id24"/>
    <s v=" Mr.  Eric A"/>
    <n v="39.97"/>
    <n v="5.55"/>
    <s v="No"/>
    <s v="No"/>
    <x v="0"/>
    <n v="0"/>
    <x v="0"/>
    <s v="Obesity"/>
    <s v="Normal"/>
    <s v="20-Nov-1966"/>
    <n v="11073.18"/>
    <s v="tier - 3"/>
    <s v="tier - 3"/>
    <s v="R1011"/>
    <n v="56"/>
  </r>
  <r>
    <s v="Id25"/>
    <s v=" Mr.  Emiliano I"/>
    <n v="53.81"/>
    <n v="8.77"/>
    <s v="yes"/>
    <s v="No"/>
    <x v="0"/>
    <n v="0"/>
    <x v="1"/>
    <s v="Obesity"/>
    <s v="Diabetes"/>
    <s v="07-Nov-1966"/>
    <n v="11070.54"/>
    <s v="tier - 3"/>
    <s v="tier - 3"/>
    <s v="R1011"/>
    <n v="56"/>
  </r>
  <r>
    <s v="Id26"/>
    <s v=" Mr.  Adam"/>
    <n v="41.23"/>
    <n v="6.94"/>
    <s v="No"/>
    <s v="No"/>
    <x v="0"/>
    <n v="0"/>
    <x v="0"/>
    <s v="Obesity"/>
    <s v="Diabetes"/>
    <s v="09-Nov-1971"/>
    <n v="11068.77"/>
    <s v="tier - 3"/>
    <s v="tier - 2"/>
    <s v="R1012"/>
    <n v="51"/>
  </r>
  <r>
    <s v="Id27"/>
    <s v=" Mr.  Zach"/>
    <n v="49.45"/>
    <n v="4.2"/>
    <s v="yes"/>
    <s v="No"/>
    <x v="0"/>
    <n v="0"/>
    <x v="0"/>
    <s v="Obesity"/>
    <s v="Normal"/>
    <s v="18-Sep-2000"/>
    <n v="11068.7"/>
    <s v="tier - 3"/>
    <s v="tier - 1"/>
    <s v="R1011"/>
    <n v="22"/>
  </r>
  <r>
    <s v="Id28"/>
    <s v=" Ms.  Stephanie W"/>
    <n v="41.04"/>
    <n v="5.59"/>
    <s v="No"/>
    <s v="No"/>
    <x v="0"/>
    <n v="0"/>
    <x v="0"/>
    <s v="Obesity"/>
    <s v="Normal"/>
    <s v="17-Dec-2001"/>
    <n v="11046.02"/>
    <s v="tier - 3"/>
    <s v="tier - 1"/>
    <s v="R1026"/>
    <n v="21"/>
  </r>
  <r>
    <s v="Id31"/>
    <s v=" Ms.  Nicole J"/>
    <n v="52.37"/>
    <n v="5.0599999999999996"/>
    <s v="yes"/>
    <s v="yes"/>
    <x v="0"/>
    <n v="2"/>
    <x v="0"/>
    <s v="Obesity"/>
    <s v="Normal"/>
    <s v="28-Jul-1981"/>
    <n v="40208.559999999998"/>
    <s v="tier - 1"/>
    <s v="tier - 2"/>
    <s v="R1011"/>
    <n v="41"/>
  </r>
  <r>
    <s v="Id32"/>
    <s v=" Mr.  Jefferson D"/>
    <n v="40.369999999999997"/>
    <n v="8.2100000000000009"/>
    <s v="No"/>
    <s v="No"/>
    <x v="0"/>
    <n v="0"/>
    <x v="0"/>
    <s v="Obesity"/>
    <s v="Diabetes"/>
    <s v="10-Dec-1974"/>
    <n v="11033.66"/>
    <s v="tier - 3"/>
    <s v="tier - 3"/>
    <s v="R1012"/>
    <n v="48"/>
  </r>
  <r>
    <s v="Id33"/>
    <s v=" Mr.  Brendan D"/>
    <n v="41.47"/>
    <n v="10.34"/>
    <s v="No"/>
    <s v="No"/>
    <x v="0"/>
    <n v="2"/>
    <x v="0"/>
    <s v="Obesity"/>
    <s v="Diabetes"/>
    <s v="21-Jul-1996"/>
    <n v="11028.56"/>
    <s v="tier - 3"/>
    <s v="tier - 3"/>
    <s v="R1012"/>
    <n v="26"/>
  </r>
  <r>
    <s v="Id34"/>
    <s v=" Ms.  Courtney"/>
    <n v="33.725000000000001"/>
    <n v="5.51"/>
    <s v="yes"/>
    <s v="No"/>
    <x v="0"/>
    <n v="2"/>
    <x v="0"/>
    <s v="Obesity"/>
    <s v="Normal"/>
    <s v="26-Jun-1991"/>
    <n v="11018.05"/>
    <s v="tier - 3"/>
    <s v="tier - 2"/>
    <s v="R1012"/>
    <n v="31"/>
  </r>
  <r>
    <s v="Id36"/>
    <s v=" Mr.  Julien"/>
    <n v="49.48"/>
    <n v="4.96"/>
    <s v="No"/>
    <s v="No"/>
    <x v="1"/>
    <n v="1"/>
    <x v="1"/>
    <s v="Obesity"/>
    <s v="Normal"/>
    <s v="24-Oct-1968"/>
    <n v="11013.71"/>
    <s v="tier - 3"/>
    <s v="tier - 1"/>
    <s v="R1013"/>
    <n v="54"/>
  </r>
  <r>
    <s v="Id37"/>
    <s v=" Mr.  Ryan M"/>
    <n v="37.43"/>
    <n v="4.3499999999999996"/>
    <s v="yes"/>
    <s v="No"/>
    <x v="1"/>
    <n v="1"/>
    <x v="0"/>
    <s v="Obesity"/>
    <s v="Normal"/>
    <s v="17-Sep-2000"/>
    <n v="10991.58"/>
    <s v="tier - 3"/>
    <s v="tier - 3"/>
    <s v="R1012"/>
    <n v="22"/>
  </r>
  <r>
    <s v="Id40"/>
    <s v=" Mr.  Robert"/>
    <n v="31.9"/>
    <n v="8.34"/>
    <s v="No"/>
    <s v="No"/>
    <x v="0"/>
    <n v="0"/>
    <x v="0"/>
    <s v="Obesity"/>
    <s v="Diabetes"/>
    <s v="09-Jul-1966"/>
    <n v="10976.25"/>
    <s v="tier - 3"/>
    <s v="tier - 2"/>
    <s v="R1012"/>
    <n v="56"/>
  </r>
  <r>
    <s v="Id41"/>
    <s v=" Mr.  James R"/>
    <n v="32.68"/>
    <n v="7.41"/>
    <s v="No"/>
    <s v="No"/>
    <x v="0"/>
    <n v="0"/>
    <x v="0"/>
    <s v="Obesity"/>
    <s v="Diabetes"/>
    <s v="19-Jun-1965"/>
    <n v="10965.45"/>
    <s v="tier - 3"/>
    <s v="tier - 2"/>
    <s v="R1011"/>
    <n v="57"/>
  </r>
  <r>
    <s v="Id42"/>
    <s v=" Ms.  Roseann"/>
    <n v="47.13"/>
    <n v="4.3099999999999996"/>
    <s v="No"/>
    <s v="No"/>
    <x v="0"/>
    <n v="0"/>
    <x v="0"/>
    <s v="Obesity"/>
    <s v="Normal"/>
    <s v="18-Aug-1979"/>
    <n v="40204.83"/>
    <s v="tier - 1"/>
    <s v="tier - 3"/>
    <s v="R1012"/>
    <n v="43"/>
  </r>
  <r>
    <s v="Id43"/>
    <s v=" Ms.  Nicole"/>
    <n v="36.67"/>
    <n v="10.83"/>
    <s v="No"/>
    <s v="No"/>
    <x v="0"/>
    <n v="0"/>
    <x v="0"/>
    <s v="Obesity"/>
    <s v="Diabetes"/>
    <s v="14-Aug-1969"/>
    <n v="10959.69"/>
    <s v="tier - 3"/>
    <s v="tier - 3"/>
    <s v="R1012"/>
    <n v="53"/>
  </r>
  <r>
    <s v="Id44"/>
    <s v=" Mr.  Spencer"/>
    <n v="33.630000000000003"/>
    <n v="11.31"/>
    <s v="No"/>
    <s v="No"/>
    <x v="0"/>
    <n v="0"/>
    <x v="0"/>
    <s v="Obesity"/>
    <s v="Diabetes"/>
    <s v="04-Dec-1965"/>
    <n v="10959.33"/>
    <s v="tier - 3"/>
    <s v="tier - 3"/>
    <s v="R1011"/>
    <n v="57"/>
  </r>
  <r>
    <s v="Id45"/>
    <s v=" Mr.  Eric W"/>
    <n v="32.67"/>
    <n v="11.81"/>
    <s v="yes"/>
    <s v="No"/>
    <x v="0"/>
    <n v="0"/>
    <x v="0"/>
    <s v="Obesity"/>
    <s v="Diabetes"/>
    <s v="10-Nov-1969"/>
    <n v="10942.13"/>
    <s v="tier - 3"/>
    <s v="tier - 3"/>
    <s v="R1012"/>
    <n v="53"/>
  </r>
  <r>
    <s v="Id46"/>
    <s v=" Ms.  Brianna L"/>
    <n v="33.299999999999997"/>
    <n v="8.26"/>
    <s v="yes"/>
    <s v="No"/>
    <x v="0"/>
    <n v="2"/>
    <x v="0"/>
    <s v="Obesity"/>
    <s v="Diabetes"/>
    <s v="12-Nov-1968"/>
    <n v="10928.85"/>
    <s v="tier - 3"/>
    <s v="tier - 3"/>
    <s v="R1013"/>
    <n v="54"/>
  </r>
  <r>
    <s v="Id47"/>
    <s v=" Mr.  Thomas J"/>
    <n v="34.1"/>
    <n v="4.43"/>
    <s v="yes"/>
    <s v="No"/>
    <x v="0"/>
    <n v="0"/>
    <x v="1"/>
    <s v="Obesity"/>
    <s v="Normal"/>
    <s v="13-Nov-1968"/>
    <n v="10923.93"/>
    <s v="tier - 3"/>
    <s v="tier - 1"/>
    <s v="R1024"/>
    <n v="54"/>
  </r>
  <r>
    <s v="Id48"/>
    <s v=" Ms.  Melissa L"/>
    <n v="30.78"/>
    <n v="10.74"/>
    <s v="yes"/>
    <s v="No"/>
    <x v="0"/>
    <n v="2"/>
    <x v="0"/>
    <s v="Obesity"/>
    <s v="Diabetes"/>
    <s v="06-Sep-1994"/>
    <n v="10886.66"/>
    <s v="tier - 3"/>
    <s v="tier - 3"/>
    <s v="R1012"/>
    <n v="28"/>
  </r>
  <r>
    <s v="Id50"/>
    <s v=" Mr.  Ryan"/>
    <n v="33.4"/>
    <n v="4.84"/>
    <s v="No"/>
    <s v="No"/>
    <x v="0"/>
    <n v="0"/>
    <x v="0"/>
    <s v="Obesity"/>
    <s v="Normal"/>
    <s v="28-Jul-1968"/>
    <n v="10825.25"/>
    <s v="tier - 3"/>
    <s v="tier - 3"/>
    <s v="R1012"/>
    <n v="54"/>
  </r>
  <r>
    <s v="Id52"/>
    <s v=" Ms.  Alex"/>
    <n v="38.14"/>
    <n v="5.84"/>
    <s v="No"/>
    <s v="No"/>
    <x v="0"/>
    <n v="0"/>
    <x v="0"/>
    <s v="Obesity"/>
    <s v="Prediabetes"/>
    <s v="18-Dec-1970"/>
    <n v="10806.84"/>
    <s v="tier - 3"/>
    <s v="tier - 2"/>
    <s v="R1011"/>
    <n v="52"/>
  </r>
  <r>
    <s v="Id53"/>
    <s v=" Mr.  David"/>
    <n v="35.42"/>
    <n v="8.6999999999999993"/>
    <s v="yes"/>
    <s v="No"/>
    <x v="0"/>
    <n v="1"/>
    <x v="0"/>
    <s v="Obesity"/>
    <s v="Diabetes"/>
    <s v="21-Oct-1985"/>
    <n v="40182.25"/>
    <s v="tier - 1"/>
    <s v="tier - 2"/>
    <s v="R1011"/>
    <n v="37"/>
  </r>
  <r>
    <s v="Id54"/>
    <s v=" Mr.  Andrew B"/>
    <n v="35.625"/>
    <n v="10.79"/>
    <s v="No"/>
    <s v="No"/>
    <x v="0"/>
    <n v="0"/>
    <x v="0"/>
    <s v="Obesity"/>
    <s v="Diabetes"/>
    <s v="28-Oct-1970"/>
    <n v="10797.34"/>
    <s v="tier - 3"/>
    <s v="tier - 2"/>
    <s v="R1023"/>
    <n v="52"/>
  </r>
  <r>
    <s v="Id55"/>
    <s v=" Ms.  Dara E"/>
    <n v="45.51"/>
    <n v="4.32"/>
    <s v="No"/>
    <s v="No"/>
    <x v="0"/>
    <n v="1"/>
    <x v="0"/>
    <s v="Obesity"/>
    <s v="Normal"/>
    <s v="23-Oct-1967"/>
    <n v="10796.35"/>
    <s v="tier - 3"/>
    <s v="tier - 1"/>
    <s v="R1019"/>
    <n v="55"/>
  </r>
  <r>
    <s v="Id56"/>
    <s v=" Ms.  Inna"/>
    <n v="37.1"/>
    <n v="7.19"/>
    <s v="yes"/>
    <s v="No"/>
    <x v="0"/>
    <n v="0"/>
    <x v="0"/>
    <s v="Obesity"/>
    <s v="Diabetes"/>
    <s v="24-Dec-1999"/>
    <n v="10795.94"/>
    <s v="tier - 3"/>
    <s v="tier - 1"/>
    <s v="R1011"/>
    <n v="23"/>
  </r>
  <r>
    <s v="Id57"/>
    <s v=" Mr.  Ari"/>
    <n v="30.5"/>
    <n v="11.94"/>
    <s v="yes"/>
    <s v="No"/>
    <x v="0"/>
    <n v="0"/>
    <x v="0"/>
    <s v="Obesity"/>
    <s v="Diabetes"/>
    <s v="11-Nov-1967"/>
    <n v="10791.96"/>
    <s v="tier - 3"/>
    <s v="tier - 2"/>
    <s v="R1011"/>
    <n v="55"/>
  </r>
  <r>
    <s v="Id58"/>
    <s v=" Ms.  Lindsey"/>
    <n v="35.299999999999997"/>
    <n v="5.82"/>
    <s v="yes"/>
    <s v="No"/>
    <x v="1"/>
    <n v="1"/>
    <x v="1"/>
    <s v="Obesity"/>
    <s v="Prediabetes"/>
    <s v="25-Nov-1989"/>
    <n v="10769.75"/>
    <s v="tier - 3"/>
    <s v="tier - 2"/>
    <s v="R1022"/>
    <n v="33"/>
  </r>
  <r>
    <s v="Id61"/>
    <s v=" Mr.  Cameron"/>
    <n v="30.22"/>
    <n v="4.6500000000000004"/>
    <s v="No"/>
    <s v="No"/>
    <x v="0"/>
    <n v="0"/>
    <x v="0"/>
    <s v="Obesity"/>
    <s v="Normal"/>
    <s v="25-Jun-1992"/>
    <n v="10719.57"/>
    <s v="tier - 3"/>
    <s v="tier - 1"/>
    <s v="R1012"/>
    <n v="30"/>
  </r>
  <r>
    <s v="Id65"/>
    <s v=" Mr.  Bryson C"/>
    <n v="39.11"/>
    <n v="5.87"/>
    <s v="No"/>
    <s v="No"/>
    <x v="0"/>
    <n v="0"/>
    <x v="0"/>
    <s v="Obesity"/>
    <s v="Prediabetes"/>
    <s v="24-Oct-1972"/>
    <n v="10702.64"/>
    <s v="tier - 3"/>
    <s v="tier - 3"/>
    <s v="R1013"/>
    <n v="50"/>
  </r>
  <r>
    <s v="Id66"/>
    <s v=" Ms.  Megan"/>
    <n v="43.78"/>
    <n v="5.71"/>
    <s v="No"/>
    <s v="No"/>
    <x v="0"/>
    <n v="1"/>
    <x v="0"/>
    <s v="Obesity"/>
    <s v="Prediabetes"/>
    <s v="30-Sep-1976"/>
    <n v="10698.38"/>
    <s v="tier - 3"/>
    <s v="tier - 1"/>
    <s v="R1025"/>
    <n v="46"/>
  </r>
  <r>
    <s v="Id68"/>
    <s v=" Mr.  Steven M"/>
    <n v="40.299999999999997"/>
    <n v="5.3"/>
    <s v="yes"/>
    <s v="No"/>
    <x v="0"/>
    <n v="2"/>
    <x v="0"/>
    <s v="Obesity"/>
    <s v="Normal"/>
    <s v="07-Sep-1962"/>
    <n v="10676.83"/>
    <s v="tier - 3"/>
    <s v="tier - 3"/>
    <s v="R1013"/>
    <n v="60"/>
  </r>
  <r>
    <s v="Id69"/>
    <s v=" Ms.  Jenna L"/>
    <n v="43.83"/>
    <n v="6.03"/>
    <s v="yes"/>
    <s v="No"/>
    <x v="0"/>
    <n v="2"/>
    <x v="1"/>
    <s v="Obesity"/>
    <s v="Prediabetes"/>
    <s v="22-Nov-1976"/>
    <n v="10665.44"/>
    <s v="tier - 3"/>
    <s v="tier - 2"/>
    <s v="R1021"/>
    <n v="46"/>
  </r>
  <r>
    <s v="Id70"/>
    <s v=" Mr.  Freeman"/>
    <n v="32.774999999999999"/>
    <n v="11.76"/>
    <s v="yes"/>
    <s v="No"/>
    <x v="0"/>
    <n v="0"/>
    <x v="0"/>
    <s v="Obesity"/>
    <s v="Diabetes"/>
    <s v="08-Aug-1964"/>
    <n v="10627.81"/>
    <s v="tier - 3"/>
    <s v="tier - 3"/>
    <s v="R1013"/>
    <n v="58"/>
  </r>
  <r>
    <s v="Id71"/>
    <s v=" Mr.  Jeff"/>
    <n v="39.6"/>
    <n v="5.1100000000000003"/>
    <s v="yes"/>
    <s v="No"/>
    <x v="0"/>
    <n v="2"/>
    <x v="0"/>
    <s v="Obesity"/>
    <s v="Normal"/>
    <s v="06-Jul-1990"/>
    <n v="10620.26"/>
    <s v="tier - 3"/>
    <s v="tier - 3"/>
    <s v="R1012"/>
    <n v="32"/>
  </r>
  <r>
    <s v="Id72"/>
    <s v=" Mr.  Elenilton V"/>
    <n v="30.97"/>
    <n v="5.54"/>
    <s v="No"/>
    <s v="No"/>
    <x v="0"/>
    <n v="2"/>
    <x v="0"/>
    <s v="Obesity"/>
    <s v="Normal"/>
    <s v="23-Jul-1992"/>
    <n v="10617.04"/>
    <s v="tier - 3"/>
    <s v="tier - 3"/>
    <s v="R1026"/>
    <n v="30"/>
  </r>
  <r>
    <s v="Id74"/>
    <s v=" Ms.  Samantha C"/>
    <n v="34.43"/>
    <n v="5.96"/>
    <s v="yes"/>
    <s v="No"/>
    <x v="0"/>
    <n v="2"/>
    <x v="0"/>
    <s v="Obesity"/>
    <s v="Prediabetes"/>
    <s v="02-Jul-1966"/>
    <n v="10602.39"/>
    <s v="tier - 3"/>
    <s v="tier - 3"/>
    <s v="R1011"/>
    <n v="56"/>
  </r>
  <r>
    <s v="Id75"/>
    <s v=" Ms.  Bethany A"/>
    <n v="39.6"/>
    <n v="4.4400000000000004"/>
    <s v="yes"/>
    <s v="No"/>
    <x v="1"/>
    <n v="1"/>
    <x v="0"/>
    <s v="Obesity"/>
    <s v="Normal"/>
    <s v="12-Aug-1966"/>
    <n v="40069.440000000002"/>
    <s v="tier - 1"/>
    <s v="tier - 3"/>
    <s v="R1011"/>
    <n v="56"/>
  </r>
  <r>
    <s v="Id77"/>
    <s v=" Ms.  Danielle"/>
    <n v="33.25"/>
    <n v="5.64"/>
    <s v="yes"/>
    <s v="No"/>
    <x v="1"/>
    <n v="1"/>
    <x v="0"/>
    <s v="Obesity"/>
    <s v="Normal"/>
    <s v="20-Jul-1966"/>
    <n v="10601.41"/>
    <s v="tier - 3"/>
    <s v="tier - 2"/>
    <s v="R1011"/>
    <n v="56"/>
  </r>
  <r>
    <s v="Id78"/>
    <s v=" Ms.  Julia"/>
    <n v="33.33"/>
    <n v="10.19"/>
    <s v="No"/>
    <s v="No"/>
    <x v="0"/>
    <n v="0"/>
    <x v="0"/>
    <s v="Obesity"/>
    <s v="Diabetes"/>
    <s v="14-Dec-1972"/>
    <n v="10600.55"/>
    <s v="tier - 3"/>
    <s v="tier - 1"/>
    <s v="R1012"/>
    <n v="50"/>
  </r>
  <r>
    <s v="Id79"/>
    <s v=" Mr.  Joshua"/>
    <n v="30.5"/>
    <n v="10.79"/>
    <s v="No"/>
    <s v="No"/>
    <x v="0"/>
    <n v="0"/>
    <x v="0"/>
    <s v="Obesity"/>
    <s v="Diabetes"/>
    <s v="29-Nov-1967"/>
    <n v="10594.5"/>
    <s v="tier - 3"/>
    <s v="tier - 1"/>
    <s v="R1012"/>
    <n v="55"/>
  </r>
  <r>
    <s v="Id80"/>
    <s v=" Ms.  Jennifer"/>
    <n v="50.07"/>
    <n v="9.27"/>
    <s v="No"/>
    <s v="No"/>
    <x v="0"/>
    <n v="0"/>
    <x v="1"/>
    <s v="Obesity"/>
    <s v="Diabetes"/>
    <s v="03-Nov-1966"/>
    <n v="10594.23"/>
    <s v="tier - 3"/>
    <s v="tier - 3"/>
    <s v="R1013"/>
    <n v="56"/>
  </r>
  <r>
    <s v="Id81"/>
    <s v=" Ms.  Gwen M"/>
    <n v="30.3"/>
    <n v="4.24"/>
    <s v="No"/>
    <s v="No"/>
    <x v="0"/>
    <n v="0"/>
    <x v="0"/>
    <s v="Obesity"/>
    <s v="Normal"/>
    <s v="25-Dec-1969"/>
    <n v="10579.71"/>
    <s v="tier - 3"/>
    <s v="tier - 3"/>
    <s v="R1013"/>
    <n v="53"/>
  </r>
  <r>
    <s v="Id83"/>
    <s v=" Ms.  Kate"/>
    <n v="29.99"/>
    <n v="11.85"/>
    <s v="No"/>
    <s v="No"/>
    <x v="0"/>
    <n v="0"/>
    <x v="0"/>
    <s v="Obesity"/>
    <s v="Diabetes"/>
    <s v="17-Jul-1969"/>
    <n v="10564.88"/>
    <s v="tier - 3"/>
    <s v="tier - 1"/>
    <s v="R1024"/>
    <n v="53"/>
  </r>
  <r>
    <s v="Id84"/>
    <s v=" Mr.  Kevin"/>
    <n v="36.380000000000003"/>
    <n v="5.98"/>
    <s v="No"/>
    <s v="No"/>
    <x v="0"/>
    <n v="1"/>
    <x v="0"/>
    <s v="Obesity"/>
    <s v="Prediabetes"/>
    <s v="29-Jun-1971"/>
    <n v="10560.49"/>
    <s v="tier - 3"/>
    <s v="tier - 2"/>
    <s v="R1013"/>
    <n v="51"/>
  </r>
  <r>
    <s v="Id85"/>
    <s v=" Mr.  Stephen II"/>
    <n v="31.16"/>
    <n v="4.26"/>
    <s v="yes"/>
    <s v="No"/>
    <x v="1"/>
    <n v="1"/>
    <x v="0"/>
    <s v="Obesity"/>
    <s v="Normal"/>
    <s v="26-Sep-1971"/>
    <n v="10546.48"/>
    <s v="tier - 3"/>
    <s v="tier - 3"/>
    <s v="R1011"/>
    <n v="51"/>
  </r>
  <r>
    <s v="Id89"/>
    <s v=" Ms.  Kelley"/>
    <n v="39.6"/>
    <n v="11.36"/>
    <s v="No"/>
    <s v="No"/>
    <x v="0"/>
    <n v="0"/>
    <x v="0"/>
    <s v="Obesity"/>
    <s v="Diabetes"/>
    <s v="21-Aug-1978"/>
    <n v="10486.55"/>
    <s v="tier - 3"/>
    <s v="tier - 3"/>
    <s v="R1025"/>
    <n v="44"/>
  </r>
  <r>
    <s v="Id91"/>
    <s v=" Ms.  Hope"/>
    <n v="32.774999999999999"/>
    <n v="5.53"/>
    <s v="No"/>
    <s v="No"/>
    <x v="0"/>
    <n v="0"/>
    <x v="1"/>
    <s v="Obesity"/>
    <s v="Normal"/>
    <s v="22-Sep-1969"/>
    <n v="10461.98"/>
    <s v="tier - 3"/>
    <s v="tier - 1"/>
    <s v="R1012"/>
    <n v="53"/>
  </r>
  <r>
    <s v="Id92"/>
    <s v=" Ms.  Elyse M"/>
    <n v="32.774999999999999"/>
    <n v="7.95"/>
    <s v="No"/>
    <s v="No"/>
    <x v="0"/>
    <n v="0"/>
    <x v="0"/>
    <s v="Obesity"/>
    <s v="Diabetes"/>
    <s v="27-Jul-1964"/>
    <n v="10459.19"/>
    <s v="tier - 3"/>
    <s v="tier - 1"/>
    <s v="R1013"/>
    <n v="58"/>
  </r>
  <r>
    <s v="Id94"/>
    <s v=" Mr.  David"/>
    <n v="30.55"/>
    <n v="5.89"/>
    <s v="No"/>
    <s v="No"/>
    <x v="1"/>
    <n v="1"/>
    <x v="0"/>
    <s v="Obesity"/>
    <s v="Prediabetes"/>
    <s v="14-Oct-1964"/>
    <n v="10455.1"/>
    <s v="tier - 3"/>
    <s v="tier - 1"/>
    <s v="R1012"/>
    <n v="58"/>
  </r>
  <r>
    <s v="Id96"/>
    <s v=" Mr.  Thomas"/>
    <n v="31.66"/>
    <n v="4.1100000000000003"/>
    <s v="No"/>
    <s v="No"/>
    <x v="0"/>
    <n v="0"/>
    <x v="0"/>
    <s v="Obesity"/>
    <s v="Normal"/>
    <s v="29-Aug-1968"/>
    <n v="10436.1"/>
    <s v="tier - 3"/>
    <s v="tier - 3"/>
    <s v="R1011"/>
    <n v="54"/>
  </r>
  <r>
    <s v="Id99"/>
    <s v=" Mr.  Ron N"/>
    <n v="36.630000000000003"/>
    <n v="11.42"/>
    <s v="No"/>
    <s v="No"/>
    <x v="0"/>
    <n v="2"/>
    <x v="0"/>
    <s v="Obesity"/>
    <s v="Diabetes"/>
    <s v="27-Dec-1968"/>
    <n v="10422.92"/>
    <s v="tier - 3"/>
    <s v="tier - 1"/>
    <s v="R1017"/>
    <n v="54"/>
  </r>
  <r>
    <s v="Id100"/>
    <s v=" Mr.  Daniel"/>
    <n v="33.344999999999999"/>
    <n v="7.33"/>
    <s v="No"/>
    <s v="No"/>
    <x v="0"/>
    <n v="2"/>
    <x v="0"/>
    <s v="Obesity"/>
    <s v="Diabetes"/>
    <s v="25-Nov-1979"/>
    <n v="10419.65"/>
    <s v="tier - 3"/>
    <s v="tier - 2"/>
    <s v="R1025"/>
    <n v="43"/>
  </r>
  <r>
    <s v="Id102"/>
    <s v=" Ms.  Sari"/>
    <n v="34.104999999999997"/>
    <n v="5.07"/>
    <s v="No"/>
    <s v="No"/>
    <x v="0"/>
    <n v="1"/>
    <x v="1"/>
    <s v="Obesity"/>
    <s v="Normal"/>
    <s v="24-Oct-1980"/>
    <n v="10407.98"/>
    <s v="tier - 3"/>
    <s v="tier - 1"/>
    <s v="R1021"/>
    <n v="42"/>
  </r>
  <r>
    <s v="Id104"/>
    <s v=" Mr.  Ricardo"/>
    <n v="30.41"/>
    <n v="7.72"/>
    <s v="No"/>
    <s v="No"/>
    <x v="0"/>
    <n v="0"/>
    <x v="0"/>
    <s v="Obesity"/>
    <s v="Diabetes"/>
    <s v="07-Jul-1969"/>
    <n v="10403.27"/>
    <s v="tier - 3"/>
    <s v="tier - 2"/>
    <s v="R1020"/>
    <n v="53"/>
  </r>
  <r>
    <s v="Id106"/>
    <s v=" Mr.  Mark"/>
    <n v="31.24"/>
    <n v="9.8000000000000007"/>
    <s v="No"/>
    <s v="No"/>
    <x v="0"/>
    <n v="0"/>
    <x v="0"/>
    <s v="Obesity"/>
    <s v="Diabetes"/>
    <s v="29-Sep-1973"/>
    <n v="10370.91"/>
    <s v="tier - 3"/>
    <s v="tier - 3"/>
    <s v="R1024"/>
    <n v="49"/>
  </r>
  <r>
    <s v="Id107"/>
    <s v=" Mr.  Gamini P"/>
    <n v="31.54"/>
    <n v="4.4400000000000004"/>
    <s v="No"/>
    <s v="No"/>
    <x v="0"/>
    <n v="0"/>
    <x v="0"/>
    <s v="Obesity"/>
    <s v="Normal"/>
    <s v="06-Sep-1971"/>
    <n v="10356.67"/>
    <s v="tier - 3"/>
    <s v="tier - 1"/>
    <s v="R1025"/>
    <n v="51"/>
  </r>
  <r>
    <s v="Id108"/>
    <s v=" Ms.  Emily J"/>
    <n v="38.6"/>
    <n v="7.19"/>
    <s v="yes"/>
    <s v="No"/>
    <x v="0"/>
    <n v="2"/>
    <x v="0"/>
    <s v="Obesity"/>
    <s v="Diabetes"/>
    <s v="08-Aug-1987"/>
    <n v="39983.43"/>
    <s v="tier - 2"/>
    <s v="tier - 3"/>
    <s v="R1012"/>
    <n v="35"/>
  </r>
  <r>
    <s v="Id109"/>
    <s v=" Ms.  Amanda"/>
    <n v="37.950000000000003"/>
    <n v="6.06"/>
    <s v="No"/>
    <s v="No"/>
    <x v="0"/>
    <n v="0"/>
    <x v="0"/>
    <s v="Obesity"/>
    <s v="Prediabetes"/>
    <s v="17-Jun-1969"/>
    <n v="10355.64"/>
    <s v="tier - 3"/>
    <s v="tier - 1"/>
    <s v="R1012"/>
    <n v="53"/>
  </r>
  <r>
    <s v="Id110"/>
    <s v=" Mr.  Nicholas"/>
    <n v="38.97"/>
    <n v="5.12"/>
    <s v="No"/>
    <s v="No"/>
    <x v="0"/>
    <n v="0"/>
    <x v="0"/>
    <s v="Obesity"/>
    <s v="Normal"/>
    <s v="29-Sep-1974"/>
    <n v="10352.48"/>
    <s v="tier - 3"/>
    <s v="tier - 1"/>
    <s v="R1012"/>
    <n v="48"/>
  </r>
  <r>
    <s v="Id113"/>
    <s v=" Ms.  Roberta"/>
    <n v="37.700000000000003"/>
    <n v="5.96"/>
    <s v="yes"/>
    <s v="No"/>
    <x v="0"/>
    <n v="2"/>
    <x v="1"/>
    <s v="Obesity"/>
    <s v="Prediabetes"/>
    <s v="21-Jul-1982"/>
    <n v="10329.06"/>
    <s v="tier - 3"/>
    <s v="tier - 1"/>
    <s v="R1021"/>
    <n v="40"/>
  </r>
  <r>
    <s v="Id114"/>
    <s v=" Mr.  Benjamin P"/>
    <n v="48.93"/>
    <n v="11.17"/>
    <s v="yes"/>
    <s v="No"/>
    <x v="0"/>
    <n v="1"/>
    <x v="1"/>
    <s v="Obesity"/>
    <s v="Diabetes"/>
    <s v="01-Dec-1970"/>
    <n v="10325.209999999999"/>
    <s v="tier - 3"/>
    <s v="tier - 3"/>
    <s v="R1011"/>
    <n v="52"/>
  </r>
  <r>
    <s v="Id115"/>
    <s v=" Mr.  Craig"/>
    <n v="35.93"/>
    <n v="6.4"/>
    <s v="yes"/>
    <s v="No"/>
    <x v="0"/>
    <n v="1"/>
    <x v="0"/>
    <s v="Obesity"/>
    <s v="Prediabetes"/>
    <s v="21-Aug-1991"/>
    <n v="10322.9"/>
    <s v="tier - 3"/>
    <s v="tier - 1"/>
    <s v="R1026"/>
    <n v="31"/>
  </r>
  <r>
    <s v="Id117"/>
    <s v=" Mr.  Jamie P"/>
    <n v="32.299999999999997"/>
    <n v="9.48"/>
    <s v="No"/>
    <s v="No"/>
    <x v="0"/>
    <n v="2"/>
    <x v="0"/>
    <s v="Obesity"/>
    <s v="Diabetes"/>
    <s v="12-Jul-1962"/>
    <n v="10310.780000000001"/>
    <s v="tier - 3"/>
    <s v="tier - 3"/>
    <s v="R1012"/>
    <n v="60"/>
  </r>
  <r>
    <s v="Id119"/>
    <s v=" Mr.  Charlie"/>
    <n v="31.28"/>
    <n v="6.94"/>
    <s v="yes"/>
    <s v="No"/>
    <x v="0"/>
    <n v="1"/>
    <x v="0"/>
    <s v="Obesity"/>
    <s v="Diabetes"/>
    <s v="22-Jul-1959"/>
    <n v="48824.45"/>
    <s v="tier - 2"/>
    <s v="tier - 1"/>
    <s v="R1011"/>
    <n v="63"/>
  </r>
  <r>
    <s v="Id120"/>
    <s v=" Mr.  Meb"/>
    <n v="30.21"/>
    <n v="7.83"/>
    <s v="No"/>
    <s v="No"/>
    <x v="0"/>
    <n v="0"/>
    <x v="0"/>
    <s v="Obesity"/>
    <s v="Diabetes"/>
    <s v="02-Dec-1975"/>
    <n v="39963.120000000003"/>
    <s v="tier - 2"/>
    <s v="tier - 2"/>
    <s v="R1011"/>
    <n v="47"/>
  </r>
  <r>
    <s v="Id121"/>
    <s v=" Mr.  Aaqib L"/>
    <n v="38.28"/>
    <n v="10.17"/>
    <s v="yes"/>
    <s v="No"/>
    <x v="0"/>
    <n v="0"/>
    <x v="0"/>
    <s v="Obesity"/>
    <s v="Diabetes"/>
    <s v="14-Sep-1988"/>
    <n v="10276.99"/>
    <s v="tier - 3"/>
    <s v="tier - 1"/>
    <s v="R1021"/>
    <n v="34"/>
  </r>
  <r>
    <s v="Id124"/>
    <s v=" Mr.  Doug"/>
    <n v="33.020000000000003"/>
    <n v="5.07"/>
    <s v="yes"/>
    <s v="No"/>
    <x v="0"/>
    <n v="0"/>
    <x v="0"/>
    <s v="Obesity"/>
    <s v="Normal"/>
    <s v="05-Sep-1973"/>
    <n v="10264.44"/>
    <s v="tier - 3"/>
    <s v="tier - 2"/>
    <s v="R1012"/>
    <n v="49"/>
  </r>
  <r>
    <s v="Id125"/>
    <s v=" Ms.  Elizabeth J"/>
    <n v="37.07"/>
    <n v="6.14"/>
    <s v="yes"/>
    <s v="No"/>
    <x v="0"/>
    <n v="0"/>
    <x v="1"/>
    <s v="Obesity"/>
    <s v="Prediabetes"/>
    <s v="15-Aug-1975"/>
    <n v="10259.129999999999"/>
    <s v="tier - 3"/>
    <s v="tier - 2"/>
    <s v="R1011"/>
    <n v="47"/>
  </r>
  <r>
    <s v="Id128"/>
    <s v=" Mr.  Ryan C"/>
    <n v="32.659999999999997"/>
    <n v="8.92"/>
    <s v="yes"/>
    <s v="No"/>
    <x v="0"/>
    <n v="0"/>
    <x v="0"/>
    <s v="Obesity"/>
    <s v="Diabetes"/>
    <s v="26-Sep-1967"/>
    <n v="10214.64"/>
    <s v="tier - 3"/>
    <s v="tier - 2"/>
    <s v="R1011"/>
    <n v="55"/>
  </r>
  <r>
    <s v="Id129"/>
    <s v=" Mr.  Dane"/>
    <n v="30.78"/>
    <n v="8.6300000000000008"/>
    <s v="No"/>
    <s v="No"/>
    <x v="0"/>
    <n v="0"/>
    <x v="0"/>
    <s v="Obesity"/>
    <s v="Diabetes"/>
    <s v="24-Dec-1970"/>
    <n v="10197.77"/>
    <s v="tier - 3"/>
    <s v="tier - 1"/>
    <s v="R1024"/>
    <n v="52"/>
  </r>
  <r>
    <s v="Id130"/>
    <s v=" Mr.  Jonas"/>
    <n v="47.2"/>
    <n v="6.29"/>
    <s v="yes"/>
    <s v="No"/>
    <x v="1"/>
    <n v="1"/>
    <x v="0"/>
    <s v="Obesity"/>
    <s v="Prediabetes"/>
    <s v="16-Oct-1985"/>
    <n v="10191.82"/>
    <s v="tier - 3"/>
    <s v="tier - 2"/>
    <s v="R1026"/>
    <n v="37"/>
  </r>
  <r>
    <s v="Id131"/>
    <s v=" Mr.  George E"/>
    <n v="31.6"/>
    <n v="5.75"/>
    <s v="No"/>
    <s v="No"/>
    <x v="0"/>
    <n v="2"/>
    <x v="0"/>
    <s v="Obesity"/>
    <s v="Prediabetes"/>
    <s v="22-Aug-1985"/>
    <n v="39871.699999999997"/>
    <s v="tier - 1"/>
    <s v="tier - 2"/>
    <s v="R1013"/>
    <n v="37"/>
  </r>
  <r>
    <s v="Id132"/>
    <s v=" Ms.  Sara S"/>
    <n v="33.914999999999999"/>
    <n v="6.66"/>
    <s v="yes"/>
    <s v="No"/>
    <x v="0"/>
    <n v="1"/>
    <x v="0"/>
    <s v="Obesity"/>
    <s v="Diabetes"/>
    <s v="10-Jul-1972"/>
    <n v="10160.870000000001"/>
    <s v="tier - 3"/>
    <s v="tier - 3"/>
    <s v="R1025"/>
    <n v="50"/>
  </r>
  <r>
    <s v="Id136"/>
    <s v=" Ms.  Steph K"/>
    <n v="51.51"/>
    <n v="6.26"/>
    <s v="yes"/>
    <s v="No"/>
    <x v="1"/>
    <n v="1"/>
    <x v="1"/>
    <s v="Obesity"/>
    <s v="Prediabetes"/>
    <s v="05-Sep-1997"/>
    <n v="10139.84"/>
    <s v="tier - 3"/>
    <s v="tier - 2"/>
    <s v="R1012"/>
    <n v="25"/>
  </r>
  <r>
    <s v="Id137"/>
    <s v=" Ms.  Kristine B"/>
    <n v="36.1"/>
    <n v="4.62"/>
    <s v="yes"/>
    <s v="No"/>
    <x v="1"/>
    <n v="1"/>
    <x v="0"/>
    <s v="Obesity"/>
    <s v="Normal"/>
    <s v="16-Nov-1972"/>
    <n v="10118.42"/>
    <s v="tier - 3"/>
    <s v="tier - 3"/>
    <s v="R1011"/>
    <n v="50"/>
  </r>
  <r>
    <s v="Id138"/>
    <s v=" Mr.  Taylor B"/>
    <n v="30.495000000000001"/>
    <n v="5.74"/>
    <s v="yes"/>
    <s v="No"/>
    <x v="1"/>
    <n v="1"/>
    <x v="0"/>
    <s v="Obesity"/>
    <s v="Prediabetes"/>
    <s v="02-Jul-1975"/>
    <n v="10115.01"/>
    <s v="tier - 3"/>
    <s v="tier - 3"/>
    <s v="R1012"/>
    <n v="47"/>
  </r>
  <r>
    <s v="Id140"/>
    <s v=" Mr.  Sage"/>
    <n v="32.299999999999997"/>
    <n v="10.27"/>
    <s v="No"/>
    <s v="No"/>
    <x v="0"/>
    <n v="0"/>
    <x v="0"/>
    <s v="Obesity"/>
    <s v="Diabetes"/>
    <s v="19-Oct-1972"/>
    <n v="10106.129999999999"/>
    <s v="tier - 3"/>
    <s v="tier - 1"/>
    <s v="R1024"/>
    <n v="50"/>
  </r>
  <r>
    <s v="Id142"/>
    <s v=" Mr.  Jesse"/>
    <n v="34.76"/>
    <n v="5.92"/>
    <s v="yes"/>
    <s v="No"/>
    <x v="0"/>
    <n v="1"/>
    <x v="0"/>
    <s v="Obesity"/>
    <s v="Prediabetes"/>
    <s v="01-Jun-1983"/>
    <n v="39865.699999999997"/>
    <s v="tier - 2"/>
    <s v="tier - 2"/>
    <s v="R1011"/>
    <n v="40"/>
  </r>
  <r>
    <s v="Id144"/>
    <s v=" Mr.  Matthew S"/>
    <n v="32.299999999999997"/>
    <n v="9.59"/>
    <s v="No"/>
    <s v="No"/>
    <x v="0"/>
    <n v="0"/>
    <x v="0"/>
    <s v="Obesity"/>
    <s v="Diabetes"/>
    <s v="27-Oct-1969"/>
    <n v="10072.06"/>
    <s v="tier - 3"/>
    <s v="tier - 1"/>
    <s v="R1017"/>
    <n v="53"/>
  </r>
  <r>
    <s v="Id147"/>
    <s v=" Mr.  Michael P"/>
    <n v="34.799999999999997"/>
    <n v="4.72"/>
    <s v="yes"/>
    <s v="No"/>
    <x v="0"/>
    <n v="0"/>
    <x v="1"/>
    <s v="Obesity"/>
    <s v="Normal"/>
    <s v="28-Dec-1979"/>
    <n v="10027.15"/>
    <s v="tier - 3"/>
    <s v="tier - 1"/>
    <s v="R1021"/>
    <n v="43"/>
  </r>
  <r>
    <s v="Id148"/>
    <s v=" Mr.  Rami"/>
    <n v="31.78"/>
    <n v="4.24"/>
    <s v="yes"/>
    <s v="No"/>
    <x v="1"/>
    <n v="1"/>
    <x v="0"/>
    <s v="Obesity"/>
    <s v="Normal"/>
    <s v="03-Jul-1988"/>
    <n v="10011.44"/>
    <s v="tier - 3"/>
    <s v="tier - 3"/>
    <s v="R1026"/>
    <n v="34"/>
  </r>
  <r>
    <s v="Id149"/>
    <s v=" Mr.  Denis"/>
    <n v="32.25"/>
    <n v="5.36"/>
    <s v="yes"/>
    <s v="No"/>
    <x v="0"/>
    <n v="0"/>
    <x v="0"/>
    <s v="Obesity"/>
    <s v="Normal"/>
    <s v="11-Aug-1970"/>
    <n v="9991.0400000000009"/>
    <s v="tier - 2"/>
    <s v="tier - 3"/>
    <s v="R1012"/>
    <n v="52"/>
  </r>
  <r>
    <s v="Id150"/>
    <s v=" Mr.  Brian E"/>
    <n v="30.114999999999998"/>
    <n v="4.99"/>
    <s v="No"/>
    <s v="No"/>
    <x v="0"/>
    <n v="2"/>
    <x v="0"/>
    <s v="Obesity"/>
    <s v="Normal"/>
    <s v="06-Oct-1971"/>
    <n v="9964.06"/>
    <s v="tier - 2"/>
    <s v="tier - 2"/>
    <s v="R1019"/>
    <n v="51"/>
  </r>
  <r>
    <s v="Id152"/>
    <s v=" Mr.  Michael P"/>
    <n v="45.72"/>
    <n v="4.2300000000000004"/>
    <s v="yes"/>
    <s v="No"/>
    <x v="0"/>
    <n v="0"/>
    <x v="0"/>
    <s v="Obesity"/>
    <s v="Normal"/>
    <s v="11-Sep-1964"/>
    <n v="9933.44"/>
    <s v="tier - 3"/>
    <s v="tier - 3"/>
    <s v="R1013"/>
    <n v="58"/>
  </r>
  <r>
    <s v="Id154"/>
    <s v=" Mr.  Michael"/>
    <n v="39.5"/>
    <n v="6.66"/>
    <s v="No"/>
    <s v="No"/>
    <x v="0"/>
    <n v="0"/>
    <x v="0"/>
    <s v="Obesity"/>
    <s v="Diabetes"/>
    <s v="03-Dec-1983"/>
    <n v="9931.9599999999991"/>
    <s v="tier - 2"/>
    <s v="tier - 2"/>
    <s v="R1012"/>
    <n v="39"/>
  </r>
  <r>
    <s v="Id155"/>
    <s v=" Mr.  Samuel"/>
    <n v="37.729999999999997"/>
    <n v="7.4"/>
    <s v="No"/>
    <s v="No"/>
    <x v="0"/>
    <n v="0"/>
    <x v="0"/>
    <s v="Obesity"/>
    <s v="Diabetes"/>
    <s v="19-Aug-1985"/>
    <n v="9930.64"/>
    <s v="tier - 2"/>
    <s v="tier - 3"/>
    <s v="R1025"/>
    <n v="37"/>
  </r>
  <r>
    <s v="Id156"/>
    <s v=" Mr.  Matthew"/>
    <n v="40.659999999999997"/>
    <n v="10.08"/>
    <s v="No"/>
    <s v="No"/>
    <x v="0"/>
    <n v="0"/>
    <x v="0"/>
    <s v="Obesity"/>
    <s v="Diabetes"/>
    <s v="14-Sep-1972"/>
    <n v="9910.36"/>
    <s v="tier - 2"/>
    <s v="tier - 3"/>
    <s v="R1012"/>
    <n v="50"/>
  </r>
  <r>
    <s v="Id157"/>
    <s v=" Mr.  Daniel"/>
    <n v="34.200000000000003"/>
    <n v="8.58"/>
    <s v="No"/>
    <s v="No"/>
    <x v="0"/>
    <n v="0"/>
    <x v="0"/>
    <s v="Obesity"/>
    <s v="Diabetes"/>
    <s v="17-Aug-1962"/>
    <n v="9907.83"/>
    <s v="tier - 3"/>
    <s v="tier - 2"/>
    <s v="R1013"/>
    <n v="60"/>
  </r>
  <r>
    <s v="Id158"/>
    <s v=" Ms.  Syndy"/>
    <n v="36.67"/>
    <n v="5.18"/>
    <s v="No"/>
    <s v="No"/>
    <x v="0"/>
    <n v="1"/>
    <x v="1"/>
    <s v="Obesity"/>
    <s v="Normal"/>
    <s v="08-Jul-1996"/>
    <n v="9894.69"/>
    <s v="tier - 2"/>
    <s v="tier - 3"/>
    <s v="R1012"/>
    <n v="26"/>
  </r>
  <r>
    <s v="Id159"/>
    <s v=" Ms.  Aleksandra"/>
    <n v="46.51"/>
    <n v="5.84"/>
    <s v="No"/>
    <s v="No"/>
    <x v="0"/>
    <n v="1"/>
    <x v="0"/>
    <s v="Obesity"/>
    <s v="Prediabetes"/>
    <s v="05-Nov-1966"/>
    <n v="9890.23"/>
    <s v="tier - 3"/>
    <s v="tier - 3"/>
    <s v="R1013"/>
    <n v="56"/>
  </r>
  <r>
    <s v="Id161"/>
    <s v=" Mr.  Richard"/>
    <n v="33.914999999999999"/>
    <n v="11.52"/>
    <s v="No"/>
    <s v="No"/>
    <x v="0"/>
    <n v="0"/>
    <x v="0"/>
    <s v="Obesity"/>
    <s v="Diabetes"/>
    <s v="03-Oct-1971"/>
    <n v="9877.61"/>
    <s v="tier - 2"/>
    <s v="tier - 1"/>
    <s v="R1013"/>
    <n v="51"/>
  </r>
  <r>
    <s v="Id165"/>
    <s v=" Ms.  Jana"/>
    <n v="31.6"/>
    <n v="6.79"/>
    <s v="No"/>
    <s v="No"/>
    <x v="0"/>
    <n v="0"/>
    <x v="0"/>
    <s v="Obesity"/>
    <s v="Diabetes"/>
    <s v="06-Jul-1998"/>
    <n v="9870.59"/>
    <s v="tier - 2"/>
    <s v="tier - 2"/>
    <s v="R1023"/>
    <n v="24"/>
  </r>
  <r>
    <s v="Id166"/>
    <s v=" Mr.  Jay T"/>
    <n v="42.93"/>
    <n v="4.8"/>
    <s v="No"/>
    <s v="No"/>
    <x v="0"/>
    <n v="1"/>
    <x v="0"/>
    <s v="Obesity"/>
    <s v="Normal"/>
    <s v="13-Aug-1969"/>
    <n v="9869.81"/>
    <s v="tier - 3"/>
    <s v="tier - 3"/>
    <s v="R1012"/>
    <n v="53"/>
  </r>
  <r>
    <s v="Id169"/>
    <s v=" Mr.  Gardner L"/>
    <n v="30.9"/>
    <n v="9.4"/>
    <s v="No"/>
    <s v="No"/>
    <x v="0"/>
    <n v="2"/>
    <x v="1"/>
    <s v="Obesity"/>
    <s v="Diabetes"/>
    <s v="17-Jul-1971"/>
    <n v="9861.0300000000007"/>
    <s v="tier - 2"/>
    <s v="tier - 2"/>
    <s v="R1011"/>
    <n v="51"/>
  </r>
  <r>
    <s v="Id170"/>
    <s v=" Mr.  Bobby"/>
    <n v="42.68"/>
    <n v="9.2799999999999994"/>
    <s v="No"/>
    <s v="No"/>
    <x v="0"/>
    <n v="2"/>
    <x v="0"/>
    <s v="Obesity"/>
    <s v="Diabetes"/>
    <s v="23-Oct-1971"/>
    <n v="9855.1299999999992"/>
    <s v="tier - 2"/>
    <s v="tier - 3"/>
    <s v="R1013"/>
    <n v="51"/>
  </r>
  <r>
    <s v="Id172"/>
    <s v=" Ms.  Lina"/>
    <n v="44.75"/>
    <n v="5.09"/>
    <s v="yes"/>
    <s v="No"/>
    <x v="0"/>
    <n v="0"/>
    <x v="0"/>
    <s v="Obesity"/>
    <s v="Normal"/>
    <s v="13-Aug-1992"/>
    <n v="9844.4500000000007"/>
    <s v="tier - 2"/>
    <s v="tier - 1"/>
    <s v="R1012"/>
    <n v="30"/>
  </r>
  <r>
    <s v="Id173"/>
    <s v=" Mr.  Zebulon"/>
    <n v="30.78"/>
    <n v="7.94"/>
    <s v="No"/>
    <s v="No"/>
    <x v="0"/>
    <n v="2"/>
    <x v="0"/>
    <s v="Obesity"/>
    <s v="Diabetes"/>
    <s v="26-Sep-1972"/>
    <n v="9836.2099999999991"/>
    <s v="tier - 2"/>
    <s v="tier - 3"/>
    <s v="R1021"/>
    <n v="50"/>
  </r>
  <r>
    <s v="Id175"/>
    <s v=" Mr.  Greg"/>
    <n v="49.09"/>
    <n v="6.3"/>
    <s v="yes"/>
    <s v="No"/>
    <x v="0"/>
    <n v="0"/>
    <x v="0"/>
    <s v="Obesity"/>
    <s v="Prediabetes"/>
    <s v="17-Dec-1973"/>
    <n v="39727.61"/>
    <s v="tier - 1"/>
    <s v="tier - 2"/>
    <s v="R1011"/>
    <n v="49"/>
  </r>
  <r>
    <s v="Id176"/>
    <s v=" Mr.  John"/>
    <n v="47.74"/>
    <n v="8.0500000000000007"/>
    <s v="yes"/>
    <s v="No"/>
    <x v="0"/>
    <n v="2"/>
    <x v="0"/>
    <s v="Obesity"/>
    <s v="Diabetes"/>
    <s v="17-Sep-1973"/>
    <n v="9800.89"/>
    <s v="tier - 2"/>
    <s v="tier - 1"/>
    <s v="R1013"/>
    <n v="49"/>
  </r>
  <r>
    <s v="Id177"/>
    <s v=" Ms.  Kelsey A"/>
    <n v="30.2"/>
    <n v="9.8800000000000008"/>
    <s v="yes"/>
    <s v="No"/>
    <x v="0"/>
    <n v="2"/>
    <x v="0"/>
    <s v="Obesity"/>
    <s v="Diabetes"/>
    <s v="07-Jun-1977"/>
    <n v="9788.8700000000008"/>
    <s v="tier - 3"/>
    <s v="tier - 2"/>
    <s v="R1013"/>
    <n v="46"/>
  </r>
  <r>
    <s v="Id178"/>
    <s v=" Ms.  Bronwen L"/>
    <n v="33.25"/>
    <n v="7.42"/>
    <s v="yes"/>
    <s v="No"/>
    <x v="0"/>
    <n v="2"/>
    <x v="0"/>
    <s v="Obesity"/>
    <s v="Diabetes"/>
    <s v="08-Aug-1996"/>
    <n v="9787.32"/>
    <s v="tier - 2"/>
    <s v="tier - 3"/>
    <s v="R1023"/>
    <n v="26"/>
  </r>
  <r>
    <s v="Id180"/>
    <s v=" Ms.  Jennifer L"/>
    <n v="30.495000000000001"/>
    <n v="6.29"/>
    <s v="No"/>
    <s v="No"/>
    <x v="0"/>
    <n v="0"/>
    <x v="1"/>
    <s v="Obesity"/>
    <s v="Prediabetes"/>
    <s v="05-Sep-1965"/>
    <n v="9764.08"/>
    <s v="tier - 3"/>
    <s v="tier - 1"/>
    <s v="R1012"/>
    <n v="57"/>
  </r>
  <r>
    <s v="Id182"/>
    <s v=" Mr.  Tyler"/>
    <n v="39.994999999999997"/>
    <n v="4.6500000000000004"/>
    <s v="No"/>
    <s v="No"/>
    <x v="0"/>
    <n v="0"/>
    <x v="0"/>
    <s v="Obesity"/>
    <s v="Normal"/>
    <s v="04-Jul-1970"/>
    <n v="9748.91"/>
    <s v="tier - 2"/>
    <s v="tier - 1"/>
    <s v="R1013"/>
    <n v="52"/>
  </r>
  <r>
    <s v="Id185"/>
    <s v=" Mr.  Ryan J"/>
    <n v="34.07"/>
    <n v="7.81"/>
    <s v="yes"/>
    <s v="No"/>
    <x v="0"/>
    <n v="0"/>
    <x v="0"/>
    <s v="Obesity"/>
    <s v="Diabetes"/>
    <s v="27-Jun-1975"/>
    <n v="9715.84"/>
    <s v="tier - 2"/>
    <s v="tier - 1"/>
    <s v="R1024"/>
    <n v="47"/>
  </r>
  <r>
    <s v="Id186"/>
    <s v=" Ms.  Amy"/>
    <n v="30.14"/>
    <n v="9.85"/>
    <s v="No"/>
    <s v="No"/>
    <x v="0"/>
    <n v="0"/>
    <x v="0"/>
    <s v="Obesity"/>
    <s v="Diabetes"/>
    <s v="12-Aug-1977"/>
    <n v="39725.519999999997"/>
    <s v="tier - 2"/>
    <s v="tier - 1"/>
    <s v="R1012"/>
    <n v="45"/>
  </r>
  <r>
    <s v="Id188"/>
    <s v=" Mr.  George M"/>
    <n v="37.4"/>
    <n v="11.3"/>
    <s v="yes"/>
    <s v="No"/>
    <x v="0"/>
    <n v="2"/>
    <x v="0"/>
    <s v="Obesity"/>
    <s v="Diabetes"/>
    <s v="19-Sep-1977"/>
    <n v="9704.67"/>
    <s v="tier - 2"/>
    <s v="tier - 3"/>
    <s v="R1024"/>
    <n v="45"/>
  </r>
  <r>
    <s v="Id190"/>
    <s v=" Ms.  Lara"/>
    <n v="32.299999999999997"/>
    <n v="4.37"/>
    <s v="No"/>
    <s v="No"/>
    <x v="0"/>
    <n v="2"/>
    <x v="0"/>
    <s v="Obesity"/>
    <s v="Normal"/>
    <s v="16-Sep-1966"/>
    <n v="9684.2900000000009"/>
    <s v="tier - 3"/>
    <s v="tier - 2"/>
    <s v="R1013"/>
    <n v="56"/>
  </r>
  <r>
    <s v="Id191"/>
    <s v=" Mr.  Sebastien"/>
    <n v="44.88"/>
    <n v="6.04"/>
    <s v="No"/>
    <s v="No"/>
    <x v="1"/>
    <n v="1"/>
    <x v="1"/>
    <s v="Obesity"/>
    <s v="Prediabetes"/>
    <s v="08-Aug-1981"/>
    <n v="9664.34"/>
    <s v="tier - 2"/>
    <s v="tier - 3"/>
    <s v="R1011"/>
    <n v="41"/>
  </r>
  <r>
    <s v="Id193"/>
    <s v=" Ms.  Heather"/>
    <n v="45.41"/>
    <n v="4.96"/>
    <s v="No"/>
    <s v="No"/>
    <x v="0"/>
    <n v="1"/>
    <x v="0"/>
    <s v="Obesity"/>
    <s v="Normal"/>
    <s v="19-Jul-1971"/>
    <n v="9644.25"/>
    <s v="tier - 2"/>
    <s v="tier - 1"/>
    <s v="R1012"/>
    <n v="51"/>
  </r>
  <r>
    <s v="Id194"/>
    <s v=" Mr.  Jorge"/>
    <n v="31.2"/>
    <n v="11.04"/>
    <s v="yes"/>
    <s v="No"/>
    <x v="0"/>
    <n v="2"/>
    <x v="0"/>
    <s v="Obesity"/>
    <s v="Diabetes"/>
    <s v="30-Sep-1970"/>
    <n v="9634.5400000000009"/>
    <s v="tier - 2"/>
    <s v="tier - 2"/>
    <s v="R1011"/>
    <n v="52"/>
  </r>
  <r>
    <s v="Id199"/>
    <s v=" Ms.  Jill"/>
    <n v="31.39"/>
    <n v="8.85"/>
    <s v="yes"/>
    <s v="No"/>
    <x v="0"/>
    <n v="0"/>
    <x v="0"/>
    <s v="Obesity"/>
    <s v="Diabetes"/>
    <s v="23-Jun-1998"/>
    <n v="9628.7900000000009"/>
    <s v="tier - 2"/>
    <s v="tier - 2"/>
    <s v="R1026"/>
    <n v="24"/>
  </r>
  <r>
    <s v="Id200"/>
    <s v=" Mr.  William"/>
    <n v="34.770000000000003"/>
    <n v="10.54"/>
    <s v="No"/>
    <s v="No"/>
    <x v="0"/>
    <n v="2"/>
    <x v="0"/>
    <s v="Obesity"/>
    <s v="Diabetes"/>
    <s v="16-Dec-1970"/>
    <n v="9625.92"/>
    <s v="tier - 2"/>
    <s v="tier - 3"/>
    <s v="R1011"/>
    <n v="52"/>
  </r>
  <r>
    <s v="Id202"/>
    <s v=" Mr.  Ian E"/>
    <n v="44.32"/>
    <n v="10.55"/>
    <s v="No"/>
    <s v="No"/>
    <x v="0"/>
    <n v="0"/>
    <x v="1"/>
    <s v="Obesity"/>
    <s v="Diabetes"/>
    <s v="29-Aug-1982"/>
    <n v="9619.18"/>
    <s v="tier - 2"/>
    <s v="tier - 1"/>
    <s v="R1025"/>
    <n v="40"/>
  </r>
  <r>
    <s v="Id204"/>
    <s v=" Ms.  Rebecca"/>
    <n v="34.299999999999997"/>
    <n v="10.37"/>
    <s v="No"/>
    <s v="No"/>
    <x v="0"/>
    <n v="0"/>
    <x v="0"/>
    <s v="Obesity"/>
    <s v="Diabetes"/>
    <s v="15-Dec-1964"/>
    <n v="9597.6299999999992"/>
    <s v="tier - 3"/>
    <s v="tier - 3"/>
    <s v="R1013"/>
    <n v="58"/>
  </r>
  <r>
    <s v="Id205"/>
    <s v=" Mr.  Matt"/>
    <n v="46.09"/>
    <n v="5.44"/>
    <s v="No"/>
    <s v="No"/>
    <x v="0"/>
    <n v="2"/>
    <x v="0"/>
    <s v="Obesity"/>
    <s v="Normal"/>
    <s v="18-Oct-1981"/>
    <n v="9584.0400000000009"/>
    <s v="tier - 2"/>
    <s v="tier - 1"/>
    <s v="R1021"/>
    <n v="41"/>
  </r>
  <r>
    <s v="Id206"/>
    <s v=" Ms.  Elizabeth H"/>
    <n v="44.744999999999997"/>
    <n v="5.19"/>
    <s v="No"/>
    <s v="No"/>
    <x v="0"/>
    <n v="2"/>
    <x v="0"/>
    <s v="Obesity"/>
    <s v="Normal"/>
    <s v="28-Nov-1973"/>
    <n v="9583.89"/>
    <s v="tier - 2"/>
    <s v="tier - 3"/>
    <s v="R1012"/>
    <n v="49"/>
  </r>
  <r>
    <s v="Id210"/>
    <s v=" Ms.  Kate L"/>
    <n v="41.55"/>
    <n v="4.6100000000000003"/>
    <s v="No"/>
    <s v="No"/>
    <x v="0"/>
    <n v="1"/>
    <x v="0"/>
    <s v="Obesity"/>
    <s v="Normal"/>
    <s v="14-Aug-1974"/>
    <n v="9563.0300000000007"/>
    <s v="tier - 3"/>
    <s v="tier - 1"/>
    <s v="R1011"/>
    <n v="48"/>
  </r>
  <r>
    <s v="Id211"/>
    <s v=" Mr.  Sergey"/>
    <n v="41.47"/>
    <n v="4.7"/>
    <s v="yes"/>
    <s v="No"/>
    <x v="1"/>
    <n v="1"/>
    <x v="0"/>
    <s v="Obesity"/>
    <s v="Normal"/>
    <s v="22-Sep-1972"/>
    <n v="9549.57"/>
    <s v="tier - 2"/>
    <s v="tier - 1"/>
    <s v="R1013"/>
    <n v="50"/>
  </r>
  <r>
    <s v="Id213"/>
    <s v=" Mr.  Andrew S"/>
    <n v="46.39"/>
    <n v="5.09"/>
    <s v="No"/>
    <s v="No"/>
    <x v="0"/>
    <n v="0"/>
    <x v="1"/>
    <s v="Obesity"/>
    <s v="Normal"/>
    <s v="28-Jul-1975"/>
    <n v="9540.17"/>
    <s v="tier - 2"/>
    <s v="tier - 2"/>
    <s v="R1024"/>
    <n v="47"/>
  </r>
  <r>
    <s v="Id216"/>
    <s v=" Mr.  Lawrence"/>
    <n v="32.729999999999997"/>
    <n v="5.19"/>
    <s v="No"/>
    <s v="No"/>
    <x v="0"/>
    <n v="1"/>
    <x v="0"/>
    <s v="Obesity"/>
    <s v="Normal"/>
    <s v="22-Aug-1992"/>
    <n v="9507.68"/>
    <s v="tier - 2"/>
    <s v="tier - 1"/>
    <s v="R1012"/>
    <n v="30"/>
  </r>
  <r>
    <s v="Id219"/>
    <s v=" Mr.  Gavin M"/>
    <n v="48.07"/>
    <n v="4.0599999999999996"/>
    <s v="yes"/>
    <s v="No"/>
    <x v="0"/>
    <n v="0"/>
    <x v="0"/>
    <s v="Obesity"/>
    <s v="Normal"/>
    <s v="17-Dec-1977"/>
    <n v="39670.44"/>
    <s v="tier - 2"/>
    <s v="tier - 1"/>
    <s v="R1012"/>
    <n v="45"/>
  </r>
  <r>
    <s v="Id220"/>
    <s v=" Mr.  Rick E"/>
    <n v="30.8"/>
    <n v="5.23"/>
    <s v="yes"/>
    <s v="No"/>
    <x v="0"/>
    <n v="0"/>
    <x v="0"/>
    <s v="Obesity"/>
    <s v="Normal"/>
    <s v="04-Jun-1969"/>
    <n v="9487.64"/>
    <s v="tier - 2"/>
    <s v="tier - 2"/>
    <s v="R1013"/>
    <n v="54"/>
  </r>
  <r>
    <s v="Id221"/>
    <s v=" Ms.  Andrea H"/>
    <n v="32.299999999999997"/>
    <n v="5.05"/>
    <s v="yes"/>
    <s v="No"/>
    <x v="0"/>
    <n v="0"/>
    <x v="0"/>
    <s v="Obesity"/>
    <s v="Normal"/>
    <s v="17-Jul-1979"/>
    <n v="9453.92"/>
    <s v="tier - 2"/>
    <s v="tier - 2"/>
    <s v="R1021"/>
    <n v="43"/>
  </r>
  <r>
    <s v="Id222"/>
    <s v=" Mr.  Anthony S"/>
    <n v="39.700000000000003"/>
    <n v="7.34"/>
    <s v="No"/>
    <s v="No"/>
    <x v="0"/>
    <n v="0"/>
    <x v="0"/>
    <s v="Obesity"/>
    <s v="Diabetes"/>
    <s v="14-Nov-1987"/>
    <n v="9448.42"/>
    <s v="tier - 2"/>
    <s v="tier - 3"/>
    <s v="R1021"/>
    <n v="35"/>
  </r>
  <r>
    <s v="Id223"/>
    <s v=" Mr.  Erik"/>
    <n v="35.97"/>
    <n v="8.1300000000000008"/>
    <s v="No"/>
    <s v="No"/>
    <x v="0"/>
    <n v="0"/>
    <x v="0"/>
    <s v="Obesity"/>
    <s v="Diabetes"/>
    <s v="08-Jun-1974"/>
    <n v="9447.3799999999992"/>
    <s v="tier - 2"/>
    <s v="tier - 3"/>
    <s v="R1024"/>
    <n v="49"/>
  </r>
  <r>
    <s v="Id224"/>
    <s v=" Ms.  Kiley D"/>
    <n v="42.13"/>
    <n v="11.9"/>
    <s v="No"/>
    <s v="No"/>
    <x v="0"/>
    <n v="0"/>
    <x v="1"/>
    <s v="Obesity"/>
    <s v="Diabetes"/>
    <s v="27-Nov-1974"/>
    <n v="9447.25"/>
    <s v="tier - 2"/>
    <s v="tier - 1"/>
    <s v="R1024"/>
    <n v="48"/>
  </r>
  <r>
    <s v="Id225"/>
    <s v=" Ms.  Jennifer"/>
    <n v="42.13"/>
    <n v="5.2"/>
    <s v="yes"/>
    <s v="No"/>
    <x v="0"/>
    <n v="1"/>
    <x v="1"/>
    <s v="Obesity"/>
    <s v="Normal"/>
    <s v="03-Nov-1976"/>
    <n v="9432.93"/>
    <s v="tier - 2"/>
    <s v="tier - 1"/>
    <s v="R1024"/>
    <n v="46"/>
  </r>
  <r>
    <s v="Id227"/>
    <s v=" Ms.  Marian M"/>
    <n v="30.03"/>
    <n v="11.51"/>
    <s v="No"/>
    <s v="No"/>
    <x v="0"/>
    <n v="0"/>
    <x v="0"/>
    <s v="Obesity"/>
    <s v="Diabetes"/>
    <s v="17-Oct-1976"/>
    <n v="9411.01"/>
    <s v="tier - 2"/>
    <s v="tier - 3"/>
    <s v="R1024"/>
    <n v="46"/>
  </r>
  <r>
    <s v="Id230"/>
    <s v=" Ms.  Elizabeth"/>
    <n v="33.18"/>
    <n v="6.01"/>
    <s v="yes"/>
    <s v="No"/>
    <x v="0"/>
    <n v="1"/>
    <x v="0"/>
    <s v="Obesity"/>
    <s v="Prediabetes"/>
    <s v="27-Oct-1965"/>
    <n v="48675.519999999997"/>
    <s v="tier - 1"/>
    <s v="tier - 2"/>
    <s v="R1013"/>
    <n v="57"/>
  </r>
  <r>
    <s v="Id231"/>
    <s v=" Mr.  Andrew"/>
    <n v="43.04"/>
    <n v="5.9"/>
    <s v="yes"/>
    <s v="No"/>
    <x v="0"/>
    <n v="0"/>
    <x v="0"/>
    <s v="Obesity"/>
    <s v="Prediabetes"/>
    <s v="07-Aug-1995"/>
    <n v="39611.760000000002"/>
    <s v="tier - 1"/>
    <s v="tier - 3"/>
    <s v="R1013"/>
    <n v="27"/>
  </r>
  <r>
    <s v="Id232"/>
    <s v=" Mr.  Anders J"/>
    <n v="34.15"/>
    <n v="4.49"/>
    <s v="yes"/>
    <s v="No"/>
    <x v="0"/>
    <n v="1"/>
    <x v="0"/>
    <s v="Obesity"/>
    <s v="Normal"/>
    <s v="02-Dec-1975"/>
    <n v="9380.75"/>
    <s v="tier - 2"/>
    <s v="tier - 2"/>
    <s v="R1024"/>
    <n v="47"/>
  </r>
  <r>
    <s v="Id235"/>
    <s v=" Mr.  Jeremy"/>
    <n v="37.51"/>
    <n v="11.06"/>
    <s v="No"/>
    <s v="No"/>
    <x v="0"/>
    <n v="2"/>
    <x v="0"/>
    <s v="Obesity"/>
    <s v="Diabetes"/>
    <s v="08-Oct-1971"/>
    <n v="9361.33"/>
    <s v="tier - 3"/>
    <s v="tier - 1"/>
    <s v="R1016"/>
    <n v="51"/>
  </r>
  <r>
    <s v="Id236"/>
    <s v=" Ms.  Susannah"/>
    <n v="30.78"/>
    <n v="8.4499999999999993"/>
    <s v="yes"/>
    <s v="No"/>
    <x v="0"/>
    <n v="0"/>
    <x v="1"/>
    <s v="Obesity"/>
    <s v="Diabetes"/>
    <s v="01-Jul-1988"/>
    <n v="9344.2000000000007"/>
    <s v="tier - 2"/>
    <s v="tier - 1"/>
    <s v="R1021"/>
    <n v="34"/>
  </r>
  <r>
    <s v="Id238"/>
    <s v=" Mr.  Leslie"/>
    <n v="31.35"/>
    <n v="11.49"/>
    <s v="No"/>
    <s v="No"/>
    <x v="0"/>
    <n v="2"/>
    <x v="0"/>
    <s v="Obesity"/>
    <s v="Diabetes"/>
    <s v="09-Jul-1988"/>
    <n v="9320.26"/>
    <s v="tier - 2"/>
    <s v="tier - 1"/>
    <s v="R1012"/>
    <n v="34"/>
  </r>
  <r>
    <s v="Id241"/>
    <s v=" Mr.  Peter W"/>
    <n v="34.1"/>
    <n v="8.4499999999999993"/>
    <s v="No"/>
    <s v="No"/>
    <x v="0"/>
    <n v="0"/>
    <x v="0"/>
    <s v="Obesity"/>
    <s v="Diabetes"/>
    <s v="16-Oct-1973"/>
    <n v="9304.7000000000007"/>
    <s v="tier - 3"/>
    <s v="tier - 3"/>
    <s v="R1013"/>
    <n v="49"/>
  </r>
  <r>
    <s v="Id247"/>
    <s v=" Ms.  Stephanie"/>
    <n v="31.35"/>
    <n v="9.5399999999999991"/>
    <s v="No"/>
    <s v="No"/>
    <x v="0"/>
    <n v="0"/>
    <x v="1"/>
    <s v="Obesity"/>
    <s v="Diabetes"/>
    <s v="02-Jul-1971"/>
    <n v="9283.56"/>
    <s v="tier - 2"/>
    <s v="tier - 3"/>
    <s v="R1013"/>
    <n v="51"/>
  </r>
  <r>
    <s v="Id249"/>
    <s v=" Ms.  Ashley"/>
    <n v="31.27"/>
    <n v="7.73"/>
    <s v="yes"/>
    <s v="No"/>
    <x v="0"/>
    <n v="1"/>
    <x v="0"/>
    <s v="Obesity"/>
    <s v="Diabetes"/>
    <s v="06-Aug-1971"/>
    <n v="9264.7999999999993"/>
    <s v="tier - 2"/>
    <s v="tier - 1"/>
    <s v="R1011"/>
    <n v="51"/>
  </r>
  <r>
    <s v="Id252"/>
    <s v=" Ms.  Kelly"/>
    <n v="31.635000000000002"/>
    <n v="11.11"/>
    <s v="No"/>
    <s v="No"/>
    <x v="0"/>
    <n v="0"/>
    <x v="0"/>
    <s v="Obesity"/>
    <s v="Diabetes"/>
    <s v="06-Dec-1975"/>
    <n v="9225.26"/>
    <s v="tier - 3"/>
    <s v="tier - 3"/>
    <s v="R1015"/>
    <n v="47"/>
  </r>
  <r>
    <s v="Id254"/>
    <s v=" Mr.  Alex"/>
    <n v="34.15"/>
    <n v="6.15"/>
    <s v="No"/>
    <s v="No"/>
    <x v="0"/>
    <n v="0"/>
    <x v="0"/>
    <s v="Obesity"/>
    <s v="Prediabetes"/>
    <s v="05-Dec-1981"/>
    <n v="9222.4"/>
    <s v="tier - 2"/>
    <s v="tier - 3"/>
    <s v="R1019"/>
    <n v="41"/>
  </r>
  <r>
    <s v="Id256"/>
    <s v=" Mr.  Alan"/>
    <n v="36.700000000000003"/>
    <n v="8.6999999999999993"/>
    <s v="yes"/>
    <s v="No"/>
    <x v="0"/>
    <n v="2"/>
    <x v="0"/>
    <s v="Obesity"/>
    <s v="Diabetes"/>
    <s v="10-Sep-1976"/>
    <n v="9193.84"/>
    <s v="tier - 2"/>
    <s v="tier - 1"/>
    <s v="R1012"/>
    <n v="46"/>
  </r>
  <r>
    <s v="Id257"/>
    <s v=" Mr.  Nate"/>
    <n v="34.1"/>
    <n v="9.0399999999999991"/>
    <s v="yes"/>
    <s v="No"/>
    <x v="0"/>
    <n v="2"/>
    <x v="0"/>
    <s v="Obesity"/>
    <s v="Diabetes"/>
    <s v="25-Dec-1973"/>
    <n v="9182.17"/>
    <s v="tier - 2"/>
    <s v="tier - 3"/>
    <s v="R1011"/>
    <n v="49"/>
  </r>
  <r>
    <s v="Id258"/>
    <s v=" Mr.  Jesse G"/>
    <n v="41.46"/>
    <n v="4.99"/>
    <s v="yes"/>
    <s v="No"/>
    <x v="0"/>
    <n v="2"/>
    <x v="1"/>
    <s v="Obesity"/>
    <s v="Normal"/>
    <s v="29-Dec-1971"/>
    <n v="9174.14"/>
    <s v="tier - 3"/>
    <s v="tier - 1"/>
    <s v="R1012"/>
    <n v="51"/>
  </r>
  <r>
    <s v="Id262"/>
    <s v=" Ms.  Jacy D"/>
    <n v="44.77"/>
    <n v="4.0599999999999996"/>
    <s v="No"/>
    <s v="No"/>
    <x v="0"/>
    <n v="2"/>
    <x v="0"/>
    <s v="Obesity"/>
    <s v="Normal"/>
    <s v="18-Oct-1970"/>
    <n v="9144.57"/>
    <s v="tier - 3"/>
    <s v="tier - 2"/>
    <s v="R1011"/>
    <n v="52"/>
  </r>
  <r>
    <s v="Id263"/>
    <s v=" Mr.  Simon G"/>
    <n v="37.07"/>
    <n v="5.69"/>
    <s v="No"/>
    <s v="No"/>
    <x v="0"/>
    <n v="2"/>
    <x v="0"/>
    <s v="Obesity"/>
    <s v="Normal"/>
    <s v="12-Aug-1970"/>
    <n v="9140.9500000000007"/>
    <s v="tier - 3"/>
    <s v="tier - 3"/>
    <s v="R1013"/>
    <n v="52"/>
  </r>
  <r>
    <s v="Id264"/>
    <s v=" Ms.  Ainsley E"/>
    <n v="39.799999999999997"/>
    <n v="5.66"/>
    <s v="No"/>
    <s v="No"/>
    <x v="1"/>
    <n v="1"/>
    <x v="0"/>
    <s v="Obesity"/>
    <s v="Normal"/>
    <s v="24-Jun-1966"/>
    <n v="39396.86"/>
    <s v="tier - 2"/>
    <s v="tier - 2"/>
    <s v="R1011"/>
    <n v="56"/>
  </r>
  <r>
    <s v="Id266"/>
    <s v=" Mr.  Erik"/>
    <n v="29.925000000000001"/>
    <n v="8.2899999999999991"/>
    <s v="No"/>
    <s v="No"/>
    <x v="0"/>
    <n v="2"/>
    <x v="0"/>
    <s v="Obesity"/>
    <s v="Diabetes"/>
    <s v="09-Nov-1965"/>
    <n v="9095.94"/>
    <s v="tier - 3"/>
    <s v="tier - 1"/>
    <s v="R1011"/>
    <n v="57"/>
  </r>
  <r>
    <s v="Id267"/>
    <s v=" Ms.  Erin C"/>
    <n v="37.29"/>
    <n v="10.46"/>
    <s v="No"/>
    <s v="No"/>
    <x v="0"/>
    <n v="0"/>
    <x v="0"/>
    <s v="Obesity"/>
    <s v="Diabetes"/>
    <s v="04-Nov-1977"/>
    <n v="9095.07"/>
    <s v="tier - 2"/>
    <s v="tier - 2"/>
    <s v="R1024"/>
    <n v="45"/>
  </r>
  <r>
    <s v="Id268"/>
    <s v=" Ms.  Adrienne"/>
    <n v="30.2"/>
    <n v="11.96"/>
    <s v="No"/>
    <s v="No"/>
    <x v="0"/>
    <n v="0"/>
    <x v="0"/>
    <s v="Obesity"/>
    <s v="Diabetes"/>
    <s v="02-Dec-1972"/>
    <n v="9058.73"/>
    <s v="tier - 3"/>
    <s v="tier - 2"/>
    <s v="R1013"/>
    <n v="50"/>
  </r>
  <r>
    <s v="Id269"/>
    <s v=" Mr.  Adam"/>
    <n v="48"/>
    <n v="10.54"/>
    <s v="No"/>
    <s v="No"/>
    <x v="0"/>
    <n v="0"/>
    <x v="1"/>
    <s v="Obesity"/>
    <s v="Diabetes"/>
    <s v="07-Dec-1972"/>
    <n v="9048.0300000000007"/>
    <s v="tier - 2"/>
    <s v="tier - 2"/>
    <s v="R1013"/>
    <n v="50"/>
  </r>
  <r>
    <s v="Id271"/>
    <s v=" Mr.  Tyler M"/>
    <n v="31.445"/>
    <n v="8.33"/>
    <s v="No"/>
    <s v="No"/>
    <x v="0"/>
    <n v="0"/>
    <x v="0"/>
    <s v="Obesity"/>
    <s v="Diabetes"/>
    <s v="16-Dec-1979"/>
    <n v="8998.43"/>
    <s v="tier - 2"/>
    <s v="tier - 1"/>
    <s v="R1025"/>
    <n v="43"/>
  </r>
  <r>
    <s v="Id272"/>
    <s v=" Mr.  Stephen"/>
    <n v="38.880000000000003"/>
    <n v="4.29"/>
    <s v="No"/>
    <s v="No"/>
    <x v="0"/>
    <n v="1"/>
    <x v="0"/>
    <s v="Obesity"/>
    <s v="Normal"/>
    <s v="11-Oct-1973"/>
    <n v="8988.16"/>
    <s v="tier - 2"/>
    <s v="tier - 1"/>
    <s v="R1012"/>
    <n v="49"/>
  </r>
  <r>
    <s v="Id273"/>
    <s v=" Mr.  Andrew B"/>
    <n v="43.89"/>
    <n v="6.32"/>
    <s v="yes"/>
    <s v="No"/>
    <x v="0"/>
    <n v="0"/>
    <x v="0"/>
    <s v="Obesity"/>
    <s v="Prediabetes"/>
    <s v="21-Jul-1974"/>
    <n v="8978.19"/>
    <s v="tier - 2"/>
    <s v="tier - 2"/>
    <s v="R1013"/>
    <n v="48"/>
  </r>
  <r>
    <s v="Id277"/>
    <s v=" Mr.  Nathaniel"/>
    <n v="43.95"/>
    <n v="5.17"/>
    <s v="yes"/>
    <s v="No"/>
    <x v="1"/>
    <n v="1"/>
    <x v="0"/>
    <s v="Obesity"/>
    <s v="Normal"/>
    <s v="17-Aug-1974"/>
    <n v="8964.06"/>
    <s v="tier - 3"/>
    <s v="tier - 2"/>
    <s v="R1016"/>
    <n v="48"/>
  </r>
  <r>
    <s v="Id280"/>
    <s v=" Mr.  Christopher A"/>
    <n v="49.13"/>
    <n v="4.54"/>
    <s v="No"/>
    <s v="No"/>
    <x v="0"/>
    <n v="0"/>
    <x v="1"/>
    <s v="Obesity"/>
    <s v="Normal"/>
    <s v="06-Jun-1972"/>
    <n v="8932.08"/>
    <s v="tier - 2"/>
    <s v="tier - 1"/>
    <s v="R1011"/>
    <n v="51"/>
  </r>
  <r>
    <s v="Id281"/>
    <s v=" Ms.  Kacy L"/>
    <n v="32.229999999999997"/>
    <n v="8.59"/>
    <s v="No"/>
    <s v="No"/>
    <x v="0"/>
    <n v="0"/>
    <x v="0"/>
    <s v="Obesity"/>
    <s v="Diabetes"/>
    <s v="07-Jul-1975"/>
    <n v="8930.93"/>
    <s v="tier - 2"/>
    <s v="tier - 2"/>
    <s v="R1012"/>
    <n v="47"/>
  </r>
  <r>
    <s v="Id282"/>
    <s v=" Mr.  Benjamin H"/>
    <n v="32.204999999999998"/>
    <n v="6.14"/>
    <s v="No"/>
    <s v="No"/>
    <x v="0"/>
    <n v="2"/>
    <x v="0"/>
    <s v="Obesity"/>
    <s v="Prediabetes"/>
    <s v="06-Sep-1967"/>
    <n v="8908.4699999999993"/>
    <s v="tier - 3"/>
    <s v="tier - 2"/>
    <s v="R1013"/>
    <n v="55"/>
  </r>
  <r>
    <s v="Id284"/>
    <s v=" Mr.  Michael T"/>
    <n v="30.2"/>
    <n v="6.25"/>
    <s v="yes"/>
    <s v="No"/>
    <x v="0"/>
    <n v="0"/>
    <x v="0"/>
    <s v="Obesity"/>
    <s v="Prediabetes"/>
    <s v="16-Dec-1978"/>
    <n v="8891.14"/>
    <s v="tier - 2"/>
    <s v="tier - 3"/>
    <s v="R1017"/>
    <n v="44"/>
  </r>
  <r>
    <s v="Id285"/>
    <s v=" Mr.  Bradley"/>
    <n v="31.26"/>
    <n v="5.94"/>
    <s v="yes"/>
    <s v="No"/>
    <x v="0"/>
    <n v="1"/>
    <x v="0"/>
    <s v="Obesity"/>
    <s v="Prediabetes"/>
    <s v="09-Sep-1973"/>
    <n v="8890.59"/>
    <s v="tier - 2"/>
    <s v="tier - 3"/>
    <s v="R1012"/>
    <n v="49"/>
  </r>
  <r>
    <s v="Id286"/>
    <s v=" Ms.  Andrea"/>
    <n v="33.725000000000001"/>
    <n v="6.45"/>
    <s v="yes"/>
    <s v="No"/>
    <x v="0"/>
    <n v="0"/>
    <x v="0"/>
    <s v="Obesity"/>
    <s v="Diabetes"/>
    <s v="16-Aug-1982"/>
    <n v="39315.279999999999"/>
    <s v="tier - 2"/>
    <s v="tier - 3"/>
    <s v="R1011"/>
    <n v="40"/>
  </r>
  <r>
    <s v="Id288"/>
    <s v=" Mr.  Matt"/>
    <n v="45.69"/>
    <n v="4.43"/>
    <s v="yes"/>
    <s v="No"/>
    <x v="0"/>
    <n v="0"/>
    <x v="0"/>
    <s v="Obesity"/>
    <s v="Normal"/>
    <s v="22-Nov-1972"/>
    <n v="8835.26"/>
    <s v="tier - 3"/>
    <s v="tier - 2"/>
    <s v="R1012"/>
    <n v="50"/>
  </r>
  <r>
    <s v="Id290"/>
    <s v=" Mr.  Chris"/>
    <n v="37"/>
    <n v="8.75"/>
    <s v="No"/>
    <s v="No"/>
    <x v="0"/>
    <n v="0"/>
    <x v="0"/>
    <s v="Obesity"/>
    <s v="Diabetes"/>
    <s v="14-Jul-1976"/>
    <n v="8825.09"/>
    <s v="tier - 2"/>
    <s v="tier - 3"/>
    <s v="R1011"/>
    <n v="46"/>
  </r>
  <r>
    <s v="Id291"/>
    <s v=" Mr.  Erik T"/>
    <n v="37.799999999999997"/>
    <n v="6.29"/>
    <s v="No"/>
    <s v="No"/>
    <x v="0"/>
    <n v="1"/>
    <x v="1"/>
    <s v="Obesity"/>
    <s v="Prediabetes"/>
    <s v="22-Aug-1988"/>
    <n v="8824.27"/>
    <s v="tier - 2"/>
    <s v="tier - 1"/>
    <s v="R1025"/>
    <n v="34"/>
  </r>
  <r>
    <s v="Id293"/>
    <s v=" Mr.  Joey"/>
    <n v="32.299999999999997"/>
    <n v="10.54"/>
    <s v="No"/>
    <s v="No"/>
    <x v="0"/>
    <n v="0"/>
    <x v="0"/>
    <s v="Obesity"/>
    <s v="Diabetes"/>
    <s v="14-Jun-1976"/>
    <n v="8823.2800000000007"/>
    <s v="tier - 2"/>
    <s v="tier - 1"/>
    <s v="R1011"/>
    <n v="46"/>
  </r>
  <r>
    <s v="Id295"/>
    <s v=" Mr.  Eric J"/>
    <n v="46.4"/>
    <n v="5.71"/>
    <s v="No"/>
    <s v="No"/>
    <x v="0"/>
    <n v="0"/>
    <x v="0"/>
    <s v="Obesity"/>
    <s v="Prediabetes"/>
    <s v="29-Aug-1965"/>
    <n v="8800.49"/>
    <s v="tier - 3"/>
    <s v="tier - 2"/>
    <s v="R1013"/>
    <n v="57"/>
  </r>
  <r>
    <s v="Id296"/>
    <s v=" Mr.  Nicolas"/>
    <n v="40.375"/>
    <n v="6.25"/>
    <s v="yes"/>
    <s v="No"/>
    <x v="0"/>
    <n v="0"/>
    <x v="0"/>
    <s v="Obesity"/>
    <s v="Prediabetes"/>
    <s v="18-Jun-1971"/>
    <n v="8798.59"/>
    <s v="tier - 2"/>
    <s v="tier - 1"/>
    <s v="R1011"/>
    <n v="51"/>
  </r>
  <r>
    <s v="Id300"/>
    <s v=" Ms.  Krisana"/>
    <n v="36.575000000000003"/>
    <n v="10.98"/>
    <s v="No"/>
    <s v="No"/>
    <x v="0"/>
    <n v="0"/>
    <x v="0"/>
    <s v="Obesity"/>
    <s v="Diabetes"/>
    <s v="09-Sep-1969"/>
    <n v="8760.1200000000008"/>
    <s v="tier - 2"/>
    <s v="tier - 1"/>
    <s v="R1013"/>
    <n v="53"/>
  </r>
  <r>
    <s v="Id302"/>
    <s v=" Ms.  Kate"/>
    <n v="38.299999999999997"/>
    <n v="9.51"/>
    <s v="No"/>
    <s v="No"/>
    <x v="0"/>
    <n v="0"/>
    <x v="1"/>
    <s v="Obesity"/>
    <s v="Diabetes"/>
    <s v="17-Jun-1976"/>
    <n v="8733.23"/>
    <s v="tier - 2"/>
    <s v="tier - 3"/>
    <s v="R1012"/>
    <n v="46"/>
  </r>
  <r>
    <s v="Id311"/>
    <s v=" Mr.  Philip J"/>
    <n v="34.32"/>
    <n v="5.7"/>
    <s v="yes"/>
    <s v="No"/>
    <x v="1"/>
    <n v="1"/>
    <x v="0"/>
    <s v="Obesity"/>
    <s v="Prediabetes"/>
    <s v="02-Sep-1977"/>
    <n v="8615.2999999999993"/>
    <s v="tier - 2"/>
    <s v="tier - 3"/>
    <s v="R1011"/>
    <n v="45"/>
  </r>
  <r>
    <s v="Id313"/>
    <s v=" Mr.  Timothy F"/>
    <n v="32.774999999999999"/>
    <n v="4.72"/>
    <s v="No"/>
    <s v="No"/>
    <x v="0"/>
    <n v="0"/>
    <x v="1"/>
    <s v="Obesity"/>
    <s v="Normal"/>
    <s v="15-Oct-1977"/>
    <n v="8605.36"/>
    <s v="tier - 2"/>
    <s v="tier - 2"/>
    <s v="R1013"/>
    <n v="45"/>
  </r>
  <r>
    <s v="Id314"/>
    <s v=" Ms.  Angielyn M"/>
    <n v="30.15"/>
    <n v="4.25"/>
    <s v="No"/>
    <s v="No"/>
    <x v="0"/>
    <n v="1"/>
    <x v="0"/>
    <s v="Obesity"/>
    <s v="Normal"/>
    <s v="12-Nov-1977"/>
    <n v="8604.48"/>
    <s v="tier - 3"/>
    <s v="tier - 2"/>
    <s v="R1016"/>
    <n v="45"/>
  </r>
  <r>
    <s v="Id316"/>
    <s v=" Mr.  Greg"/>
    <n v="45.32"/>
    <n v="6.53"/>
    <s v="yes"/>
    <s v="No"/>
    <x v="0"/>
    <n v="1"/>
    <x v="0"/>
    <s v="Obesity"/>
    <s v="Diabetes"/>
    <s v="11-Jul-1973"/>
    <n v="8601.33"/>
    <s v="tier - 2"/>
    <s v="tier - 1"/>
    <s v="R1013"/>
    <n v="49"/>
  </r>
  <r>
    <s v="Id317"/>
    <s v=" Mr.  John"/>
    <n v="31.93"/>
    <n v="4.82"/>
    <s v="yes"/>
    <s v="No"/>
    <x v="0"/>
    <n v="1"/>
    <x v="0"/>
    <s v="Obesity"/>
    <s v="Normal"/>
    <s v="25-Jul-1983"/>
    <n v="8596.83"/>
    <s v="tier - 2"/>
    <s v="tier - 3"/>
    <s v="R1013"/>
    <n v="39"/>
  </r>
  <r>
    <s v="Id318"/>
    <s v=" Mr.  Aliaksandr"/>
    <n v="36"/>
    <n v="11.94"/>
    <s v="yes"/>
    <s v="No"/>
    <x v="0"/>
    <n v="1"/>
    <x v="0"/>
    <s v="Obesity"/>
    <s v="Diabetes"/>
    <s v="30-Dec-1983"/>
    <n v="8582.2999999999993"/>
    <s v="tier - 2"/>
    <s v="tier - 1"/>
    <s v="R1013"/>
    <n v="39"/>
  </r>
  <r>
    <s v="Id319"/>
    <s v=" Mr.  Jason M"/>
    <n v="32"/>
    <n v="7.85"/>
    <s v="yes"/>
    <s v="No"/>
    <x v="0"/>
    <n v="1"/>
    <x v="0"/>
    <s v="Obesity"/>
    <s v="Diabetes"/>
    <s v="04-Aug-1982"/>
    <n v="39125.33"/>
    <s v="tier - 1"/>
    <s v="tier - 1"/>
    <s v="R1016"/>
    <n v="40"/>
  </r>
  <r>
    <s v="Id322"/>
    <s v=" Mr.  Timothy G"/>
    <n v="33.155000000000001"/>
    <n v="8.3800000000000008"/>
    <s v="yes"/>
    <s v="No"/>
    <x v="0"/>
    <n v="0"/>
    <x v="0"/>
    <s v="Obesity"/>
    <s v="Diabetes"/>
    <s v="26-Sep-1975"/>
    <n v="8569.86"/>
    <s v="tier - 2"/>
    <s v="tier - 3"/>
    <s v="R1013"/>
    <n v="47"/>
  </r>
  <r>
    <s v="Id324"/>
    <s v=" Mr.  Michael"/>
    <n v="34.200000000000003"/>
    <n v="5.91"/>
    <s v="yes"/>
    <s v="No"/>
    <x v="0"/>
    <n v="0"/>
    <x v="1"/>
    <s v="Obesity"/>
    <s v="Prediabetes"/>
    <s v="21-Aug-1975"/>
    <n v="8556.91"/>
    <s v="tier - 2"/>
    <s v="tier - 1"/>
    <s v="R1011"/>
    <n v="47"/>
  </r>
  <r>
    <s v="Id325"/>
    <s v=" Ms.  Marie-France"/>
    <n v="36.299999999999997"/>
    <n v="4.6100000000000003"/>
    <s v="No"/>
    <s v="No"/>
    <x v="0"/>
    <n v="0"/>
    <x v="0"/>
    <s v="Obesity"/>
    <s v="Normal"/>
    <s v="06-Aug-1975"/>
    <n v="8551.35"/>
    <s v="tier - 2"/>
    <s v="tier - 2"/>
    <s v="R1011"/>
    <n v="47"/>
  </r>
  <r>
    <s v="Id326"/>
    <s v=" Mr.  Erik F"/>
    <n v="34.4"/>
    <n v="4.95"/>
    <s v="No"/>
    <s v="No"/>
    <x v="1"/>
    <n v="1"/>
    <x v="0"/>
    <s v="Obesity"/>
    <s v="Normal"/>
    <s v="12-Dec-1984"/>
    <n v="8547.69"/>
    <s v="tier - 2"/>
    <s v="tier - 1"/>
    <s v="R1013"/>
    <n v="38"/>
  </r>
  <r>
    <s v="Id327"/>
    <s v=" Mr.  Andrew"/>
    <n v="30.9"/>
    <n v="5.04"/>
    <s v="No"/>
    <s v="No"/>
    <x v="0"/>
    <n v="0"/>
    <x v="0"/>
    <s v="Obesity"/>
    <s v="Normal"/>
    <s v="06-Nov-1975"/>
    <n v="8539.67"/>
    <s v="tier - 2"/>
    <s v="tier - 3"/>
    <s v="R1011"/>
    <n v="47"/>
  </r>
  <r>
    <s v="Id330"/>
    <s v=" Mr.  Yu"/>
    <n v="39.64"/>
    <n v="6"/>
    <s v="No"/>
    <s v="No"/>
    <x v="1"/>
    <n v="1"/>
    <x v="0"/>
    <s v="Obesity"/>
    <s v="Prediabetes"/>
    <s v="20-Sep-1985"/>
    <n v="39047.29"/>
    <s v="tier - 1"/>
    <s v="tier - 3"/>
    <s v="R1017"/>
    <n v="37"/>
  </r>
  <r>
    <s v="Id331"/>
    <s v=" Mr.  Caleb N"/>
    <n v="38.479999999999997"/>
    <n v="6.02"/>
    <s v="No"/>
    <s v="No"/>
    <x v="0"/>
    <n v="1"/>
    <x v="0"/>
    <s v="Obesity"/>
    <s v="Prediabetes"/>
    <s v="26-Jul-1977"/>
    <n v="8527.5300000000007"/>
    <s v="tier - 2"/>
    <s v="tier - 2"/>
    <s v="R1013"/>
    <n v="45"/>
  </r>
  <r>
    <s v="Id332"/>
    <s v=" Mr.  Jason M"/>
    <n v="36.200000000000003"/>
    <n v="4.62"/>
    <s v="No"/>
    <s v="No"/>
    <x v="0"/>
    <n v="2"/>
    <x v="0"/>
    <s v="Obesity"/>
    <s v="Normal"/>
    <s v="13-Aug-1979"/>
    <n v="8522"/>
    <s v="tier - 2"/>
    <s v="tier - 2"/>
    <s v="R1011"/>
    <n v="43"/>
  </r>
  <r>
    <s v="Id335"/>
    <s v=" Ms.  Emma"/>
    <n v="40.92"/>
    <n v="8.41"/>
    <s v="No"/>
    <s v="No"/>
    <x v="0"/>
    <n v="0"/>
    <x v="1"/>
    <s v="Obesity"/>
    <s v="Diabetes"/>
    <s v="26-Dec-1977"/>
    <n v="8515.76"/>
    <s v="tier - 2"/>
    <s v="tier - 2"/>
    <s v="R1013"/>
    <n v="45"/>
  </r>
  <r>
    <s v="Id336"/>
    <s v=" Mr.  Nathan A"/>
    <n v="30.2"/>
    <n v="9.58"/>
    <s v="No"/>
    <s v="No"/>
    <x v="0"/>
    <n v="0"/>
    <x v="1"/>
    <s v="Obesity"/>
    <s v="Diabetes"/>
    <s v="10-Nov-1993"/>
    <n v="8471.65"/>
    <s v="tier - 2"/>
    <s v="tier - 1"/>
    <s v="R1012"/>
    <n v="29"/>
  </r>
  <r>
    <s v="Id341"/>
    <s v=" Ms.  Kimberly A"/>
    <n v="30.495000000000001"/>
    <n v="5.97"/>
    <s v="No"/>
    <s v="No"/>
    <x v="0"/>
    <n v="0"/>
    <x v="0"/>
    <s v="Obesity"/>
    <s v="Prediabetes"/>
    <s v="11-Oct-1962"/>
    <n v="48673.56"/>
    <s v="tier - 1"/>
    <s v="tier - 2"/>
    <s v="R1013"/>
    <n v="60"/>
  </r>
  <r>
    <s v="Id342"/>
    <s v=" Ms.  Cynthia"/>
    <n v="30.114999999999998"/>
    <n v="5.74"/>
    <s v="No"/>
    <s v="No"/>
    <x v="1"/>
    <n v="1"/>
    <x v="0"/>
    <s v="Obesity"/>
    <s v="Prediabetes"/>
    <s v="12-Oct-1978"/>
    <n v="38998.550000000003"/>
    <s v="tier - 1"/>
    <s v="tier - 1"/>
    <s v="R1011"/>
    <n v="44"/>
  </r>
  <r>
    <s v="Id346"/>
    <s v=" Mr.  Alex"/>
    <n v="38.17"/>
    <n v="4.7300000000000004"/>
    <s v="yes"/>
    <s v="No"/>
    <x v="0"/>
    <n v="0"/>
    <x v="0"/>
    <s v="Obesity"/>
    <s v="Normal"/>
    <s v="28-Sep-1975"/>
    <n v="8428.07"/>
    <s v="tier - 3"/>
    <s v="tier - 2"/>
    <s v="R1012"/>
    <n v="47"/>
  </r>
  <r>
    <s v="Id347"/>
    <s v=" Ms.  Gabriela"/>
    <n v="48.32"/>
    <n v="5.77"/>
    <s v="No"/>
    <s v="No"/>
    <x v="0"/>
    <n v="0"/>
    <x v="1"/>
    <s v="Obesity"/>
    <s v="Prediabetes"/>
    <s v="04-Sep-1977"/>
    <n v="8413.4599999999991"/>
    <s v="tier - 3"/>
    <s v="tier - 1"/>
    <s v="R1012"/>
    <n v="45"/>
  </r>
  <r>
    <s v="Id348"/>
    <s v=" Ms.  Sharon"/>
    <n v="39.424999999999997"/>
    <n v="4.76"/>
    <s v="yes"/>
    <s v="No"/>
    <x v="0"/>
    <n v="0"/>
    <x v="0"/>
    <s v="Obesity"/>
    <s v="Normal"/>
    <s v="11-Jun-1979"/>
    <n v="8410.0499999999993"/>
    <s v="tier - 2"/>
    <s v="tier - 2"/>
    <s v="R1012"/>
    <n v="43"/>
  </r>
  <r>
    <s v="Id349"/>
    <s v=" Mr.  Jason A"/>
    <n v="33.44"/>
    <n v="6.24"/>
    <s v="yes"/>
    <s v="No"/>
    <x v="0"/>
    <n v="0"/>
    <x v="0"/>
    <s v="Obesity"/>
    <s v="Prediabetes"/>
    <s v="18-Sep-1971"/>
    <n v="8400.01"/>
    <s v="tier - 2"/>
    <s v="tier - 3"/>
    <s v="R1013"/>
    <n v="51"/>
  </r>
  <r>
    <s v="Id350"/>
    <s v=" Ms.  Chelsey C"/>
    <n v="33.344999999999999"/>
    <n v="5.44"/>
    <s v="yes"/>
    <s v="No"/>
    <x v="0"/>
    <n v="0"/>
    <x v="0"/>
    <s v="Obesity"/>
    <s v="Normal"/>
    <s v="04-Sep-1971"/>
    <n v="8396.6200000000008"/>
    <s v="tier - 2"/>
    <s v="tier - 3"/>
    <s v="R1013"/>
    <n v="51"/>
  </r>
  <r>
    <s v="Id351"/>
    <s v=" Mr.  Devon A"/>
    <n v="38.79"/>
    <n v="5.08"/>
    <s v="No"/>
    <s v="No"/>
    <x v="1"/>
    <n v="1"/>
    <x v="0"/>
    <s v="Obesity"/>
    <s v="Normal"/>
    <s v="21-Sep-1963"/>
    <n v="8355.5400000000009"/>
    <s v="tier - 3"/>
    <s v="tier - 3"/>
    <s v="R1012"/>
    <n v="59"/>
  </r>
  <r>
    <s v="Id352"/>
    <s v=" Ms.  Joni L"/>
    <n v="30.684999999999999"/>
    <n v="4.87"/>
    <s v="No"/>
    <s v="No"/>
    <x v="1"/>
    <n v="1"/>
    <x v="0"/>
    <s v="Obesity"/>
    <s v="Normal"/>
    <s v="12-Jun-1976"/>
    <n v="8347.16"/>
    <s v="tier - 2"/>
    <s v="tier - 1"/>
    <s v="R1013"/>
    <n v="46"/>
  </r>
  <r>
    <s v="Id354"/>
    <s v=" Ms.  Rachael"/>
    <n v="33.33"/>
    <n v="7.61"/>
    <s v="No"/>
    <s v="No"/>
    <x v="0"/>
    <n v="0"/>
    <x v="0"/>
    <s v="Obesity"/>
    <s v="Diabetes"/>
    <s v="07-Jul-1976"/>
    <n v="8342.91"/>
    <s v="tier - 3"/>
    <s v="tier - 1"/>
    <s v="R1016"/>
    <n v="46"/>
  </r>
  <r>
    <s v="Id355"/>
    <s v=" Ms.  Maricela"/>
    <n v="31.13"/>
    <n v="10.1"/>
    <s v="No"/>
    <s v="No"/>
    <x v="0"/>
    <n v="0"/>
    <x v="0"/>
    <s v="Obesity"/>
    <s v="Diabetes"/>
    <s v="20-Jul-1976"/>
    <n v="8334.59"/>
    <s v="tier - 3"/>
    <s v="tier - 2"/>
    <s v="R1016"/>
    <n v="46"/>
  </r>
  <r>
    <s v="Id357"/>
    <s v=" Mr.  Frank"/>
    <n v="43.31"/>
    <n v="6.1"/>
    <s v="yes"/>
    <s v="yes"/>
    <x v="0"/>
    <n v="1"/>
    <x v="0"/>
    <s v="Obesity"/>
    <s v="Prediabetes"/>
    <s v="22-Jun-1993"/>
    <n v="8314.65"/>
    <s v="tier - 2"/>
    <s v="tier - 1"/>
    <s v="R1012"/>
    <n v="29"/>
  </r>
  <r>
    <s v="Id358"/>
    <s v=" Mr.  Jeffry"/>
    <n v="44.86"/>
    <n v="4.38"/>
    <s v="yes"/>
    <s v="No"/>
    <x v="0"/>
    <n v="0"/>
    <x v="1"/>
    <s v="Obesity"/>
    <s v="Normal"/>
    <s v="07-Aug-1979"/>
    <n v="8310.84"/>
    <s v="tier - 2"/>
    <s v="tier - 2"/>
    <s v="R1012"/>
    <n v="43"/>
  </r>
  <r>
    <s v="Id362"/>
    <s v=" Mr.  Daniel"/>
    <n v="33.44"/>
    <n v="4.72"/>
    <s v="yes"/>
    <s v="No"/>
    <x v="0"/>
    <n v="0"/>
    <x v="0"/>
    <s v="Obesity"/>
    <s v="Normal"/>
    <s v="26-Sep-1974"/>
    <n v="8277.52"/>
    <s v="tier - 2"/>
    <s v="tier - 2"/>
    <s v="R1011"/>
    <n v="48"/>
  </r>
  <r>
    <s v="Id368"/>
    <s v=" Ms.  Berenice"/>
    <n v="40.39"/>
    <n v="4.24"/>
    <s v="yes"/>
    <s v="No"/>
    <x v="1"/>
    <n v="1"/>
    <x v="0"/>
    <s v="Obesity"/>
    <s v="Normal"/>
    <s v="02-Sep-1976"/>
    <n v="8240.59"/>
    <s v="tier - 2"/>
    <s v="tier - 2"/>
    <s v="R1013"/>
    <n v="46"/>
  </r>
  <r>
    <s v="Id369"/>
    <s v=" Mr.  Kenneth A"/>
    <n v="52.15"/>
    <n v="5.65"/>
    <s v="No"/>
    <s v="No"/>
    <x v="0"/>
    <n v="1"/>
    <x v="1"/>
    <s v="Obesity"/>
    <s v="Normal"/>
    <s v="30-Jun-1976"/>
    <n v="8233.1"/>
    <s v="tier - 2"/>
    <s v="tier - 2"/>
    <s v="R1013"/>
    <n v="46"/>
  </r>
  <r>
    <s v="Id372"/>
    <s v=" Mr.  Taylor"/>
    <n v="30.875"/>
    <n v="4.0999999999999996"/>
    <s v="No"/>
    <s v="No"/>
    <x v="0"/>
    <n v="0"/>
    <x v="0"/>
    <s v="Obesity"/>
    <s v="Normal"/>
    <s v="24-Oct-1978"/>
    <n v="8211.1"/>
    <s v="tier - 2"/>
    <s v="tier - 3"/>
    <s v="R1013"/>
    <n v="44"/>
  </r>
  <r>
    <s v="Id373"/>
    <s v=" Ms.  Tenielle M"/>
    <n v="30.81"/>
    <n v="4.49"/>
    <s v="No"/>
    <s v="No"/>
    <x v="0"/>
    <n v="0"/>
    <x v="0"/>
    <s v="Obesity"/>
    <s v="Normal"/>
    <s v="23-Nov-1962"/>
    <n v="8188.12"/>
    <s v="tier - 3"/>
    <s v="tier - 3"/>
    <s v="R1013"/>
    <n v="60"/>
  </r>
  <r>
    <s v="Id374"/>
    <s v=" Ms.  Andrea"/>
    <n v="36.85"/>
    <n v="8.8000000000000007"/>
    <s v="No"/>
    <s v="No"/>
    <x v="0"/>
    <n v="2"/>
    <x v="0"/>
    <s v="Obesity"/>
    <s v="Diabetes"/>
    <s v="21-Oct-1997"/>
    <n v="8182.89"/>
    <s v="tier - 2"/>
    <s v="tier - 1"/>
    <s v="R1026"/>
    <n v="25"/>
  </r>
  <r>
    <s v="Id375"/>
    <s v=" Ms.  Nora P"/>
    <n v="35.86"/>
    <n v="7.93"/>
    <s v="No"/>
    <s v="No"/>
    <x v="0"/>
    <n v="2"/>
    <x v="0"/>
    <s v="Obesity"/>
    <s v="Diabetes"/>
    <s v="16-Jun-1987"/>
    <n v="38924.04"/>
    <s v="tier - 2"/>
    <s v="tier - 2"/>
    <s v="R1011"/>
    <n v="35"/>
  </r>
  <r>
    <s v="Id376"/>
    <s v=" Mr.  Zachary"/>
    <n v="30.3"/>
    <n v="9.4499999999999993"/>
    <s v="No"/>
    <s v="No"/>
    <x v="0"/>
    <n v="2"/>
    <x v="0"/>
    <s v="Obesity"/>
    <s v="Diabetes"/>
    <s v="08-Jun-1983"/>
    <n v="8179.51"/>
    <s v="tier - 2"/>
    <s v="tier - 2"/>
    <s v="R1020"/>
    <n v="40"/>
  </r>
  <r>
    <s v="Id377"/>
    <s v=" Mr.  Michael"/>
    <n v="32.015000000000001"/>
    <n v="7.67"/>
    <s v="No"/>
    <s v="No"/>
    <x v="0"/>
    <n v="0"/>
    <x v="0"/>
    <s v="Obesity"/>
    <s v="Diabetes"/>
    <s v="05-Nov-1963"/>
    <n v="8177.9"/>
    <s v="tier - 3"/>
    <s v="tier - 1"/>
    <s v="R1013"/>
    <n v="59"/>
  </r>
  <r>
    <s v="Id380"/>
    <s v=" Mr.  Dante"/>
    <n v="41.12"/>
    <n v="7.54"/>
    <s v="yes"/>
    <s v="No"/>
    <x v="0"/>
    <n v="0"/>
    <x v="1"/>
    <s v="Obesity"/>
    <s v="Diabetes"/>
    <s v="03-Sep-1973"/>
    <n v="8125.78"/>
    <s v="tier - 2"/>
    <s v="tier - 2"/>
    <s v="R1013"/>
    <n v="49"/>
  </r>
  <r>
    <s v="Id381"/>
    <s v=" Ms.  Sara E"/>
    <n v="47.52"/>
    <n v="11.39"/>
    <s v="yes"/>
    <s v="No"/>
    <x v="0"/>
    <n v="1"/>
    <x v="0"/>
    <s v="Obesity"/>
    <s v="Diabetes"/>
    <s v="30-Aug-1973"/>
    <n v="8124.41"/>
    <s v="tier - 3"/>
    <s v="tier - 1"/>
    <s v="R1013"/>
    <n v="49"/>
  </r>
  <r>
    <s v="Id382"/>
    <s v=" Mr.  Scott"/>
    <n v="37.82"/>
    <n v="6.36"/>
    <s v="No"/>
    <s v="No"/>
    <x v="0"/>
    <n v="0"/>
    <x v="0"/>
    <s v="Obesity"/>
    <s v="Prediabetes"/>
    <s v="16-Dec-1973"/>
    <n v="8116.68"/>
    <s v="tier - 3"/>
    <s v="tier - 1"/>
    <s v="R1011"/>
    <n v="49"/>
  </r>
  <r>
    <s v="Id383"/>
    <s v=" Mr.  Sean"/>
    <n v="44.16"/>
    <n v="5.31"/>
    <s v="yes"/>
    <s v="No"/>
    <x v="0"/>
    <n v="0"/>
    <x v="0"/>
    <s v="Obesity"/>
    <s v="Normal"/>
    <s v="01-Sep-1978"/>
    <n v="8116.27"/>
    <s v="tier - 3"/>
    <s v="tier - 1"/>
    <s v="R1012"/>
    <n v="44"/>
  </r>
  <r>
    <s v="Id384"/>
    <s v=" Ms.  Danielle"/>
    <n v="37.049999999999997"/>
    <n v="4.74"/>
    <s v="No"/>
    <s v="No"/>
    <x v="1"/>
    <n v="1"/>
    <x v="0"/>
    <s v="Obesity"/>
    <s v="Normal"/>
    <s v="11-Oct-1973"/>
    <n v="8112.59"/>
    <s v="tier - 2"/>
    <s v="tier - 2"/>
    <s v="R1013"/>
    <n v="49"/>
  </r>
  <r>
    <s v="Id386"/>
    <s v=" Mr.  Joel D"/>
    <n v="36.200000000000003"/>
    <n v="6.81"/>
    <s v="yes"/>
    <s v="No"/>
    <x v="0"/>
    <n v="1"/>
    <x v="0"/>
    <s v="Obesity"/>
    <s v="Diabetes"/>
    <s v="30-Jul-1967"/>
    <n v="38893.360000000001"/>
    <s v="tier - 1"/>
    <s v="tier - 2"/>
    <s v="R1011"/>
    <n v="55"/>
  </r>
  <r>
    <s v="Id388"/>
    <s v=" Mr.  Michael J"/>
    <n v="32.299999999999997"/>
    <n v="6.74"/>
    <s v="yes"/>
    <s v="No"/>
    <x v="0"/>
    <n v="1"/>
    <x v="0"/>
    <s v="Obesity"/>
    <s v="Diabetes"/>
    <s v="12-Oct-1994"/>
    <n v="8081.74"/>
    <s v="tier - 2"/>
    <s v="tier - 2"/>
    <s v="R1026"/>
    <n v="28"/>
  </r>
  <r>
    <s v="Id391"/>
    <s v=" Mr.  Edward"/>
    <n v="38.39"/>
    <n v="5.1100000000000003"/>
    <s v="yes"/>
    <s v="No"/>
    <x v="0"/>
    <n v="1"/>
    <x v="1"/>
    <s v="Obesity"/>
    <s v="Normal"/>
    <s v="21-Oct-1965"/>
    <n v="8071.57"/>
    <s v="tier - 3"/>
    <s v="tier - 1"/>
    <s v="R1011"/>
    <n v="57"/>
  </r>
  <r>
    <s v="Id393"/>
    <s v=" Ms.  Kacee"/>
    <n v="45.54"/>
    <n v="5.84"/>
    <s v="No"/>
    <s v="No"/>
    <x v="1"/>
    <n v="1"/>
    <x v="0"/>
    <s v="Obesity"/>
    <s v="Prediabetes"/>
    <s v="11-Aug-1965"/>
    <n v="8067.83"/>
    <s v="tier - 3"/>
    <s v="tier - 1"/>
    <s v="R1013"/>
    <n v="57"/>
  </r>
  <r>
    <s v="Id396"/>
    <s v=" Ms.  Jessica H"/>
    <n v="36.954999999999998"/>
    <n v="7.57"/>
    <s v="No"/>
    <s v="No"/>
    <x v="0"/>
    <n v="0"/>
    <x v="0"/>
    <s v="Obesity"/>
    <s v="Diabetes"/>
    <s v="27-Dec-1982"/>
    <n v="8059.68"/>
    <s v="tier - 2"/>
    <s v="tier - 3"/>
    <s v="R1012"/>
    <n v="40"/>
  </r>
  <r>
    <s v="Id397"/>
    <s v=" Ms.  Deanna"/>
    <n v="30.69"/>
    <n v="6.15"/>
    <s v="No"/>
    <s v="No"/>
    <x v="0"/>
    <n v="0"/>
    <x v="0"/>
    <s v="Obesity"/>
    <s v="Prediabetes"/>
    <s v="06-Jun-1964"/>
    <n v="38869.25"/>
    <s v="tier - 2"/>
    <s v="tier - 2"/>
    <s v="R1011"/>
    <n v="59"/>
  </r>
  <r>
    <s v="Id399"/>
    <s v=" Ms.  Rebecca"/>
    <n v="39.42"/>
    <n v="4.72"/>
    <s v="yes"/>
    <s v="No"/>
    <x v="0"/>
    <n v="1"/>
    <x v="0"/>
    <s v="Obesity"/>
    <s v="Normal"/>
    <s v="12-Dec-2003"/>
    <n v="8035.64"/>
    <s v="tier - 2"/>
    <s v="tier - 2"/>
    <s v="R1012"/>
    <n v="19"/>
  </r>
  <r>
    <s v="Id402"/>
    <s v=" Ms.  Sarah E"/>
    <n v="46.85"/>
    <n v="4.25"/>
    <s v="No"/>
    <s v="No"/>
    <x v="1"/>
    <n v="1"/>
    <x v="1"/>
    <s v="Obesity"/>
    <s v="Normal"/>
    <s v="17-Jul-1978"/>
    <n v="8023.14"/>
    <s v="tier - 2"/>
    <s v="tier - 3"/>
    <s v="R1012"/>
    <n v="44"/>
  </r>
  <r>
    <s v="Id407"/>
    <s v=" Mr.  Corey"/>
    <n v="32.6"/>
    <n v="6.8"/>
    <s v="yes"/>
    <s v="No"/>
    <x v="0"/>
    <n v="0"/>
    <x v="0"/>
    <s v="Obesity"/>
    <s v="Diabetes"/>
    <s v="20-Aug-1983"/>
    <n v="7986.48"/>
    <s v="tier - 2"/>
    <s v="tier - 3"/>
    <s v="R1024"/>
    <n v="39"/>
  </r>
  <r>
    <s v="Id410"/>
    <s v=" Ms.  Melissa"/>
    <n v="38.284999999999997"/>
    <n v="5.41"/>
    <s v="No"/>
    <s v="No"/>
    <x v="0"/>
    <n v="0"/>
    <x v="0"/>
    <s v="Obesity"/>
    <s v="Normal"/>
    <s v="23-Nov-1972"/>
    <n v="7980.34"/>
    <s v="tier - 2"/>
    <s v="tier - 2"/>
    <s v="R1013"/>
    <n v="50"/>
  </r>
  <r>
    <s v="Id412"/>
    <s v=" Mr.  Christopher"/>
    <n v="38.57"/>
    <n v="6.27"/>
    <s v="No"/>
    <s v="No"/>
    <x v="0"/>
    <n v="0"/>
    <x v="0"/>
    <s v="Obesity"/>
    <s v="Prediabetes"/>
    <s v="19-Jun-1970"/>
    <n v="7958.13"/>
    <s v="tier - 2"/>
    <s v="tier - 2"/>
    <s v="R1013"/>
    <n v="52"/>
  </r>
  <r>
    <s v="Id413"/>
    <s v=" Ms.  Kendra A"/>
    <n v="42.24"/>
    <n v="5.55"/>
    <s v="No"/>
    <s v="yes"/>
    <x v="0"/>
    <n v="1"/>
    <x v="1"/>
    <s v="Obesity"/>
    <s v="Normal"/>
    <s v="28-Dec-1981"/>
    <n v="7954.52"/>
    <s v="tier - 2"/>
    <s v="tier - 2"/>
    <s v="R1011"/>
    <n v="41"/>
  </r>
  <r>
    <s v="Id414"/>
    <s v=" Ms.  Jordan"/>
    <n v="43.85"/>
    <n v="4.7699999999999996"/>
    <s v="yes"/>
    <s v="No"/>
    <x v="0"/>
    <n v="0"/>
    <x v="0"/>
    <s v="Obesity"/>
    <s v="Normal"/>
    <s v="09-Jul-1966"/>
    <n v="7953.72"/>
    <s v="tier - 3"/>
    <s v="tier - 3"/>
    <s v="R1012"/>
    <n v="56"/>
  </r>
  <r>
    <s v="Id415"/>
    <s v=" Mr.  Nils"/>
    <n v="30.11"/>
    <n v="4.08"/>
    <s v="No"/>
    <s v="No"/>
    <x v="0"/>
    <n v="0"/>
    <x v="0"/>
    <s v="Obesity"/>
    <s v="Normal"/>
    <s v="29-Oct-1987"/>
    <n v="7948.22"/>
    <s v="tier - 2"/>
    <s v="tier - 3"/>
    <s v="R1025"/>
    <n v="35"/>
  </r>
  <r>
    <s v="Id416"/>
    <s v=" Mr.  Scott"/>
    <n v="31.59"/>
    <n v="6.01"/>
    <s v="No"/>
    <s v="No"/>
    <x v="0"/>
    <n v="0"/>
    <x v="0"/>
    <s v="Obesity"/>
    <s v="Prediabetes"/>
    <s v="20-Jul-1977"/>
    <n v="7935.29"/>
    <s v="tier - 2"/>
    <s v="tier - 1"/>
    <s v="R1024"/>
    <n v="45"/>
  </r>
  <r>
    <s v="Id417"/>
    <s v=" Ms.  Angela"/>
    <n v="40.15"/>
    <n v="11.84"/>
    <s v="No"/>
    <s v="No"/>
    <x v="0"/>
    <n v="0"/>
    <x v="0"/>
    <s v="Obesity"/>
    <s v="Diabetes"/>
    <s v="10-Oct-1962"/>
    <n v="7896.41"/>
    <s v="tier - 3"/>
    <s v="tier - 2"/>
    <s v="R1013"/>
    <n v="60"/>
  </r>
  <r>
    <s v="Id418"/>
    <s v=" Ms.  Allison"/>
    <n v="40.700000000000003"/>
    <n v="6.27"/>
    <s v="yes"/>
    <s v="No"/>
    <x v="1"/>
    <n v="1"/>
    <x v="0"/>
    <s v="Obesity"/>
    <s v="Prediabetes"/>
    <s v="17-Nov-1994"/>
    <n v="7851.85"/>
    <s v="tier - 2"/>
    <s v="tier - 3"/>
    <s v="R1012"/>
    <n v="28"/>
  </r>
  <r>
    <s v="Id419"/>
    <s v=" Ms.  Caitlin O"/>
    <n v="40.76"/>
    <n v="5.28"/>
    <s v="No"/>
    <s v="No"/>
    <x v="0"/>
    <n v="0"/>
    <x v="0"/>
    <s v="Obesity"/>
    <s v="Normal"/>
    <s v="05-Dec-2004"/>
    <n v="38792.69"/>
    <s v="tier - 2"/>
    <s v="tier - 2"/>
    <s v="R1013"/>
    <n v="18"/>
  </r>
  <r>
    <s v="Id421"/>
    <s v=" Mr.  Dustin M"/>
    <n v="40.58"/>
    <n v="5.32"/>
    <s v="yes"/>
    <s v="No"/>
    <x v="1"/>
    <n v="1"/>
    <x v="0"/>
    <s v="Obesity"/>
    <s v="Normal"/>
    <s v="12-Oct-1989"/>
    <n v="7824.37"/>
    <s v="tier - 2"/>
    <s v="tier - 2"/>
    <s v="R1012"/>
    <n v="33"/>
  </r>
  <r>
    <s v="Id422"/>
    <s v=" Ms.  Jenny"/>
    <n v="33.06"/>
    <n v="9.59"/>
    <s v="yes"/>
    <s v="No"/>
    <x v="0"/>
    <n v="0"/>
    <x v="0"/>
    <s v="Obesity"/>
    <s v="Diabetes"/>
    <s v="21-Dec-1991"/>
    <n v="7812.67"/>
    <s v="tier - 2"/>
    <s v="tier - 1"/>
    <s v="R1012"/>
    <n v="31"/>
  </r>
  <r>
    <s v="Id424"/>
    <s v=" Ms.  Fabienne"/>
    <n v="34.39"/>
    <n v="5.78"/>
    <s v="No"/>
    <s v="No"/>
    <x v="0"/>
    <n v="0"/>
    <x v="1"/>
    <s v="Obesity"/>
    <s v="Prediabetes"/>
    <s v="02-Dec-1997"/>
    <n v="7803.77"/>
    <s v="tier - 2"/>
    <s v="tier - 3"/>
    <s v="R1012"/>
    <n v="25"/>
  </r>
  <r>
    <s v="Id425"/>
    <s v=" Mr.  Jordan"/>
    <n v="37.1"/>
    <n v="11.08"/>
    <s v="No"/>
    <s v="No"/>
    <x v="0"/>
    <n v="0"/>
    <x v="0"/>
    <s v="Obesity"/>
    <s v="Diabetes"/>
    <s v="25-Dec-1999"/>
    <n v="7794.68"/>
    <s v="tier - 2"/>
    <s v="tier - 2"/>
    <s v="R1026"/>
    <n v="23"/>
  </r>
  <r>
    <s v="Id427"/>
    <s v=" Ms.  Taryn L"/>
    <n v="35.814999999999998"/>
    <n v="6.23"/>
    <s v="No"/>
    <s v="No"/>
    <x v="0"/>
    <n v="0"/>
    <x v="0"/>
    <s v="Obesity"/>
    <s v="Prediabetes"/>
    <s v="21-Dec-1997"/>
    <n v="7763.06"/>
    <s v="tier - 2"/>
    <s v="tier - 1"/>
    <s v="R1012"/>
    <n v="25"/>
  </r>
  <r>
    <s v="Id428"/>
    <s v=" Ms.  Temima"/>
    <n v="30.69"/>
    <n v="6.5"/>
    <s v="No"/>
    <s v="No"/>
    <x v="0"/>
    <n v="0"/>
    <x v="0"/>
    <s v="Obesity"/>
    <s v="Diabetes"/>
    <s v="30-Jun-1981"/>
    <n v="7749.16"/>
    <s v="tier - 2"/>
    <s v="tier - 1"/>
    <s v="R1012"/>
    <n v="41"/>
  </r>
  <r>
    <s v="Id430"/>
    <s v=" Ms.  Serena M"/>
    <n v="34.58"/>
    <n v="6.3"/>
    <s v="No"/>
    <s v="No"/>
    <x v="1"/>
    <n v="1"/>
    <x v="0"/>
    <s v="Obesity"/>
    <s v="Prediabetes"/>
    <s v="08-Nov-1991"/>
    <n v="38746.36"/>
    <s v="tier - 1"/>
    <s v="tier - 2"/>
    <s v="R1012"/>
    <n v="31"/>
  </r>
  <r>
    <s v="Id433"/>
    <s v=" Mr.  Corey"/>
    <n v="33"/>
    <n v="4.57"/>
    <s v="No"/>
    <s v="No"/>
    <x v="0"/>
    <n v="0"/>
    <x v="0"/>
    <s v="Obesity"/>
    <s v="Normal"/>
    <s v="29-Aug-1977"/>
    <n v="7731.86"/>
    <s v="tier - 2"/>
    <s v="tier - 3"/>
    <s v="R1012"/>
    <n v="45"/>
  </r>
  <r>
    <s v="Id435"/>
    <s v=" Mr.  Nicholas D"/>
    <n v="42.89"/>
    <n v="5.28"/>
    <s v="yes"/>
    <s v="No"/>
    <x v="0"/>
    <n v="0"/>
    <x v="1"/>
    <s v="Obesity"/>
    <s v="Normal"/>
    <s v="10-Sep-1980"/>
    <n v="7729.65"/>
    <s v="tier - 3"/>
    <s v="tier - 1"/>
    <s v="R1016"/>
    <n v="42"/>
  </r>
  <r>
    <s v="Id437"/>
    <s v=" Mr.  Jonathon S"/>
    <n v="38.81"/>
    <n v="6.14"/>
    <s v="yes"/>
    <s v="No"/>
    <x v="0"/>
    <n v="1"/>
    <x v="0"/>
    <s v="Obesity"/>
    <s v="Prediabetes"/>
    <s v="29-Dec-1978"/>
    <n v="7726.85"/>
    <s v="tier - 1"/>
    <s v="tier - 2"/>
    <s v="R1011"/>
    <n v="44"/>
  </r>
  <r>
    <s v="Id438"/>
    <s v=" Ms.  Caroline"/>
    <n v="38.51"/>
    <n v="5.45"/>
    <s v="yes"/>
    <s v="No"/>
    <x v="0"/>
    <n v="0"/>
    <x v="0"/>
    <s v="Obesity"/>
    <s v="Normal"/>
    <s v="12-Jul-1987"/>
    <n v="7684.62"/>
    <s v="tier - 2"/>
    <s v="tier - 3"/>
    <s v="R1021"/>
    <n v="35"/>
  </r>
  <r>
    <s v="Id441"/>
    <s v=" Ms.  Denise M"/>
    <n v="39.97"/>
    <n v="4.09"/>
    <s v="No"/>
    <s v="No"/>
    <x v="0"/>
    <n v="1"/>
    <x v="0"/>
    <s v="Obesity"/>
    <s v="Normal"/>
    <s v="15-Jun-1976"/>
    <n v="38740.120000000003"/>
    <s v="tier - 2"/>
    <s v="tier - 2"/>
    <s v="R1012"/>
    <n v="46"/>
  </r>
  <r>
    <s v="Id442"/>
    <s v=" Mr.  Peter R"/>
    <n v="37.22"/>
    <n v="4.62"/>
    <s v="No"/>
    <s v="No"/>
    <x v="1"/>
    <n v="1"/>
    <x v="0"/>
    <s v="Obesity"/>
    <s v="Normal"/>
    <s v="11-Oct-1971"/>
    <n v="7680.92"/>
    <s v="tier - 2"/>
    <s v="tier - 1"/>
    <s v="R1013"/>
    <n v="51"/>
  </r>
  <r>
    <s v="Id443"/>
    <s v=" Mr.  Johnson K"/>
    <n v="41.325000000000003"/>
    <n v="5.77"/>
    <s v="No"/>
    <s v="No"/>
    <x v="0"/>
    <n v="0"/>
    <x v="0"/>
    <s v="Obesity"/>
    <s v="Prediabetes"/>
    <s v="13-Sep-1995"/>
    <n v="7676.4"/>
    <s v="tier - 2"/>
    <s v="tier - 1"/>
    <s v="R1012"/>
    <n v="27"/>
  </r>
  <r>
    <s v="Id444"/>
    <s v=" Ms.  Katherine"/>
    <n v="40.31"/>
    <n v="5.84"/>
    <s v="No"/>
    <s v="No"/>
    <x v="0"/>
    <n v="0"/>
    <x v="0"/>
    <s v="Obesity"/>
    <s v="Prediabetes"/>
    <s v="24-Nov-1996"/>
    <n v="7670.75"/>
    <s v="tier - 2"/>
    <s v="tier - 2"/>
    <s v="R1022"/>
    <n v="26"/>
  </r>
  <r>
    <s v="Id446"/>
    <s v=" Mr.  Anthony"/>
    <n v="40.564999999999998"/>
    <n v="7.02"/>
    <s v="No"/>
    <s v="No"/>
    <x v="0"/>
    <n v="0"/>
    <x v="1"/>
    <s v="Obesity"/>
    <s v="Diabetes"/>
    <s v="27-Dec-1965"/>
    <n v="7657.69"/>
    <s v="tier - 3"/>
    <s v="tier - 3"/>
    <s v="R1012"/>
    <n v="57"/>
  </r>
  <r>
    <s v="Id447"/>
    <s v=" Ms.  Linnea C"/>
    <n v="36.299999999999997"/>
    <n v="5.39"/>
    <s v="No"/>
    <s v="No"/>
    <x v="0"/>
    <n v="0"/>
    <x v="1"/>
    <s v="Obesity"/>
    <s v="Normal"/>
    <s v="30-Sep-1998"/>
    <n v="7652.26"/>
    <s v="tier - 2"/>
    <s v="tier - 3"/>
    <s v="R1023"/>
    <n v="24"/>
  </r>
  <r>
    <s v="Id448"/>
    <s v=" Mr.  Massimiliano A"/>
    <n v="33.155000000000001"/>
    <n v="5.07"/>
    <s v="No"/>
    <s v="No"/>
    <x v="0"/>
    <n v="0"/>
    <x v="0"/>
    <s v="Obesity"/>
    <s v="Normal"/>
    <s v="10-Aug-1993"/>
    <n v="7650.8"/>
    <s v="tier - 2"/>
    <s v="tier - 2"/>
    <s v="R1012"/>
    <n v="29"/>
  </r>
  <r>
    <s v="Id449"/>
    <s v=" Mr.  James M"/>
    <n v="42.85"/>
    <n v="5.81"/>
    <s v="yes"/>
    <s v="No"/>
    <x v="0"/>
    <n v="0"/>
    <x v="0"/>
    <s v="Obesity"/>
    <s v="Prediabetes"/>
    <s v="16-Oct-1980"/>
    <n v="7650.77"/>
    <s v="tier - 2"/>
    <s v="tier - 2"/>
    <s v="R1024"/>
    <n v="42"/>
  </r>
  <r>
    <s v="Id450"/>
    <s v=" Ms.  Lauren"/>
    <n v="32.340000000000003"/>
    <n v="11.2"/>
    <s v="No"/>
    <s v="No"/>
    <x v="0"/>
    <n v="0"/>
    <x v="0"/>
    <s v="Obesity"/>
    <s v="Diabetes"/>
    <s v="15-Jun-1999"/>
    <n v="7642.05"/>
    <s v="tier - 2"/>
    <s v="tier - 2"/>
    <s v="R1026"/>
    <n v="23"/>
  </r>
  <r>
    <s v="Id454"/>
    <s v=" Mr.  Nick"/>
    <n v="41.2"/>
    <n v="4.18"/>
    <s v="yes"/>
    <s v="No"/>
    <x v="0"/>
    <n v="0"/>
    <x v="0"/>
    <s v="Obesity"/>
    <s v="Normal"/>
    <s v="20-Jun-1980"/>
    <n v="7639.42"/>
    <s v="tier - 2"/>
    <s v="tier - 2"/>
    <s v="R1024"/>
    <n v="42"/>
  </r>
  <r>
    <s v="Id456"/>
    <s v=" Mr.  Wilson"/>
    <n v="40.119999999999997"/>
    <n v="6.22"/>
    <s v="yes"/>
    <s v="No"/>
    <x v="1"/>
    <n v="1"/>
    <x v="0"/>
    <s v="Obesity"/>
    <s v="Prediabetes"/>
    <s v="24-Aug-1978"/>
    <n v="7633.72"/>
    <s v="tier - 2"/>
    <s v="tier - 1"/>
    <s v="R1013"/>
    <n v="44"/>
  </r>
  <r>
    <s v="Id458"/>
    <s v=" Mr.  Shizhong"/>
    <n v="35.200000000000003"/>
    <n v="8.01"/>
    <s v="yes"/>
    <s v="No"/>
    <x v="0"/>
    <n v="1"/>
    <x v="1"/>
    <s v="Obesity"/>
    <s v="Diabetes"/>
    <s v="06-Nov-1978"/>
    <n v="7624.63"/>
    <s v="tier - 2"/>
    <s v="tier - 1"/>
    <s v="R1011"/>
    <n v="44"/>
  </r>
  <r>
    <s v="Id459"/>
    <s v=" Ms.  Marie-Claire"/>
    <n v="36.69"/>
    <n v="6.15"/>
    <s v="No"/>
    <s v="No"/>
    <x v="0"/>
    <n v="0"/>
    <x v="0"/>
    <s v="Obesity"/>
    <s v="Prediabetes"/>
    <s v="28-Nov-1978"/>
    <n v="7623.52"/>
    <s v="tier - 2"/>
    <s v="tier - 1"/>
    <s v="R1011"/>
    <n v="44"/>
  </r>
  <r>
    <s v="Id461"/>
    <s v=" Ms.  Carolyn"/>
    <n v="30.21"/>
    <n v="5.5"/>
    <s v="No"/>
    <s v="No"/>
    <x v="0"/>
    <n v="1"/>
    <x v="0"/>
    <s v="Obesity"/>
    <s v="Normal"/>
    <s v="03-Jul-1968"/>
    <n v="7609.6"/>
    <s v="tier - 3"/>
    <s v="tier - 2"/>
    <s v="R1012"/>
    <n v="54"/>
  </r>
  <r>
    <s v="Id466"/>
    <s v=" Mr.  Jim"/>
    <n v="39.43"/>
    <n v="6.1"/>
    <s v="yes"/>
    <s v="No"/>
    <x v="1"/>
    <n v="1"/>
    <x v="0"/>
    <s v="Obesity"/>
    <s v="Prediabetes"/>
    <s v="15-Dec-1988"/>
    <n v="7538.52"/>
    <s v="tier - 2"/>
    <s v="tier - 2"/>
    <s v="R1012"/>
    <n v="34"/>
  </r>
  <r>
    <s v="Id468"/>
    <s v=" Ms.  Rachel L"/>
    <n v="39.01"/>
    <n v="5.37"/>
    <s v="yes"/>
    <s v="No"/>
    <x v="0"/>
    <n v="0"/>
    <x v="0"/>
    <s v="Obesity"/>
    <s v="Normal"/>
    <s v="14-Dec-1978"/>
    <n v="7531.7"/>
    <s v="tier - 2"/>
    <s v="tier - 1"/>
    <s v="R1013"/>
    <n v="44"/>
  </r>
  <r>
    <s v="Id469"/>
    <s v=" Ms.  Corina"/>
    <n v="53.62"/>
    <n v="5.21"/>
    <s v="No"/>
    <s v="No"/>
    <x v="0"/>
    <n v="0"/>
    <x v="1"/>
    <s v="Obesity"/>
    <s v="Normal"/>
    <s v="10-Oct-1976"/>
    <n v="7526.71"/>
    <s v="tier - 3"/>
    <s v="tier - 1"/>
    <s v="R1012"/>
    <n v="46"/>
  </r>
  <r>
    <s v="Id471"/>
    <s v=" Mr.  Don"/>
    <n v="42.3"/>
    <n v="6.06"/>
    <s v="yes"/>
    <s v="No"/>
    <x v="0"/>
    <n v="0"/>
    <x v="0"/>
    <s v="Obesity"/>
    <s v="Prediabetes"/>
    <s v="10-Jul-1983"/>
    <n v="7512.27"/>
    <s v="tier - 3"/>
    <s v="tier - 2"/>
    <s v="R1011"/>
    <n v="39"/>
  </r>
  <r>
    <s v="Id472"/>
    <s v=" Mr.  Chris"/>
    <n v="39.805"/>
    <n v="5.91"/>
    <s v="No"/>
    <s v="No"/>
    <x v="0"/>
    <n v="0"/>
    <x v="0"/>
    <s v="Obesity"/>
    <s v="Prediabetes"/>
    <s v="28-Oct-1997"/>
    <n v="7504.3"/>
    <s v="tier - 2"/>
    <s v="tier - 1"/>
    <s v="R1012"/>
    <n v="25"/>
  </r>
  <r>
    <s v="Id473"/>
    <s v=" Mr.  Gavin V"/>
    <n v="33.700000000000003"/>
    <n v="5.87"/>
    <s v="No"/>
    <s v="No"/>
    <x v="0"/>
    <n v="0"/>
    <x v="0"/>
    <s v="Obesity"/>
    <s v="Prediabetes"/>
    <s v="15-Dec-1988"/>
    <n v="7494.63"/>
    <s v="tier - 2"/>
    <s v="tier - 3"/>
    <s v="R1025"/>
    <n v="34"/>
  </r>
  <r>
    <s v="Id474"/>
    <s v=" Mr.  David"/>
    <n v="36.195"/>
    <n v="6.22"/>
    <s v="No"/>
    <s v="No"/>
    <x v="0"/>
    <n v="0"/>
    <x v="0"/>
    <s v="Obesity"/>
    <s v="Prediabetes"/>
    <s v="14-Jun-1996"/>
    <n v="7487.38"/>
    <s v="tier - 2"/>
    <s v="tier - 3"/>
    <s v="R1012"/>
    <n v="26"/>
  </r>
  <r>
    <s v="Id475"/>
    <s v=" Mr.  Jatin"/>
    <n v="32.6"/>
    <n v="5.73"/>
    <s v="No"/>
    <s v="No"/>
    <x v="1"/>
    <n v="1"/>
    <x v="0"/>
    <s v="Obesity"/>
    <s v="Prediabetes"/>
    <s v="13-Jul-1990"/>
    <n v="38652.089999999997"/>
    <s v="tier - 2"/>
    <s v="tier - 2"/>
    <s v="R1011"/>
    <n v="32"/>
  </r>
  <r>
    <s v="Id476"/>
    <s v=" Mr.  J P"/>
    <n v="30.2"/>
    <n v="5.7"/>
    <s v="No"/>
    <s v="No"/>
    <x v="0"/>
    <n v="0"/>
    <x v="0"/>
    <s v="Obesity"/>
    <s v="Prediabetes"/>
    <s v="04-Aug-1967"/>
    <n v="7463.51"/>
    <s v="tier - 3"/>
    <s v="tier - 3"/>
    <s v="R1013"/>
    <n v="55"/>
  </r>
  <r>
    <s v="Id479"/>
    <s v=" Mr.  Brian T"/>
    <n v="34.1"/>
    <n v="6.29"/>
    <s v="yes"/>
    <s v="No"/>
    <x v="1"/>
    <n v="1"/>
    <x v="0"/>
    <s v="Obesity"/>
    <s v="Prediabetes"/>
    <s v="25-Sep-1977"/>
    <n v="7445.92"/>
    <s v="tier - 3"/>
    <s v="tier - 1"/>
    <s v="R1011"/>
    <n v="45"/>
  </r>
  <r>
    <s v="Id480"/>
    <s v=" Mr.  Damon"/>
    <n v="36.67"/>
    <n v="6.27"/>
    <s v="No"/>
    <s v="No"/>
    <x v="0"/>
    <n v="0"/>
    <x v="1"/>
    <s v="Obesity"/>
    <s v="Prediabetes"/>
    <s v="07-Jul-1980"/>
    <n v="7443.64"/>
    <s v="tier - 2"/>
    <s v="tier - 3"/>
    <s v="R1012"/>
    <n v="42"/>
  </r>
  <r>
    <s v="Id482"/>
    <s v=" Mr.  Malcolm J"/>
    <n v="35.020000000000003"/>
    <n v="4.78"/>
    <s v="No"/>
    <s v="No"/>
    <x v="1"/>
    <n v="1"/>
    <x v="0"/>
    <s v="Obesity"/>
    <s v="Normal"/>
    <s v="25-Aug-1977"/>
    <n v="7441.05"/>
    <s v="tier - 3"/>
    <s v="tier - 2"/>
    <s v="R1011"/>
    <n v="45"/>
  </r>
  <r>
    <s v="Id483"/>
    <s v=" Ms.  Margaret B"/>
    <n v="37.1"/>
    <n v="8.8699999999999992"/>
    <s v="yes"/>
    <s v="No"/>
    <x v="0"/>
    <n v="0"/>
    <x v="0"/>
    <s v="Obesity"/>
    <s v="Diabetes"/>
    <s v="02-Dec-1978"/>
    <n v="7421.19"/>
    <s v="tier - 2"/>
    <s v="tier - 3"/>
    <s v="R1012"/>
    <n v="44"/>
  </r>
  <r>
    <s v="Id485"/>
    <s v=" Mr.  Matthew"/>
    <n v="31.635000000000002"/>
    <n v="9.1300000000000008"/>
    <s v="yes"/>
    <s v="No"/>
    <x v="0"/>
    <n v="0"/>
    <x v="0"/>
    <s v="Obesity"/>
    <s v="Diabetes"/>
    <s v="19-Sep-1983"/>
    <n v="7418.52"/>
    <s v="tier - 2"/>
    <s v="tier - 2"/>
    <s v="R1011"/>
    <n v="39"/>
  </r>
  <r>
    <s v="Id487"/>
    <s v=" Mrs.  Tara R"/>
    <n v="35.29"/>
    <n v="5.9"/>
    <s v="No"/>
    <s v="No"/>
    <x v="1"/>
    <n v="1"/>
    <x v="0"/>
    <s v="Obesity"/>
    <s v="Prediabetes"/>
    <s v="05-Dec-1965"/>
    <n v="7403.98"/>
    <s v="tier - 3"/>
    <s v="tier - 2"/>
    <s v="R1013"/>
    <n v="57"/>
  </r>
  <r>
    <s v="Id488"/>
    <s v=" Ms.  Kristin"/>
    <n v="35.299999999999997"/>
    <n v="4.45"/>
    <s v="No"/>
    <s v="No"/>
    <x v="0"/>
    <n v="0"/>
    <x v="0"/>
    <s v="Obesity"/>
    <s v="Normal"/>
    <s v="22-Jul-1993"/>
    <n v="7388.85"/>
    <s v="tier - 2"/>
    <s v="tier - 2"/>
    <s v="R1026"/>
    <n v="29"/>
  </r>
  <r>
    <s v="Id489"/>
    <s v=" Mr.  Timothy"/>
    <n v="35.64"/>
    <n v="6.17"/>
    <s v="No"/>
    <s v="No"/>
    <x v="1"/>
    <n v="1"/>
    <x v="0"/>
    <s v="Obesity"/>
    <s v="Prediabetes"/>
    <s v="24-Nov-1981"/>
    <n v="7371.77"/>
    <s v="tier - 2"/>
    <s v="tier - 1"/>
    <s v="R1011"/>
    <n v="41"/>
  </r>
  <r>
    <s v="Id490"/>
    <s v=" Mr.  Scott"/>
    <n v="33.1"/>
    <n v="4.93"/>
    <s v="No"/>
    <s v="No"/>
    <x v="0"/>
    <n v="0"/>
    <x v="0"/>
    <s v="Obesity"/>
    <s v="Normal"/>
    <s v="09-Dec-1965"/>
    <n v="7362.31"/>
    <s v="tier - 3"/>
    <s v="tier - 3"/>
    <s v="R1013"/>
    <n v="57"/>
  </r>
  <r>
    <s v="Id491"/>
    <s v=" Ms.  Carly E"/>
    <n v="33.4"/>
    <n v="10.73"/>
    <s v="yes"/>
    <s v="No"/>
    <x v="0"/>
    <n v="1"/>
    <x v="1"/>
    <s v="Obesity"/>
    <s v="Diabetes"/>
    <s v="16-Jul-1981"/>
    <n v="7358.18"/>
    <s v="tier - 2"/>
    <s v="tier - 3"/>
    <s v="R1024"/>
    <n v="41"/>
  </r>
  <r>
    <s v="Id502"/>
    <s v=" Mr.  Kam S"/>
    <n v="42.71"/>
    <n v="10.52"/>
    <s v="No"/>
    <s v="No"/>
    <x v="0"/>
    <n v="0"/>
    <x v="1"/>
    <s v="Obesity"/>
    <s v="Diabetes"/>
    <s v="15-Nov-2004"/>
    <n v="7323.73"/>
    <s v="tier - 2"/>
    <s v="tier - 2"/>
    <s v="R1024"/>
    <n v="18"/>
  </r>
  <r>
    <s v="Id505"/>
    <s v=" Ms.  Jennifer"/>
    <n v="37.049999999999997"/>
    <n v="9.9600000000000009"/>
    <s v="yes"/>
    <s v="No"/>
    <x v="0"/>
    <n v="0"/>
    <x v="0"/>
    <s v="Obesity"/>
    <s v="Diabetes"/>
    <s v="25-Jun-1965"/>
    <n v="7318.21"/>
    <s v="tier - 3"/>
    <s v="tier - 1"/>
    <s v="R1013"/>
    <n v="57"/>
  </r>
  <r>
    <s v="Id507"/>
    <s v=" Mr.  Bradley A"/>
    <n v="34.200000000000003"/>
    <n v="6.69"/>
    <s v="yes"/>
    <s v="No"/>
    <x v="0"/>
    <n v="0"/>
    <x v="0"/>
    <s v="Obesity"/>
    <s v="Diabetes"/>
    <s v="26-Dec-1966"/>
    <n v="7302.46"/>
    <s v="tier - 3"/>
    <s v="tier - 1"/>
    <s v="R1012"/>
    <n v="56"/>
  </r>
  <r>
    <s v="Id508"/>
    <s v=" Mr.  Brendan"/>
    <n v="30.59"/>
    <n v="9.5500000000000007"/>
    <s v="yes"/>
    <s v="No"/>
    <x v="0"/>
    <n v="0"/>
    <x v="0"/>
    <s v="Obesity"/>
    <s v="Diabetes"/>
    <s v="23-Dec-1971"/>
    <n v="38405.26"/>
    <s v="tier - 2"/>
    <s v="tier - 1"/>
    <s v="R1011"/>
    <n v="51"/>
  </r>
  <r>
    <s v="Id513"/>
    <s v=" Mr.  Brady"/>
    <n v="41.52"/>
    <n v="11.82"/>
    <s v="yes"/>
    <s v="No"/>
    <x v="0"/>
    <n v="2"/>
    <x v="1"/>
    <s v="Obesity"/>
    <s v="Diabetes"/>
    <s v="13-Jun-1981"/>
    <n v="7261.74"/>
    <s v="tier - 3"/>
    <s v="tier - 3"/>
    <s v="R1012"/>
    <n v="41"/>
  </r>
  <r>
    <s v="Id515"/>
    <s v=" Mr.  Jeremy A"/>
    <n v="31.92"/>
    <n v="4.8099999999999996"/>
    <s v="yes"/>
    <s v="No"/>
    <x v="1"/>
    <n v="1"/>
    <x v="0"/>
    <s v="Obesity"/>
    <s v="Normal"/>
    <s v="24-Jul-1982"/>
    <n v="7248.71"/>
    <s v="tier - 2"/>
    <s v="tier - 1"/>
    <s v="R1013"/>
    <n v="40"/>
  </r>
  <r>
    <s v="Id517"/>
    <s v=" Ms.  Amanda"/>
    <n v="35.299999999999997"/>
    <n v="4.3899999999999997"/>
    <s v="No"/>
    <s v="No"/>
    <x v="0"/>
    <n v="0"/>
    <x v="0"/>
    <s v="Obesity"/>
    <s v="Normal"/>
    <s v="13-Jul-1986"/>
    <n v="7228.22"/>
    <s v="tier - 2"/>
    <s v="tier - 1"/>
    <s v="R1024"/>
    <n v="36"/>
  </r>
  <r>
    <s v="Id521"/>
    <s v=" Mr.  Joseph"/>
    <n v="37.18"/>
    <n v="4.8899999999999997"/>
    <s v="No"/>
    <s v="No"/>
    <x v="0"/>
    <n v="0"/>
    <x v="0"/>
    <s v="Obesity"/>
    <s v="Normal"/>
    <s v="21-Nov-1983"/>
    <n v="7209.49"/>
    <s v="tier - 2"/>
    <s v="tier - 3"/>
    <s v="R1012"/>
    <n v="39"/>
  </r>
  <r>
    <s v="Id522"/>
    <s v=" Mr.  Adam"/>
    <n v="35.97"/>
    <n v="4.5999999999999996"/>
    <s v="No"/>
    <s v="No"/>
    <x v="0"/>
    <n v="0"/>
    <x v="0"/>
    <s v="Obesity"/>
    <s v="Normal"/>
    <s v="11-Aug-1983"/>
    <n v="7201.7"/>
    <s v="tier - 2"/>
    <s v="tier - 3"/>
    <s v="R1012"/>
    <n v="39"/>
  </r>
  <r>
    <s v="Id523"/>
    <s v=" Ms.  Karolyn A"/>
    <n v="35.799999999999997"/>
    <n v="4.42"/>
    <s v="No"/>
    <s v="No"/>
    <x v="0"/>
    <n v="0"/>
    <x v="0"/>
    <s v="Obesity"/>
    <s v="Normal"/>
    <s v="14-Sep-1982"/>
    <n v="7196.87"/>
    <s v="tier - 3"/>
    <s v="tier - 2"/>
    <s v="R1011"/>
    <n v="40"/>
  </r>
  <r>
    <s v="Id524"/>
    <s v=" Mrs.  Anita L"/>
    <n v="39.4"/>
    <n v="6.76"/>
    <s v="No"/>
    <s v="No"/>
    <x v="0"/>
    <n v="0"/>
    <x v="1"/>
    <s v="Obesity"/>
    <s v="Diabetes"/>
    <s v="26-Aug-1968"/>
    <n v="7179.52"/>
    <s v="tier - 3"/>
    <s v="tier - 3"/>
    <s v="R1013"/>
    <n v="54"/>
  </r>
  <r>
    <s v="Id526"/>
    <s v=" Ms.  Sarah"/>
    <n v="38.06"/>
    <n v="10.74"/>
    <s v="No"/>
    <s v="No"/>
    <x v="0"/>
    <n v="0"/>
    <x v="0"/>
    <s v="Obesity"/>
    <s v="Diabetes"/>
    <s v="16-Aug-1982"/>
    <n v="7173.36"/>
    <s v="tier - 3"/>
    <s v="tier - 2"/>
    <s v="R1016"/>
    <n v="40"/>
  </r>
  <r>
    <s v="Id528"/>
    <s v=" Ms.  Lindsey"/>
    <n v="34.32"/>
    <n v="9.17"/>
    <s v="No"/>
    <s v="No"/>
    <x v="0"/>
    <n v="0"/>
    <x v="0"/>
    <s v="Obesity"/>
    <s v="Diabetes"/>
    <s v="07-Oct-1980"/>
    <n v="7160.33"/>
    <s v="tier - 2"/>
    <s v="tier - 1"/>
    <s v="R1013"/>
    <n v="42"/>
  </r>
  <r>
    <s v="Id531"/>
    <s v=" Ms.  Katie"/>
    <n v="39.229999999999997"/>
    <n v="5.36"/>
    <s v="No"/>
    <s v="No"/>
    <x v="0"/>
    <n v="0"/>
    <x v="0"/>
    <s v="Obesity"/>
    <s v="Normal"/>
    <s v="17-Jul-1981"/>
    <n v="7153.55"/>
    <s v="tier - 2"/>
    <s v="tier - 1"/>
    <s v="R1012"/>
    <n v="41"/>
  </r>
  <r>
    <s v="Id533"/>
    <s v=" Ms.  Cathryn"/>
    <n v="34.64"/>
    <n v="4.88"/>
    <s v="No"/>
    <s v="No"/>
    <x v="1"/>
    <n v="1"/>
    <x v="0"/>
    <s v="Obesity"/>
    <s v="Normal"/>
    <s v="29-Jun-1984"/>
    <n v="7151.09"/>
    <s v="tier - 2"/>
    <s v="tier - 2"/>
    <s v="R1011"/>
    <n v="38"/>
  </r>
  <r>
    <s v="Id535"/>
    <s v=" Ms.  Shauna"/>
    <n v="46.45"/>
    <n v="5.62"/>
    <s v="No"/>
    <s v="No"/>
    <x v="0"/>
    <n v="0"/>
    <x v="1"/>
    <s v="Obesity"/>
    <s v="Normal"/>
    <s v="24-Jun-1976"/>
    <n v="7147.11"/>
    <s v="tier - 3"/>
    <s v="tier - 2"/>
    <s v="R1011"/>
    <n v="46"/>
  </r>
  <r>
    <s v="Id537"/>
    <s v=" Ms.  Marisol"/>
    <n v="34.83"/>
    <n v="5.79"/>
    <s v="No"/>
    <s v="No"/>
    <x v="0"/>
    <n v="1"/>
    <x v="0"/>
    <s v="Obesity"/>
    <s v="Prediabetes"/>
    <s v="08-Aug-1999"/>
    <n v="7144.4"/>
    <s v="tier - 2"/>
    <s v="tier - 1"/>
    <s v="R1022"/>
    <n v="23"/>
  </r>
  <r>
    <s v="Id541"/>
    <s v=" Mr.  Brett W"/>
    <n v="32.869999999999997"/>
    <n v="5.33"/>
    <s v="No"/>
    <s v="No"/>
    <x v="0"/>
    <n v="0"/>
    <x v="0"/>
    <s v="Obesity"/>
    <s v="Normal"/>
    <s v="12-Jun-1980"/>
    <n v="38313.129999999997"/>
    <s v="tier - 1"/>
    <s v="tier - 3"/>
    <s v="R1011"/>
    <n v="42"/>
  </r>
  <r>
    <s v="Id544"/>
    <s v=" Ms.  Brooke M"/>
    <n v="36.94"/>
    <n v="5.15"/>
    <s v="yes"/>
    <s v="No"/>
    <x v="0"/>
    <n v="1"/>
    <x v="0"/>
    <s v="Obesity"/>
    <s v="Normal"/>
    <s v="06-Oct-1982"/>
    <n v="7077.19"/>
    <s v="tier - 2"/>
    <s v="tier - 3"/>
    <s v="R1024"/>
    <n v="40"/>
  </r>
  <r>
    <s v="Id546"/>
    <s v=" Mr.  Zachary"/>
    <n v="35.75"/>
    <n v="4.1900000000000004"/>
    <s v="No"/>
    <s v="No"/>
    <x v="0"/>
    <n v="0"/>
    <x v="1"/>
    <s v="Obesity"/>
    <s v="Normal"/>
    <s v="28-Jun-1980"/>
    <n v="7050.64"/>
    <s v="tier - 2"/>
    <s v="tier - 3"/>
    <s v="R1011"/>
    <n v="42"/>
  </r>
  <r>
    <s v="Id549"/>
    <s v=" Mr.  Andres Sr"/>
    <n v="32.299999999999997"/>
    <n v="5.31"/>
    <s v="No"/>
    <s v="No"/>
    <x v="0"/>
    <n v="0"/>
    <x v="0"/>
    <s v="Obesity"/>
    <s v="Normal"/>
    <s v="26-Jul-1980"/>
    <n v="7045.5"/>
    <s v="tier - 2"/>
    <s v="tier - 1"/>
    <s v="R1011"/>
    <n v="42"/>
  </r>
  <r>
    <s v="Id553"/>
    <s v=" Mr.  Jeb"/>
    <n v="39.520000000000003"/>
    <n v="11.81"/>
    <s v="No"/>
    <s v="No"/>
    <x v="0"/>
    <n v="0"/>
    <x v="0"/>
    <s v="Obesity"/>
    <s v="Diabetes"/>
    <s v="06-Jul-1969"/>
    <n v="7003.1"/>
    <s v="tier - 2"/>
    <s v="tier - 3"/>
    <s v="R1013"/>
    <n v="53"/>
  </r>
  <r>
    <s v="Id557"/>
    <s v=" Ms.  Simonezitrone Sr"/>
    <n v="36.384999999999998"/>
    <n v="7.59"/>
    <s v="yes"/>
    <s v="No"/>
    <x v="0"/>
    <n v="2"/>
    <x v="1"/>
    <s v="Obesity"/>
    <s v="Diabetes"/>
    <s v="03-Jun-1975"/>
    <n v="6965.21"/>
    <s v="tier - 2"/>
    <s v="tier - 3"/>
    <s v="R1013"/>
    <n v="48"/>
  </r>
  <r>
    <s v="Id562"/>
    <s v=" Mr.  Bobby E"/>
    <n v="42.88"/>
    <n v="4.87"/>
    <s v="No"/>
    <s v="yes"/>
    <x v="0"/>
    <n v="1"/>
    <x v="0"/>
    <s v="Obesity"/>
    <s v="Normal"/>
    <s v="29-Nov-1978"/>
    <n v="6938.11"/>
    <s v="tier - 2"/>
    <s v="tier - 2"/>
    <s v="R1013"/>
    <n v="44"/>
  </r>
  <r>
    <s v="Id563"/>
    <s v=" Mr.  Daniel P"/>
    <n v="32.200000000000003"/>
    <n v="10.09"/>
    <s v="yes"/>
    <s v="No"/>
    <x v="0"/>
    <n v="0"/>
    <x v="0"/>
    <s v="Obesity"/>
    <s v="Diabetes"/>
    <s v="21-Dec-1961"/>
    <n v="48517.56"/>
    <s v="tier - 1"/>
    <s v="tier - 3"/>
    <s v="R1024"/>
    <n v="61"/>
  </r>
  <r>
    <s v="Id567"/>
    <s v=" Ms.  Tara"/>
    <n v="30.1"/>
    <n v="4.3899999999999997"/>
    <s v="No"/>
    <s v="No"/>
    <x v="1"/>
    <n v="1"/>
    <x v="0"/>
    <s v="Obesity"/>
    <s v="Normal"/>
    <s v="10-Sep-1985"/>
    <n v="6877.98"/>
    <s v="tier - 2"/>
    <s v="tier - 1"/>
    <s v="R1024"/>
    <n v="37"/>
  </r>
  <r>
    <s v="Id569"/>
    <s v=" Ms.  Kayla B"/>
    <n v="36.54"/>
    <n v="4.46"/>
    <s v="yes"/>
    <s v="No"/>
    <x v="0"/>
    <n v="1"/>
    <x v="1"/>
    <s v="Obesity"/>
    <s v="Normal"/>
    <s v="23-Jun-1981"/>
    <n v="6875.96"/>
    <s v="tier - 2"/>
    <s v="tier - 2"/>
    <s v="R1011"/>
    <n v="41"/>
  </r>
  <r>
    <s v="Id570"/>
    <s v=" Mr.  Mark D"/>
    <n v="39.75"/>
    <n v="5.41"/>
    <s v="No"/>
    <s v="yes"/>
    <x v="0"/>
    <n v="1"/>
    <x v="0"/>
    <s v="Obesity"/>
    <s v="Normal"/>
    <s v="23-Oct-1969"/>
    <n v="6868.39"/>
    <s v="tier - 2"/>
    <s v="tier - 2"/>
    <s v="R1013"/>
    <n v="53"/>
  </r>
  <r>
    <s v="Id572"/>
    <s v=" Mr.  Alejandro"/>
    <n v="34.51"/>
    <n v="6.26"/>
    <s v="No"/>
    <s v="No"/>
    <x v="0"/>
    <n v="0"/>
    <x v="0"/>
    <s v="Obesity"/>
    <s v="Prediabetes"/>
    <s v="19-Jun-1981"/>
    <n v="6858.48"/>
    <s v="tier - 2"/>
    <s v="tier - 2"/>
    <s v="R1019"/>
    <n v="41"/>
  </r>
  <r>
    <s v="Id575"/>
    <s v=" Mr.  Yoshinori"/>
    <n v="30.875"/>
    <n v="4.1399999999999997"/>
    <s v="yes"/>
    <s v="No"/>
    <x v="0"/>
    <n v="0"/>
    <x v="0"/>
    <s v="Obesity"/>
    <s v="Normal"/>
    <s v="16-Jun-1964"/>
    <n v="38241.74"/>
    <s v="tier - 2"/>
    <s v="tier - 3"/>
    <s v="R1011"/>
    <n v="58"/>
  </r>
  <r>
    <s v="Id577"/>
    <s v=" Mrs.  Meredith"/>
    <n v="36.08"/>
    <n v="11.61"/>
    <s v="yes"/>
    <s v="No"/>
    <x v="0"/>
    <n v="0"/>
    <x v="0"/>
    <s v="Obesity"/>
    <s v="Diabetes"/>
    <s v="15-Jul-1979"/>
    <n v="6837.37"/>
    <s v="tier - 3"/>
    <s v="tier - 1"/>
    <s v="R1016"/>
    <n v="43"/>
  </r>
  <r>
    <s v="Id578"/>
    <s v=" Mr.  Junyong"/>
    <n v="32.200000000000003"/>
    <n v="10.59"/>
    <s v="yes"/>
    <s v="No"/>
    <x v="0"/>
    <n v="0"/>
    <x v="0"/>
    <s v="Obesity"/>
    <s v="Diabetes"/>
    <s v="08-Jul-1994"/>
    <n v="6827.69"/>
    <s v="tier - 2"/>
    <s v="tier - 2"/>
    <s v="R1021"/>
    <n v="28"/>
  </r>
  <r>
    <s v="Id580"/>
    <s v=" Ms.  Maria I"/>
    <n v="51.64"/>
    <n v="5.65"/>
    <s v="No"/>
    <s v="No"/>
    <x v="0"/>
    <n v="0"/>
    <x v="1"/>
    <s v="Obesity"/>
    <s v="Normal"/>
    <s v="29-Jun-1991"/>
    <n v="6799.46"/>
    <s v="tier - 1"/>
    <s v="tier - 2"/>
    <s v="R1014"/>
    <n v="31"/>
  </r>
  <r>
    <s v="Id588"/>
    <s v=" Ms.  Shanda L"/>
    <n v="34.85"/>
    <n v="5.75"/>
    <s v="No"/>
    <s v="No"/>
    <x v="0"/>
    <n v="0"/>
    <x v="0"/>
    <s v="Obesity"/>
    <s v="Prediabetes"/>
    <s v="09-Dec-1966"/>
    <n v="6750.27"/>
    <s v="tier - 3"/>
    <s v="tier - 2"/>
    <s v="R1013"/>
    <n v="56"/>
  </r>
  <r>
    <s v="Id591"/>
    <s v=" Mr.  Jason"/>
    <n v="42.83"/>
    <n v="6.04"/>
    <s v="No"/>
    <s v="No"/>
    <x v="0"/>
    <n v="2"/>
    <x v="1"/>
    <s v="Obesity"/>
    <s v="Prediabetes"/>
    <s v="07-Aug-1986"/>
    <n v="6746.74"/>
    <s v="tier - 3"/>
    <s v="tier - 2"/>
    <s v="R1016"/>
    <n v="36"/>
  </r>
  <r>
    <s v="Id594"/>
    <s v=" Mrs.  Kelly J"/>
    <n v="42.4"/>
    <n v="4.0599999999999996"/>
    <s v="No"/>
    <s v="No"/>
    <x v="0"/>
    <n v="0"/>
    <x v="0"/>
    <s v="Obesity"/>
    <s v="Normal"/>
    <s v="13-Jun-1994"/>
    <n v="6721.37"/>
    <s v="tier - 2"/>
    <s v="tier - 1"/>
    <s v="R1012"/>
    <n v="28"/>
  </r>
  <r>
    <s v="Id597"/>
    <s v=" Mr.  Eugene M"/>
    <n v="33.44"/>
    <n v="4.54"/>
    <s v="No"/>
    <s v="No"/>
    <x v="0"/>
    <n v="0"/>
    <x v="0"/>
    <s v="Obesity"/>
    <s v="Normal"/>
    <s v="19-Nov-1972"/>
    <n v="38189.1"/>
    <s v="tier - 2"/>
    <s v="tier - 2"/>
    <s v="R1011"/>
    <n v="50"/>
  </r>
  <r>
    <s v="Id602"/>
    <s v=" Mrs.  Heather"/>
    <n v="40.15"/>
    <n v="5.76"/>
    <s v="No"/>
    <s v="No"/>
    <x v="0"/>
    <n v="1"/>
    <x v="1"/>
    <s v="Obesity"/>
    <s v="Prediabetes"/>
    <s v="27-Sep-1982"/>
    <n v="6664.32"/>
    <s v="tier - 2"/>
    <s v="tier - 2"/>
    <s v="R1013"/>
    <n v="40"/>
  </r>
  <r>
    <s v="Id603"/>
    <s v=" Mrs.  Megan C"/>
    <n v="41.42"/>
    <n v="5.17"/>
    <s v="No"/>
    <s v="No"/>
    <x v="1"/>
    <n v="1"/>
    <x v="0"/>
    <s v="Obesity"/>
    <s v="Normal"/>
    <s v="19-Nov-1989"/>
    <n v="6653.79"/>
    <s v="tier - 2"/>
    <s v="tier - 1"/>
    <s v="R1013"/>
    <n v="33"/>
  </r>
  <r>
    <s v="Id605"/>
    <s v=" Mr.  Greg D"/>
    <n v="41.23"/>
    <n v="4.24"/>
    <s v="No"/>
    <s v="No"/>
    <x v="0"/>
    <n v="0"/>
    <x v="0"/>
    <s v="Obesity"/>
    <s v="Normal"/>
    <s v="08-Nov-1970"/>
    <n v="6651.26"/>
    <s v="tier - 2"/>
    <s v="tier - 3"/>
    <s v="R1013"/>
    <n v="52"/>
  </r>
  <r>
    <s v="Id607"/>
    <s v=" Mr.  Gianfilippo"/>
    <n v="34.104999999999997"/>
    <n v="5.93"/>
    <s v="No"/>
    <s v="No"/>
    <x v="0"/>
    <n v="0"/>
    <x v="0"/>
    <s v="Obesity"/>
    <s v="Prediabetes"/>
    <s v="06-Jun-1990"/>
    <n v="6639.3"/>
    <s v="tier - 2"/>
    <s v="tier - 2"/>
    <s v="R1021"/>
    <n v="33"/>
  </r>
  <r>
    <s v="Id609"/>
    <s v=" Mr.  Mark W"/>
    <n v="34.799999999999997"/>
    <n v="4.1900000000000004"/>
    <s v="No"/>
    <s v="No"/>
    <x v="0"/>
    <n v="1"/>
    <x v="0"/>
    <s v="Obesity"/>
    <s v="Normal"/>
    <s v="04-Sep-2003"/>
    <n v="6638.16"/>
    <s v="tier - 2"/>
    <s v="tier - 1"/>
    <s v="R1012"/>
    <n v="19"/>
  </r>
  <r>
    <s v="Id610"/>
    <s v=" Mrs.  Aubri"/>
    <n v="32.965000000000003"/>
    <n v="9.2100000000000009"/>
    <s v="yes"/>
    <s v="No"/>
    <x v="0"/>
    <n v="0"/>
    <x v="0"/>
    <s v="Obesity"/>
    <s v="Diabetes"/>
    <s v="29-Aug-1973"/>
    <n v="6630.31"/>
    <s v="tier - 2"/>
    <s v="tier - 1"/>
    <s v="R1013"/>
    <n v="49"/>
  </r>
  <r>
    <s v="Id614"/>
    <s v=" Mr.  Daniel G"/>
    <n v="36.29"/>
    <n v="6.23"/>
    <s v="No"/>
    <s v="No"/>
    <x v="0"/>
    <n v="0"/>
    <x v="0"/>
    <s v="Obesity"/>
    <s v="Prediabetes"/>
    <s v="22-Nov-1982"/>
    <n v="6593.51"/>
    <s v="tier - 2"/>
    <s v="tier - 1"/>
    <s v="R1013"/>
    <n v="40"/>
  </r>
  <r>
    <s v="Id620"/>
    <s v=" Ms.  Jessica L"/>
    <n v="33.58"/>
    <n v="5.08"/>
    <s v="No"/>
    <s v="No"/>
    <x v="0"/>
    <n v="0"/>
    <x v="0"/>
    <s v="Obesity"/>
    <s v="Normal"/>
    <s v="06-Aug-1989"/>
    <n v="6551.75"/>
    <s v="tier - 2"/>
    <s v="tier - 2"/>
    <s v="R1024"/>
    <n v="33"/>
  </r>
  <r>
    <s v="Id624"/>
    <s v=" Mr.  Craig R"/>
    <n v="45.81"/>
    <n v="4.76"/>
    <s v="yes"/>
    <s v="No"/>
    <x v="1"/>
    <n v="1"/>
    <x v="1"/>
    <s v="Obesity"/>
    <s v="Normal"/>
    <s v="12-Aug-1982"/>
    <n v="6532.04"/>
    <s v="tier - 2"/>
    <s v="tier - 1"/>
    <s v="R1013"/>
    <n v="40"/>
  </r>
  <r>
    <s v="Id625"/>
    <s v=" Mr.  Simo"/>
    <n v="37.9"/>
    <n v="5.83"/>
    <s v="No"/>
    <s v="No"/>
    <x v="0"/>
    <n v="0"/>
    <x v="0"/>
    <s v="Obesity"/>
    <s v="Prediabetes"/>
    <s v="23-Oct-1976"/>
    <n v="6529.21"/>
    <s v="tier - 2"/>
    <s v="tier - 1"/>
    <s v="R1013"/>
    <n v="46"/>
  </r>
  <r>
    <s v="Id629"/>
    <s v=" Mr.  Scott M"/>
    <n v="46.53"/>
    <n v="5.38"/>
    <s v="yes"/>
    <s v="No"/>
    <x v="0"/>
    <n v="0"/>
    <x v="0"/>
    <s v="Obesity"/>
    <s v="Normal"/>
    <s v="01-Dec-1970"/>
    <n v="6481.67"/>
    <s v="tier - 2"/>
    <s v="tier - 2"/>
    <s v="R1013"/>
    <n v="52"/>
  </r>
  <r>
    <s v="Id635"/>
    <s v=" Mr.  Zachary T"/>
    <n v="34.43"/>
    <n v="10.82"/>
    <s v="yes"/>
    <s v="No"/>
    <x v="0"/>
    <n v="1"/>
    <x v="1"/>
    <s v="Obesity"/>
    <s v="Diabetes"/>
    <s v="22-Jul-1985"/>
    <n v="6435.62"/>
    <s v="tier - 3"/>
    <s v="tier - 2"/>
    <s v="R1013"/>
    <n v="37"/>
  </r>
  <r>
    <s v="Id639"/>
    <s v=" Ms.  Bethany N"/>
    <n v="35.49"/>
    <n v="5.21"/>
    <s v="yes"/>
    <s v="No"/>
    <x v="1"/>
    <n v="1"/>
    <x v="0"/>
    <s v="Obesity"/>
    <s v="Normal"/>
    <s v="22-Aug-1971"/>
    <n v="6412.34"/>
    <s v="tier - 2"/>
    <s v="tier - 3"/>
    <s v="R1013"/>
    <n v="51"/>
  </r>
  <r>
    <s v="Id642"/>
    <s v=" Ms.  Kelly A"/>
    <n v="40.564999999999998"/>
    <n v="5.66"/>
    <s v="No"/>
    <s v="No"/>
    <x v="0"/>
    <n v="1"/>
    <x v="0"/>
    <s v="Obesity"/>
    <s v="Normal"/>
    <s v="10-Dec-1985"/>
    <n v="6406.41"/>
    <s v="tier - 1"/>
    <s v="tier - 3"/>
    <s v="R1014"/>
    <n v="37"/>
  </r>
  <r>
    <s v="Id644"/>
    <s v=" Mr.  Benoit"/>
    <n v="34.65"/>
    <n v="5.98"/>
    <s v="yes"/>
    <s v="No"/>
    <x v="0"/>
    <n v="0"/>
    <x v="0"/>
    <s v="Obesity"/>
    <s v="Prediabetes"/>
    <s v="28-Oct-1982"/>
    <n v="6393.6"/>
    <s v="tier - 2"/>
    <s v="tier - 1"/>
    <s v="R1012"/>
    <n v="40"/>
  </r>
  <r>
    <s v="Id645"/>
    <s v=" Ms.  Elizabeth M"/>
    <n v="42.94"/>
    <n v="4.34"/>
    <s v="No"/>
    <s v="No"/>
    <x v="0"/>
    <n v="0"/>
    <x v="0"/>
    <s v="Obesity"/>
    <s v="Normal"/>
    <s v="16-Aug-1997"/>
    <n v="6389.53"/>
    <s v="tier - 2"/>
    <s v="tier - 2"/>
    <s v="R1021"/>
    <n v="25"/>
  </r>
  <r>
    <s v="Id646"/>
    <s v=" Ms.  Jessica A"/>
    <n v="41.33"/>
    <n v="4.01"/>
    <s v="yes"/>
    <s v="No"/>
    <x v="0"/>
    <n v="0"/>
    <x v="1"/>
    <s v="Obesity"/>
    <s v="Normal"/>
    <s v="06-Aug-1982"/>
    <n v="6389.38"/>
    <s v="tier - 1"/>
    <s v="tier - 2"/>
    <s v="R1012"/>
    <n v="40"/>
  </r>
  <r>
    <s v="Id647"/>
    <s v=" Ms.  Monica K"/>
    <n v="31.254999999999999"/>
    <n v="5.17"/>
    <s v="No"/>
    <s v="No"/>
    <x v="0"/>
    <n v="0"/>
    <x v="0"/>
    <s v="Obesity"/>
    <s v="Normal"/>
    <s v="18-Nov-1976"/>
    <n v="6374.16"/>
    <s v="tier - 2"/>
    <s v="tier - 2"/>
    <s v="R1013"/>
    <n v="46"/>
  </r>
  <r>
    <s v="Id648"/>
    <s v=" Mr.  Kevin L"/>
    <n v="45.43"/>
    <n v="4.2300000000000004"/>
    <s v="yes"/>
    <s v="No"/>
    <x v="1"/>
    <n v="1"/>
    <x v="0"/>
    <s v="Obesity"/>
    <s v="Normal"/>
    <s v="13-Aug-1984"/>
    <n v="6373.56"/>
    <s v="tier - 2"/>
    <s v="tier - 1"/>
    <s v="R1012"/>
    <n v="38"/>
  </r>
  <r>
    <s v="Id649"/>
    <s v=" Mr.  Gregory"/>
    <n v="32.340000000000003"/>
    <n v="4.88"/>
    <s v="yes"/>
    <s v="No"/>
    <x v="1"/>
    <n v="1"/>
    <x v="0"/>
    <s v="Obesity"/>
    <s v="Normal"/>
    <s v="09-Nov-1970"/>
    <n v="6367.31"/>
    <s v="tier - 2"/>
    <s v="tier - 1"/>
    <s v="R1013"/>
    <n v="52"/>
  </r>
  <r>
    <s v="Id651"/>
    <s v=" Mr.  David"/>
    <n v="37.145000000000003"/>
    <n v="5.32"/>
    <s v="No"/>
    <s v="No"/>
    <x v="0"/>
    <n v="0"/>
    <x v="0"/>
    <s v="Obesity"/>
    <s v="Normal"/>
    <s v="24-Jun-1989"/>
    <n v="6360.99"/>
    <s v="tier - 2"/>
    <s v="tier - 2"/>
    <s v="R1012"/>
    <n v="33"/>
  </r>
  <r>
    <s v="Id652"/>
    <s v=" Ms.  Victoria"/>
    <n v="30.8"/>
    <n v="5.83"/>
    <s v="yes"/>
    <s v="No"/>
    <x v="0"/>
    <n v="0"/>
    <x v="0"/>
    <s v="Obesity"/>
    <s v="Prediabetes"/>
    <s v="18-Sep-1976"/>
    <n v="37735.199999999997"/>
    <s v="tier - 2"/>
    <s v="tier - 2"/>
    <s v="R1011"/>
    <n v="46"/>
  </r>
  <r>
    <s v="Id654"/>
    <s v=" Mr.  Thomas"/>
    <n v="43.39"/>
    <n v="5.85"/>
    <s v="No"/>
    <s v="yes"/>
    <x v="0"/>
    <n v="1"/>
    <x v="0"/>
    <s v="Obesity"/>
    <s v="Prediabetes"/>
    <s v="19-Aug-1983"/>
    <n v="6356.27"/>
    <s v="tier - 3"/>
    <s v="tier - 2"/>
    <s v="R1013"/>
    <n v="39"/>
  </r>
  <r>
    <s v="Id657"/>
    <s v=" Ms.  Meta"/>
    <n v="31.92"/>
    <n v="5.12"/>
    <s v="yes"/>
    <s v="No"/>
    <x v="0"/>
    <n v="1"/>
    <x v="1"/>
    <s v="Obesity"/>
    <s v="Normal"/>
    <s v="13-Aug-1990"/>
    <n v="6334.34"/>
    <s v="tier - 2"/>
    <s v="tier - 2"/>
    <s v="R1024"/>
    <n v="32"/>
  </r>
  <r>
    <s v="Id658"/>
    <s v=" Ms.  Rachel E"/>
    <n v="34.450000000000003"/>
    <n v="5.58"/>
    <s v="yes"/>
    <s v="No"/>
    <x v="0"/>
    <n v="0"/>
    <x v="0"/>
    <s v="Obesity"/>
    <s v="Normal"/>
    <s v="15-Dec-1985"/>
    <n v="6313.76"/>
    <s v="tier - 2"/>
    <s v="tier - 1"/>
    <s v="R1013"/>
    <n v="37"/>
  </r>
  <r>
    <s v="Id659"/>
    <s v=" Ms.  Angelica"/>
    <n v="34.21"/>
    <n v="9.7200000000000006"/>
    <s v="yes"/>
    <s v="No"/>
    <x v="0"/>
    <n v="0"/>
    <x v="0"/>
    <s v="Obesity"/>
    <s v="Diabetes"/>
    <s v="19-Nov-1985"/>
    <n v="6311.95"/>
    <s v="tier - 2"/>
    <s v="tier - 1"/>
    <s v="R1011"/>
    <n v="37"/>
  </r>
  <r>
    <s v="Id661"/>
    <s v=" Mr.  Gabriel D"/>
    <n v="31.74"/>
    <n v="4.46"/>
    <s v="No"/>
    <s v="No"/>
    <x v="1"/>
    <n v="1"/>
    <x v="0"/>
    <s v="Obesity"/>
    <s v="Normal"/>
    <s v="04-Sep-1969"/>
    <n v="6305.61"/>
    <s v="tier - 2"/>
    <s v="tier - 2"/>
    <s v="R1012"/>
    <n v="53"/>
  </r>
  <r>
    <s v="Id664"/>
    <s v=" Ms.  Katherine L"/>
    <n v="33.21"/>
    <n v="5.07"/>
    <s v="yes"/>
    <s v="No"/>
    <x v="0"/>
    <n v="1"/>
    <x v="0"/>
    <s v="Obesity"/>
    <s v="Normal"/>
    <s v="04-Jul-1996"/>
    <n v="6293.63"/>
    <s v="tier - 2"/>
    <s v="tier - 3"/>
    <s v="R1021"/>
    <n v="26"/>
  </r>
  <r>
    <s v="Id668"/>
    <s v=" Mrs.  Molly K"/>
    <n v="39.9"/>
    <n v="11.32"/>
    <s v="No"/>
    <s v="No"/>
    <x v="0"/>
    <n v="0"/>
    <x v="1"/>
    <s v="Obesity"/>
    <s v="Diabetes"/>
    <s v="30-Jun-1981"/>
    <n v="6272.48"/>
    <s v="tier - 1"/>
    <s v="tier - 3"/>
    <s v="R1013"/>
    <n v="41"/>
  </r>
  <r>
    <s v="Id669"/>
    <s v=" Mr.  Ryan J"/>
    <n v="39.799999999999997"/>
    <n v="10.54"/>
    <s v="yes"/>
    <s v="No"/>
    <x v="0"/>
    <n v="2"/>
    <x v="1"/>
    <s v="Obesity"/>
    <s v="Diabetes"/>
    <s v="25-Sep-1984"/>
    <n v="6269.33"/>
    <s v="tier - 2"/>
    <s v="tier - 1"/>
    <s v="R1013"/>
    <n v="38"/>
  </r>
  <r>
    <s v="Id671"/>
    <s v=" Mr.  Daniel M"/>
    <n v="32.5"/>
    <n v="4.6900000000000004"/>
    <s v="yes"/>
    <s v="No"/>
    <x v="1"/>
    <n v="1"/>
    <x v="0"/>
    <s v="Obesity"/>
    <s v="Normal"/>
    <s v="11-Oct-1970"/>
    <n v="6255.38"/>
    <s v="tier - 2"/>
    <s v="tier - 2"/>
    <s v="R1013"/>
    <n v="52"/>
  </r>
  <r>
    <s v="Id674"/>
    <s v=" Ms.  Kristi"/>
    <n v="31.17"/>
    <n v="5.28"/>
    <s v="No"/>
    <s v="No"/>
    <x v="0"/>
    <n v="1"/>
    <x v="0"/>
    <s v="Obesity"/>
    <s v="Normal"/>
    <s v="27-Aug-1962"/>
    <n v="48173.36"/>
    <s v="tier - 1"/>
    <s v="tier - 3"/>
    <s v="R1011"/>
    <n v="60"/>
  </r>
  <r>
    <s v="Id675"/>
    <s v=" Ms.  Meredith L"/>
    <n v="36.08"/>
    <n v="4.29"/>
    <s v="No"/>
    <s v="No"/>
    <x v="0"/>
    <n v="0"/>
    <x v="0"/>
    <s v="Obesity"/>
    <s v="Normal"/>
    <s v="28-Oct-1970"/>
    <n v="37675.06"/>
    <s v="tier - 2"/>
    <s v="tier - 3"/>
    <s v="R1011"/>
    <n v="52"/>
  </r>
  <r>
    <s v="Id678"/>
    <s v=" Ms.  Margaret E"/>
    <n v="38"/>
    <n v="5.41"/>
    <s v="yes"/>
    <s v="No"/>
    <x v="0"/>
    <n v="1"/>
    <x v="0"/>
    <s v="Obesity"/>
    <s v="Normal"/>
    <s v="19-Sep-1978"/>
    <n v="6236.95"/>
    <s v="tier - 2"/>
    <s v="tier - 2"/>
    <s v="R1013"/>
    <n v="44"/>
  </r>
  <r>
    <s v="Id679"/>
    <s v=" Mr.  Mario J"/>
    <n v="31.6"/>
    <n v="10.85"/>
    <s v="yes"/>
    <s v="No"/>
    <x v="0"/>
    <n v="0"/>
    <x v="0"/>
    <s v="Obesity"/>
    <s v="Diabetes"/>
    <s v="29-Jun-1972"/>
    <n v="6219.93"/>
    <s v="tier - 2"/>
    <s v="tier - 2"/>
    <s v="R1013"/>
    <n v="50"/>
  </r>
  <r>
    <s v="Id680"/>
    <s v=" Mr.  Peter"/>
    <n v="42.82"/>
    <n v="4.21"/>
    <s v="No"/>
    <s v="No"/>
    <x v="0"/>
    <n v="0"/>
    <x v="1"/>
    <s v="Obesity"/>
    <s v="Normal"/>
    <s v="12-Aug-1992"/>
    <n v="6208.5"/>
    <s v="tier - 2"/>
    <s v="tier - 1"/>
    <s v="R1021"/>
    <n v="30"/>
  </r>
  <r>
    <s v="Id681"/>
    <s v=" Ms.  Carolina"/>
    <n v="31.02"/>
    <n v="11.63"/>
    <s v="yes"/>
    <s v="No"/>
    <x v="0"/>
    <n v="0"/>
    <x v="0"/>
    <s v="Obesity"/>
    <s v="Diabetes"/>
    <s v="10-Sep-1999"/>
    <n v="6207.26"/>
    <s v="tier - 2"/>
    <s v="tier - 2"/>
    <s v="R1026"/>
    <n v="23"/>
  </r>
  <r>
    <s v="Id691"/>
    <s v=" Ms.  Miranda J"/>
    <n v="33.630000000000003"/>
    <n v="5.42"/>
    <s v="No"/>
    <s v="No"/>
    <x v="0"/>
    <n v="0"/>
    <x v="1"/>
    <s v="Obesity"/>
    <s v="Normal"/>
    <s v="06-Oct-1984"/>
    <n v="6170.96"/>
    <s v="tier - 2"/>
    <s v="tier - 1"/>
    <s v="R1013"/>
    <n v="38"/>
  </r>
  <r>
    <s v="Id693"/>
    <s v=" Mrs.  Rebecca B"/>
    <n v="33.155000000000001"/>
    <n v="4.32"/>
    <s v="No"/>
    <s v="No"/>
    <x v="0"/>
    <n v="0"/>
    <x v="0"/>
    <s v="Obesity"/>
    <s v="Normal"/>
    <s v="06-Nov-1973"/>
    <n v="6152.05"/>
    <s v="tier - 2"/>
    <s v="tier - 3"/>
    <s v="R1013"/>
    <n v="49"/>
  </r>
  <r>
    <s v="Id696"/>
    <s v=" Mr.  Rich M"/>
    <n v="30.495000000000001"/>
    <n v="6.25"/>
    <s v="No"/>
    <s v="No"/>
    <x v="0"/>
    <n v="0"/>
    <x v="0"/>
    <s v="Obesity"/>
    <s v="Prediabetes"/>
    <s v="05-Sep-1978"/>
    <n v="6138.58"/>
    <s v="tier - 2"/>
    <s v="tier - 1"/>
    <s v="R1013"/>
    <n v="44"/>
  </r>
  <r>
    <s v="Id697"/>
    <s v=" Mr.  Aaron C"/>
    <n v="34.104999999999997"/>
    <n v="5.67"/>
    <s v="yes"/>
    <s v="No"/>
    <x v="0"/>
    <n v="0"/>
    <x v="0"/>
    <s v="Obesity"/>
    <s v="Normal"/>
    <s v="16-Nov-1990"/>
    <n v="37607.53"/>
    <s v="tier - 1"/>
    <s v="tier - 2"/>
    <s v="R1019"/>
    <n v="32"/>
  </r>
  <r>
    <s v="Id698"/>
    <s v=" Ms.  Kate"/>
    <n v="32.770000000000003"/>
    <n v="4.42"/>
    <s v="yes"/>
    <s v="No"/>
    <x v="0"/>
    <n v="1"/>
    <x v="0"/>
    <s v="Obesity"/>
    <s v="Normal"/>
    <s v="09-Nov-1969"/>
    <n v="6138.5"/>
    <s v="tier - 2"/>
    <s v="tier - 2"/>
    <s v="R1011"/>
    <n v="53"/>
  </r>
  <r>
    <s v="Id700"/>
    <s v=" Mr.  Daven W"/>
    <n v="34.700000000000003"/>
    <n v="6.06"/>
    <s v="No"/>
    <s v="No"/>
    <x v="0"/>
    <n v="1"/>
    <x v="0"/>
    <s v="Obesity"/>
    <s v="Prediabetes"/>
    <s v="16-Nov-1983"/>
    <n v="6123.57"/>
    <s v="tier - 3"/>
    <s v="tier - 2"/>
    <s v="R1012"/>
    <n v="39"/>
  </r>
  <r>
    <s v="Id701"/>
    <s v=" Mrs.  Brianne"/>
    <n v="37.049999999999997"/>
    <n v="5.48"/>
    <s v="No"/>
    <s v="No"/>
    <x v="0"/>
    <n v="1"/>
    <x v="0"/>
    <s v="Obesity"/>
    <s v="Normal"/>
    <s v="11-Aug-1983"/>
    <n v="6117.49"/>
    <s v="tier - 2"/>
    <s v="tier - 3"/>
    <s v="R1012"/>
    <n v="39"/>
  </r>
  <r>
    <s v="Id702"/>
    <s v=" Mr.  Hiroki"/>
    <n v="37.07"/>
    <n v="4.28"/>
    <s v="No"/>
    <s v="yes"/>
    <x v="0"/>
    <n v="1"/>
    <x v="1"/>
    <s v="Obesity"/>
    <s v="Normal"/>
    <s v="25-Jul-1991"/>
    <n v="6113.23"/>
    <s v="tier - 2"/>
    <s v="tier - 2"/>
    <s v="R1024"/>
    <n v="31"/>
  </r>
  <r>
    <s v="Id705"/>
    <s v=" Ms.  Candace N"/>
    <n v="35.090000000000003"/>
    <n v="5.84"/>
    <s v="No"/>
    <s v="No"/>
    <x v="0"/>
    <n v="0"/>
    <x v="0"/>
    <s v="Obesity"/>
    <s v="Prediabetes"/>
    <s v="09-Jun-1970"/>
    <n v="6098.38"/>
    <s v="tier - 2"/>
    <s v="tier - 2"/>
    <s v="R1013"/>
    <n v="52"/>
  </r>
  <r>
    <s v="Id706"/>
    <s v=" Mr.  Bruno F"/>
    <n v="34.42"/>
    <n v="5.21"/>
    <s v="yes"/>
    <s v="No"/>
    <x v="0"/>
    <n v="0"/>
    <x v="0"/>
    <s v="Obesity"/>
    <s v="Normal"/>
    <s v="25-Jul-1984"/>
    <n v="6082.41"/>
    <s v="tier - 1"/>
    <s v="tier - 2"/>
    <s v="R1011"/>
    <n v="38"/>
  </r>
  <r>
    <s v="Id710"/>
    <s v=" Ms.  Meaghan J"/>
    <n v="37.335000000000001"/>
    <n v="6.26"/>
    <s v="yes"/>
    <s v="No"/>
    <x v="0"/>
    <n v="1"/>
    <x v="0"/>
    <s v="Obesity"/>
    <s v="Prediabetes"/>
    <s v="21-Sep-1984"/>
    <n v="6067.13"/>
    <s v="tier - 3"/>
    <s v="tier - 1"/>
    <s v="R1016"/>
    <n v="38"/>
  </r>
  <r>
    <s v="Id712"/>
    <s v=" Ms.  Kristin P"/>
    <n v="34.1"/>
    <n v="5.16"/>
    <s v="No"/>
    <s v="No"/>
    <x v="0"/>
    <n v="0"/>
    <x v="0"/>
    <s v="Obesity"/>
    <s v="Normal"/>
    <s v="28-Jul-1996"/>
    <n v="6061.8"/>
    <s v="tier - 2"/>
    <s v="tier - 3"/>
    <s v="R1012"/>
    <n v="26"/>
  </r>
  <r>
    <s v="Id713"/>
    <s v=" Mr.  Albert"/>
    <n v="35.625"/>
    <n v="8.9"/>
    <s v="No"/>
    <s v="No"/>
    <x v="0"/>
    <n v="0"/>
    <x v="1"/>
    <s v="Obesity"/>
    <s v="Diabetes"/>
    <s v="16-Aug-1989"/>
    <n v="6059.17"/>
    <s v="tier - 2"/>
    <s v="tier - 1"/>
    <s v="R1011"/>
    <n v="33"/>
  </r>
  <r>
    <s v="Id715"/>
    <s v=" Mrs.  Shannon L"/>
    <n v="30.69"/>
    <n v="4.83"/>
    <s v="No"/>
    <s v="No"/>
    <x v="0"/>
    <n v="1"/>
    <x v="0"/>
    <s v="Obesity"/>
    <s v="Normal"/>
    <s v="17-Aug-1974"/>
    <n v="5990.17"/>
    <s v="tier - 2"/>
    <s v="tier - 2"/>
    <s v="R1013"/>
    <n v="48"/>
  </r>
  <r>
    <s v="Id717"/>
    <s v=" Ms.  A Danielle"/>
    <n v="38.9"/>
    <n v="4.28"/>
    <s v="No"/>
    <s v="No"/>
    <x v="0"/>
    <n v="0"/>
    <x v="0"/>
    <s v="Obesity"/>
    <s v="Normal"/>
    <s v="11-Oct-1974"/>
    <n v="5979.99"/>
    <s v="tier - 2"/>
    <s v="tier - 3"/>
    <s v="R1013"/>
    <n v="48"/>
  </r>
  <r>
    <s v="Id720"/>
    <s v=" Mr.  Maxime"/>
    <n v="39.14"/>
    <n v="6.24"/>
    <s v="No"/>
    <s v="yes"/>
    <x v="0"/>
    <n v="1"/>
    <x v="0"/>
    <s v="Obesity"/>
    <s v="Prediabetes"/>
    <s v="25-Jun-1970"/>
    <n v="5979.66"/>
    <s v="tier - 2"/>
    <s v="tier - 3"/>
    <s v="R1013"/>
    <n v="52"/>
  </r>
  <r>
    <s v="Id721"/>
    <s v=" Ms.  Natalie"/>
    <n v="39.799999999999997"/>
    <n v="6.17"/>
    <s v="No"/>
    <s v="No"/>
    <x v="1"/>
    <n v="1"/>
    <x v="0"/>
    <s v="Obesity"/>
    <s v="Prediabetes"/>
    <s v="11-Nov-1984"/>
    <n v="5976.83"/>
    <s v="tier - 2"/>
    <s v="tier - 2"/>
    <s v="R1013"/>
    <n v="38"/>
  </r>
  <r>
    <s v="Id722"/>
    <s v=" Ms.  Melissa"/>
    <n v="34.32"/>
    <n v="5.16"/>
    <s v="No"/>
    <s v="No"/>
    <x v="0"/>
    <n v="1"/>
    <x v="0"/>
    <s v="Obesity"/>
    <s v="Normal"/>
    <s v="19-Sep-1984"/>
    <n v="5974.38"/>
    <s v="tier - 2"/>
    <s v="tier - 3"/>
    <s v="R1013"/>
    <n v="38"/>
  </r>
  <r>
    <s v="Id723"/>
    <s v=" Ms.  Laura P"/>
    <n v="32.51"/>
    <n v="4.3"/>
    <s v="No"/>
    <s v="No"/>
    <x v="0"/>
    <n v="0"/>
    <x v="0"/>
    <s v="Obesity"/>
    <s v="Normal"/>
    <s v="22-Jul-1989"/>
    <n v="5972.38"/>
    <s v="tier - 2"/>
    <s v="tier - 2"/>
    <s v="R1011"/>
    <n v="33"/>
  </r>
  <r>
    <s v="Id724"/>
    <s v=" Mrs.  Lisa"/>
    <n v="42.69"/>
    <n v="4.8899999999999997"/>
    <s v="No"/>
    <s v="No"/>
    <x v="1"/>
    <n v="1"/>
    <x v="1"/>
    <s v="Obesity"/>
    <s v="Normal"/>
    <s v="21-Jul-1980"/>
    <n v="5969.72"/>
    <s v="tier - 3"/>
    <s v="tier - 3"/>
    <s v="R1011"/>
    <n v="42"/>
  </r>
  <r>
    <s v="Id725"/>
    <s v=" Mr.  William D"/>
    <n v="30.71"/>
    <n v="6.14"/>
    <s v="No"/>
    <s v="No"/>
    <x v="1"/>
    <n v="1"/>
    <x v="0"/>
    <s v="Obesity"/>
    <s v="Prediabetes"/>
    <s v="05-Aug-1980"/>
    <n v="5966.89"/>
    <s v="tier - 2"/>
    <s v="tier - 3"/>
    <s v="R1013"/>
    <n v="42"/>
  </r>
  <r>
    <s v="Id727"/>
    <s v=" Mr.  John"/>
    <n v="36.19"/>
    <n v="4.3"/>
    <s v="No"/>
    <s v="No"/>
    <x v="0"/>
    <n v="0"/>
    <x v="0"/>
    <s v="Obesity"/>
    <s v="Normal"/>
    <s v="13-Aug-2003"/>
    <n v="5957.35"/>
    <s v="tier - 2"/>
    <s v="tier - 2"/>
    <s v="R1012"/>
    <n v="19"/>
  </r>
  <r>
    <s v="Id729"/>
    <s v=" Mr.  Armando"/>
    <n v="30.95"/>
    <n v="6.27"/>
    <s v="No"/>
    <s v="No"/>
    <x v="1"/>
    <n v="1"/>
    <x v="0"/>
    <s v="Obesity"/>
    <s v="Prediabetes"/>
    <s v="30-Jul-1994"/>
    <n v="5927.65"/>
    <s v="tier - 2"/>
    <s v="tier - 1"/>
    <s v="R1012"/>
    <n v="28"/>
  </r>
  <r>
    <s v="Id732"/>
    <s v=" Mr.  Benjamin"/>
    <n v="43.34"/>
    <n v="4.91"/>
    <s v="No"/>
    <s v="No"/>
    <x v="0"/>
    <n v="1"/>
    <x v="0"/>
    <s v="Obesity"/>
    <s v="Normal"/>
    <s v="29-Jul-1987"/>
    <n v="5926.85"/>
    <s v="tier - 3"/>
    <s v="tier - 3"/>
    <s v="R1011"/>
    <n v="35"/>
  </r>
  <r>
    <s v="Id733"/>
    <s v=" Ms.  Tanya"/>
    <n v="31.98"/>
    <n v="4.46"/>
    <s v="yes"/>
    <s v="No"/>
    <x v="0"/>
    <n v="1"/>
    <x v="0"/>
    <s v="Obesity"/>
    <s v="Normal"/>
    <s v="21-Dec-1982"/>
    <n v="5920.1"/>
    <s v="tier - 2"/>
    <s v="tier - 1"/>
    <s v="R1013"/>
    <n v="40"/>
  </r>
  <r>
    <s v="Id734"/>
    <s v=" Ms.  Tracy"/>
    <n v="35.86"/>
    <n v="6.22"/>
    <s v="No"/>
    <s v="No"/>
    <x v="0"/>
    <n v="1"/>
    <x v="0"/>
    <s v="Obesity"/>
    <s v="Prediabetes"/>
    <s v="08-Jul-1982"/>
    <n v="5910.94"/>
    <s v="tier - 2"/>
    <s v="tier - 1"/>
    <s v="R1011"/>
    <n v="40"/>
  </r>
  <r>
    <s v="Id735"/>
    <s v=" Ms.  Emily S"/>
    <n v="37.869999999999997"/>
    <n v="4.29"/>
    <s v="yes"/>
    <s v="No"/>
    <x v="1"/>
    <n v="1"/>
    <x v="1"/>
    <s v="Obesity"/>
    <s v="Normal"/>
    <s v="19-Oct-1993"/>
    <n v="5877.02"/>
    <s v="tier - 2"/>
    <s v="tier - 2"/>
    <s v="R1021"/>
    <n v="29"/>
  </r>
  <r>
    <s v="Id737"/>
    <s v=" Mr.  Kyle"/>
    <n v="37.200000000000003"/>
    <n v="10.14"/>
    <s v="No"/>
    <s v="No"/>
    <x v="0"/>
    <n v="0"/>
    <x v="0"/>
    <s v="Obesity"/>
    <s v="Diabetes"/>
    <s v="18-Jun-1985"/>
    <n v="5847.24"/>
    <s v="tier - 2"/>
    <s v="tier - 1"/>
    <s v="R1013"/>
    <n v="37"/>
  </r>
  <r>
    <s v="Id740"/>
    <s v=" Mrs.  Jill M"/>
    <n v="38.99"/>
    <n v="5.21"/>
    <s v="No"/>
    <s v="yes"/>
    <x v="0"/>
    <n v="1"/>
    <x v="0"/>
    <s v="Obesity"/>
    <s v="Normal"/>
    <s v="27-Jul-1987"/>
    <n v="5836.52"/>
    <s v="tier - 2"/>
    <s v="tier - 3"/>
    <s v="R1013"/>
    <n v="35"/>
  </r>
  <r>
    <s v="Id741"/>
    <s v=" Mr.  Chris"/>
    <n v="42.655000000000001"/>
    <n v="5.94"/>
    <s v="yes"/>
    <s v="No"/>
    <x v="1"/>
    <n v="1"/>
    <x v="0"/>
    <s v="Obesity"/>
    <s v="Prediabetes"/>
    <s v="30-Oct-1969"/>
    <n v="37277.269999999997"/>
    <s v="tier - 1"/>
    <s v="tier - 3"/>
    <s v="R1011"/>
    <n v="53"/>
  </r>
  <r>
    <s v="Id742"/>
    <s v=" Mr.  Michael E"/>
    <n v="30.57"/>
    <n v="5.34"/>
    <s v="No"/>
    <s v="No"/>
    <x v="1"/>
    <n v="1"/>
    <x v="0"/>
    <s v="Obesity"/>
    <s v="Normal"/>
    <s v="27-Sep-1971"/>
    <n v="5832.6"/>
    <s v="tier - 2"/>
    <s v="tier - 3"/>
    <s v="R1012"/>
    <n v="51"/>
  </r>
  <r>
    <s v="Id744"/>
    <s v=" Mrs.  Kathryn E"/>
    <n v="34.770000000000003"/>
    <n v="4.47"/>
    <s v="No"/>
    <s v="No"/>
    <x v="0"/>
    <n v="1"/>
    <x v="0"/>
    <s v="Obesity"/>
    <s v="Normal"/>
    <s v="02-Nov-1972"/>
    <n v="5812.9"/>
    <s v="tier - 2"/>
    <s v="tier - 2"/>
    <s v="R1013"/>
    <n v="50"/>
  </r>
  <r>
    <s v="Id746"/>
    <s v=" Mr.  Mark H"/>
    <n v="40.61"/>
    <n v="8"/>
    <s v="yes"/>
    <s v="No"/>
    <x v="0"/>
    <n v="1"/>
    <x v="1"/>
    <s v="Obesity"/>
    <s v="Diabetes"/>
    <s v="01-Nov-2004"/>
    <n v="5778.71"/>
    <s v="tier - 2"/>
    <s v="tier - 3"/>
    <s v="R1022"/>
    <n v="18"/>
  </r>
  <r>
    <s v="Id747"/>
    <s v=" Mrs.  Jessie M"/>
    <n v="40.26"/>
    <n v="9.92"/>
    <s v="yes"/>
    <s v="No"/>
    <x v="0"/>
    <n v="0"/>
    <x v="0"/>
    <s v="Obesity"/>
    <s v="Diabetes"/>
    <s v="30-Aug-1983"/>
    <n v="5757.41"/>
    <s v="tier - 2"/>
    <s v="tier - 3"/>
    <s v="R1019"/>
    <n v="39"/>
  </r>
  <r>
    <s v="Id749"/>
    <s v=" Mr.  Daniel"/>
    <n v="33.549999999999997"/>
    <n v="10.9"/>
    <s v="yes"/>
    <s v="No"/>
    <x v="0"/>
    <n v="0"/>
    <x v="0"/>
    <s v="Obesity"/>
    <s v="Diabetes"/>
    <s v="21-Aug-1972"/>
    <n v="5741.67"/>
    <s v="tier - 2"/>
    <s v="tier - 3"/>
    <s v="R1013"/>
    <n v="50"/>
  </r>
  <r>
    <s v="Id754"/>
    <s v=" Ms.  Margie"/>
    <n v="41.8"/>
    <n v="5.82"/>
    <s v="yes"/>
    <s v="No"/>
    <x v="1"/>
    <n v="1"/>
    <x v="0"/>
    <s v="Obesity"/>
    <s v="Prediabetes"/>
    <s v="03-Nov-1993"/>
    <n v="5708.87"/>
    <s v="tier - 2"/>
    <s v="tier - 1"/>
    <s v="R1011"/>
    <n v="29"/>
  </r>
  <r>
    <s v="Id756"/>
    <s v=" Mr.  Diego J"/>
    <n v="32.799999999999997"/>
    <n v="6.16"/>
    <s v="yes"/>
    <s v="No"/>
    <x v="1"/>
    <n v="1"/>
    <x v="0"/>
    <s v="Obesity"/>
    <s v="Prediabetes"/>
    <s v="06-Jul-1974"/>
    <n v="5698.74"/>
    <s v="tier - 2"/>
    <s v="tier - 2"/>
    <s v="R1012"/>
    <n v="48"/>
  </r>
  <r>
    <s v="Id757"/>
    <s v=" Mr.  Enrique M Sr"/>
    <n v="30.78"/>
    <n v="4.67"/>
    <s v="yes"/>
    <s v="No"/>
    <x v="0"/>
    <n v="0"/>
    <x v="1"/>
    <s v="Obesity"/>
    <s v="Normal"/>
    <s v="03-Nov-1992"/>
    <n v="5693.43"/>
    <s v="tier - 2"/>
    <s v="tier - 3"/>
    <s v="R1012"/>
    <n v="30"/>
  </r>
  <r>
    <s v="Id758"/>
    <s v=" Mr.  Greg"/>
    <n v="35.814999999999998"/>
    <n v="4.1500000000000004"/>
    <s v="No"/>
    <s v="No"/>
    <x v="0"/>
    <n v="1"/>
    <x v="0"/>
    <s v="Obesity"/>
    <s v="Normal"/>
    <s v="28-Oct-1972"/>
    <n v="5690.79"/>
    <s v="tier - 2"/>
    <s v="tier - 1"/>
    <s v="R1013"/>
    <n v="50"/>
  </r>
  <r>
    <s v="Id761"/>
    <s v=" Ms.  Lisa"/>
    <n v="33.25"/>
    <n v="5.62"/>
    <s v="yes"/>
    <s v="No"/>
    <x v="0"/>
    <n v="1"/>
    <x v="0"/>
    <s v="Obesity"/>
    <s v="Normal"/>
    <s v="27-Sep-1978"/>
    <n v="5650.14"/>
    <s v="tier - 2"/>
    <s v="tier - 1"/>
    <s v="R1013"/>
    <n v="44"/>
  </r>
  <r>
    <s v="Id763"/>
    <s v=" Ms.  Courtney"/>
    <n v="34.43"/>
    <n v="8.6199999999999992"/>
    <s v="yes"/>
    <s v="No"/>
    <x v="0"/>
    <n v="1"/>
    <x v="0"/>
    <s v="Obesity"/>
    <s v="Diabetes"/>
    <s v="17-Nov-1985"/>
    <n v="37270.15"/>
    <s v="tier - 2"/>
    <s v="tier - 1"/>
    <s v="R1024"/>
    <n v="37"/>
  </r>
  <r>
    <s v="Id766"/>
    <s v=" Ms.  Ashley M"/>
    <n v="34.15"/>
    <n v="5.42"/>
    <s v="No"/>
    <s v="No"/>
    <x v="0"/>
    <n v="0"/>
    <x v="0"/>
    <s v="Obesity"/>
    <s v="Normal"/>
    <s v="11-Sep-1978"/>
    <n v="5612.83"/>
    <s v="tier - 2"/>
    <s v="tier - 3"/>
    <s v="R1013"/>
    <n v="44"/>
  </r>
  <r>
    <s v="Id768"/>
    <s v=" Ms.  Madeleine"/>
    <n v="49.49"/>
    <n v="4.5"/>
    <s v="No"/>
    <s v="No"/>
    <x v="0"/>
    <n v="0"/>
    <x v="1"/>
    <s v="Obesity"/>
    <s v="Normal"/>
    <s v="03-Oct-1983"/>
    <n v="5587.59"/>
    <s v="tier - 2"/>
    <s v="tier - 1"/>
    <s v="R1013"/>
    <n v="39"/>
  </r>
  <r>
    <s v="Id771"/>
    <s v=" Mr.  Matthew D"/>
    <n v="31"/>
    <n v="4.7699999999999996"/>
    <s v="No"/>
    <s v="No"/>
    <x v="0"/>
    <n v="1"/>
    <x v="0"/>
    <s v="Obesity"/>
    <s v="Normal"/>
    <s v="18-Sep-1974"/>
    <n v="5576.35"/>
    <s v="tier - 2"/>
    <s v="tier - 3"/>
    <s v="R1013"/>
    <n v="48"/>
  </r>
  <r>
    <s v="Id773"/>
    <s v=" Mr.  Ben"/>
    <n v="29.92"/>
    <n v="9.07"/>
    <s v="yes"/>
    <s v="No"/>
    <x v="0"/>
    <n v="1"/>
    <x v="0"/>
    <s v="Obesity"/>
    <s v="Diabetes"/>
    <s v="07-Dec-1980"/>
    <n v="5540.35"/>
    <s v="tier - 2"/>
    <s v="tier - 2"/>
    <s v="R1012"/>
    <n v="42"/>
  </r>
  <r>
    <s v="Id778"/>
    <s v=" Ms.  Tennille"/>
    <n v="41.69"/>
    <n v="5.78"/>
    <s v="No"/>
    <s v="No"/>
    <x v="0"/>
    <n v="0"/>
    <x v="0"/>
    <s v="Obesity"/>
    <s v="Prediabetes"/>
    <s v="26-Aug-1984"/>
    <n v="5484.47"/>
    <s v="tier - 2"/>
    <s v="tier - 2"/>
    <s v="R1013"/>
    <n v="38"/>
  </r>
  <r>
    <s v="Id779"/>
    <s v=" Mr.  Matt"/>
    <n v="33.799999999999997"/>
    <n v="7.67"/>
    <s v="No"/>
    <s v="No"/>
    <x v="0"/>
    <n v="3"/>
    <x v="1"/>
    <s v="Obesity"/>
    <s v="Diabetes"/>
    <s v="30-Sep-1986"/>
    <n v="5478.04"/>
    <s v="tier - 2"/>
    <s v="tier - 3"/>
    <s v="R1013"/>
    <n v="36"/>
  </r>
  <r>
    <s v="Id780"/>
    <s v=" Ms.  Emily"/>
    <n v="37.619999999999997"/>
    <n v="6.32"/>
    <s v="yes"/>
    <s v="yes"/>
    <x v="0"/>
    <n v="2"/>
    <x v="1"/>
    <s v="Obesity"/>
    <s v="Prediabetes"/>
    <s v="12-Jul-1986"/>
    <n v="5472.45"/>
    <s v="tier - 2"/>
    <s v="tier - 3"/>
    <s v="R1011"/>
    <n v="36"/>
  </r>
  <r>
    <s v="Id782"/>
    <s v=" Ms.  Shalane"/>
    <n v="37.43"/>
    <n v="4.5199999999999996"/>
    <s v="No"/>
    <s v="No"/>
    <x v="0"/>
    <n v="1"/>
    <x v="0"/>
    <s v="Obesity"/>
    <s v="Normal"/>
    <s v="24-Oct-1973"/>
    <n v="5466.88"/>
    <s v="tier - 2"/>
    <s v="tier - 2"/>
    <s v="R1013"/>
    <n v="49"/>
  </r>
  <r>
    <s v="Id783"/>
    <s v=" Ms.  Jessica N"/>
    <n v="31.065000000000001"/>
    <n v="5.71"/>
    <s v="No"/>
    <s v="No"/>
    <x v="0"/>
    <n v="0"/>
    <x v="0"/>
    <s v="Obesity"/>
    <s v="Prediabetes"/>
    <s v="25-Dec-1986"/>
    <n v="5458.05"/>
    <s v="tier - 2"/>
    <s v="tier - 2"/>
    <s v="R1024"/>
    <n v="36"/>
  </r>
  <r>
    <s v="Id787"/>
    <s v=" Ms.  Taralyn"/>
    <n v="40.15"/>
    <n v="5.93"/>
    <s v="No"/>
    <s v="No"/>
    <x v="0"/>
    <n v="1"/>
    <x v="0"/>
    <s v="Obesity"/>
    <s v="Prediabetes"/>
    <s v="08-Jun-1978"/>
    <n v="5428.98"/>
    <s v="tier - 2"/>
    <s v="tier - 2"/>
    <s v="R1012"/>
    <n v="45"/>
  </r>
  <r>
    <s v="Id788"/>
    <s v=" Mr.  James A"/>
    <n v="37.729999999999997"/>
    <n v="6.29"/>
    <s v="No"/>
    <s v="No"/>
    <x v="0"/>
    <n v="1"/>
    <x v="0"/>
    <s v="Obesity"/>
    <s v="Prediabetes"/>
    <s v="17-Sep-1992"/>
    <n v="5428.73"/>
    <s v="tier - 3"/>
    <s v="tier - 1"/>
    <s v="R1017"/>
    <n v="30"/>
  </r>
  <r>
    <s v="Id791"/>
    <s v=" Ms.  Pamela J"/>
    <n v="36.08"/>
    <n v="6.1"/>
    <s v="yes"/>
    <s v="No"/>
    <x v="0"/>
    <n v="1"/>
    <x v="1"/>
    <s v="Obesity"/>
    <s v="Prediabetes"/>
    <s v="27-Sep-1975"/>
    <n v="5411.99"/>
    <s v="tier - 2"/>
    <s v="tier - 3"/>
    <s v="R1012"/>
    <n v="47"/>
  </r>
  <r>
    <s v="Id793"/>
    <s v=" Mrs.  Sheila"/>
    <n v="33.82"/>
    <n v="8.93"/>
    <s v="yes"/>
    <s v="No"/>
    <x v="0"/>
    <n v="1"/>
    <x v="0"/>
    <s v="Obesity"/>
    <s v="Diabetes"/>
    <s v="01-Aug-1984"/>
    <n v="5400.98"/>
    <s v="tier - 2"/>
    <s v="tier - 2"/>
    <s v="R1013"/>
    <n v="38"/>
  </r>
  <r>
    <s v="Id794"/>
    <s v=" Mr.  Koji"/>
    <n v="32.9"/>
    <n v="4.3499999999999996"/>
    <s v="No"/>
    <s v="No"/>
    <x v="0"/>
    <n v="0"/>
    <x v="0"/>
    <s v="Obesity"/>
    <s v="Normal"/>
    <s v="03-Sep-1984"/>
    <n v="5397.62"/>
    <s v="tier - 2"/>
    <s v="tier - 2"/>
    <s v="R1013"/>
    <n v="38"/>
  </r>
  <r>
    <s v="Id795"/>
    <s v=" Ms.  Sarah"/>
    <n v="30.875"/>
    <n v="9.5399999999999991"/>
    <s v="yes"/>
    <s v="No"/>
    <x v="0"/>
    <n v="1"/>
    <x v="0"/>
    <s v="Obesity"/>
    <s v="Diabetes"/>
    <s v="06-Nov-1989"/>
    <n v="5396.44"/>
    <s v="tier - 2"/>
    <s v="tier - 3"/>
    <s v="R1013"/>
    <n v="33"/>
  </r>
  <r>
    <s v="Id796"/>
    <s v=" Mrs.  Colleen M"/>
    <n v="32.64"/>
    <n v="5.91"/>
    <s v="No"/>
    <s v="No"/>
    <x v="0"/>
    <n v="0"/>
    <x v="0"/>
    <s v="Obesity"/>
    <s v="Prediabetes"/>
    <s v="08-Aug-1988"/>
    <n v="5385.34"/>
    <s v="tier - 2"/>
    <s v="tier - 3"/>
    <s v="R1012"/>
    <n v="34"/>
  </r>
  <r>
    <s v="Id799"/>
    <s v=" Ms.  Ann M"/>
    <n v="32.774999999999999"/>
    <n v="4.75"/>
    <s v="No"/>
    <s v="No"/>
    <x v="0"/>
    <n v="0"/>
    <x v="0"/>
    <s v="Obesity"/>
    <s v="Normal"/>
    <s v="22-Jul-1986"/>
    <n v="5377.46"/>
    <s v="tier - 2"/>
    <s v="tier - 3"/>
    <s v="R1012"/>
    <n v="36"/>
  </r>
  <r>
    <s v="Id800"/>
    <s v=" Ms.  Sarah E"/>
    <n v="30.9"/>
    <n v="6.05"/>
    <s v="No"/>
    <s v="No"/>
    <x v="0"/>
    <n v="1"/>
    <x v="0"/>
    <s v="Obesity"/>
    <s v="Prediabetes"/>
    <s v="18-Nov-1989"/>
    <n v="5375.04"/>
    <s v="tier - 2"/>
    <s v="tier - 1"/>
    <s v="R1011"/>
    <n v="33"/>
  </r>
  <r>
    <s v="Id802"/>
    <s v=" Mrs.  Ilana"/>
    <n v="33.5"/>
    <n v="5.4"/>
    <s v="No"/>
    <s v="No"/>
    <x v="0"/>
    <n v="0"/>
    <x v="1"/>
    <s v="Obesity"/>
    <s v="Normal"/>
    <s v="07-Dec-1994"/>
    <n v="5364.66"/>
    <s v="tier - 2"/>
    <s v="tier - 1"/>
    <s v="R1011"/>
    <n v="28"/>
  </r>
  <r>
    <s v="Id804"/>
    <s v=" Ms.  Katherine"/>
    <n v="35.61"/>
    <n v="5.65"/>
    <s v="No"/>
    <s v="yes"/>
    <x v="0"/>
    <n v="1"/>
    <x v="0"/>
    <s v="Obesity"/>
    <s v="Normal"/>
    <s v="15-Dec-1972"/>
    <n v="5344.81"/>
    <s v="tier - 2"/>
    <s v="tier - 3"/>
    <s v="R1013"/>
    <n v="50"/>
  </r>
  <r>
    <s v="Id805"/>
    <s v=" Mr.  Karl"/>
    <n v="37.56"/>
    <n v="5.88"/>
    <s v="No"/>
    <s v="yes"/>
    <x v="0"/>
    <n v="1"/>
    <x v="0"/>
    <s v="Obesity"/>
    <s v="Prediabetes"/>
    <s v="28-Aug-1991"/>
    <n v="5327.4"/>
    <s v="tier - 2"/>
    <s v="tier - 1"/>
    <s v="R1012"/>
    <n v="31"/>
  </r>
  <r>
    <s v="Id808"/>
    <s v=" Mr.  Bradley D"/>
    <n v="30.02"/>
    <n v="7.63"/>
    <s v="yes"/>
    <s v="No"/>
    <x v="0"/>
    <n v="1"/>
    <x v="0"/>
    <s v="Obesity"/>
    <s v="Diabetes"/>
    <s v="10-Jun-1989"/>
    <n v="37079.370000000003"/>
    <s v="tier - 2"/>
    <s v="tier - 3"/>
    <s v="R1011"/>
    <n v="33"/>
  </r>
  <r>
    <s v="Id813"/>
    <s v=" Mr.  Jonathan"/>
    <n v="47.46"/>
    <n v="6.24"/>
    <s v="yes"/>
    <s v="No"/>
    <x v="0"/>
    <n v="1"/>
    <x v="1"/>
    <s v="Obesity"/>
    <s v="Prediabetes"/>
    <s v="01-Sep-1987"/>
    <n v="5275.86"/>
    <s v="tier - 2"/>
    <s v="tier - 2"/>
    <s v="R1013"/>
    <n v="35"/>
  </r>
  <r>
    <s v="Id814"/>
    <s v=" Mr.  Wayne A"/>
    <n v="30.8"/>
    <n v="5.07"/>
    <s v="No"/>
    <s v="No"/>
    <x v="0"/>
    <n v="0"/>
    <x v="0"/>
    <s v="Obesity"/>
    <s v="Normal"/>
    <s v="20-Oct-1986"/>
    <n v="5272.18"/>
    <s v="tier - 2"/>
    <s v="tier - 3"/>
    <s v="R1012"/>
    <n v="36"/>
  </r>
  <r>
    <s v="Id815"/>
    <s v=" Mr.  Nobuyori"/>
    <n v="34.799999999999997"/>
    <n v="4.38"/>
    <s v="No"/>
    <s v="No"/>
    <x v="0"/>
    <n v="1"/>
    <x v="0"/>
    <s v="Obesity"/>
    <s v="Normal"/>
    <s v="20-Sep-1986"/>
    <n v="5267.82"/>
    <s v="tier - 2"/>
    <s v="tier - 2"/>
    <s v="R1012"/>
    <n v="36"/>
  </r>
  <r>
    <s v="Id816"/>
    <s v=" Mr.  Rich"/>
    <n v="34.21"/>
    <n v="4.54"/>
    <s v="No"/>
    <s v="No"/>
    <x v="0"/>
    <n v="1"/>
    <x v="0"/>
    <s v="Obesity"/>
    <s v="Normal"/>
    <s v="25-Oct-1986"/>
    <n v="5266.37"/>
    <s v="tier - 2"/>
    <s v="tier - 2"/>
    <s v="R1012"/>
    <n v="36"/>
  </r>
  <r>
    <s v="Id817"/>
    <s v=" Mr.  Marcos S"/>
    <n v="31"/>
    <n v="5.38"/>
    <s v="No"/>
    <s v="No"/>
    <x v="0"/>
    <n v="1"/>
    <x v="0"/>
    <s v="Obesity"/>
    <s v="Normal"/>
    <s v="19-Jul-1989"/>
    <n v="5261.47"/>
    <s v="tier - 2"/>
    <s v="tier - 2"/>
    <s v="R1012"/>
    <n v="33"/>
  </r>
  <r>
    <s v="Id819"/>
    <s v=" Mr.  Andy"/>
    <n v="30.13"/>
    <n v="4.03"/>
    <s v="yes"/>
    <s v="No"/>
    <x v="0"/>
    <n v="1"/>
    <x v="0"/>
    <s v="Obesity"/>
    <s v="Normal"/>
    <s v="17-Dec-1988"/>
    <n v="37076.370000000003"/>
    <s v="tier - 2"/>
    <s v="tier - 1"/>
    <s v="R1011"/>
    <n v="34"/>
  </r>
  <r>
    <s v="Id820"/>
    <s v=" Ms.  Mary"/>
    <n v="34.19"/>
    <n v="4.1900000000000004"/>
    <s v="No"/>
    <s v="No"/>
    <x v="0"/>
    <n v="0"/>
    <x v="0"/>
    <s v="Obesity"/>
    <s v="Normal"/>
    <s v="06-Jul-1990"/>
    <n v="5253.52"/>
    <s v="tier - 3"/>
    <s v="tier - 3"/>
    <s v="R1011"/>
    <n v="32"/>
  </r>
  <r>
    <s v="Id823"/>
    <s v=" Mr.  Robert"/>
    <n v="37.28"/>
    <n v="4.66"/>
    <s v="No"/>
    <s v="yes"/>
    <x v="0"/>
    <n v="1"/>
    <x v="0"/>
    <s v="Obesity"/>
    <s v="Normal"/>
    <s v="26-Dec-1987"/>
    <n v="5240.7700000000004"/>
    <s v="tier - 2"/>
    <s v="tier - 2"/>
    <s v="R1011"/>
    <n v="35"/>
  </r>
  <r>
    <s v="Id824"/>
    <s v=" Mr.  Geoff"/>
    <n v="49.24"/>
    <n v="4.45"/>
    <s v="No"/>
    <s v="No"/>
    <x v="0"/>
    <n v="0"/>
    <x v="1"/>
    <s v="Obesity"/>
    <s v="Normal"/>
    <s v="29-Jun-1987"/>
    <n v="5227.99"/>
    <s v="tier - 2"/>
    <s v="tier - 1"/>
    <s v="R1024"/>
    <n v="35"/>
  </r>
  <r>
    <s v="Id829"/>
    <s v=" Mrs.  Michelle L"/>
    <n v="31.54"/>
    <n v="4.71"/>
    <s v="No"/>
    <s v="No"/>
    <x v="0"/>
    <n v="0"/>
    <x v="0"/>
    <s v="Obesity"/>
    <s v="Normal"/>
    <s v="06-Jun-2004"/>
    <n v="5198.6899999999996"/>
    <s v="tier - 2"/>
    <s v="tier - 2"/>
    <s v="R1022"/>
    <n v="19"/>
  </r>
  <r>
    <s v="Id831"/>
    <s v=" Mr.  Michael"/>
    <n v="38.83"/>
    <n v="4.78"/>
    <s v="No"/>
    <s v="No"/>
    <x v="1"/>
    <n v="1"/>
    <x v="0"/>
    <s v="Obesity"/>
    <s v="Normal"/>
    <s v="12-Sep-1979"/>
    <n v="5195.58"/>
    <s v="tier - 2"/>
    <s v="tier - 2"/>
    <s v="R1013"/>
    <n v="43"/>
  </r>
  <r>
    <s v="Id834"/>
    <s v=" Mrs.  Karine"/>
    <n v="42.13"/>
    <n v="4.54"/>
    <s v="yes"/>
    <s v="No"/>
    <x v="0"/>
    <n v="1"/>
    <x v="0"/>
    <s v="Obesity"/>
    <s v="Normal"/>
    <s v="09-Oct-1990"/>
    <n v="5152.13"/>
    <s v="tier - 2"/>
    <s v="tier - 2"/>
    <s v="R1011"/>
    <n v="32"/>
  </r>
  <r>
    <s v="Id835"/>
    <s v=" Ms.  Antonia G"/>
    <n v="54.4"/>
    <n v="5.22"/>
    <s v="No"/>
    <s v="No"/>
    <x v="0"/>
    <n v="1"/>
    <x v="1"/>
    <s v="Obesity"/>
    <s v="Normal"/>
    <s v="22-Aug-1990"/>
    <n v="5148.55"/>
    <s v="tier - 2"/>
    <s v="tier - 2"/>
    <s v="R1024"/>
    <n v="32"/>
  </r>
  <r>
    <s v="Id837"/>
    <s v=" Ms.  Wendy"/>
    <n v="32.78"/>
    <n v="4.63"/>
    <s v="No"/>
    <s v="No"/>
    <x v="0"/>
    <n v="0"/>
    <x v="0"/>
    <s v="Obesity"/>
    <s v="Normal"/>
    <s v="10-Dec-1993"/>
    <n v="5138.26"/>
    <s v="tier - 2"/>
    <s v="tier - 2"/>
    <s v="R1013"/>
    <n v="29"/>
  </r>
  <r>
    <s v="Id842"/>
    <s v=" Ms.  Amy L"/>
    <n v="32.18"/>
    <n v="6.44"/>
    <s v="yes"/>
    <s v="No"/>
    <x v="1"/>
    <n v="1"/>
    <x v="0"/>
    <s v="Obesity"/>
    <s v="Diabetes"/>
    <s v="18-Nov-1987"/>
    <n v="5116.5"/>
    <s v="tier - 2"/>
    <s v="tier - 2"/>
    <s v="R1012"/>
    <n v="35"/>
  </r>
  <r>
    <s v="Id843"/>
    <s v=" Ms.  Katie J"/>
    <n v="37.380000000000003"/>
    <n v="6.05"/>
    <s v="yes"/>
    <s v="No"/>
    <x v="0"/>
    <n v="0"/>
    <x v="0"/>
    <s v="Obesity"/>
    <s v="Prediabetes"/>
    <s v="19-Jun-1999"/>
    <n v="5087.92"/>
    <s v="tier - 2"/>
    <s v="tier - 2"/>
    <s v="R1026"/>
    <n v="23"/>
  </r>
  <r>
    <s v="Id844"/>
    <s v=" Ms.  Laura E"/>
    <n v="31.12"/>
    <n v="4.76"/>
    <s v="yes"/>
    <s v="No"/>
    <x v="1"/>
    <n v="1"/>
    <x v="0"/>
    <s v="Obesity"/>
    <s v="Normal"/>
    <s v="14-Jul-1997"/>
    <n v="5080.1000000000004"/>
    <s v="tier - 3"/>
    <s v="tier - 2"/>
    <s v="R1011"/>
    <n v="25"/>
  </r>
  <r>
    <s v="Id846"/>
    <s v=" Ms.  Vanessa"/>
    <n v="35.53"/>
    <n v="4.6100000000000003"/>
    <s v="No"/>
    <s v="No"/>
    <x v="0"/>
    <n v="1"/>
    <x v="1"/>
    <s v="Obesity"/>
    <s v="Normal"/>
    <s v="11-Jun-1993"/>
    <n v="5059.5600000000004"/>
    <s v="tier - 2"/>
    <s v="tier - 1"/>
    <s v="R1021"/>
    <n v="29"/>
  </r>
  <r>
    <s v="Id849"/>
    <s v=" Mr.  Alex"/>
    <n v="33.700000000000003"/>
    <n v="4.32"/>
    <s v="yes"/>
    <s v="No"/>
    <x v="0"/>
    <n v="1"/>
    <x v="0"/>
    <s v="Obesity"/>
    <s v="Normal"/>
    <s v="16-Oct-2001"/>
    <n v="5043.13"/>
    <s v="tier - 2"/>
    <s v="tier - 3"/>
    <s v="R1011"/>
    <n v="21"/>
  </r>
  <r>
    <s v="Id853"/>
    <s v=" Mr.  Joshua"/>
    <n v="37.25"/>
    <n v="6.23"/>
    <s v="yes"/>
    <s v="No"/>
    <x v="0"/>
    <n v="0"/>
    <x v="0"/>
    <s v="Obesity"/>
    <s v="Prediabetes"/>
    <s v="10-Sep-1991"/>
    <n v="5031.2700000000004"/>
    <s v="tier - 3"/>
    <s v="tier - 1"/>
    <s v="R1016"/>
    <n v="31"/>
  </r>
  <r>
    <s v="Id856"/>
    <s v=" Mr.  Patrick Sr"/>
    <n v="36.630000000000003"/>
    <n v="5.15"/>
    <s v="No"/>
    <s v="No"/>
    <x v="0"/>
    <n v="0"/>
    <x v="0"/>
    <s v="Obesity"/>
    <s v="Normal"/>
    <s v="08-Jul-1988"/>
    <n v="5003.8500000000004"/>
    <s v="tier - 2"/>
    <s v="tier - 3"/>
    <s v="R1011"/>
    <n v="34"/>
  </r>
  <r>
    <s v="Id857"/>
    <s v=" Ms.  Kelly M"/>
    <n v="39.729999999999997"/>
    <n v="6.24"/>
    <s v="No"/>
    <s v="No"/>
    <x v="0"/>
    <n v="0"/>
    <x v="1"/>
    <s v="Obesity"/>
    <s v="Prediabetes"/>
    <s v="09-Jun-1977"/>
    <n v="5003.7700000000004"/>
    <s v="tier - 2"/>
    <s v="tier - 3"/>
    <s v="R1013"/>
    <n v="45"/>
  </r>
  <r>
    <s v="Id861"/>
    <s v=" Mr.  Alex"/>
    <n v="32.11"/>
    <n v="6.24"/>
    <s v="No"/>
    <s v="No"/>
    <x v="1"/>
    <n v="1"/>
    <x v="0"/>
    <s v="Obesity"/>
    <s v="Prediabetes"/>
    <s v="07-Nov-1973"/>
    <n v="4985.22"/>
    <s v="tier - 2"/>
    <s v="tier - 3"/>
    <s v="R1013"/>
    <n v="49"/>
  </r>
  <r>
    <s v="Id862"/>
    <s v=" Ms.  Kathryn"/>
    <n v="30.114999999999998"/>
    <n v="11.61"/>
    <s v="No"/>
    <s v="No"/>
    <x v="0"/>
    <n v="0"/>
    <x v="0"/>
    <s v="Obesity"/>
    <s v="Diabetes"/>
    <s v="30-Aug-1991"/>
    <n v="4949.76"/>
    <s v="tier - 2"/>
    <s v="tier - 1"/>
    <s v="R1013"/>
    <n v="31"/>
  </r>
  <r>
    <s v="Id867"/>
    <s v=" Mr.  Chad"/>
    <n v="35.75"/>
    <n v="5.07"/>
    <s v="No"/>
    <s v="No"/>
    <x v="0"/>
    <n v="0"/>
    <x v="0"/>
    <s v="Obesity"/>
    <s v="Normal"/>
    <s v="10-Aug-1993"/>
    <n v="4922.92"/>
    <s v="tier - 2"/>
    <s v="tier - 2"/>
    <s v="R1012"/>
    <n v="29"/>
  </r>
  <r>
    <s v="Id868"/>
    <s v=" Mr.  Mark"/>
    <n v="35.68"/>
    <n v="10.039999999999999"/>
    <s v="No"/>
    <s v="No"/>
    <x v="0"/>
    <n v="0"/>
    <x v="1"/>
    <s v="Obesity"/>
    <s v="Diabetes"/>
    <s v="21-Aug-2002"/>
    <n v="4915.0600000000004"/>
    <s v="tier - 2"/>
    <s v="tier - 1"/>
    <s v="R1017"/>
    <n v="20"/>
  </r>
  <r>
    <s v="Id869"/>
    <s v=" Mr.  David"/>
    <n v="29.92"/>
    <n v="10.97"/>
    <s v="yes"/>
    <s v="No"/>
    <x v="0"/>
    <n v="1"/>
    <x v="0"/>
    <s v="Obesity"/>
    <s v="Diabetes"/>
    <s v="18-Oct-1981"/>
    <n v="4911.8900000000003"/>
    <s v="tier - 2"/>
    <s v="tier - 3"/>
    <s v="R1013"/>
    <n v="41"/>
  </r>
  <r>
    <s v="Id873"/>
    <s v=" Mrs.  Emily"/>
    <n v="32.585000000000001"/>
    <n v="4.93"/>
    <s v="yes"/>
    <s v="No"/>
    <x v="0"/>
    <n v="1"/>
    <x v="0"/>
    <s v="Obesity"/>
    <s v="Normal"/>
    <s v="10-Jul-1989"/>
    <n v="4890"/>
    <s v="tier - 3"/>
    <s v="tier - 2"/>
    <s v="R1013"/>
    <n v="33"/>
  </r>
  <r>
    <s v="Id874"/>
    <s v=" Ms.  Julie A"/>
    <n v="33.97"/>
    <n v="5.6"/>
    <s v="yes"/>
    <s v="No"/>
    <x v="0"/>
    <n v="0"/>
    <x v="0"/>
    <s v="Obesity"/>
    <s v="Normal"/>
    <s v="22-Oct-1968"/>
    <n v="36922.61"/>
    <s v="tier - 2"/>
    <s v="tier - 1"/>
    <s v="R1011"/>
    <n v="54"/>
  </r>
  <r>
    <s v="Id879"/>
    <s v=" Ms.  Renee"/>
    <n v="48.86"/>
    <n v="6.09"/>
    <s v="No"/>
    <s v="No"/>
    <x v="0"/>
    <n v="0"/>
    <x v="1"/>
    <s v="Obesity"/>
    <s v="Prediabetes"/>
    <s v="27-Dec-1995"/>
    <n v="4846.92"/>
    <s v="tier - 2"/>
    <s v="tier - 3"/>
    <s v="R1017"/>
    <n v="27"/>
  </r>
  <r>
    <s v="Id880"/>
    <s v=" Ms.  Nellie A"/>
    <n v="31.57"/>
    <n v="6.15"/>
    <s v="No"/>
    <s v="No"/>
    <x v="0"/>
    <n v="1"/>
    <x v="0"/>
    <s v="Obesity"/>
    <s v="Prediabetes"/>
    <s v="07-Jun-2001"/>
    <n v="4846.53"/>
    <s v="tier - 2"/>
    <s v="tier - 3"/>
    <s v="R1021"/>
    <n v="22"/>
  </r>
  <r>
    <s v="Id881"/>
    <s v=" Ms.  Tamara"/>
    <n v="33.18"/>
    <n v="5.22"/>
    <s v="No"/>
    <s v="yes"/>
    <x v="0"/>
    <n v="1"/>
    <x v="0"/>
    <s v="Obesity"/>
    <s v="Normal"/>
    <s v="11-Sep-1974"/>
    <n v="4844.67"/>
    <s v="tier - 2"/>
    <s v="tier - 2"/>
    <s v="R1013"/>
    <n v="48"/>
  </r>
  <r>
    <s v="Id882"/>
    <s v=" Ms.  Joan"/>
    <n v="37"/>
    <n v="11.66"/>
    <s v="No"/>
    <s v="No"/>
    <x v="0"/>
    <n v="0"/>
    <x v="0"/>
    <s v="Obesity"/>
    <s v="Diabetes"/>
    <s v="13-Dec-1979"/>
    <n v="4843.79"/>
    <s v="tier - 2"/>
    <s v="tier - 3"/>
    <s v="R1013"/>
    <n v="43"/>
  </r>
  <r>
    <s v="Id886"/>
    <s v=" Ms.  Bronwyn"/>
    <n v="39.82"/>
    <n v="6.06"/>
    <s v="No"/>
    <s v="No"/>
    <x v="0"/>
    <n v="0"/>
    <x v="0"/>
    <s v="Obesity"/>
    <s v="Prediabetes"/>
    <s v="10-Sep-1992"/>
    <n v="4837.58"/>
    <s v="tier - 3"/>
    <s v="tier - 2"/>
    <s v="R1013"/>
    <n v="30"/>
  </r>
  <r>
    <s v="Id890"/>
    <s v=" Mr.  Jeffrey"/>
    <n v="36.765000000000001"/>
    <n v="7.29"/>
    <s v="yes"/>
    <s v="No"/>
    <x v="1"/>
    <n v="1"/>
    <x v="1"/>
    <s v="Obesity"/>
    <s v="Diabetes"/>
    <s v="03-Jul-1981"/>
    <n v="4827.1000000000004"/>
    <s v="tier - 2"/>
    <s v="tier - 1"/>
    <s v="R1013"/>
    <n v="41"/>
  </r>
  <r>
    <s v="Id891"/>
    <s v=" Mr.  Andrew R"/>
    <n v="34.799999999999997"/>
    <n v="11.4"/>
    <s v="yes"/>
    <s v="No"/>
    <x v="1"/>
    <n v="1"/>
    <x v="0"/>
    <s v="Obesity"/>
    <s v="Diabetes"/>
    <s v="03-Oct-1978"/>
    <n v="4812.34"/>
    <s v="tier - 2"/>
    <s v="tier - 3"/>
    <s v="R1013"/>
    <n v="44"/>
  </r>
  <r>
    <s v="Id892"/>
    <s v=" Mr.  Francisco J"/>
    <n v="38.6"/>
    <n v="6.02"/>
    <s v="No"/>
    <s v="No"/>
    <x v="0"/>
    <n v="1"/>
    <x v="0"/>
    <s v="Obesity"/>
    <s v="Prediabetes"/>
    <s v="16-Dec-1989"/>
    <n v="4795.66"/>
    <s v="tier - 2"/>
    <s v="tier - 1"/>
    <s v="R1013"/>
    <n v="33"/>
  </r>
  <r>
    <s v="Id893"/>
    <s v=" Mrs.  Rhonda"/>
    <n v="43.12"/>
    <n v="6.25"/>
    <s v="No"/>
    <s v="No"/>
    <x v="0"/>
    <n v="1"/>
    <x v="0"/>
    <s v="Obesity"/>
    <s v="Prediabetes"/>
    <s v="22-Jun-1987"/>
    <n v="4787.42"/>
    <s v="tier - 2"/>
    <s v="tier - 3"/>
    <s v="R1013"/>
    <n v="35"/>
  </r>
  <r>
    <s v="Id894"/>
    <s v=" Mr.  John"/>
    <n v="30.5"/>
    <n v="4.8099999999999996"/>
    <s v="No"/>
    <s v="No"/>
    <x v="0"/>
    <n v="1"/>
    <x v="0"/>
    <s v="Obesity"/>
    <s v="Normal"/>
    <s v="09-Dec-1989"/>
    <n v="4779.6000000000004"/>
    <s v="tier - 2"/>
    <s v="tier - 3"/>
    <s v="R1013"/>
    <n v="33"/>
  </r>
  <r>
    <s v="Id897"/>
    <s v=" Ms.  Lucille"/>
    <n v="35.93"/>
    <n v="5.43"/>
    <s v="No"/>
    <s v="yes"/>
    <x v="0"/>
    <n v="1"/>
    <x v="0"/>
    <s v="Obesity"/>
    <s v="Normal"/>
    <s v="24-Jul-1963"/>
    <n v="36910.61"/>
    <s v="tier - 2"/>
    <s v="tier - 2"/>
    <s v="R1011"/>
    <n v="59"/>
  </r>
  <r>
    <s v="Id898"/>
    <s v=" Ms.  April"/>
    <n v="32.68"/>
    <n v="5.44"/>
    <s v="No"/>
    <s v="No"/>
    <x v="0"/>
    <n v="0"/>
    <x v="0"/>
    <s v="Obesity"/>
    <s v="Normal"/>
    <s v="27-Sep-1987"/>
    <n v="4762.33"/>
    <s v="tier - 3"/>
    <s v="tier - 3"/>
    <s v="R1011"/>
    <n v="35"/>
  </r>
  <r>
    <s v="Id902"/>
    <s v=" Mr.  Patrick J"/>
    <n v="32.49"/>
    <n v="4.29"/>
    <s v="No"/>
    <s v="No"/>
    <x v="1"/>
    <n v="1"/>
    <x v="1"/>
    <s v="Obesity"/>
    <s v="Normal"/>
    <s v="05-Jun-1987"/>
    <n v="4746.34"/>
    <s v="tier - 2"/>
    <s v="tier - 2"/>
    <s v="R1011"/>
    <n v="36"/>
  </r>
  <r>
    <s v="Id908"/>
    <s v=" Mr.  Wayne L"/>
    <n v="46.53"/>
    <n v="4.16"/>
    <s v="No"/>
    <s v="No"/>
    <x v="0"/>
    <n v="0"/>
    <x v="0"/>
    <s v="Obesity"/>
    <s v="Normal"/>
    <s v="21-Jun-2003"/>
    <n v="36898.730000000003"/>
    <s v="tier - 2"/>
    <s v="tier - 1"/>
    <s v="R1012"/>
    <n v="19"/>
  </r>
  <r>
    <s v="Id909"/>
    <s v=" Mr.  Jason M"/>
    <n v="34.99"/>
    <n v="5.0999999999999996"/>
    <s v="No"/>
    <s v="No"/>
    <x v="1"/>
    <n v="1"/>
    <x v="0"/>
    <s v="Obesity"/>
    <s v="Normal"/>
    <s v="28-Sep-1992"/>
    <n v="4719.5200000000004"/>
    <s v="tier - 2"/>
    <s v="tier - 2"/>
    <s v="R1024"/>
    <n v="30"/>
  </r>
  <r>
    <s v="Id911"/>
    <s v=" Mr.  Marc"/>
    <n v="37.18"/>
    <n v="4.9000000000000004"/>
    <s v="No"/>
    <s v="No"/>
    <x v="0"/>
    <n v="0"/>
    <x v="0"/>
    <s v="Obesity"/>
    <s v="Normal"/>
    <s v="12-Aug-1981"/>
    <n v="4712.12"/>
    <s v="tier - 2"/>
    <s v="tier - 3"/>
    <s v="R1011"/>
    <n v="41"/>
  </r>
  <r>
    <s v="Id912"/>
    <s v=" Mr.  Christopher"/>
    <n v="35.200000000000003"/>
    <n v="5.55"/>
    <s v="No"/>
    <s v="No"/>
    <x v="0"/>
    <n v="0"/>
    <x v="0"/>
    <s v="Obesity"/>
    <s v="Normal"/>
    <s v="04-Dec-1977"/>
    <n v="4699.47"/>
    <s v="tier - 2"/>
    <s v="tier - 3"/>
    <s v="R1013"/>
    <n v="45"/>
  </r>
  <r>
    <s v="Id913"/>
    <s v=" Mr.  Kevin"/>
    <n v="39"/>
    <n v="5.7"/>
    <s v="No"/>
    <s v="No"/>
    <x v="0"/>
    <n v="2"/>
    <x v="1"/>
    <s v="Obesity"/>
    <s v="Prediabetes"/>
    <s v="22-Jun-2003"/>
    <n v="4687.8"/>
    <s v="tier - 2"/>
    <s v="tier - 3"/>
    <s v="R1011"/>
    <n v="19"/>
  </r>
  <r>
    <s v="Id914"/>
    <s v=" Mr.  Aharon N"/>
    <n v="37.335000000000001"/>
    <n v="4.95"/>
    <s v="No"/>
    <s v="No"/>
    <x v="0"/>
    <n v="0"/>
    <x v="0"/>
    <s v="Obesity"/>
    <s v="Normal"/>
    <s v="04-Sep-1990"/>
    <n v="4686.3900000000003"/>
    <s v="tier - 3"/>
    <s v="tier - 3"/>
    <s v="R1013"/>
    <n v="32"/>
  </r>
  <r>
    <s v="Id916"/>
    <s v=" Mr.  Malcolm"/>
    <n v="30.8"/>
    <n v="4.9000000000000004"/>
    <s v="yes"/>
    <s v="No"/>
    <x v="0"/>
    <n v="0"/>
    <x v="0"/>
    <s v="Obesity"/>
    <s v="Normal"/>
    <s v="18-Oct-1979"/>
    <n v="4674.2"/>
    <s v="tier - 2"/>
    <s v="tier - 1"/>
    <s v="R1013"/>
    <n v="43"/>
  </r>
  <r>
    <s v="Id917"/>
    <s v=" Ms.  Anna E"/>
    <n v="30.21"/>
    <n v="5.21"/>
    <s v="No"/>
    <s v="No"/>
    <x v="0"/>
    <n v="1"/>
    <x v="0"/>
    <s v="Obesity"/>
    <s v="Normal"/>
    <s v="13-Jul-1990"/>
    <n v="4673.3900000000003"/>
    <s v="tier - 2"/>
    <s v="tier - 1"/>
    <s v="R1013"/>
    <n v="32"/>
  </r>
  <r>
    <s v="Id918"/>
    <s v=" Ms.  Jenny"/>
    <n v="35.340000000000003"/>
    <n v="4.13"/>
    <s v="No"/>
    <s v="yes"/>
    <x v="0"/>
    <n v="1"/>
    <x v="0"/>
    <s v="Obesity"/>
    <s v="Normal"/>
    <s v="26-Sep-1990"/>
    <n v="4670.6400000000003"/>
    <s v="tier - 2"/>
    <s v="tier - 2"/>
    <s v="R1011"/>
    <n v="32"/>
  </r>
  <r>
    <s v="Id922"/>
    <s v=" Ms.  Aditi"/>
    <n v="31.35"/>
    <n v="4.2"/>
    <s v="No"/>
    <s v="yes"/>
    <x v="0"/>
    <n v="1"/>
    <x v="0"/>
    <s v="Obesity"/>
    <s v="Normal"/>
    <s v="22-Jun-1985"/>
    <n v="4646.76"/>
    <s v="tier - 1"/>
    <s v="tier - 1"/>
    <s v="R1011"/>
    <n v="37"/>
  </r>
  <r>
    <s v="Id924"/>
    <s v=" Ms.  Marianne"/>
    <n v="35.299999999999997"/>
    <n v="6.09"/>
    <s v="No"/>
    <s v="No"/>
    <x v="0"/>
    <n v="1"/>
    <x v="1"/>
    <s v="Obesity"/>
    <s v="Prediabetes"/>
    <s v="02-Jul-2000"/>
    <n v="4608.03"/>
    <s v="tier - 2"/>
    <s v="tier - 3"/>
    <s v="R1011"/>
    <n v="22"/>
  </r>
  <r>
    <s v="Id925"/>
    <s v=" Ms.  Carla"/>
    <n v="42.9"/>
    <n v="4.87"/>
    <s v="yes"/>
    <s v="No"/>
    <x v="0"/>
    <n v="1"/>
    <x v="0"/>
    <s v="Obesity"/>
    <s v="Normal"/>
    <s v="18-Sep-1989"/>
    <n v="4571.41"/>
    <s v="tier - 2"/>
    <s v="tier - 2"/>
    <s v="R1012"/>
    <n v="33"/>
  </r>
  <r>
    <s v="Id928"/>
    <s v=" Ms.  Maria A"/>
    <n v="34.674999999999997"/>
    <n v="5.71"/>
    <s v="yes"/>
    <s v="No"/>
    <x v="0"/>
    <n v="1"/>
    <x v="0"/>
    <s v="Obesity"/>
    <s v="Prediabetes"/>
    <s v="22-Dec-2004"/>
    <n v="4561.1899999999996"/>
    <s v="tier - 2"/>
    <s v="tier - 2"/>
    <s v="R1024"/>
    <n v="18"/>
  </r>
  <r>
    <s v="Id930"/>
    <s v=" Mr.  Steve Jr"/>
    <n v="34.130000000000003"/>
    <n v="5.65"/>
    <s v="No"/>
    <s v="No"/>
    <x v="1"/>
    <n v="1"/>
    <x v="0"/>
    <s v="Obesity"/>
    <s v="Normal"/>
    <s v="04-Jul-1992"/>
    <n v="36837.47"/>
    <s v="tier - 2"/>
    <s v="tier - 3"/>
    <s v="R1011"/>
    <n v="30"/>
  </r>
  <r>
    <s v="Id933"/>
    <s v=" Mr.  Dale"/>
    <n v="33.659999999999997"/>
    <n v="4.08"/>
    <s v="yes"/>
    <s v="No"/>
    <x v="1"/>
    <n v="1"/>
    <x v="0"/>
    <s v="Obesity"/>
    <s v="Normal"/>
    <s v="13-Aug-1992"/>
    <n v="4527.18"/>
    <s v="tier - 2"/>
    <s v="tier - 2"/>
    <s v="R1012"/>
    <n v="30"/>
  </r>
  <r>
    <s v="Id935"/>
    <s v=" Mr.  Robert S"/>
    <n v="33.42"/>
    <n v="10.67"/>
    <s v="No"/>
    <s v="No"/>
    <x v="0"/>
    <n v="0"/>
    <x v="1"/>
    <s v="Obesity"/>
    <s v="Diabetes"/>
    <s v="05-Dec-1987"/>
    <n v="4518.7700000000004"/>
    <s v="tier - 2"/>
    <s v="tier - 3"/>
    <s v="R1012"/>
    <n v="35"/>
  </r>
  <r>
    <s v="Id937"/>
    <s v=" Mrs.  Ulrike"/>
    <n v="35.78"/>
    <n v="6.07"/>
    <s v="No"/>
    <s v="yes"/>
    <x v="0"/>
    <n v="1"/>
    <x v="0"/>
    <s v="Obesity"/>
    <s v="Prediabetes"/>
    <s v="16-Jun-1980"/>
    <n v="4515.71"/>
    <s v="tier - 2"/>
    <s v="tier - 3"/>
    <s v="R1013"/>
    <n v="42"/>
  </r>
  <r>
    <s v="Id938"/>
    <s v=" Ms.  Katlyn A"/>
    <n v="34.96"/>
    <n v="5.63"/>
    <s v="No"/>
    <s v="No"/>
    <x v="0"/>
    <n v="0"/>
    <x v="0"/>
    <s v="Obesity"/>
    <s v="Normal"/>
    <s v="27-Sep-1982"/>
    <n v="4511.41"/>
    <s v="tier - 2"/>
    <s v="tier - 3"/>
    <s v="R1013"/>
    <n v="40"/>
  </r>
  <r>
    <s v="Id939"/>
    <s v=" Mr.  Morgan B"/>
    <n v="38.39"/>
    <n v="6.05"/>
    <s v="No"/>
    <s v="No"/>
    <x v="0"/>
    <n v="0"/>
    <x v="0"/>
    <s v="Obesity"/>
    <s v="Prediabetes"/>
    <s v="13-Oct-1997"/>
    <n v="4504.66"/>
    <s v="tier - 1"/>
    <s v="tier - 2"/>
    <s v="R1013"/>
    <n v="25"/>
  </r>
  <r>
    <s v="Id940"/>
    <s v=" Mr.  Peter"/>
    <n v="33.82"/>
    <n v="4.6500000000000004"/>
    <s v="No"/>
    <s v="No"/>
    <x v="0"/>
    <n v="0"/>
    <x v="0"/>
    <s v="Obesity"/>
    <s v="Normal"/>
    <s v="26-Jun-1988"/>
    <n v="4500.34"/>
    <s v="tier - 2"/>
    <s v="tier - 1"/>
    <s v="R1017"/>
    <n v="34"/>
  </r>
  <r>
    <s v="Id942"/>
    <s v=" Ms.  Silvana M"/>
    <n v="33"/>
    <n v="5.39"/>
    <s v="No"/>
    <s v="No"/>
    <x v="0"/>
    <n v="0"/>
    <x v="0"/>
    <s v="Obesity"/>
    <s v="Normal"/>
    <s v="12-Jul-1992"/>
    <n v="4488.58"/>
    <s v="tier - 2"/>
    <s v="tier - 3"/>
    <s v="R1012"/>
    <n v="30"/>
  </r>
  <r>
    <s v="Id946"/>
    <s v=" Mr.  John"/>
    <n v="37.18"/>
    <n v="6.75"/>
    <s v="yes"/>
    <s v="No"/>
    <x v="0"/>
    <n v="2"/>
    <x v="1"/>
    <s v="Obesity"/>
    <s v="Diabetes"/>
    <s v="15-Jul-1990"/>
    <n v="4462.72"/>
    <s v="tier - 2"/>
    <s v="tier - 3"/>
    <s v="R1012"/>
    <n v="32"/>
  </r>
  <r>
    <s v="Id947"/>
    <s v=" Mr.  Antony G"/>
    <n v="32.11"/>
    <n v="5.19"/>
    <s v="No"/>
    <s v="No"/>
    <x v="1"/>
    <n v="1"/>
    <x v="0"/>
    <s v="Obesity"/>
    <s v="Normal"/>
    <s v="08-Aug-1990"/>
    <n v="4454.3999999999996"/>
    <s v="tier - 2"/>
    <s v="tier - 3"/>
    <s v="R1012"/>
    <n v="32"/>
  </r>
  <r>
    <s v="Id948"/>
    <s v=" Mr.  Eric"/>
    <n v="31.73"/>
    <n v="5.16"/>
    <s v="No"/>
    <s v="No"/>
    <x v="1"/>
    <n v="1"/>
    <x v="0"/>
    <s v="Obesity"/>
    <s v="Normal"/>
    <s v="28-Jun-1994"/>
    <n v="4449.46"/>
    <s v="tier - 1"/>
    <s v="tier - 2"/>
    <s v="R1013"/>
    <n v="28"/>
  </r>
  <r>
    <s v="Id952"/>
    <s v=" Ms.  Rosemary C"/>
    <n v="31.5"/>
    <n v="9.6199999999999992"/>
    <s v="yes"/>
    <s v="No"/>
    <x v="0"/>
    <n v="1"/>
    <x v="0"/>
    <s v="Obesity"/>
    <s v="Diabetes"/>
    <s v="14-Jul-1970"/>
    <n v="36786.370000000003"/>
    <s v="tier - 1"/>
    <s v="tier - 1"/>
    <s v="R1011"/>
    <n v="52"/>
  </r>
  <r>
    <s v="Id957"/>
    <s v=" Mr.  Eric"/>
    <n v="33.33"/>
    <n v="9.26"/>
    <s v="yes"/>
    <s v="No"/>
    <x v="0"/>
    <n v="2"/>
    <x v="0"/>
    <s v="Obesity"/>
    <s v="Diabetes"/>
    <s v="16-Sep-1988"/>
    <n v="4415.16"/>
    <s v="tier - 2"/>
    <s v="tier - 1"/>
    <s v="R1013"/>
    <n v="34"/>
  </r>
  <r>
    <s v="Id960"/>
    <s v=" Ms.  Allison M"/>
    <n v="33"/>
    <n v="6.28"/>
    <s v="No"/>
    <s v="No"/>
    <x v="0"/>
    <n v="0"/>
    <x v="0"/>
    <s v="Obesity"/>
    <s v="Prediabetes"/>
    <s v="18-Jul-1988"/>
    <n v="4397.3100000000004"/>
    <s v="tier - 2"/>
    <s v="tier - 2"/>
    <s v="R1013"/>
    <n v="34"/>
  </r>
  <r>
    <s v="Id961"/>
    <s v=" Mrs.  Sarah E"/>
    <n v="31.065000000000001"/>
    <n v="4.2300000000000004"/>
    <s v="No"/>
    <s v="No"/>
    <x v="0"/>
    <n v="0"/>
    <x v="0"/>
    <s v="Obesity"/>
    <s v="Normal"/>
    <s v="29-Jun-1982"/>
    <n v="4392.7"/>
    <s v="tier - 2"/>
    <s v="tier - 2"/>
    <s v="R1013"/>
    <n v="40"/>
  </r>
  <r>
    <s v="Id964"/>
    <s v=" Mrs.  Laura D"/>
    <n v="35.814999999999998"/>
    <n v="5.1100000000000003"/>
    <s v="yes"/>
    <s v="No"/>
    <x v="0"/>
    <n v="1"/>
    <x v="0"/>
    <s v="Obesity"/>
    <s v="Normal"/>
    <s v="28-Aug-1990"/>
    <n v="4357.04"/>
    <s v="tier - 2"/>
    <s v="tier - 3"/>
    <s v="R1012"/>
    <n v="32"/>
  </r>
  <r>
    <s v="Id966"/>
    <s v=" Ms.  Shannon J"/>
    <n v="33.81"/>
    <n v="6.49"/>
    <s v="No"/>
    <s v="No"/>
    <x v="1"/>
    <n v="1"/>
    <x v="0"/>
    <s v="Obesity"/>
    <s v="Diabetes"/>
    <s v="01-Nov-1994"/>
    <n v="4349.46"/>
    <s v="tier - 2"/>
    <s v="tier - 2"/>
    <s v="R1013"/>
    <n v="28"/>
  </r>
  <r>
    <s v="Id967"/>
    <s v=" Ms.  Rachelle M"/>
    <n v="44.22"/>
    <n v="4.1900000000000004"/>
    <s v="No"/>
    <s v="No"/>
    <x v="0"/>
    <n v="1"/>
    <x v="0"/>
    <s v="Obesity"/>
    <s v="Normal"/>
    <s v="01-Jun-1991"/>
    <n v="4347.0200000000004"/>
    <s v="tier - 2"/>
    <s v="tier - 1"/>
    <s v="R1024"/>
    <n v="32"/>
  </r>
  <r>
    <s v="Id968"/>
    <s v=" Mr.  Casey"/>
    <n v="53.21"/>
    <n v="4.2699999999999996"/>
    <s v="No"/>
    <s v="No"/>
    <x v="0"/>
    <n v="1"/>
    <x v="1"/>
    <s v="Obesity"/>
    <s v="Normal"/>
    <s v="26-Oct-1994"/>
    <n v="4340.4399999999996"/>
    <s v="tier - 2"/>
    <s v="tier - 1"/>
    <s v="R1013"/>
    <n v="28"/>
  </r>
  <r>
    <s v="Id970"/>
    <s v=" Mr.  Brandon F"/>
    <n v="30.3"/>
    <n v="4.7699999999999996"/>
    <s v="yes"/>
    <s v="No"/>
    <x v="0"/>
    <n v="1"/>
    <x v="0"/>
    <s v="Obesity"/>
    <s v="Normal"/>
    <s v="19-Dec-1988"/>
    <n v="4320.41"/>
    <s v="tier - 2"/>
    <s v="tier - 1"/>
    <s v="R1012"/>
    <n v="34"/>
  </r>
  <r>
    <s v="Id975"/>
    <s v=" Mr.  Alexander"/>
    <n v="30.1"/>
    <n v="4.04"/>
    <s v="No"/>
    <s v="No"/>
    <x v="0"/>
    <n v="1"/>
    <x v="0"/>
    <s v="Obesity"/>
    <s v="Normal"/>
    <s v="20-Nov-1983"/>
    <n v="4265.01"/>
    <s v="tier - 2"/>
    <s v="tier - 1"/>
    <s v="R1012"/>
    <n v="39"/>
  </r>
  <r>
    <s v="Id979"/>
    <s v=" Mr.  Thomas J"/>
    <n v="38.729999999999997"/>
    <n v="11.51"/>
    <s v="No"/>
    <s v="No"/>
    <x v="0"/>
    <n v="2"/>
    <x v="1"/>
    <s v="Obesity"/>
    <s v="Diabetes"/>
    <s v="03-Nov-1991"/>
    <n v="4239.8900000000003"/>
    <s v="tier - 2"/>
    <s v="tier - 2"/>
    <s v="R1012"/>
    <n v="31"/>
  </r>
  <r>
    <s v="Id981"/>
    <s v=" Mr.  Graham"/>
    <n v="30.7"/>
    <n v="5.82"/>
    <s v="No"/>
    <s v="No"/>
    <x v="0"/>
    <n v="1"/>
    <x v="0"/>
    <s v="Obesity"/>
    <s v="Prediabetes"/>
    <s v="14-Dec-1998"/>
    <n v="4234.93"/>
    <s v="tier - 2"/>
    <s v="tier - 1"/>
    <s v="R1011"/>
    <n v="24"/>
  </r>
  <r>
    <s v="Id982"/>
    <s v=" Mr.  Garrett"/>
    <n v="33.33"/>
    <n v="4.82"/>
    <s v="No"/>
    <s v="No"/>
    <x v="0"/>
    <n v="1"/>
    <x v="0"/>
    <s v="Obesity"/>
    <s v="Normal"/>
    <s v="06-Sep-1997"/>
    <n v="4189.1099999999997"/>
    <s v="tier - 2"/>
    <s v="tier - 2"/>
    <s v="R1012"/>
    <n v="25"/>
  </r>
  <r>
    <s v="Id983"/>
    <s v=" Mr.  Andrew"/>
    <n v="32.4"/>
    <n v="5.08"/>
    <s v="No"/>
    <s v="No"/>
    <x v="0"/>
    <n v="1"/>
    <x v="0"/>
    <s v="Obesity"/>
    <s v="Normal"/>
    <s v="03-Oct-1995"/>
    <n v="4188.7299999999996"/>
    <s v="tier - 2"/>
    <s v="tier - 2"/>
    <s v="R1025"/>
    <n v="27"/>
  </r>
  <r>
    <s v="Id987"/>
    <s v=" Ms.  Carrie"/>
    <n v="31.5"/>
    <n v="6.16"/>
    <s v="No"/>
    <s v="No"/>
    <x v="0"/>
    <n v="0"/>
    <x v="0"/>
    <s v="Obesity"/>
    <s v="Prediabetes"/>
    <s v="26-Nov-1998"/>
    <n v="4154.97"/>
    <s v="tier - 2"/>
    <s v="tier - 1"/>
    <s v="R1012"/>
    <n v="24"/>
  </r>
  <r>
    <s v="Id988"/>
    <s v=" Mrs.  Suzanne"/>
    <n v="30.03"/>
    <n v="6.41"/>
    <s v="No"/>
    <s v="No"/>
    <x v="0"/>
    <n v="0"/>
    <x v="0"/>
    <s v="Obesity"/>
    <s v="Diabetes"/>
    <s v="04-Aug-1992"/>
    <n v="4151.03"/>
    <s v="tier - 2"/>
    <s v="tier - 2"/>
    <s v="R1013"/>
    <n v="30"/>
  </r>
  <r>
    <s v="Id989"/>
    <s v=" Ms.  Jasmine P"/>
    <n v="33.479999999999997"/>
    <n v="8.94"/>
    <s v="No"/>
    <s v="No"/>
    <x v="0"/>
    <n v="0"/>
    <x v="0"/>
    <s v="Obesity"/>
    <s v="Diabetes"/>
    <s v="28-Jun-1992"/>
    <n v="4149.74"/>
    <s v="tier - 2"/>
    <s v="tier - 1"/>
    <s v="R1011"/>
    <n v="30"/>
  </r>
  <r>
    <s v="Id992"/>
    <s v=" Mr.  Tristan D"/>
    <n v="33.155000000000001"/>
    <n v="5.3"/>
    <s v="yes"/>
    <s v="No"/>
    <x v="0"/>
    <n v="1"/>
    <x v="0"/>
    <s v="Obesity"/>
    <s v="Normal"/>
    <s v="21-Aug-1994"/>
    <n v="4133.6400000000003"/>
    <s v="tier - 2"/>
    <s v="tier - 3"/>
    <s v="R1012"/>
    <n v="28"/>
  </r>
  <r>
    <s v="Id993"/>
    <s v=" Mr.  Peiweng"/>
    <n v="37.29"/>
    <n v="4.6399999999999997"/>
    <s v="No"/>
    <s v="No"/>
    <x v="1"/>
    <n v="1"/>
    <x v="0"/>
    <s v="Obesity"/>
    <s v="Normal"/>
    <s v="14-Dec-1990"/>
    <n v="4076.5"/>
    <s v="tier - 2"/>
    <s v="tier - 3"/>
    <s v="R1011"/>
    <n v="32"/>
  </r>
  <r>
    <s v="Id1001"/>
    <s v=" Mr.  Patrick"/>
    <n v="36.954999999999998"/>
    <n v="4.72"/>
    <s v="yes"/>
    <s v="No"/>
    <x v="0"/>
    <n v="1"/>
    <x v="1"/>
    <s v="Obesity"/>
    <s v="Normal"/>
    <s v="26-Dec-1993"/>
    <n v="4040.56"/>
    <s v="tier - 3"/>
    <s v="tier - 3"/>
    <s v="R1015"/>
    <n v="29"/>
  </r>
  <r>
    <s v="Id1002"/>
    <s v=" Mrs.  Krista"/>
    <n v="34.700000000000003"/>
    <n v="4.37"/>
    <s v="No"/>
    <s v="No"/>
    <x v="1"/>
    <n v="1"/>
    <x v="1"/>
    <s v="Obesity"/>
    <s v="Normal"/>
    <s v="10-Nov-1983"/>
    <n v="4039.9"/>
    <s v="tier - 2"/>
    <s v="tier - 1"/>
    <s v="R1013"/>
    <n v="39"/>
  </r>
  <r>
    <s v="Id1003"/>
    <s v=" Ms.  Jenessa"/>
    <n v="44.22"/>
    <n v="6.35"/>
    <s v="No"/>
    <s v="No"/>
    <x v="0"/>
    <n v="0"/>
    <x v="0"/>
    <s v="Obesity"/>
    <s v="Prediabetes"/>
    <s v="07-Jul-1984"/>
    <n v="4038.41"/>
    <s v="tier - 2"/>
    <s v="tier - 1"/>
    <s v="R1013"/>
    <n v="38"/>
  </r>
  <r>
    <s v="Id1004"/>
    <s v=" Mr.  Ryan M"/>
    <n v="41.1"/>
    <n v="5.79"/>
    <s v="No"/>
    <s v="No"/>
    <x v="0"/>
    <n v="0"/>
    <x v="0"/>
    <s v="Obesity"/>
    <s v="Prediabetes"/>
    <s v="11-Oct-1992"/>
    <n v="4032.24"/>
    <s v="tier - 3"/>
    <s v="tier - 3"/>
    <s v="R1012"/>
    <n v="30"/>
  </r>
  <r>
    <s v="Id1005"/>
    <s v=" Mr.  Thomas"/>
    <n v="34.200000000000003"/>
    <n v="4.78"/>
    <s v="yes"/>
    <s v="No"/>
    <x v="0"/>
    <n v="0"/>
    <x v="0"/>
    <s v="Obesity"/>
    <s v="Normal"/>
    <s v="13-Sep-2000"/>
    <n v="4005.42"/>
    <s v="tier - 2"/>
    <s v="tier - 1"/>
    <s v="R1015"/>
    <n v="22"/>
  </r>
  <r>
    <s v="Id1006"/>
    <s v=" Ms.  Amanda N"/>
    <n v="29.92"/>
    <n v="6.02"/>
    <s v="yes"/>
    <s v="No"/>
    <x v="0"/>
    <n v="0"/>
    <x v="0"/>
    <s v="Obesity"/>
    <s v="Prediabetes"/>
    <s v="10-Jul-1989"/>
    <n v="4002.36"/>
    <s v="tier - 2"/>
    <s v="tier - 1"/>
    <s v="R1013"/>
    <n v="33"/>
  </r>
  <r>
    <s v="Id1008"/>
    <s v=" Mr.  Dorian"/>
    <n v="31.254999999999999"/>
    <n v="5.84"/>
    <s v="yes"/>
    <s v="No"/>
    <x v="0"/>
    <n v="1"/>
    <x v="0"/>
    <s v="Obesity"/>
    <s v="Prediabetes"/>
    <s v="09-Dec-2003"/>
    <n v="36397.58"/>
    <s v="tier - 2"/>
    <s v="tier - 3"/>
    <s v="R1011"/>
    <n v="19"/>
  </r>
  <r>
    <s v="Id1011"/>
    <s v=" Ms.  Ashley"/>
    <n v="31.16"/>
    <n v="4.49"/>
    <s v="No"/>
    <s v="No"/>
    <x v="1"/>
    <n v="1"/>
    <x v="0"/>
    <s v="Obesity"/>
    <s v="Normal"/>
    <s v="08-Sep-1996"/>
    <n v="3987.93"/>
    <s v="tier - 2"/>
    <s v="tier - 2"/>
    <s v="R1011"/>
    <n v="26"/>
  </r>
  <r>
    <s v="Id1012"/>
    <s v=" Ms.  Anna E"/>
    <n v="34.21"/>
    <n v="4.4800000000000004"/>
    <s v="yes"/>
    <s v="No"/>
    <x v="0"/>
    <n v="1"/>
    <x v="0"/>
    <s v="Obesity"/>
    <s v="Normal"/>
    <s v="17-Aug-1996"/>
    <n v="3981.98"/>
    <s v="tier - 2"/>
    <s v="tier - 2"/>
    <s v="R1013"/>
    <n v="26"/>
  </r>
  <r>
    <s v="Id1013"/>
    <s v=" Ms.  Tania K"/>
    <n v="38.28"/>
    <n v="11.56"/>
    <s v="yes"/>
    <s v="No"/>
    <x v="0"/>
    <n v="1"/>
    <x v="1"/>
    <s v="Obesity"/>
    <s v="Diabetes"/>
    <s v="29-Jul-1990"/>
    <n v="3972.92"/>
    <s v="tier - 2"/>
    <s v="tier - 3"/>
    <s v="R1013"/>
    <n v="32"/>
  </r>
  <r>
    <s v="Id1014"/>
    <s v=" Ms.  Ashley E"/>
    <n v="34.86"/>
    <n v="10.97"/>
    <s v="No"/>
    <s v="No"/>
    <x v="0"/>
    <n v="0"/>
    <x v="0"/>
    <s v="Obesity"/>
    <s v="Diabetes"/>
    <s v="11-Jul-1995"/>
    <n v="3956.07"/>
    <s v="tier - 2"/>
    <s v="tier - 2"/>
    <s v="R1012"/>
    <n v="27"/>
  </r>
  <r>
    <s v="Id1015"/>
    <s v=" Ms.  Aleksandra"/>
    <n v="34.58"/>
    <n v="5.14"/>
    <s v="No"/>
    <s v="yes"/>
    <x v="0"/>
    <n v="2"/>
    <x v="0"/>
    <s v="Obesity"/>
    <s v="Normal"/>
    <s v="10-Jul-1999"/>
    <n v="3955.98"/>
    <s v="tier - 2"/>
    <s v="tier - 3"/>
    <s v="R1021"/>
    <n v="23"/>
  </r>
  <r>
    <s v="Id1020"/>
    <s v=" Ms.  Liza J"/>
    <n v="34.46"/>
    <n v="4.17"/>
    <s v="No"/>
    <s v="yes"/>
    <x v="0"/>
    <n v="1"/>
    <x v="0"/>
    <s v="Obesity"/>
    <s v="Normal"/>
    <s v="15-Jun-2002"/>
    <n v="3931.51"/>
    <s v="tier - 2"/>
    <s v="tier - 3"/>
    <s v="R1011"/>
    <n v="20"/>
  </r>
  <r>
    <s v="Id1021"/>
    <s v=" Mr.  Ian M"/>
    <n v="30.875"/>
    <n v="4.95"/>
    <s v="yes"/>
    <s v="No"/>
    <x v="0"/>
    <n v="0"/>
    <x v="0"/>
    <s v="Obesity"/>
    <s v="Normal"/>
    <s v="10-Jul-2000"/>
    <n v="3925.76"/>
    <s v="tier - 2"/>
    <s v="tier - 2"/>
    <s v="R1024"/>
    <n v="22"/>
  </r>
  <r>
    <s v="Id1022"/>
    <s v=" Ms.  Claudia L"/>
    <n v="39.49"/>
    <n v="5.13"/>
    <s v="No"/>
    <s v="No"/>
    <x v="0"/>
    <n v="0"/>
    <x v="0"/>
    <s v="Obesity"/>
    <s v="Normal"/>
    <s v="05-Jul-1985"/>
    <n v="3910.44"/>
    <s v="tier - 2"/>
    <s v="tier - 2"/>
    <s v="R1013"/>
    <n v="37"/>
  </r>
  <r>
    <s v="Id1024"/>
    <s v=" Mr.  Billy Jr"/>
    <n v="33.57"/>
    <n v="8.82"/>
    <s v="yes"/>
    <s v="No"/>
    <x v="0"/>
    <n v="0"/>
    <x v="1"/>
    <s v="Obesity"/>
    <s v="Diabetes"/>
    <s v="27-Aug-1981"/>
    <n v="3902.07"/>
    <s v="tier - 2"/>
    <s v="tier - 2"/>
    <s v="R1013"/>
    <n v="41"/>
  </r>
  <r>
    <s v="Id1026"/>
    <s v=" Mr.  Tim"/>
    <n v="30.67"/>
    <n v="5.09"/>
    <s v="yes"/>
    <s v="No"/>
    <x v="0"/>
    <n v="0"/>
    <x v="0"/>
    <s v="Obesity"/>
    <s v="Normal"/>
    <s v="13-Jul-2004"/>
    <n v="3889.2"/>
    <s v="tier - 2"/>
    <s v="tier - 2"/>
    <s v="R1012"/>
    <n v="18"/>
  </r>
  <r>
    <s v="Id1027"/>
    <s v=" Ms.  Emma M"/>
    <n v="30.875"/>
    <n v="6.49"/>
    <s v="No"/>
    <s v="No"/>
    <x v="0"/>
    <n v="0"/>
    <x v="0"/>
    <s v="Obesity"/>
    <s v="Diabetes"/>
    <s v="23-Oct-1996"/>
    <n v="3877.3"/>
    <s v="tier - 1"/>
    <s v="tier - 3"/>
    <s v="R1012"/>
    <n v="26"/>
  </r>
  <r>
    <s v="Id1030"/>
    <s v=" Ms.  Bridget K"/>
    <n v="30.4"/>
    <n v="5.28"/>
    <s v="No"/>
    <s v="No"/>
    <x v="0"/>
    <n v="0"/>
    <x v="0"/>
    <s v="Obesity"/>
    <s v="Normal"/>
    <s v="18-Oct-1967"/>
    <n v="36332.449999999997"/>
    <s v="tier - 1"/>
    <s v="tier - 3"/>
    <s v="R1011"/>
    <n v="55"/>
  </r>
  <r>
    <s v="Id1034"/>
    <s v=" Ms.  Michelle"/>
    <n v="37.619999999999997"/>
    <n v="4.18"/>
    <s v="No"/>
    <s v="No"/>
    <x v="0"/>
    <n v="0"/>
    <x v="0"/>
    <s v="Obesity"/>
    <s v="Normal"/>
    <s v="12-Aug-1994"/>
    <n v="3847.67"/>
    <s v="tier - 3"/>
    <s v="tier - 2"/>
    <s v="R1011"/>
    <n v="28"/>
  </r>
  <r>
    <s v="Id1035"/>
    <s v=" Ms.  Mckendree"/>
    <n v="52.06"/>
    <n v="4.6900000000000004"/>
    <s v="No"/>
    <s v="No"/>
    <x v="0"/>
    <n v="1"/>
    <x v="1"/>
    <s v="Obesity"/>
    <s v="Normal"/>
    <s v="29-Sep-1981"/>
    <n v="3797.2"/>
    <s v="tier - 2"/>
    <s v="tier - 3"/>
    <s v="R1012"/>
    <n v="41"/>
  </r>
  <r>
    <s v="Id1043"/>
    <s v=" Mr.  Joseph M"/>
    <n v="32.54"/>
    <n v="6.38"/>
    <s v="No"/>
    <s v="yes"/>
    <x v="0"/>
    <n v="1"/>
    <x v="0"/>
    <s v="Obesity"/>
    <s v="Prediabetes"/>
    <s v="25-Aug-1991"/>
    <n v="3757.84"/>
    <s v="tier - 2"/>
    <s v="tier - 1"/>
    <s v="R1013"/>
    <n v="31"/>
  </r>
  <r>
    <s v="Id1044"/>
    <s v=" Mr.  Stephen J"/>
    <n v="30.25"/>
    <n v="4.7699999999999996"/>
    <s v="No"/>
    <s v="No"/>
    <x v="0"/>
    <n v="0"/>
    <x v="0"/>
    <s v="Obesity"/>
    <s v="Normal"/>
    <s v="28-Oct-1991"/>
    <n v="3756.62"/>
    <s v="tier - 2"/>
    <s v="tier - 2"/>
    <s v="R1013"/>
    <n v="31"/>
  </r>
  <r>
    <s v="Id1046"/>
    <s v=" Mr.  Wesley"/>
    <n v="38.17"/>
    <n v="4.53"/>
    <s v="No"/>
    <s v="yes"/>
    <x v="0"/>
    <n v="1"/>
    <x v="1"/>
    <s v="Obesity"/>
    <s v="Normal"/>
    <s v="22-Jun-1993"/>
    <n v="3736.46"/>
    <s v="tier - 2"/>
    <s v="tier - 2"/>
    <s v="R1012"/>
    <n v="29"/>
  </r>
  <r>
    <s v="Id1047"/>
    <s v=" Mr.  Tim"/>
    <n v="45.9"/>
    <n v="4.3"/>
    <s v="yes"/>
    <s v="No"/>
    <x v="0"/>
    <n v="1"/>
    <x v="0"/>
    <s v="Obesity"/>
    <s v="Normal"/>
    <s v="22-Aug-1994"/>
    <n v="3732.63"/>
    <s v="tier - 2"/>
    <s v="tier - 3"/>
    <s v="R1024"/>
    <n v="28"/>
  </r>
  <r>
    <s v="Id1049"/>
    <s v=" Ms.  Alexandra"/>
    <n v="32.07"/>
    <n v="5.25"/>
    <s v="No"/>
    <s v="No"/>
    <x v="1"/>
    <n v="1"/>
    <x v="0"/>
    <s v="Obesity"/>
    <s v="Normal"/>
    <s v="05-Nov-2004"/>
    <n v="3722.23"/>
    <s v="tier - 2"/>
    <s v="tier - 2"/>
    <s v="R1025"/>
    <n v="18"/>
  </r>
  <r>
    <s v="Id1051"/>
    <s v=" Mrs.  Rebecca J"/>
    <n v="31.4"/>
    <n v="5.88"/>
    <s v="No"/>
    <s v="No"/>
    <x v="0"/>
    <n v="1"/>
    <x v="0"/>
    <s v="Obesity"/>
    <s v="Prediabetes"/>
    <s v="18-Aug-1988"/>
    <n v="3699.54"/>
    <s v="tier - 2"/>
    <s v="tier - 3"/>
    <s v="R1013"/>
    <n v="34"/>
  </r>
  <r>
    <s v="Id1057"/>
    <s v=" Mrs.  Brenn E"/>
    <n v="36.954999999999998"/>
    <n v="5.84"/>
    <s v="No"/>
    <s v="No"/>
    <x v="1"/>
    <n v="1"/>
    <x v="1"/>
    <s v="Obesity"/>
    <s v="Prediabetes"/>
    <s v="14-Sep-1992"/>
    <n v="3659.35"/>
    <s v="tier - 3"/>
    <s v="tier - 1"/>
    <s v="R1011"/>
    <n v="30"/>
  </r>
  <r>
    <s v="Id1058"/>
    <s v=" Ms.  Lisa M"/>
    <n v="37.1"/>
    <n v="5.46"/>
    <s v="No"/>
    <s v="No"/>
    <x v="0"/>
    <n v="0"/>
    <x v="0"/>
    <s v="Obesity"/>
    <s v="Normal"/>
    <s v="08-Nov-1990"/>
    <n v="3653.29"/>
    <s v="tier - 2"/>
    <s v="tier - 3"/>
    <s v="R1011"/>
    <n v="32"/>
  </r>
  <r>
    <s v="Id1060"/>
    <s v=" Mr.  Thomas A"/>
    <n v="32.700000000000003"/>
    <n v="4.66"/>
    <s v="No"/>
    <s v="No"/>
    <x v="0"/>
    <n v="0"/>
    <x v="0"/>
    <s v="Obesity"/>
    <s v="Normal"/>
    <s v="14-Jun-1985"/>
    <n v="3622.13"/>
    <s v="tier - 2"/>
    <s v="tier - 1"/>
    <s v="R1013"/>
    <n v="37"/>
  </r>
  <r>
    <s v="Id1062"/>
    <s v=" Mr.  William H"/>
    <n v="33.630000000000003"/>
    <n v="4.47"/>
    <s v="yes"/>
    <s v="No"/>
    <x v="0"/>
    <n v="0"/>
    <x v="0"/>
    <s v="Obesity"/>
    <s v="Normal"/>
    <s v="04-Nov-1988"/>
    <n v="3603.6"/>
    <s v="tier - 2"/>
    <s v="tier - 1"/>
    <s v="R1013"/>
    <n v="34"/>
  </r>
  <r>
    <s v="Id1063"/>
    <s v=" Mr.  Gal"/>
    <n v="34.799999999999997"/>
    <n v="4.08"/>
    <s v="yes"/>
    <s v="No"/>
    <x v="0"/>
    <n v="1"/>
    <x v="0"/>
    <s v="Obesity"/>
    <s v="Normal"/>
    <s v="05-Sep-2003"/>
    <n v="36219.410000000003"/>
    <s v="tier - 1"/>
    <s v="tier - 1"/>
    <s v="R1012"/>
    <n v="19"/>
  </r>
  <r>
    <s v="Id1068"/>
    <s v=" Mr.  Scott"/>
    <n v="34.4"/>
    <n v="4.9000000000000004"/>
    <s v="No"/>
    <s v="No"/>
    <x v="1"/>
    <n v="1"/>
    <x v="1"/>
    <s v="Obesity"/>
    <s v="Normal"/>
    <s v="11-Nov-2001"/>
    <n v="3579.83"/>
    <s v="tier - 2"/>
    <s v="tier - 2"/>
    <s v="R1012"/>
    <n v="21"/>
  </r>
  <r>
    <s v="Id1069"/>
    <s v=" Ms.  Claire"/>
    <n v="34.770000000000003"/>
    <n v="6.23"/>
    <s v="No"/>
    <s v="No"/>
    <x v="0"/>
    <n v="0"/>
    <x v="0"/>
    <s v="Obesity"/>
    <s v="Prediabetes"/>
    <s v="23-Aug-1995"/>
    <n v="3578"/>
    <s v="tier - 2"/>
    <s v="tier - 3"/>
    <s v="R1011"/>
    <n v="27"/>
  </r>
  <r>
    <s v="Id1072"/>
    <s v=" Mrs.  Candice"/>
    <n v="32.67"/>
    <n v="4.67"/>
    <s v="No"/>
    <s v="No"/>
    <x v="1"/>
    <n v="1"/>
    <x v="0"/>
    <s v="Obesity"/>
    <s v="Normal"/>
    <s v="16-Jun-1995"/>
    <n v="3561.89"/>
    <s v="tier - 2"/>
    <s v="tier - 1"/>
    <s v="R1013"/>
    <n v="27"/>
  </r>
  <r>
    <s v="Id1074"/>
    <s v=" Mr.  Eric"/>
    <n v="39.270000000000003"/>
    <n v="6.25"/>
    <s v="No"/>
    <s v="No"/>
    <x v="0"/>
    <n v="0"/>
    <x v="0"/>
    <s v="Obesity"/>
    <s v="Prediabetes"/>
    <s v="28-Dec-1993"/>
    <n v="36197.699999999997"/>
    <s v="tier - 1"/>
    <s v="tier - 3"/>
    <s v="R1011"/>
    <n v="29"/>
  </r>
  <r>
    <s v="Id1075"/>
    <s v=" Mr.  Bryan"/>
    <n v="32.49"/>
    <n v="4"/>
    <s v="yes"/>
    <s v="No"/>
    <x v="0"/>
    <n v="0"/>
    <x v="0"/>
    <s v="Obesity"/>
    <s v="Normal"/>
    <s v="24-Sep-1994"/>
    <n v="3556.92"/>
    <s v="tier - 2"/>
    <s v="tier - 3"/>
    <s v="R1012"/>
    <n v="28"/>
  </r>
  <r>
    <s v="Id1077"/>
    <s v=" Ms.  Elena"/>
    <n v="30.4"/>
    <n v="5.95"/>
    <s v="No"/>
    <s v="yes"/>
    <x v="0"/>
    <n v="1"/>
    <x v="0"/>
    <s v="Obesity"/>
    <s v="Prediabetes"/>
    <s v="15-Oct-1988"/>
    <n v="3540.12"/>
    <s v="tier - 2"/>
    <s v="tier - 1"/>
    <s v="R1013"/>
    <n v="34"/>
  </r>
  <r>
    <s v="Id1078"/>
    <s v=" Mr.  Chris"/>
    <n v="38.94"/>
    <n v="4.3600000000000003"/>
    <s v="No"/>
    <s v="No"/>
    <x v="1"/>
    <n v="1"/>
    <x v="0"/>
    <s v="Obesity"/>
    <s v="Normal"/>
    <s v="24-Aug-2003"/>
    <n v="3538.9"/>
    <s v="tier - 2"/>
    <s v="tier - 2"/>
    <s v="R1012"/>
    <n v="19"/>
  </r>
  <r>
    <s v="Id1079"/>
    <s v=" Mr.  Bert"/>
    <n v="31.73"/>
    <n v="4.3"/>
    <s v="No"/>
    <s v="No"/>
    <x v="0"/>
    <n v="0"/>
    <x v="1"/>
    <s v="Obesity"/>
    <s v="Normal"/>
    <s v="16-Sep-1998"/>
    <n v="3537.7"/>
    <s v="tier - 3"/>
    <s v="tier - 3"/>
    <s v="R1012"/>
    <n v="24"/>
  </r>
  <r>
    <s v="Id1080"/>
    <s v=" Mr.  John P"/>
    <n v="31.02"/>
    <n v="4.84"/>
    <s v="No"/>
    <s v="No"/>
    <x v="1"/>
    <n v="1"/>
    <x v="0"/>
    <s v="Obesity"/>
    <s v="Normal"/>
    <s v="22-Sep-1999"/>
    <n v="3500.61"/>
    <s v="tier - 2"/>
    <s v="tier - 2"/>
    <s v="R1013"/>
    <n v="23"/>
  </r>
  <r>
    <s v="Id1082"/>
    <s v=" Mrs.  Lisa K"/>
    <n v="34.799999999999997"/>
    <n v="4.42"/>
    <s v="yes"/>
    <s v="yes"/>
    <x v="0"/>
    <n v="2"/>
    <x v="0"/>
    <s v="Obesity"/>
    <s v="Normal"/>
    <s v="19-Sep-1996"/>
    <n v="3484.33"/>
    <s v="tier - 3"/>
    <s v="tier - 3"/>
    <s v="R1011"/>
    <n v="26"/>
  </r>
  <r>
    <s v="Id1084"/>
    <s v=" Mr.  Paul A"/>
    <n v="32.25"/>
    <n v="5.2"/>
    <s v="yes"/>
    <s v="No"/>
    <x v="0"/>
    <n v="0"/>
    <x v="0"/>
    <s v="Obesity"/>
    <s v="Normal"/>
    <s v="12-Oct-1993"/>
    <n v="3471.41"/>
    <s v="tier - 2"/>
    <s v="tier - 2"/>
    <s v="R1013"/>
    <n v="29"/>
  </r>
  <r>
    <s v="Id1085"/>
    <s v=" Mr.  Bryan"/>
    <n v="42.4"/>
    <n v="5.53"/>
    <s v="yes"/>
    <s v="No"/>
    <x v="0"/>
    <n v="0"/>
    <x v="0"/>
    <s v="Obesity"/>
    <s v="Normal"/>
    <s v="01-Oct-1999"/>
    <n v="36189.1"/>
    <s v="tier - 1"/>
    <s v="tier - 3"/>
    <s v="R1016"/>
    <n v="23"/>
  </r>
  <r>
    <s v="Id1086"/>
    <s v=" Mr.  Chris"/>
    <n v="38.664999999999999"/>
    <n v="4.8600000000000003"/>
    <s v="No"/>
    <s v="yes"/>
    <x v="0"/>
    <n v="1"/>
    <x v="0"/>
    <s v="Obesity"/>
    <s v="Normal"/>
    <s v="29-Jul-2003"/>
    <n v="3463.51"/>
    <s v="tier - 2"/>
    <s v="tier - 1"/>
    <s v="R1025"/>
    <n v="19"/>
  </r>
  <r>
    <s v="Id1087"/>
    <s v=" Ms.  Milah B"/>
    <n v="29.92"/>
    <n v="5.49"/>
    <s v="yes"/>
    <s v="No"/>
    <x v="0"/>
    <n v="0"/>
    <x v="0"/>
    <s v="Obesity"/>
    <s v="Normal"/>
    <s v="14-Sep-1987"/>
    <n v="3453.77"/>
    <s v="tier - 2"/>
    <s v="tier - 1"/>
    <s v="R1011"/>
    <n v="35"/>
  </r>
  <r>
    <s v="Id1090"/>
    <s v=" Ms.  Laura"/>
    <n v="36.64"/>
    <n v="11.34"/>
    <s v="No"/>
    <s v="No"/>
    <x v="0"/>
    <n v="0"/>
    <x v="1"/>
    <s v="Obesity"/>
    <s v="Diabetes"/>
    <s v="26-Dec-2001"/>
    <n v="3434.38"/>
    <s v="tier - 2"/>
    <s v="tier - 2"/>
    <s v="R1011"/>
    <n v="21"/>
  </r>
  <r>
    <s v="Id1092"/>
    <s v=" Mr.  William G"/>
    <n v="35.53"/>
    <n v="4.68"/>
    <s v="No"/>
    <s v="No"/>
    <x v="1"/>
    <n v="1"/>
    <x v="0"/>
    <s v="Obesity"/>
    <s v="Normal"/>
    <s v="16-Jul-2004"/>
    <n v="3393.36"/>
    <s v="tier - 2"/>
    <s v="tier - 2"/>
    <s v="R1023"/>
    <n v="18"/>
  </r>
  <r>
    <s v="Id1097"/>
    <s v=" Ms.  Stephanie D"/>
    <n v="30.95"/>
    <n v="5.16"/>
    <s v="No"/>
    <s v="No"/>
    <x v="1"/>
    <n v="1"/>
    <x v="0"/>
    <s v="Obesity"/>
    <s v="Normal"/>
    <s v="14-Dec-1996"/>
    <n v="3378.91"/>
    <s v="tier - 2"/>
    <s v="tier - 1"/>
    <s v="R1011"/>
    <n v="26"/>
  </r>
  <r>
    <s v="Id1098"/>
    <s v=" Ms.  Tiffany"/>
    <n v="30.54"/>
    <n v="5"/>
    <s v="No"/>
    <s v="No"/>
    <x v="1"/>
    <n v="1"/>
    <x v="0"/>
    <s v="Obesity"/>
    <s v="Normal"/>
    <s v="07-Oct-1993"/>
    <n v="3366.67"/>
    <s v="tier - 2"/>
    <s v="tier - 2"/>
    <s v="R1013"/>
    <n v="29"/>
  </r>
  <r>
    <s v="Id1099"/>
    <s v=" Ms.  Sara M"/>
    <n v="33.914999999999999"/>
    <n v="5.84"/>
    <s v="yes"/>
    <s v="No"/>
    <x v="0"/>
    <n v="0"/>
    <x v="0"/>
    <s v="Obesity"/>
    <s v="Prediabetes"/>
    <s v="23-Jun-1995"/>
    <n v="3353.47"/>
    <s v="tier - 2"/>
    <s v="tier - 3"/>
    <s v="R1012"/>
    <n v="27"/>
  </r>
  <r>
    <s v="Id1100"/>
    <s v=" Mr.  Scott A"/>
    <n v="33.31"/>
    <n v="4.1900000000000004"/>
    <s v="No"/>
    <s v="No"/>
    <x v="1"/>
    <n v="1"/>
    <x v="0"/>
    <s v="Obesity"/>
    <s v="Normal"/>
    <s v="28-Oct-1993"/>
    <n v="3353.28"/>
    <s v="tier - 2"/>
    <s v="tier - 1"/>
    <s v="R1011"/>
    <n v="29"/>
  </r>
  <r>
    <s v="Id1101"/>
    <s v=" Mrs.  Lauren"/>
    <n v="36.85"/>
    <n v="5.88"/>
    <s v="No"/>
    <s v="yes"/>
    <x v="0"/>
    <n v="1"/>
    <x v="1"/>
    <s v="Obesity"/>
    <s v="Prediabetes"/>
    <s v="01-Sep-1991"/>
    <n v="3342.79"/>
    <s v="tier - 2"/>
    <s v="tier - 1"/>
    <s v="R1013"/>
    <n v="31"/>
  </r>
  <r>
    <s v="Id1103"/>
    <s v=" Mr.  Brian A"/>
    <n v="37.1"/>
    <n v="6.24"/>
    <s v="No"/>
    <s v="No"/>
    <x v="0"/>
    <n v="0"/>
    <x v="0"/>
    <s v="Obesity"/>
    <s v="Prediabetes"/>
    <s v="18-Nov-2003"/>
    <n v="3308.46"/>
    <s v="tier - 2"/>
    <s v="tier - 1"/>
    <s v="R1021"/>
    <n v="19"/>
  </r>
  <r>
    <s v="Id1104"/>
    <s v=" Ms.  Kaitlin R"/>
    <n v="35.435000000000002"/>
    <n v="5.81"/>
    <s v="No"/>
    <s v="No"/>
    <x v="0"/>
    <n v="0"/>
    <x v="0"/>
    <s v="Obesity"/>
    <s v="Prediabetes"/>
    <s v="05-Dec-2003"/>
    <n v="3300.7"/>
    <s v="tier - 2"/>
    <s v="tier - 2"/>
    <s v="R1025"/>
    <n v="19"/>
  </r>
  <r>
    <s v="Id1106"/>
    <s v=" Mr.  Charlie"/>
    <n v="42.13"/>
    <n v="5.72"/>
    <s v="yes"/>
    <s v="No"/>
    <x v="1"/>
    <n v="1"/>
    <x v="0"/>
    <s v="Obesity"/>
    <s v="Prediabetes"/>
    <s v="03-Jul-2003"/>
    <n v="3280.22"/>
    <s v="tier - 2"/>
    <s v="tier - 3"/>
    <s v="R1011"/>
    <n v="19"/>
  </r>
  <r>
    <s v="Id1107"/>
    <s v=" Mr.  Brent"/>
    <n v="33.99"/>
    <n v="4.83"/>
    <s v="yes"/>
    <s v="No"/>
    <x v="1"/>
    <n v="1"/>
    <x v="0"/>
    <s v="Obesity"/>
    <s v="Normal"/>
    <s v="30-Aug-2004"/>
    <n v="36149.480000000003"/>
    <s v="tier - 2"/>
    <s v="tier - 2"/>
    <s v="R1013"/>
    <n v="18"/>
  </r>
  <r>
    <s v="Id1111"/>
    <s v=" Ms.  Jennifer"/>
    <n v="40.185000000000002"/>
    <n v="5.88"/>
    <s v="yes"/>
    <s v="No"/>
    <x v="0"/>
    <n v="0"/>
    <x v="0"/>
    <s v="Obesity"/>
    <s v="Prediabetes"/>
    <s v="13-Nov-1991"/>
    <n v="3260.2"/>
    <s v="tier - 3"/>
    <s v="tier - 2"/>
    <s v="R1011"/>
    <n v="31"/>
  </r>
  <r>
    <s v="Id1112"/>
    <s v=" Mrs.  Laura J"/>
    <n v="30.36"/>
    <n v="5.77"/>
    <s v="No"/>
    <s v="No"/>
    <x v="0"/>
    <n v="0"/>
    <x v="1"/>
    <s v="Obesity"/>
    <s v="Prediabetes"/>
    <s v="02-Sep-1997"/>
    <n v="3238.44"/>
    <s v="tier - 2"/>
    <s v="tier - 3"/>
    <s v="R1013"/>
    <n v="25"/>
  </r>
  <r>
    <s v="Id1113"/>
    <s v=" Mr.  Thomas"/>
    <n v="42.9"/>
    <n v="11.41"/>
    <s v="No"/>
    <s v="No"/>
    <x v="0"/>
    <n v="0"/>
    <x v="1"/>
    <s v="Obesity"/>
    <s v="Diabetes"/>
    <s v="02-Aug-1997"/>
    <n v="3227.12"/>
    <s v="tier - 2"/>
    <s v="tier - 3"/>
    <s v="R1013"/>
    <n v="25"/>
  </r>
  <r>
    <s v="Id1114"/>
    <s v=" Ms.  Gisele"/>
    <n v="33.33"/>
    <n v="5.01"/>
    <s v="yes"/>
    <s v="No"/>
    <x v="1"/>
    <n v="1"/>
    <x v="1"/>
    <s v="Obesity"/>
    <s v="Normal"/>
    <s v="06-Jul-1997"/>
    <n v="3213.62"/>
    <s v="tier - 2"/>
    <s v="tier - 2"/>
    <s v="R1024"/>
    <n v="25"/>
  </r>
  <r>
    <s v="Id1119"/>
    <s v=" Mr.  Kenneth"/>
    <n v="33.4"/>
    <n v="5.51"/>
    <s v="No"/>
    <s v="No"/>
    <x v="0"/>
    <n v="0"/>
    <x v="0"/>
    <s v="Obesity"/>
    <s v="Normal"/>
    <s v="27-Sep-1971"/>
    <n v="47462.89"/>
    <s v="tier - 1"/>
    <s v="tier - 2"/>
    <s v="R1013"/>
    <n v="51"/>
  </r>
  <r>
    <s v="Id1120"/>
    <s v=" Mr.  Robert G"/>
    <n v="33.11"/>
    <n v="5.63"/>
    <s v="No"/>
    <s v="No"/>
    <x v="0"/>
    <n v="0"/>
    <x v="0"/>
    <s v="Obesity"/>
    <s v="Normal"/>
    <s v="12-Jun-1997"/>
    <n v="36124.57"/>
    <s v="tier - 1"/>
    <s v="tier - 3"/>
    <s v="R1013"/>
    <n v="25"/>
  </r>
  <r>
    <s v="Id1125"/>
    <s v=" Mrs.  Jamie"/>
    <n v="39.14"/>
    <n v="4.4000000000000004"/>
    <s v="No"/>
    <s v="No"/>
    <x v="1"/>
    <n v="1"/>
    <x v="1"/>
    <s v="Obesity"/>
    <s v="Normal"/>
    <s v="06-Jul-1994"/>
    <n v="3172.02"/>
    <s v="tier - 2"/>
    <s v="tier - 1"/>
    <s v="R1011"/>
    <n v="28"/>
  </r>
  <r>
    <s v="Id1130"/>
    <s v=" Ms.  Katie"/>
    <n v="30.875"/>
    <n v="5.54"/>
    <s v="No"/>
    <s v="No"/>
    <x v="0"/>
    <n v="0"/>
    <x v="0"/>
    <s v="Obesity"/>
    <s v="Normal"/>
    <s v="25-Jun-1999"/>
    <n v="3128.35"/>
    <s v="tier - 2"/>
    <s v="tier - 3"/>
    <s v="R1021"/>
    <n v="23"/>
  </r>
  <r>
    <s v="Id1131"/>
    <s v=" Mrs.  Rachelle L"/>
    <n v="31.79"/>
    <n v="7.09"/>
    <s v="No"/>
    <s v="No"/>
    <x v="0"/>
    <n v="0"/>
    <x v="0"/>
    <s v="Obesity"/>
    <s v="Diabetes"/>
    <s v="04-Nov-1979"/>
    <n v="36090.49"/>
    <s v="tier - 2"/>
    <s v="tier - 2"/>
    <s v="R1011"/>
    <n v="43"/>
  </r>
  <r>
    <s v="Id1135"/>
    <s v=" Ms.  Megan"/>
    <n v="34.484999999999999"/>
    <n v="4.7"/>
    <s v="yes"/>
    <s v="No"/>
    <x v="1"/>
    <n v="1"/>
    <x v="0"/>
    <s v="Obesity"/>
    <s v="Normal"/>
    <s v="01-Oct-1989"/>
    <n v="3065.49"/>
    <s v="tier - 2"/>
    <s v="tier - 1"/>
    <s v="R1012"/>
    <n v="33"/>
  </r>
  <r>
    <s v="Id1136"/>
    <s v=" Ms.  Sara"/>
    <n v="32.9"/>
    <n v="6.26"/>
    <s v="yes"/>
    <s v="No"/>
    <x v="0"/>
    <n v="0"/>
    <x v="1"/>
    <s v="Obesity"/>
    <s v="Prediabetes"/>
    <s v="26-Sep-1994"/>
    <n v="3062.51"/>
    <s v="tier - 3"/>
    <s v="tier - 1"/>
    <s v="R1012"/>
    <n v="28"/>
  </r>
  <r>
    <s v="Id1138"/>
    <s v=" Ms.  Elizabeth S"/>
    <n v="30.36"/>
    <n v="9.39"/>
    <s v="No"/>
    <s v="No"/>
    <x v="0"/>
    <n v="0"/>
    <x v="0"/>
    <s v="Obesity"/>
    <s v="Diabetes"/>
    <s v="22-Dec-1997"/>
    <n v="3051.73"/>
    <s v="tier - 2"/>
    <s v="tier - 2"/>
    <s v="R1011"/>
    <n v="25"/>
  </r>
  <r>
    <s v="Id1143"/>
    <s v=" Mr.  Matthew J"/>
    <n v="46.53"/>
    <n v="4.84"/>
    <s v="yes"/>
    <s v="No"/>
    <x v="0"/>
    <n v="0"/>
    <x v="0"/>
    <s v="Obesity"/>
    <s v="Normal"/>
    <s v="28-Sep-1988"/>
    <n v="3018.04"/>
    <s v="tier - 2"/>
    <s v="tier - 2"/>
    <s v="R1012"/>
    <n v="34"/>
  </r>
  <r>
    <s v="Id1145"/>
    <s v=" Ms.  Nicole"/>
    <n v="30"/>
    <n v="4.33"/>
    <s v="yes"/>
    <s v="No"/>
    <x v="0"/>
    <n v="0"/>
    <x v="0"/>
    <s v="Obesity"/>
    <s v="Normal"/>
    <s v="20-Nov-1991"/>
    <n v="2985.67"/>
    <s v="tier - 2"/>
    <s v="tier - 2"/>
    <s v="R1013"/>
    <n v="31"/>
  </r>
  <r>
    <s v="Id1148"/>
    <s v=" Mr.  Brian"/>
    <n v="34.865000000000002"/>
    <n v="4.8"/>
    <s v="No"/>
    <s v="No"/>
    <x v="0"/>
    <n v="0"/>
    <x v="0"/>
    <s v="Obesity"/>
    <s v="Normal"/>
    <s v="30-Sep-2002"/>
    <n v="2943.41"/>
    <s v="tier - 2"/>
    <s v="tier - 3"/>
    <s v="R1012"/>
    <n v="20"/>
  </r>
  <r>
    <s v="Id1153"/>
    <s v=" Ms.  Kara"/>
    <n v="33.344999999999999"/>
    <n v="4.29"/>
    <s v="No"/>
    <s v="No"/>
    <x v="0"/>
    <n v="1"/>
    <x v="0"/>
    <s v="Obesity"/>
    <s v="Normal"/>
    <s v="22-Jul-1963"/>
    <n v="36074.339999999997"/>
    <s v="tier - 2"/>
    <s v="tier - 1"/>
    <s v="R1011"/>
    <n v="59"/>
  </r>
  <r>
    <s v="Id1154"/>
    <s v=" Ms.  Makie"/>
    <n v="29.925000000000001"/>
    <n v="5.3"/>
    <s v="No"/>
    <s v="No"/>
    <x v="0"/>
    <n v="1"/>
    <x v="0"/>
    <s v="Obesity"/>
    <s v="Normal"/>
    <s v="01-Nov-1999"/>
    <n v="2899.49"/>
    <s v="tier - 2"/>
    <s v="tier - 2"/>
    <s v="R1024"/>
    <n v="23"/>
  </r>
  <r>
    <s v="Id1158"/>
    <s v=" Mr.  Jose Antonio Sr"/>
    <n v="32.78"/>
    <n v="5.27"/>
    <s v="No"/>
    <s v="No"/>
    <x v="0"/>
    <n v="0"/>
    <x v="1"/>
    <s v="Obesity"/>
    <s v="Normal"/>
    <s v="01-Nov-1993"/>
    <n v="2866.09"/>
    <s v="tier - 3"/>
    <s v="tier - 3"/>
    <s v="R1011"/>
    <n v="29"/>
  </r>
  <r>
    <s v="Id1159"/>
    <s v=" Ms.  Tatiana"/>
    <n v="32.119999999999997"/>
    <n v="5.33"/>
    <s v="No"/>
    <s v="yes"/>
    <x v="0"/>
    <n v="1"/>
    <x v="0"/>
    <s v="Obesity"/>
    <s v="Normal"/>
    <s v="04-Sep-1998"/>
    <n v="2855.44"/>
    <s v="tier - 2"/>
    <s v="tier - 3"/>
    <s v="R1012"/>
    <n v="24"/>
  </r>
  <r>
    <s v="Id1162"/>
    <s v=" Ms.  Kathryn E"/>
    <n v="30.13"/>
    <n v="5.71"/>
    <s v="No"/>
    <s v="yes"/>
    <x v="0"/>
    <n v="1"/>
    <x v="0"/>
    <s v="Obesity"/>
    <s v="Prediabetes"/>
    <s v="01-Oct-2000"/>
    <n v="2819.51"/>
    <s v="tier - 2"/>
    <s v="tier - 3"/>
    <s v="R1011"/>
    <n v="22"/>
  </r>
  <r>
    <s v="Id1164"/>
    <s v=" Ms.  Pascale"/>
    <n v="39.805"/>
    <n v="4.38"/>
    <s v="No"/>
    <s v="yes"/>
    <x v="0"/>
    <n v="1"/>
    <x v="0"/>
    <s v="Obesity"/>
    <s v="Normal"/>
    <s v="04-Sep-1999"/>
    <n v="36021.01"/>
    <s v="tier - 2"/>
    <s v="tier - 3"/>
    <s v="R1013"/>
    <n v="23"/>
  </r>
  <r>
    <s v="Id1165"/>
    <s v=" Ms.  Becca"/>
    <n v="30.4"/>
    <n v="5.56"/>
    <s v="yes"/>
    <s v="yes"/>
    <x v="0"/>
    <n v="1"/>
    <x v="0"/>
    <s v="Obesity"/>
    <s v="Normal"/>
    <s v="04-Aug-2004"/>
    <n v="2801.26"/>
    <s v="tier - 2"/>
    <s v="tier - 3"/>
    <s v="R1013"/>
    <n v="18"/>
  </r>
  <r>
    <s v="Id1167"/>
    <s v=" Ms.  Samantha"/>
    <n v="39.615000000000002"/>
    <n v="6.32"/>
    <s v="No"/>
    <s v="No"/>
    <x v="1"/>
    <n v="1"/>
    <x v="0"/>
    <s v="Obesity"/>
    <s v="Prediabetes"/>
    <s v="29-Aug-1999"/>
    <n v="2775.19"/>
    <s v="tier - 2"/>
    <s v="tier - 1"/>
    <s v="R1012"/>
    <n v="23"/>
  </r>
  <r>
    <s v="Id1168"/>
    <s v=" Mrs.  Nicole R"/>
    <n v="30.59"/>
    <n v="6.3"/>
    <s v="yes"/>
    <s v="No"/>
    <x v="1"/>
    <n v="1"/>
    <x v="0"/>
    <s v="Obesity"/>
    <s v="Prediabetes"/>
    <s v="14-Nov-2004"/>
    <n v="2773.46"/>
    <s v="tier - 2"/>
    <s v="tier - 1"/>
    <s v="R1021"/>
    <n v="18"/>
  </r>
  <r>
    <s v="Id1169"/>
    <s v=" Mr.  David W"/>
    <n v="41.65"/>
    <n v="10.73"/>
    <s v="yes"/>
    <s v="No"/>
    <x v="0"/>
    <n v="0"/>
    <x v="1"/>
    <s v="Obesity"/>
    <s v="Diabetes"/>
    <s v="10-Aug-1997"/>
    <n v="2758.99"/>
    <s v="tier - 2"/>
    <s v="tier - 1"/>
    <s v="R1012"/>
    <n v="25"/>
  </r>
  <r>
    <s v="Id1172"/>
    <s v=" Ms.  Christina"/>
    <n v="31.824999999999999"/>
    <n v="4.7"/>
    <s v="No"/>
    <s v="No"/>
    <x v="1"/>
    <n v="1"/>
    <x v="0"/>
    <s v="Obesity"/>
    <s v="Normal"/>
    <s v="17-Dec-2000"/>
    <n v="2731.91"/>
    <s v="tier - 2"/>
    <s v="tier - 3"/>
    <s v="R1024"/>
    <n v="22"/>
  </r>
  <r>
    <s v="Id1176"/>
    <s v=" Mr.  Andrew W"/>
    <n v="31.065000000000001"/>
    <n v="4.57"/>
    <s v="yes"/>
    <s v="No"/>
    <x v="0"/>
    <n v="0"/>
    <x v="0"/>
    <s v="Obesity"/>
    <s v="Normal"/>
    <s v="20-Aug-1988"/>
    <n v="2726.06"/>
    <s v="tier - 2"/>
    <s v="tier - 2"/>
    <s v="R1013"/>
    <n v="34"/>
  </r>
  <r>
    <s v="Id1178"/>
    <s v=" Ms.  Kasey E"/>
    <n v="38.06"/>
    <n v="6.16"/>
    <s v="No"/>
    <s v="No"/>
    <x v="0"/>
    <n v="0"/>
    <x v="0"/>
    <s v="Obesity"/>
    <s v="Prediabetes"/>
    <s v="06-Aug-2003"/>
    <n v="2719.28"/>
    <s v="tier - 2"/>
    <s v="tier - 2"/>
    <s v="R1012"/>
    <n v="19"/>
  </r>
  <r>
    <s v="Id1180"/>
    <s v=" Ms.  Amy"/>
    <n v="50.79"/>
    <n v="4.45"/>
    <s v="No"/>
    <s v="No"/>
    <x v="0"/>
    <n v="1"/>
    <x v="1"/>
    <s v="Obesity"/>
    <s v="Normal"/>
    <s v="21-Nov-2003"/>
    <n v="2709.24"/>
    <s v="tier - 2"/>
    <s v="tier - 2"/>
    <s v="R1012"/>
    <n v="19"/>
  </r>
  <r>
    <s v="Id1182"/>
    <s v=" Ms.  Kristin M"/>
    <n v="31.35"/>
    <n v="5.84"/>
    <s v="No"/>
    <s v="yes"/>
    <x v="0"/>
    <n v="1"/>
    <x v="0"/>
    <s v="Obesity"/>
    <s v="Prediabetes"/>
    <s v="13-Jun-1996"/>
    <n v="2699.57"/>
    <s v="tier - 2"/>
    <s v="tier - 1"/>
    <s v="R1012"/>
    <n v="26"/>
  </r>
  <r>
    <s v="Id1184"/>
    <s v=" Mrs.  Jamie A"/>
    <n v="30.3"/>
    <n v="4.7300000000000004"/>
    <s v="yes"/>
    <s v="No"/>
    <x v="1"/>
    <n v="1"/>
    <x v="0"/>
    <s v="Obesity"/>
    <s v="Normal"/>
    <s v="02-Oct-1994"/>
    <n v="2689.5"/>
    <s v="tier - 3"/>
    <s v="tier - 2"/>
    <s v="R1013"/>
    <n v="28"/>
  </r>
  <r>
    <s v="Id1189"/>
    <s v=" Mr.  Daniel S"/>
    <n v="31.13"/>
    <n v="11.02"/>
    <s v="No"/>
    <s v="No"/>
    <x v="0"/>
    <n v="0"/>
    <x v="0"/>
    <s v="Obesity"/>
    <s v="Diabetes"/>
    <s v="24-Jun-2000"/>
    <n v="2639.04"/>
    <s v="tier - 2"/>
    <s v="tier - 2"/>
    <s v="R1012"/>
    <n v="22"/>
  </r>
  <r>
    <s v="Id1191"/>
    <s v=" Mr.  Mark S"/>
    <n v="35.43"/>
    <n v="5.25"/>
    <s v="yes"/>
    <s v="No"/>
    <x v="0"/>
    <n v="0"/>
    <x v="1"/>
    <s v="Obesity"/>
    <s v="Normal"/>
    <s v="26-Aug-2001"/>
    <n v="2597.7800000000002"/>
    <s v="tier - 2"/>
    <s v="tier - 1"/>
    <s v="R1011"/>
    <n v="21"/>
  </r>
  <r>
    <s v="Id1193"/>
    <s v=" Ms.  Gabriela"/>
    <n v="35.625"/>
    <n v="4.68"/>
    <s v="yes"/>
    <s v="No"/>
    <x v="1"/>
    <n v="1"/>
    <x v="0"/>
    <s v="Obesity"/>
    <s v="Normal"/>
    <s v="15-Oct-2001"/>
    <n v="2585.27"/>
    <s v="tier - 2"/>
    <s v="tier - 3"/>
    <s v="R1011"/>
    <n v="21"/>
  </r>
  <r>
    <s v="Id1197"/>
    <s v=" Ms.  Brenda J"/>
    <n v="29.98"/>
    <n v="6.03"/>
    <s v="No"/>
    <s v="yes"/>
    <x v="0"/>
    <n v="1"/>
    <x v="0"/>
    <s v="Obesity"/>
    <s v="Prediabetes"/>
    <s v="04-Oct-1976"/>
    <n v="35733.96"/>
    <s v="tier - 2"/>
    <s v="tier - 2"/>
    <s v="R1011"/>
    <n v="46"/>
  </r>
  <r>
    <s v="Id1198"/>
    <s v=" Mr.  Tim"/>
    <n v="33.659999999999997"/>
    <n v="4.2"/>
    <s v="yes"/>
    <s v="No"/>
    <x v="0"/>
    <n v="1"/>
    <x v="0"/>
    <s v="Obesity"/>
    <s v="Normal"/>
    <s v="01-Oct-1990"/>
    <n v="2540.39"/>
    <s v="tier - 2"/>
    <s v="tier - 2"/>
    <s v="R1013"/>
    <n v="32"/>
  </r>
  <r>
    <s v="Id1199"/>
    <s v=" Mr.  Sylvain"/>
    <n v="32.67"/>
    <n v="5.61"/>
    <s v="yes"/>
    <s v="No"/>
    <x v="0"/>
    <n v="1"/>
    <x v="0"/>
    <s v="Obesity"/>
    <s v="Normal"/>
    <s v="28-Jul-1997"/>
    <n v="2534.39"/>
    <s v="tier - 3"/>
    <s v="tier - 3"/>
    <s v="R1012"/>
    <n v="25"/>
  </r>
  <r>
    <s v="Id1200"/>
    <s v=" Mrs.  Lisa M"/>
    <n v="30.5"/>
    <n v="5.88"/>
    <s v="yes"/>
    <s v="No"/>
    <x v="0"/>
    <n v="1"/>
    <x v="0"/>
    <s v="Obesity"/>
    <s v="Prediabetes"/>
    <s v="25-Aug-2000"/>
    <n v="2527.8200000000002"/>
    <s v="tier - 2"/>
    <s v="tier - 3"/>
    <s v="R1012"/>
    <n v="22"/>
  </r>
  <r>
    <s v="Id1202"/>
    <s v=" Mrs.  Kaitlin M"/>
    <n v="35.25"/>
    <n v="9.51"/>
    <s v="No"/>
    <s v="No"/>
    <x v="0"/>
    <n v="0"/>
    <x v="1"/>
    <s v="Obesity"/>
    <s v="Diabetes"/>
    <s v="05-Aug-1991"/>
    <n v="2510.79"/>
    <s v="tier - 2"/>
    <s v="tier - 1"/>
    <s v="R1013"/>
    <n v="31"/>
  </r>
  <r>
    <s v="Id1203"/>
    <s v=" Mr.  William R"/>
    <n v="39.49"/>
    <n v="4.8099999999999996"/>
    <s v="No"/>
    <s v="No"/>
    <x v="0"/>
    <n v="1"/>
    <x v="0"/>
    <s v="Obesity"/>
    <s v="Normal"/>
    <s v="06-Sep-2004"/>
    <n v="2500.9299999999998"/>
    <s v="tier - 2"/>
    <s v="tier - 2"/>
    <s v="R1012"/>
    <n v="18"/>
  </r>
  <r>
    <s v="Id1204"/>
    <s v=" Mr.  Bruce"/>
    <n v="33.99"/>
    <n v="4.55"/>
    <s v="No"/>
    <s v="No"/>
    <x v="0"/>
    <n v="1"/>
    <x v="0"/>
    <s v="Obesity"/>
    <s v="Normal"/>
    <s v="15-Oct-1995"/>
    <n v="2498.41"/>
    <s v="tier - 3"/>
    <s v="tier - 3"/>
    <s v="R1013"/>
    <n v="27"/>
  </r>
  <r>
    <s v="Id1206"/>
    <s v=" Mr.  Warren"/>
    <n v="30.59"/>
    <n v="11.62"/>
    <s v="No"/>
    <s v="No"/>
    <x v="0"/>
    <n v="0"/>
    <x v="0"/>
    <s v="Obesity"/>
    <s v="Diabetes"/>
    <s v="14-Oct-1995"/>
    <n v="2494.02"/>
    <s v="tier - 3"/>
    <s v="tier - 1"/>
    <s v="R1011"/>
    <n v="27"/>
  </r>
  <r>
    <s v="Id1209"/>
    <s v=" Mr.  Mathias"/>
    <n v="50.38"/>
    <n v="5.8"/>
    <s v="No"/>
    <s v="No"/>
    <x v="0"/>
    <n v="0"/>
    <x v="0"/>
    <s v="Obesity"/>
    <s v="Prediabetes"/>
    <s v="20-Jun-1998"/>
    <n v="2480.98"/>
    <s v="tier - 2"/>
    <s v="tier - 2"/>
    <s v="R1013"/>
    <n v="24"/>
  </r>
  <r>
    <s v="Id1210"/>
    <s v=" Mr.  Matthew"/>
    <n v="35.200000000000003"/>
    <n v="4.28"/>
    <s v="No"/>
    <s v="No"/>
    <x v="0"/>
    <n v="0"/>
    <x v="0"/>
    <s v="Obesity"/>
    <s v="Normal"/>
    <s v="02-Jul-1998"/>
    <n v="2473.33"/>
    <s v="tier - 2"/>
    <s v="tier - 3"/>
    <s v="R1013"/>
    <n v="24"/>
  </r>
  <r>
    <s v="Id1211"/>
    <s v=" Mr.  Kurt"/>
    <n v="35.72"/>
    <n v="5.5"/>
    <s v="yes"/>
    <s v="No"/>
    <x v="0"/>
    <n v="0"/>
    <x v="0"/>
    <s v="Obesity"/>
    <s v="Normal"/>
    <s v="17-Aug-1998"/>
    <n v="2464.62"/>
    <s v="tier - 2"/>
    <s v="tier - 3"/>
    <s v="R1013"/>
    <n v="24"/>
  </r>
  <r>
    <s v="Id1213"/>
    <s v=" Mrs.  Emily"/>
    <n v="36.85"/>
    <n v="11.12"/>
    <s v="No"/>
    <s v="No"/>
    <x v="0"/>
    <n v="0"/>
    <x v="1"/>
    <s v="Obesity"/>
    <s v="Diabetes"/>
    <s v="19-Nov-1998"/>
    <n v="2457.5"/>
    <s v="tier - 2"/>
    <s v="tier - 1"/>
    <s v="R1011"/>
    <n v="24"/>
  </r>
  <r>
    <s v="Id1216"/>
    <s v=" Ms.  Alice"/>
    <n v="32.395000000000003"/>
    <n v="6.66"/>
    <s v="No"/>
    <s v="No"/>
    <x v="0"/>
    <n v="0"/>
    <x v="0"/>
    <s v="Obesity"/>
    <s v="Diabetes"/>
    <s v="12-Nov-1999"/>
    <n v="2416.96"/>
    <s v="tier - 2"/>
    <s v="tier - 2"/>
    <s v="R1011"/>
    <n v="23"/>
  </r>
  <r>
    <s v="Id1219"/>
    <s v=" Mr.  Stephen"/>
    <n v="35.42"/>
    <n v="4.6399999999999997"/>
    <s v="yes"/>
    <s v="No"/>
    <x v="0"/>
    <n v="0"/>
    <x v="0"/>
    <s v="Obesity"/>
    <s v="Normal"/>
    <s v="19-Dec-1978"/>
    <n v="35701.9"/>
    <s v="tier - 2"/>
    <s v="tier - 1"/>
    <s v="R1011"/>
    <n v="44"/>
  </r>
  <r>
    <s v="Id1224"/>
    <s v=" Mr.  Doron P"/>
    <n v="36.299999999999997"/>
    <n v="11.5"/>
    <s v="yes"/>
    <s v="No"/>
    <x v="0"/>
    <n v="2"/>
    <x v="1"/>
    <s v="Obesity"/>
    <s v="Diabetes"/>
    <s v="18-Nov-2003"/>
    <n v="2331.52"/>
    <s v="tier - 2"/>
    <s v="tier - 3"/>
    <s v="R1011"/>
    <n v="19"/>
  </r>
  <r>
    <s v="Id1225"/>
    <s v=" Ms.  Katharina"/>
    <n v="31.02"/>
    <n v="4.5599999999999996"/>
    <s v="No"/>
    <s v="yes"/>
    <x v="0"/>
    <n v="1"/>
    <x v="1"/>
    <s v="Obesity"/>
    <s v="Normal"/>
    <s v="17-Dec-1996"/>
    <n v="2322.62"/>
    <s v="tier - 2"/>
    <s v="tier - 1"/>
    <s v="R1013"/>
    <n v="26"/>
  </r>
  <r>
    <s v="Id1226"/>
    <s v=" Mr.  Carl"/>
    <n v="31.92"/>
    <n v="11.05"/>
    <s v="No"/>
    <s v="No"/>
    <x v="0"/>
    <n v="0"/>
    <x v="0"/>
    <s v="Obesity"/>
    <s v="Diabetes"/>
    <s v="06-Sep-2004"/>
    <n v="2304"/>
    <s v="tier - 2"/>
    <s v="tier - 3"/>
    <s v="R1013"/>
    <n v="18"/>
  </r>
  <r>
    <s v="Id1228"/>
    <s v=" Mr.  Stephen A"/>
    <n v="31.73"/>
    <n v="4.78"/>
    <s v="yes"/>
    <s v="yes"/>
    <x v="0"/>
    <n v="2"/>
    <x v="0"/>
    <s v="Obesity"/>
    <s v="Normal"/>
    <s v="05-Oct-1989"/>
    <n v="2295.2399999999998"/>
    <s v="tier - 2"/>
    <s v="tier - 1"/>
    <s v="R1013"/>
    <n v="33"/>
  </r>
  <r>
    <s v="Id1231"/>
    <s v=" Ms.  Melissa K"/>
    <n v="37.29"/>
    <n v="4.46"/>
    <s v="No"/>
    <s v="yes"/>
    <x v="0"/>
    <n v="1"/>
    <x v="0"/>
    <s v="Obesity"/>
    <s v="Normal"/>
    <s v="17-Dec-2000"/>
    <n v="35595.589999999997"/>
    <s v="tier - 2"/>
    <s v="tier - 3"/>
    <s v="R1013"/>
    <n v="22"/>
  </r>
  <r>
    <s v="Id1232"/>
    <s v=" Ms.  Kara H"/>
    <n v="40.28"/>
    <n v="6.11"/>
    <s v="No"/>
    <s v="yes"/>
    <x v="0"/>
    <n v="1"/>
    <x v="0"/>
    <s v="Obesity"/>
    <s v="Prediabetes"/>
    <s v="12-Nov-2002"/>
    <n v="2261.5700000000002"/>
    <s v="tier - 2"/>
    <s v="tier - 1"/>
    <s v="R1012"/>
    <n v="20"/>
  </r>
  <r>
    <s v="Id1233"/>
    <s v=" Mr.  Juan Carlos"/>
    <n v="40.185000000000002"/>
    <n v="4.66"/>
    <s v="No"/>
    <s v="yes"/>
    <x v="0"/>
    <n v="1"/>
    <x v="0"/>
    <s v="Obesity"/>
    <s v="Normal"/>
    <s v="15-Jul-2002"/>
    <n v="2257.48"/>
    <s v="tier - 2"/>
    <s v="tier - 1"/>
    <s v="R1012"/>
    <n v="20"/>
  </r>
  <r>
    <s v="Id1235"/>
    <s v=" Mrs.  Sarah M"/>
    <n v="35.625"/>
    <n v="6.21"/>
    <s v="No"/>
    <s v="yes"/>
    <x v="0"/>
    <n v="1"/>
    <x v="0"/>
    <s v="Obesity"/>
    <s v="Prediabetes"/>
    <s v="30-Jun-2000"/>
    <n v="2250.84"/>
    <s v="tier - 2"/>
    <s v="tier - 2"/>
    <s v="R1018"/>
    <n v="22"/>
  </r>
  <r>
    <s v="Id1236"/>
    <s v=" Mrs.  Kristin C"/>
    <n v="35.6"/>
    <n v="4.0199999999999996"/>
    <s v="yes"/>
    <s v="yes"/>
    <x v="0"/>
    <n v="2"/>
    <x v="1"/>
    <s v="Obesity"/>
    <s v="Normal"/>
    <s v="10-Dec-2003"/>
    <n v="2221.56"/>
    <s v="tier - 2"/>
    <s v="tier - 3"/>
    <s v="R1012"/>
    <n v="19"/>
  </r>
  <r>
    <s v="Id1237"/>
    <s v=" Ms.  Casey M"/>
    <n v="33.155000000000001"/>
    <n v="4.5999999999999996"/>
    <s v="No"/>
    <s v="yes"/>
    <x v="0"/>
    <n v="1"/>
    <x v="0"/>
    <s v="Obesity"/>
    <s v="Normal"/>
    <s v="12-Dec-2004"/>
    <n v="2219.4499999999998"/>
    <s v="tier - 2"/>
    <s v="tier - 1"/>
    <s v="R1013"/>
    <n v="18"/>
  </r>
  <r>
    <s v="Id1238"/>
    <s v=" Mr.  Samuel"/>
    <n v="31.92"/>
    <n v="5.04"/>
    <s v="No"/>
    <s v="yes"/>
    <x v="0"/>
    <n v="1"/>
    <x v="0"/>
    <s v="Obesity"/>
    <s v="Normal"/>
    <s v="25-Sep-2004"/>
    <n v="2217.6"/>
    <s v="tier - 2"/>
    <s v="tier - 1"/>
    <s v="R1024"/>
    <n v="18"/>
  </r>
  <r>
    <s v="Id1239"/>
    <s v=" Mr.  Braulio"/>
    <n v="30.305"/>
    <n v="5.08"/>
    <s v="No"/>
    <s v="yes"/>
    <x v="0"/>
    <n v="1"/>
    <x v="0"/>
    <s v="Obesity"/>
    <s v="Normal"/>
    <s v="13-Jun-2004"/>
    <n v="2217.4699999999998"/>
    <s v="tier - 2"/>
    <s v="tier - 1"/>
    <s v="R1024"/>
    <n v="18"/>
  </r>
  <r>
    <s v="Id1240"/>
    <s v=" Ms.  Anne-Marie"/>
    <n v="30.114999999999998"/>
    <n v="4.38"/>
    <s v="No"/>
    <s v="yes"/>
    <x v="0"/>
    <n v="1"/>
    <x v="0"/>
    <s v="Obesity"/>
    <s v="Normal"/>
    <s v="17-Nov-1994"/>
    <n v="2213.21"/>
    <s v="tier - 2"/>
    <s v="tier - 2"/>
    <s v="R1013"/>
    <n v="28"/>
  </r>
  <r>
    <s v="Id1247"/>
    <s v=" Mr.  Stanley"/>
    <n v="34.39"/>
    <n v="8.7200000000000006"/>
    <s v="No"/>
    <s v="No"/>
    <x v="0"/>
    <n v="0"/>
    <x v="1"/>
    <s v="Obesity"/>
    <s v="Diabetes"/>
    <s v="27-Jul-2004"/>
    <n v="2201.1"/>
    <s v="tier - 2"/>
    <s v="tier - 3"/>
    <s v="R1013"/>
    <n v="18"/>
  </r>
  <r>
    <s v="Id1248"/>
    <s v=" Mr.  Gregory"/>
    <n v="36"/>
    <n v="4.66"/>
    <s v="No"/>
    <s v="yes"/>
    <x v="0"/>
    <n v="1"/>
    <x v="0"/>
    <s v="Obesity"/>
    <s v="Normal"/>
    <s v="12-Sep-2004"/>
    <n v="2200.83"/>
    <s v="tier - 2"/>
    <s v="tier - 2"/>
    <s v="R1024"/>
    <n v="18"/>
  </r>
  <r>
    <s v="Id1253"/>
    <s v=" Ms.  Claire M"/>
    <n v="30.72"/>
    <n v="6.06"/>
    <s v="No"/>
    <s v="yes"/>
    <x v="0"/>
    <n v="1"/>
    <x v="0"/>
    <s v="Obesity"/>
    <s v="Prediabetes"/>
    <s v="10-Aug-1971"/>
    <n v="35583.17"/>
    <s v="tier - 1"/>
    <s v="tier - 3"/>
    <s v="R1011"/>
    <n v="51"/>
  </r>
  <r>
    <s v="Id1254"/>
    <s v=" Mrs.  Jennifer"/>
    <n v="37.43"/>
    <n v="4.5599999999999996"/>
    <s v="No"/>
    <s v="No"/>
    <x v="1"/>
    <n v="1"/>
    <x v="0"/>
    <s v="Obesity"/>
    <s v="Normal"/>
    <s v="23-Aug-2000"/>
    <n v="2166.73"/>
    <s v="tier - 2"/>
    <s v="tier - 2"/>
    <s v="R1011"/>
    <n v="22"/>
  </r>
  <r>
    <s v="Id1256"/>
    <s v=" Ms.  Katherine E"/>
    <n v="36.575000000000003"/>
    <n v="5.57"/>
    <s v="No"/>
    <s v="No"/>
    <x v="1"/>
    <n v="1"/>
    <x v="0"/>
    <s v="Obesity"/>
    <s v="Normal"/>
    <s v="29-Nov-2000"/>
    <n v="2155.6799999999998"/>
    <s v="tier - 2"/>
    <s v="tier - 3"/>
    <s v="R1013"/>
    <n v="22"/>
  </r>
  <r>
    <s v="Id1257"/>
    <s v=" Mr.  Michael"/>
    <n v="35.15"/>
    <n v="5.47"/>
    <s v="No"/>
    <s v="No"/>
    <x v="1"/>
    <n v="1"/>
    <x v="0"/>
    <s v="Obesity"/>
    <s v="Normal"/>
    <s v="22-Oct-2000"/>
    <n v="2154.36"/>
    <s v="tier - 2"/>
    <s v="tier - 2"/>
    <s v="R1011"/>
    <n v="22"/>
  </r>
  <r>
    <s v="Id1259"/>
    <s v=" Mr.  Israel"/>
    <n v="32.11"/>
    <n v="4.43"/>
    <s v="No"/>
    <s v="No"/>
    <x v="1"/>
    <n v="1"/>
    <x v="0"/>
    <s v="Obesity"/>
    <s v="Normal"/>
    <s v="04-Oct-2004"/>
    <n v="2144.85"/>
    <s v="tier - 2"/>
    <s v="tier - 1"/>
    <s v="R1011"/>
    <n v="18"/>
  </r>
  <r>
    <s v="Id1260"/>
    <s v=" Mr.  Samalya"/>
    <n v="30.495000000000001"/>
    <n v="4.95"/>
    <s v="No"/>
    <s v="No"/>
    <x v="1"/>
    <n v="1"/>
    <x v="0"/>
    <s v="Obesity"/>
    <s v="Normal"/>
    <s v="19-Aug-2003"/>
    <n v="2138.0700000000002"/>
    <s v="tier - 2"/>
    <s v="tier - 1"/>
    <s v="R1012"/>
    <n v="19"/>
  </r>
  <r>
    <s v="Id1268"/>
    <s v=" Ms.  Martha Patricia"/>
    <n v="32.11"/>
    <n v="4.03"/>
    <s v="yes"/>
    <s v="yes"/>
    <x v="0"/>
    <n v="2"/>
    <x v="0"/>
    <s v="Obesity"/>
    <s v="Normal"/>
    <s v="30-Sep-2003"/>
    <n v="2117.34"/>
    <s v="tier - 2"/>
    <s v="tier - 3"/>
    <s v="R1012"/>
    <n v="19"/>
  </r>
  <r>
    <s v="Id1269"/>
    <s v=" Ms.  Alicia"/>
    <n v="35.799999999999997"/>
    <n v="7.32"/>
    <s v="No"/>
    <s v="No"/>
    <x v="0"/>
    <n v="2"/>
    <x v="1"/>
    <s v="Obesity"/>
    <s v="Diabetes"/>
    <s v="21-Jul-1989"/>
    <n v="2106.2600000000002"/>
    <s v="tier - 2"/>
    <s v="tier - 2"/>
    <s v="R1013"/>
    <n v="33"/>
  </r>
  <r>
    <s v="Id1271"/>
    <s v=" Mr.  Michael W"/>
    <n v="39.49"/>
    <n v="4.4800000000000004"/>
    <s v="yes"/>
    <s v="No"/>
    <x v="0"/>
    <n v="0"/>
    <x v="0"/>
    <s v="Obesity"/>
    <s v="Normal"/>
    <s v="22-Jun-2001"/>
    <n v="2103.08"/>
    <s v="tier - 3"/>
    <s v="tier - 2"/>
    <s v="R1011"/>
    <n v="21"/>
  </r>
  <r>
    <s v="Id1272"/>
    <s v=" Mr.  Eddie C"/>
    <n v="34.869999999999997"/>
    <n v="5.51"/>
    <s v="yes"/>
    <s v="No"/>
    <x v="0"/>
    <n v="0"/>
    <x v="0"/>
    <s v="Obesity"/>
    <s v="Normal"/>
    <s v="14-Aug-2001"/>
    <n v="2102.2600000000002"/>
    <s v="tier - 3"/>
    <s v="tier - 2"/>
    <s v="R1019"/>
    <n v="21"/>
  </r>
  <r>
    <s v="Id1273"/>
    <s v=" Mr.  Maxime M"/>
    <n v="34.6"/>
    <n v="4.5"/>
    <s v="yes"/>
    <s v="No"/>
    <x v="0"/>
    <n v="0"/>
    <x v="0"/>
    <s v="Obesity"/>
    <s v="Normal"/>
    <s v="12-Jun-2004"/>
    <n v="2094.1"/>
    <s v="tier - 3"/>
    <s v="tier - 2"/>
    <s v="R1025"/>
    <n v="18"/>
  </r>
  <r>
    <s v="Id1275"/>
    <s v=" Mr.  Adam"/>
    <n v="35.86"/>
    <n v="4.33"/>
    <s v="No"/>
    <s v="No"/>
    <x v="0"/>
    <n v="1"/>
    <x v="0"/>
    <s v="Obesity"/>
    <s v="Normal"/>
    <s v="27-Oct-1973"/>
    <n v="35547.72"/>
    <s v="tier - 1"/>
    <s v="tier - 1"/>
    <s v="R1011"/>
    <n v="49"/>
  </r>
  <r>
    <s v="Id1276"/>
    <s v=" Mr.  Justin M"/>
    <n v="40.47"/>
    <n v="11.15"/>
    <s v="No"/>
    <s v="No"/>
    <x v="0"/>
    <n v="0"/>
    <x v="0"/>
    <s v="Obesity"/>
    <s v="Diabetes"/>
    <s v="02-Sep-2000"/>
    <n v="2045.69"/>
    <s v="tier - 3"/>
    <s v="tier - 3"/>
    <s v="R1012"/>
    <n v="22"/>
  </r>
  <r>
    <s v="Id1277"/>
    <s v=" Ms.  Svetlana V"/>
    <n v="32.01"/>
    <n v="6.45"/>
    <s v="No"/>
    <s v="No"/>
    <x v="0"/>
    <n v="1"/>
    <x v="0"/>
    <s v="Obesity"/>
    <s v="Diabetes"/>
    <s v="04-Aug-2001"/>
    <n v="2026.97"/>
    <s v="tier - 3"/>
    <s v="tier - 2"/>
    <s v="R1013"/>
    <n v="21"/>
  </r>
  <r>
    <s v="Id1278"/>
    <s v=" Ms.  Jana L"/>
    <n v="33"/>
    <n v="9.27"/>
    <s v="No"/>
    <s v="No"/>
    <x v="0"/>
    <n v="0"/>
    <x v="0"/>
    <s v="Obesity"/>
    <s v="Diabetes"/>
    <s v="06-Sep-2001"/>
    <n v="2020.55"/>
    <s v="tier - 3"/>
    <s v="tier - 2"/>
    <s v="R1013"/>
    <n v="21"/>
  </r>
  <r>
    <s v="Id1280"/>
    <s v=" Mr.  Torrey C III"/>
    <n v="49.8"/>
    <n v="4.24"/>
    <s v="No"/>
    <s v="No"/>
    <x v="0"/>
    <n v="1"/>
    <x v="1"/>
    <s v="Obesity"/>
    <s v="Normal"/>
    <s v="14-Aug-2001"/>
    <n v="2007.95"/>
    <s v="tier - 3"/>
    <s v="tier - 2"/>
    <s v="R1011"/>
    <n v="21"/>
  </r>
  <r>
    <s v="Id1285"/>
    <s v=" Ms.  Rebecca E"/>
    <n v="36.86"/>
    <n v="4.97"/>
    <s v="yes"/>
    <s v="No"/>
    <x v="0"/>
    <n v="0"/>
    <x v="0"/>
    <s v="Obesity"/>
    <s v="Normal"/>
    <s v="29-Sep-1998"/>
    <n v="1977.82"/>
    <s v="tier - 3"/>
    <s v="tier - 1"/>
    <s v="R1011"/>
    <n v="24"/>
  </r>
  <r>
    <s v="Id1286"/>
    <s v=" Ms.  Katie M"/>
    <n v="31.254999999999999"/>
    <n v="5.49"/>
    <s v="yes"/>
    <s v="No"/>
    <x v="0"/>
    <n v="0"/>
    <x v="0"/>
    <s v="Obesity"/>
    <s v="Normal"/>
    <s v="13-Sep-1992"/>
    <n v="35547.47"/>
    <s v="tier - 2"/>
    <s v="tier - 3"/>
    <s v="R1011"/>
    <n v="30"/>
  </r>
  <r>
    <s v="Id1289"/>
    <s v=" Ms.  Annie J"/>
    <n v="33.299999999999997"/>
    <n v="9.49"/>
    <s v="No"/>
    <s v="No"/>
    <x v="0"/>
    <n v="0"/>
    <x v="0"/>
    <s v="Obesity"/>
    <s v="Diabetes"/>
    <s v="29-Jul-2002"/>
    <n v="1967.02"/>
    <s v="tier - 3"/>
    <s v="tier - 2"/>
    <s v="R1016"/>
    <n v="20"/>
  </r>
  <r>
    <s v="Id1290"/>
    <s v=" Ms.  Annie"/>
    <n v="33"/>
    <n v="10.16"/>
    <s v="No"/>
    <s v="No"/>
    <x v="0"/>
    <n v="0"/>
    <x v="0"/>
    <s v="Obesity"/>
    <s v="Diabetes"/>
    <s v="07-Sep-2002"/>
    <n v="1964.78"/>
    <s v="tier - 3"/>
    <s v="tier - 1"/>
    <s v="R1011"/>
    <n v="20"/>
  </r>
  <r>
    <s v="Id1291"/>
    <s v=" Ms.  Lindsey"/>
    <n v="35.71"/>
    <n v="6.84"/>
    <s v="No"/>
    <s v="No"/>
    <x v="0"/>
    <n v="2"/>
    <x v="1"/>
    <s v="Obesity"/>
    <s v="Diabetes"/>
    <s v="09-Dec-2001"/>
    <n v="1917.32"/>
    <s v="tier - 3"/>
    <s v="tier - 2"/>
    <s v="R1012"/>
    <n v="21"/>
  </r>
  <r>
    <s v="Id1292"/>
    <s v=" Ms.  Laura"/>
    <n v="31.46"/>
    <n v="11.19"/>
    <s v="No"/>
    <s v="No"/>
    <x v="0"/>
    <n v="0"/>
    <x v="0"/>
    <s v="Obesity"/>
    <s v="Diabetes"/>
    <s v="03-Aug-2001"/>
    <n v="1909.53"/>
    <s v="tier - 3"/>
    <s v="tier - 3"/>
    <s v="R1012"/>
    <n v="21"/>
  </r>
  <r>
    <s v="Id1298"/>
    <s v=" Mrs.  Anne Hunter"/>
    <n v="41.91"/>
    <n v="6.19"/>
    <s v="No"/>
    <s v="No"/>
    <x v="0"/>
    <n v="0"/>
    <x v="0"/>
    <s v="Obesity"/>
    <s v="Prediabetes"/>
    <s v="29-Oct-2002"/>
    <n v="1877.93"/>
    <s v="tier - 3"/>
    <s v="tier - 1"/>
    <s v="R1013"/>
    <n v="20"/>
  </r>
  <r>
    <s v="Id1301"/>
    <s v=" Mr.  Rodney"/>
    <n v="34.4"/>
    <n v="4.04"/>
    <s v="No"/>
    <s v="No"/>
    <x v="0"/>
    <n v="0"/>
    <x v="0"/>
    <s v="Obesity"/>
    <s v="Normal"/>
    <s v="27-Dec-2004"/>
    <n v="1863.45"/>
    <s v="tier - 3"/>
    <s v="tier - 1"/>
    <s v="R1025"/>
    <n v="18"/>
  </r>
  <r>
    <s v="Id1302"/>
    <s v=" Mr.  Carl R"/>
    <n v="30.8"/>
    <n v="5.23"/>
    <s v="yes"/>
    <s v="No"/>
    <x v="0"/>
    <n v="1"/>
    <x v="1"/>
    <s v="Obesity"/>
    <s v="Normal"/>
    <s v="06-Dec-1994"/>
    <n v="1850.55"/>
    <s v="tier - 3"/>
    <s v="tier - 2"/>
    <s v="R1012"/>
    <n v="28"/>
  </r>
  <r>
    <s v="Id1303"/>
    <s v=" Mr.  Maximilian"/>
    <n v="32.56"/>
    <n v="5.36"/>
    <s v="No"/>
    <s v="No"/>
    <x v="0"/>
    <n v="0"/>
    <x v="0"/>
    <s v="Obesity"/>
    <s v="Normal"/>
    <s v="20-Jul-2003"/>
    <n v="1842.52"/>
    <s v="tier - 3"/>
    <s v="tier - 2"/>
    <s v="R1011"/>
    <n v="19"/>
  </r>
  <r>
    <s v="Id1307"/>
    <s v=" Mr.  Rik"/>
    <n v="40.5"/>
    <n v="5.4"/>
    <s v="No"/>
    <s v="No"/>
    <x v="1"/>
    <n v="1"/>
    <x v="0"/>
    <s v="Obesity"/>
    <s v="Normal"/>
    <s v="01-Oct-1999"/>
    <n v="1826.84"/>
    <s v="tier - 3"/>
    <s v="tier - 2"/>
    <s v="R1011"/>
    <n v="23"/>
  </r>
  <r>
    <s v="Id1309"/>
    <s v=" Mr.  Daniel G"/>
    <n v="32.9"/>
    <n v="4.78"/>
    <s v="No"/>
    <s v="No"/>
    <x v="1"/>
    <n v="1"/>
    <x v="0"/>
    <s v="Obesity"/>
    <s v="Normal"/>
    <s v="17-Nov-1999"/>
    <n v="1824.29"/>
    <s v="tier - 3"/>
    <s v="tier - 3"/>
    <s v="R1013"/>
    <n v="23"/>
  </r>
  <r>
    <s v="Id1313"/>
    <s v=" Ms.  Sara A"/>
    <n v="33.69"/>
    <n v="9.68"/>
    <s v="No"/>
    <s v="No"/>
    <x v="0"/>
    <n v="0"/>
    <x v="1"/>
    <s v="Obesity"/>
    <s v="Diabetes"/>
    <s v="19-Nov-2003"/>
    <n v="1759.34"/>
    <s v="tier - 3"/>
    <s v="tier - 1"/>
    <s v="R1011"/>
    <n v="19"/>
  </r>
  <r>
    <s v="Id1317"/>
    <s v=" Ms.  Gretchen K"/>
    <n v="35.200000000000003"/>
    <n v="5.97"/>
    <s v="No"/>
    <s v="yes"/>
    <x v="0"/>
    <n v="1"/>
    <x v="0"/>
    <s v="Obesity"/>
    <s v="Prediabetes"/>
    <s v="25-Jul-2003"/>
    <n v="1743.21"/>
    <s v="tier - 3"/>
    <s v="tier - 1"/>
    <s v="R1011"/>
    <n v="19"/>
  </r>
  <r>
    <s v="Id1318"/>
    <s v=" Ms.  Martina"/>
    <n v="33.770000000000003"/>
    <n v="4.0199999999999996"/>
    <s v="No"/>
    <s v="yes"/>
    <x v="0"/>
    <n v="1"/>
    <x v="0"/>
    <s v="Obesity"/>
    <s v="Normal"/>
    <s v="14-Nov-2003"/>
    <n v="1737.38"/>
    <s v="tier - 3"/>
    <s v="tier - 2"/>
    <s v="R1011"/>
    <n v="19"/>
  </r>
  <r>
    <s v="Id1319"/>
    <s v=" Mr.  Dustin J"/>
    <n v="30.03"/>
    <n v="4.04"/>
    <s v="No"/>
    <s v="yes"/>
    <x v="0"/>
    <n v="1"/>
    <x v="0"/>
    <s v="Obesity"/>
    <s v="Normal"/>
    <s v="22-Sep-1971"/>
    <n v="35345.730000000003"/>
    <s v="tier - 2"/>
    <s v="tier - 3"/>
    <s v="R1011"/>
    <n v="51"/>
  </r>
  <r>
    <s v="Id1324"/>
    <s v=" Ms.  Mirte"/>
    <n v="42.27"/>
    <n v="6.05"/>
    <s v="yes"/>
    <s v="No"/>
    <x v="0"/>
    <n v="1"/>
    <x v="1"/>
    <s v="Obesity"/>
    <s v="Prediabetes"/>
    <s v="21-Oct-2004"/>
    <n v="1725.55"/>
    <s v="tier - 3"/>
    <s v="tier - 2"/>
    <s v="R1013"/>
    <n v="18"/>
  </r>
  <r>
    <s v="Id1331"/>
    <s v=" Ms.  Dawn M"/>
    <n v="39.5"/>
    <n v="5.05"/>
    <s v="No"/>
    <s v="yes"/>
    <x v="0"/>
    <n v="1"/>
    <x v="0"/>
    <s v="Obesity"/>
    <s v="Normal"/>
    <s v="17-Oct-2004"/>
    <n v="1708"/>
    <s v="tier - 3"/>
    <s v="tier - 2"/>
    <s v="R1016"/>
    <n v="18"/>
  </r>
  <r>
    <s v="Id1332"/>
    <s v=" Mr.  Jonathan P"/>
    <n v="33.770000000000003"/>
    <n v="6"/>
    <s v="No"/>
    <s v="yes"/>
    <x v="0"/>
    <n v="1"/>
    <x v="0"/>
    <s v="Obesity"/>
    <s v="Prediabetes"/>
    <s v="06-Dec-2004"/>
    <n v="1705.62"/>
    <s v="tier - 2"/>
    <s v="tier - 2"/>
    <s v="R1015"/>
    <n v="18"/>
  </r>
  <r>
    <s v="Id1334"/>
    <s v=" Mr.  Dino"/>
    <n v="35.53"/>
    <n v="4.3600000000000003"/>
    <s v="No"/>
    <s v="No"/>
    <x v="1"/>
    <n v="1"/>
    <x v="0"/>
    <s v="Obesity"/>
    <s v="Normal"/>
    <s v="07-Nov-2004"/>
    <n v="1704.57"/>
    <s v="tier - 2"/>
    <s v="tier - 1"/>
    <s v="R1016"/>
    <n v="18"/>
  </r>
  <r>
    <s v="Id1335"/>
    <s v=" Mr.  Jan"/>
    <n v="32.200000000000003"/>
    <n v="6.22"/>
    <s v="yes"/>
    <s v="No"/>
    <x v="0"/>
    <n v="2"/>
    <x v="1"/>
    <s v="Obesity"/>
    <s v="Prediabetes"/>
    <s v="10-Dec-2004"/>
    <n v="1702.46"/>
    <s v="tier - 2"/>
    <s v="tier - 3"/>
    <s v="R1019"/>
    <n v="18"/>
  </r>
  <r>
    <s v="Id1336"/>
    <s v=" Mr.  Jonathan E"/>
    <n v="53.25"/>
    <n v="6.11"/>
    <s v="yes"/>
    <s v="No"/>
    <x v="1"/>
    <n v="1"/>
    <x v="1"/>
    <s v="Obesity"/>
    <s v="Prediabetes"/>
    <s v="17-Nov-2004"/>
    <n v="1694.8"/>
    <s v="tier - 2"/>
    <s v="tier - 2"/>
    <s v="R1015"/>
    <n v="18"/>
  </r>
  <r>
    <s v="Id1337"/>
    <s v=" Mr.  Mark A"/>
    <n v="30.59"/>
    <n v="4.41"/>
    <s v="No"/>
    <s v="No"/>
    <x v="1"/>
    <n v="1"/>
    <x v="0"/>
    <s v="Obesity"/>
    <s v="Normal"/>
    <s v="21-Oct-2000"/>
    <n v="1682.6"/>
    <s v="tier - 2"/>
    <s v="tier - 2"/>
    <s v="R1011"/>
    <n v="22"/>
  </r>
  <r>
    <s v="Id1338"/>
    <s v=" Mrs.  Mary"/>
    <n v="30.59"/>
    <n v="4.17"/>
    <s v="No"/>
    <s v="No"/>
    <x v="1"/>
    <n v="1"/>
    <x v="0"/>
    <s v="Obesity"/>
    <s v="Normal"/>
    <s v="10-Jun-2000"/>
    <n v="1674.63"/>
    <s v="tier - 2"/>
    <s v="tier - 2"/>
    <s v="R1013"/>
    <n v="22"/>
  </r>
  <r>
    <s v="Id1340"/>
    <s v=" Mr.  Stan J"/>
    <n v="40.26"/>
    <n v="5.52"/>
    <s v="No"/>
    <s v="yes"/>
    <x v="0"/>
    <n v="1"/>
    <x v="0"/>
    <s v="Obesity"/>
    <s v="Normal"/>
    <s v="30-Dec-2003"/>
    <n v="1646.43"/>
    <s v="tier - 2"/>
    <s v="tier - 1"/>
    <s v="R1012"/>
    <n v="19"/>
  </r>
  <r>
    <s v="Id1341"/>
    <s v=" Mrs.  Jessica L"/>
    <n v="39.82"/>
    <n v="6.01"/>
    <s v="No"/>
    <s v="yes"/>
    <x v="0"/>
    <n v="1"/>
    <x v="0"/>
    <s v="Obesity"/>
    <s v="Prediabetes"/>
    <s v="04-Oct-1959"/>
    <n v="47305.31"/>
    <s v="tier - 2"/>
    <s v="tier - 1"/>
    <s v="R1011"/>
    <n v="63"/>
  </r>
  <r>
    <s v="Id1342"/>
    <s v=" Ms.  Krysta"/>
    <n v="39.159999999999997"/>
    <n v="5.81"/>
    <s v="No"/>
    <s v="yes"/>
    <x v="0"/>
    <n v="1"/>
    <x v="0"/>
    <s v="Obesity"/>
    <s v="Prediabetes"/>
    <s v="09-Jul-1997"/>
    <n v="35302.089999999997"/>
    <s v="tier - 1"/>
    <s v="tier - 2"/>
    <s v="R1011"/>
    <n v="25"/>
  </r>
  <r>
    <s v="Id1345"/>
    <s v=" Mr.  Brian"/>
    <n v="38.28"/>
    <n v="5.39"/>
    <s v="No"/>
    <s v="yes"/>
    <x v="0"/>
    <n v="1"/>
    <x v="0"/>
    <s v="Obesity"/>
    <s v="Normal"/>
    <s v="30-Dec-2003"/>
    <n v="1635.73"/>
    <s v="tier - 2"/>
    <s v="tier - 3"/>
    <s v="R1012"/>
    <n v="19"/>
  </r>
  <r>
    <s v="Id1346"/>
    <s v=" Ms.  Monica"/>
    <n v="38.17"/>
    <n v="4.07"/>
    <s v="No"/>
    <s v="yes"/>
    <x v="0"/>
    <n v="1"/>
    <x v="0"/>
    <s v="Obesity"/>
    <s v="Normal"/>
    <s v="13-Jun-2004"/>
    <n v="1634.57"/>
    <s v="tier - 2"/>
    <s v="tier - 2"/>
    <s v="R1013"/>
    <n v="18"/>
  </r>
  <r>
    <s v="Id1348"/>
    <s v=" Ms.  Kelly C"/>
    <n v="36.85"/>
    <n v="5.49"/>
    <s v="No"/>
    <s v="yes"/>
    <x v="0"/>
    <n v="1"/>
    <x v="0"/>
    <s v="Obesity"/>
    <s v="Normal"/>
    <s v="13-Dec-2004"/>
    <n v="1633.04"/>
    <s v="tier - 2"/>
    <s v="tier - 2"/>
    <s v="R1013"/>
    <n v="18"/>
  </r>
  <r>
    <s v="Id1352"/>
    <s v=" Mr.  Michael J"/>
    <n v="31.35"/>
    <n v="4.28"/>
    <s v="No"/>
    <s v="yes"/>
    <x v="0"/>
    <n v="1"/>
    <x v="0"/>
    <s v="Obesity"/>
    <s v="Normal"/>
    <s v="05-Dec-2004"/>
    <n v="1631.67"/>
    <s v="tier - 2"/>
    <s v="tier - 3"/>
    <s v="R1013"/>
    <n v="18"/>
  </r>
  <r>
    <s v="Id1353"/>
    <s v=" Ms.  Sabina"/>
    <n v="31.13"/>
    <n v="6.01"/>
    <s v="No"/>
    <s v="yes"/>
    <x v="0"/>
    <n v="1"/>
    <x v="0"/>
    <s v="Obesity"/>
    <s v="Prediabetes"/>
    <s v="30-Dec-1967"/>
    <n v="35160.129999999997"/>
    <s v="tier - 2"/>
    <s v="tier - 2"/>
    <s v="R1011"/>
    <n v="55"/>
  </r>
  <r>
    <s v="Id1360"/>
    <s v=" Ms.  Cindy G"/>
    <n v="36.85"/>
    <n v="4.3600000000000003"/>
    <s v="yes"/>
    <s v="No"/>
    <x v="0"/>
    <n v="0"/>
    <x v="0"/>
    <s v="Obesity"/>
    <s v="Normal"/>
    <s v="14-Sep-2003"/>
    <n v="1621.34"/>
    <s v="tier - 2"/>
    <s v="tier - 2"/>
    <s v="R1012"/>
    <n v="19"/>
  </r>
  <r>
    <s v="Id1361"/>
    <s v=" Mr.  Gennaro"/>
    <n v="35.53"/>
    <n v="4.55"/>
    <s v="yes"/>
    <s v="No"/>
    <x v="0"/>
    <n v="0"/>
    <x v="0"/>
    <s v="Obesity"/>
    <s v="Normal"/>
    <s v="05-Aug-1995"/>
    <n v="1617.16"/>
    <s v="tier - 2"/>
    <s v="tier - 1"/>
    <s v="R1013"/>
    <n v="27"/>
  </r>
  <r>
    <s v="Id1362"/>
    <s v=" Mr.  Terry"/>
    <n v="31.1"/>
    <n v="4.37"/>
    <s v="yes"/>
    <s v="No"/>
    <x v="0"/>
    <n v="0"/>
    <x v="0"/>
    <s v="Obesity"/>
    <s v="Normal"/>
    <s v="22-Jul-2004"/>
    <n v="1615.77"/>
    <s v="tier - 2"/>
    <s v="tier - 1"/>
    <s v="R1013"/>
    <n v="18"/>
  </r>
  <r>
    <s v="Id1377"/>
    <s v=" Mr.  Rick"/>
    <n v="33.33"/>
    <n v="9.7899999999999991"/>
    <s v="No"/>
    <s v="No"/>
    <x v="0"/>
    <n v="0"/>
    <x v="0"/>
    <s v="Obesity"/>
    <s v="Diabetes"/>
    <s v="01-Sep-2000"/>
    <n v="1438"/>
    <s v="tier - 2"/>
    <s v="tier - 2"/>
    <s v="R1013"/>
    <n v="22"/>
  </r>
  <r>
    <s v="Id1380"/>
    <s v=" Mr.  Jaime"/>
    <n v="34.06"/>
    <n v="11.83"/>
    <s v="yes"/>
    <s v="No"/>
    <x v="0"/>
    <n v="1"/>
    <x v="1"/>
    <s v="Obesity"/>
    <s v="Diabetes"/>
    <s v="23-Jun-1996"/>
    <n v="1417"/>
    <s v="tier - 2"/>
    <s v="tier - 3"/>
    <s v="R1013"/>
    <n v="26"/>
  </r>
  <r>
    <s v="Id1391"/>
    <s v=" Mr.  Joseph P"/>
    <n v="36.409999999999997"/>
    <n v="4.55"/>
    <s v="No"/>
    <s v="No"/>
    <x v="0"/>
    <n v="0"/>
    <x v="1"/>
    <s v="Obesity"/>
    <s v="Normal"/>
    <s v="12-Jul-1998"/>
    <n v="1332.61"/>
    <s v="tier - 2"/>
    <s v="tier - 3"/>
    <s v="R1013"/>
    <n v="24"/>
  </r>
  <r>
    <s v="Id1398"/>
    <s v=" Mrs.  Robyn"/>
    <n v="35.4"/>
    <n v="5.94"/>
    <s v="No"/>
    <s v="No"/>
    <x v="1"/>
    <n v="1"/>
    <x v="0"/>
    <s v="Obesity"/>
    <s v="Prediabetes"/>
    <s v="04-Jun-1998"/>
    <n v="1290.93"/>
    <s v="tier - 2"/>
    <s v="tier - 2"/>
    <s v="R1013"/>
    <n v="25"/>
  </r>
  <r>
    <s v="Id1399"/>
    <s v=" Ms.  Ashley"/>
    <n v="34.4"/>
    <n v="5.7"/>
    <s v="No"/>
    <s v="No"/>
    <x v="1"/>
    <n v="1"/>
    <x v="0"/>
    <s v="Obesity"/>
    <s v="Prediabetes"/>
    <s v="26-Jun-2000"/>
    <n v="1286"/>
    <s v="tier - 2"/>
    <s v="tier - 2"/>
    <s v="R1013"/>
    <n v="22"/>
  </r>
  <r>
    <s v="Id1400"/>
    <s v=" Ms.  Dana"/>
    <n v="34.1"/>
    <n v="4.13"/>
    <s v="No"/>
    <s v="No"/>
    <x v="1"/>
    <n v="1"/>
    <x v="0"/>
    <s v="Obesity"/>
    <s v="Normal"/>
    <s v="28-Jul-2004"/>
    <n v="1285"/>
    <s v="tier - 2"/>
    <s v="tier - 3"/>
    <s v="R1013"/>
    <n v="18"/>
  </r>
  <r>
    <s v="Id1401"/>
    <s v=" Ms.  Jessica F"/>
    <n v="30.4"/>
    <n v="4.7699999999999996"/>
    <s v="No"/>
    <s v="No"/>
    <x v="1"/>
    <n v="1"/>
    <x v="0"/>
    <s v="Obesity"/>
    <s v="Normal"/>
    <s v="30-Sep-2004"/>
    <n v="1283"/>
    <s v="tier - 2"/>
    <s v="tier - 1"/>
    <s v="R1013"/>
    <n v="18"/>
  </r>
  <r>
    <s v="Id1402"/>
    <s v=" Ms.  Lindsey"/>
    <n v="52.3"/>
    <n v="4.87"/>
    <s v="yes"/>
    <s v="No"/>
    <x v="1"/>
    <n v="1"/>
    <x v="1"/>
    <s v="Obesity"/>
    <s v="Normal"/>
    <s v="26-Oct-1997"/>
    <n v="1276"/>
    <s v="tier - 2"/>
    <s v="tier - 2"/>
    <s v="R1012"/>
    <n v="25"/>
  </r>
  <r>
    <s v="Id1413"/>
    <s v=" Ms.  Kassie"/>
    <n v="52.66"/>
    <n v="4.45"/>
    <s v="No"/>
    <s v="No"/>
    <x v="0"/>
    <n v="1"/>
    <x v="1"/>
    <s v="Obesity"/>
    <s v="Normal"/>
    <s v="15-Sep-2003"/>
    <n v="1242.26"/>
    <s v="tier - 2"/>
    <s v="tier - 1"/>
    <s v="R1011"/>
    <n v="19"/>
  </r>
  <r>
    <s v="Id1426"/>
    <s v=" Mr.  Scott"/>
    <n v="53.13"/>
    <n v="4.4400000000000004"/>
    <s v="No"/>
    <s v="yes"/>
    <x v="0"/>
    <n v="1"/>
    <x v="0"/>
    <s v="Obesity"/>
    <s v="Normal"/>
    <s v="26-Aug-2002"/>
    <n v="1191"/>
    <s v="tier - 2"/>
    <s v="tier - 1"/>
    <s v="R1013"/>
    <n v="20"/>
  </r>
  <r>
    <s v="Id1428"/>
    <s v=" Ms.  Kaye A"/>
    <n v="43.01"/>
    <n v="5.44"/>
    <s v="No"/>
    <s v="yes"/>
    <x v="0"/>
    <n v="1"/>
    <x v="0"/>
    <s v="Obesity"/>
    <s v="Normal"/>
    <s v="11-Aug-1996"/>
    <n v="1178"/>
    <s v="tier - 2"/>
    <s v="tier - 3"/>
    <s v="R1013"/>
    <n v="26"/>
  </r>
  <r>
    <s v="Id1430"/>
    <s v=" Mr.  Daniel C"/>
    <n v="41.14"/>
    <n v="6.02"/>
    <s v="No"/>
    <s v="yes"/>
    <x v="0"/>
    <n v="1"/>
    <x v="0"/>
    <s v="Obesity"/>
    <s v="Prediabetes"/>
    <s v="07-Oct-1967"/>
    <n v="34975.68"/>
    <s v="tier - 2"/>
    <s v="tier - 2"/>
    <s v="R1011"/>
    <n v="55"/>
  </r>
  <r>
    <s v="Id1432"/>
    <s v=" Ms.  Nicole"/>
    <n v="37.29"/>
    <n v="5.03"/>
    <s v="No"/>
    <s v="yes"/>
    <x v="0"/>
    <n v="1"/>
    <x v="0"/>
    <s v="Obesity"/>
    <s v="Normal"/>
    <s v="11-Nov-2004"/>
    <n v="1163.46"/>
    <s v="tier - 2"/>
    <s v="tier - 3"/>
    <s v="R1013"/>
    <n v="18"/>
  </r>
  <r>
    <s v="Id1434"/>
    <s v=" Ms.  Allison"/>
    <n v="34.43"/>
    <n v="4.2699999999999996"/>
    <s v="No"/>
    <s v="yes"/>
    <x v="0"/>
    <n v="1"/>
    <x v="0"/>
    <s v="Obesity"/>
    <s v="Normal"/>
    <s v="18-Jul-2004"/>
    <n v="1149.4000000000001"/>
    <s v="tier - 2"/>
    <s v="tier - 2"/>
    <s v="R1013"/>
    <n v="18"/>
  </r>
  <r>
    <s v="Id1435"/>
    <s v=" Ms.  Leticia"/>
    <n v="36.99"/>
    <n v="5.37"/>
    <s v="yes"/>
    <s v="No"/>
    <x v="1"/>
    <n v="1"/>
    <x v="1"/>
    <s v="Obesity"/>
    <s v="Normal"/>
    <s v="12-Jun-2003"/>
    <n v="1149"/>
    <s v="tier - 2"/>
    <s v="tier - 1"/>
    <s v="R1012"/>
    <n v="19"/>
  </r>
  <r>
    <s v="Id1436"/>
    <s v=" Mr.  John S"/>
    <n v="34.1"/>
    <n v="4.07"/>
    <s v="No"/>
    <s v="yes"/>
    <x v="0"/>
    <n v="1"/>
    <x v="0"/>
    <s v="Obesity"/>
    <s v="Normal"/>
    <s v="10-Jun-2004"/>
    <n v="1146.8"/>
    <s v="tier - 2"/>
    <s v="tier - 2"/>
    <s v="R1013"/>
    <n v="18"/>
  </r>
  <r>
    <s v="Id1438"/>
    <s v=" Ms.  Ashley N"/>
    <n v="33.659999999999997"/>
    <n v="5.71"/>
    <s v="No"/>
    <s v="yes"/>
    <x v="0"/>
    <n v="1"/>
    <x v="0"/>
    <s v="Obesity"/>
    <s v="Prediabetes"/>
    <s v="12-Sep-2004"/>
    <n v="1141.45"/>
    <s v="tier - 3"/>
    <s v="tier - 3"/>
    <s v="R1013"/>
    <n v="18"/>
  </r>
  <r>
    <s v="Id1439"/>
    <s v=" Ms.  Madeleine"/>
    <n v="33.33"/>
    <n v="6.08"/>
    <s v="No"/>
    <s v="yes"/>
    <x v="0"/>
    <n v="1"/>
    <x v="0"/>
    <s v="Obesity"/>
    <s v="Prediabetes"/>
    <s v="25-Oct-2001"/>
    <n v="1141"/>
    <s v="tier - 3"/>
    <s v="tier - 1"/>
    <s v="R1013"/>
    <n v="21"/>
  </r>
  <r>
    <s v="Id1442"/>
    <s v=" Mr.  Kevin"/>
    <n v="30.14"/>
    <n v="5.49"/>
    <s v="No"/>
    <s v="yes"/>
    <x v="0"/>
    <n v="1"/>
    <x v="0"/>
    <s v="Obesity"/>
    <s v="Normal"/>
    <s v="15-Oct-2004"/>
    <n v="1137.01"/>
    <s v="tier - 3"/>
    <s v="tier - 1"/>
    <s v="R1013"/>
    <n v="18"/>
  </r>
  <r>
    <s v="Id1446"/>
    <s v=" Ms.  Kate L"/>
    <n v="31.3"/>
    <n v="11.38"/>
    <s v="No"/>
    <s v="No"/>
    <x v="0"/>
    <n v="3"/>
    <x v="1"/>
    <s v="Obesity"/>
    <s v="Diabetes"/>
    <s v="06-Oct-2004"/>
    <n v="1135"/>
    <s v="tier - 3"/>
    <s v="tier - 3"/>
    <s v="R1013"/>
    <n v="18"/>
  </r>
  <r>
    <s v="Id1447"/>
    <s v=" Ms.  Beth"/>
    <n v="31.4"/>
    <n v="4.5999999999999996"/>
    <s v="yes"/>
    <s v="No"/>
    <x v="0"/>
    <n v="1"/>
    <x v="1"/>
    <s v="Obesity"/>
    <s v="Normal"/>
    <s v="19-Jul-2002"/>
    <n v="1132"/>
    <s v="tier - 3"/>
    <s v="tier - 1"/>
    <s v="R1013"/>
    <n v="20"/>
  </r>
  <r>
    <s v="Id1458"/>
    <s v=" Ms.  Ashley"/>
    <n v="34.9"/>
    <n v="6.22"/>
    <s v="No"/>
    <s v="No"/>
    <x v="1"/>
    <n v="1"/>
    <x v="1"/>
    <s v="Obesity"/>
    <s v="Prediabetes"/>
    <s v="01-Jul-2002"/>
    <n v="1049"/>
    <s v="tier - 3"/>
    <s v="tier - 2"/>
    <s v="R1012"/>
    <n v="20"/>
  </r>
  <r>
    <s v="Id1469"/>
    <s v=" Mr.  Andrew"/>
    <n v="31.13"/>
    <n v="4.5199999999999996"/>
    <s v="yes"/>
    <s v="No"/>
    <x v="0"/>
    <n v="1"/>
    <x v="1"/>
    <s v="Obesity"/>
    <s v="Normal"/>
    <s v="27-Nov-1993"/>
    <n v="896.21"/>
    <s v="tier - 3"/>
    <s v="tier - 1"/>
    <s v="R1013"/>
    <n v="29"/>
  </r>
  <r>
    <s v="Id1480"/>
    <s v=" Ms.  Carine A"/>
    <n v="34.799999999999997"/>
    <n v="6.18"/>
    <s v="No"/>
    <s v="No"/>
    <x v="1"/>
    <n v="1"/>
    <x v="1"/>
    <s v="Obesity"/>
    <s v="Prediabetes"/>
    <s v="26-Dec-1999"/>
    <n v="700"/>
    <s v="tier - 1"/>
    <s v="tier - 3"/>
    <s v="R1013"/>
    <n v="23"/>
  </r>
  <r>
    <s v="Id1487"/>
    <s v=" Ms.  Emilee"/>
    <n v="31.68"/>
    <n v="4.4000000000000004"/>
    <s v="No"/>
    <s v="No"/>
    <x v="0"/>
    <n v="0"/>
    <x v="1"/>
    <s v="Obesity"/>
    <s v="Normal"/>
    <s v="20-Nov-2001"/>
    <n v="646.14"/>
    <s v="tier - 3"/>
    <s v="tier - 3"/>
    <s v="R1012"/>
    <n v="21"/>
  </r>
  <r>
    <s v="Id1488"/>
    <s v=" Mr.  Stephen M"/>
    <n v="33.534999999999997"/>
    <n v="6.23"/>
    <s v="No"/>
    <s v="yes"/>
    <x v="0"/>
    <n v="1"/>
    <x v="1"/>
    <s v="Obesity"/>
    <s v="Prediabetes"/>
    <s v="27-Jul-1998"/>
    <n v="637.26"/>
    <s v="tier - 3"/>
    <s v="tier - 3"/>
    <s v="R1013"/>
    <n v="24"/>
  </r>
  <r>
    <s v="Id1489"/>
    <s v=" Ms.  Annemarie A"/>
    <n v="31.92"/>
    <n v="5.33"/>
    <s v="yes"/>
    <s v="No"/>
    <x v="0"/>
    <n v="0"/>
    <x v="1"/>
    <s v="Obesity"/>
    <s v="Normal"/>
    <s v="13-Sep-1992"/>
    <n v="604.54"/>
    <s v="tier - 3"/>
    <s v="tier - 3"/>
    <s v="R1013"/>
    <n v="30"/>
  </r>
  <r>
    <s v="Id1490"/>
    <s v=" Ms.  Ashley R"/>
    <n v="32.700000000000003"/>
    <n v="4.09"/>
    <s v="No"/>
    <s v="No"/>
    <x v="0"/>
    <n v="1"/>
    <x v="1"/>
    <s v="Obesity"/>
    <s v="Normal"/>
    <s v="30-Jun-1993"/>
    <n v="600"/>
    <s v="tier - 2"/>
    <s v="tier - 1"/>
    <s v="R1013"/>
    <n v="29"/>
  </r>
  <r>
    <s v="Id1491"/>
    <s v=" Ms.  Leslie A"/>
    <n v="41.25"/>
    <n v="5.19"/>
    <s v="No"/>
    <s v="No"/>
    <x v="0"/>
    <n v="0"/>
    <x v="1"/>
    <s v="Obesity"/>
    <s v="Normal"/>
    <s v="30-Nov-1992"/>
    <n v="570.62"/>
    <s v="tier - 2"/>
    <s v="tier - 1"/>
    <s v="R1013"/>
    <n v="30"/>
  </r>
  <r>
    <s v="Id1492"/>
    <s v=" Mr.  Mauricio J"/>
    <n v="33.11"/>
    <n v="4.12"/>
    <s v="No"/>
    <s v="No"/>
    <x v="1"/>
    <n v="1"/>
    <x v="1"/>
    <s v="Obesity"/>
    <s v="Normal"/>
    <s v="09-Jul-1992"/>
    <n v="563.84"/>
    <s v="tier - 2"/>
    <s v="tier - 3"/>
    <s v="R1013"/>
    <n v="30"/>
  </r>
  <r>
    <s v="Id1493"/>
    <s v=" Mr.  Kieran"/>
    <n v="41.8"/>
    <n v="7.89"/>
    <s v="yes"/>
    <s v="No"/>
    <x v="0"/>
    <n v="2"/>
    <x v="1"/>
    <s v="Obesity"/>
    <s v="Diabetes"/>
    <s v="07-Jul-1994"/>
    <n v="34672.15"/>
    <s v="tier - 1"/>
    <s v="tier - 3"/>
    <s v="R1013"/>
    <n v="28"/>
  </r>
  <r>
    <s v="Id1494"/>
    <s v=" Ms.  Elizabeth A"/>
    <n v="36.159999999999997"/>
    <n v="5.0999999999999996"/>
    <s v="No"/>
    <s v="No"/>
    <x v="0"/>
    <n v="1"/>
    <x v="1"/>
    <s v="Obesity"/>
    <s v="Normal"/>
    <s v="09-Oct-2004"/>
    <n v="34617.839999999997"/>
    <s v="tier - 1"/>
    <s v="tier - 3"/>
    <s v="R1016"/>
    <n v="18"/>
  </r>
  <r>
    <s v="Id1495"/>
    <s v=" Mr.  Zeke M"/>
    <n v="33.72"/>
    <n v="6.21"/>
    <s v="yes"/>
    <s v="No"/>
    <x v="1"/>
    <n v="1"/>
    <x v="1"/>
    <s v="Obesity"/>
    <s v="Prediabetes"/>
    <s v="25-Nov-1976"/>
    <n v="34543.39"/>
    <s v="tier - 2"/>
    <s v="tier - 3"/>
    <s v="R1011"/>
    <n v="46"/>
  </r>
  <r>
    <s v="Id1496"/>
    <s v=" Mr.  Chip"/>
    <n v="37.74"/>
    <n v="9.5299999999999994"/>
    <s v="yes"/>
    <s v="No"/>
    <x v="0"/>
    <n v="1"/>
    <x v="1"/>
    <s v="Obesity"/>
    <s v="Diabetes"/>
    <s v="24-Jun-1998"/>
    <n v="34472.839999999997"/>
    <s v="tier - 1"/>
    <s v="tier - 3"/>
    <s v="R1011"/>
    <n v="24"/>
  </r>
  <r>
    <s v="Id1497"/>
    <s v=" Mr.  Miguel Angel Sr"/>
    <n v="48.75"/>
    <n v="4.6399999999999997"/>
    <s v="yes"/>
    <s v="No"/>
    <x v="0"/>
    <n v="1"/>
    <x v="1"/>
    <s v="Obesity"/>
    <s v="Normal"/>
    <s v="24-Sep-1990"/>
    <n v="34456.269999999997"/>
    <s v="tier - 1"/>
    <s v="tier - 2"/>
    <s v="R1011"/>
    <n v="32"/>
  </r>
  <r>
    <s v="Id1498"/>
    <s v=" Mr.  Brian"/>
    <n v="31.065000000000001"/>
    <n v="5.05"/>
    <s v="No"/>
    <s v="No"/>
    <x v="0"/>
    <n v="1"/>
    <x v="1"/>
    <s v="Obesity"/>
    <s v="Normal"/>
    <s v="05-Oct-2003"/>
    <n v="34439.86"/>
    <s v="tier - 2"/>
    <s v="tier - 1"/>
    <s v="R1013"/>
    <n v="19"/>
  </r>
  <r>
    <s v="Id1500"/>
    <s v=" Ms.  Meredith L"/>
    <n v="30.18"/>
    <n v="8.31"/>
    <s v="yes"/>
    <s v="No"/>
    <x v="0"/>
    <n v="1"/>
    <x v="1"/>
    <s v="Obesity"/>
    <s v="Diabetes"/>
    <s v="01-Oct-1984"/>
    <n v="34402.22"/>
    <s v="tier - 2"/>
    <s v="tier - 3"/>
    <s v="R1011"/>
    <n v="38"/>
  </r>
  <r>
    <s v="Id1501"/>
    <s v=" Mrs.  Millicent M"/>
    <n v="29.94"/>
    <n v="7.59"/>
    <s v="No"/>
    <s v="No"/>
    <x v="0"/>
    <n v="0"/>
    <x v="1"/>
    <s v="Obesity"/>
    <s v="Diabetes"/>
    <s v="02-Oct-1983"/>
    <n v="34307.22"/>
    <s v="tier - 2"/>
    <s v="tier - 2"/>
    <s v="R1012"/>
    <n v="39"/>
  </r>
  <r>
    <s v="Id1502"/>
    <s v=" Ms.  Kathleen"/>
    <n v="31.4"/>
    <n v="5.49"/>
    <s v="No"/>
    <s v="No"/>
    <x v="0"/>
    <n v="0"/>
    <x v="1"/>
    <s v="Obesity"/>
    <s v="Normal"/>
    <s v="11-Oct-1986"/>
    <n v="34293.120000000003"/>
    <s v="tier - 1"/>
    <s v="tier - 2"/>
    <s v="R1011"/>
    <n v="36"/>
  </r>
  <r>
    <s v="Id1503"/>
    <s v=" Ms.  Kimberly K"/>
    <n v="53.06"/>
    <n v="11.68"/>
    <s v="No"/>
    <s v="No"/>
    <x v="0"/>
    <n v="0"/>
    <x v="1"/>
    <s v="Obesity"/>
    <s v="Diabetes"/>
    <s v="30-Oct-1995"/>
    <n v="34289.43"/>
    <s v="tier - 1"/>
    <s v="tier - 1"/>
    <s v="R1011"/>
    <n v="27"/>
  </r>
  <r>
    <s v="Id1504"/>
    <s v=" Mr.  Justin C"/>
    <n v="35.090000000000003"/>
    <n v="4.38"/>
    <s v="yes"/>
    <s v="No"/>
    <x v="0"/>
    <n v="2"/>
    <x v="1"/>
    <s v="Obesity"/>
    <s v="Normal"/>
    <s v="11-Jun-1998"/>
    <n v="34254.050000000003"/>
    <s v="tier - 1"/>
    <s v="tier - 3"/>
    <s v="R1019"/>
    <n v="24"/>
  </r>
  <r>
    <s v="Id1505"/>
    <s v=" Mr.  Tristan P"/>
    <n v="30.25"/>
    <n v="4.1900000000000004"/>
    <s v="No"/>
    <s v="No"/>
    <x v="0"/>
    <n v="2"/>
    <x v="1"/>
    <s v="Obesity"/>
    <s v="Normal"/>
    <s v="27-Nov-1987"/>
    <n v="20984.09"/>
    <s v="tier - 2"/>
    <s v="tier - 2"/>
    <s v="R1015"/>
    <n v="35"/>
  </r>
  <r>
    <s v="Id1506"/>
    <s v=" Ms.  Traci A"/>
    <n v="46.68"/>
    <n v="4.01"/>
    <s v="No"/>
    <s v="No"/>
    <x v="0"/>
    <n v="0"/>
    <x v="1"/>
    <s v="Obesity"/>
    <s v="Normal"/>
    <s v="05-Jul-1962"/>
    <n v="34218.019999999997"/>
    <s v="tier - 1"/>
    <s v="tier - 1"/>
    <s v="R1011"/>
    <n v="60"/>
  </r>
  <r>
    <s v="Id1507"/>
    <s v=" Mr.  Justin P"/>
    <n v="30.4"/>
    <n v="5.91"/>
    <s v="No"/>
    <s v="yes"/>
    <x v="0"/>
    <n v="2"/>
    <x v="1"/>
    <s v="Obesity"/>
    <s v="Prediabetes"/>
    <s v="21-Jul-1975"/>
    <n v="34210.33"/>
    <s v="tier - 2"/>
    <s v="tier - 1"/>
    <s v="R1012"/>
    <n v="47"/>
  </r>
  <r>
    <s v="Id1508"/>
    <s v=" Mr.  Logan M"/>
    <n v="30.2"/>
    <n v="4.47"/>
    <s v="yes"/>
    <s v="No"/>
    <x v="1"/>
    <n v="1"/>
    <x v="1"/>
    <s v="Obesity"/>
    <s v="Normal"/>
    <s v="25-Aug-1971"/>
    <n v="34205.07"/>
    <s v="tier - 2"/>
    <s v="tier - 2"/>
    <s v="R1011"/>
    <n v="51"/>
  </r>
  <r>
    <s v="Id1509"/>
    <s v=" Mr.  Sebastien"/>
    <n v="51.18"/>
    <n v="4.5599999999999996"/>
    <s v="yes"/>
    <s v="yes"/>
    <x v="0"/>
    <n v="2"/>
    <x v="1"/>
    <s v="Obesity"/>
    <s v="Normal"/>
    <s v="06-Nov-1999"/>
    <n v="34166.269999999997"/>
    <s v="tier - 2"/>
    <s v="tier - 3"/>
    <s v="R1011"/>
    <n v="23"/>
  </r>
  <r>
    <s v="Id1511"/>
    <s v=" Mr.  Matthew"/>
    <n v="31.92"/>
    <n v="5.1100000000000003"/>
    <s v="No"/>
    <s v="No"/>
    <x v="1"/>
    <n v="1"/>
    <x v="1"/>
    <s v="Obesity"/>
    <s v="Normal"/>
    <s v="14-Jul-1959"/>
    <n v="47055.53"/>
    <s v="tier - 2"/>
    <s v="tier - 1"/>
    <s v="R1013"/>
    <n v="63"/>
  </r>
  <r>
    <s v="Id1512"/>
    <s v=" Mr.  Luke"/>
    <n v="31.73"/>
    <n v="5.73"/>
    <s v="No"/>
    <s v="yes"/>
    <x v="0"/>
    <n v="1"/>
    <x v="1"/>
    <s v="Obesity"/>
    <s v="Prediabetes"/>
    <s v="26-Jul-1972"/>
    <n v="34053.360000000001"/>
    <s v="tier - 2"/>
    <s v="tier - 2"/>
    <s v="R1011"/>
    <n v="50"/>
  </r>
  <r>
    <s v="Id1513"/>
    <s v=" Ms.  Leigh"/>
    <n v="45.52"/>
    <n v="6.04"/>
    <s v="No"/>
    <s v="No"/>
    <x v="1"/>
    <n v="1"/>
    <x v="1"/>
    <s v="Obesity"/>
    <s v="Prediabetes"/>
    <s v="25-Sep-1994"/>
    <n v="33975.47"/>
    <s v="tier - 2"/>
    <s v="tier - 2"/>
    <s v="R1011"/>
    <n v="28"/>
  </r>
  <r>
    <s v="Id1514"/>
    <s v=" Mr.  Yosuke"/>
    <n v="52.81"/>
    <n v="5.19"/>
    <s v="No"/>
    <s v="No"/>
    <x v="1"/>
    <n v="1"/>
    <x v="1"/>
    <s v="Obesity"/>
    <s v="Normal"/>
    <s v="27-Dec-2000"/>
    <n v="33907.550000000003"/>
    <s v="tier - 2"/>
    <s v="tier - 2"/>
    <s v="R1012"/>
    <n v="22"/>
  </r>
  <r>
    <s v="Id1515"/>
    <s v=" Mr.  Matthew"/>
    <n v="33.880000000000003"/>
    <n v="7.01"/>
    <s v="No"/>
    <s v="No"/>
    <x v="0"/>
    <n v="3"/>
    <x v="1"/>
    <s v="Obesity"/>
    <s v="Diabetes"/>
    <s v="09-Aug-1997"/>
    <n v="33900.65"/>
    <s v="tier - 2"/>
    <s v="tier - 3"/>
    <s v="R1011"/>
    <n v="25"/>
  </r>
  <r>
    <s v="Id1516"/>
    <s v=" Mr.  Jacob"/>
    <n v="33.58"/>
    <n v="5.56"/>
    <s v="No"/>
    <s v="No"/>
    <x v="0"/>
    <n v="1"/>
    <x v="1"/>
    <s v="Obesity"/>
    <s v="Normal"/>
    <s v="26-Oct-2000"/>
    <n v="33829.39"/>
    <s v="tier - 2"/>
    <s v="tier - 3"/>
    <s v="R1011"/>
    <n v="22"/>
  </r>
  <r>
    <s v="Id1517"/>
    <s v=" Ms.  Jodi"/>
    <n v="30.684999999999999"/>
    <n v="8.23"/>
    <s v="No"/>
    <s v="No"/>
    <x v="0"/>
    <n v="0"/>
    <x v="1"/>
    <s v="Obesity"/>
    <s v="Diabetes"/>
    <s v="11-Dec-1962"/>
    <n v="33753.32"/>
    <s v="tier - 1"/>
    <s v="tier - 3"/>
    <s v="R1011"/>
    <n v="60"/>
  </r>
  <r>
    <s v="Id1518"/>
    <s v=" Ms.  Lauren"/>
    <n v="37.524999999999999"/>
    <n v="9.0299999999999994"/>
    <s v="yes"/>
    <s v="No"/>
    <x v="0"/>
    <n v="2"/>
    <x v="0"/>
    <s v="Obesity"/>
    <s v="Diabetes"/>
    <s v="12-Sep-2003"/>
    <n v="33750.29"/>
    <s v="tier - 1"/>
    <s v="tier - 3"/>
    <s v="R1012"/>
    <n v="19"/>
  </r>
  <r>
    <s v="Id1519"/>
    <s v=" Ms.  Misti C"/>
    <n v="34.5"/>
    <n v="4.07"/>
    <s v="yes"/>
    <s v="No"/>
    <x v="0"/>
    <n v="0"/>
    <x v="1"/>
    <s v="Obesity"/>
    <s v="Normal"/>
    <s v="01-Nov-2004"/>
    <n v="33732.69"/>
    <s v="tier - 1"/>
    <s v="tier - 1"/>
    <s v="R1017"/>
    <n v="18"/>
  </r>
  <r>
    <s v="Id1521"/>
    <s v=" Mr.  Jonathan D"/>
    <n v="30.02"/>
    <n v="5.98"/>
    <s v="No"/>
    <s v="No"/>
    <x v="1"/>
    <n v="1"/>
    <x v="1"/>
    <s v="Obesity"/>
    <s v="Prediabetes"/>
    <s v="09-Sep-2003"/>
    <n v="33611.71"/>
    <s v="tier - 1"/>
    <s v="tier - 2"/>
    <s v="R1011"/>
    <n v="19"/>
  </r>
  <r>
    <s v="Id1522"/>
    <s v=" Ms.  Victoria"/>
    <n v="37.82"/>
    <n v="6.01"/>
    <s v="No"/>
    <s v="No"/>
    <x v="0"/>
    <n v="0"/>
    <x v="1"/>
    <s v="Obesity"/>
    <s v="Prediabetes"/>
    <s v="15-Sep-1958"/>
    <n v="46889.26"/>
    <s v="tier - 2"/>
    <s v="tier - 3"/>
    <s v="R1013"/>
    <n v="64"/>
  </r>
  <r>
    <s v="Id1523"/>
    <s v=" Mr.  Adrian R"/>
    <n v="33.14"/>
    <n v="5.67"/>
    <s v="yes"/>
    <s v="No"/>
    <x v="0"/>
    <n v="0"/>
    <x v="1"/>
    <s v="Obesity"/>
    <s v="Normal"/>
    <s v="22-Jul-1984"/>
    <n v="33527.1"/>
    <s v="tier - 2"/>
    <s v="tier - 3"/>
    <s v="R1011"/>
    <n v="38"/>
  </r>
  <r>
    <s v="Id1526"/>
    <s v=" Ms.  Rachel"/>
    <n v="30.875"/>
    <n v="11.88"/>
    <s v="No"/>
    <s v="No"/>
    <x v="0"/>
    <n v="0"/>
    <x v="1"/>
    <s v="Obesity"/>
    <s v="Diabetes"/>
    <s v="07-Dec-1985"/>
    <n v="33450.99"/>
    <s v="tier - 2"/>
    <s v="tier - 2"/>
    <s v="R1011"/>
    <n v="37"/>
  </r>
  <r>
    <s v="Id1527"/>
    <s v=" Ms.  Susan"/>
    <n v="44.36"/>
    <n v="5.1100000000000003"/>
    <s v="No"/>
    <s v="No"/>
    <x v="0"/>
    <n v="0"/>
    <x v="1"/>
    <s v="Obesity"/>
    <s v="Normal"/>
    <s v="05-Sep-1972"/>
    <n v="33344.449999999997"/>
    <s v="tier - 2"/>
    <s v="tier - 3"/>
    <s v="R1011"/>
    <n v="50"/>
  </r>
  <r>
    <s v="Id1529"/>
    <s v=" Ms.  Claudia A"/>
    <n v="45"/>
    <n v="5.24"/>
    <s v="yes"/>
    <s v="No"/>
    <x v="0"/>
    <n v="1"/>
    <x v="1"/>
    <s v="Obesity"/>
    <s v="Normal"/>
    <s v="12-Oct-1990"/>
    <n v="33292.83"/>
    <s v="tier - 2"/>
    <s v="tier - 1"/>
    <s v="R1011"/>
    <n v="32"/>
  </r>
  <r>
    <s v="Id1531"/>
    <s v=" Ms.  Nicole M"/>
    <n v="32.67"/>
    <n v="10.97"/>
    <s v="yes"/>
    <s v="No"/>
    <x v="0"/>
    <n v="0"/>
    <x v="1"/>
    <s v="Obesity"/>
    <s v="Diabetes"/>
    <s v="30-Oct-1969"/>
    <n v="33090.660000000003"/>
    <s v="tier - 2"/>
    <s v="tier - 2"/>
    <s v="R1011"/>
    <n v="53"/>
  </r>
  <r>
    <s v="Id1532"/>
    <s v=" Mr.  Jack"/>
    <n v="44.44"/>
    <n v="4.9000000000000004"/>
    <s v="yes"/>
    <s v="No"/>
    <x v="0"/>
    <n v="1"/>
    <x v="1"/>
    <s v="Obesity"/>
    <s v="Normal"/>
    <s v="01-Jul-1962"/>
    <n v="33074.94"/>
    <s v="tier - 1"/>
    <s v="tier - 2"/>
    <s v="R1011"/>
    <n v="60"/>
  </r>
  <r>
    <s v="Id1537"/>
    <s v=" Ms.  Jackie K"/>
    <n v="36.86"/>
    <n v="5.19"/>
    <s v="yes"/>
    <s v="No"/>
    <x v="1"/>
    <n v="1"/>
    <x v="1"/>
    <s v="Obesity"/>
    <s v="Normal"/>
    <s v="24-Aug-1971"/>
    <n v="32947.629999999997"/>
    <s v="tier - 2"/>
    <s v="tier - 1"/>
    <s v="R1011"/>
    <n v="51"/>
  </r>
  <r>
    <s v="Id1538"/>
    <s v=" Mr.  Chris"/>
    <n v="36.119999999999997"/>
    <n v="5.82"/>
    <s v="No"/>
    <s v="No"/>
    <x v="0"/>
    <n v="0"/>
    <x v="1"/>
    <s v="Obesity"/>
    <s v="Prediabetes"/>
    <s v="17-Nov-1981"/>
    <n v="32906.69"/>
    <s v="tier - 2"/>
    <s v="tier - 3"/>
    <s v="R1011"/>
    <n v="41"/>
  </r>
  <r>
    <s v="Id1540"/>
    <s v=" Ms.  Yoshie"/>
    <n v="35.99"/>
    <n v="4.2300000000000004"/>
    <s v="No"/>
    <s v="No"/>
    <x v="0"/>
    <n v="0"/>
    <x v="1"/>
    <s v="Obesity"/>
    <s v="Normal"/>
    <s v="12-Dec-1980"/>
    <n v="32787.46"/>
    <s v="tier - 1"/>
    <s v="tier - 3"/>
    <s v="R1012"/>
    <n v="42"/>
  </r>
  <r>
    <s v="Id1541"/>
    <s v=" Ms.  Lauren A"/>
    <n v="30.25"/>
    <n v="5.58"/>
    <s v="No"/>
    <s v="No"/>
    <x v="1"/>
    <n v="1"/>
    <x v="1"/>
    <s v="Obesity"/>
    <s v="Normal"/>
    <s v="07-Nov-1972"/>
    <n v="32765.33"/>
    <s v="tier - 2"/>
    <s v="tier - 2"/>
    <s v="R1012"/>
    <n v="50"/>
  </r>
  <r>
    <s v="Id1543"/>
    <s v=" Mr.  Ryan"/>
    <n v="31.36"/>
    <n v="10.6"/>
    <s v="yes"/>
    <s v="No"/>
    <x v="0"/>
    <n v="0"/>
    <x v="1"/>
    <s v="Obesity"/>
    <s v="Diabetes"/>
    <s v="09-Jul-1990"/>
    <n v="32734.19"/>
    <s v="tier - 2"/>
    <s v="tier - 1"/>
    <s v="R1012"/>
    <n v="32"/>
  </r>
  <r>
    <s v="Id1546"/>
    <s v=" Ms.  Sarah E"/>
    <n v="31.83"/>
    <n v="11.55"/>
    <s v="yes"/>
    <s v="No"/>
    <x v="0"/>
    <n v="1"/>
    <x v="1"/>
    <s v="Obesity"/>
    <s v="Diabetes"/>
    <s v="01-Nov-1968"/>
    <n v="32686.080000000002"/>
    <s v="tier - 2"/>
    <s v="tier - 3"/>
    <s v="R1011"/>
    <n v="54"/>
  </r>
  <r>
    <s v="Id1548"/>
    <s v=" Ms.  Karen A"/>
    <n v="35.86"/>
    <n v="6.74"/>
    <s v="yes"/>
    <s v="No"/>
    <x v="0"/>
    <n v="2"/>
    <x v="1"/>
    <s v="Obesity"/>
    <s v="Diabetes"/>
    <s v="08-Oct-2003"/>
    <n v="32548.34"/>
    <s v="tier - 1"/>
    <s v="tier - 2"/>
    <s v="R1013"/>
    <n v="19"/>
  </r>
  <r>
    <s v="Id1549"/>
    <s v=" Mr.  Thomas R"/>
    <n v="41.9"/>
    <n v="4.26"/>
    <s v="No"/>
    <s v="No"/>
    <x v="0"/>
    <n v="0"/>
    <x v="1"/>
    <s v="Obesity"/>
    <s v="Normal"/>
    <s v="19-Sep-1976"/>
    <n v="32485.46"/>
    <s v="tier - 2"/>
    <s v="tier - 1"/>
    <s v="R1011"/>
    <n v="46"/>
  </r>
  <r>
    <s v="Id1552"/>
    <s v=" Mr.  Jim"/>
    <n v="40.74"/>
    <n v="5.28"/>
    <s v="No"/>
    <s v="No"/>
    <x v="1"/>
    <n v="1"/>
    <x v="1"/>
    <s v="Obesity"/>
    <s v="Normal"/>
    <s v="19-Oct-1972"/>
    <n v="32428.63"/>
    <s v="tier - 2"/>
    <s v="tier - 2"/>
    <s v="R1011"/>
    <n v="50"/>
  </r>
  <r>
    <s v="Id1557"/>
    <s v=" Ms.  Catherine A"/>
    <n v="36.86"/>
    <n v="11.95"/>
    <s v="No"/>
    <s v="No"/>
    <x v="0"/>
    <n v="0"/>
    <x v="0"/>
    <s v="Obesity"/>
    <s v="Diabetes"/>
    <s v="11-Sep-1969"/>
    <n v="32192.76"/>
    <s v="tier - 1"/>
    <s v="tier - 2"/>
    <s v="R1011"/>
    <n v="53"/>
  </r>
  <r>
    <s v="Id1559"/>
    <s v=" Ms.  Janel N"/>
    <n v="34.484999999999999"/>
    <n v="11.87"/>
    <s v="yes"/>
    <s v="No"/>
    <x v="0"/>
    <n v="2"/>
    <x v="1"/>
    <s v="Obesity"/>
    <s v="Diabetes"/>
    <s v="13-Sep-1993"/>
    <n v="32086.21"/>
    <s v="tier - 1"/>
    <s v="tier - 3"/>
    <s v="R1011"/>
    <n v="29"/>
  </r>
  <r>
    <s v="Id1560"/>
    <s v=" Ms.  Yann Kai"/>
    <n v="37.049999999999997"/>
    <n v="8.44"/>
    <s v="No"/>
    <s v="No"/>
    <x v="0"/>
    <n v="0"/>
    <x v="1"/>
    <s v="Obesity"/>
    <s v="Diabetes"/>
    <s v="21-Sep-1972"/>
    <n v="31980.89"/>
    <s v="tier - 2"/>
    <s v="tier - 1"/>
    <s v="R1011"/>
    <n v="50"/>
  </r>
  <r>
    <s v="Id1562"/>
    <s v=" Mr.  Alejandro Sr"/>
    <n v="40.020000000000003"/>
    <n v="5.19"/>
    <s v="yes"/>
    <s v="No"/>
    <x v="0"/>
    <n v="1"/>
    <x v="1"/>
    <s v="Obesity"/>
    <s v="Normal"/>
    <s v="10-Sep-1984"/>
    <n v="31743.919999999998"/>
    <s v="tier - 2"/>
    <s v="tier - 1"/>
    <s v="R1011"/>
    <n v="38"/>
  </r>
  <r>
    <s v="Id1564"/>
    <s v=" Mr.  Paul"/>
    <n v="43.53"/>
    <n v="5.86"/>
    <s v="yes"/>
    <s v="yes"/>
    <x v="0"/>
    <n v="2"/>
    <x v="1"/>
    <s v="Obesity"/>
    <s v="Prediabetes"/>
    <s v="13-Dec-1960"/>
    <n v="31620"/>
    <s v="tier - 2"/>
    <s v="tier - 1"/>
    <s v="R1024"/>
    <n v="62"/>
  </r>
  <r>
    <s v="Id1565"/>
    <s v=" Mr.  Michael D"/>
    <n v="46.06"/>
    <n v="4.18"/>
    <s v="No"/>
    <s v="yes"/>
    <x v="0"/>
    <n v="1"/>
    <x v="1"/>
    <s v="Obesity"/>
    <s v="Normal"/>
    <s v="29-Oct-1975"/>
    <n v="31591.82"/>
    <s v="tier - 2"/>
    <s v="tier - 1"/>
    <s v="R1011"/>
    <n v="47"/>
  </r>
  <r>
    <s v="Id1566"/>
    <s v=" Ms.  Marina"/>
    <n v="29.92"/>
    <n v="11.99"/>
    <s v="yes"/>
    <s v="No"/>
    <x v="0"/>
    <n v="2"/>
    <x v="1"/>
    <s v="Obesity"/>
    <s v="Diabetes"/>
    <s v="11-Sep-1970"/>
    <n v="60021.4"/>
    <s v="tier - 1"/>
    <s v="tier - 1"/>
    <s v="R1012"/>
    <n v="52"/>
  </r>
  <r>
    <s v="Id1569"/>
    <s v=" Ms.  Aoife"/>
    <n v="41.19"/>
    <n v="6.37"/>
    <s v="No"/>
    <s v="No"/>
    <x v="0"/>
    <n v="0"/>
    <x v="1"/>
    <s v="Obesity"/>
    <s v="Prediabetes"/>
    <s v="27-Sep-1995"/>
    <n v="31328.27"/>
    <s v="tier - 2"/>
    <s v="tier - 2"/>
    <s v="R1011"/>
    <n v="27"/>
  </r>
  <r>
    <s v="Id1571"/>
    <s v=" Ms.  Rebecca J"/>
    <n v="43.89"/>
    <n v="8.7100000000000009"/>
    <s v="No"/>
    <s v="No"/>
    <x v="0"/>
    <n v="0"/>
    <x v="1"/>
    <s v="Obesity"/>
    <s v="Diabetes"/>
    <s v="22-Jul-2000"/>
    <n v="31234.560000000001"/>
    <s v="tier - 1"/>
    <s v="tier - 1"/>
    <s v="R1011"/>
    <n v="22"/>
  </r>
  <r>
    <s v="Id1574"/>
    <s v=" Mr.  Jerry D"/>
    <n v="39.619999999999997"/>
    <n v="4.28"/>
    <s v="No"/>
    <s v="No"/>
    <x v="0"/>
    <n v="1"/>
    <x v="1"/>
    <s v="Obesity"/>
    <s v="Normal"/>
    <s v="05-Sep-1988"/>
    <n v="30763.01"/>
    <s v="tier - 2"/>
    <s v="tier - 1"/>
    <s v="R1011"/>
    <n v="34"/>
  </r>
  <r>
    <s v="Id1577"/>
    <s v=" Mr.  Alex M"/>
    <n v="43.5"/>
    <n v="6.38"/>
    <s v="No"/>
    <s v="yes"/>
    <x v="0"/>
    <n v="1"/>
    <x v="1"/>
    <s v="Obesity"/>
    <s v="Prediabetes"/>
    <s v="11-Nov-1970"/>
    <n v="30625.65"/>
    <s v="tier - 2"/>
    <s v="tier - 3"/>
    <s v="R1011"/>
    <n v="52"/>
  </r>
  <r>
    <s v="Id1582"/>
    <s v=" Mr.  Spencer A"/>
    <n v="42.35"/>
    <n v="5.08"/>
    <s v="yes"/>
    <s v="No"/>
    <x v="0"/>
    <n v="0"/>
    <x v="1"/>
    <s v="Obesity"/>
    <s v="Normal"/>
    <s v="03-Sep-1976"/>
    <n v="30409.53"/>
    <s v="tier - 2"/>
    <s v="tier - 3"/>
    <s v="R1012"/>
    <n v="46"/>
  </r>
  <r>
    <s v="Id1585"/>
    <s v=" Mrs.  Madeline E"/>
    <n v="37.715000000000003"/>
    <n v="10.86"/>
    <s v="yes"/>
    <s v="No"/>
    <x v="0"/>
    <n v="0"/>
    <x v="0"/>
    <s v="Obesity"/>
    <s v="Diabetes"/>
    <s v="24-Jul-1972"/>
    <n v="30284.639999999999"/>
    <s v="tier - 1"/>
    <s v="tier - 1"/>
    <s v="R1012"/>
    <n v="50"/>
  </r>
  <r>
    <s v="Id1593"/>
    <s v=" Mrs.  Katie"/>
    <n v="31.35"/>
    <n v="6.86"/>
    <s v="No"/>
    <s v="No"/>
    <x v="0"/>
    <n v="0"/>
    <x v="1"/>
    <s v="Obesity"/>
    <s v="Diabetes"/>
    <s v="04-Aug-1981"/>
    <n v="30026.87"/>
    <s v="tier - 2"/>
    <s v="tier - 3"/>
    <s v="R1012"/>
    <n v="41"/>
  </r>
  <r>
    <s v="Id1595"/>
    <s v=" Ms.  Sarah"/>
    <n v="37.67"/>
    <n v="5.89"/>
    <s v="No"/>
    <s v="No"/>
    <x v="0"/>
    <n v="1"/>
    <x v="1"/>
    <s v="Obesity"/>
    <s v="Prediabetes"/>
    <s v="12-Jun-1976"/>
    <n v="29933.75"/>
    <s v="tier - 1"/>
    <s v="tier - 1"/>
    <s v="R1011"/>
    <n v="46"/>
  </r>
  <r>
    <s v="Id1597"/>
    <s v=" Mr.  Chatham"/>
    <n v="33.090000000000003"/>
    <n v="6.06"/>
    <s v="No"/>
    <s v="No"/>
    <x v="1"/>
    <n v="1"/>
    <x v="1"/>
    <s v="Obesity"/>
    <s v="Prediabetes"/>
    <s v="19-Aug-1975"/>
    <n v="29899.25"/>
    <s v="tier - 1"/>
    <s v="tier - 3"/>
    <s v="R1011"/>
    <n v="47"/>
  </r>
  <r>
    <s v="Id1604"/>
    <s v=" Mr.  Sunny S"/>
    <n v="47.6"/>
    <n v="5.95"/>
    <s v="yes"/>
    <s v="No"/>
    <x v="0"/>
    <n v="0"/>
    <x v="1"/>
    <s v="Obesity"/>
    <s v="Prediabetes"/>
    <s v="27-Jul-1993"/>
    <n v="29622.69"/>
    <s v="tier - 1"/>
    <s v="tier - 1"/>
    <s v="R1011"/>
    <n v="29"/>
  </r>
  <r>
    <s v="Id1605"/>
    <s v=" Mrs.  Anne-Marie"/>
    <n v="32.299999999999997"/>
    <n v="4.8899999999999997"/>
    <s v="yes"/>
    <s v="No"/>
    <x v="1"/>
    <n v="1"/>
    <x v="0"/>
    <s v="Obesity"/>
    <s v="Normal"/>
    <s v="03-Nov-1975"/>
    <n v="29583.8"/>
    <s v="tier - 1"/>
    <s v="tier - 1"/>
    <s v="R1011"/>
    <n v="47"/>
  </r>
  <r>
    <s v="Id1610"/>
    <s v=" Ms.  Amy L"/>
    <n v="30.52"/>
    <n v="4.21"/>
    <s v="No"/>
    <s v="No"/>
    <x v="0"/>
    <n v="1"/>
    <x v="1"/>
    <s v="Obesity"/>
    <s v="Normal"/>
    <s v="21-Jul-1978"/>
    <n v="29227.599999999999"/>
    <s v="tier - 1"/>
    <s v="tier - 3"/>
    <s v="R1012"/>
    <n v="44"/>
  </r>
  <r>
    <s v="Id1611"/>
    <s v=" Ms.  Jenna M"/>
    <n v="39.21"/>
    <n v="5.04"/>
    <s v="No"/>
    <s v="No"/>
    <x v="1"/>
    <n v="1"/>
    <x v="1"/>
    <s v="Obesity"/>
    <s v="Normal"/>
    <s v="30-Sep-1985"/>
    <n v="46113.51"/>
    <s v="tier - 2"/>
    <s v="tier - 3"/>
    <s v="R1011"/>
    <n v="37"/>
  </r>
  <r>
    <s v="Id1615"/>
    <s v=" Mr.  Chris"/>
    <n v="46.2"/>
    <n v="6.09"/>
    <s v="No"/>
    <s v="No"/>
    <x v="1"/>
    <n v="1"/>
    <x v="1"/>
    <s v="Obesity"/>
    <s v="Prediabetes"/>
    <s v="29-Nov-1978"/>
    <n v="29114.77"/>
    <s v="tier - 1"/>
    <s v="tier - 1"/>
    <s v="R1011"/>
    <n v="44"/>
  </r>
  <r>
    <s v="Id1618"/>
    <s v=" Ms.  Stephanie A"/>
    <n v="41.42"/>
    <n v="6.07"/>
    <s v="No"/>
    <s v="No"/>
    <x v="0"/>
    <n v="0"/>
    <x v="0"/>
    <s v="Obesity"/>
    <s v="Prediabetes"/>
    <s v="07-Jul-1992"/>
    <n v="29007.82"/>
    <s v="tier - 1"/>
    <s v="tier - 3"/>
    <s v="R1011"/>
    <n v="30"/>
  </r>
  <r>
    <s v="Id1619"/>
    <s v=" Mr.  Bo"/>
    <n v="36.67"/>
    <n v="10.210000000000001"/>
    <s v="No"/>
    <s v="No"/>
    <x v="0"/>
    <n v="0"/>
    <x v="0"/>
    <s v="Obesity"/>
    <s v="Diabetes"/>
    <s v="01-Sep-2003"/>
    <n v="28998.68"/>
    <s v="tier - 1"/>
    <s v="tier - 3"/>
    <s v="R1011"/>
    <n v="19"/>
  </r>
  <r>
    <s v="Id1622"/>
    <s v=" Mr.  Jeffrey"/>
    <n v="36.520000000000003"/>
    <n v="9.07"/>
    <s v="yes"/>
    <s v="No"/>
    <x v="1"/>
    <n v="1"/>
    <x v="0"/>
    <s v="Obesity"/>
    <s v="Diabetes"/>
    <s v="03-Aug-1961"/>
    <n v="28868.66"/>
    <s v="tier - 1"/>
    <s v="tier - 2"/>
    <s v="R1012"/>
    <n v="61"/>
  </r>
  <r>
    <s v="Id1623"/>
    <s v=" Mr.  Justin"/>
    <n v="33.96"/>
    <n v="4.99"/>
    <s v="No"/>
    <s v="No"/>
    <x v="0"/>
    <n v="0"/>
    <x v="1"/>
    <s v="Obesity"/>
    <s v="Normal"/>
    <s v="12-Aug-1979"/>
    <n v="45863.21"/>
    <s v="tier - 2"/>
    <s v="tier - 1"/>
    <s v="R1013"/>
    <n v="43"/>
  </r>
  <r>
    <s v="Id1626"/>
    <s v=" Mrs.  Allie"/>
    <n v="32.015000000000001"/>
    <n v="11.75"/>
    <s v="No"/>
    <s v="No"/>
    <x v="0"/>
    <n v="0"/>
    <x v="1"/>
    <s v="Obesity"/>
    <s v="Diabetes"/>
    <s v="11-Dec-1982"/>
    <n v="28476.73"/>
    <s v="tier - 1"/>
    <s v="tier - 2"/>
    <s v="R1012"/>
    <n v="40"/>
  </r>
  <r>
    <s v="Id1627"/>
    <s v=" Ms.  Trasi"/>
    <n v="33.18"/>
    <n v="4.79"/>
    <s v="No"/>
    <s v="No"/>
    <x v="0"/>
    <n v="0"/>
    <x v="1"/>
    <s v="Obesity"/>
    <s v="Normal"/>
    <s v="16-Sep-1974"/>
    <n v="28468.92"/>
    <s v="tier - 1"/>
    <s v="tier - 1"/>
    <s v="R1012"/>
    <n v="48"/>
  </r>
  <r>
    <s v="Id1628"/>
    <s v=" Mr.  Kevin"/>
    <n v="36.1"/>
    <n v="11.39"/>
    <s v="yes"/>
    <s v="No"/>
    <x v="0"/>
    <n v="2"/>
    <x v="0"/>
    <s v="Obesity"/>
    <s v="Diabetes"/>
    <s v="02-Dec-1977"/>
    <n v="28340.19"/>
    <s v="tier - 1"/>
    <s v="tier - 2"/>
    <s v="R1012"/>
    <n v="45"/>
  </r>
  <r>
    <s v="Id1633"/>
    <s v=" Ms.  Christina"/>
    <n v="35.31"/>
    <n v="9.0399999999999991"/>
    <s v="No"/>
    <s v="No"/>
    <x v="0"/>
    <n v="0"/>
    <x v="0"/>
    <s v="Obesity"/>
    <s v="Diabetes"/>
    <s v="29-Nov-1985"/>
    <n v="28006.94"/>
    <s v="tier - 1"/>
    <s v="tier - 2"/>
    <s v="R1011"/>
    <n v="37"/>
  </r>
  <r>
    <s v="Id1635"/>
    <s v=" Ms.  Meaghan"/>
    <n v="30.23"/>
    <n v="4.2300000000000004"/>
    <s v="yes"/>
    <s v="No"/>
    <x v="1"/>
    <n v="1"/>
    <x v="1"/>
    <s v="Obesity"/>
    <s v="Normal"/>
    <s v="21-Dec-1999"/>
    <n v="27980.77"/>
    <s v="tier - 1"/>
    <s v="tier - 1"/>
    <s v="R1011"/>
    <n v="23"/>
  </r>
  <r>
    <s v="Id1636"/>
    <s v=" Ms.  Kristin"/>
    <n v="30.6"/>
    <n v="6.48"/>
    <s v="yes"/>
    <s v="No"/>
    <x v="1"/>
    <n v="1"/>
    <x v="1"/>
    <s v="Obesity"/>
    <s v="Diabetes"/>
    <s v="28-Jul-1961"/>
    <n v="27941.29"/>
    <s v="tier - 1"/>
    <s v="tier - 3"/>
    <s v="R1011"/>
    <n v="61"/>
  </r>
  <r>
    <s v="Id1637"/>
    <s v=" Ms.  Andrea K"/>
    <n v="40.564999999999998"/>
    <n v="7.37"/>
    <s v="No"/>
    <s v="No"/>
    <x v="0"/>
    <n v="0"/>
    <x v="1"/>
    <s v="Obesity"/>
    <s v="Diabetes"/>
    <s v="04-Jun-1991"/>
    <n v="27931.11"/>
    <s v="tier - 1"/>
    <s v="tier - 3"/>
    <s v="R1011"/>
    <n v="32"/>
  </r>
  <r>
    <s v="Id1645"/>
    <s v=" Mr.  Fan"/>
    <n v="31.35"/>
    <n v="4.33"/>
    <s v="yes"/>
    <s v="No"/>
    <x v="1"/>
    <n v="1"/>
    <x v="0"/>
    <s v="Obesity"/>
    <s v="Normal"/>
    <s v="09-Aug-1974"/>
    <n v="45702.02"/>
    <s v="tier - 2"/>
    <s v="tier - 2"/>
    <s v="R1012"/>
    <n v="48"/>
  </r>
  <r>
    <s v="Id1646"/>
    <s v=" Mrs.  Rachel M"/>
    <n v="31.9"/>
    <n v="11.89"/>
    <s v="No"/>
    <s v="No"/>
    <x v="0"/>
    <n v="0"/>
    <x v="0"/>
    <s v="Obesity"/>
    <s v="Diabetes"/>
    <s v="11-Jun-1992"/>
    <n v="27614.71"/>
    <s v="tier - 2"/>
    <s v="tier - 3"/>
    <s v="R1011"/>
    <n v="30"/>
  </r>
  <r>
    <s v="Id1647"/>
    <s v=" Mr.  Greg"/>
    <n v="30.6"/>
    <n v="5.24"/>
    <s v="No"/>
    <s v="No"/>
    <x v="0"/>
    <n v="0"/>
    <x v="1"/>
    <s v="Obesity"/>
    <s v="Normal"/>
    <s v="06-Nov-1985"/>
    <n v="27598.93"/>
    <s v="tier - 2"/>
    <s v="tier - 1"/>
    <s v="R1011"/>
    <n v="37"/>
  </r>
  <r>
    <s v="Id1648"/>
    <s v=" Mr.  Dan"/>
    <n v="32.450000000000003"/>
    <n v="11.91"/>
    <s v="No"/>
    <s v="No"/>
    <x v="0"/>
    <n v="0"/>
    <x v="1"/>
    <s v="Obesity"/>
    <s v="Diabetes"/>
    <s v="22-Jul-1984"/>
    <n v="27534.53"/>
    <s v="tier - 2"/>
    <s v="tier - 2"/>
    <s v="R1011"/>
    <n v="38"/>
  </r>
  <r>
    <s v="Id1654"/>
    <s v=" Mr.  Nicholas G"/>
    <n v="31.46"/>
    <n v="7.39"/>
    <s v="No"/>
    <s v="No"/>
    <x v="0"/>
    <n v="0"/>
    <x v="0"/>
    <s v="Obesity"/>
    <s v="Diabetes"/>
    <s v="06-Jun-1968"/>
    <n v="27322.73"/>
    <s v="tier - 2"/>
    <s v="tier - 2"/>
    <s v="R1013"/>
    <n v="55"/>
  </r>
  <r>
    <s v="Id1655"/>
    <s v=" Mr.  Vasilis S"/>
    <n v="30.86"/>
    <n v="6.18"/>
    <s v="No"/>
    <s v="yes"/>
    <x v="0"/>
    <n v="2"/>
    <x v="1"/>
    <s v="Obesity"/>
    <s v="Prediabetes"/>
    <s v="02-Dec-1999"/>
    <n v="27236.959999999999"/>
    <s v="tier - 2"/>
    <s v="tier - 1"/>
    <s v="R1011"/>
    <n v="23"/>
  </r>
  <r>
    <s v="Id1656"/>
    <s v=" Mr.  Michael P"/>
    <n v="31.96"/>
    <n v="8.86"/>
    <s v="No"/>
    <s v="No"/>
    <x v="0"/>
    <n v="0"/>
    <x v="1"/>
    <s v="Obesity"/>
    <s v="Diabetes"/>
    <s v="17-Dec-1962"/>
    <n v="45008.959999999999"/>
    <s v="tier - 2"/>
    <s v="tier - 2"/>
    <s v="R1013"/>
    <n v="60"/>
  </r>
  <r>
    <s v="Id1659"/>
    <s v=" Ms.  Kelly"/>
    <n v="34.96"/>
    <n v="6.52"/>
    <s v="No"/>
    <s v="No"/>
    <x v="0"/>
    <n v="0"/>
    <x v="1"/>
    <s v="Obesity"/>
    <s v="Diabetes"/>
    <s v="13-Dec-1990"/>
    <n v="27092.38"/>
    <s v="tier - 2"/>
    <s v="tier - 3"/>
    <s v="R1011"/>
    <n v="32"/>
  </r>
  <r>
    <s v="Id1661"/>
    <s v=" Mrs.  Kelly K"/>
    <n v="32.54"/>
    <n v="4.0199999999999996"/>
    <s v="No"/>
    <s v="yes"/>
    <x v="0"/>
    <n v="1"/>
    <x v="1"/>
    <s v="Obesity"/>
    <s v="Normal"/>
    <s v="30-Jun-1958"/>
    <n v="27037.91"/>
    <s v="tier - 2"/>
    <s v="tier - 2"/>
    <s v="R1013"/>
    <n v="64"/>
  </r>
  <r>
    <s v="Id1662"/>
    <s v=" Mr.  Andrew"/>
    <n v="36.765000000000001"/>
    <n v="11.95"/>
    <s v="yes"/>
    <s v="No"/>
    <x v="0"/>
    <n v="2"/>
    <x v="0"/>
    <s v="Obesity"/>
    <s v="Diabetes"/>
    <s v="09-Jul-1960"/>
    <n v="27000.98"/>
    <s v="tier - 2"/>
    <s v="tier - 2"/>
    <s v="R1013"/>
    <n v="62"/>
  </r>
  <r>
    <s v="Id1663"/>
    <s v=" Ms.  Hannah"/>
    <n v="35.909999999999997"/>
    <n v="8.7100000000000009"/>
    <s v="No"/>
    <s v="No"/>
    <x v="0"/>
    <n v="0"/>
    <x v="0"/>
    <s v="Obesity"/>
    <s v="Diabetes"/>
    <s v="09-Nov-2000"/>
    <n v="26936.98"/>
    <s v="tier - 2"/>
    <s v="tier - 3"/>
    <s v="R1011"/>
    <n v="22"/>
  </r>
  <r>
    <s v="Id1664"/>
    <s v=" Mr.  Patricio Sr"/>
    <n v="32.06"/>
    <n v="4.67"/>
    <s v="No"/>
    <s v="yes"/>
    <x v="0"/>
    <n v="1"/>
    <x v="1"/>
    <s v="Obesity"/>
    <s v="Normal"/>
    <s v="17-Jun-2002"/>
    <n v="26927.69"/>
    <s v="tier - 2"/>
    <s v="tier - 2"/>
    <s v="R1011"/>
    <n v="20"/>
  </r>
  <r>
    <s v="Id1670"/>
    <s v=" Mr.  Bob R"/>
    <n v="38.094999999999999"/>
    <n v="6.05"/>
    <s v="No"/>
    <s v="No"/>
    <x v="0"/>
    <n v="0"/>
    <x v="1"/>
    <s v="Obesity"/>
    <s v="Prediabetes"/>
    <s v="27-Aug-1970"/>
    <n v="26467.1"/>
    <s v="tier - 2"/>
    <s v="tier - 3"/>
    <s v="R1012"/>
    <n v="52"/>
  </r>
  <r>
    <s v="Id1671"/>
    <s v=" Ms.  Stephanie J"/>
    <n v="35.5"/>
    <n v="5.14"/>
    <s v="No"/>
    <s v="No"/>
    <x v="1"/>
    <n v="1"/>
    <x v="1"/>
    <s v="Obesity"/>
    <s v="Normal"/>
    <s v="21-Sep-1974"/>
    <n v="26392.26"/>
    <s v="tier - 2"/>
    <s v="tier - 2"/>
    <s v="R1024"/>
    <n v="48"/>
  </r>
  <r>
    <s v="Id1672"/>
    <s v=" Mr.  Jake"/>
    <n v="32.68"/>
    <n v="4.68"/>
    <s v="yes"/>
    <s v="No"/>
    <x v="0"/>
    <n v="0"/>
    <x v="0"/>
    <s v="Obesity"/>
    <s v="Normal"/>
    <s v="05-Dec-2004"/>
    <n v="26316.59"/>
    <s v="tier - 2"/>
    <s v="tier - 3"/>
    <s v="R1011"/>
    <n v="18"/>
  </r>
  <r>
    <s v="Id1679"/>
    <s v=" Ms.  Emma L"/>
    <n v="32.11"/>
    <n v="4.76"/>
    <s v="No"/>
    <s v="No"/>
    <x v="0"/>
    <n v="2"/>
    <x v="0"/>
    <s v="Obesity"/>
    <s v="Normal"/>
    <s v="11-Oct-1993"/>
    <n v="44585.46"/>
    <s v="tier - 2"/>
    <s v="tier - 2"/>
    <s v="R1011"/>
    <n v="29"/>
  </r>
  <r>
    <s v="Id1682"/>
    <s v=" Mr.  Jacob"/>
    <n v="52.58"/>
    <n v="4.1900000000000004"/>
    <s v="No"/>
    <s v="yes"/>
    <x v="0"/>
    <n v="1"/>
    <x v="1"/>
    <s v="Obesity"/>
    <s v="Normal"/>
    <s v="21-Aug-1963"/>
    <n v="25678.78"/>
    <s v="tier - 2"/>
    <s v="tier - 3"/>
    <s v="R1012"/>
    <n v="59"/>
  </r>
  <r>
    <s v="Id1686"/>
    <s v=" Mr.  Ken"/>
    <n v="38.094999999999999"/>
    <n v="4.76"/>
    <s v="No"/>
    <s v="No"/>
    <x v="0"/>
    <n v="1"/>
    <x v="0"/>
    <s v="Obesity"/>
    <s v="Normal"/>
    <s v="22-Aug-1968"/>
    <n v="25382.3"/>
    <s v="tier - 2"/>
    <s v="tier - 2"/>
    <s v="R1011"/>
    <n v="54"/>
  </r>
  <r>
    <s v="Id1693"/>
    <s v=" Mr.  Randall"/>
    <n v="35.200000000000003"/>
    <n v="11.68"/>
    <s v="yes"/>
    <s v="No"/>
    <x v="0"/>
    <n v="0"/>
    <x v="1"/>
    <s v="Obesity"/>
    <s v="Diabetes"/>
    <s v="14-Nov-1975"/>
    <n v="24915.22"/>
    <s v="tier - 2"/>
    <s v="tier - 3"/>
    <s v="R1012"/>
    <n v="47"/>
  </r>
  <r>
    <s v="Id1699"/>
    <s v=" Mr.  Brian"/>
    <n v="30.02"/>
    <n v="11.09"/>
    <s v="No"/>
    <s v="No"/>
    <x v="0"/>
    <n v="0"/>
    <x v="0"/>
    <s v="Obesity"/>
    <s v="Diabetes"/>
    <s v="11-Oct-1992"/>
    <n v="24795.040000000001"/>
    <s v="tier - 2"/>
    <s v="tier - 3"/>
    <s v="R1011"/>
    <n v="30"/>
  </r>
  <r>
    <s v="Id1703"/>
    <s v=" Mr.  Josh"/>
    <n v="41.91"/>
    <n v="5.98"/>
    <s v="yes"/>
    <s v="No"/>
    <x v="0"/>
    <n v="1"/>
    <x v="0"/>
    <s v="Obesity"/>
    <s v="Prediabetes"/>
    <s v="12-Oct-1976"/>
    <n v="24603.05"/>
    <s v="tier - 2"/>
    <s v="tier - 2"/>
    <s v="R1011"/>
    <n v="46"/>
  </r>
  <r>
    <s v="Id1704"/>
    <s v=" Ms.  Heather"/>
    <n v="38.06"/>
    <n v="6.98"/>
    <s v="No"/>
    <s v="No"/>
    <x v="0"/>
    <n v="0"/>
    <x v="1"/>
    <s v="Obesity"/>
    <s v="Diabetes"/>
    <s v="13-Jun-1975"/>
    <n v="24535.7"/>
    <s v="tier - 2"/>
    <s v="tier - 2"/>
    <s v="R1012"/>
    <n v="47"/>
  </r>
  <r>
    <s v="Id1707"/>
    <s v=" Ms.  Marie E"/>
    <n v="30.59"/>
    <n v="5.23"/>
    <s v="No"/>
    <s v="No"/>
    <x v="1"/>
    <n v="1"/>
    <x v="0"/>
    <s v="Obesity"/>
    <s v="Normal"/>
    <s v="06-Jul-1968"/>
    <n v="24476.48"/>
    <s v="tier - 2"/>
    <s v="tier - 2"/>
    <s v="R1012"/>
    <n v="54"/>
  </r>
  <r>
    <s v="Id1712"/>
    <s v=" Ms.  Cynthia"/>
    <n v="34.1"/>
    <n v="4.01"/>
    <s v="yes"/>
    <s v="No"/>
    <x v="1"/>
    <n v="1"/>
    <x v="0"/>
    <s v="Obesity"/>
    <s v="Normal"/>
    <s v="29-Oct-1971"/>
    <n v="44400.41"/>
    <s v="tier - 2"/>
    <s v="tier - 2"/>
    <s v="R1013"/>
    <n v="51"/>
  </r>
  <r>
    <s v="Id1715"/>
    <s v=" Ms.  Kristen"/>
    <n v="34.21"/>
    <n v="8.34"/>
    <s v="No"/>
    <s v="No"/>
    <x v="0"/>
    <n v="0"/>
    <x v="1"/>
    <s v="Obesity"/>
    <s v="Diabetes"/>
    <s v="30-Dec-2003"/>
    <n v="24059.68"/>
    <s v="tier - 2"/>
    <s v="tier - 2"/>
    <s v="R1012"/>
    <n v="19"/>
  </r>
  <r>
    <s v="Id1719"/>
    <s v=" Ms.  Lisa M"/>
    <n v="33.1"/>
    <n v="5.52"/>
    <s v="No"/>
    <s v="No"/>
    <x v="1"/>
    <n v="1"/>
    <x v="0"/>
    <s v="Obesity"/>
    <s v="Normal"/>
    <s v="02-Jun-1974"/>
    <n v="23568.27"/>
    <s v="tier - 2"/>
    <s v="tier - 2"/>
    <s v="R1011"/>
    <n v="49"/>
  </r>
  <r>
    <s v="Id1721"/>
    <s v=" Mr.  Patrick"/>
    <n v="30.875"/>
    <n v="10.97"/>
    <s v="yes"/>
    <s v="No"/>
    <x v="0"/>
    <n v="2"/>
    <x v="0"/>
    <s v="Obesity"/>
    <s v="Diabetes"/>
    <s v="13-Nov-1975"/>
    <n v="23401.31"/>
    <s v="tier - 2"/>
    <s v="tier - 3"/>
    <s v="R1024"/>
    <n v="47"/>
  </r>
  <r>
    <s v="Id1724"/>
    <s v=" Mr.  Sawomir"/>
    <n v="29.925000000000001"/>
    <n v="5.96"/>
    <s v="yes"/>
    <s v="No"/>
    <x v="1"/>
    <n v="1"/>
    <x v="1"/>
    <s v="Obesity"/>
    <s v="Prediabetes"/>
    <s v="03-Oct-1994"/>
    <n v="23288.93"/>
    <s v="tier - 2"/>
    <s v="tier - 3"/>
    <s v="R1024"/>
    <n v="28"/>
  </r>
  <r>
    <s v="Id1726"/>
    <s v=" Ms.  Kelly H"/>
    <n v="38.94"/>
    <n v="8.49"/>
    <s v="yes"/>
    <s v="No"/>
    <x v="0"/>
    <n v="1"/>
    <x v="1"/>
    <s v="Obesity"/>
    <s v="Diabetes"/>
    <s v="07-Aug-1997"/>
    <n v="23241.47"/>
    <s v="tier - 2"/>
    <s v="tier - 3"/>
    <s v="R1018"/>
    <n v="25"/>
  </r>
  <r>
    <s v="Id1731"/>
    <s v=" Ms.  Steph"/>
    <n v="30"/>
    <n v="6.21"/>
    <s v="No"/>
    <s v="No"/>
    <x v="0"/>
    <n v="0"/>
    <x v="1"/>
    <s v="Obesity"/>
    <s v="Prediabetes"/>
    <s v="14-Nov-1979"/>
    <n v="22478.6"/>
    <s v="tier - 3"/>
    <s v="tier - 2"/>
    <s v="R1011"/>
    <n v="43"/>
  </r>
  <r>
    <s v="Id1737"/>
    <s v=" Mr.  Ian"/>
    <n v="30.21"/>
    <n v="5.34"/>
    <s v="yes"/>
    <s v="No"/>
    <x v="0"/>
    <n v="1"/>
    <x v="1"/>
    <s v="Obesity"/>
    <s v="Normal"/>
    <s v="16-Jun-1971"/>
    <n v="22218.11"/>
    <s v="tier - 2"/>
    <s v="tier - 3"/>
    <s v="R1013"/>
    <n v="51"/>
  </r>
  <r>
    <s v="Id1738"/>
    <s v=" Mr.  Alex"/>
    <n v="37.4"/>
    <n v="9.7200000000000006"/>
    <s v="yes"/>
    <s v="No"/>
    <x v="1"/>
    <n v="1"/>
    <x v="0"/>
    <s v="Obesity"/>
    <s v="Diabetes"/>
    <s v="24-Aug-1965"/>
    <n v="22192.44"/>
    <s v="tier - 3"/>
    <s v="tier - 1"/>
    <s v="R1013"/>
    <n v="57"/>
  </r>
  <r>
    <s v="Id1742"/>
    <s v=" Ms.  Marcia"/>
    <n v="55.05"/>
    <n v="7.66"/>
    <s v="No"/>
    <s v="No"/>
    <x v="0"/>
    <n v="0"/>
    <x v="0"/>
    <s v="Obesity"/>
    <s v="Diabetes"/>
    <s v="19-Dec-1975"/>
    <n v="21978.68"/>
    <s v="tier - 3"/>
    <s v="tier - 3"/>
    <s v="R1013"/>
    <n v="47"/>
  </r>
  <r>
    <s v="Id1747"/>
    <s v=" Ms.  Isabelle"/>
    <n v="30.114999999999998"/>
    <n v="5.48"/>
    <s v="No"/>
    <s v="yes"/>
    <x v="0"/>
    <n v="1"/>
    <x v="0"/>
    <s v="Obesity"/>
    <s v="Normal"/>
    <s v="28-Sep-1979"/>
    <n v="21774.32"/>
    <s v="tier - 3"/>
    <s v="tier - 2"/>
    <s v="R1012"/>
    <n v="43"/>
  </r>
  <r>
    <s v="Id1748"/>
    <s v=" Mr.  Neil"/>
    <n v="33.630000000000003"/>
    <n v="4.43"/>
    <s v="yes"/>
    <s v="No"/>
    <x v="0"/>
    <n v="2"/>
    <x v="1"/>
    <s v="Obesity"/>
    <s v="Normal"/>
    <s v="20-Sep-1979"/>
    <n v="21771.34"/>
    <s v="tier - 3"/>
    <s v="tier - 1"/>
    <s v="R1024"/>
    <n v="43"/>
  </r>
  <r>
    <s v="Id1755"/>
    <s v=" Ms.  Rachael M"/>
    <n v="54.3"/>
    <n v="4.1500000000000004"/>
    <s v="yes"/>
    <s v="No"/>
    <x v="0"/>
    <n v="1"/>
    <x v="0"/>
    <s v="Obesity"/>
    <s v="Normal"/>
    <s v="04-Aug-2004"/>
    <n v="21344.85"/>
    <s v="tier - 3"/>
    <s v="tier - 1"/>
    <s v="R1024"/>
    <n v="18"/>
  </r>
  <r>
    <s v="Id1756"/>
    <s v=" Ms.  Pilar"/>
    <n v="33.344999999999999"/>
    <n v="11.32"/>
    <s v="yes"/>
    <s v="No"/>
    <x v="0"/>
    <n v="1"/>
    <x v="0"/>
    <s v="Obesity"/>
    <s v="Diabetes"/>
    <s v="05-Oct-1966"/>
    <n v="43921.18"/>
    <s v="tier - 2"/>
    <s v="tier - 2"/>
    <s v="R1012"/>
    <n v="56"/>
  </r>
  <r>
    <s v="Id1757"/>
    <s v=" Mr.  Kyle M"/>
    <n v="33"/>
    <n v="9.51"/>
    <s v="yes"/>
    <s v="No"/>
    <x v="0"/>
    <n v="0"/>
    <x v="0"/>
    <s v="Obesity"/>
    <s v="Diabetes"/>
    <s v="10-Dec-1980"/>
    <n v="21259.38"/>
    <s v="tier - 3"/>
    <s v="tier - 3"/>
    <s v="R1019"/>
    <n v="42"/>
  </r>
  <r>
    <s v="Id1759"/>
    <s v=" Mr.  David A"/>
    <n v="40.369999999999997"/>
    <n v="4.47"/>
    <s v="No"/>
    <s v="No"/>
    <x v="0"/>
    <n v="0"/>
    <x v="1"/>
    <s v="Obesity"/>
    <s v="Normal"/>
    <s v="14-Oct-1974"/>
    <n v="21223.68"/>
    <s v="tier - 3"/>
    <s v="tier - 2"/>
    <s v="R1013"/>
    <n v="48"/>
  </r>
  <r>
    <s v="Id1761"/>
    <s v=" Mr.  Logan B"/>
    <n v="40.28"/>
    <n v="8.9"/>
    <s v="No"/>
    <s v="No"/>
    <x v="0"/>
    <n v="0"/>
    <x v="0"/>
    <s v="Obesity"/>
    <s v="Diabetes"/>
    <s v="23-Nov-1977"/>
    <n v="21098.55"/>
    <s v="tier - 3"/>
    <s v="tier - 3"/>
    <s v="R1012"/>
    <n v="45"/>
  </r>
  <r>
    <s v="Id1762"/>
    <s v=" Ms.  Stephanie L"/>
    <n v="37.299999999999997"/>
    <n v="7.79"/>
    <s v="yes"/>
    <s v="No"/>
    <x v="0"/>
    <n v="0"/>
    <x v="0"/>
    <s v="Obesity"/>
    <s v="Diabetes"/>
    <s v="02-Jul-1983"/>
    <n v="21082.16"/>
    <s v="tier - 3"/>
    <s v="tier - 2"/>
    <s v="R1011"/>
    <n v="39"/>
  </r>
  <r>
    <s v="Id1763"/>
    <s v=" Ms.  Angela H"/>
    <n v="54.47"/>
    <n v="4.49"/>
    <s v="yes"/>
    <s v="No"/>
    <x v="0"/>
    <n v="2"/>
    <x v="0"/>
    <s v="Obesity"/>
    <s v="Normal"/>
    <s v="19-Nov-1964"/>
    <n v="20893.060000000001"/>
    <s v="tier - 2"/>
    <s v="tier - 3"/>
    <s v="R1012"/>
    <n v="58"/>
  </r>
  <r>
    <s v="Id1764"/>
    <s v=" Ms.  Britt K"/>
    <n v="38.06"/>
    <n v="5.24"/>
    <s v="yes"/>
    <s v="No"/>
    <x v="1"/>
    <n v="1"/>
    <x v="0"/>
    <s v="Obesity"/>
    <s v="Normal"/>
    <s v="08-Dec-1975"/>
    <n v="20878.78"/>
    <s v="tier - 2"/>
    <s v="tier - 1"/>
    <s v="R1024"/>
    <n v="47"/>
  </r>
  <r>
    <s v="Id1765"/>
    <s v=" Ms.  Joyce R"/>
    <n v="51.47"/>
    <n v="9.6"/>
    <s v="No"/>
    <s v="No"/>
    <x v="0"/>
    <n v="0"/>
    <x v="0"/>
    <s v="Obesity"/>
    <s v="Diabetes"/>
    <s v="08-Sep-1967"/>
    <n v="20781.490000000002"/>
    <s v="tier - 2"/>
    <s v="tier - 3"/>
    <s v="R1013"/>
    <n v="55"/>
  </r>
  <r>
    <s v="Id1767"/>
    <s v=" Ms.  Sarah M"/>
    <n v="49.77"/>
    <n v="7.02"/>
    <s v="No"/>
    <s v="No"/>
    <x v="0"/>
    <n v="0"/>
    <x v="0"/>
    <s v="Obesity"/>
    <s v="Diabetes"/>
    <s v="10-Nov-1980"/>
    <n v="43896.38"/>
    <s v="tier - 2"/>
    <s v="tier - 1"/>
    <s v="R1013"/>
    <n v="42"/>
  </r>
  <r>
    <s v="Id1770"/>
    <s v=" Ms.  Michaela L"/>
    <n v="53.09"/>
    <n v="4.82"/>
    <s v="yes"/>
    <s v="No"/>
    <x v="0"/>
    <n v="2"/>
    <x v="1"/>
    <s v="Obesity"/>
    <s v="Normal"/>
    <s v="17-Dec-1967"/>
    <n v="20630.28"/>
    <s v="tier - 2"/>
    <s v="tier - 3"/>
    <s v="R1011"/>
    <n v="55"/>
  </r>
  <r>
    <s v="Id1771"/>
    <s v=" Ms.  Shalaleh"/>
    <n v="53.93"/>
    <n v="5.34"/>
    <s v="yes"/>
    <s v="No"/>
    <x v="0"/>
    <n v="2"/>
    <x v="0"/>
    <s v="Obesity"/>
    <s v="Normal"/>
    <s v="09-Jul-1966"/>
    <n v="20568.32"/>
    <s v="tier - 3"/>
    <s v="tier - 2"/>
    <s v="R1012"/>
    <n v="56"/>
  </r>
  <r>
    <s v="Id1777"/>
    <s v=" Mr.  Matthew M"/>
    <n v="51.74"/>
    <n v="4.9800000000000004"/>
    <s v="yes"/>
    <s v="No"/>
    <x v="0"/>
    <n v="2"/>
    <x v="0"/>
    <s v="Obesity"/>
    <s v="Normal"/>
    <s v="07-Sep-1993"/>
    <n v="20277.810000000001"/>
    <s v="tier - 3"/>
    <s v="tier - 3"/>
    <s v="R1016"/>
    <n v="29"/>
  </r>
  <r>
    <s v="Id1781"/>
    <s v=" Ms.  Julie A"/>
    <n v="35.53"/>
    <n v="5.45"/>
    <s v="No"/>
    <s v="No"/>
    <x v="0"/>
    <n v="0"/>
    <x v="1"/>
    <s v="Obesity"/>
    <s v="Normal"/>
    <s v="08-Jun-1994"/>
    <n v="20177.669999999998"/>
    <s v="tier - 2"/>
    <s v="tier - 1"/>
    <s v="R1011"/>
    <n v="29"/>
  </r>
  <r>
    <s v="Id1782"/>
    <s v=" Mr.  Douglas W"/>
    <n v="31.79"/>
    <n v="5.51"/>
    <s v="yes"/>
    <s v="No"/>
    <x v="0"/>
    <n v="2"/>
    <x v="1"/>
    <s v="Obesity"/>
    <s v="Normal"/>
    <s v="09-Jul-2002"/>
    <n v="20167.34"/>
    <s v="tier - 3"/>
    <s v="tier - 3"/>
    <s v="R1011"/>
    <n v="20"/>
  </r>
  <r>
    <s v="Id1785"/>
    <s v=" Mr.  Youngseong"/>
    <n v="33.82"/>
    <n v="5.42"/>
    <s v="No"/>
    <s v="No"/>
    <x v="0"/>
    <n v="0"/>
    <x v="0"/>
    <s v="Obesity"/>
    <s v="Normal"/>
    <s v="10-Aug-1966"/>
    <n v="19995.29"/>
    <s v="tier - 1"/>
    <s v="tier - 3"/>
    <s v="R1026"/>
    <n v="56"/>
  </r>
  <r>
    <s v="Id1787"/>
    <s v=" Mr.  Brandon S"/>
    <n v="49.2"/>
    <n v="10.9"/>
    <s v="yes"/>
    <s v="No"/>
    <x v="1"/>
    <n v="1"/>
    <x v="0"/>
    <s v="Obesity"/>
    <s v="Diabetes"/>
    <s v="18-Oct-1997"/>
    <n v="19933.46"/>
    <s v="tier - 1"/>
    <s v="tier - 3"/>
    <s v="R1011"/>
    <n v="25"/>
  </r>
  <r>
    <s v="Id1791"/>
    <s v=" Mr.  John I"/>
    <n v="39.71"/>
    <n v="5.83"/>
    <s v="No"/>
    <s v="No"/>
    <x v="0"/>
    <n v="1"/>
    <x v="0"/>
    <s v="Obesity"/>
    <s v="Prediabetes"/>
    <s v="14-Jun-1972"/>
    <n v="19749.38"/>
    <s v="tier - 1"/>
    <s v="tier - 3"/>
    <s v="R1013"/>
    <n v="50"/>
  </r>
  <r>
    <s v="Id1793"/>
    <s v=" Mr.  Michael"/>
    <n v="41.895000000000003"/>
    <n v="10.87"/>
    <s v="yes"/>
    <s v="No"/>
    <x v="0"/>
    <n v="1"/>
    <x v="1"/>
    <s v="Obesity"/>
    <s v="Diabetes"/>
    <s v="27-Aug-1994"/>
    <n v="19673.34"/>
    <s v="tier - 1"/>
    <s v="tier - 2"/>
    <s v="R1012"/>
    <n v="28"/>
  </r>
  <r>
    <s v="Id1794"/>
    <s v=" Ms.  Kathleen"/>
    <n v="33.344999999999999"/>
    <n v="4.79"/>
    <s v="No"/>
    <s v="No"/>
    <x v="1"/>
    <n v="1"/>
    <x v="0"/>
    <s v="Obesity"/>
    <s v="Normal"/>
    <s v="24-Sep-1978"/>
    <n v="19594.810000000001"/>
    <s v="tier - 1"/>
    <s v="tier - 1"/>
    <s v="R1024"/>
    <n v="44"/>
  </r>
  <r>
    <s v="Id1797"/>
    <s v=" Mr.  Deniz"/>
    <n v="51.18"/>
    <n v="4.4000000000000004"/>
    <s v="yes"/>
    <s v="No"/>
    <x v="0"/>
    <n v="2"/>
    <x v="0"/>
    <s v="Obesity"/>
    <s v="Normal"/>
    <s v="19-Aug-1992"/>
    <n v="19521.97"/>
    <s v="tier - 1"/>
    <s v="tier - 2"/>
    <s v="R1013"/>
    <n v="30"/>
  </r>
  <r>
    <s v="Id1798"/>
    <s v=" Ms.  Shannon L"/>
    <n v="51.37"/>
    <n v="8.18"/>
    <s v="yes"/>
    <s v="No"/>
    <x v="0"/>
    <n v="0"/>
    <x v="0"/>
    <s v="Obesity"/>
    <s v="Diabetes"/>
    <s v="08-Nov-1980"/>
    <n v="19515.54"/>
    <s v="tier - 1"/>
    <s v="tier - 1"/>
    <s v="R1013"/>
    <n v="42"/>
  </r>
  <r>
    <s v="Id1799"/>
    <s v=" Ms.  Kaitlin M"/>
    <n v="36.19"/>
    <n v="5.52"/>
    <s v="yes"/>
    <s v="No"/>
    <x v="0"/>
    <n v="0"/>
    <x v="0"/>
    <s v="Obesity"/>
    <s v="Normal"/>
    <s v="30-Nov-1987"/>
    <n v="19496.72"/>
    <s v="tier - 1"/>
    <s v="tier - 3"/>
    <s v="R1019"/>
    <n v="35"/>
  </r>
  <r>
    <s v="Id1801"/>
    <s v=" Ms.  Kristen"/>
    <n v="35.72"/>
    <n v="4.08"/>
    <s v="No"/>
    <s v="No"/>
    <x v="1"/>
    <n v="1"/>
    <x v="0"/>
    <s v="Obesity"/>
    <s v="Normal"/>
    <s v="29-Dec-1986"/>
    <n v="43753.34"/>
    <s v="tier - 2"/>
    <s v="tier - 1"/>
    <s v="R1015"/>
    <n v="36"/>
  </r>
  <r>
    <s v="Id1804"/>
    <s v=" Mr.  Troy"/>
    <n v="31.16"/>
    <n v="9.34"/>
    <s v="No"/>
    <s v="No"/>
    <x v="0"/>
    <n v="0"/>
    <x v="1"/>
    <s v="Obesity"/>
    <s v="Diabetes"/>
    <s v="24-Aug-1991"/>
    <n v="19350.37"/>
    <s v="tier - 1"/>
    <s v="tier - 3"/>
    <s v="R1013"/>
    <n v="31"/>
  </r>
  <r>
    <s v="Id1807"/>
    <s v=" Ms.  Jennefer"/>
    <n v="38.83"/>
    <n v="6.36"/>
    <s v="No"/>
    <s v="No"/>
    <x v="0"/>
    <n v="1"/>
    <x v="0"/>
    <s v="Obesity"/>
    <s v="Prediabetes"/>
    <s v="28-Dec-1985"/>
    <n v="19214.71"/>
    <s v="tier - 1"/>
    <s v="tier - 3"/>
    <s v="R1013"/>
    <n v="37"/>
  </r>
  <r>
    <s v="Id1809"/>
    <s v=" Ms.  Ashley"/>
    <n v="46.4"/>
    <n v="8.3699999999999992"/>
    <s v="yes"/>
    <s v="No"/>
    <x v="1"/>
    <n v="1"/>
    <x v="0"/>
    <s v="Obesity"/>
    <s v="Diabetes"/>
    <s v="02-Jul-1979"/>
    <n v="19144.580000000002"/>
    <s v="tier - 1"/>
    <s v="tier - 1"/>
    <s v="R1024"/>
    <n v="43"/>
  </r>
  <r>
    <s v="Id1810"/>
    <s v=" Ms.  Cindy"/>
    <n v="51.92"/>
    <n v="5.18"/>
    <s v="yes"/>
    <s v="No"/>
    <x v="1"/>
    <n v="1"/>
    <x v="0"/>
    <s v="Obesity"/>
    <s v="Normal"/>
    <s v="28-Sep-1993"/>
    <n v="19107.78"/>
    <s v="tier - 1"/>
    <s v="tier - 2"/>
    <s v="R1013"/>
    <n v="29"/>
  </r>
  <r>
    <s v="Id1811"/>
    <s v=" Ms.  Esther"/>
    <n v="32.395000000000003"/>
    <n v="5.68"/>
    <s v="yes"/>
    <s v="No"/>
    <x v="0"/>
    <n v="1"/>
    <x v="0"/>
    <s v="Obesity"/>
    <s v="Normal"/>
    <s v="05-Jun-1989"/>
    <n v="19040.88"/>
    <s v="tier - 1"/>
    <s v="tier - 3"/>
    <s v="R1011"/>
    <n v="34"/>
  </r>
  <r>
    <s v="Id1812"/>
    <s v=" Ms.  Jackie"/>
    <n v="46.19"/>
    <n v="7.31"/>
    <s v="yes"/>
    <s v="No"/>
    <x v="1"/>
    <n v="1"/>
    <x v="0"/>
    <s v="Obesity"/>
    <s v="Diabetes"/>
    <s v="22-Aug-1965"/>
    <n v="43578.94"/>
    <s v="tier - 2"/>
    <s v="tier - 2"/>
    <s v="R1012"/>
    <n v="57"/>
  </r>
  <r>
    <s v="Id1814"/>
    <s v=" Ms.  Lauren"/>
    <n v="45.62"/>
    <n v="6.87"/>
    <s v="No"/>
    <s v="No"/>
    <x v="0"/>
    <n v="0"/>
    <x v="0"/>
    <s v="Obesity"/>
    <s v="Diabetes"/>
    <s v="24-Oct-1988"/>
    <n v="18972.5"/>
    <s v="tier - 1"/>
    <s v="tier - 3"/>
    <s v="R1013"/>
    <n v="34"/>
  </r>
  <r>
    <s v="Id1815"/>
    <s v=" Mr.  Benjamin"/>
    <n v="34.104999999999997"/>
    <n v="5.03"/>
    <s v="yes"/>
    <s v="No"/>
    <x v="1"/>
    <n v="1"/>
    <x v="1"/>
    <s v="Obesity"/>
    <s v="Normal"/>
    <s v="30-Nov-1992"/>
    <n v="18963.169999999998"/>
    <s v="tier - 1"/>
    <s v="tier - 1"/>
    <s v="R1013"/>
    <n v="30"/>
  </r>
  <r>
    <s v="Id1816"/>
    <s v=" Mr.  Hugo M"/>
    <n v="35.31"/>
    <n v="5.87"/>
    <s v="No"/>
    <s v="No"/>
    <x v="1"/>
    <n v="1"/>
    <x v="0"/>
    <s v="Obesity"/>
    <s v="Prediabetes"/>
    <s v="06-Aug-1998"/>
    <n v="18955.22"/>
    <s v="tier - 1"/>
    <s v="tier - 3"/>
    <s v="R1011"/>
    <n v="24"/>
  </r>
  <r>
    <s v="Id1817"/>
    <s v=" Mr.  Daniel J"/>
    <n v="30.4"/>
    <n v="4.07"/>
    <s v="yes"/>
    <s v="No"/>
    <x v="0"/>
    <n v="1"/>
    <x v="0"/>
    <s v="Obesity"/>
    <s v="Normal"/>
    <s v="20-Oct-1963"/>
    <n v="18954.560000000001"/>
    <s v="tier - 1"/>
    <s v="tier - 1"/>
    <s v="R1026"/>
    <n v="59"/>
  </r>
  <r>
    <s v="Id1820"/>
    <s v=" Mr.  Rob"/>
    <n v="49.05"/>
    <n v="9.77"/>
    <s v="yes"/>
    <s v="No"/>
    <x v="0"/>
    <n v="0"/>
    <x v="0"/>
    <s v="Obesity"/>
    <s v="Diabetes"/>
    <s v="06-Dec-1963"/>
    <n v="18883.330000000002"/>
    <s v="tier - 1"/>
    <s v="tier - 1"/>
    <s v="R1026"/>
    <n v="59"/>
  </r>
  <r>
    <s v="Id1821"/>
    <s v=" Mr.  Patrick"/>
    <n v="51.94"/>
    <n v="8.8000000000000007"/>
    <s v="yes"/>
    <s v="No"/>
    <x v="0"/>
    <n v="2"/>
    <x v="0"/>
    <s v="Obesity"/>
    <s v="Diabetes"/>
    <s v="24-Jul-2003"/>
    <n v="18838.7"/>
    <s v="tier - 1"/>
    <s v="tier - 3"/>
    <s v="R1012"/>
    <n v="19"/>
  </r>
  <r>
    <s v="Id1824"/>
    <s v=" Mr.  Matthew T"/>
    <n v="46.69"/>
    <n v="4.25"/>
    <s v="yes"/>
    <s v="No"/>
    <x v="0"/>
    <n v="1"/>
    <x v="0"/>
    <s v="Obesity"/>
    <s v="Normal"/>
    <s v="15-Oct-1979"/>
    <n v="18806.150000000001"/>
    <s v="tier - 1"/>
    <s v="tier - 2"/>
    <s v="R1013"/>
    <n v="43"/>
  </r>
  <r>
    <s v="Id1826"/>
    <s v=" Ms.  Virginie"/>
    <n v="51.93"/>
    <n v="11.05"/>
    <s v="No"/>
    <s v="No"/>
    <x v="0"/>
    <n v="0"/>
    <x v="1"/>
    <s v="Obesity"/>
    <s v="Diabetes"/>
    <s v="19-Nov-1979"/>
    <n v="18767.740000000002"/>
    <s v="tier - 1"/>
    <s v="tier - 1"/>
    <s v="R1013"/>
    <n v="43"/>
  </r>
  <r>
    <s v="Id1831"/>
    <s v=" Ms.  Jaime"/>
    <n v="32.229999999999997"/>
    <n v="4.6500000000000004"/>
    <s v="yes"/>
    <s v="No"/>
    <x v="1"/>
    <n v="1"/>
    <x v="0"/>
    <s v="Obesity"/>
    <s v="Normal"/>
    <s v="12-Aug-1986"/>
    <n v="18608.259999999998"/>
    <s v="tier - 1"/>
    <s v="tier - 3"/>
    <s v="R1011"/>
    <n v="36"/>
  </r>
  <r>
    <s v="Id1832"/>
    <s v=" Ms.  Hannah"/>
    <n v="44.2"/>
    <n v="11.34"/>
    <s v="yes"/>
    <s v="No"/>
    <x v="1"/>
    <n v="1"/>
    <x v="0"/>
    <s v="Obesity"/>
    <s v="Diabetes"/>
    <s v="26-Sep-1964"/>
    <n v="18443.11"/>
    <s v="tier - 1"/>
    <s v="tier - 2"/>
    <s v="R1012"/>
    <n v="58"/>
  </r>
  <r>
    <s v="Id1835"/>
    <s v=" Mrs.  Elizabeth A"/>
    <n v="46.62"/>
    <n v="8.51"/>
    <s v="No"/>
    <s v="No"/>
    <x v="0"/>
    <n v="0"/>
    <x v="0"/>
    <s v="Obesity"/>
    <s v="Diabetes"/>
    <s v="04-Jul-1995"/>
    <n v="18310.740000000002"/>
    <s v="tier - 1"/>
    <s v="tier - 3"/>
    <s v="R1012"/>
    <n v="27"/>
  </r>
  <r>
    <s v="Id1836"/>
    <s v=" Mr.  Benjamin"/>
    <n v="51.75"/>
    <n v="8.59"/>
    <s v="yes"/>
    <s v="No"/>
    <x v="0"/>
    <n v="1"/>
    <x v="0"/>
    <s v="Obesity"/>
    <s v="Diabetes"/>
    <s v="25-Dec-1992"/>
    <n v="18259.22"/>
    <s v="tier - 1"/>
    <s v="tier - 3"/>
    <s v="R1011"/>
    <n v="30"/>
  </r>
  <r>
    <s v="Id1837"/>
    <s v=" Mr.  Breno"/>
    <n v="38.950000000000003"/>
    <n v="11.95"/>
    <s v="No"/>
    <s v="No"/>
    <x v="0"/>
    <n v="0"/>
    <x v="1"/>
    <s v="Obesity"/>
    <s v="Diabetes"/>
    <s v="03-Aug-1995"/>
    <n v="18246.5"/>
    <s v="tier - 1"/>
    <s v="tier - 1"/>
    <s v="R1013"/>
    <n v="27"/>
  </r>
  <r>
    <s v="Id1839"/>
    <s v=" Mr.  Thomas IV"/>
    <n v="31.79"/>
    <n v="4.55"/>
    <s v="No"/>
    <s v="No"/>
    <x v="0"/>
    <n v="0"/>
    <x v="0"/>
    <s v="Obesity"/>
    <s v="Normal"/>
    <s v="15-Jun-1997"/>
    <n v="18218.16"/>
    <s v="tier - 1"/>
    <s v="tier - 1"/>
    <s v="R1013"/>
    <n v="25"/>
  </r>
  <r>
    <s v="Id1841"/>
    <s v=" Ms.  Megan"/>
    <n v="53.98"/>
    <n v="5.07"/>
    <s v="No"/>
    <s v="No"/>
    <x v="1"/>
    <n v="1"/>
    <x v="0"/>
    <s v="Obesity"/>
    <s v="Normal"/>
    <s v="12-Jul-1993"/>
    <n v="18157.88"/>
    <s v="tier - 1"/>
    <s v="tier - 1"/>
    <s v="R1012"/>
    <n v="29"/>
  </r>
  <r>
    <s v="Id1842"/>
    <s v=" Ms.  Ruby J"/>
    <n v="41.325000000000003"/>
    <n v="4.04"/>
    <s v="yes"/>
    <s v="No"/>
    <x v="1"/>
    <n v="1"/>
    <x v="0"/>
    <s v="Obesity"/>
    <s v="Normal"/>
    <s v="24-Oct-1999"/>
    <n v="18033.97"/>
    <s v="tier - 1"/>
    <s v="tier - 1"/>
    <s v="R1012"/>
    <n v="23"/>
  </r>
  <r>
    <s v="Id1843"/>
    <s v=" Mr.  Bart"/>
    <n v="51.65"/>
    <n v="5.3"/>
    <s v="yes"/>
    <s v="No"/>
    <x v="0"/>
    <n v="0"/>
    <x v="0"/>
    <s v="Obesity"/>
    <s v="Normal"/>
    <s v="17-Oct-1965"/>
    <n v="18031.189999999999"/>
    <s v="tier - 1"/>
    <s v="tier - 2"/>
    <s v="R1012"/>
    <n v="57"/>
  </r>
  <r>
    <s v="Id1844"/>
    <s v=" Mr.  Robert A"/>
    <n v="44.52"/>
    <n v="8.64"/>
    <s v="yes"/>
    <s v="No"/>
    <x v="1"/>
    <n v="1"/>
    <x v="0"/>
    <s v="Obesity"/>
    <s v="Diabetes"/>
    <s v="27-Jun-1975"/>
    <n v="18031.16"/>
    <s v="tier - 1"/>
    <s v="tier - 3"/>
    <s v="R1023"/>
    <n v="47"/>
  </r>
  <r>
    <s v="Id1845"/>
    <s v=" Mr.  Adam"/>
    <n v="53.29"/>
    <n v="4.03"/>
    <s v="No"/>
    <s v="No"/>
    <x v="1"/>
    <n v="1"/>
    <x v="0"/>
    <s v="Obesity"/>
    <s v="Normal"/>
    <s v="04-Nov-1978"/>
    <n v="42983.46"/>
    <s v="tier - 1"/>
    <s v="tier - 2"/>
    <s v="R1012"/>
    <n v="44"/>
  </r>
  <r>
    <s v="Id1846"/>
    <s v=" Mr.  Yemane Adhane"/>
    <n v="46.63"/>
    <n v="4.26"/>
    <s v="yes"/>
    <s v="No"/>
    <x v="0"/>
    <n v="2"/>
    <x v="0"/>
    <s v="Obesity"/>
    <s v="Normal"/>
    <s v="28-Sep-2001"/>
    <n v="17942.11"/>
    <s v="tier - 1"/>
    <s v="tier - 2"/>
    <s v="R1011"/>
    <n v="21"/>
  </r>
  <r>
    <s v="Id1848"/>
    <s v=" Mr.  Bird"/>
    <n v="36.630000000000003"/>
    <n v="7.72"/>
    <s v="yes"/>
    <s v="No"/>
    <x v="0"/>
    <n v="1"/>
    <x v="1"/>
    <s v="Obesity"/>
    <s v="Diabetes"/>
    <s v="04-Dec-1989"/>
    <n v="17904.53"/>
    <s v="tier - 1"/>
    <s v="tier - 2"/>
    <s v="R1017"/>
    <n v="33"/>
  </r>
  <r>
    <s v="Id1851"/>
    <s v=" Mr.  Ryan"/>
    <n v="49.09"/>
    <n v="8.3800000000000008"/>
    <s v="yes"/>
    <s v="No"/>
    <x v="0"/>
    <n v="2"/>
    <x v="0"/>
    <s v="Obesity"/>
    <s v="Diabetes"/>
    <s v="12-Dec-1976"/>
    <n v="17862.919999999998"/>
    <s v="tier - 1"/>
    <s v="tier - 2"/>
    <s v="R1012"/>
    <n v="46"/>
  </r>
  <r>
    <s v="Id1853"/>
    <s v=" Mr.  Ryan"/>
    <n v="43.32"/>
    <n v="8.75"/>
    <s v="yes"/>
    <s v="No"/>
    <x v="1"/>
    <n v="1"/>
    <x v="0"/>
    <s v="Obesity"/>
    <s v="Diabetes"/>
    <s v="10-Oct-1979"/>
    <n v="17779.939999999999"/>
    <s v="tier - 1"/>
    <s v="tier - 2"/>
    <s v="R1012"/>
    <n v="43"/>
  </r>
  <r>
    <s v="Id1854"/>
    <s v=" Ms.  Debbie"/>
    <n v="45.92"/>
    <n v="9.51"/>
    <s v="No"/>
    <s v="No"/>
    <x v="0"/>
    <n v="0"/>
    <x v="0"/>
    <s v="Obesity"/>
    <s v="Diabetes"/>
    <s v="21-Jun-1966"/>
    <n v="17777.73"/>
    <s v="tier - 1"/>
    <s v="tier - 3"/>
    <s v="R1012"/>
    <n v="56"/>
  </r>
  <r>
    <s v="Id1855"/>
    <s v=" Mr.  Mark D"/>
    <n v="44.03"/>
    <n v="9.36"/>
    <s v="No"/>
    <s v="No"/>
    <x v="0"/>
    <n v="0"/>
    <x v="0"/>
    <s v="Obesity"/>
    <s v="Diabetes"/>
    <s v="14-Jul-2003"/>
    <n v="17748.509999999998"/>
    <s v="tier - 1"/>
    <s v="tier - 1"/>
    <s v="R1012"/>
    <n v="19"/>
  </r>
  <r>
    <s v="Id1857"/>
    <s v=" Ms.  Daniell L"/>
    <n v="49.15"/>
    <n v="8.08"/>
    <s v="No"/>
    <s v="No"/>
    <x v="0"/>
    <n v="0"/>
    <x v="0"/>
    <s v="Obesity"/>
    <s v="Diabetes"/>
    <s v="01-Jul-1994"/>
    <n v="17663.14"/>
    <s v="tier - 1"/>
    <s v="tier - 3"/>
    <s v="R1013"/>
    <n v="28"/>
  </r>
  <r>
    <s v="Id1859"/>
    <s v=" Ms.  Martina"/>
    <n v="34.200000000000003"/>
    <n v="5.75"/>
    <s v="No"/>
    <s v="No"/>
    <x v="0"/>
    <n v="2"/>
    <x v="1"/>
    <s v="Obesity"/>
    <s v="Prediabetes"/>
    <s v="26-Jul-1970"/>
    <n v="17584.72"/>
    <s v="tier - 1"/>
    <s v="tier - 3"/>
    <s v="R1012"/>
    <n v="52"/>
  </r>
  <r>
    <s v="Id1862"/>
    <s v=" Ms.  Katie"/>
    <n v="42.02"/>
    <n v="9.9499999999999993"/>
    <s v="yes"/>
    <s v="No"/>
    <x v="1"/>
    <n v="1"/>
    <x v="0"/>
    <s v="Obesity"/>
    <s v="Diabetes"/>
    <s v="12-Jul-1968"/>
    <n v="17507.47"/>
    <s v="tier - 1"/>
    <s v="tier - 1"/>
    <s v="R1026"/>
    <n v="54"/>
  </r>
  <r>
    <s v="Id1863"/>
    <s v=" Ms.  Callie"/>
    <n v="49.07"/>
    <n v="9.08"/>
    <s v="yes"/>
    <s v="No"/>
    <x v="0"/>
    <n v="1"/>
    <x v="0"/>
    <s v="Obesity"/>
    <s v="Diabetes"/>
    <s v="16-Jun-1965"/>
    <n v="17505.650000000001"/>
    <s v="tier - 1"/>
    <s v="tier - 2"/>
    <s v="R1023"/>
    <n v="57"/>
  </r>
  <r>
    <s v="Id1866"/>
    <s v=" Mr.  Samuel M"/>
    <n v="42.95"/>
    <n v="5.16"/>
    <s v="yes"/>
    <s v="No"/>
    <x v="0"/>
    <n v="1"/>
    <x v="0"/>
    <s v="Obesity"/>
    <s v="Normal"/>
    <s v="02-Nov-2003"/>
    <n v="17468.98"/>
    <s v="tier - 2"/>
    <s v="tier - 1"/>
    <s v="R1012"/>
    <n v="19"/>
  </r>
  <r>
    <s v="Id1867"/>
    <s v=" Ms.  Kimberly"/>
    <n v="42.66"/>
    <n v="10.44"/>
    <s v="No"/>
    <s v="No"/>
    <x v="0"/>
    <n v="0"/>
    <x v="0"/>
    <s v="Obesity"/>
    <s v="Diabetes"/>
    <s v="10-Sep-1972"/>
    <n v="42856.84"/>
    <s v="tier - 1"/>
    <s v="tier - 1"/>
    <s v="R1011"/>
    <n v="50"/>
  </r>
  <r>
    <s v="Id1868"/>
    <s v=" Mr.  Tom J"/>
    <n v="33.630000000000003"/>
    <n v="5.69"/>
    <s v="No"/>
    <s v="No"/>
    <x v="0"/>
    <n v="1"/>
    <x v="0"/>
    <s v="Obesity"/>
    <s v="Normal"/>
    <s v="18-Oct-1992"/>
    <n v="17361.77"/>
    <s v="tier - 2"/>
    <s v="tier - 1"/>
    <s v="R1012"/>
    <n v="30"/>
  </r>
  <r>
    <s v="Id1870"/>
    <s v=" Mr.  Dane"/>
    <n v="50.63"/>
    <n v="11.89"/>
    <s v="No"/>
    <s v="No"/>
    <x v="0"/>
    <n v="0"/>
    <x v="1"/>
    <s v="Obesity"/>
    <s v="Diabetes"/>
    <s v="12-Jul-1963"/>
    <n v="17337.580000000002"/>
    <s v="tier - 2"/>
    <s v="tier - 3"/>
    <s v="R1023"/>
    <n v="59"/>
  </r>
  <r>
    <s v="Id1873"/>
    <s v=" Mr.  Ashley J"/>
    <n v="47.13"/>
    <n v="8.6999999999999993"/>
    <s v="No"/>
    <s v="No"/>
    <x v="0"/>
    <n v="0"/>
    <x v="0"/>
    <s v="Obesity"/>
    <s v="Diabetes"/>
    <s v="18-Aug-2004"/>
    <n v="17178.68"/>
    <s v="tier - 2"/>
    <s v="tier - 2"/>
    <s v="R1019"/>
    <n v="18"/>
  </r>
  <r>
    <s v="Id1874"/>
    <s v=" Mr.  Turner J"/>
    <n v="51.72"/>
    <n v="5.09"/>
    <s v="No"/>
    <s v="No"/>
    <x v="0"/>
    <n v="0"/>
    <x v="0"/>
    <s v="Obesity"/>
    <s v="Normal"/>
    <s v="07-Jun-1964"/>
    <n v="17174.52"/>
    <s v="tier - 2"/>
    <s v="tier - 2"/>
    <s v="R1012"/>
    <n v="59"/>
  </r>
  <r>
    <s v="Id1875"/>
    <s v=" Mr.  Roger"/>
    <n v="48.59"/>
    <n v="5.57"/>
    <s v="No"/>
    <s v="No"/>
    <x v="0"/>
    <n v="0"/>
    <x v="0"/>
    <s v="Obesity"/>
    <s v="Normal"/>
    <s v="16-Sep-1965"/>
    <n v="17172.27"/>
    <s v="tier - 2"/>
    <s v="tier - 2"/>
    <s v="R1026"/>
    <n v="57"/>
  </r>
  <r>
    <s v="Id1876"/>
    <s v=" Ms.  Pamela"/>
    <n v="45.18"/>
    <n v="10.87"/>
    <s v="No"/>
    <s v="No"/>
    <x v="0"/>
    <n v="0"/>
    <x v="0"/>
    <s v="Obesity"/>
    <s v="Diabetes"/>
    <s v="03-Jun-1998"/>
    <n v="17128.43"/>
    <s v="tier - 2"/>
    <s v="tier - 3"/>
    <s v="R1016"/>
    <n v="25"/>
  </r>
  <r>
    <s v="Id1878"/>
    <s v=" Mrs.  Katherine H"/>
    <n v="51.33"/>
    <n v="7"/>
    <s v="No"/>
    <s v="No"/>
    <x v="0"/>
    <n v="0"/>
    <x v="0"/>
    <s v="Obesity"/>
    <s v="Diabetes"/>
    <s v="29-Oct-1965"/>
    <n v="42764.12"/>
    <s v="tier - 1"/>
    <s v="tier - 2"/>
    <s v="R1011"/>
    <n v="57"/>
  </r>
  <r>
    <s v="Id1879"/>
    <s v=" Ms.  Robin"/>
    <n v="30.59"/>
    <n v="5.56"/>
    <s v="yes"/>
    <s v="No"/>
    <x v="0"/>
    <n v="1"/>
    <x v="0"/>
    <s v="Obesity"/>
    <s v="Normal"/>
    <s v="26-Dec-2003"/>
    <n v="17081.080000000002"/>
    <s v="tier - 2"/>
    <s v="tier - 2"/>
    <s v="R1011"/>
    <n v="19"/>
  </r>
  <r>
    <s v="Id1880"/>
    <s v=" Ms.  Terri"/>
    <n v="39.229999999999997"/>
    <n v="8.4499999999999993"/>
    <s v="No"/>
    <s v="No"/>
    <x v="0"/>
    <n v="0"/>
    <x v="0"/>
    <s v="Obesity"/>
    <s v="Diabetes"/>
    <s v="10-Jun-1996"/>
    <n v="17043.34"/>
    <s v="tier - 2"/>
    <s v="tier - 3"/>
    <s v="R1013"/>
    <n v="26"/>
  </r>
  <r>
    <s v="Id1881"/>
    <s v=" Mr.  Eddie"/>
    <n v="36.479999999999997"/>
    <n v="6.2"/>
    <s v="No"/>
    <s v="No"/>
    <x v="0"/>
    <n v="0"/>
    <x v="1"/>
    <s v="Obesity"/>
    <s v="Prediabetes"/>
    <s v="22-Aug-1971"/>
    <n v="17016.009999999998"/>
    <s v="tier - 2"/>
    <s v="tier - 2"/>
    <s v="R1023"/>
    <n v="51"/>
  </r>
  <r>
    <s v="Id1883"/>
    <s v=" Ms.  Joyce"/>
    <n v="49.72"/>
    <n v="7.71"/>
    <s v="No"/>
    <s v="No"/>
    <x v="0"/>
    <n v="0"/>
    <x v="0"/>
    <s v="Obesity"/>
    <s v="Diabetes"/>
    <s v="25-Aug-1977"/>
    <n v="16921.09"/>
    <s v="tier - 2"/>
    <s v="tier - 3"/>
    <s v="R1023"/>
    <n v="45"/>
  </r>
  <r>
    <s v="Id1885"/>
    <s v=" Ms.  Tammara C"/>
    <n v="48.39"/>
    <n v="4.6100000000000003"/>
    <s v="No"/>
    <s v="No"/>
    <x v="0"/>
    <n v="0"/>
    <x v="0"/>
    <s v="Obesity"/>
    <s v="Normal"/>
    <s v="10-Sep-2003"/>
    <n v="16884.919999999998"/>
    <s v="tier - 2"/>
    <s v="tier - 2"/>
    <s v="R1011"/>
    <n v="19"/>
  </r>
  <r>
    <s v="Id1886"/>
    <s v=" Ms.  Dorota"/>
    <n v="47.15"/>
    <n v="9.5299999999999994"/>
    <s v="yes"/>
    <s v="No"/>
    <x v="0"/>
    <n v="1"/>
    <x v="0"/>
    <s v="Obesity"/>
    <s v="Diabetes"/>
    <s v="08-Aug-1974"/>
    <n v="16841.32"/>
    <s v="tier - 2"/>
    <s v="tier - 3"/>
    <s v="R1011"/>
    <n v="48"/>
  </r>
  <r>
    <s v="Id1887"/>
    <s v=" Mr.  Jose Norberto Sr"/>
    <n v="47.59"/>
    <n v="11.43"/>
    <s v="yes"/>
    <s v="No"/>
    <x v="0"/>
    <n v="2"/>
    <x v="0"/>
    <s v="Obesity"/>
    <s v="Diabetes"/>
    <s v="19-Oct-1995"/>
    <n v="16796.41"/>
    <s v="tier - 2"/>
    <s v="tier - 3"/>
    <s v="R1024"/>
    <n v="27"/>
  </r>
  <r>
    <s v="Id1888"/>
    <s v=" Mr.  Peter"/>
    <n v="39.81"/>
    <n v="7.65"/>
    <s v="yes"/>
    <s v="No"/>
    <x v="1"/>
    <n v="1"/>
    <x v="0"/>
    <s v="Obesity"/>
    <s v="Diabetes"/>
    <s v="29-Jul-1962"/>
    <n v="16779.400000000001"/>
    <s v="tier - 2"/>
    <s v="tier - 2"/>
    <s v="R1026"/>
    <n v="60"/>
  </r>
  <r>
    <s v="Id1889"/>
    <s v=" Mr.  Bryant"/>
    <n v="31.02"/>
    <n v="5.87"/>
    <s v="yes"/>
    <s v="No"/>
    <x v="0"/>
    <n v="0"/>
    <x v="0"/>
    <s v="Obesity"/>
    <s v="Prediabetes"/>
    <s v="21-Oct-1977"/>
    <n v="42760.5"/>
    <s v="tier - 1"/>
    <s v="tier - 2"/>
    <s v="R1012"/>
    <n v="45"/>
  </r>
  <r>
    <s v="Id1891"/>
    <s v=" Mr.  John"/>
    <n v="30.114999999999998"/>
    <n v="10.119999999999999"/>
    <s v="No"/>
    <s v="No"/>
    <x v="0"/>
    <n v="3"/>
    <x v="0"/>
    <s v="Obesity"/>
    <s v="Diabetes"/>
    <s v="28-Aug-1974"/>
    <n v="16770.990000000002"/>
    <s v="tier - 2"/>
    <s v="tier - 1"/>
    <s v="R1012"/>
    <n v="48"/>
  </r>
  <r>
    <s v="Id1892"/>
    <s v=" Mr.  Eduardo"/>
    <n v="32.799999999999997"/>
    <n v="6.59"/>
    <s v="No"/>
    <s v="No"/>
    <x v="0"/>
    <n v="0"/>
    <x v="1"/>
    <s v="Obesity"/>
    <s v="Diabetes"/>
    <s v="05-Nov-1993"/>
    <n v="16657.72"/>
    <s v="tier - 2"/>
    <s v="tier - 1"/>
    <s v="R1024"/>
    <n v="29"/>
  </r>
  <r>
    <s v="Id1893"/>
    <s v=" Ms.  Laura M"/>
    <n v="54.82"/>
    <n v="10.61"/>
    <s v="No"/>
    <s v="No"/>
    <x v="0"/>
    <n v="0"/>
    <x v="1"/>
    <s v="Obesity"/>
    <s v="Diabetes"/>
    <s v="25-Sep-1977"/>
    <n v="16631.61"/>
    <s v="tier - 2"/>
    <s v="tier - 1"/>
    <s v="R1012"/>
    <n v="45"/>
  </r>
  <r>
    <s v="Id1896"/>
    <s v=" Mr.  Dan C"/>
    <n v="40.24"/>
    <n v="6.83"/>
    <s v="No"/>
    <s v="No"/>
    <x v="0"/>
    <n v="0"/>
    <x v="0"/>
    <s v="Obesity"/>
    <s v="Diabetes"/>
    <s v="25-Jun-1963"/>
    <n v="16587.96"/>
    <s v="tier - 2"/>
    <s v="tier - 2"/>
    <s v="R1023"/>
    <n v="59"/>
  </r>
  <r>
    <s v="Id1897"/>
    <s v=" Mr.  Matthew"/>
    <n v="43.15"/>
    <n v="6.14"/>
    <s v="yes"/>
    <s v="No"/>
    <x v="1"/>
    <n v="1"/>
    <x v="0"/>
    <s v="Obesity"/>
    <s v="Prediabetes"/>
    <s v="25-Jun-2001"/>
    <n v="16586.5"/>
    <s v="tier - 2"/>
    <s v="tier - 1"/>
    <s v="R1013"/>
    <n v="21"/>
  </r>
  <r>
    <s v="Id1899"/>
    <s v=" Mr.  Christopher"/>
    <n v="45.68"/>
    <n v="4.8"/>
    <s v="No"/>
    <s v="No"/>
    <x v="0"/>
    <n v="2"/>
    <x v="0"/>
    <s v="Obesity"/>
    <s v="Normal"/>
    <s v="10-Oct-1958"/>
    <n v="16455.71"/>
    <s v="tier - 2"/>
    <s v="tier - 2"/>
    <s v="R1012"/>
    <n v="64"/>
  </r>
  <r>
    <s v="Id1901"/>
    <s v=" Ms.  Christin"/>
    <n v="54.45"/>
    <n v="4.7300000000000004"/>
    <s v="yes"/>
    <s v="No"/>
    <x v="0"/>
    <n v="1"/>
    <x v="0"/>
    <s v="Obesity"/>
    <s v="Normal"/>
    <s v="03-Nov-1971"/>
    <n v="42644.2"/>
    <s v="tier - 1"/>
    <s v="tier - 3"/>
    <s v="R1011"/>
    <n v="51"/>
  </r>
  <r>
    <s v="Id1902"/>
    <s v=" Ms.  Sara"/>
    <n v="54.43"/>
    <n v="4.6100000000000003"/>
    <s v="yes"/>
    <s v="No"/>
    <x v="0"/>
    <n v="1"/>
    <x v="0"/>
    <s v="Obesity"/>
    <s v="Normal"/>
    <s v="20-Dec-2003"/>
    <n v="16450.89"/>
    <s v="tier - 2"/>
    <s v="tier - 1"/>
    <s v="R1012"/>
    <n v="19"/>
  </r>
  <r>
    <s v="Id1903"/>
    <s v=" Ms.  Elizabeth"/>
    <n v="48.01"/>
    <n v="7.3"/>
    <s v="No"/>
    <s v="No"/>
    <x v="0"/>
    <n v="0"/>
    <x v="0"/>
    <s v="Obesity"/>
    <s v="Diabetes"/>
    <s v="28-Sep-1995"/>
    <n v="16420.490000000002"/>
    <s v="tier - 2"/>
    <s v="tier - 3"/>
    <s v="R1012"/>
    <n v="27"/>
  </r>
  <r>
    <s v="Id1904"/>
    <s v=" Ms.  Margaret P"/>
    <n v="38.06"/>
    <n v="6.04"/>
    <s v="No"/>
    <s v="No"/>
    <x v="1"/>
    <n v="1"/>
    <x v="1"/>
    <s v="Obesity"/>
    <s v="Prediabetes"/>
    <s v="05-Dec-1965"/>
    <n v="16351.42"/>
    <s v="tier - 2"/>
    <s v="tier - 3"/>
    <s v="R1026"/>
    <n v="57"/>
  </r>
  <r>
    <s v="Id1905"/>
    <s v=" Ms.  Tiffany K"/>
    <n v="48.32"/>
    <n v="5.88"/>
    <s v="No"/>
    <s v="No"/>
    <x v="0"/>
    <n v="0"/>
    <x v="0"/>
    <s v="Obesity"/>
    <s v="Prediabetes"/>
    <s v="08-Aug-1969"/>
    <n v="16311.05"/>
    <s v="tier - 2"/>
    <s v="tier - 3"/>
    <s v="R1026"/>
    <n v="53"/>
  </r>
  <r>
    <s v="Id1907"/>
    <s v=" Ms.  Christine E"/>
    <n v="54.85"/>
    <n v="4.9000000000000004"/>
    <s v="No"/>
    <s v="No"/>
    <x v="0"/>
    <n v="1"/>
    <x v="0"/>
    <s v="Obesity"/>
    <s v="Normal"/>
    <s v="30-Jul-1972"/>
    <n v="16267.32"/>
    <s v="tier - 2"/>
    <s v="tier - 2"/>
    <s v="R1023"/>
    <n v="50"/>
  </r>
  <r>
    <s v="Id1909"/>
    <s v=" Mr.  Rod"/>
    <n v="51.86"/>
    <n v="5.2"/>
    <s v="yes"/>
    <s v="No"/>
    <x v="0"/>
    <n v="0"/>
    <x v="0"/>
    <s v="Obesity"/>
    <s v="Normal"/>
    <s v="21-Aug-1988"/>
    <n v="16205.88"/>
    <s v="tier - 2"/>
    <s v="tier - 1"/>
    <s v="R1012"/>
    <n v="34"/>
  </r>
  <r>
    <s v="Id1910"/>
    <s v=" Mr.  Joe"/>
    <n v="39.049999999999997"/>
    <n v="7.59"/>
    <s v="No"/>
    <s v="No"/>
    <x v="0"/>
    <n v="3"/>
    <x v="0"/>
    <s v="Obesity"/>
    <s v="Diabetes"/>
    <s v="06-Aug-1988"/>
    <n v="16199.1"/>
    <s v="tier - 2"/>
    <s v="tier - 2"/>
    <s v="R1012"/>
    <n v="34"/>
  </r>
  <r>
    <s v="Id1911"/>
    <s v=" Ms.  Kayleigh"/>
    <n v="31.824999999999999"/>
    <n v="8.2799999999999994"/>
    <s v="No"/>
    <s v="No"/>
    <x v="0"/>
    <n v="3"/>
    <x v="0"/>
    <s v="Obesity"/>
    <s v="Diabetes"/>
    <s v="11-Sep-1974"/>
    <n v="16190.97"/>
    <s v="tier - 2"/>
    <s v="tier - 3"/>
    <s v="R1012"/>
    <n v="48"/>
  </r>
  <r>
    <s v="Id1912"/>
    <s v=" Mr.  Lorcan A"/>
    <n v="46.43"/>
    <n v="6.72"/>
    <s v="No"/>
    <s v="No"/>
    <x v="0"/>
    <n v="0"/>
    <x v="0"/>
    <s v="Obesity"/>
    <s v="Diabetes"/>
    <s v="27-Dec-1979"/>
    <n v="42560.43"/>
    <s v="tier - 1"/>
    <s v="tier - 3"/>
    <s v="R1013"/>
    <n v="43"/>
  </r>
  <r>
    <s v="Id1913"/>
    <s v=" Mr.  Billy"/>
    <n v="53.63"/>
    <n v="5.47"/>
    <s v="yes"/>
    <s v="No"/>
    <x v="0"/>
    <n v="1"/>
    <x v="0"/>
    <s v="Obesity"/>
    <s v="Normal"/>
    <s v="06-Jul-1982"/>
    <n v="16152.04"/>
    <s v="tier - 2"/>
    <s v="tier - 1"/>
    <s v="R1026"/>
    <n v="40"/>
  </r>
  <r>
    <s v="Id1914"/>
    <s v=" Mr.  Paul M"/>
    <n v="48.7"/>
    <n v="4.71"/>
    <s v="No"/>
    <s v="No"/>
    <x v="0"/>
    <n v="0"/>
    <x v="0"/>
    <s v="Obesity"/>
    <s v="Normal"/>
    <s v="12-Dec-1993"/>
    <n v="16138.76"/>
    <s v="tier - 2"/>
    <s v="tier - 3"/>
    <s v="R1017"/>
    <n v="29"/>
  </r>
  <r>
    <s v="Id1915"/>
    <s v=" Ms.  Brenda M"/>
    <n v="51.48"/>
    <n v="9.33"/>
    <s v="yes"/>
    <s v="No"/>
    <x v="0"/>
    <n v="0"/>
    <x v="1"/>
    <s v="Obesity"/>
    <s v="Diabetes"/>
    <s v="06-Oct-1987"/>
    <n v="16122.65"/>
    <s v="tier - 2"/>
    <s v="tier - 1"/>
    <s v="R1011"/>
    <n v="35"/>
  </r>
  <r>
    <s v="Id1916"/>
    <s v=" Mr.  Jeff H"/>
    <n v="48.81"/>
    <n v="5.49"/>
    <s v="No"/>
    <s v="No"/>
    <x v="0"/>
    <n v="0"/>
    <x v="0"/>
    <s v="Obesity"/>
    <s v="Normal"/>
    <s v="08-Aug-1993"/>
    <n v="16115.3"/>
    <s v="tier - 2"/>
    <s v="tier - 1"/>
    <s v="R1024"/>
    <n v="29"/>
  </r>
  <r>
    <s v="Id1917"/>
    <s v=" Mr.  Michael"/>
    <n v="47.53"/>
    <n v="4.72"/>
    <s v="No"/>
    <s v="No"/>
    <x v="0"/>
    <n v="0"/>
    <x v="0"/>
    <s v="Obesity"/>
    <s v="Normal"/>
    <s v="27-Aug-1985"/>
    <n v="16097.94"/>
    <s v="tier - 2"/>
    <s v="tier - 3"/>
    <s v="R1012"/>
    <n v="37"/>
  </r>
  <r>
    <s v="Id1918"/>
    <s v=" Mr.  Jan"/>
    <n v="36.85"/>
    <n v="6.7"/>
    <s v="No"/>
    <s v="No"/>
    <x v="0"/>
    <n v="0"/>
    <x v="0"/>
    <s v="Obesity"/>
    <s v="Diabetes"/>
    <s v="21-Jun-1958"/>
    <n v="16085.13"/>
    <s v="tier - 2"/>
    <s v="tier - 2"/>
    <s v="R1013"/>
    <n v="64"/>
  </r>
  <r>
    <s v="Id1922"/>
    <s v=" Mr.  Michael"/>
    <n v="46.7"/>
    <n v="10.99"/>
    <s v="No"/>
    <s v="No"/>
    <x v="0"/>
    <n v="0"/>
    <x v="0"/>
    <s v="Obesity"/>
    <s v="Diabetes"/>
    <s v="19-Sep-1980"/>
    <n v="15966.19"/>
    <s v="tier - 2"/>
    <s v="tier - 2"/>
    <s v="R1012"/>
    <n v="42"/>
  </r>
  <r>
    <s v="Id1923"/>
    <s v=" Mr.  Benjamin"/>
    <n v="45.27"/>
    <n v="5.2"/>
    <s v="yes"/>
    <s v="No"/>
    <x v="0"/>
    <n v="0"/>
    <x v="0"/>
    <s v="Obesity"/>
    <s v="Normal"/>
    <s v="27-Jun-1967"/>
    <n v="42538.720000000001"/>
    <s v="tier - 1"/>
    <s v="tier - 3"/>
    <s v="R1011"/>
    <n v="55"/>
  </r>
  <r>
    <s v="Id1924"/>
    <s v=" Mr.  Jay"/>
    <n v="44.29"/>
    <n v="9.66"/>
    <s v="No"/>
    <s v="No"/>
    <x v="0"/>
    <n v="2"/>
    <x v="0"/>
    <s v="Obesity"/>
    <s v="Diabetes"/>
    <s v="24-Jul-1982"/>
    <n v="15965.29"/>
    <s v="tier - 2"/>
    <s v="tier - 1"/>
    <s v="R1012"/>
    <n v="40"/>
  </r>
  <r>
    <s v="Id1925"/>
    <s v=" Mr.  William"/>
    <n v="54.59"/>
    <n v="4.22"/>
    <s v="yes"/>
    <s v="No"/>
    <x v="0"/>
    <n v="1"/>
    <x v="0"/>
    <s v="Obesity"/>
    <s v="Normal"/>
    <s v="12-Oct-1980"/>
    <n v="15922.29"/>
    <s v="tier - 2"/>
    <s v="tier - 3"/>
    <s v="R1026"/>
    <n v="42"/>
  </r>
  <r>
    <s v="Id1926"/>
    <s v=" Ms.  Shelley"/>
    <n v="52.06"/>
    <n v="11.47"/>
    <s v="No"/>
    <s v="No"/>
    <x v="0"/>
    <n v="0"/>
    <x v="1"/>
    <s v="Obesity"/>
    <s v="Diabetes"/>
    <s v="25-Dec-1962"/>
    <n v="15840.81"/>
    <s v="tier - 2"/>
    <s v="tier - 1"/>
    <s v="R1022"/>
    <n v="60"/>
  </r>
  <r>
    <s v="Id1927"/>
    <s v=" Ms.  Jekaterina"/>
    <n v="32.965000000000003"/>
    <n v="11.78"/>
    <s v="No"/>
    <s v="No"/>
    <x v="0"/>
    <n v="0"/>
    <x v="0"/>
    <s v="Obesity"/>
    <s v="Diabetes"/>
    <s v="11-Nov-1982"/>
    <n v="15828.82"/>
    <s v="tier - 2"/>
    <s v="tier - 3"/>
    <s v="R1011"/>
    <n v="40"/>
  </r>
  <r>
    <s v="Id1928"/>
    <s v=" Mr.  Daniel"/>
    <n v="38.049999999999997"/>
    <n v="9.6199999999999992"/>
    <s v="No"/>
    <s v="No"/>
    <x v="0"/>
    <n v="0"/>
    <x v="0"/>
    <s v="Obesity"/>
    <s v="Diabetes"/>
    <s v="26-Jun-1984"/>
    <n v="15820.7"/>
    <s v="tier - 2"/>
    <s v="tier - 3"/>
    <s v="R1011"/>
    <n v="38"/>
  </r>
  <r>
    <s v="Id1929"/>
    <s v=" Ms.  Pauline"/>
    <n v="46.14"/>
    <n v="10.78"/>
    <s v="No"/>
    <s v="No"/>
    <x v="0"/>
    <n v="0"/>
    <x v="0"/>
    <s v="Obesity"/>
    <s v="Diabetes"/>
    <s v="09-Oct-1997"/>
    <n v="15817.99"/>
    <s v="tier - 2"/>
    <s v="tier - 2"/>
    <s v="R1012"/>
    <n v="25"/>
  </r>
  <r>
    <s v="Id1930"/>
    <s v=" Ms.  Colleen"/>
    <n v="41.325000000000003"/>
    <n v="5.1100000000000003"/>
    <s v="yes"/>
    <s v="No"/>
    <x v="0"/>
    <n v="2"/>
    <x v="0"/>
    <s v="Obesity"/>
    <s v="Normal"/>
    <s v="29-Aug-1974"/>
    <n v="15746.62"/>
    <s v="tier - 2"/>
    <s v="tier - 1"/>
    <s v="R1012"/>
    <n v="48"/>
  </r>
  <r>
    <s v="Id1931"/>
    <s v=" Ms.  Aleah K"/>
    <n v="44.64"/>
    <n v="7.18"/>
    <s v="No"/>
    <s v="No"/>
    <x v="0"/>
    <n v="0"/>
    <x v="0"/>
    <s v="Obesity"/>
    <s v="Diabetes"/>
    <s v="20-Sep-1976"/>
    <n v="15698.86"/>
    <s v="tier - 2"/>
    <s v="tier - 2"/>
    <s v="R1012"/>
    <n v="46"/>
  </r>
  <r>
    <s v="Id1933"/>
    <s v=" Mr.  Kevin"/>
    <n v="43.11"/>
    <n v="4.67"/>
    <s v="yes"/>
    <s v="No"/>
    <x v="0"/>
    <n v="0"/>
    <x v="0"/>
    <s v="Obesity"/>
    <s v="Normal"/>
    <s v="22-Dec-1988"/>
    <n v="15646.28"/>
    <s v="tier - 2"/>
    <s v="tier - 2"/>
    <s v="R1011"/>
    <n v="34"/>
  </r>
  <r>
    <s v="Id1934"/>
    <s v=" Ms.  Jessica"/>
    <n v="53.32"/>
    <n v="5.0599999999999996"/>
    <s v="No"/>
    <s v="No"/>
    <x v="0"/>
    <n v="0"/>
    <x v="0"/>
    <s v="Obesity"/>
    <s v="Normal"/>
    <s v="03-Aug-1968"/>
    <n v="42478.6"/>
    <s v="tier - 1"/>
    <s v="tier - 2"/>
    <s v="R1011"/>
    <n v="54"/>
  </r>
  <r>
    <s v="Id1935"/>
    <s v=" Ms.  Amanda R"/>
    <n v="38.04"/>
    <n v="5.0199999999999996"/>
    <s v="yes"/>
    <s v="No"/>
    <x v="0"/>
    <n v="1"/>
    <x v="0"/>
    <s v="Obesity"/>
    <s v="Normal"/>
    <s v="06-Jun-1960"/>
    <n v="15612.19"/>
    <s v="tier - 2"/>
    <s v="tier - 2"/>
    <s v="R1012"/>
    <n v="63"/>
  </r>
  <r>
    <s v="Id1936"/>
    <s v=" Mr.  Murray W"/>
    <n v="37.9"/>
    <n v="7.76"/>
    <s v="No"/>
    <s v="No"/>
    <x v="0"/>
    <n v="0"/>
    <x v="0"/>
    <s v="Obesity"/>
    <s v="Diabetes"/>
    <s v="28-Oct-1965"/>
    <n v="15608.58"/>
    <s v="tier - 2"/>
    <s v="tier - 2"/>
    <s v="R1026"/>
    <n v="57"/>
  </r>
  <r>
    <s v="Id1937"/>
    <s v=" Mrs.  Meghan P"/>
    <n v="30.684999999999999"/>
    <n v="7.02"/>
    <s v="yes"/>
    <s v="No"/>
    <x v="0"/>
    <n v="0"/>
    <x v="1"/>
    <s v="Obesity"/>
    <s v="Diabetes"/>
    <s v="30-Jul-1974"/>
    <n v="15556.67"/>
    <s v="tier - 2"/>
    <s v="tier - 2"/>
    <s v="R1012"/>
    <n v="48"/>
  </r>
  <r>
    <s v="Id1938"/>
    <s v=" Mr.  David"/>
    <n v="39.6"/>
    <n v="9.32"/>
    <s v="No"/>
    <s v="No"/>
    <x v="0"/>
    <n v="0"/>
    <x v="0"/>
    <s v="Obesity"/>
    <s v="Diabetes"/>
    <s v="02-Oct-1959"/>
    <n v="15555.19"/>
    <s v="tier - 2"/>
    <s v="tier - 3"/>
    <s v="R1012"/>
    <n v="63"/>
  </r>
  <r>
    <s v="Id1939"/>
    <s v=" Mr.  Seth"/>
    <n v="50.92"/>
    <n v="5.31"/>
    <s v="yes"/>
    <s v="No"/>
    <x v="0"/>
    <n v="1"/>
    <x v="0"/>
    <s v="Obesity"/>
    <s v="Normal"/>
    <s v="28-Jun-1974"/>
    <n v="15532.16"/>
    <s v="tier - 2"/>
    <s v="tier - 2"/>
    <s v="R1026"/>
    <n v="48"/>
  </r>
  <r>
    <s v="Id1941"/>
    <s v=" Mr.  Russell M"/>
    <n v="36.08"/>
    <n v="7.11"/>
    <s v="yes"/>
    <s v="No"/>
    <x v="1"/>
    <n v="1"/>
    <x v="0"/>
    <s v="Obesity"/>
    <s v="Diabetes"/>
    <s v="20-Jul-1976"/>
    <n v="15450.48"/>
    <s v="tier - 2"/>
    <s v="tier - 1"/>
    <s v="R1026"/>
    <n v="46"/>
  </r>
  <r>
    <s v="Id1942"/>
    <s v=" Mr.  Martin"/>
    <n v="40.44"/>
    <n v="5.13"/>
    <s v="yes"/>
    <s v="No"/>
    <x v="1"/>
    <n v="1"/>
    <x v="0"/>
    <s v="Obesity"/>
    <s v="Normal"/>
    <s v="25-Oct-1990"/>
    <n v="15440.2"/>
    <s v="tier - 2"/>
    <s v="tier - 1"/>
    <s v="R1012"/>
    <n v="32"/>
  </r>
  <r>
    <s v="Id1943"/>
    <s v=" Mr.  Michael"/>
    <n v="38.094999999999999"/>
    <n v="10.199999999999999"/>
    <s v="No"/>
    <s v="No"/>
    <x v="0"/>
    <n v="0"/>
    <x v="0"/>
    <s v="Obesity"/>
    <s v="Diabetes"/>
    <s v="04-Sep-1964"/>
    <n v="15377.77"/>
    <s v="tier - 2"/>
    <s v="tier - 2"/>
    <s v="R1012"/>
    <n v="58"/>
  </r>
  <r>
    <s v="Id1944"/>
    <s v=" Mr.  Miles"/>
    <n v="44.95"/>
    <n v="10.4"/>
    <s v="No"/>
    <s v="No"/>
    <x v="0"/>
    <n v="0"/>
    <x v="0"/>
    <s v="Obesity"/>
    <s v="Diabetes"/>
    <s v="06-Sep-1962"/>
    <n v="15368.22"/>
    <s v="tier - 2"/>
    <s v="tier - 2"/>
    <s v="R1011"/>
    <n v="60"/>
  </r>
  <r>
    <s v="Id1945"/>
    <s v=" Ms.  Amanda"/>
    <n v="35.54"/>
    <n v="10.67"/>
    <s v="No"/>
    <s v="No"/>
    <x v="0"/>
    <n v="0"/>
    <x v="0"/>
    <s v="Obesity"/>
    <s v="Diabetes"/>
    <s v="28-Jun-1967"/>
    <n v="42303.69"/>
    <s v="tier - 1"/>
    <s v="tier - 2"/>
    <s v="R1016"/>
    <n v="55"/>
  </r>
  <r>
    <s v="Id1946"/>
    <s v=" Mr.  Roger"/>
    <n v="39.799999999999997"/>
    <n v="4.6500000000000004"/>
    <s v="yes"/>
    <s v="No"/>
    <x v="0"/>
    <n v="2"/>
    <x v="0"/>
    <s v="Obesity"/>
    <s v="Normal"/>
    <s v="18-Jul-1968"/>
    <n v="15363.77"/>
    <s v="tier - 2"/>
    <s v="tier - 1"/>
    <s v="R1026"/>
    <n v="54"/>
  </r>
  <r>
    <s v="Id1947"/>
    <s v=" Mr.  Brock J"/>
    <n v="33.659999999999997"/>
    <n v="5.65"/>
    <s v="yes"/>
    <s v="No"/>
    <x v="0"/>
    <n v="2"/>
    <x v="0"/>
    <s v="Obesity"/>
    <s v="Normal"/>
    <s v="17-Dec-1988"/>
    <n v="15361.5"/>
    <s v="tier - 2"/>
    <s v="tier - 3"/>
    <s v="R1023"/>
    <n v="34"/>
  </r>
  <r>
    <s v="Id1948"/>
    <s v=" Mr.  Stephen F"/>
    <n v="36.08"/>
    <n v="8.8000000000000007"/>
    <s v="yes"/>
    <s v="No"/>
    <x v="0"/>
    <n v="1"/>
    <x v="1"/>
    <s v="Obesity"/>
    <s v="Diabetes"/>
    <s v="14-Jul-2001"/>
    <n v="15359.1"/>
    <s v="tier - 2"/>
    <s v="tier - 3"/>
    <s v="R1024"/>
    <n v="21"/>
  </r>
  <r>
    <s v="Id1949"/>
    <s v=" Ms.  Missy"/>
    <n v="35.5"/>
    <n v="11.97"/>
    <s v="No"/>
    <s v="No"/>
    <x v="0"/>
    <n v="0"/>
    <x v="0"/>
    <s v="Obesity"/>
    <s v="Diabetes"/>
    <s v="13-Dec-1963"/>
    <n v="15322.77"/>
    <s v="tier - 2"/>
    <s v="tier - 3"/>
    <s v="R1021"/>
    <n v="59"/>
  </r>
  <r>
    <s v="Id1950"/>
    <s v=" Mr.  William"/>
    <n v="41.63"/>
    <n v="6.71"/>
    <s v="No"/>
    <s v="No"/>
    <x v="0"/>
    <n v="0"/>
    <x v="0"/>
    <s v="Obesity"/>
    <s v="Diabetes"/>
    <s v="16-Sep-1969"/>
    <n v="15260.52"/>
    <s v="tier - 2"/>
    <s v="tier - 2"/>
    <s v="R1023"/>
    <n v="53"/>
  </r>
  <r>
    <s v="Id1951"/>
    <s v=" Ms.  Lauren M"/>
    <n v="46.49"/>
    <n v="11.92"/>
    <s v="No"/>
    <s v="No"/>
    <x v="0"/>
    <n v="0"/>
    <x v="0"/>
    <s v="Obesity"/>
    <s v="Diabetes"/>
    <s v="25-Jul-1960"/>
    <n v="15230.32"/>
    <s v="tier - 2"/>
    <s v="tier - 2"/>
    <s v="R1024"/>
    <n v="62"/>
  </r>
  <r>
    <s v="Id1952"/>
    <s v=" Mr.  Apolo U"/>
    <n v="43.29"/>
    <n v="5.35"/>
    <s v="No"/>
    <s v="No"/>
    <x v="0"/>
    <n v="2"/>
    <x v="0"/>
    <s v="Obesity"/>
    <s v="Normal"/>
    <s v="23-Nov-1978"/>
    <n v="15207.92"/>
    <s v="tier - 2"/>
    <s v="tier - 1"/>
    <s v="R1012"/>
    <n v="44"/>
  </r>
  <r>
    <s v="Id1953"/>
    <s v=" Mr.  Alfons"/>
    <n v="43.08"/>
    <n v="8.9600000000000009"/>
    <s v="yes"/>
    <s v="No"/>
    <x v="0"/>
    <n v="1"/>
    <x v="0"/>
    <s v="Obesity"/>
    <s v="Diabetes"/>
    <s v="17-Jun-1962"/>
    <n v="15174.81"/>
    <s v="tier - 2"/>
    <s v="tier - 1"/>
    <s v="R1012"/>
    <n v="60"/>
  </r>
  <r>
    <s v="Id1954"/>
    <s v=" Ms.  Amber"/>
    <n v="39.07"/>
    <n v="11.93"/>
    <s v="No"/>
    <s v="No"/>
    <x v="0"/>
    <n v="0"/>
    <x v="0"/>
    <s v="Obesity"/>
    <s v="Diabetes"/>
    <s v="03-Dec-1959"/>
    <n v="15170.07"/>
    <s v="tier - 2"/>
    <s v="tier - 3"/>
    <s v="R1011"/>
    <n v="63"/>
  </r>
  <r>
    <s v="Id1955"/>
    <s v=" Ms.  Leah C"/>
    <n v="41.3"/>
    <n v="9.59"/>
    <s v="No"/>
    <s v="No"/>
    <x v="0"/>
    <n v="0"/>
    <x v="0"/>
    <s v="Obesity"/>
    <s v="Diabetes"/>
    <s v="04-Jun-1959"/>
    <n v="15161.53"/>
    <s v="tier - 2"/>
    <s v="tier - 1"/>
    <s v="R1013"/>
    <n v="64"/>
  </r>
  <r>
    <s v="Id1956"/>
    <s v=" Ms.  Lilia"/>
    <n v="42.95"/>
    <n v="11.88"/>
    <s v="yes"/>
    <s v="No"/>
    <x v="0"/>
    <n v="2"/>
    <x v="0"/>
    <s v="Obesity"/>
    <s v="Diabetes"/>
    <s v="15-Aug-1975"/>
    <n v="42211.14"/>
    <s v="tier - 1"/>
    <s v="tier - 3"/>
    <s v="R1013"/>
    <n v="47"/>
  </r>
  <r>
    <s v="Id1957"/>
    <s v=" Mr.  Danny"/>
    <n v="46.96"/>
    <n v="4.6399999999999997"/>
    <s v="No"/>
    <s v="No"/>
    <x v="1"/>
    <n v="1"/>
    <x v="0"/>
    <s v="Obesity"/>
    <s v="Normal"/>
    <s v="25-Oct-1962"/>
    <n v="15161.25"/>
    <s v="tier - 2"/>
    <s v="tier - 2"/>
    <s v="R1012"/>
    <n v="60"/>
  </r>
  <r>
    <s v="Id1958"/>
    <s v=" Ms.  Lauren"/>
    <n v="30.495000000000001"/>
    <n v="9.5299999999999994"/>
    <s v="No"/>
    <s v="No"/>
    <x v="0"/>
    <n v="0"/>
    <x v="0"/>
    <s v="Obesity"/>
    <s v="Diabetes"/>
    <s v="25-Nov-1971"/>
    <n v="15150.44"/>
    <s v="tier - 2"/>
    <s v="tier - 1"/>
    <s v="R1023"/>
    <n v="51"/>
  </r>
  <r>
    <s v="Id1959"/>
    <s v=" Ms.  Courtney"/>
    <n v="54.99"/>
    <n v="8.68"/>
    <s v="No"/>
    <s v="No"/>
    <x v="0"/>
    <n v="2"/>
    <x v="1"/>
    <s v="Obesity"/>
    <s v="Diabetes"/>
    <s v="05-Sep-1978"/>
    <n v="15123.19"/>
    <s v="tier - 2"/>
    <s v="tier - 1"/>
    <s v="R1011"/>
    <n v="44"/>
  </r>
  <r>
    <s v="Id1962"/>
    <s v=" Mr.  Matthew D"/>
    <n v="34.21"/>
    <n v="9.17"/>
    <s v="No"/>
    <s v="No"/>
    <x v="0"/>
    <n v="0"/>
    <x v="0"/>
    <s v="Obesity"/>
    <s v="Diabetes"/>
    <s v="12-Jun-1968"/>
    <n v="15052.68"/>
    <s v="tier - 2"/>
    <s v="tier - 2"/>
    <s v="R1022"/>
    <n v="54"/>
  </r>
  <r>
    <s v="Id1963"/>
    <s v=" Mr.  Peter T II"/>
    <n v="39.74"/>
    <n v="7.39"/>
    <s v="No"/>
    <s v="No"/>
    <x v="0"/>
    <n v="0"/>
    <x v="0"/>
    <s v="Obesity"/>
    <s v="Diabetes"/>
    <s v="15-Aug-1971"/>
    <n v="15038.51"/>
    <s v="tier - 2"/>
    <s v="tier - 3"/>
    <s v="R1023"/>
    <n v="51"/>
  </r>
  <r>
    <s v="Id1964"/>
    <s v=" Mr.  Manuel"/>
    <n v="49.53"/>
    <n v="9.1300000000000008"/>
    <s v="yes"/>
    <s v="No"/>
    <x v="0"/>
    <n v="0"/>
    <x v="0"/>
    <s v="Obesity"/>
    <s v="Diabetes"/>
    <s v="11-Sep-1970"/>
    <n v="15026.3"/>
    <s v="tier - 2"/>
    <s v="tier - 3"/>
    <s v="R1011"/>
    <n v="52"/>
  </r>
  <r>
    <s v="Id1965"/>
    <s v=" Ms.  Kindsey P"/>
    <n v="39.33"/>
    <n v="10.4"/>
    <s v="No"/>
    <s v="No"/>
    <x v="0"/>
    <n v="3"/>
    <x v="0"/>
    <s v="Obesity"/>
    <s v="Diabetes"/>
    <s v="25-Nov-1979"/>
    <n v="15025.76"/>
    <s v="tier - 2"/>
    <s v="tier - 1"/>
    <s v="R1011"/>
    <n v="43"/>
  </r>
  <r>
    <s v="Id1966"/>
    <s v=" Mr.  Thomas G"/>
    <n v="39.979999999999997"/>
    <n v="9.4600000000000009"/>
    <s v="yes"/>
    <s v="No"/>
    <x v="0"/>
    <n v="2"/>
    <x v="0"/>
    <s v="Obesity"/>
    <s v="Diabetes"/>
    <s v="08-Aug-1960"/>
    <n v="15019.76"/>
    <s v="tier - 2"/>
    <s v="tier - 2"/>
    <s v="R1012"/>
    <n v="62"/>
  </r>
  <r>
    <s v="Id1967"/>
    <s v=" Mr.  Kyle S"/>
    <n v="46.51"/>
    <n v="8.69"/>
    <s v="yes"/>
    <s v="No"/>
    <x v="0"/>
    <n v="0"/>
    <x v="0"/>
    <s v="Obesity"/>
    <s v="Diabetes"/>
    <s v="18-Sep-1973"/>
    <n v="42188.15"/>
    <s v="tier - 1"/>
    <s v="tier - 1"/>
    <s v="R1011"/>
    <n v="49"/>
  </r>
  <r>
    <s v="Id1968"/>
    <s v=" Mr.  Alexander J"/>
    <n v="43.58"/>
    <n v="4.2300000000000004"/>
    <s v="No"/>
    <s v="No"/>
    <x v="1"/>
    <n v="1"/>
    <x v="0"/>
    <s v="Obesity"/>
    <s v="Normal"/>
    <s v="02-Aug-1995"/>
    <n v="15006.58"/>
    <s v="tier - 2"/>
    <s v="tier - 2"/>
    <s v="R1024"/>
    <n v="27"/>
  </r>
  <r>
    <s v="Id1969"/>
    <s v=" Mr.  Dustin L"/>
    <n v="42.28"/>
    <n v="9.16"/>
    <s v="yes"/>
    <s v="No"/>
    <x v="0"/>
    <n v="1"/>
    <x v="0"/>
    <s v="Obesity"/>
    <s v="Diabetes"/>
    <s v="29-Jul-1958"/>
    <n v="14988.43"/>
    <s v="tier - 2"/>
    <s v="tier - 3"/>
    <s v="R1011"/>
    <n v="64"/>
  </r>
  <r>
    <s v="Id1970"/>
    <s v=" Mrs.  Chloe"/>
    <n v="35.97"/>
    <n v="6.12"/>
    <s v="No"/>
    <s v="No"/>
    <x v="1"/>
    <n v="1"/>
    <x v="1"/>
    <s v="Obesity"/>
    <s v="Prediabetes"/>
    <s v="29-Nov-1962"/>
    <n v="14945.34"/>
    <s v="tier - 2"/>
    <s v="tier - 1"/>
    <s v="R1021"/>
    <n v="60"/>
  </r>
  <r>
    <s v="Id1971"/>
    <s v=" Ms.  Cailtlin"/>
    <n v="35.520000000000003"/>
    <n v="8.26"/>
    <s v="No"/>
    <s v="No"/>
    <x v="0"/>
    <n v="0"/>
    <x v="0"/>
    <s v="Obesity"/>
    <s v="Diabetes"/>
    <s v="08-Nov-1968"/>
    <n v="14926.97"/>
    <s v="tier - 2"/>
    <s v="tier - 2"/>
    <s v="R1012"/>
    <n v="54"/>
  </r>
  <r>
    <s v="Id1972"/>
    <s v=" Mr.  Joshua"/>
    <n v="33.6"/>
    <n v="11.25"/>
    <s v="No"/>
    <s v="No"/>
    <x v="0"/>
    <n v="0"/>
    <x v="0"/>
    <s v="Obesity"/>
    <s v="Diabetes"/>
    <s v="04-Jul-1981"/>
    <n v="14908.27"/>
    <s v="tier - 2"/>
    <s v="tier - 1"/>
    <s v="R1011"/>
    <n v="41"/>
  </r>
  <r>
    <s v="Id1974"/>
    <s v=" Ms.  Laurie B"/>
    <n v="46.86"/>
    <n v="4.87"/>
    <s v="No"/>
    <s v="No"/>
    <x v="0"/>
    <n v="0"/>
    <x v="0"/>
    <s v="Obesity"/>
    <s v="Normal"/>
    <s v="11-Nov-1970"/>
    <n v="14847.63"/>
    <s v="tier - 2"/>
    <s v="tier - 2"/>
    <s v="R1023"/>
    <n v="52"/>
  </r>
  <r>
    <s v="Id1975"/>
    <s v=" Ms.  Rachel B"/>
    <n v="32.965000000000003"/>
    <n v="6.68"/>
    <s v="No"/>
    <s v="No"/>
    <x v="0"/>
    <n v="3"/>
    <x v="0"/>
    <s v="Obesity"/>
    <s v="Diabetes"/>
    <s v="05-Jun-1981"/>
    <n v="14843.96"/>
    <s v="tier - 2"/>
    <s v="tier - 3"/>
    <s v="R1026"/>
    <n v="42"/>
  </r>
  <r>
    <s v="Id1976"/>
    <s v=" Ms.  Liza"/>
    <n v="39.340000000000003"/>
    <n v="5.0199999999999996"/>
    <s v="yes"/>
    <s v="No"/>
    <x v="1"/>
    <n v="1"/>
    <x v="0"/>
    <s v="Obesity"/>
    <s v="Normal"/>
    <s v="18-Oct-1979"/>
    <n v="14839.34"/>
    <s v="tier - 2"/>
    <s v="tier - 3"/>
    <s v="R1026"/>
    <n v="43"/>
  </r>
  <r>
    <s v="Id1977"/>
    <s v=" Ms.  Lindsey"/>
    <n v="47"/>
    <n v="10.64"/>
    <s v="yes"/>
    <s v="No"/>
    <x v="0"/>
    <n v="0"/>
    <x v="0"/>
    <s v="Obesity"/>
    <s v="Diabetes"/>
    <s v="10-Dec-1975"/>
    <n v="14819"/>
    <s v="tier - 2"/>
    <s v="tier - 3"/>
    <s v="R1023"/>
    <n v="47"/>
  </r>
  <r>
    <s v="Id1978"/>
    <s v=" Ms.  Lindsay E"/>
    <n v="36.71"/>
    <n v="8.74"/>
    <s v="yes"/>
    <s v="No"/>
    <x v="0"/>
    <n v="0"/>
    <x v="0"/>
    <s v="Obesity"/>
    <s v="Diabetes"/>
    <s v="03-Jul-1979"/>
    <n v="42124.52"/>
    <s v="tier - 1"/>
    <s v="tier - 1"/>
    <s v="R1013"/>
    <n v="43"/>
  </r>
  <r>
    <s v="Id1979"/>
    <s v=" Ms.  Kathleen M"/>
    <n v="53.48"/>
    <n v="5.64"/>
    <s v="No"/>
    <s v="No"/>
    <x v="0"/>
    <n v="0"/>
    <x v="0"/>
    <s v="Obesity"/>
    <s v="Normal"/>
    <s v="27-Jul-1965"/>
    <n v="14750.42"/>
    <s v="tier - 2"/>
    <s v="tier - 2"/>
    <s v="R1026"/>
    <n v="57"/>
  </r>
  <r>
    <s v="Id1980"/>
    <s v=" Ms.  Aya"/>
    <n v="35.5"/>
    <n v="10.37"/>
    <s v="No"/>
    <s v="No"/>
    <x v="0"/>
    <n v="0"/>
    <x v="0"/>
    <s v="Obesity"/>
    <s v="Diabetes"/>
    <s v="29-Jul-1962"/>
    <n v="14738.43"/>
    <s v="tier - 2"/>
    <s v="tier - 3"/>
    <s v="R1021"/>
    <n v="60"/>
  </r>
  <r>
    <s v="Id1981"/>
    <s v=" Ms.  Carolyn R"/>
    <n v="45.54"/>
    <n v="5.4"/>
    <s v="yes"/>
    <s v="No"/>
    <x v="1"/>
    <n v="1"/>
    <x v="1"/>
    <s v="Obesity"/>
    <s v="Normal"/>
    <s v="24-Sep-2002"/>
    <n v="14711.74"/>
    <s v="tier - 2"/>
    <s v="tier - 2"/>
    <s v="R1012"/>
    <n v="20"/>
  </r>
  <r>
    <s v="Id1982"/>
    <s v=" Ms.  Bethany"/>
    <n v="36.979999999999997"/>
    <n v="9.56"/>
    <s v="yes"/>
    <s v="No"/>
    <x v="0"/>
    <n v="0"/>
    <x v="0"/>
    <s v="Obesity"/>
    <s v="Diabetes"/>
    <s v="04-Sep-1982"/>
    <n v="14696.77"/>
    <s v="tier - 2"/>
    <s v="tier - 2"/>
    <s v="R1011"/>
    <n v="40"/>
  </r>
  <r>
    <s v="Id1983"/>
    <s v=" Ms.  Holly A"/>
    <n v="32.395000000000003"/>
    <n v="8.23"/>
    <s v="yes"/>
    <s v="No"/>
    <x v="1"/>
    <n v="1"/>
    <x v="0"/>
    <s v="Obesity"/>
    <s v="Diabetes"/>
    <s v="23-Jul-1958"/>
    <n v="14692.67"/>
    <s v="tier - 2"/>
    <s v="tier - 1"/>
    <s v="R1012"/>
    <n v="64"/>
  </r>
  <r>
    <s v="Id1984"/>
    <s v=" Mr.  Ping"/>
    <n v="32.729999999999997"/>
    <n v="7.03"/>
    <s v="No"/>
    <s v="No"/>
    <x v="0"/>
    <n v="0"/>
    <x v="0"/>
    <s v="Obesity"/>
    <s v="Diabetes"/>
    <s v="20-Oct-1969"/>
    <n v="14665.75"/>
    <s v="tier - 2"/>
    <s v="tier - 1"/>
    <s v="R1012"/>
    <n v="53"/>
  </r>
  <r>
    <s v="Id1986"/>
    <s v=" Mr.  John"/>
    <n v="51.72"/>
    <n v="5.76"/>
    <s v="No"/>
    <s v="No"/>
    <x v="0"/>
    <n v="0"/>
    <x v="0"/>
    <s v="Obesity"/>
    <s v="Prediabetes"/>
    <s v="01-Sep-1967"/>
    <n v="14640.35"/>
    <s v="tier - 2"/>
    <s v="tier - 3"/>
    <s v="R1026"/>
    <n v="55"/>
  </r>
  <r>
    <s v="Id1987"/>
    <s v=" Mrs.  Cynthia"/>
    <n v="50.2"/>
    <n v="5.4"/>
    <s v="No"/>
    <s v="No"/>
    <x v="0"/>
    <n v="0"/>
    <x v="0"/>
    <s v="Obesity"/>
    <s v="Normal"/>
    <s v="21-Aug-1991"/>
    <n v="14630.52"/>
    <s v="tier - 2"/>
    <s v="tier - 3"/>
    <s v="R1011"/>
    <n v="31"/>
  </r>
  <r>
    <s v="Id1989"/>
    <s v=" Ms.  Kate"/>
    <n v="35.200000000000003"/>
    <n v="6.26"/>
    <s v="yes"/>
    <s v="No"/>
    <x v="0"/>
    <n v="2"/>
    <x v="0"/>
    <s v="Obesity"/>
    <s v="Prediabetes"/>
    <s v="09-Dec-1997"/>
    <n v="42112.24"/>
    <s v="tier - 1"/>
    <s v="tier - 3"/>
    <s v="R1013"/>
    <n v="25"/>
  </r>
  <r>
    <s v="Id1990"/>
    <s v=" Mr.  Christopher L"/>
    <n v="41.26"/>
    <n v="5.97"/>
    <s v="yes"/>
    <s v="No"/>
    <x v="0"/>
    <n v="0"/>
    <x v="0"/>
    <s v="Obesity"/>
    <s v="Prediabetes"/>
    <s v="18-Jul-1967"/>
    <n v="14600.62"/>
    <s v="tier - 2"/>
    <s v="tier - 3"/>
    <s v="R1022"/>
    <n v="55"/>
  </r>
  <r>
    <s v="Id1992"/>
    <s v=" Mr.  Christopher W"/>
    <n v="35.53"/>
    <n v="4.3600000000000003"/>
    <s v="yes"/>
    <s v="No"/>
    <x v="0"/>
    <n v="0"/>
    <x v="1"/>
    <s v="Obesity"/>
    <s v="Normal"/>
    <s v="03-Dec-1962"/>
    <n v="14574.64"/>
    <s v="tier - 2"/>
    <s v="tier - 1"/>
    <s v="R1025"/>
    <n v="60"/>
  </r>
  <r>
    <s v="Id1995"/>
    <s v=" Ms.  Tatyana K"/>
    <n v="36.47"/>
    <n v="8.23"/>
    <s v="yes"/>
    <s v="No"/>
    <x v="0"/>
    <n v="0"/>
    <x v="0"/>
    <s v="Obesity"/>
    <s v="Diabetes"/>
    <s v="22-Jul-1989"/>
    <n v="14507.46"/>
    <s v="tier - 2"/>
    <s v="tier - 3"/>
    <s v="R1012"/>
    <n v="33"/>
  </r>
  <r>
    <s v="Id1996"/>
    <s v=" Ms.  Chrissy"/>
    <n v="36.08"/>
    <n v="10.33"/>
    <s v="yes"/>
    <s v="No"/>
    <x v="0"/>
    <n v="0"/>
    <x v="0"/>
    <s v="Obesity"/>
    <s v="Diabetes"/>
    <s v="20-Oct-1979"/>
    <n v="14478.33"/>
    <s v="tier - 2"/>
    <s v="tier - 2"/>
    <s v="R1013"/>
    <n v="43"/>
  </r>
  <r>
    <s v="Id1998"/>
    <s v=" Ms.  Halle"/>
    <n v="39.159999999999997"/>
    <n v="8.08"/>
    <s v="No"/>
    <s v="No"/>
    <x v="0"/>
    <n v="3"/>
    <x v="0"/>
    <s v="Obesity"/>
    <s v="Diabetes"/>
    <s v="27-Nov-1976"/>
    <n v="14470.01"/>
    <s v="tier - 2"/>
    <s v="tier - 3"/>
    <s v="R1012"/>
    <n v="46"/>
  </r>
  <r>
    <s v="Id1999"/>
    <s v=" Ms.  Carolyn"/>
    <n v="38.19"/>
    <n v="10.49"/>
    <s v="No"/>
    <s v="No"/>
    <x v="0"/>
    <n v="3"/>
    <x v="0"/>
    <s v="Obesity"/>
    <s v="Diabetes"/>
    <s v="10-Nov-1996"/>
    <n v="14455.64"/>
    <s v="tier - 2"/>
    <s v="tier - 3"/>
    <s v="R1024"/>
    <n v="26"/>
  </r>
  <r>
    <s v="Id2003"/>
    <s v=" Ms.  Lisa"/>
    <n v="36.4"/>
    <n v="6.07"/>
    <s v="No"/>
    <s v="No"/>
    <x v="0"/>
    <n v="0"/>
    <x v="1"/>
    <s v="Obesity"/>
    <s v="Prediabetes"/>
    <s v="04-Nov-1967"/>
    <n v="14427.63"/>
    <s v="tier - 2"/>
    <s v="tier - 2"/>
    <s v="R1021"/>
    <n v="55"/>
  </r>
  <r>
    <s v="Id2004"/>
    <s v=" Ms.  Caitrin"/>
    <n v="30.8"/>
    <n v="9.77"/>
    <s v="No"/>
    <s v="No"/>
    <x v="0"/>
    <n v="0"/>
    <x v="1"/>
    <s v="Obesity"/>
    <s v="Diabetes"/>
    <s v="15-Aug-1967"/>
    <n v="14426.66"/>
    <s v="tier - 2"/>
    <s v="tier - 2"/>
    <s v="R1026"/>
    <n v="55"/>
  </r>
  <r>
    <s v="Id2005"/>
    <s v=" Ms.  Adriana S"/>
    <n v="32.799999999999997"/>
    <n v="6.06"/>
    <s v="yes"/>
    <s v="No"/>
    <x v="0"/>
    <n v="1"/>
    <x v="0"/>
    <s v="Obesity"/>
    <s v="Prediabetes"/>
    <s v="10-Aug-1999"/>
    <n v="14426.07"/>
    <s v="tier - 2"/>
    <s v="tier - 1"/>
    <s v="R1012"/>
    <n v="23"/>
  </r>
  <r>
    <s v="Id2006"/>
    <s v=" Ms.  Megan"/>
    <n v="35.869999999999997"/>
    <n v="9.91"/>
    <s v="yes"/>
    <s v="No"/>
    <x v="0"/>
    <n v="0"/>
    <x v="0"/>
    <s v="Obesity"/>
    <s v="Diabetes"/>
    <s v="20-Sep-1958"/>
    <n v="14418.28"/>
    <s v="tier - 2"/>
    <s v="tier - 3"/>
    <s v="R1013"/>
    <n v="64"/>
  </r>
  <r>
    <s v="Id2008"/>
    <s v=" Ms.  Alix"/>
    <n v="37.72"/>
    <n v="4.38"/>
    <s v="yes"/>
    <s v="No"/>
    <x v="1"/>
    <n v="1"/>
    <x v="0"/>
    <s v="Obesity"/>
    <s v="Normal"/>
    <s v="14-Sep-1958"/>
    <n v="14394.56"/>
    <s v="tier - 2"/>
    <s v="tier - 1"/>
    <s v="R1018"/>
    <n v="64"/>
  </r>
  <r>
    <s v="Id2009"/>
    <s v=" Mr.  Kakushin"/>
    <n v="39.700000000000003"/>
    <n v="9.83"/>
    <s v="No"/>
    <s v="No"/>
    <x v="0"/>
    <n v="3"/>
    <x v="0"/>
    <s v="Obesity"/>
    <s v="Diabetes"/>
    <s v="22-Jun-1965"/>
    <n v="14394.4"/>
    <s v="tier - 2"/>
    <s v="tier - 3"/>
    <s v="R1024"/>
    <n v="57"/>
  </r>
  <r>
    <s v="Id2010"/>
    <s v=" Mr.  Michael J"/>
    <n v="35.97"/>
    <n v="11.08"/>
    <s v="No"/>
    <s v="No"/>
    <x v="0"/>
    <n v="3"/>
    <x v="0"/>
    <s v="Obesity"/>
    <s v="Diabetes"/>
    <s v="16-Jul-1963"/>
    <n v="14382.71"/>
    <s v="tier - 2"/>
    <s v="tier - 2"/>
    <s v="R1012"/>
    <n v="59"/>
  </r>
  <r>
    <s v="Id2011"/>
    <s v=" Mr.  Bradley"/>
    <n v="37.85"/>
    <n v="11.01"/>
    <s v="No"/>
    <s v="No"/>
    <x v="0"/>
    <n v="0"/>
    <x v="0"/>
    <s v="Obesity"/>
    <s v="Diabetes"/>
    <s v="27-Oct-1994"/>
    <n v="51194.559999999998"/>
    <s v="tier - 1"/>
    <s v="tier - 3"/>
    <s v="R1011"/>
    <n v="28"/>
  </r>
  <r>
    <s v="Id2013"/>
    <s v=" Ms.  Amanda C"/>
    <n v="39.369999999999997"/>
    <n v="5.91"/>
    <s v="No"/>
    <s v="No"/>
    <x v="0"/>
    <n v="2"/>
    <x v="0"/>
    <s v="Obesity"/>
    <s v="Prediabetes"/>
    <s v="16-Nov-1988"/>
    <n v="14358.36"/>
    <s v="tier - 2"/>
    <s v="tier - 2"/>
    <s v="R1011"/>
    <n v="34"/>
  </r>
  <r>
    <s v="Id2014"/>
    <s v=" Mr.  Valur"/>
    <n v="40.880000000000003"/>
    <n v="7.65"/>
    <s v="No"/>
    <s v="No"/>
    <x v="0"/>
    <n v="0"/>
    <x v="0"/>
    <s v="Obesity"/>
    <s v="Diabetes"/>
    <s v="10-Oct-1967"/>
    <n v="14355.43"/>
    <s v="tier - 2"/>
    <s v="tier - 1"/>
    <s v="R1026"/>
    <n v="55"/>
  </r>
  <r>
    <s v="Id2015"/>
    <s v=" Ms.  Erica J"/>
    <n v="38.39"/>
    <n v="4.25"/>
    <s v="No"/>
    <s v="No"/>
    <x v="0"/>
    <n v="1"/>
    <x v="1"/>
    <s v="Obesity"/>
    <s v="Normal"/>
    <s v="24-Dec-1959"/>
    <n v="14349.85"/>
    <s v="tier - 2"/>
    <s v="tier - 2"/>
    <s v="R1012"/>
    <n v="63"/>
  </r>
  <r>
    <s v="Id2018"/>
    <s v=" Ms.  Megan"/>
    <n v="39.1"/>
    <n v="6.79"/>
    <s v="yes"/>
    <s v="No"/>
    <x v="0"/>
    <n v="2"/>
    <x v="0"/>
    <s v="Obesity"/>
    <s v="Diabetes"/>
    <s v="15-Oct-1958"/>
    <n v="14313.85"/>
    <s v="tier - 2"/>
    <s v="tier - 3"/>
    <s v="R1013"/>
    <n v="64"/>
  </r>
  <r>
    <s v="Id2019"/>
    <s v=" Ms.  Alyson"/>
    <n v="37.905000000000001"/>
    <n v="7.03"/>
    <s v="No"/>
    <s v="No"/>
    <x v="0"/>
    <n v="3"/>
    <x v="0"/>
    <s v="Obesity"/>
    <s v="Diabetes"/>
    <s v="15-Dec-1968"/>
    <n v="14285.9"/>
    <s v="tier - 2"/>
    <s v="tier - 3"/>
    <s v="R1012"/>
    <n v="54"/>
  </r>
  <r>
    <s v="Id2020"/>
    <s v=" Mr.  Chance B"/>
    <n v="43.35"/>
    <n v="5.41"/>
    <s v="yes"/>
    <s v="No"/>
    <x v="1"/>
    <n v="1"/>
    <x v="0"/>
    <s v="Obesity"/>
    <s v="Normal"/>
    <s v="06-Sep-2004"/>
    <n v="14283.46"/>
    <s v="tier - 2"/>
    <s v="tier - 2"/>
    <s v="R1024"/>
    <n v="18"/>
  </r>
  <r>
    <s v="Id2021"/>
    <s v=" Mr.  Sean P"/>
    <n v="36.15"/>
    <n v="8.0500000000000007"/>
    <s v="No"/>
    <s v="No"/>
    <x v="0"/>
    <n v="0"/>
    <x v="0"/>
    <s v="Obesity"/>
    <s v="Diabetes"/>
    <s v="13-Jul-1972"/>
    <n v="14258.33"/>
    <s v="tier - 2"/>
    <s v="tier - 2"/>
    <s v="R1026"/>
    <n v="50"/>
  </r>
  <r>
    <s v="Id2022"/>
    <s v=" Ms.  Therese"/>
    <n v="44.98"/>
    <n v="5.94"/>
    <s v="No"/>
    <s v="No"/>
    <x v="0"/>
    <n v="1"/>
    <x v="0"/>
    <s v="Obesity"/>
    <s v="Prediabetes"/>
    <s v="26-Dec-1974"/>
    <n v="14256.79"/>
    <s v="tier - 2"/>
    <s v="tier - 2"/>
    <s v="R1026"/>
    <n v="48"/>
  </r>
  <r>
    <s v="Id2023"/>
    <s v=" Mr.  Beau"/>
    <n v="38.28"/>
    <n v="5.51"/>
    <s v="No"/>
    <s v="yes"/>
    <x v="0"/>
    <n v="1"/>
    <x v="0"/>
    <s v="Obesity"/>
    <s v="Normal"/>
    <s v="10-Nov-1984"/>
    <n v="41949.24"/>
    <s v="tier - 1"/>
    <s v="tier - 1"/>
    <s v="R1013"/>
    <n v="38"/>
  </r>
  <r>
    <s v="Id2024"/>
    <s v=" Ms.  Kelsey M"/>
    <n v="32.299999999999997"/>
    <n v="6.55"/>
    <s v="yes"/>
    <s v="No"/>
    <x v="0"/>
    <n v="2"/>
    <x v="0"/>
    <s v="Obesity"/>
    <s v="Diabetes"/>
    <s v="08-Nov-1959"/>
    <n v="14256.19"/>
    <s v="tier - 2"/>
    <s v="tier - 3"/>
    <s v="R1012"/>
    <n v="63"/>
  </r>
  <r>
    <s v="Id2025"/>
    <s v=" Ms.  Gretchen"/>
    <n v="39.51"/>
    <n v="5.79"/>
    <s v="yes"/>
    <s v="No"/>
    <x v="0"/>
    <n v="0"/>
    <x v="0"/>
    <s v="Obesity"/>
    <s v="Prediabetes"/>
    <s v="10-Oct-1959"/>
    <n v="14254.61"/>
    <s v="tier - 2"/>
    <s v="tier - 1"/>
    <s v="R1012"/>
    <n v="63"/>
  </r>
  <r>
    <s v="Id2026"/>
    <s v=" Mr.  Nicholas E"/>
    <n v="32.299999999999997"/>
    <n v="4.76"/>
    <s v="No"/>
    <s v="No"/>
    <x v="0"/>
    <n v="2"/>
    <x v="1"/>
    <s v="Obesity"/>
    <s v="Normal"/>
    <s v="25-Sep-1961"/>
    <n v="14235.07"/>
    <s v="tier - 2"/>
    <s v="tier - 1"/>
    <s v="R1011"/>
    <n v="61"/>
  </r>
  <r>
    <s v="Id2027"/>
    <s v=" Ms.  Deborah"/>
    <n v="50.46"/>
    <n v="4.5599999999999996"/>
    <s v="No"/>
    <s v="No"/>
    <x v="0"/>
    <n v="0"/>
    <x v="0"/>
    <s v="Obesity"/>
    <s v="Normal"/>
    <s v="21-Sep-1958"/>
    <n v="14210.54"/>
    <s v="tier - 2"/>
    <s v="tier - 2"/>
    <s v="R1012"/>
    <n v="64"/>
  </r>
  <r>
    <s v="Id2028"/>
    <s v=" Mr.  Chuck W"/>
    <n v="31.73"/>
    <n v="7"/>
    <s v="No"/>
    <s v="No"/>
    <x v="0"/>
    <n v="0"/>
    <x v="0"/>
    <s v="Obesity"/>
    <s v="Diabetes"/>
    <s v="17-Nov-1983"/>
    <n v="14209.4"/>
    <s v="tier - 2"/>
    <s v="tier - 1"/>
    <s v="R1026"/>
    <n v="39"/>
  </r>
  <r>
    <s v="Id2029"/>
    <s v=" Mr.  Daniel"/>
    <n v="32.1"/>
    <n v="6.57"/>
    <s v="yes"/>
    <s v="No"/>
    <x v="1"/>
    <n v="1"/>
    <x v="0"/>
    <s v="Obesity"/>
    <s v="Diabetes"/>
    <s v="25-Dec-1968"/>
    <n v="14193.55"/>
    <s v="tier - 2"/>
    <s v="tier - 1"/>
    <s v="R1026"/>
    <n v="54"/>
  </r>
  <r>
    <s v="Id2032"/>
    <s v=" Mr.  Duncan"/>
    <n v="36.765000000000001"/>
    <n v="4.4800000000000004"/>
    <s v="yes"/>
    <s v="No"/>
    <x v="0"/>
    <n v="2"/>
    <x v="0"/>
    <s v="Obesity"/>
    <s v="Normal"/>
    <s v="14-Jun-1961"/>
    <n v="14119.62"/>
    <s v="tier - 2"/>
    <s v="tier - 1"/>
    <s v="R1012"/>
    <n v="61"/>
  </r>
  <r>
    <s v="Id2033"/>
    <s v=" Mr.  Louis C"/>
    <n v="48.36"/>
    <n v="4.08"/>
    <s v="No"/>
    <s v="No"/>
    <x v="0"/>
    <n v="0"/>
    <x v="0"/>
    <s v="Obesity"/>
    <s v="Normal"/>
    <s v="26-Sep-1976"/>
    <n v="14098.07"/>
    <s v="tier - 2"/>
    <s v="tier - 3"/>
    <s v="R1023"/>
    <n v="46"/>
  </r>
  <r>
    <s v="Id2034"/>
    <s v=" Mr.  Daniel J"/>
    <n v="31.445"/>
    <n v="4.4000000000000004"/>
    <s v="yes"/>
    <s v="No"/>
    <x v="0"/>
    <n v="2"/>
    <x v="0"/>
    <s v="Obesity"/>
    <s v="Normal"/>
    <s v="08-Jun-1972"/>
    <n v="41919.1"/>
    <s v="tier - 1"/>
    <s v="tier - 1"/>
    <s v="R1016"/>
    <n v="51"/>
  </r>
  <r>
    <s v="Id2036"/>
    <s v=" Ms.  Melinda E"/>
    <n v="33.11"/>
    <n v="8.06"/>
    <s v="No"/>
    <s v="No"/>
    <x v="0"/>
    <n v="0"/>
    <x v="0"/>
    <s v="Obesity"/>
    <s v="Diabetes"/>
    <s v="08-Nov-1960"/>
    <n v="14043.48"/>
    <s v="tier - 2"/>
    <s v="tier - 3"/>
    <s v="R1024"/>
    <n v="62"/>
  </r>
  <r>
    <s v="Id2037"/>
    <s v=" Ms.  Ashley M"/>
    <n v="48.8"/>
    <n v="6.22"/>
    <s v="yes"/>
    <s v="No"/>
    <x v="0"/>
    <n v="2"/>
    <x v="1"/>
    <s v="Obesity"/>
    <s v="Prediabetes"/>
    <s v="08-Jul-1963"/>
    <n v="14007.22"/>
    <s v="tier - 2"/>
    <s v="tier - 3"/>
    <s v="R1011"/>
    <n v="59"/>
  </r>
  <r>
    <s v="Id2038"/>
    <s v=" Ms.  Stephanie"/>
    <n v="36.85"/>
    <n v="6.21"/>
    <s v="yes"/>
    <s v="No"/>
    <x v="0"/>
    <n v="2"/>
    <x v="0"/>
    <s v="Obesity"/>
    <s v="Prediabetes"/>
    <s v="06-Jul-1963"/>
    <n v="14001.29"/>
    <s v="tier - 2"/>
    <s v="tier - 2"/>
    <s v="R1013"/>
    <n v="59"/>
  </r>
  <r>
    <s v="Id2039"/>
    <s v=" Mr.  Sean P"/>
    <n v="36.299999999999997"/>
    <n v="5.79"/>
    <s v="yes"/>
    <s v="No"/>
    <x v="0"/>
    <n v="2"/>
    <x v="0"/>
    <s v="Obesity"/>
    <s v="Prediabetes"/>
    <s v="23-Dec-1963"/>
    <n v="14001.13"/>
    <s v="tier - 2"/>
    <s v="tier - 1"/>
    <s v="R1013"/>
    <n v="59"/>
  </r>
  <r>
    <s v="Id2040"/>
    <s v=" Ms.  Emily G"/>
    <n v="45.34"/>
    <n v="5.69"/>
    <s v="yes"/>
    <s v="No"/>
    <x v="0"/>
    <n v="0"/>
    <x v="0"/>
    <s v="Obesity"/>
    <s v="Normal"/>
    <s v="06-Sep-1959"/>
    <n v="13981.85"/>
    <s v="tier - 2"/>
    <s v="tier - 1"/>
    <s v="R1016"/>
    <n v="63"/>
  </r>
  <r>
    <s v="Id2041"/>
    <s v=" Mr.  Malcolm"/>
    <n v="31.8"/>
    <n v="5.36"/>
    <s v="yes"/>
    <s v="No"/>
    <x v="0"/>
    <n v="2"/>
    <x v="0"/>
    <s v="Obesity"/>
    <s v="Normal"/>
    <s v="13-Jul-1990"/>
    <n v="13979.45"/>
    <s v="tier - 2"/>
    <s v="tier - 1"/>
    <s v="R1023"/>
    <n v="32"/>
  </r>
  <r>
    <s v="Id2042"/>
    <s v=" Mr.  Danilo"/>
    <n v="41.02"/>
    <n v="11.37"/>
    <s v="No"/>
    <s v="No"/>
    <x v="0"/>
    <n v="0"/>
    <x v="0"/>
    <s v="Obesity"/>
    <s v="Diabetes"/>
    <s v="29-Aug-1959"/>
    <n v="13974.46"/>
    <s v="tier - 2"/>
    <s v="tier - 2"/>
    <s v="R1019"/>
    <n v="63"/>
  </r>
  <r>
    <s v="Id2043"/>
    <s v=" Mr.  Mikko"/>
    <n v="32.68"/>
    <n v="11.87"/>
    <s v="No"/>
    <s v="No"/>
    <x v="0"/>
    <n v="0"/>
    <x v="0"/>
    <s v="Obesity"/>
    <s v="Diabetes"/>
    <s v="18-Jun-1960"/>
    <n v="13937.67"/>
    <s v="tier - 2"/>
    <s v="tier - 1"/>
    <s v="R1012"/>
    <n v="62"/>
  </r>
  <r>
    <s v="Id2045"/>
    <s v=" Ms.  Kirsten N"/>
    <n v="40.479999999999997"/>
    <n v="6.7"/>
    <s v="No"/>
    <s v="No"/>
    <x v="0"/>
    <n v="3"/>
    <x v="0"/>
    <s v="Obesity"/>
    <s v="Diabetes"/>
    <s v="21-Sep-1966"/>
    <n v="41886.54"/>
    <s v="tier - 1"/>
    <s v="tier - 3"/>
    <s v="R1011"/>
    <n v="56"/>
  </r>
  <r>
    <s v="Id2046"/>
    <s v=" Ms.  Christy"/>
    <n v="34.5"/>
    <n v="10.3"/>
    <s v="No"/>
    <s v="No"/>
    <x v="0"/>
    <n v="3"/>
    <x v="0"/>
    <s v="Obesity"/>
    <s v="Diabetes"/>
    <s v="07-Jul-1959"/>
    <n v="13887.97"/>
    <s v="tier - 2"/>
    <s v="tier - 2"/>
    <s v="R1013"/>
    <n v="63"/>
  </r>
  <r>
    <s v="Id2047"/>
    <s v=" Ms.  Jennifer"/>
    <n v="45.9"/>
    <n v="11.14"/>
    <s v="yes"/>
    <s v="No"/>
    <x v="0"/>
    <n v="1"/>
    <x v="0"/>
    <s v="Obesity"/>
    <s v="Diabetes"/>
    <s v="29-Dec-1959"/>
    <n v="13887.2"/>
    <s v="tier - 2"/>
    <s v="tier - 3"/>
    <s v="R1013"/>
    <n v="63"/>
  </r>
  <r>
    <s v="Id2048"/>
    <s v=" Ms.  Jingjing"/>
    <n v="45.5"/>
    <n v="7.96"/>
    <s v="No"/>
    <s v="No"/>
    <x v="0"/>
    <n v="0"/>
    <x v="1"/>
    <s v="Obesity"/>
    <s v="Diabetes"/>
    <s v="25-Sep-1985"/>
    <n v="13886.4"/>
    <s v="tier - 2"/>
    <s v="tier - 2"/>
    <s v="R1012"/>
    <n v="37"/>
  </r>
  <r>
    <s v="Id2049"/>
    <s v=" Mr.  Morgan"/>
    <n v="33.479999999999997"/>
    <n v="4.74"/>
    <s v="yes"/>
    <s v="No"/>
    <x v="0"/>
    <n v="2"/>
    <x v="0"/>
    <s v="Obesity"/>
    <s v="Normal"/>
    <s v="05-Oct-1959"/>
    <n v="13880.95"/>
    <s v="tier - 2"/>
    <s v="tier - 2"/>
    <s v="R1011"/>
    <n v="63"/>
  </r>
  <r>
    <s v="Id2052"/>
    <s v=" Ms.  Laura T"/>
    <n v="35.590000000000003"/>
    <n v="5.21"/>
    <s v="yes"/>
    <s v="No"/>
    <x v="1"/>
    <n v="1"/>
    <x v="0"/>
    <s v="Obesity"/>
    <s v="Normal"/>
    <s v="07-Jun-2003"/>
    <n v="13844.51"/>
    <s v="tier - 2"/>
    <s v="tier - 1"/>
    <s v="R1011"/>
    <n v="20"/>
  </r>
  <r>
    <s v="Id2053"/>
    <s v=" Ms.  Natalia"/>
    <n v="43.44"/>
    <n v="4.8600000000000003"/>
    <s v="yes"/>
    <s v="No"/>
    <x v="0"/>
    <n v="0"/>
    <x v="0"/>
    <s v="Obesity"/>
    <s v="Normal"/>
    <s v="10-Dec-1958"/>
    <n v="13831.12"/>
    <s v="tier - 3"/>
    <s v="tier - 1"/>
    <s v="R1013"/>
    <n v="64"/>
  </r>
  <r>
    <s v="Id2055"/>
    <s v=" Ms.  Brooke"/>
    <n v="44.55"/>
    <n v="7.12"/>
    <s v="yes"/>
    <s v="No"/>
    <x v="0"/>
    <n v="1"/>
    <x v="0"/>
    <s v="Obesity"/>
    <s v="Diabetes"/>
    <s v="08-Dec-1986"/>
    <n v="13819.49"/>
    <s v="tier - 3"/>
    <s v="tier - 2"/>
    <s v="R1012"/>
    <n v="36"/>
  </r>
  <r>
    <s v="Id2056"/>
    <s v=" Mr.  Jeremy M"/>
    <n v="43.32"/>
    <n v="4.67"/>
    <s v="yes"/>
    <s v="No"/>
    <x v="0"/>
    <n v="0"/>
    <x v="0"/>
    <s v="Obesity"/>
    <s v="Normal"/>
    <s v="22-Sep-1962"/>
    <n v="41794.629999999997"/>
    <s v="tier - 1"/>
    <s v="tier - 3"/>
    <s v="R1011"/>
    <n v="60"/>
  </r>
  <r>
    <s v="Id2057"/>
    <s v=" Ms.  Megan L"/>
    <n v="31.23"/>
    <n v="9.1199999999999992"/>
    <s v="yes"/>
    <s v="No"/>
    <x v="1"/>
    <n v="1"/>
    <x v="0"/>
    <s v="Obesity"/>
    <s v="Diabetes"/>
    <s v="10-Nov-1966"/>
    <n v="13801.61"/>
    <s v="tier - 3"/>
    <s v="tier - 3"/>
    <s v="R1026"/>
    <n v="56"/>
  </r>
  <r>
    <s v="Id2058"/>
    <s v=" Mr.  Bryan"/>
    <n v="42.81"/>
    <n v="4.1500000000000004"/>
    <s v="No"/>
    <s v="No"/>
    <x v="0"/>
    <n v="1"/>
    <x v="0"/>
    <s v="Obesity"/>
    <s v="Normal"/>
    <s v="06-Aug-1959"/>
    <n v="13770.1"/>
    <s v="tier - 3"/>
    <s v="tier - 1"/>
    <s v="R1012"/>
    <n v="63"/>
  </r>
  <r>
    <s v="Id2059"/>
    <s v=" Ms.  Marny"/>
    <n v="53.61"/>
    <n v="10.92"/>
    <s v="yes"/>
    <s v="No"/>
    <x v="0"/>
    <n v="1"/>
    <x v="1"/>
    <s v="Obesity"/>
    <s v="Diabetes"/>
    <s v="16-Jul-2004"/>
    <n v="13747.87"/>
    <s v="tier - 3"/>
    <s v="tier - 2"/>
    <s v="R1018"/>
    <n v="18"/>
  </r>
  <r>
    <s v="Id2060"/>
    <s v=" Mr.  Marc"/>
    <n v="35.909999999999997"/>
    <n v="6.72"/>
    <s v="yes"/>
    <s v="No"/>
    <x v="0"/>
    <n v="2"/>
    <x v="0"/>
    <s v="Obesity"/>
    <s v="Diabetes"/>
    <s v="23-Oct-1969"/>
    <n v="13746.74"/>
    <s v="tier - 3"/>
    <s v="tier - 2"/>
    <s v="R1026"/>
    <n v="53"/>
  </r>
  <r>
    <s v="Id2061"/>
    <s v=" Mr.  Benjamin L"/>
    <n v="36.65"/>
    <n v="5.01"/>
    <s v="yes"/>
    <s v="No"/>
    <x v="1"/>
    <n v="1"/>
    <x v="0"/>
    <s v="Obesity"/>
    <s v="Normal"/>
    <s v="29-Aug-1985"/>
    <n v="13726.21"/>
    <s v="tier - 3"/>
    <s v="tier - 3"/>
    <s v="R1026"/>
    <n v="37"/>
  </r>
  <r>
    <s v="Id2063"/>
    <s v=" Ms.  Stefanie A"/>
    <n v="31.824999999999999"/>
    <n v="5.52"/>
    <s v="yes"/>
    <s v="No"/>
    <x v="0"/>
    <n v="1"/>
    <x v="0"/>
    <s v="Obesity"/>
    <s v="Normal"/>
    <s v="24-Nov-1986"/>
    <n v="13714.55"/>
    <s v="tier - 3"/>
    <s v="tier - 2"/>
    <s v="R1023"/>
    <n v="36"/>
  </r>
  <r>
    <s v="Id2064"/>
    <s v=" Ms.  Stephanie"/>
    <n v="53.58"/>
    <n v="4.55"/>
    <s v="No"/>
    <s v="No"/>
    <x v="0"/>
    <n v="1"/>
    <x v="0"/>
    <s v="Obesity"/>
    <s v="Normal"/>
    <s v="14-Sep-1985"/>
    <n v="13685.51"/>
    <s v="tier - 3"/>
    <s v="tier - 1"/>
    <s v="R1026"/>
    <n v="37"/>
  </r>
  <r>
    <s v="Id2065"/>
    <s v=" Ms.  Caroline F"/>
    <n v="34.299999999999997"/>
    <n v="11.76"/>
    <s v="No"/>
    <s v="No"/>
    <x v="0"/>
    <n v="0"/>
    <x v="0"/>
    <s v="Obesity"/>
    <s v="Diabetes"/>
    <s v="04-Aug-1963"/>
    <n v="13677.68"/>
    <s v="tier - 3"/>
    <s v="tier - 2"/>
    <s v="R1021"/>
    <n v="59"/>
  </r>
  <r>
    <s v="Id2066"/>
    <s v=" Ms.  Julia J"/>
    <n v="32.11"/>
    <n v="7.06"/>
    <s v="No"/>
    <s v="No"/>
    <x v="0"/>
    <n v="0"/>
    <x v="0"/>
    <s v="Obesity"/>
    <s v="Diabetes"/>
    <s v="20-Jul-1984"/>
    <n v="13638.06"/>
    <s v="tier - 3"/>
    <s v="tier - 3"/>
    <s v="R1023"/>
    <n v="38"/>
  </r>
  <r>
    <s v="Id2067"/>
    <s v=" Mr.  Jack"/>
    <n v="31.78"/>
    <n v="11.35"/>
    <s v="yes"/>
    <s v="No"/>
    <x v="1"/>
    <n v="1"/>
    <x v="0"/>
    <s v="Obesity"/>
    <s v="Diabetes"/>
    <s v="29-Sep-1975"/>
    <n v="41681.86"/>
    <s v="tier - 1"/>
    <s v="tier - 1"/>
    <s v="R1011"/>
    <n v="47"/>
  </r>
  <r>
    <s v="Id2068"/>
    <s v=" Mr.  Bernat"/>
    <n v="46.89"/>
    <n v="5.52"/>
    <s v="No"/>
    <s v="No"/>
    <x v="0"/>
    <n v="0"/>
    <x v="0"/>
    <s v="Obesity"/>
    <s v="Normal"/>
    <s v="24-Dec-1961"/>
    <n v="13635.64"/>
    <s v="tier - 3"/>
    <s v="tier - 3"/>
    <s v="R1024"/>
    <n v="61"/>
  </r>
  <r>
    <s v="Id2069"/>
    <s v=" Mr.  Hicham"/>
    <n v="39.35"/>
    <n v="7.86"/>
    <s v="yes"/>
    <s v="No"/>
    <x v="0"/>
    <n v="1"/>
    <x v="0"/>
    <s v="Obesity"/>
    <s v="Diabetes"/>
    <s v="26-Jul-1969"/>
    <n v="13622.01"/>
    <s v="tier - 3"/>
    <s v="tier - 3"/>
    <s v="R1012"/>
    <n v="53"/>
  </r>
  <r>
    <s v="Id2070"/>
    <s v=" Ms.  Sarah"/>
    <n v="36.19"/>
    <n v="11.51"/>
    <s v="yes"/>
    <s v="No"/>
    <x v="0"/>
    <n v="1"/>
    <x v="1"/>
    <s v="Obesity"/>
    <s v="Diabetes"/>
    <s v="18-Nov-1961"/>
    <n v="13616.36"/>
    <s v="tier - 3"/>
    <s v="tier - 3"/>
    <s v="R1024"/>
    <n v="61"/>
  </r>
  <r>
    <s v="Id2071"/>
    <s v=" Mr.  Anthony S"/>
    <n v="39.200000000000003"/>
    <n v="11.38"/>
    <s v="No"/>
    <s v="No"/>
    <x v="0"/>
    <n v="0"/>
    <x v="0"/>
    <s v="Obesity"/>
    <s v="Diabetes"/>
    <s v="10-Sep-1964"/>
    <n v="13607.37"/>
    <s v="tier - 3"/>
    <s v="tier - 1"/>
    <s v="R1024"/>
    <n v="58"/>
  </r>
  <r>
    <s v="Id2072"/>
    <s v=" Ms.  Elisabetta"/>
    <n v="39.159999999999997"/>
    <n v="10.48"/>
    <s v="No"/>
    <s v="No"/>
    <x v="0"/>
    <n v="0"/>
    <x v="0"/>
    <s v="Obesity"/>
    <s v="Diabetes"/>
    <s v="14-Aug-1992"/>
    <n v="13588.17"/>
    <s v="tier - 3"/>
    <s v="tier - 1"/>
    <s v="R1012"/>
    <n v="30"/>
  </r>
  <r>
    <s v="Id2073"/>
    <s v=" Mr.  Trevor N"/>
    <n v="44.1"/>
    <n v="5.04"/>
    <s v="yes"/>
    <s v="No"/>
    <x v="0"/>
    <n v="0"/>
    <x v="0"/>
    <s v="Obesity"/>
    <s v="Normal"/>
    <s v="15-Jul-1968"/>
    <n v="13566.04"/>
    <s v="tier - 3"/>
    <s v="tier - 3"/>
    <s v="R1026"/>
    <n v="54"/>
  </r>
  <r>
    <s v="Id2074"/>
    <s v=" Ms.  Nancy"/>
    <n v="33.200000000000003"/>
    <n v="9.06"/>
    <s v="No"/>
    <s v="No"/>
    <x v="0"/>
    <n v="0"/>
    <x v="0"/>
    <s v="Obesity"/>
    <s v="Diabetes"/>
    <s v="11-Jul-1960"/>
    <n v="13555"/>
    <s v="tier - 3"/>
    <s v="tier - 3"/>
    <s v="R1017"/>
    <n v="62"/>
  </r>
  <r>
    <s v="Id2075"/>
    <s v=" Ms.  Allison R"/>
    <n v="29.92"/>
    <n v="11.07"/>
    <s v="No"/>
    <s v="No"/>
    <x v="0"/>
    <n v="0"/>
    <x v="0"/>
    <s v="Obesity"/>
    <s v="Diabetes"/>
    <s v="14-Oct-1963"/>
    <n v="13511.28"/>
    <s v="tier - 3"/>
    <s v="tier - 1"/>
    <s v="R1012"/>
    <n v="59"/>
  </r>
  <r>
    <s v="Id2077"/>
    <s v=" Mr.  Nicholas"/>
    <n v="38.869999999999997"/>
    <n v="8.6300000000000008"/>
    <s v="yes"/>
    <s v="No"/>
    <x v="0"/>
    <n v="1"/>
    <x v="0"/>
    <s v="Obesity"/>
    <s v="Diabetes"/>
    <s v="07-Aug-1975"/>
    <n v="13472.19"/>
    <s v="tier - 3"/>
    <s v="tier - 2"/>
    <s v="R1012"/>
    <n v="47"/>
  </r>
  <r>
    <s v="Id2078"/>
    <s v=" Mr.  Kevin L"/>
    <n v="32.299999999999997"/>
    <n v="5.28"/>
    <s v="yes"/>
    <s v="No"/>
    <x v="0"/>
    <n v="2"/>
    <x v="0"/>
    <s v="Obesity"/>
    <s v="Normal"/>
    <s v="14-Nov-1975"/>
    <n v="41676.080000000002"/>
    <s v="tier - 1"/>
    <s v="tier - 2"/>
    <s v="R1013"/>
    <n v="47"/>
  </r>
  <r>
    <s v="Id2079"/>
    <s v=" Mr.  Bryan"/>
    <n v="31.16"/>
    <n v="7.49"/>
    <s v="yes"/>
    <s v="No"/>
    <x v="0"/>
    <n v="2"/>
    <x v="0"/>
    <s v="Obesity"/>
    <s v="Diabetes"/>
    <s v="24-Jul-1960"/>
    <n v="13470.86"/>
    <s v="tier - 3"/>
    <s v="tier - 3"/>
    <s v="R1011"/>
    <n v="62"/>
  </r>
  <r>
    <s v="Id2080"/>
    <s v=" Ms.  Janae N"/>
    <n v="54.59"/>
    <n v="4.2699999999999996"/>
    <s v="No"/>
    <s v="No"/>
    <x v="0"/>
    <n v="0"/>
    <x v="0"/>
    <s v="Obesity"/>
    <s v="Normal"/>
    <s v="28-Jul-1960"/>
    <n v="13470.8"/>
    <s v="tier - 3"/>
    <s v="tier - 2"/>
    <s v="R1013"/>
    <n v="62"/>
  </r>
  <r>
    <s v="Id2081"/>
    <s v=" Ms.  Audrey"/>
    <n v="34.6"/>
    <n v="5.99"/>
    <s v="yes"/>
    <s v="No"/>
    <x v="0"/>
    <n v="0"/>
    <x v="1"/>
    <s v="Obesity"/>
    <s v="Prediabetes"/>
    <s v="19-Aug-1985"/>
    <n v="13465.8"/>
    <s v="tier - 3"/>
    <s v="tier - 1"/>
    <s v="R1012"/>
    <n v="37"/>
  </r>
  <r>
    <s v="Id2083"/>
    <s v=" Ms.  Nicole F"/>
    <n v="52.41"/>
    <n v="5.99"/>
    <s v="No"/>
    <s v="No"/>
    <x v="0"/>
    <n v="1"/>
    <x v="0"/>
    <s v="Obesity"/>
    <s v="Prediabetes"/>
    <s v="11-Jul-1960"/>
    <n v="13457.96"/>
    <s v="tier - 3"/>
    <s v="tier - 1"/>
    <s v="R1013"/>
    <n v="62"/>
  </r>
  <r>
    <s v="Id2084"/>
    <s v=" Ms.  Krista L"/>
    <n v="41.47"/>
    <n v="5.86"/>
    <s v="yes"/>
    <s v="No"/>
    <x v="0"/>
    <n v="2"/>
    <x v="0"/>
    <s v="Obesity"/>
    <s v="Prediabetes"/>
    <s v="13-Aug-1960"/>
    <n v="13451.12"/>
    <s v="tier - 3"/>
    <s v="tier - 1"/>
    <s v="R1011"/>
    <n v="62"/>
  </r>
  <r>
    <s v="Id2085"/>
    <s v=" Ms.  Denise"/>
    <n v="33.1"/>
    <n v="5.19"/>
    <s v="yes"/>
    <s v="No"/>
    <x v="0"/>
    <n v="2"/>
    <x v="0"/>
    <s v="Obesity"/>
    <s v="Normal"/>
    <s v="29-Jun-1975"/>
    <n v="13440.7"/>
    <s v="tier - 3"/>
    <s v="tier - 2"/>
    <s v="R1012"/>
    <n v="47"/>
  </r>
  <r>
    <s v="Id2086"/>
    <s v=" Mr.  Ariel"/>
    <n v="30.8"/>
    <n v="4.37"/>
    <s v="yes"/>
    <s v="No"/>
    <x v="0"/>
    <n v="2"/>
    <x v="0"/>
    <s v="Obesity"/>
    <s v="Normal"/>
    <s v="14-Nov-1966"/>
    <n v="13430.27"/>
    <s v="tier - 3"/>
    <s v="tier - 3"/>
    <s v="R1024"/>
    <n v="56"/>
  </r>
  <r>
    <s v="Id2087"/>
    <s v=" Mr.  Jeremy"/>
    <n v="42.06"/>
    <n v="5.32"/>
    <s v="No"/>
    <s v="No"/>
    <x v="0"/>
    <n v="1"/>
    <x v="0"/>
    <s v="Obesity"/>
    <s v="Normal"/>
    <s v="03-Nov-1961"/>
    <n v="13429.04"/>
    <s v="tier - 3"/>
    <s v="tier - 3"/>
    <s v="R1012"/>
    <n v="61"/>
  </r>
  <r>
    <s v="Id2088"/>
    <s v=" Ms.  Rosalie"/>
    <n v="39.270000000000003"/>
    <n v="5.64"/>
    <s v="No"/>
    <s v="No"/>
    <x v="1"/>
    <n v="1"/>
    <x v="0"/>
    <s v="Obesity"/>
    <s v="Normal"/>
    <s v="17-Jun-1994"/>
    <n v="13417.05"/>
    <s v="tier - 3"/>
    <s v="tier - 3"/>
    <s v="R1012"/>
    <n v="28"/>
  </r>
  <r>
    <s v="Id2089"/>
    <s v=" Mr.  Jay"/>
    <n v="30.71"/>
    <n v="5.59"/>
    <s v="yes"/>
    <s v="No"/>
    <x v="0"/>
    <n v="1"/>
    <x v="0"/>
    <s v="Obesity"/>
    <s v="Normal"/>
    <s v="29-Oct-1976"/>
    <n v="41661.599999999999"/>
    <s v="tier - 1"/>
    <s v="tier - 3"/>
    <s v="R1011"/>
    <n v="46"/>
  </r>
  <r>
    <s v="Id2090"/>
    <s v=" Mr.  Vitaliy"/>
    <n v="47.19"/>
    <n v="5.29"/>
    <s v="No"/>
    <s v="No"/>
    <x v="0"/>
    <n v="0"/>
    <x v="0"/>
    <s v="Obesity"/>
    <s v="Normal"/>
    <s v="22-Jul-1961"/>
    <n v="13415.04"/>
    <s v="tier - 3"/>
    <s v="tier - 2"/>
    <s v="R1012"/>
    <n v="61"/>
  </r>
  <r>
    <s v="Id2091"/>
    <s v=" Mr.  Benjamin W"/>
    <n v="30.02"/>
    <n v="6.65"/>
    <s v="No"/>
    <s v="No"/>
    <x v="0"/>
    <n v="0"/>
    <x v="0"/>
    <s v="Obesity"/>
    <s v="Diabetes"/>
    <s v="19-Dec-1992"/>
    <n v="13412.97"/>
    <s v="tier - 3"/>
    <s v="tier - 3"/>
    <s v="R1023"/>
    <n v="30"/>
  </r>
  <r>
    <s v="Id2092"/>
    <s v=" Mr.  Jesse"/>
    <n v="54.12"/>
    <n v="11.57"/>
    <s v="No"/>
    <s v="No"/>
    <x v="0"/>
    <n v="0"/>
    <x v="1"/>
    <s v="Obesity"/>
    <s v="Diabetes"/>
    <s v="20-Dec-1959"/>
    <n v="13405.39"/>
    <s v="tier - 3"/>
    <s v="tier - 3"/>
    <s v="R1013"/>
    <n v="63"/>
  </r>
  <r>
    <s v="Id2093"/>
    <s v=" Mr.  Mark"/>
    <n v="37.909999999999997"/>
    <n v="5.68"/>
    <s v="yes"/>
    <s v="No"/>
    <x v="0"/>
    <n v="0"/>
    <x v="0"/>
    <s v="Obesity"/>
    <s v="Normal"/>
    <s v="25-Nov-1959"/>
    <n v="13393.76"/>
    <s v="tier - 3"/>
    <s v="tier - 1"/>
    <s v="R1011"/>
    <n v="63"/>
  </r>
  <r>
    <s v="Id2094"/>
    <s v=" Ms.  Lauren"/>
    <n v="54.61"/>
    <n v="4.49"/>
    <s v="No"/>
    <s v="No"/>
    <x v="0"/>
    <n v="0"/>
    <x v="0"/>
    <s v="Obesity"/>
    <s v="Normal"/>
    <s v="09-Dec-1959"/>
    <n v="13390.56"/>
    <s v="tier - 3"/>
    <s v="tier - 3"/>
    <s v="R1011"/>
    <n v="63"/>
  </r>
  <r>
    <s v="Id2095"/>
    <s v=" Mr.  Massimiliano"/>
    <n v="36.005000000000003"/>
    <n v="6.9"/>
    <s v="No"/>
    <s v="No"/>
    <x v="0"/>
    <n v="0"/>
    <x v="0"/>
    <s v="Obesity"/>
    <s v="Diabetes"/>
    <s v="06-Jun-1984"/>
    <n v="13383.67"/>
    <s v="tier - 3"/>
    <s v="tier - 2"/>
    <s v="R1023"/>
    <n v="39"/>
  </r>
  <r>
    <s v="Id2097"/>
    <s v=" Mr.  Kiyokatsu"/>
    <n v="34.295000000000002"/>
    <n v="11.24"/>
    <s v="No"/>
    <s v="No"/>
    <x v="0"/>
    <n v="0"/>
    <x v="0"/>
    <s v="Obesity"/>
    <s v="Diabetes"/>
    <s v="24-Sep-1964"/>
    <n v="13375.76"/>
    <s v="tier - 3"/>
    <s v="tier - 2"/>
    <s v="R1025"/>
    <n v="58"/>
  </r>
  <r>
    <s v="Id2099"/>
    <s v=" Mr.  Matthew"/>
    <n v="40.700000000000003"/>
    <n v="5.42"/>
    <s v="No"/>
    <s v="No"/>
    <x v="0"/>
    <n v="0"/>
    <x v="0"/>
    <s v="Obesity"/>
    <s v="Normal"/>
    <s v="11-Nov-1960"/>
    <n v="13352.1"/>
    <s v="tier - 3"/>
    <s v="tier - 1"/>
    <s v="R1012"/>
    <n v="62"/>
  </r>
  <r>
    <s v="Id2101"/>
    <s v=" Ms.  Rhea"/>
    <n v="33.914999999999999"/>
    <n v="9.56"/>
    <s v="yes"/>
    <s v="No"/>
    <x v="0"/>
    <n v="2"/>
    <x v="0"/>
    <s v="Obesity"/>
    <s v="Diabetes"/>
    <s v="23-Aug-1976"/>
    <n v="13333.71"/>
    <s v="tier - 3"/>
    <s v="tier - 2"/>
    <s v="R1012"/>
    <n v="46"/>
  </r>
  <r>
    <s v="Id2102"/>
    <s v=" Mr.  Justin"/>
    <n v="33.534999999999997"/>
    <n v="9.4"/>
    <s v="yes"/>
    <s v="No"/>
    <x v="0"/>
    <n v="2"/>
    <x v="0"/>
    <s v="Obesity"/>
    <s v="Diabetes"/>
    <s v="01-Jul-1994"/>
    <n v="13292.52"/>
    <s v="tier - 3"/>
    <s v="tier - 3"/>
    <s v="R1012"/>
    <n v="28"/>
  </r>
  <r>
    <s v="Id2103"/>
    <s v=" Mr.  Shamus M"/>
    <n v="48.82"/>
    <n v="6.67"/>
    <s v="yes"/>
    <s v="No"/>
    <x v="0"/>
    <n v="0"/>
    <x v="1"/>
    <s v="Obesity"/>
    <s v="Diabetes"/>
    <s v="11-Oct-1962"/>
    <n v="13228.85"/>
    <s v="tier - 3"/>
    <s v="tier - 3"/>
    <s v="R1023"/>
    <n v="60"/>
  </r>
  <r>
    <s v="Id2106"/>
    <s v=" Ms.  Erin"/>
    <n v="30.23"/>
    <n v="6.94"/>
    <s v="yes"/>
    <s v="No"/>
    <x v="1"/>
    <n v="1"/>
    <x v="0"/>
    <s v="Obesity"/>
    <s v="Diabetes"/>
    <s v="07-Dec-1962"/>
    <n v="13217.09"/>
    <s v="tier - 3"/>
    <s v="tier - 1"/>
    <s v="R1024"/>
    <n v="60"/>
  </r>
  <r>
    <s v="Id2107"/>
    <s v=" Ms.  Hallie"/>
    <n v="51.14"/>
    <n v="4.05"/>
    <s v="No"/>
    <s v="No"/>
    <x v="0"/>
    <n v="1"/>
    <x v="0"/>
    <s v="Obesity"/>
    <s v="Normal"/>
    <s v="15-Oct-1982"/>
    <n v="13214.43"/>
    <s v="tier - 3"/>
    <s v="tier - 2"/>
    <s v="R1012"/>
    <n v="40"/>
  </r>
  <r>
    <s v="Id2109"/>
    <s v=" Ms.  Ji"/>
    <n v="38.06"/>
    <n v="9.24"/>
    <s v="No"/>
    <s v="No"/>
    <x v="0"/>
    <n v="0"/>
    <x v="0"/>
    <s v="Obesity"/>
    <s v="Diabetes"/>
    <s v="06-Dec-1961"/>
    <n v="13143.86"/>
    <s v="tier - 3"/>
    <s v="tier - 2"/>
    <s v="R1016"/>
    <n v="61"/>
  </r>
  <r>
    <s v="Id2110"/>
    <s v=" Ms.  Carissa A"/>
    <n v="37.700000000000003"/>
    <n v="8.6"/>
    <s v="No"/>
    <s v="No"/>
    <x v="0"/>
    <n v="0"/>
    <x v="0"/>
    <s v="Obesity"/>
    <s v="Diabetes"/>
    <s v="06-Dec-1961"/>
    <n v="13143.34"/>
    <s v="tier - 3"/>
    <s v="tier - 2"/>
    <s v="R1020"/>
    <n v="61"/>
  </r>
  <r>
    <s v="Id2111"/>
    <s v=" Ms.  Mona"/>
    <n v="44"/>
    <n v="9.32"/>
    <s v="yes"/>
    <s v="No"/>
    <x v="0"/>
    <n v="2"/>
    <x v="0"/>
    <s v="Obesity"/>
    <s v="Diabetes"/>
    <s v="22-Dec-1967"/>
    <n v="41505.15"/>
    <s v="tier - 1"/>
    <s v="tier - 2"/>
    <s v="R1011"/>
    <n v="55"/>
  </r>
  <r>
    <s v="Id2112"/>
    <s v=" Ms.  Kristin R"/>
    <n v="41.45"/>
    <n v="6.12"/>
    <s v="yes"/>
    <s v="No"/>
    <x v="0"/>
    <n v="0"/>
    <x v="0"/>
    <s v="Obesity"/>
    <s v="Prediabetes"/>
    <s v="07-Sep-1961"/>
    <n v="13129.6"/>
    <s v="tier - 3"/>
    <s v="tier - 2"/>
    <s v="R1017"/>
    <n v="61"/>
  </r>
  <r>
    <s v="Id2114"/>
    <s v=" Ms.  Allison"/>
    <n v="36.96"/>
    <n v="7.93"/>
    <s v="No"/>
    <s v="No"/>
    <x v="0"/>
    <n v="3"/>
    <x v="1"/>
    <s v="Obesity"/>
    <s v="Diabetes"/>
    <s v="14-Sep-1963"/>
    <n v="13116.84"/>
    <s v="tier - 3"/>
    <s v="tier - 1"/>
    <s v="R1012"/>
    <n v="59"/>
  </r>
  <r>
    <s v="Id2115"/>
    <s v=" Ms.  Ashley E"/>
    <n v="51.01"/>
    <n v="9.1999999999999993"/>
    <s v="No"/>
    <s v="No"/>
    <x v="0"/>
    <n v="0"/>
    <x v="1"/>
    <s v="Obesity"/>
    <s v="Diabetes"/>
    <s v="12-Aug-1992"/>
    <n v="13113.51"/>
    <s v="tier - 3"/>
    <s v="tier - 2"/>
    <s v="R1026"/>
    <n v="30"/>
  </r>
  <r>
    <s v="Id2116"/>
    <s v=" Ms.  Hilary K"/>
    <n v="34.56"/>
    <n v="5.84"/>
    <s v="yes"/>
    <s v="No"/>
    <x v="1"/>
    <n v="1"/>
    <x v="0"/>
    <s v="Obesity"/>
    <s v="Prediabetes"/>
    <s v="02-Aug-1962"/>
    <n v="13112.6"/>
    <s v="tier - 3"/>
    <s v="tier - 3"/>
    <s v="R1012"/>
    <n v="60"/>
  </r>
  <r>
    <s v="Id2118"/>
    <s v=" Mr.  Carlos I"/>
    <n v="30.43"/>
    <n v="9.39"/>
    <s v="No"/>
    <s v="No"/>
    <x v="0"/>
    <n v="0"/>
    <x v="0"/>
    <s v="Obesity"/>
    <s v="Diabetes"/>
    <s v="17-Jul-1978"/>
    <n v="13101.74"/>
    <s v="tier - 3"/>
    <s v="tier - 2"/>
    <s v="R1026"/>
    <n v="44"/>
  </r>
  <r>
    <s v="Id2119"/>
    <s v=" Mr.  Matthew"/>
    <n v="32.395000000000003"/>
    <n v="4.2699999999999996"/>
    <s v="yes"/>
    <s v="No"/>
    <x v="0"/>
    <n v="1"/>
    <x v="0"/>
    <s v="Obesity"/>
    <s v="Normal"/>
    <s v="06-Nov-1961"/>
    <n v="13063.88"/>
    <s v="tier - 3"/>
    <s v="tier - 2"/>
    <s v="R1011"/>
    <n v="61"/>
  </r>
  <r>
    <s v="Id2121"/>
    <s v=" Ms.  Sarah S"/>
    <n v="37.119999999999997"/>
    <n v="5.29"/>
    <s v="No"/>
    <s v="No"/>
    <x v="0"/>
    <n v="2"/>
    <x v="0"/>
    <s v="Obesity"/>
    <s v="Normal"/>
    <s v="06-Aug-1967"/>
    <n v="13047.33"/>
    <s v="tier - 3"/>
    <s v="tier - 3"/>
    <s v="R1024"/>
    <n v="55"/>
  </r>
  <r>
    <s v="Id2122"/>
    <s v=" Ms.  Shauna R"/>
    <n v="34.840000000000003"/>
    <n v="6"/>
    <s v="yes"/>
    <s v="No"/>
    <x v="1"/>
    <n v="1"/>
    <x v="0"/>
    <s v="Obesity"/>
    <s v="Prediabetes"/>
    <s v="27-Jun-1958"/>
    <n v="49577.66"/>
    <s v="tier - 2"/>
    <s v="tier - 2"/>
    <s v="R1013"/>
    <n v="64"/>
  </r>
  <r>
    <s v="Id2124"/>
    <s v=" Ms.  Danya A"/>
    <n v="42.51"/>
    <n v="8.2100000000000009"/>
    <s v="yes"/>
    <s v="No"/>
    <x v="0"/>
    <n v="0"/>
    <x v="0"/>
    <s v="Obesity"/>
    <s v="Diabetes"/>
    <s v="23-Sep-1969"/>
    <n v="13044.41"/>
    <s v="tier - 3"/>
    <s v="tier - 1"/>
    <s v="R1012"/>
    <n v="53"/>
  </r>
  <r>
    <s v="Id2125"/>
    <s v=" Ms.  Lorraine"/>
    <n v="38.14"/>
    <n v="5.58"/>
    <s v="No"/>
    <s v="No"/>
    <x v="1"/>
    <n v="1"/>
    <x v="0"/>
    <s v="Obesity"/>
    <s v="Normal"/>
    <s v="09-Nov-1961"/>
    <n v="13041.92"/>
    <s v="tier - 3"/>
    <s v="tier - 1"/>
    <s v="R1011"/>
    <n v="61"/>
  </r>
  <r>
    <s v="Id2126"/>
    <s v=" Ms.  Jennifer L"/>
    <n v="45.65"/>
    <n v="5.1100000000000003"/>
    <s v="yes"/>
    <s v="No"/>
    <x v="0"/>
    <n v="1"/>
    <x v="1"/>
    <s v="Obesity"/>
    <s v="Normal"/>
    <s v="04-Nov-1965"/>
    <n v="13023.93"/>
    <s v="tier - 3"/>
    <s v="tier - 2"/>
    <s v="R1025"/>
    <n v="57"/>
  </r>
  <r>
    <s v="Id2127"/>
    <s v=" Mr.  Jesus Sr"/>
    <n v="39.93"/>
    <n v="8.75"/>
    <s v="No"/>
    <s v="No"/>
    <x v="0"/>
    <n v="0"/>
    <x v="0"/>
    <s v="Obesity"/>
    <s v="Diabetes"/>
    <s v="23-Sep-1964"/>
    <n v="13019.16"/>
    <s v="tier - 3"/>
    <s v="tier - 1"/>
    <s v="R1024"/>
    <n v="58"/>
  </r>
  <r>
    <s v="Id2128"/>
    <s v=" Ms.  Kristen"/>
    <n v="38.83"/>
    <n v="11.86"/>
    <s v="No"/>
    <s v="No"/>
    <x v="0"/>
    <n v="0"/>
    <x v="0"/>
    <s v="Obesity"/>
    <s v="Diabetes"/>
    <s v="20-Jul-1962"/>
    <n v="13012.21"/>
    <s v="tier - 3"/>
    <s v="tier - 1"/>
    <s v="R1012"/>
    <n v="60"/>
  </r>
  <r>
    <s v="Id2129"/>
    <s v=" Ms.  Catherine C"/>
    <n v="37.4"/>
    <n v="11.46"/>
    <s v="No"/>
    <s v="No"/>
    <x v="0"/>
    <n v="0"/>
    <x v="0"/>
    <s v="Obesity"/>
    <s v="Diabetes"/>
    <s v="27-Sep-1972"/>
    <n v="13010.86"/>
    <s v="tier - 3"/>
    <s v="tier - 2"/>
    <s v="R1012"/>
    <n v="50"/>
  </r>
  <r>
    <s v="Id2131"/>
    <s v=" Ms.  Evan"/>
    <n v="38.380000000000003"/>
    <n v="8.26"/>
    <s v="yes"/>
    <s v="No"/>
    <x v="0"/>
    <n v="2"/>
    <x v="0"/>
    <s v="Obesity"/>
    <s v="Diabetes"/>
    <s v="24-Jun-1962"/>
    <n v="13004.95"/>
    <s v="tier - 3"/>
    <s v="tier - 1"/>
    <s v="R1012"/>
    <n v="60"/>
  </r>
  <r>
    <s v="Id2132"/>
    <s v=" Mr.  Nathan J"/>
    <n v="33.659999999999997"/>
    <n v="5.42"/>
    <s v="yes"/>
    <s v="No"/>
    <x v="0"/>
    <n v="2"/>
    <x v="0"/>
    <s v="Obesity"/>
    <s v="Normal"/>
    <s v="30-Oct-1981"/>
    <n v="13002.91"/>
    <s v="tier - 3"/>
    <s v="tier - 1"/>
    <s v="R1012"/>
    <n v="41"/>
  </r>
  <r>
    <s v="Id2133"/>
    <s v=" Ms.  Ashley M"/>
    <n v="31.79"/>
    <n v="11.33"/>
    <s v="yes"/>
    <s v="No"/>
    <x v="1"/>
    <n v="1"/>
    <x v="0"/>
    <s v="Obesity"/>
    <s v="Diabetes"/>
    <s v="27-Nov-1979"/>
    <n v="12994.12"/>
    <s v="tier - 3"/>
    <s v="tier - 2"/>
    <s v="R1026"/>
    <n v="43"/>
  </r>
  <r>
    <s v="Id2136"/>
    <s v=" Mr.  Lavar"/>
    <n v="39.14"/>
    <n v="4.91"/>
    <s v="No"/>
    <s v="yes"/>
    <x v="0"/>
    <n v="1"/>
    <x v="0"/>
    <s v="Obesity"/>
    <s v="Normal"/>
    <s v="23-Sep-1960"/>
    <n v="12981.35"/>
    <s v="tier - 3"/>
    <s v="tier - 3"/>
    <s v="R1013"/>
    <n v="62"/>
  </r>
  <r>
    <s v="Id2137"/>
    <s v=" Mr.  Charlie T"/>
    <n v="52.9"/>
    <n v="5.34"/>
    <s v="No"/>
    <s v="No"/>
    <x v="0"/>
    <n v="0"/>
    <x v="1"/>
    <s v="Obesity"/>
    <s v="Normal"/>
    <s v="22-Jun-1960"/>
    <n v="12979.36"/>
    <s v="tier - 3"/>
    <s v="tier - 1"/>
    <s v="R1011"/>
    <n v="62"/>
  </r>
  <r>
    <s v="Id2138"/>
    <s v=" Mrs.  Lauren"/>
    <n v="41.2"/>
    <n v="4.95"/>
    <s v="No"/>
    <s v="No"/>
    <x v="0"/>
    <n v="1"/>
    <x v="0"/>
    <s v="Obesity"/>
    <s v="Normal"/>
    <s v="04-Nov-1960"/>
    <n v="12957.12"/>
    <s v="tier - 3"/>
    <s v="tier - 1"/>
    <s v="R1011"/>
    <n v="62"/>
  </r>
  <r>
    <s v="Id2140"/>
    <s v=" Mr.  Thomas"/>
    <n v="37.409999999999997"/>
    <n v="7.21"/>
    <s v="No"/>
    <s v="No"/>
    <x v="0"/>
    <n v="2"/>
    <x v="0"/>
    <s v="Obesity"/>
    <s v="Diabetes"/>
    <s v="22-Dec-1966"/>
    <n v="12949.16"/>
    <s v="tier - 3"/>
    <s v="tier - 3"/>
    <s v="R1013"/>
    <n v="56"/>
  </r>
  <r>
    <s v="Id2141"/>
    <s v=" Ms.  Jennifer"/>
    <n v="52.54"/>
    <n v="5.12"/>
    <s v="No"/>
    <s v="No"/>
    <x v="1"/>
    <n v="1"/>
    <x v="0"/>
    <s v="Obesity"/>
    <s v="Normal"/>
    <s v="14-Aug-1963"/>
    <n v="12928.79"/>
    <s v="tier - 3"/>
    <s v="tier - 2"/>
    <s v="R1013"/>
    <n v="59"/>
  </r>
  <r>
    <s v="Id2143"/>
    <s v=" Ms.  Lena"/>
    <n v="31.74"/>
    <n v="7.68"/>
    <s v="yes"/>
    <s v="No"/>
    <x v="0"/>
    <n v="0"/>
    <x v="0"/>
    <s v="Obesity"/>
    <s v="Diabetes"/>
    <s v="16-Aug-1963"/>
    <n v="12913.99"/>
    <s v="tier - 3"/>
    <s v="tier - 2"/>
    <s v="R1016"/>
    <n v="59"/>
  </r>
  <r>
    <s v="Id2145"/>
    <s v=" Mr.  Russell N"/>
    <n v="36.479999999999997"/>
    <n v="11.09"/>
    <s v="No"/>
    <s v="No"/>
    <x v="0"/>
    <n v="0"/>
    <x v="0"/>
    <s v="Obesity"/>
    <s v="Diabetes"/>
    <s v="27-Aug-1977"/>
    <n v="41271.5"/>
    <s v="tier - 1"/>
    <s v="tier - 2"/>
    <s v="R1011"/>
    <n v="45"/>
  </r>
  <r>
    <s v="Id2146"/>
    <s v=" Mr.  Scott R"/>
    <n v="39.159999999999997"/>
    <n v="5.24"/>
    <s v="yes"/>
    <s v="No"/>
    <x v="1"/>
    <n v="1"/>
    <x v="0"/>
    <s v="Obesity"/>
    <s v="Normal"/>
    <s v="06-Aug-1984"/>
    <n v="12870.31"/>
    <s v="tier - 3"/>
    <s v="tier - 3"/>
    <s v="R1012"/>
    <n v="38"/>
  </r>
  <r>
    <s v="Id2148"/>
    <s v=" Mr.  Paul J"/>
    <n v="45.41"/>
    <n v="4.03"/>
    <s v="yes"/>
    <s v="No"/>
    <x v="0"/>
    <n v="1"/>
    <x v="1"/>
    <s v="Obesity"/>
    <s v="Normal"/>
    <s v="22-Sep-1973"/>
    <n v="12852.37"/>
    <s v="tier - 3"/>
    <s v="tier - 1"/>
    <s v="R1012"/>
    <n v="49"/>
  </r>
  <r>
    <s v="Id2149"/>
    <s v=" Mr.  Adam"/>
    <n v="35"/>
    <n v="4.13"/>
    <s v="No"/>
    <s v="No"/>
    <x v="0"/>
    <n v="2"/>
    <x v="0"/>
    <s v="Obesity"/>
    <s v="Normal"/>
    <s v="27-Sep-1993"/>
    <n v="12847.24"/>
    <s v="tier - 3"/>
    <s v="tier - 2"/>
    <s v="R1012"/>
    <n v="29"/>
  </r>
  <r>
    <s v="Id2150"/>
    <s v=" Mr.  Edward J"/>
    <n v="36.24"/>
    <n v="8.3800000000000008"/>
    <s v="yes"/>
    <s v="No"/>
    <x v="0"/>
    <n v="1"/>
    <x v="0"/>
    <s v="Obesity"/>
    <s v="Diabetes"/>
    <s v="09-Nov-2004"/>
    <n v="12829.46"/>
    <s v="tier - 3"/>
    <s v="tier - 3"/>
    <s v="R1016"/>
    <n v="18"/>
  </r>
  <r>
    <s v="Id2151"/>
    <s v=" Mr.  Patrick A"/>
    <n v="36.954999999999998"/>
    <n v="8.07"/>
    <s v="No"/>
    <s v="No"/>
    <x v="0"/>
    <n v="0"/>
    <x v="0"/>
    <s v="Obesity"/>
    <s v="Diabetes"/>
    <s v="25-Sep-1967"/>
    <n v="12823.25"/>
    <s v="tier - 3"/>
    <s v="tier - 3"/>
    <s v="R1021"/>
    <n v="55"/>
  </r>
  <r>
    <s v="Id2153"/>
    <s v=" Mr.  Dj"/>
    <n v="42.74"/>
    <n v="6.31"/>
    <s v="yes"/>
    <s v="No"/>
    <x v="0"/>
    <n v="1"/>
    <x v="0"/>
    <s v="Obesity"/>
    <s v="Prediabetes"/>
    <s v="24-Jul-1978"/>
    <n v="12797.21"/>
    <s v="tier - 3"/>
    <s v="tier - 1"/>
    <s v="R1024"/>
    <n v="44"/>
  </r>
  <r>
    <s v="Id2154"/>
    <s v=" Mr.  Zachary A"/>
    <n v="36.130000000000003"/>
    <n v="7.19"/>
    <s v="yes"/>
    <s v="No"/>
    <x v="0"/>
    <n v="2"/>
    <x v="0"/>
    <s v="Obesity"/>
    <s v="Diabetes"/>
    <s v="29-Oct-1983"/>
    <n v="12788.18"/>
    <s v="tier - 3"/>
    <s v="tier - 1"/>
    <s v="R1026"/>
    <n v="39"/>
  </r>
  <r>
    <s v="Id2155"/>
    <s v=" Mr.  Brian W"/>
    <n v="31.55"/>
    <n v="6.11"/>
    <s v="yes"/>
    <s v="No"/>
    <x v="0"/>
    <n v="1"/>
    <x v="0"/>
    <s v="Obesity"/>
    <s v="Prediabetes"/>
    <s v="05-Dec-1963"/>
    <n v="12788.03"/>
    <s v="tier - 3"/>
    <s v="tier - 3"/>
    <s v="R1025"/>
    <n v="59"/>
  </r>
  <r>
    <s v="Id2156"/>
    <s v=" Mr.  Joe"/>
    <n v="52.75"/>
    <n v="6.02"/>
    <s v="No"/>
    <s v="No"/>
    <x v="0"/>
    <n v="1"/>
    <x v="0"/>
    <s v="Obesity"/>
    <s v="Prediabetes"/>
    <s v="06-Jun-1964"/>
    <n v="41250.39"/>
    <s v="tier - 1"/>
    <s v="tier - 3"/>
    <s v="R1011"/>
    <n v="59"/>
  </r>
  <r>
    <s v="Id2157"/>
    <s v=" Mr.  Stephen"/>
    <n v="36.67"/>
    <n v="11.86"/>
    <s v="No"/>
    <s v="No"/>
    <x v="0"/>
    <n v="0"/>
    <x v="0"/>
    <s v="Obesity"/>
    <s v="Diabetes"/>
    <s v="07-Oct-1972"/>
    <n v="12776.05"/>
    <s v="tier - 3"/>
    <s v="tier - 3"/>
    <s v="R1026"/>
    <n v="50"/>
  </r>
  <r>
    <s v="Id2158"/>
    <s v=" Ms.  Ellen L"/>
    <n v="38.06"/>
    <n v="8.25"/>
    <s v="No"/>
    <s v="No"/>
    <x v="0"/>
    <n v="0"/>
    <x v="0"/>
    <s v="Obesity"/>
    <s v="Diabetes"/>
    <s v="25-Sep-1975"/>
    <n v="12770.27"/>
    <s v="tier - 3"/>
    <s v="tier - 3"/>
    <s v="R1021"/>
    <n v="47"/>
  </r>
  <r>
    <s v="Id2159"/>
    <s v=" Ms.  Cindy"/>
    <n v="49.41"/>
    <n v="4.2300000000000004"/>
    <s v="yes"/>
    <s v="No"/>
    <x v="1"/>
    <n v="1"/>
    <x v="1"/>
    <s v="Obesity"/>
    <s v="Normal"/>
    <s v="01-Oct-1962"/>
    <n v="12741.17"/>
    <s v="tier - 3"/>
    <s v="tier - 1"/>
    <s v="R1017"/>
    <n v="60"/>
  </r>
  <r>
    <s v="Id2160"/>
    <s v=" Ms.  Abigail R"/>
    <n v="38"/>
    <n v="8.1300000000000008"/>
    <s v="No"/>
    <s v="No"/>
    <x v="0"/>
    <n v="0"/>
    <x v="0"/>
    <s v="Obesity"/>
    <s v="Diabetes"/>
    <s v="02-Sep-1962"/>
    <n v="12731"/>
    <s v="tier - 3"/>
    <s v="tier - 3"/>
    <s v="R1016"/>
    <n v="60"/>
  </r>
  <r>
    <s v="Id2161"/>
    <s v=" Ms.  Amy L"/>
    <n v="35.1"/>
    <n v="10.1"/>
    <s v="No"/>
    <s v="No"/>
    <x v="0"/>
    <n v="0"/>
    <x v="0"/>
    <s v="Obesity"/>
    <s v="Diabetes"/>
    <s v="17-Jul-1988"/>
    <n v="12718.21"/>
    <s v="tier - 3"/>
    <s v="tier - 1"/>
    <s v="R1026"/>
    <n v="34"/>
  </r>
  <r>
    <s v="Id2162"/>
    <s v=" Ms.  Amy"/>
    <n v="33.82"/>
    <n v="5.89"/>
    <s v="yes"/>
    <s v="No"/>
    <x v="0"/>
    <n v="2"/>
    <x v="0"/>
    <s v="Obesity"/>
    <s v="Prediabetes"/>
    <s v="08-Jul-1970"/>
    <n v="12713"/>
    <s v="tier - 3"/>
    <s v="tier - 1"/>
    <s v="R1011"/>
    <n v="52"/>
  </r>
  <r>
    <s v="Id2163"/>
    <s v=" Mrs.  Grace H"/>
    <n v="37.43"/>
    <n v="4.97"/>
    <s v="No"/>
    <s v="No"/>
    <x v="0"/>
    <n v="2"/>
    <x v="0"/>
    <s v="Obesity"/>
    <s v="Normal"/>
    <s v="28-Nov-1964"/>
    <n v="12700.63"/>
    <s v="tier - 3"/>
    <s v="tier - 3"/>
    <s v="R1011"/>
    <n v="58"/>
  </r>
  <r>
    <s v="Id2164"/>
    <s v=" Ms.  Caitie J"/>
    <n v="30.5"/>
    <n v="9.9"/>
    <s v="No"/>
    <s v="No"/>
    <x v="0"/>
    <n v="0"/>
    <x v="0"/>
    <s v="Obesity"/>
    <s v="Diabetes"/>
    <s v="07-Jul-1992"/>
    <n v="12699.56"/>
    <s v="tier - 3"/>
    <s v="tier - 2"/>
    <s v="R1011"/>
    <n v="30"/>
  </r>
  <r>
    <s v="Id2167"/>
    <s v=" Mr.  Tadese"/>
    <n v="34.08"/>
    <n v="7.58"/>
    <s v="yes"/>
    <s v="No"/>
    <x v="0"/>
    <n v="2"/>
    <x v="0"/>
    <s v="Obesity"/>
    <s v="Diabetes"/>
    <s v="08-Aug-1969"/>
    <n v="41191.57"/>
    <s v="tier - 1"/>
    <s v="tier - 2"/>
    <s v="R1011"/>
    <n v="53"/>
  </r>
  <r>
    <s v="Id2168"/>
    <s v=" Mr.  Jonathan"/>
    <n v="31.35"/>
    <n v="11"/>
    <s v="yes"/>
    <s v="No"/>
    <x v="1"/>
    <n v="1"/>
    <x v="0"/>
    <s v="Obesity"/>
    <s v="Diabetes"/>
    <s v="14-Sep-1965"/>
    <n v="12646.21"/>
    <s v="tier - 3"/>
    <s v="tier - 2"/>
    <s v="R1011"/>
    <n v="57"/>
  </r>
  <r>
    <s v="Id2170"/>
    <s v=" Mr.  Eric"/>
    <n v="31.824999999999999"/>
    <n v="4.0599999999999996"/>
    <s v="No"/>
    <s v="No"/>
    <x v="0"/>
    <n v="2"/>
    <x v="1"/>
    <s v="Obesity"/>
    <s v="Normal"/>
    <s v="17-Dec-1966"/>
    <n v="12643.38"/>
    <s v="tier - 3"/>
    <s v="tier - 1"/>
    <s v="R1012"/>
    <n v="56"/>
  </r>
  <r>
    <s v="Id2171"/>
    <s v=" Ms.  Allison M"/>
    <n v="42.78"/>
    <n v="6.11"/>
    <s v="yes"/>
    <s v="No"/>
    <x v="0"/>
    <n v="1"/>
    <x v="0"/>
    <s v="Obesity"/>
    <s v="Prediabetes"/>
    <s v="05-Sep-1972"/>
    <n v="12640.24"/>
    <s v="tier - 3"/>
    <s v="tier - 1"/>
    <s v="R1011"/>
    <n v="50"/>
  </r>
  <r>
    <s v="Id2172"/>
    <s v=" Mr.  Paul"/>
    <n v="46.75"/>
    <n v="6.66"/>
    <s v="yes"/>
    <s v="No"/>
    <x v="0"/>
    <n v="2"/>
    <x v="0"/>
    <s v="Obesity"/>
    <s v="Diabetes"/>
    <s v="22-Jul-1962"/>
    <n v="12638.2"/>
    <s v="tier - 3"/>
    <s v="tier - 1"/>
    <s v="R1011"/>
    <n v="60"/>
  </r>
  <r>
    <s v="Id2173"/>
    <s v=" Mr.  Aaron R"/>
    <n v="32.15"/>
    <n v="4.0199999999999996"/>
    <s v="yes"/>
    <s v="No"/>
    <x v="1"/>
    <n v="1"/>
    <x v="0"/>
    <s v="Obesity"/>
    <s v="Normal"/>
    <s v="22-Nov-1962"/>
    <n v="12629.9"/>
    <s v="tier - 3"/>
    <s v="tier - 3"/>
    <s v="R1013"/>
    <n v="60"/>
  </r>
  <r>
    <s v="Id2174"/>
    <s v=" Ms.  Caitlin H"/>
    <n v="43.4"/>
    <n v="8.81"/>
    <s v="yes"/>
    <s v="No"/>
    <x v="0"/>
    <n v="2"/>
    <x v="0"/>
    <s v="Obesity"/>
    <s v="Diabetes"/>
    <s v="04-Oct-1965"/>
    <n v="12629.17"/>
    <s v="tier - 3"/>
    <s v="tier - 1"/>
    <s v="R1013"/>
    <n v="57"/>
  </r>
  <r>
    <s v="Id2175"/>
    <s v=" Mr.  Harald E"/>
    <n v="31.57"/>
    <n v="7.92"/>
    <s v="yes"/>
    <s v="No"/>
    <x v="0"/>
    <n v="2"/>
    <x v="0"/>
    <s v="Obesity"/>
    <s v="Diabetes"/>
    <s v="28-Dec-1970"/>
    <n v="12624.74"/>
    <s v="tier - 3"/>
    <s v="tier - 1"/>
    <s v="R1012"/>
    <n v="52"/>
  </r>
  <r>
    <s v="Id2177"/>
    <s v=" Ms.  Andrea J"/>
    <n v="31.07"/>
    <n v="4.62"/>
    <s v="yes"/>
    <s v="No"/>
    <x v="0"/>
    <n v="2"/>
    <x v="0"/>
    <s v="Obesity"/>
    <s v="Normal"/>
    <s v="18-Nov-1998"/>
    <n v="12609.89"/>
    <s v="tier - 3"/>
    <s v="tier - 3"/>
    <s v="R1012"/>
    <n v="24"/>
  </r>
  <r>
    <s v="Id2178"/>
    <s v=" Ms.  Marie"/>
    <n v="35.814999999999998"/>
    <n v="8.4700000000000006"/>
    <s v="No"/>
    <s v="No"/>
    <x v="0"/>
    <n v="0"/>
    <x v="0"/>
    <s v="Obesity"/>
    <s v="Diabetes"/>
    <s v="06-Sep-1972"/>
    <n v="41097.160000000003"/>
    <s v="tier - 1"/>
    <s v="tier - 3"/>
    <s v="R1016"/>
    <n v="50"/>
  </r>
  <r>
    <s v="Id2179"/>
    <s v=" Ms.  Rachel A"/>
    <n v="40.81"/>
    <n v="10.58"/>
    <s v="yes"/>
    <s v="No"/>
    <x v="0"/>
    <n v="0"/>
    <x v="0"/>
    <s v="Obesity"/>
    <s v="Diabetes"/>
    <s v="11-Aug-1988"/>
    <n v="12600.46"/>
    <s v="tier - 3"/>
    <s v="tier - 1"/>
    <s v="R1023"/>
    <n v="34"/>
  </r>
  <r>
    <s v="Id2181"/>
    <s v=" Ms.  Kiersten"/>
    <n v="51.28"/>
    <n v="4.68"/>
    <s v="No"/>
    <s v="No"/>
    <x v="0"/>
    <n v="2"/>
    <x v="1"/>
    <s v="Obesity"/>
    <s v="Normal"/>
    <s v="26-Nov-1969"/>
    <n v="12579.92"/>
    <s v="tier - 3"/>
    <s v="tier - 1"/>
    <s v="R1025"/>
    <n v="53"/>
  </r>
  <r>
    <s v="Id2183"/>
    <s v=" Mr.  Timothy P"/>
    <n v="52.89"/>
    <n v="4.96"/>
    <s v="yes"/>
    <s v="No"/>
    <x v="0"/>
    <n v="1"/>
    <x v="0"/>
    <s v="Obesity"/>
    <s v="Normal"/>
    <s v="28-Nov-1961"/>
    <n v="12557.61"/>
    <s v="tier - 3"/>
    <s v="tier - 3"/>
    <s v="R1013"/>
    <n v="61"/>
  </r>
  <r>
    <s v="Id2184"/>
    <s v=" Mr.  Lelisa"/>
    <n v="32.965000000000003"/>
    <n v="6.15"/>
    <s v="yes"/>
    <s v="No"/>
    <x v="0"/>
    <n v="1"/>
    <x v="0"/>
    <s v="Obesity"/>
    <s v="Prediabetes"/>
    <s v="16-Oct-1962"/>
    <n v="12523.6"/>
    <s v="tier - 3"/>
    <s v="tier - 3"/>
    <s v="R1012"/>
    <n v="60"/>
  </r>
  <r>
    <s v="Id2185"/>
    <s v=" Mr.  Nate"/>
    <n v="36.799999999999997"/>
    <n v="4.62"/>
    <s v="No"/>
    <s v="No"/>
    <x v="1"/>
    <n v="1"/>
    <x v="0"/>
    <s v="Obesity"/>
    <s v="Normal"/>
    <s v="12-Jul-1966"/>
    <n v="12499.88"/>
    <s v="tier - 3"/>
    <s v="tier - 2"/>
    <s v="R1012"/>
    <n v="56"/>
  </r>
  <r>
    <s v="Id2186"/>
    <s v=" Mr.  Chris C"/>
    <n v="34.299999999999997"/>
    <n v="4.87"/>
    <s v="No"/>
    <s v="No"/>
    <x v="0"/>
    <n v="2"/>
    <x v="0"/>
    <s v="Obesity"/>
    <s v="Normal"/>
    <s v="03-Dec-1968"/>
    <n v="12495.29"/>
    <s v="tier - 3"/>
    <s v="tier - 3"/>
    <s v="R1012"/>
    <n v="54"/>
  </r>
  <r>
    <s v="Id2187"/>
    <s v=" Mr.  Scott"/>
    <n v="35.244999999999997"/>
    <n v="4.63"/>
    <s v="No"/>
    <s v="No"/>
    <x v="0"/>
    <n v="0"/>
    <x v="0"/>
    <s v="Obesity"/>
    <s v="Normal"/>
    <s v="01-Sep-1967"/>
    <n v="12485.8"/>
    <s v="tier - 3"/>
    <s v="tier - 3"/>
    <s v="R1013"/>
    <n v="55"/>
  </r>
  <r>
    <s v="Id2189"/>
    <s v=" Mr.  Erik C"/>
    <n v="36.1"/>
    <n v="5.65"/>
    <s v="yes"/>
    <s v="No"/>
    <x v="0"/>
    <n v="2"/>
    <x v="0"/>
    <s v="Obesity"/>
    <s v="Normal"/>
    <s v="12-Aug-1972"/>
    <n v="41055.29"/>
    <s v="tier - 1"/>
    <s v="tier - 2"/>
    <s v="R1011"/>
    <n v="50"/>
  </r>
  <r>
    <s v="Id2190"/>
    <s v=" Mr.  Shawn C"/>
    <n v="37.1"/>
    <n v="11.21"/>
    <s v="yes"/>
    <s v="No"/>
    <x v="1"/>
    <n v="1"/>
    <x v="0"/>
    <s v="Obesity"/>
    <s v="Diabetes"/>
    <s v="26-Nov-1968"/>
    <n v="12475.35"/>
    <s v="tier - 3"/>
    <s v="tier - 1"/>
    <s v="R1012"/>
    <n v="54"/>
  </r>
  <r>
    <s v="Id2192"/>
    <s v=" Mr.  John K"/>
    <n v="34.96"/>
    <n v="4.34"/>
    <s v="No"/>
    <s v="No"/>
    <x v="1"/>
    <n v="1"/>
    <x v="1"/>
    <s v="Obesity"/>
    <s v="Normal"/>
    <s v="04-Aug-1964"/>
    <n v="12430.95"/>
    <s v="tier - 3"/>
    <s v="tier - 3"/>
    <s v="R1024"/>
    <n v="58"/>
  </r>
  <r>
    <s v="Id2195"/>
    <s v=" Mr.  J A"/>
    <n v="45.8"/>
    <n v="4.8499999999999996"/>
    <s v="No"/>
    <s v="No"/>
    <x v="0"/>
    <n v="0"/>
    <x v="0"/>
    <s v="Obesity"/>
    <s v="Normal"/>
    <s v="29-Dec-1989"/>
    <n v="12404.88"/>
    <s v="tier - 3"/>
    <s v="tier - 3"/>
    <s v="R1016"/>
    <n v="33"/>
  </r>
  <r>
    <s v="Id2197"/>
    <s v=" Mr.  Anthony G"/>
    <n v="33.534999999999997"/>
    <n v="8.24"/>
    <s v="yes"/>
    <s v="No"/>
    <x v="0"/>
    <n v="0"/>
    <x v="0"/>
    <s v="Obesity"/>
    <s v="Diabetes"/>
    <s v="29-Dec-1966"/>
    <n v="12363.55"/>
    <s v="tier - 3"/>
    <s v="tier - 3"/>
    <s v="R1011"/>
    <n v="56"/>
  </r>
  <r>
    <s v="Id2198"/>
    <s v=" Mr.  Ryan"/>
    <n v="32.774999999999999"/>
    <n v="9.77"/>
    <s v="yes"/>
    <s v="No"/>
    <x v="0"/>
    <n v="0"/>
    <x v="0"/>
    <s v="Obesity"/>
    <s v="Diabetes"/>
    <s v="22-Sep-1963"/>
    <n v="12347.17"/>
    <s v="tier - 3"/>
    <s v="tier - 3"/>
    <s v="R1011"/>
    <n v="59"/>
  </r>
  <r>
    <s v="Id2199"/>
    <s v=" Mr.  Eric N"/>
    <n v="37.51"/>
    <n v="5.5"/>
    <s v="yes"/>
    <s v="No"/>
    <x v="0"/>
    <n v="2"/>
    <x v="0"/>
    <s v="Obesity"/>
    <s v="Normal"/>
    <s v="02-Aug-1963"/>
    <n v="12333.83"/>
    <s v="tier - 3"/>
    <s v="tier - 2"/>
    <s v="R1011"/>
    <n v="59"/>
  </r>
  <r>
    <s v="Id2200"/>
    <s v=" Mr.  Connor"/>
    <n v="39.86"/>
    <n v="11.84"/>
    <s v="yes"/>
    <s v="No"/>
    <x v="0"/>
    <n v="1"/>
    <x v="0"/>
    <s v="Obesity"/>
    <s v="Diabetes"/>
    <s v="11-Oct-1979"/>
    <n v="41034.22"/>
    <s v="tier - 1"/>
    <s v="tier - 3"/>
    <s v="R1017"/>
    <n v="43"/>
  </r>
  <r>
    <s v="Id2201"/>
    <s v=" Mr.  Patrick H"/>
    <n v="42.13"/>
    <n v="4.66"/>
    <s v="No"/>
    <s v="No"/>
    <x v="0"/>
    <n v="0"/>
    <x v="0"/>
    <s v="Obesity"/>
    <s v="Normal"/>
    <s v="29-Aug-1963"/>
    <n v="12323.94"/>
    <s v="tier - 3"/>
    <s v="tier - 3"/>
    <s v="R1017"/>
    <n v="59"/>
  </r>
  <r>
    <s v="Id2202"/>
    <s v=" Mr.  Tyler"/>
    <n v="35.99"/>
    <n v="11.11"/>
    <s v="No"/>
    <s v="No"/>
    <x v="0"/>
    <n v="0"/>
    <x v="0"/>
    <s v="Obesity"/>
    <s v="Diabetes"/>
    <s v="28-Oct-1963"/>
    <n v="12299.59"/>
    <s v="tier - 3"/>
    <s v="tier - 1"/>
    <s v="R1025"/>
    <n v="59"/>
  </r>
  <r>
    <s v="Id2203"/>
    <s v=" Ms.  Deborah L"/>
    <n v="33.11"/>
    <n v="10.51"/>
    <s v="No"/>
    <s v="No"/>
    <x v="0"/>
    <n v="0"/>
    <x v="1"/>
    <s v="Obesity"/>
    <s v="Diabetes"/>
    <s v="29-Oct-1990"/>
    <n v="12282.38"/>
    <s v="tier - 3"/>
    <s v="tier - 1"/>
    <s v="R1011"/>
    <n v="32"/>
  </r>
  <r>
    <s v="Id2204"/>
    <s v=" Ms.  Andrea K"/>
    <n v="35.200000000000003"/>
    <n v="7.72"/>
    <s v="yes"/>
    <s v="No"/>
    <x v="1"/>
    <n v="1"/>
    <x v="0"/>
    <s v="Obesity"/>
    <s v="Diabetes"/>
    <s v="16-Nov-1966"/>
    <n v="12282.03"/>
    <s v="tier - 3"/>
    <s v="tier - 1"/>
    <s v="R1025"/>
    <n v="56"/>
  </r>
  <r>
    <s v="Id2205"/>
    <s v=" Ms.  Elleree"/>
    <n v="29.91"/>
    <n v="5.55"/>
    <s v="yes"/>
    <s v="No"/>
    <x v="0"/>
    <n v="2"/>
    <x v="0"/>
    <s v="Obesity"/>
    <s v="Normal"/>
    <s v="28-Aug-1967"/>
    <n v="12269.69"/>
    <s v="tier - 3"/>
    <s v="tier - 2"/>
    <s v="R1012"/>
    <n v="55"/>
  </r>
  <r>
    <s v="Id2206"/>
    <s v=" Mr.  Brandon J"/>
    <n v="36.479999999999997"/>
    <n v="5.05"/>
    <s v="yes"/>
    <s v="No"/>
    <x v="0"/>
    <n v="1"/>
    <x v="0"/>
    <s v="Obesity"/>
    <s v="Normal"/>
    <s v="30-Dec-1967"/>
    <n v="12268.63"/>
    <s v="tier - 3"/>
    <s v="tier - 1"/>
    <s v="R1012"/>
    <n v="55"/>
  </r>
  <r>
    <s v="Id2208"/>
    <s v=" Ms.  Nina Wavik Sr"/>
    <n v="33.44"/>
    <n v="5.9"/>
    <s v="yes"/>
    <s v="No"/>
    <x v="0"/>
    <n v="1"/>
    <x v="0"/>
    <s v="Obesity"/>
    <s v="Prediabetes"/>
    <s v="13-Aug-1986"/>
    <n v="12255.04"/>
    <s v="tier - 3"/>
    <s v="tier - 2"/>
    <s v="R1026"/>
    <n v="36"/>
  </r>
  <r>
    <s v="Id2211"/>
    <s v=" Mr.  Martin"/>
    <n v="35.380000000000003"/>
    <n v="6.12"/>
    <s v="No"/>
    <s v="No"/>
    <x v="0"/>
    <n v="0"/>
    <x v="0"/>
    <s v="Obesity"/>
    <s v="Prediabetes"/>
    <s v="05-Jun-1974"/>
    <n v="40974.160000000003"/>
    <s v="tier - 1"/>
    <s v="tier - 2"/>
    <s v="R1013"/>
    <n v="49"/>
  </r>
  <r>
    <s v="Id2212"/>
    <s v=" Mr.  Steve"/>
    <n v="43.48"/>
    <n v="6.24"/>
    <s v="No"/>
    <s v="No"/>
    <x v="0"/>
    <n v="0"/>
    <x v="0"/>
    <s v="Obesity"/>
    <s v="Prediabetes"/>
    <s v="17-Jul-1963"/>
    <n v="12244.53"/>
    <s v="tier - 3"/>
    <s v="tier - 1"/>
    <s v="R1013"/>
    <n v="59"/>
  </r>
  <r>
    <s v="Id2213"/>
    <s v=" Mr.  Christopher"/>
    <n v="41.73"/>
    <n v="6.25"/>
    <s v="No"/>
    <s v="No"/>
    <x v="0"/>
    <n v="1"/>
    <x v="0"/>
    <s v="Obesity"/>
    <s v="Prediabetes"/>
    <s v="29-Jul-1966"/>
    <n v="12237.73"/>
    <s v="tier - 3"/>
    <s v="tier - 3"/>
    <s v="R1012"/>
    <n v="56"/>
  </r>
  <r>
    <s v="Id2214"/>
    <s v=" Ms.  Kathryn M"/>
    <n v="54.74"/>
    <n v="5.84"/>
    <s v="yes"/>
    <s v="No"/>
    <x v="1"/>
    <n v="1"/>
    <x v="1"/>
    <s v="Obesity"/>
    <s v="Prediabetes"/>
    <s v="15-Oct-1964"/>
    <n v="12235.84"/>
    <s v="tier - 3"/>
    <s v="tier - 3"/>
    <s v="R1012"/>
    <n v="58"/>
  </r>
  <r>
    <s v="Id2217"/>
    <s v=" Ms.  Jennifer E"/>
    <n v="36.06"/>
    <n v="8.83"/>
    <s v="No"/>
    <s v="No"/>
    <x v="0"/>
    <n v="0"/>
    <x v="0"/>
    <s v="Obesity"/>
    <s v="Diabetes"/>
    <s v="02-Jul-1964"/>
    <n v="12224.35"/>
    <s v="tier - 3"/>
    <s v="tier - 1"/>
    <s v="R1012"/>
    <n v="58"/>
  </r>
  <r>
    <s v="Id2218"/>
    <s v=" Ms.  Polly"/>
    <n v="43.28"/>
    <n v="4.41"/>
    <s v="No"/>
    <s v="No"/>
    <x v="0"/>
    <n v="0"/>
    <x v="0"/>
    <s v="Obesity"/>
    <s v="Normal"/>
    <s v="20-Jul-1964"/>
    <n v="12222.9"/>
    <s v="tier - 3"/>
    <s v="tier - 2"/>
    <s v="R1012"/>
    <n v="58"/>
  </r>
  <r>
    <s v="Id2221"/>
    <s v=" Mr.  Cole"/>
    <n v="30.8"/>
    <n v="10.95"/>
    <s v="No"/>
    <s v="No"/>
    <x v="0"/>
    <n v="0"/>
    <x v="0"/>
    <s v="Obesity"/>
    <s v="Diabetes"/>
    <s v="05-Oct-1987"/>
    <n v="12148.2"/>
    <s v="tier - 3"/>
    <s v="tier - 3"/>
    <s v="R1012"/>
    <n v="35"/>
  </r>
  <r>
    <s v="Id2224"/>
    <s v=" Mr.  Matthew T"/>
    <n v="38.25"/>
    <n v="6.2"/>
    <s v="No"/>
    <s v="No"/>
    <x v="0"/>
    <n v="1"/>
    <x v="0"/>
    <s v="Obesity"/>
    <s v="Prediabetes"/>
    <s v="04-Nov-1962"/>
    <n v="12142.58"/>
    <s v="tier - 3"/>
    <s v="tier - 2"/>
    <s v="R1013"/>
    <n v="60"/>
  </r>
  <r>
    <s v="Id2225"/>
    <s v=" Mr.  Pat"/>
    <n v="41.14"/>
    <n v="9.58"/>
    <s v="yes"/>
    <s v="No"/>
    <x v="1"/>
    <n v="1"/>
    <x v="1"/>
    <s v="Obesity"/>
    <s v="Diabetes"/>
    <s v="16-Sep-1974"/>
    <n v="12137.6"/>
    <s v="tier - 3"/>
    <s v="tier - 3"/>
    <s v="R1012"/>
    <n v="48"/>
  </r>
  <r>
    <s v="Id2226"/>
    <s v=" Ms.  Ashley"/>
    <n v="32.56"/>
    <n v="5.41"/>
    <s v="No"/>
    <s v="No"/>
    <x v="1"/>
    <n v="1"/>
    <x v="1"/>
    <s v="Obesity"/>
    <s v="Normal"/>
    <s v="06-Nov-1991"/>
    <n v="12130.8"/>
    <s v="tier - 3"/>
    <s v="tier - 3"/>
    <s v="R1026"/>
    <n v="31"/>
  </r>
  <r>
    <s v="Id2227"/>
    <s v=" Ms.  Elizabeth A"/>
    <n v="39.25"/>
    <n v="8.41"/>
    <s v="yes"/>
    <s v="No"/>
    <x v="0"/>
    <n v="1"/>
    <x v="0"/>
    <s v="Obesity"/>
    <s v="Diabetes"/>
    <s v="04-Jun-1963"/>
    <n v="12129.61"/>
    <s v="tier - 3"/>
    <s v="tier - 1"/>
    <s v="R1012"/>
    <n v="60"/>
  </r>
  <r>
    <s v="Id2229"/>
    <s v=" Ms.  Ruth"/>
    <n v="35.700000000000003"/>
    <n v="4.0599999999999996"/>
    <s v="No"/>
    <s v="No"/>
    <x v="1"/>
    <n v="1"/>
    <x v="0"/>
    <s v="Obesity"/>
    <s v="Normal"/>
    <s v="25-Oct-1968"/>
    <n v="12105.32"/>
    <s v="tier - 3"/>
    <s v="tier - 3"/>
    <s v="R1011"/>
    <n v="54"/>
  </r>
  <r>
    <s v="Id2232"/>
    <s v=" Ms.  Hillary"/>
    <n v="36.47"/>
    <n v="6.21"/>
    <s v="No"/>
    <s v="No"/>
    <x v="0"/>
    <n v="0"/>
    <x v="0"/>
    <s v="Obesity"/>
    <s v="Prediabetes"/>
    <s v="02-Sep-1984"/>
    <n v="12091.34"/>
    <s v="tier - 3"/>
    <s v="tier - 2"/>
    <s v="R1022"/>
    <n v="38"/>
  </r>
  <r>
    <s v="Id2233"/>
    <s v=" Ms.  Amy K"/>
    <n v="49.64"/>
    <n v="4.76"/>
    <s v="No"/>
    <s v="No"/>
    <x v="1"/>
    <n v="1"/>
    <x v="0"/>
    <s v="Obesity"/>
    <s v="Normal"/>
    <s v="04-Sep-1963"/>
    <n v="48970.25"/>
    <s v="tier - 1"/>
    <s v="tier - 2"/>
    <s v="R1013"/>
    <n v="59"/>
  </r>
  <r>
    <s v="Id2234"/>
    <s v=" Mr.  Scott"/>
    <n v="36.799999999999997"/>
    <n v="5.73"/>
    <s v="yes"/>
    <s v="No"/>
    <x v="1"/>
    <n v="1"/>
    <x v="0"/>
    <s v="Obesity"/>
    <s v="Prediabetes"/>
    <s v="16-Sep-1979"/>
    <n v="40941.29"/>
    <s v="tier - 1"/>
    <s v="tier - 2"/>
    <s v="R1013"/>
    <n v="43"/>
  </r>
  <r>
    <s v="Id2235"/>
    <s v=" Mr.  John"/>
    <n v="33.880000000000003"/>
    <n v="10.78"/>
    <s v="yes"/>
    <s v="No"/>
    <x v="0"/>
    <n v="0"/>
    <x v="0"/>
    <s v="Obesity"/>
    <s v="Diabetes"/>
    <s v="07-Sep-1986"/>
    <n v="12048.13"/>
    <s v="tier - 3"/>
    <s v="tier - 2"/>
    <s v="R1026"/>
    <n v="36"/>
  </r>
  <r>
    <s v="Id2236"/>
    <s v=" Mr.  Maaikel"/>
    <n v="32.01"/>
    <n v="5.08"/>
    <s v="yes"/>
    <s v="No"/>
    <x v="0"/>
    <n v="1"/>
    <x v="0"/>
    <s v="Obesity"/>
    <s v="Normal"/>
    <s v="24-Nov-1966"/>
    <n v="12044.34"/>
    <s v="tier - 3"/>
    <s v="tier - 1"/>
    <s v="R1012"/>
    <n v="56"/>
  </r>
  <r>
    <s v="Id2237"/>
    <s v=" Mr.  Daniel C"/>
    <n v="39.049999999999997"/>
    <n v="6.06"/>
    <s v="No"/>
    <s v="No"/>
    <x v="0"/>
    <n v="1"/>
    <x v="1"/>
    <s v="Obesity"/>
    <s v="Prediabetes"/>
    <s v="16-Oct-1979"/>
    <n v="12035.18"/>
    <s v="tier - 3"/>
    <s v="tier - 3"/>
    <s v="R1021"/>
    <n v="43"/>
  </r>
  <r>
    <s v="Id2238"/>
    <s v=" Mr.  Christopher S"/>
    <n v="33.630000000000003"/>
    <n v="11.39"/>
    <s v="No"/>
    <s v="No"/>
    <x v="0"/>
    <n v="0"/>
    <x v="0"/>
    <s v="Obesity"/>
    <s v="Diabetes"/>
    <s v="29-Oct-1965"/>
    <n v="12032.33"/>
    <s v="tier - 3"/>
    <s v="tier - 1"/>
    <s v="R1011"/>
    <n v="57"/>
  </r>
  <r>
    <s v="Id2239"/>
    <s v=" Mr.  William R"/>
    <n v="34.865000000000002"/>
    <n v="5.35"/>
    <s v="yes"/>
    <s v="No"/>
    <x v="0"/>
    <n v="1"/>
    <x v="0"/>
    <s v="Obesity"/>
    <s v="Normal"/>
    <s v="09-Jun-1965"/>
    <n v="12029.29"/>
    <s v="tier - 3"/>
    <s v="tier - 2"/>
    <s v="R1024"/>
    <n v="57"/>
  </r>
  <r>
    <s v="Id2240"/>
    <s v=" Ms.  Lyndsy"/>
    <n v="43.11"/>
    <n v="5.6"/>
    <s v="No"/>
    <s v="No"/>
    <x v="0"/>
    <n v="0"/>
    <x v="0"/>
    <s v="Obesity"/>
    <s v="Normal"/>
    <s v="17-Oct-1982"/>
    <n v="12001.29"/>
    <s v="tier - 3"/>
    <s v="tier - 3"/>
    <s v="R1021"/>
    <n v="40"/>
  </r>
  <r>
    <s v="Id2241"/>
    <s v=" Ms.  Jessica"/>
    <n v="30.305"/>
    <n v="4.2699999999999996"/>
    <s v="yes"/>
    <s v="No"/>
    <x v="0"/>
    <n v="1"/>
    <x v="0"/>
    <s v="Obesity"/>
    <s v="Normal"/>
    <s v="12-Dec-1993"/>
    <n v="11994.89"/>
    <s v="tier - 3"/>
    <s v="tier - 2"/>
    <s v="R1012"/>
    <n v="29"/>
  </r>
  <r>
    <s v="Id2245"/>
    <s v=" Ms.  Katherine A"/>
    <n v="30.14"/>
    <n v="9.4499999999999993"/>
    <s v="yes"/>
    <s v="No"/>
    <x v="0"/>
    <n v="0"/>
    <x v="0"/>
    <s v="Obesity"/>
    <s v="Diabetes"/>
    <s v="04-Aug-1992"/>
    <n v="40932.43"/>
    <s v="tier - 1"/>
    <s v="tier - 2"/>
    <s v="R1013"/>
    <n v="30"/>
  </r>
  <r>
    <s v="Id2247"/>
    <s v=" Ms.  Jessica"/>
    <n v="32.395000000000003"/>
    <n v="11.1"/>
    <s v="yes"/>
    <s v="No"/>
    <x v="0"/>
    <n v="0"/>
    <x v="0"/>
    <s v="Obesity"/>
    <s v="Diabetes"/>
    <s v="25-Dec-1964"/>
    <n v="11944.59"/>
    <s v="tier - 3"/>
    <s v="tier - 2"/>
    <s v="R1016"/>
    <n v="58"/>
  </r>
  <r>
    <s v="Id2248"/>
    <s v=" Mr.  Eric S"/>
    <n v="42.75"/>
    <n v="4.22"/>
    <s v="No"/>
    <s v="No"/>
    <x v="0"/>
    <n v="0"/>
    <x v="1"/>
    <s v="Obesity"/>
    <s v="Normal"/>
    <s v="19-Oct-1991"/>
    <n v="11941.83"/>
    <s v="tier - 3"/>
    <s v="tier - 1"/>
    <s v="R1023"/>
    <n v="31"/>
  </r>
  <r>
    <s v="Id2249"/>
    <s v=" Mr.  Joseph"/>
    <n v="36.64"/>
    <n v="7.26"/>
    <s v="No"/>
    <s v="No"/>
    <x v="0"/>
    <n v="0"/>
    <x v="0"/>
    <s v="Obesity"/>
    <s v="Diabetes"/>
    <s v="02-Aug-1964"/>
    <n v="11938.26"/>
    <s v="tier - 3"/>
    <s v="tier - 3"/>
    <s v="R1019"/>
    <n v="58"/>
  </r>
  <r>
    <s v="Id2250"/>
    <s v=" Ms.  Mary"/>
    <n v="39.049999999999997"/>
    <n v="5.27"/>
    <s v="yes"/>
    <s v="No"/>
    <x v="0"/>
    <n v="1"/>
    <x v="0"/>
    <s v="Obesity"/>
    <s v="Normal"/>
    <s v="20-Dec-1964"/>
    <n v="11931.13"/>
    <s v="tier - 3"/>
    <s v="tier - 1"/>
    <s v="R1019"/>
    <n v="58"/>
  </r>
  <r>
    <s v="Id2251"/>
    <s v=" Ms.  Natalie"/>
    <n v="33.1"/>
    <n v="5.46"/>
    <s v="yes"/>
    <s v="No"/>
    <x v="0"/>
    <n v="1"/>
    <x v="0"/>
    <s v="Obesity"/>
    <s v="Normal"/>
    <s v="19-Nov-1964"/>
    <n v="11918.2"/>
    <s v="tier - 3"/>
    <s v="tier - 1"/>
    <s v="R1021"/>
    <n v="58"/>
  </r>
  <r>
    <s v="Id2252"/>
    <s v=" Mr.  Christopher"/>
    <n v="31.824999999999999"/>
    <n v="8.1300000000000008"/>
    <s v="No"/>
    <s v="No"/>
    <x v="0"/>
    <n v="0"/>
    <x v="0"/>
    <s v="Obesity"/>
    <s v="Diabetes"/>
    <s v="02-Jun-2004"/>
    <n v="11884.05"/>
    <s v="tier - 3"/>
    <s v="tier - 3"/>
    <s v="R1013"/>
    <n v="19"/>
  </r>
  <r>
    <s v="Id2254"/>
    <s v=" Ms.  Alexandra"/>
    <n v="30.495000000000001"/>
    <n v="8.68"/>
    <s v="No"/>
    <s v="No"/>
    <x v="0"/>
    <n v="0"/>
    <x v="0"/>
    <s v="Obesity"/>
    <s v="Diabetes"/>
    <s v="14-Jul-1967"/>
    <n v="11881.36"/>
    <s v="tier - 3"/>
    <s v="tier - 2"/>
    <s v="R1011"/>
    <n v="55"/>
  </r>
  <r>
    <s v="Id2258"/>
    <s v=" Mr.  Blue"/>
    <n v="35.409999999999997"/>
    <n v="5.68"/>
    <s v="No"/>
    <s v="No"/>
    <x v="0"/>
    <n v="0"/>
    <x v="0"/>
    <s v="Obesity"/>
    <s v="Normal"/>
    <s v="29-Sep-1964"/>
    <n v="11856.41"/>
    <s v="tier - 3"/>
    <s v="tier - 2"/>
    <s v="R1013"/>
    <n v="58"/>
  </r>
  <r>
    <s v="Id2259"/>
    <s v=" Mr.  Jeffrey M"/>
    <n v="50.58"/>
    <n v="5.12"/>
    <s v="No"/>
    <s v="No"/>
    <x v="0"/>
    <n v="2"/>
    <x v="1"/>
    <s v="Obesity"/>
    <s v="Normal"/>
    <s v="27-Jun-1964"/>
    <n v="11848.14"/>
    <s v="tier - 3"/>
    <s v="tier - 2"/>
    <s v="R1011"/>
    <n v="58"/>
  </r>
  <r>
    <s v="Id2260"/>
    <s v=" Mr.  Andrew"/>
    <n v="32.11"/>
    <n v="4.75"/>
    <s v="yes"/>
    <s v="No"/>
    <x v="0"/>
    <n v="2"/>
    <x v="0"/>
    <s v="Obesity"/>
    <s v="Normal"/>
    <s v="10-Nov-1965"/>
    <n v="11842.62"/>
    <s v="tier - 3"/>
    <s v="tier - 3"/>
    <s v="R1012"/>
    <n v="57"/>
  </r>
  <r>
    <s v="Id2261"/>
    <s v=" Ms.  Julia"/>
    <n v="34.479999999999997"/>
    <n v="6.31"/>
    <s v="No"/>
    <s v="No"/>
    <x v="1"/>
    <n v="1"/>
    <x v="0"/>
    <s v="Obesity"/>
    <s v="Prediabetes"/>
    <s v="11-Jul-1964"/>
    <n v="11842.44"/>
    <s v="tier - 3"/>
    <s v="tier - 2"/>
    <s v="R1011"/>
    <n v="58"/>
  </r>
  <r>
    <s v="Id2262"/>
    <s v=" Mr.  Daniel"/>
    <n v="34.39"/>
    <n v="6.28"/>
    <s v="yes"/>
    <s v="No"/>
    <x v="0"/>
    <n v="1"/>
    <x v="0"/>
    <s v="Obesity"/>
    <s v="Prediabetes"/>
    <s v="25-Sep-1965"/>
    <n v="11840.78"/>
    <s v="tier - 3"/>
    <s v="tier - 2"/>
    <s v="R1012"/>
    <n v="57"/>
  </r>
  <r>
    <s v="Id2267"/>
    <s v=" Ms.  Katie"/>
    <n v="36.799999999999997"/>
    <n v="5.88"/>
    <s v="No"/>
    <s v="No"/>
    <x v="0"/>
    <n v="1"/>
    <x v="0"/>
    <s v="Obesity"/>
    <s v="Prediabetes"/>
    <s v="10-Jun-1972"/>
    <n v="40817.85"/>
    <s v="tier - 1"/>
    <s v="tier - 3"/>
    <s v="R1011"/>
    <n v="50"/>
  </r>
  <r>
    <s v="Id2270"/>
    <s v=" Ms.  Sandra K"/>
    <n v="35.619999999999997"/>
    <n v="4.16"/>
    <s v="No"/>
    <s v="No"/>
    <x v="0"/>
    <n v="0"/>
    <x v="0"/>
    <s v="Obesity"/>
    <s v="Normal"/>
    <s v="06-Nov-1979"/>
    <n v="11752.68"/>
    <s v="tier - 3"/>
    <s v="tier - 1"/>
    <s v="R1026"/>
    <n v="43"/>
  </r>
  <r>
    <s v="Id2271"/>
    <s v=" Ms.  Katharine"/>
    <n v="30.495000000000001"/>
    <n v="4.57"/>
    <s v="yes"/>
    <s v="No"/>
    <x v="0"/>
    <n v="0"/>
    <x v="1"/>
    <s v="Obesity"/>
    <s v="Normal"/>
    <s v="02-Dec-1964"/>
    <n v="11743.93"/>
    <s v="tier - 3"/>
    <s v="tier - 1"/>
    <s v="R1012"/>
    <n v="58"/>
  </r>
  <r>
    <s v="Id2272"/>
    <s v=" Mr.  Jerome"/>
    <n v="30.69"/>
    <n v="7.05"/>
    <s v="yes"/>
    <s v="No"/>
    <x v="0"/>
    <n v="2"/>
    <x v="0"/>
    <s v="Obesity"/>
    <s v="Diabetes"/>
    <s v="09-Jun-1963"/>
    <n v="11743.3"/>
    <s v="tier - 3"/>
    <s v="tier - 3"/>
    <s v="R1013"/>
    <n v="59"/>
  </r>
  <r>
    <s v="Id2273"/>
    <s v=" Ms.  Julia R"/>
    <n v="35.799999999999997"/>
    <n v="5.63"/>
    <s v="yes"/>
    <s v="No"/>
    <x v="0"/>
    <n v="2"/>
    <x v="0"/>
    <s v="Obesity"/>
    <s v="Normal"/>
    <s v="12-Nov-1969"/>
    <n v="11741.73"/>
    <s v="tier - 3"/>
    <s v="tier - 1"/>
    <s v="R1011"/>
    <n v="53"/>
  </r>
  <r>
    <s v="Id2276"/>
    <s v=" Mr.  Jim"/>
    <n v="48.75"/>
    <n v="4.34"/>
    <s v="No"/>
    <s v="No"/>
    <x v="0"/>
    <n v="0"/>
    <x v="0"/>
    <s v="Obesity"/>
    <s v="Normal"/>
    <s v="26-Nov-1984"/>
    <n v="11730.82"/>
    <s v="tier - 3"/>
    <s v="tier - 3"/>
    <s v="R1026"/>
    <n v="38"/>
  </r>
  <r>
    <s v="Id2278"/>
    <s v=" Ms.  Abby L"/>
    <n v="38.39"/>
    <n v="8.33"/>
    <s v="yes"/>
    <s v="No"/>
    <x v="0"/>
    <n v="1"/>
    <x v="0"/>
    <s v="Obesity"/>
    <s v="Diabetes"/>
    <s v="21-Oct-1982"/>
    <n v="11712.97"/>
    <s v="tier - 3"/>
    <s v="tier - 2"/>
    <s v="R1021"/>
    <n v="40"/>
  </r>
  <r>
    <s v="Id2280"/>
    <s v=" Mr.  Ali"/>
    <n v="43.7"/>
    <n v="7.23"/>
    <s v="No"/>
    <s v="No"/>
    <x v="0"/>
    <n v="0"/>
    <x v="0"/>
    <s v="Obesity"/>
    <s v="Diabetes"/>
    <s v="01-Dec-1970"/>
    <n v="11696.52"/>
    <s v="tier - 3"/>
    <s v="tier - 1"/>
    <s v="R1021"/>
    <n v="52"/>
  </r>
  <r>
    <s v="Id2281"/>
    <s v=" Mr.  Joshua"/>
    <n v="40.945"/>
    <n v="10.57"/>
    <s v="No"/>
    <s v="No"/>
    <x v="0"/>
    <n v="0"/>
    <x v="0"/>
    <s v="Obesity"/>
    <s v="Diabetes"/>
    <s v="09-Nov-1966"/>
    <n v="11674.13"/>
    <s v="tier - 3"/>
    <s v="tier - 1"/>
    <s v="R1011"/>
    <n v="56"/>
  </r>
  <r>
    <s v="Id2282"/>
    <s v=" Mr.  Pierre"/>
    <n v="48.31"/>
    <n v="9.58"/>
    <s v="yes"/>
    <s v="No"/>
    <x v="0"/>
    <n v="2"/>
    <x v="1"/>
    <s v="Obesity"/>
    <s v="Diabetes"/>
    <s v="23-Aug-1966"/>
    <n v="11658.38"/>
    <s v="tier - 3"/>
    <s v="tier - 3"/>
    <s v="R1024"/>
    <n v="56"/>
  </r>
  <r>
    <s v="Id2284"/>
    <s v=" Mr.  David"/>
    <n v="31.9"/>
    <n v="10.119999999999999"/>
    <s v="No"/>
    <s v="No"/>
    <x v="0"/>
    <n v="2"/>
    <x v="0"/>
    <s v="Obesity"/>
    <s v="Diabetes"/>
    <s v="20-Jul-1994"/>
    <n v="11657.81"/>
    <s v="tier - 3"/>
    <s v="tier - 2"/>
    <s v="R1023"/>
    <n v="28"/>
  </r>
  <r>
    <s v="Id2285"/>
    <s v=" Ms.  Carla"/>
    <n v="31.64"/>
    <n v="7.91"/>
    <s v="No"/>
    <s v="No"/>
    <x v="0"/>
    <n v="0"/>
    <x v="0"/>
    <s v="Obesity"/>
    <s v="Diabetes"/>
    <s v="04-Oct-1966"/>
    <n v="11657.72"/>
    <s v="tier - 3"/>
    <s v="tier - 2"/>
    <s v="R1024"/>
    <n v="56"/>
  </r>
  <r>
    <s v="Id2286"/>
    <s v=" Mr.  Alvaro Sr"/>
    <n v="46.7"/>
    <n v="10.9"/>
    <s v="No"/>
    <s v="No"/>
    <x v="0"/>
    <n v="0"/>
    <x v="0"/>
    <s v="Obesity"/>
    <s v="Diabetes"/>
    <s v="17-Jul-1986"/>
    <n v="11625.11"/>
    <s v="tier - 3"/>
    <s v="tier - 3"/>
    <s v="R1022"/>
    <n v="36"/>
  </r>
  <r>
    <s v="Id2288"/>
    <s v=" Mr.  Mark P"/>
    <n v="31.24"/>
    <n v="7.42"/>
    <s v="yes"/>
    <s v="No"/>
    <x v="0"/>
    <n v="2"/>
    <x v="0"/>
    <s v="Obesity"/>
    <s v="Diabetes"/>
    <s v="06-Nov-1965"/>
    <n v="11576.13"/>
    <s v="tier - 3"/>
    <s v="tier - 3"/>
    <s v="R1011"/>
    <n v="57"/>
  </r>
  <r>
    <s v="Id2289"/>
    <s v=" Ms.  Desiree"/>
    <n v="39.22"/>
    <n v="5.62"/>
    <s v="yes"/>
    <s v="No"/>
    <x v="0"/>
    <n v="1"/>
    <x v="0"/>
    <s v="Obesity"/>
    <s v="Normal"/>
    <s v="25-Dec-1965"/>
    <n v="11566.3"/>
    <s v="tier - 3"/>
    <s v="tier - 3"/>
    <s v="R1016"/>
    <n v="57"/>
  </r>
  <r>
    <s v="Id2291"/>
    <s v=" Mr.  Lusapho"/>
    <n v="32.299999999999997"/>
    <n v="9.89"/>
    <s v="No"/>
    <s v="No"/>
    <x v="0"/>
    <n v="0"/>
    <x v="0"/>
    <s v="Obesity"/>
    <s v="Diabetes"/>
    <s v="27-Oct-1965"/>
    <n v="11554.22"/>
    <s v="tier - 3"/>
    <s v="tier - 1"/>
    <s v="R1013"/>
    <n v="57"/>
  </r>
  <r>
    <s v="Id2292"/>
    <s v=" Ms.  Erin C"/>
    <n v="39.94"/>
    <n v="5.14"/>
    <s v="No"/>
    <s v="No"/>
    <x v="0"/>
    <n v="0"/>
    <x v="0"/>
    <s v="Obesity"/>
    <s v="Normal"/>
    <s v="23-Jul-1973"/>
    <n v="11552.9"/>
    <s v="tier - 3"/>
    <s v="tier - 2"/>
    <s v="R1011"/>
    <n v="49"/>
  </r>
  <r>
    <s v="Id2293"/>
    <s v=" Mr.  Alan F"/>
    <n v="48.99"/>
    <n v="9.7799999999999994"/>
    <s v="yes"/>
    <s v="No"/>
    <x v="0"/>
    <n v="1"/>
    <x v="1"/>
    <s v="Obesity"/>
    <s v="Diabetes"/>
    <s v="01-Dec-1971"/>
    <n v="11540.25"/>
    <s v="tier - 3"/>
    <s v="tier - 1"/>
    <s v="R1012"/>
    <n v="51"/>
  </r>
  <r>
    <s v="Id2294"/>
    <s v=" Mr.  Ryan"/>
    <n v="30"/>
    <n v="5.61"/>
    <s v="yes"/>
    <s v="No"/>
    <x v="1"/>
    <n v="1"/>
    <x v="0"/>
    <s v="Obesity"/>
    <s v="Normal"/>
    <s v="14-Nov-1968"/>
    <n v="11538.42"/>
    <s v="tier - 3"/>
    <s v="tier - 1"/>
    <s v="R1011"/>
    <n v="54"/>
  </r>
  <r>
    <s v="Id2295"/>
    <s v=" Ms.  Hope"/>
    <n v="35.340000000000003"/>
    <n v="5.51"/>
    <s v="yes"/>
    <s v="No"/>
    <x v="1"/>
    <n v="1"/>
    <x v="0"/>
    <s v="Obesity"/>
    <s v="Normal"/>
    <s v="03-Oct-1965"/>
    <n v="11534.87"/>
    <s v="tier - 3"/>
    <s v="tier - 1"/>
    <s v="R1017"/>
    <n v="57"/>
  </r>
  <r>
    <s v="Id2296"/>
    <s v=" Mr.  Josh"/>
    <n v="32.204999999999998"/>
    <n v="8.3800000000000008"/>
    <s v="yes"/>
    <s v="No"/>
    <x v="0"/>
    <n v="2"/>
    <x v="0"/>
    <s v="Obesity"/>
    <s v="Diabetes"/>
    <s v="23-Jul-1970"/>
    <n v="11530.12"/>
    <s v="tier - 3"/>
    <s v="tier - 1"/>
    <s v="R1012"/>
    <n v="52"/>
  </r>
  <r>
    <s v="Id2297"/>
    <s v=" Mr.  Jacob J"/>
    <n v="33.880000000000003"/>
    <n v="4.68"/>
    <s v="No"/>
    <s v="yes"/>
    <x v="0"/>
    <n v="1"/>
    <x v="0"/>
    <s v="Obesity"/>
    <s v="Normal"/>
    <s v="12-Jun-1988"/>
    <n v="11524.25"/>
    <s v="tier - 3"/>
    <s v="tier - 1"/>
    <s v="R1026"/>
    <n v="34"/>
  </r>
  <r>
    <s v="Id2301"/>
    <s v=" Mr.  Patrick"/>
    <n v="36.384999999999998"/>
    <n v="11.49"/>
    <s v="No"/>
    <s v="No"/>
    <x v="0"/>
    <n v="0"/>
    <x v="0"/>
    <s v="Obesity"/>
    <s v="Diabetes"/>
    <s v="10-Jul-1975"/>
    <n v="40590.550000000003"/>
    <s v="tier - 1"/>
    <s v="tier - 3"/>
    <s v="R1012"/>
    <n v="47"/>
  </r>
  <r>
    <s v="Id2302"/>
    <s v=" Mr.  Roman"/>
    <n v="34.69"/>
    <n v="5.65"/>
    <s v="No"/>
    <s v="No"/>
    <x v="0"/>
    <n v="0"/>
    <x v="0"/>
    <s v="Obesity"/>
    <s v="Normal"/>
    <s v="11-Aug-1969"/>
    <n v="11497.69"/>
    <s v="tier - 3"/>
    <s v="tier - 1"/>
    <s v="R1012"/>
    <n v="53"/>
  </r>
  <r>
    <s v="Id2303"/>
    <s v=" Mr.  David"/>
    <n v="37.68"/>
    <n v="4.29"/>
    <s v="yes"/>
    <s v="No"/>
    <x v="0"/>
    <n v="0"/>
    <x v="0"/>
    <s v="Obesity"/>
    <s v="Normal"/>
    <s v="07-Jun-1983"/>
    <n v="11492.46"/>
    <s v="tier - 3"/>
    <s v="tier - 3"/>
    <s v="R1026"/>
    <n v="40"/>
  </r>
  <r>
    <s v="Id2304"/>
    <s v=" Ms.  Evelyn L"/>
    <n v="38.39"/>
    <n v="4.1100000000000003"/>
    <s v="yes"/>
    <s v="No"/>
    <x v="0"/>
    <n v="0"/>
    <x v="1"/>
    <s v="Obesity"/>
    <s v="Normal"/>
    <s v="13-Oct-1970"/>
    <n v="11488.32"/>
    <s v="tier - 3"/>
    <s v="tier - 1"/>
    <s v="R1014"/>
    <n v="52"/>
  </r>
  <r>
    <s v="Id2305"/>
    <s v=" Mr.  Jim"/>
    <n v="35.49"/>
    <n v="4.74"/>
    <s v="yes"/>
    <s v="No"/>
    <x v="1"/>
    <n v="1"/>
    <x v="0"/>
    <s v="Obesity"/>
    <s v="Normal"/>
    <s v="10-Sep-2004"/>
    <n v="11482.63"/>
    <s v="tier - 3"/>
    <s v="tier - 2"/>
    <s v="R1013"/>
    <n v="18"/>
  </r>
  <r>
    <s v="Id2306"/>
    <s v=" Mr.  Matthew S"/>
    <n v="44.7"/>
    <n v="7.6"/>
    <s v="yes"/>
    <s v="No"/>
    <x v="0"/>
    <n v="2"/>
    <x v="0"/>
    <s v="Obesity"/>
    <s v="Diabetes"/>
    <s v="07-Sep-1966"/>
    <n v="11478.14"/>
    <s v="tier - 3"/>
    <s v="tier - 2"/>
    <s v="R1025"/>
    <n v="56"/>
  </r>
  <r>
    <s v="Id2307"/>
    <s v=" Mr.  Kenneth"/>
    <n v="38.380000000000003"/>
    <n v="8.5"/>
    <s v="yes"/>
    <s v="No"/>
    <x v="0"/>
    <n v="2"/>
    <x v="0"/>
    <s v="Obesity"/>
    <s v="Diabetes"/>
    <s v="23-Jun-1965"/>
    <n v="11455.28"/>
    <s v="tier - 3"/>
    <s v="tier - 2"/>
    <s v="R1011"/>
    <n v="57"/>
  </r>
  <r>
    <s v="Id2308"/>
    <s v=" Ms.  Andrea"/>
    <n v="35.244999999999997"/>
    <n v="11.22"/>
    <s v="yes"/>
    <s v="No"/>
    <x v="0"/>
    <n v="0"/>
    <x v="0"/>
    <s v="Obesity"/>
    <s v="Diabetes"/>
    <s v="14-Jun-1966"/>
    <n v="11454.02"/>
    <s v="tier - 3"/>
    <s v="tier - 1"/>
    <s v="R1012"/>
    <n v="56"/>
  </r>
  <r>
    <s v="Id2309"/>
    <s v=" Ms.  Kristina"/>
    <n v="49.84"/>
    <n v="5.0999999999999996"/>
    <s v="yes"/>
    <s v="No"/>
    <x v="1"/>
    <n v="1"/>
    <x v="0"/>
    <s v="Obesity"/>
    <s v="Normal"/>
    <s v="12-Sep-1971"/>
    <n v="11436.74"/>
    <s v="tier - 3"/>
    <s v="tier - 3"/>
    <s v="R1012"/>
    <n v="51"/>
  </r>
  <r>
    <s v="Id2310"/>
    <s v=" Ms.  Kristen"/>
    <n v="49.06"/>
    <n v="5.43"/>
    <s v="yes"/>
    <s v="No"/>
    <x v="0"/>
    <n v="1"/>
    <x v="0"/>
    <s v="Obesity"/>
    <s v="Normal"/>
    <s v="17-Jul-1980"/>
    <n v="11435.74"/>
    <s v="tier - 3"/>
    <s v="tier - 3"/>
    <s v="R1021"/>
    <n v="42"/>
  </r>
  <r>
    <s v="Id2311"/>
    <s v=" Mr.  Matthew"/>
    <n v="30.88"/>
    <n v="5.82"/>
    <s v="No"/>
    <s v="No"/>
    <x v="0"/>
    <n v="2"/>
    <x v="0"/>
    <s v="Obesity"/>
    <s v="Prediabetes"/>
    <s v="09-Jun-1985"/>
    <n v="11419.49"/>
    <s v="tier - 3"/>
    <s v="tier - 1"/>
    <s v="R1012"/>
    <n v="37"/>
  </r>
  <r>
    <s v="Id2312"/>
    <s v=" Mrs.  Kathleen"/>
    <n v="33.35"/>
    <n v="6.05"/>
    <s v="No"/>
    <s v="No"/>
    <x v="1"/>
    <n v="1"/>
    <x v="0"/>
    <s v="Obesity"/>
    <s v="Prediabetes"/>
    <s v="03-Nov-1985"/>
    <n v="40419.019999999997"/>
    <s v="tier - 1"/>
    <s v="tier - 2"/>
    <s v="R1013"/>
    <n v="37"/>
  </r>
  <r>
    <s v="Id2313"/>
    <s v=" Ms.  Lindsey"/>
    <n v="38"/>
    <n v="6.38"/>
    <s v="yes"/>
    <s v="No"/>
    <x v="0"/>
    <n v="1"/>
    <x v="0"/>
    <s v="Obesity"/>
    <s v="Prediabetes"/>
    <s v="23-Oct-1983"/>
    <n v="11412.02"/>
    <s v="tier - 3"/>
    <s v="tier - 1"/>
    <s v="R1021"/>
    <n v="39"/>
  </r>
  <r>
    <s v="Id2314"/>
    <s v=" Mr.  Robert"/>
    <n v="36.08"/>
    <n v="5.73"/>
    <s v="yes"/>
    <s v="No"/>
    <x v="0"/>
    <n v="1"/>
    <x v="0"/>
    <s v="Obesity"/>
    <s v="Prediabetes"/>
    <s v="07-Oct-1970"/>
    <n v="11411.69"/>
    <s v="tier - 3"/>
    <s v="tier - 2"/>
    <s v="R1011"/>
    <n v="52"/>
  </r>
  <r>
    <s v="Id2315"/>
    <s v=" Ms.  Sarah E"/>
    <n v="44.34"/>
    <n v="4.0199999999999996"/>
    <s v="yes"/>
    <s v="No"/>
    <x v="0"/>
    <n v="2"/>
    <x v="1"/>
    <s v="Obesity"/>
    <s v="Normal"/>
    <s v="02-Oct-1970"/>
    <n v="11396.9"/>
    <s v="tier - 3"/>
    <s v="tier - 3"/>
    <s v="R1024"/>
    <n v="52"/>
  </r>
  <r>
    <s v="Id2316"/>
    <s v=" Ms.  Flannery"/>
    <n v="35.700000000000003"/>
    <n v="5.47"/>
    <s v="yes"/>
    <s v="No"/>
    <x v="0"/>
    <n v="1"/>
    <x v="0"/>
    <s v="Obesity"/>
    <s v="Normal"/>
    <s v="19-Dec-1967"/>
    <n v="11394.07"/>
    <s v="tier - 3"/>
    <s v="tier - 1"/>
    <s v="R1018"/>
    <n v="55"/>
  </r>
  <r>
    <s v="Id2317"/>
    <s v=" Mr.  John T"/>
    <n v="34.01"/>
    <n v="11.3"/>
    <s v="No"/>
    <s v="No"/>
    <x v="0"/>
    <n v="0"/>
    <x v="0"/>
    <s v="Obesity"/>
    <s v="Diabetes"/>
    <s v="28-Jul-1997"/>
    <n v="11388.27"/>
    <s v="tier - 3"/>
    <s v="tier - 2"/>
    <s v="R1026"/>
    <n v="25"/>
  </r>
  <r>
    <s v="Id2318"/>
    <s v=" Mr.  Koji"/>
    <n v="31.54"/>
    <n v="6.72"/>
    <s v="No"/>
    <s v="No"/>
    <x v="0"/>
    <n v="0"/>
    <x v="0"/>
    <s v="Obesity"/>
    <s v="Diabetes"/>
    <s v="13-Jun-1964"/>
    <n v="11381.33"/>
    <s v="tier - 3"/>
    <s v="tier - 2"/>
    <s v="R1013"/>
    <n v="58"/>
  </r>
  <r>
    <s v="Id2321"/>
    <s v=" Ms.  Lindy"/>
    <n v="42.46"/>
    <n v="4.1100000000000003"/>
    <s v="No"/>
    <s v="No"/>
    <x v="0"/>
    <n v="0"/>
    <x v="0"/>
    <s v="Obesity"/>
    <s v="Normal"/>
    <s v="13-Dec-1964"/>
    <n v="11365.95"/>
    <s v="tier - 3"/>
    <s v="tier - 2"/>
    <s v="R1011"/>
    <n v="58"/>
  </r>
  <r>
    <s v="Id2322"/>
    <s v=" Mr.  Thomas"/>
    <n v="54.47"/>
    <n v="7.48"/>
    <s v="No"/>
    <s v="No"/>
    <x v="0"/>
    <n v="0"/>
    <x v="0"/>
    <s v="Obesity"/>
    <s v="Diabetes"/>
    <s v="03-Jul-1964"/>
    <n v="11363.28"/>
    <s v="tier - 3"/>
    <s v="tier - 1"/>
    <s v="R1013"/>
    <n v="58"/>
  </r>
  <r>
    <s v="Id2324"/>
    <s v=" Mr.  Matthew"/>
    <n v="48.12"/>
    <n v="4.51"/>
    <s v="yes"/>
    <s v="No"/>
    <x v="0"/>
    <n v="1"/>
    <x v="0"/>
    <s v="Obesity"/>
    <s v="Normal"/>
    <s v="04-Jul-1964"/>
    <n v="11362.76"/>
    <s v="tier - 3"/>
    <s v="tier - 1"/>
    <s v="R1011"/>
    <n v="58"/>
  </r>
  <r>
    <s v="Id2326"/>
    <s v=" Mr.  Fred"/>
    <n v="41.51"/>
    <n v="6.92"/>
    <s v="No"/>
    <s v="No"/>
    <x v="0"/>
    <n v="0"/>
    <x v="1"/>
    <s v="Obesity"/>
    <s v="Diabetes"/>
    <s v="29-Nov-1965"/>
    <n v="11353.23"/>
    <s v="tier - 3"/>
    <s v="tier - 1"/>
    <s v="R1012"/>
    <n v="57"/>
  </r>
  <r>
    <s v="Id2328"/>
    <s v=" Ms.  Laura"/>
    <n v="33.700000000000003"/>
    <n v="4.01"/>
    <s v="No"/>
    <s v="No"/>
    <x v="0"/>
    <n v="2"/>
    <x v="0"/>
    <s v="Obesity"/>
    <s v="Normal"/>
    <s v="02-Nov-1968"/>
    <n v="11344.32"/>
    <s v="tier - 3"/>
    <s v="tier - 2"/>
    <s v="R1025"/>
    <n v="54"/>
  </r>
  <r>
    <s v="Id2329"/>
    <s v=" Ms.  Nicole"/>
    <n v="38.93"/>
    <n v="5.64"/>
    <s v="yes"/>
    <s v="No"/>
    <x v="0"/>
    <n v="1"/>
    <x v="0"/>
    <s v="Obesity"/>
    <s v="Normal"/>
    <s v="19-Aug-1989"/>
    <n v="11326.71"/>
    <s v="tier - 3"/>
    <s v="tier - 3"/>
    <s v="R1013"/>
    <n v="33"/>
  </r>
  <r>
    <s v="Id2330"/>
    <s v=" Ms.  Susan E"/>
    <n v="32.774999999999999"/>
    <n v="8.02"/>
    <s v="yes"/>
    <s v="No"/>
    <x v="0"/>
    <n v="2"/>
    <x v="0"/>
    <s v="Obesity"/>
    <s v="Diabetes"/>
    <s v="20-Sep-2002"/>
    <n v="11321.49"/>
    <s v="tier - 3"/>
    <s v="tier - 3"/>
    <s v="R1012"/>
    <n v="20"/>
  </r>
  <r>
    <s v="Id2334"/>
    <s v=" Ms.  Julie"/>
    <n v="36.6"/>
    <n v="5.2"/>
    <s v="yes"/>
    <s v="No"/>
    <x v="1"/>
    <n v="1"/>
    <x v="0"/>
    <s v="Obesity"/>
    <s v="Normal"/>
    <s v="04-Sep-1962"/>
    <n v="40309.93"/>
    <s v="tier - 1"/>
    <s v="tier - 3"/>
    <s v="R1011"/>
    <n v="60"/>
  </r>
  <r>
    <s v="Id2335"/>
    <s v=" Mr.  Evan P"/>
    <n v="35.93"/>
    <n v="8.3000000000000007"/>
    <s v="yes"/>
    <s v="No"/>
    <x v="0"/>
    <n v="0"/>
    <x v="0"/>
    <s v="Obesity"/>
    <s v="Diabetes"/>
    <s v="06-Oct-1968"/>
    <n v="11305.93"/>
    <s v="tier - 3"/>
    <s v="tier - 1"/>
    <s v="R1012"/>
    <n v="54"/>
  </r>
  <r>
    <s v="Id5"/>
    <s v=" Ms.  Kristyn"/>
    <n v="26.41"/>
    <n v="5.99"/>
    <s v="yes"/>
    <s v="No"/>
    <x v="1"/>
    <n v="1"/>
    <x v="0"/>
    <s v="Overweight"/>
    <s v="Prediabetes"/>
    <s v="09-Jun-1999"/>
    <n v="2775.19"/>
    <s v="tier - 2"/>
    <s v="tier - 1"/>
    <s v="R1012"/>
    <n v="23"/>
  </r>
  <r>
    <s v="Id9"/>
    <s v=" Mr.  Patrick R"/>
    <n v="25.934999999999999"/>
    <n v="5.96"/>
    <s v="yes"/>
    <s v="No"/>
    <x v="0"/>
    <n v="2"/>
    <x v="0"/>
    <s v="Overweight"/>
    <s v="Prediabetes"/>
    <s v="27-Jun-1977"/>
    <n v="40284.379999999997"/>
    <s v="tier - 1"/>
    <s v="tier - 3"/>
    <s v="R1012"/>
    <n v="45"/>
  </r>
  <r>
    <s v="Id11"/>
    <s v=" Ms.  Paola Andrea"/>
    <n v="26.7"/>
    <n v="5.09"/>
    <s v="yes"/>
    <s v="No"/>
    <x v="1"/>
    <n v="1"/>
    <x v="0"/>
    <s v="Overweight"/>
    <s v="Normal"/>
    <s v="30-Dec-1969"/>
    <n v="11244.38"/>
    <s v="tier - 3"/>
    <s v="tier - 1"/>
    <s v="R1016"/>
    <n v="53"/>
  </r>
  <r>
    <s v="Id16"/>
    <s v=" Mr.  Philippe"/>
    <n v="28.12"/>
    <n v="4.67"/>
    <s v="No"/>
    <s v="No"/>
    <x v="0"/>
    <n v="2"/>
    <x v="0"/>
    <s v="Overweight"/>
    <s v="Normal"/>
    <s v="25-Jun-1969"/>
    <n v="11163.57"/>
    <s v="tier - 3"/>
    <s v="tier - 2"/>
    <s v="R1011"/>
    <n v="53"/>
  </r>
  <r>
    <s v="Id17"/>
    <s v=" Ms.  Jennifer A"/>
    <n v="26.98"/>
    <n v="9.81"/>
    <s v="yes"/>
    <s v="No"/>
    <x v="0"/>
    <n v="0"/>
    <x v="0"/>
    <s v="Overweight"/>
    <s v="Diabetes"/>
    <s v="30-Nov-1969"/>
    <n v="11150.78"/>
    <s v="tier - 3"/>
    <s v="tier - 2"/>
    <s v="R1011"/>
    <n v="53"/>
  </r>
  <r>
    <s v="Id18"/>
    <s v=" Ms.  Christina M"/>
    <n v="27.2"/>
    <n v="6.06"/>
    <s v="yes"/>
    <s v="No"/>
    <x v="0"/>
    <n v="2"/>
    <x v="0"/>
    <s v="Overweight"/>
    <s v="Prediabetes"/>
    <s v="20-Aug-1980"/>
    <n v="11103.33"/>
    <s v="tier - 3"/>
    <s v="tier - 1"/>
    <s v="R1021"/>
    <n v="42"/>
  </r>
  <r>
    <s v="Id19"/>
    <s v=" Mr.  Said Sr"/>
    <n v="25.3"/>
    <n v="5.19"/>
    <s v="yes"/>
    <s v="No"/>
    <x v="0"/>
    <n v="2"/>
    <x v="0"/>
    <s v="Overweight"/>
    <s v="Normal"/>
    <s v="05-Jul-1966"/>
    <n v="11093.62"/>
    <s v="tier - 3"/>
    <s v="tier - 1"/>
    <s v="R1013"/>
    <n v="56"/>
  </r>
  <r>
    <s v="Id29"/>
    <s v=" Mr.  Stephen"/>
    <n v="27.93"/>
    <n v="9.9600000000000009"/>
    <s v="No"/>
    <s v="No"/>
    <x v="0"/>
    <n v="0"/>
    <x v="0"/>
    <s v="Overweight"/>
    <s v="Diabetes"/>
    <s v="30-Aug-1974"/>
    <n v="11037.85"/>
    <s v="tier - 3"/>
    <s v="tier - 2"/>
    <s v="R1025"/>
    <n v="48"/>
  </r>
  <r>
    <s v="Id35"/>
    <s v=" Ms.  Sydney L"/>
    <n v="28.1"/>
    <n v="11.2"/>
    <s v="No"/>
    <s v="No"/>
    <x v="0"/>
    <n v="0"/>
    <x v="0"/>
    <s v="Overweight"/>
    <s v="Diabetes"/>
    <s v="15-Dec-1974"/>
    <n v="11015.17"/>
    <s v="tier - 3"/>
    <s v="tier - 1"/>
    <s v="R1012"/>
    <n v="48"/>
  </r>
  <r>
    <s v="Id49"/>
    <s v=" Mr.  Flavio"/>
    <n v="28.975000000000001"/>
    <n v="7.69"/>
    <s v="yes"/>
    <s v="No"/>
    <x v="0"/>
    <n v="0"/>
    <x v="0"/>
    <s v="Overweight"/>
    <s v="Diabetes"/>
    <s v="20-Dec-1971"/>
    <n v="10848.13"/>
    <s v="tier - 3"/>
    <s v="tier - 3"/>
    <s v="R1012"/>
    <n v="51"/>
  </r>
  <r>
    <s v="Id59"/>
    <s v=" Mr.  Kenny"/>
    <n v="28.16"/>
    <n v="5.56"/>
    <s v="No"/>
    <s v="No"/>
    <x v="0"/>
    <n v="2"/>
    <x v="0"/>
    <s v="Overweight"/>
    <s v="Normal"/>
    <s v="29-Aug-1986"/>
    <n v="10749.02"/>
    <s v="tier - 3"/>
    <s v="tier - 1"/>
    <s v="R1026"/>
    <n v="36"/>
  </r>
  <r>
    <s v="Id60"/>
    <s v=" Ms.  Louise"/>
    <n v="29.1"/>
    <n v="5.64"/>
    <s v="yes"/>
    <s v="No"/>
    <x v="0"/>
    <n v="0"/>
    <x v="0"/>
    <s v="Overweight"/>
    <s v="Normal"/>
    <s v="09-Dec-1974"/>
    <n v="10736.87"/>
    <s v="tier - 3"/>
    <s v="tier - 1"/>
    <s v="R1016"/>
    <n v="48"/>
  </r>
  <r>
    <s v="Id63"/>
    <s v=" Ms.  Casey"/>
    <n v="29.39"/>
    <n v="4.5199999999999996"/>
    <s v="yes"/>
    <s v="No"/>
    <x v="0"/>
    <n v="0"/>
    <x v="0"/>
    <s v="Overweight"/>
    <s v="Normal"/>
    <s v="30-Jul-1967"/>
    <n v="10704.47"/>
    <s v="tier - 3"/>
    <s v="tier - 2"/>
    <s v="R1011"/>
    <n v="55"/>
  </r>
  <r>
    <s v="Id64"/>
    <s v=" Mr.  David"/>
    <n v="25.66"/>
    <n v="4.62"/>
    <s v="yes"/>
    <s v="No"/>
    <x v="0"/>
    <n v="1"/>
    <x v="0"/>
    <s v="Overweight"/>
    <s v="Normal"/>
    <s v="14-Oct-1983"/>
    <n v="40103.89"/>
    <s v="tier - 1"/>
    <s v="tier - 2"/>
    <s v="R1011"/>
    <n v="39"/>
  </r>
  <r>
    <s v="Id73"/>
    <s v=" Ms.  Maurya"/>
    <n v="27.645"/>
    <n v="8.8699999999999992"/>
    <s v="yes"/>
    <s v="No"/>
    <x v="0"/>
    <n v="0"/>
    <x v="0"/>
    <s v="Overweight"/>
    <s v="Diabetes"/>
    <s v="27-Jun-1965"/>
    <n v="10608.67"/>
    <s v="tier - 3"/>
    <s v="tier - 3"/>
    <s v="R1012"/>
    <n v="57"/>
  </r>
  <r>
    <s v="Id82"/>
    <s v=" Mr.  Patrick"/>
    <n v="26.22"/>
    <n v="5.83"/>
    <s v="No"/>
    <s v="No"/>
    <x v="0"/>
    <n v="2"/>
    <x v="0"/>
    <s v="Overweight"/>
    <s v="Prediabetes"/>
    <s v="11-Dec-1966"/>
    <n v="10577.09"/>
    <s v="tier - 3"/>
    <s v="tier - 3"/>
    <s v="R1011"/>
    <n v="56"/>
  </r>
  <r>
    <s v="Id86"/>
    <s v=" Mr.  Philip"/>
    <n v="25.55"/>
    <n v="4.96"/>
    <s v="yes"/>
    <s v="No"/>
    <x v="0"/>
    <n v="1"/>
    <x v="0"/>
    <s v="Overweight"/>
    <s v="Normal"/>
    <s v="20-Dec-1978"/>
    <n v="40054.730000000003"/>
    <s v="tier - 1"/>
    <s v="tier - 3"/>
    <s v="R1011"/>
    <n v="44"/>
  </r>
  <r>
    <s v="Id87"/>
    <s v=" Mr.  Brett A"/>
    <n v="28.77"/>
    <n v="4"/>
    <s v="yes"/>
    <s v="No"/>
    <x v="0"/>
    <n v="0"/>
    <x v="0"/>
    <s v="Overweight"/>
    <s v="Normal"/>
    <s v="25-Oct-1977"/>
    <n v="10495.6"/>
    <s v="tier - 3"/>
    <s v="tier - 1"/>
    <s v="R1012"/>
    <n v="45"/>
  </r>
  <r>
    <s v="Id90"/>
    <s v=" Ms.  Abigail K"/>
    <n v="29.2"/>
    <n v="7.53"/>
    <s v="No"/>
    <s v="No"/>
    <x v="0"/>
    <n v="0"/>
    <x v="0"/>
    <s v="Overweight"/>
    <s v="Diabetes"/>
    <s v="28-Jun-1987"/>
    <n v="10464.83"/>
    <s v="tier - 3"/>
    <s v="tier - 1"/>
    <s v="R1012"/>
    <n v="35"/>
  </r>
  <r>
    <s v="Id95"/>
    <s v=" Ms.  Natalie"/>
    <n v="28.81"/>
    <n v="8.76"/>
    <s v="No"/>
    <s v="No"/>
    <x v="0"/>
    <n v="2"/>
    <x v="0"/>
    <s v="Overweight"/>
    <s v="Diabetes"/>
    <s v="08-Nov-1968"/>
    <n v="10450.549999999999"/>
    <s v="tier - 3"/>
    <s v="tier - 1"/>
    <s v="R1011"/>
    <n v="54"/>
  </r>
  <r>
    <s v="Id97"/>
    <s v=" Ms.  Pamela J"/>
    <n v="28.215"/>
    <n v="7.56"/>
    <s v="yes"/>
    <s v="No"/>
    <x v="0"/>
    <n v="1"/>
    <x v="0"/>
    <s v="Overweight"/>
    <s v="Diabetes"/>
    <s v="25-Dec-1982"/>
    <n v="40003.33"/>
    <s v="tier - 1"/>
    <s v="tier - 1"/>
    <s v="R1012"/>
    <n v="40"/>
  </r>
  <r>
    <s v="Id98"/>
    <s v=" Ms.  Jessica"/>
    <n v="26.12"/>
    <n v="4.17"/>
    <s v="yes"/>
    <s v="No"/>
    <x v="1"/>
    <n v="1"/>
    <x v="0"/>
    <s v="Overweight"/>
    <s v="Normal"/>
    <s v="23-Aug-1968"/>
    <n v="10435.07"/>
    <s v="tier - 3"/>
    <s v="tier - 1"/>
    <s v="R1016"/>
    <n v="54"/>
  </r>
  <r>
    <s v="Id101"/>
    <s v=" Mr.  Brian"/>
    <n v="27.11"/>
    <n v="6.7"/>
    <s v="No"/>
    <s v="No"/>
    <x v="0"/>
    <n v="0"/>
    <x v="0"/>
    <s v="Overweight"/>
    <s v="Diabetes"/>
    <s v="11-Oct-1973"/>
    <n v="10419.59"/>
    <s v="tier - 3"/>
    <s v="tier - 2"/>
    <s v="R1025"/>
    <n v="49"/>
  </r>
  <r>
    <s v="Id103"/>
    <s v=" Mr.  Robert M"/>
    <n v="26.6"/>
    <n v="5.27"/>
    <s v="yes"/>
    <s v="No"/>
    <x v="1"/>
    <n v="1"/>
    <x v="0"/>
    <s v="Overweight"/>
    <s v="Normal"/>
    <s v="05-Jun-1975"/>
    <n v="10407.09"/>
    <s v="tier - 3"/>
    <s v="tier - 1"/>
    <s v="R1015"/>
    <n v="48"/>
  </r>
  <r>
    <s v="Id105"/>
    <s v=" Mr.  Gedion"/>
    <n v="28.98"/>
    <n v="8.68"/>
    <s v="No"/>
    <s v="No"/>
    <x v="0"/>
    <n v="2"/>
    <x v="0"/>
    <s v="Overweight"/>
    <s v="Diabetes"/>
    <s v="19-Sep-1973"/>
    <n v="10381.48"/>
    <s v="tier - 3"/>
    <s v="tier - 3"/>
    <s v="R1013"/>
    <n v="49"/>
  </r>
  <r>
    <s v="Id116"/>
    <s v=" Ms.  Ann"/>
    <n v="26.11"/>
    <n v="6.8"/>
    <s v="yes"/>
    <s v="No"/>
    <x v="0"/>
    <n v="2"/>
    <x v="0"/>
    <s v="Overweight"/>
    <s v="Diabetes"/>
    <s v="17-Nov-1991"/>
    <n v="10315.91"/>
    <s v="tier - 3"/>
    <s v="tier - 2"/>
    <s v="R1012"/>
    <n v="31"/>
  </r>
  <r>
    <s v="Id118"/>
    <s v=" Mr.  John"/>
    <n v="28.69"/>
    <n v="7.45"/>
    <s v="No"/>
    <s v="No"/>
    <x v="0"/>
    <n v="2"/>
    <x v="0"/>
    <s v="Overweight"/>
    <s v="Diabetes"/>
    <s v="24-Sep-1963"/>
    <n v="10308.040000000001"/>
    <s v="tier - 3"/>
    <s v="tier - 1"/>
    <s v="R1013"/>
    <n v="59"/>
  </r>
  <r>
    <s v="Id122"/>
    <s v=" Mr.  Craig A"/>
    <n v="29.9"/>
    <n v="8.9600000000000009"/>
    <s v="yes"/>
    <s v="No"/>
    <x v="0"/>
    <n v="0"/>
    <x v="0"/>
    <s v="Overweight"/>
    <s v="Diabetes"/>
    <s v="21-Jun-1970"/>
    <n v="10274.33"/>
    <s v="tier - 3"/>
    <s v="tier - 1"/>
    <s v="R1024"/>
    <n v="52"/>
  </r>
  <r>
    <s v="Id126"/>
    <s v=" Mr.  Matthew P"/>
    <n v="27.29"/>
    <n v="5.85"/>
    <s v="No"/>
    <s v="No"/>
    <x v="0"/>
    <n v="2"/>
    <x v="0"/>
    <s v="Overweight"/>
    <s v="Prediabetes"/>
    <s v="23-Sep-1968"/>
    <n v="10231.5"/>
    <s v="tier - 3"/>
    <s v="tier - 1"/>
    <s v="R1012"/>
    <n v="54"/>
  </r>
  <r>
    <s v="Id134"/>
    <s v=" Mr.  Timothy"/>
    <n v="27.074999999999999"/>
    <n v="4.41"/>
    <s v="No"/>
    <s v="No"/>
    <x v="0"/>
    <n v="2"/>
    <x v="0"/>
    <s v="Overweight"/>
    <s v="Normal"/>
    <s v="12-Jun-1981"/>
    <n v="10146.129999999999"/>
    <s v="tier - 3"/>
    <s v="tier - 1"/>
    <s v="R1025"/>
    <n v="41"/>
  </r>
  <r>
    <s v="Id135"/>
    <s v=" Ms.  Becky L"/>
    <n v="25.8"/>
    <n v="5.52"/>
    <s v="yes"/>
    <s v="No"/>
    <x v="0"/>
    <n v="0"/>
    <x v="0"/>
    <s v="Overweight"/>
    <s v="Normal"/>
    <s v="30-Dec-1974"/>
    <n v="10141.14"/>
    <s v="tier - 3"/>
    <s v="tier - 1"/>
    <s v="R1016"/>
    <n v="48"/>
  </r>
  <r>
    <s v="Id141"/>
    <s v=" Mr.  Cole"/>
    <n v="29.78"/>
    <n v="5.85"/>
    <s v="No"/>
    <s v="No"/>
    <x v="1"/>
    <n v="1"/>
    <x v="0"/>
    <s v="Overweight"/>
    <s v="Prediabetes"/>
    <s v="19-Dec-1976"/>
    <n v="10096.969999999999"/>
    <s v="tier - 3"/>
    <s v="tier - 2"/>
    <s v="R1011"/>
    <n v="46"/>
  </r>
  <r>
    <s v="Id145"/>
    <s v=" Mr.  Eric"/>
    <n v="27.74"/>
    <n v="10.37"/>
    <s v="No"/>
    <s v="No"/>
    <x v="0"/>
    <n v="0"/>
    <x v="0"/>
    <s v="Overweight"/>
    <s v="Diabetes"/>
    <s v="22-Aug-1969"/>
    <n v="10065.41"/>
    <s v="tier - 3"/>
    <s v="tier - 2"/>
    <s v="R1011"/>
    <n v="53"/>
  </r>
  <r>
    <s v="Id153"/>
    <s v=" Mr.  Paul"/>
    <n v="25"/>
    <n v="5.32"/>
    <s v="yes"/>
    <s v="No"/>
    <x v="0"/>
    <n v="2"/>
    <x v="0"/>
    <s v="Overweight"/>
    <s v="Normal"/>
    <s v="17-Jul-1985"/>
    <n v="39836.519999999997"/>
    <s v="tier - 2"/>
    <s v="tier - 1"/>
    <s v="R1011"/>
    <n v="37"/>
  </r>
  <r>
    <s v="Id160"/>
    <s v=" Mr.  Steeve T Sr"/>
    <n v="28.88"/>
    <n v="4.8600000000000003"/>
    <s v="yes"/>
    <s v="No"/>
    <x v="1"/>
    <n v="1"/>
    <x v="0"/>
    <s v="Overweight"/>
    <s v="Normal"/>
    <s v="08-Nov-1971"/>
    <n v="9880.07"/>
    <s v="tier - 2"/>
    <s v="tier - 3"/>
    <s v="R1011"/>
    <n v="51"/>
  </r>
  <r>
    <s v="Id163"/>
    <s v=" Mr.  Akira"/>
    <n v="25.8"/>
    <n v="9.94"/>
    <s v="No"/>
    <s v="No"/>
    <x v="0"/>
    <n v="0"/>
    <x v="0"/>
    <s v="Overweight"/>
    <s v="Diabetes"/>
    <s v="22-Dec-1971"/>
    <n v="9872.7000000000007"/>
    <s v="tier - 2"/>
    <s v="tier - 2"/>
    <s v="R1011"/>
    <n v="51"/>
  </r>
  <r>
    <s v="Id167"/>
    <s v=" Ms.  Marie-Helene"/>
    <n v="26.72"/>
    <n v="5.75"/>
    <s v="No"/>
    <s v="No"/>
    <x v="0"/>
    <n v="2"/>
    <x v="0"/>
    <s v="Overweight"/>
    <s v="Prediabetes"/>
    <s v="09-Nov-1971"/>
    <n v="9866.2999999999993"/>
    <s v="tier - 2"/>
    <s v="tier - 3"/>
    <s v="R1024"/>
    <n v="51"/>
  </r>
  <r>
    <s v="Id168"/>
    <s v=" Ms.  Bret R"/>
    <n v="26.67"/>
    <n v="5.81"/>
    <s v="No"/>
    <s v="No"/>
    <x v="0"/>
    <n v="2"/>
    <x v="0"/>
    <s v="Overweight"/>
    <s v="Prediabetes"/>
    <s v="20-Oct-1969"/>
    <n v="9863.4699999999993"/>
    <s v="tier - 3"/>
    <s v="tier - 3"/>
    <s v="R1012"/>
    <n v="53"/>
  </r>
  <r>
    <s v="Id179"/>
    <s v=" Ms.  Manuela"/>
    <n v="26.6"/>
    <n v="8.4499999999999993"/>
    <s v="yes"/>
    <s v="No"/>
    <x v="0"/>
    <n v="1"/>
    <x v="0"/>
    <s v="Overweight"/>
    <s v="Diabetes"/>
    <s v="07-Jul-1973"/>
    <n v="9778.35"/>
    <s v="tier - 2"/>
    <s v="tier - 2"/>
    <s v="R1024"/>
    <n v="49"/>
  </r>
  <r>
    <s v="Id181"/>
    <s v=" Ms.  Abby W"/>
    <n v="26.35"/>
    <n v="6.21"/>
    <s v="No"/>
    <s v="No"/>
    <x v="0"/>
    <n v="2"/>
    <x v="0"/>
    <s v="Overweight"/>
    <s v="Prediabetes"/>
    <s v="14-Jul-2001"/>
    <n v="9753.49"/>
    <s v="tier - 2"/>
    <s v="tier - 2"/>
    <s v="R1012"/>
    <n v="21"/>
  </r>
  <r>
    <s v="Id189"/>
    <s v=" Ms.  Sarah"/>
    <n v="25.75"/>
    <n v="9.23"/>
    <s v="No"/>
    <s v="No"/>
    <x v="0"/>
    <n v="0"/>
    <x v="0"/>
    <s v="Overweight"/>
    <s v="Diabetes"/>
    <s v="07-Nov-1964"/>
    <n v="9698.42"/>
    <s v="tier - 3"/>
    <s v="tier - 3"/>
    <s v="R1013"/>
    <n v="58"/>
  </r>
  <r>
    <s v="Id192"/>
    <s v=" Mr.  Padraig"/>
    <n v="28.61"/>
    <n v="5.76"/>
    <s v="No"/>
    <s v="No"/>
    <x v="1"/>
    <n v="1"/>
    <x v="0"/>
    <s v="Overweight"/>
    <s v="Prediabetes"/>
    <s v="08-Jul-1974"/>
    <n v="9653.81"/>
    <s v="tier - 2"/>
    <s v="tier - 2"/>
    <s v="R1011"/>
    <n v="48"/>
  </r>
  <r>
    <s v="Id195"/>
    <s v=" Mr.  Jack R"/>
    <n v="29.83"/>
    <n v="7.81"/>
    <s v="yes"/>
    <s v="No"/>
    <x v="0"/>
    <n v="1"/>
    <x v="0"/>
    <s v="Overweight"/>
    <s v="Diabetes"/>
    <s v="22-Jun-1968"/>
    <n v="9630.91"/>
    <s v="tier - 3"/>
    <s v="tier - 2"/>
    <s v="R1013"/>
    <n v="54"/>
  </r>
  <r>
    <s v="Id196"/>
    <s v=" Mr.  Felix"/>
    <n v="29.06"/>
    <n v="4.55"/>
    <s v="No"/>
    <s v="No"/>
    <x v="0"/>
    <n v="0"/>
    <x v="0"/>
    <s v="Overweight"/>
    <s v="Normal"/>
    <s v="23-Oct-1972"/>
    <n v="9630.4"/>
    <s v="tier - 2"/>
    <s v="tier - 2"/>
    <s v="R1011"/>
    <n v="50"/>
  </r>
  <r>
    <s v="Id197"/>
    <s v=" Mr.  Christopher C"/>
    <n v="27.454999999999998"/>
    <n v="6.13"/>
    <s v="No"/>
    <s v="No"/>
    <x v="0"/>
    <n v="2"/>
    <x v="0"/>
    <s v="Overweight"/>
    <s v="Prediabetes"/>
    <s v="16-Jul-2003"/>
    <n v="39722.75"/>
    <s v="tier - 1"/>
    <s v="tier - 1"/>
    <s v="R1013"/>
    <n v="19"/>
  </r>
  <r>
    <s v="Id207"/>
    <s v=" Ms.  Grace"/>
    <n v="26.33"/>
    <n v="11.8"/>
    <s v="yes"/>
    <s v="No"/>
    <x v="0"/>
    <n v="1"/>
    <x v="0"/>
    <s v="Overweight"/>
    <s v="Diabetes"/>
    <s v="04-Dec-1966"/>
    <n v="9582.5400000000009"/>
    <s v="tier - 3"/>
    <s v="tier - 2"/>
    <s v="R1013"/>
    <n v="56"/>
  </r>
  <r>
    <s v="Id208"/>
    <s v=" Mr.  Jaime"/>
    <n v="26.6"/>
    <n v="8.3800000000000008"/>
    <s v="No"/>
    <s v="No"/>
    <x v="0"/>
    <n v="2"/>
    <x v="0"/>
    <s v="Overweight"/>
    <s v="Diabetes"/>
    <s v="29-Sep-1968"/>
    <n v="39721.93"/>
    <s v="tier - 2"/>
    <s v="tier - 2"/>
    <s v="R1011"/>
    <n v="54"/>
  </r>
  <r>
    <s v="Id209"/>
    <s v=" Ms.  Calesse"/>
    <n v="27.5"/>
    <n v="7.58"/>
    <s v="No"/>
    <s v="No"/>
    <x v="0"/>
    <n v="0"/>
    <x v="0"/>
    <s v="Overweight"/>
    <s v="Diabetes"/>
    <s v="01-Dec-1973"/>
    <n v="9566.99"/>
    <s v="tier - 2"/>
    <s v="tier - 1"/>
    <s v="R1012"/>
    <n v="49"/>
  </r>
  <r>
    <s v="Id214"/>
    <s v=" Mr.  Matthew D"/>
    <n v="29.48"/>
    <n v="5.63"/>
    <s v="yes"/>
    <s v="No"/>
    <x v="1"/>
    <n v="1"/>
    <x v="0"/>
    <s v="Overweight"/>
    <s v="Normal"/>
    <s v="21-Dec-1973"/>
    <n v="9538.65"/>
    <s v="tier - 2"/>
    <s v="tier - 3"/>
    <s v="R1021"/>
    <n v="49"/>
  </r>
  <r>
    <s v="Id215"/>
    <s v=" Ms.  Jessica"/>
    <n v="28.09"/>
    <n v="6.06"/>
    <s v="No"/>
    <s v="No"/>
    <x v="1"/>
    <n v="1"/>
    <x v="0"/>
    <s v="Overweight"/>
    <s v="Prediabetes"/>
    <s v="29-Nov-1971"/>
    <n v="9528.9"/>
    <s v="tier - 2"/>
    <s v="tier - 2"/>
    <s v="R1011"/>
    <n v="51"/>
  </r>
  <r>
    <s v="Id217"/>
    <s v=" Mr.  Alex"/>
    <n v="27.36"/>
    <n v="8.9600000000000009"/>
    <s v="No"/>
    <s v="No"/>
    <x v="0"/>
    <n v="0"/>
    <x v="0"/>
    <s v="Overweight"/>
    <s v="Diabetes"/>
    <s v="24-Aug-1969"/>
    <n v="9504.31"/>
    <s v="tier - 3"/>
    <s v="tier - 2"/>
    <s v="R1013"/>
    <n v="53"/>
  </r>
  <r>
    <s v="Id218"/>
    <s v=" Mr.  Kevin"/>
    <n v="27.265000000000001"/>
    <n v="11.39"/>
    <s v="No"/>
    <s v="No"/>
    <x v="0"/>
    <n v="0"/>
    <x v="0"/>
    <s v="Overweight"/>
    <s v="Diabetes"/>
    <s v="28-Nov-1976"/>
    <n v="9500.57"/>
    <s v="tier - 2"/>
    <s v="tier - 3"/>
    <s v="R1017"/>
    <n v="46"/>
  </r>
  <r>
    <s v="Id226"/>
    <s v=" Mr.  Chris"/>
    <n v="25.86"/>
    <n v="6.68"/>
    <s v="yes"/>
    <s v="No"/>
    <x v="0"/>
    <n v="1"/>
    <x v="0"/>
    <s v="Overweight"/>
    <s v="Diabetes"/>
    <s v="30-Oct-1976"/>
    <n v="9414.92"/>
    <s v="tier - 2"/>
    <s v="tier - 2"/>
    <s v="R1011"/>
    <n v="46"/>
  </r>
  <r>
    <s v="Id228"/>
    <s v=" Mr.  Jeremy"/>
    <n v="25.76"/>
    <n v="6.02"/>
    <s v="yes"/>
    <s v="No"/>
    <x v="1"/>
    <n v="1"/>
    <x v="0"/>
    <s v="Overweight"/>
    <s v="Prediabetes"/>
    <s v="20-Oct-1971"/>
    <n v="9391.35"/>
    <s v="tier - 3"/>
    <s v="tier - 3"/>
    <s v="R1011"/>
    <n v="51"/>
  </r>
  <r>
    <s v="Id233"/>
    <s v=" Mr.  Sean"/>
    <n v="25.78"/>
    <n v="6.25"/>
    <s v="No"/>
    <s v="No"/>
    <x v="0"/>
    <n v="0"/>
    <x v="0"/>
    <s v="Overweight"/>
    <s v="Prediabetes"/>
    <s v="26-Nov-1971"/>
    <n v="9377.9"/>
    <s v="tier - 2"/>
    <s v="tier - 1"/>
    <s v="R1013"/>
    <n v="51"/>
  </r>
  <r>
    <s v="Id237"/>
    <s v=" Mr.  Randy"/>
    <n v="25.745000000000001"/>
    <n v="6.11"/>
    <s v="yes"/>
    <s v="No"/>
    <x v="0"/>
    <n v="0"/>
    <x v="0"/>
    <s v="Overweight"/>
    <s v="Prediabetes"/>
    <s v="12-Oct-1996"/>
    <n v="9338.61"/>
    <s v="tier - 2"/>
    <s v="tier - 1"/>
    <s v="R1026"/>
    <n v="26"/>
  </r>
  <r>
    <s v="Id239"/>
    <s v=" Ms.  Brittany L"/>
    <n v="29.83"/>
    <n v="8.68"/>
    <s v="No"/>
    <s v="No"/>
    <x v="0"/>
    <n v="2"/>
    <x v="0"/>
    <s v="Overweight"/>
    <s v="Diabetes"/>
    <s v="12-Oct-1977"/>
    <n v="9315.41"/>
    <s v="tier - 2"/>
    <s v="tier - 1"/>
    <s v="R1024"/>
    <n v="45"/>
  </r>
  <r>
    <s v="Id240"/>
    <s v=" Ms.  Cassie J"/>
    <n v="25.49"/>
    <n v="5.68"/>
    <s v="yes"/>
    <s v="No"/>
    <x v="1"/>
    <n v="1"/>
    <x v="0"/>
    <s v="Overweight"/>
    <s v="Normal"/>
    <s v="08-Jun-1963"/>
    <n v="9310.81"/>
    <s v="tier - 3"/>
    <s v="tier - 1"/>
    <s v="R1013"/>
    <n v="60"/>
  </r>
  <r>
    <s v="Id242"/>
    <s v=" Mr.  Douglas"/>
    <n v="25.84"/>
    <n v="8.51"/>
    <s v="No"/>
    <s v="No"/>
    <x v="0"/>
    <n v="2"/>
    <x v="0"/>
    <s v="Overweight"/>
    <s v="Diabetes"/>
    <s v="05-Jul-1981"/>
    <n v="39597.410000000003"/>
    <s v="tier - 1"/>
    <s v="tier - 2"/>
    <s v="R1017"/>
    <n v="41"/>
  </r>
  <r>
    <s v="Id244"/>
    <s v=" Mr.  Dan M"/>
    <n v="28.88"/>
    <n v="10.18"/>
    <s v="No"/>
    <s v="No"/>
    <x v="0"/>
    <n v="0"/>
    <x v="0"/>
    <s v="Overweight"/>
    <s v="Diabetes"/>
    <s v="18-Sep-1973"/>
    <n v="9290.14"/>
    <s v="tier - 3"/>
    <s v="tier - 3"/>
    <s v="R1016"/>
    <n v="49"/>
  </r>
  <r>
    <s v="Id245"/>
    <s v=" Mr.  Eric L"/>
    <n v="28.24"/>
    <n v="5.36"/>
    <s v="No"/>
    <s v="No"/>
    <x v="0"/>
    <n v="0"/>
    <x v="0"/>
    <s v="Overweight"/>
    <s v="Normal"/>
    <s v="16-Oct-1973"/>
    <n v="9288.0300000000007"/>
    <s v="tier - 2"/>
    <s v="tier - 3"/>
    <s v="R1018"/>
    <n v="49"/>
  </r>
  <r>
    <s v="Id246"/>
    <s v=" Mr.  Les J"/>
    <n v="25.46"/>
    <n v="11.78"/>
    <s v="yes"/>
    <s v="No"/>
    <x v="0"/>
    <n v="1"/>
    <x v="0"/>
    <s v="Overweight"/>
    <s v="Diabetes"/>
    <s v="26-Nov-1969"/>
    <n v="9285.8700000000008"/>
    <s v="tier - 2"/>
    <s v="tier - 3"/>
    <s v="R1013"/>
    <n v="53"/>
  </r>
  <r>
    <s v="Id248"/>
    <s v=" Ms.  Melissa Y"/>
    <n v="29.64"/>
    <n v="10.82"/>
    <s v="yes"/>
    <s v="No"/>
    <x v="0"/>
    <n v="0"/>
    <x v="0"/>
    <s v="Overweight"/>
    <s v="Diabetes"/>
    <s v="27-Oct-1973"/>
    <n v="9282.48"/>
    <s v="tier - 3"/>
    <s v="tier - 2"/>
    <s v="R1016"/>
    <n v="49"/>
  </r>
  <r>
    <s v="Id255"/>
    <s v=" Mr.  Zach S"/>
    <n v="28.71"/>
    <n v="5.71"/>
    <s v="No"/>
    <s v="No"/>
    <x v="0"/>
    <n v="0"/>
    <x v="0"/>
    <s v="Overweight"/>
    <s v="Prediabetes"/>
    <s v="25-Dec-1986"/>
    <n v="9210.06"/>
    <s v="tier - 2"/>
    <s v="tier - 3"/>
    <s v="R1021"/>
    <n v="36"/>
  </r>
  <r>
    <s v="Id259"/>
    <s v=" Mr.  Jason"/>
    <n v="25.7"/>
    <n v="5.61"/>
    <s v="No"/>
    <s v="No"/>
    <x v="0"/>
    <n v="0"/>
    <x v="0"/>
    <s v="Overweight"/>
    <s v="Normal"/>
    <s v="24-Oct-1970"/>
    <n v="9171.75"/>
    <s v="tier - 2"/>
    <s v="tier - 2"/>
    <s v="R1012"/>
    <n v="52"/>
  </r>
  <r>
    <s v="Id261"/>
    <s v=" Mr.  Luke M"/>
    <n v="25.175000000000001"/>
    <n v="4.74"/>
    <s v="No"/>
    <s v="No"/>
    <x v="0"/>
    <n v="0"/>
    <x v="0"/>
    <s v="Overweight"/>
    <s v="Normal"/>
    <s v="08-Dec-1982"/>
    <n v="9147.5"/>
    <s v="tier - 2"/>
    <s v="tier - 1"/>
    <s v="R1012"/>
    <n v="40"/>
  </r>
  <r>
    <s v="Id265"/>
    <s v=" Ms.  Erica A"/>
    <n v="26.36"/>
    <n v="4.32"/>
    <s v="No"/>
    <s v="No"/>
    <x v="1"/>
    <n v="1"/>
    <x v="0"/>
    <s v="Overweight"/>
    <s v="Normal"/>
    <s v="02-Dec-1977"/>
    <n v="9101.7999999999993"/>
    <s v="tier - 2"/>
    <s v="tier - 1"/>
    <s v="R1011"/>
    <n v="45"/>
  </r>
  <r>
    <s v="Id274"/>
    <s v=" Mr.  James"/>
    <n v="25.6"/>
    <n v="5.65"/>
    <s v="No"/>
    <s v="No"/>
    <x v="0"/>
    <n v="2"/>
    <x v="0"/>
    <s v="Overweight"/>
    <s v="Normal"/>
    <s v="08-Sep-1974"/>
    <n v="8968.33"/>
    <s v="tier - 3"/>
    <s v="tier - 2"/>
    <s v="R1011"/>
    <n v="48"/>
  </r>
  <r>
    <s v="Id275"/>
    <s v=" Mr.  Shawn P"/>
    <n v="29.545000000000002"/>
    <n v="8.41"/>
    <s v="yes"/>
    <s v="No"/>
    <x v="0"/>
    <n v="1"/>
    <x v="0"/>
    <s v="Overweight"/>
    <s v="Diabetes"/>
    <s v="05-Aug-1978"/>
    <n v="39352.6"/>
    <s v="tier - 2"/>
    <s v="tier - 3"/>
    <s v="R1011"/>
    <n v="44"/>
  </r>
  <r>
    <s v="Id279"/>
    <s v=" Ms.  Joan"/>
    <n v="25.73"/>
    <n v="7.99"/>
    <s v="No"/>
    <s v="No"/>
    <x v="0"/>
    <n v="2"/>
    <x v="0"/>
    <s v="Overweight"/>
    <s v="Diabetes"/>
    <s v="25-Dec-1976"/>
    <n v="8944.1200000000008"/>
    <s v="tier - 3"/>
    <s v="tier - 2"/>
    <s v="R1013"/>
    <n v="46"/>
  </r>
  <r>
    <s v="Id283"/>
    <s v=" Mr.  Xaviour J"/>
    <n v="26.41"/>
    <n v="4.08"/>
    <s v="No"/>
    <s v="No"/>
    <x v="0"/>
    <n v="2"/>
    <x v="0"/>
    <s v="Overweight"/>
    <s v="Normal"/>
    <s v="28-Nov-1997"/>
    <n v="8906.14"/>
    <s v="tier - 2"/>
    <s v="tier - 2"/>
    <s v="R1012"/>
    <n v="25"/>
  </r>
  <r>
    <s v="Id287"/>
    <s v=" Ms.  Nancy M"/>
    <n v="28.9"/>
    <n v="5.74"/>
    <s v="yes"/>
    <s v="No"/>
    <x v="0"/>
    <n v="0"/>
    <x v="0"/>
    <s v="Overweight"/>
    <s v="Prediabetes"/>
    <s v="18-Jun-1974"/>
    <n v="8871.15"/>
    <s v="tier - 2"/>
    <s v="tier - 3"/>
    <s v="R1013"/>
    <n v="48"/>
  </r>
  <r>
    <s v="Id292"/>
    <s v=" Mr.  Rod W"/>
    <n v="25.4"/>
    <n v="11.96"/>
    <s v="No"/>
    <s v="No"/>
    <x v="0"/>
    <n v="0"/>
    <x v="0"/>
    <s v="Overweight"/>
    <s v="Diabetes"/>
    <s v="19-Oct-1976"/>
    <n v="8823.99"/>
    <s v="tier - 2"/>
    <s v="tier - 3"/>
    <s v="R1024"/>
    <n v="46"/>
  </r>
  <r>
    <s v="Id297"/>
    <s v=" Mr.  Marcel"/>
    <n v="28.7"/>
    <n v="9.4700000000000006"/>
    <s v="No"/>
    <s v="No"/>
    <x v="0"/>
    <n v="2"/>
    <x v="0"/>
    <s v="Overweight"/>
    <s v="Diabetes"/>
    <s v="30-Nov-1992"/>
    <n v="39241.440000000002"/>
    <s v="tier - 1"/>
    <s v="tier - 3"/>
    <s v="R1011"/>
    <n v="30"/>
  </r>
  <r>
    <s v="Id298"/>
    <s v=" Ms.  Ashley N"/>
    <n v="26.63"/>
    <n v="5.7"/>
    <s v="No"/>
    <s v="No"/>
    <x v="0"/>
    <n v="0"/>
    <x v="0"/>
    <s v="Overweight"/>
    <s v="Prediabetes"/>
    <s v="23-Aug-1971"/>
    <n v="8782.4699999999993"/>
    <s v="tier - 2"/>
    <s v="tier - 3"/>
    <s v="R1011"/>
    <n v="51"/>
  </r>
  <r>
    <s v="Id305"/>
    <s v=" Ms.  Christine"/>
    <n v="27.5"/>
    <n v="6.03"/>
    <s v="No"/>
    <s v="No"/>
    <x v="0"/>
    <n v="0"/>
    <x v="0"/>
    <s v="Overweight"/>
    <s v="Prediabetes"/>
    <s v="11-Oct-1973"/>
    <n v="8688.86"/>
    <s v="tier - 2"/>
    <s v="tier - 1"/>
    <s v="R1017"/>
    <n v="49"/>
  </r>
  <r>
    <s v="Id306"/>
    <s v=" Ms.  Sarah C"/>
    <n v="27.36"/>
    <n v="5.96"/>
    <s v="No"/>
    <s v="No"/>
    <x v="1"/>
    <n v="1"/>
    <x v="0"/>
    <s v="Overweight"/>
    <s v="Prediabetes"/>
    <s v="16-Aug-1974"/>
    <n v="8671.19"/>
    <s v="tier - 2"/>
    <s v="tier - 1"/>
    <s v="R1012"/>
    <n v="48"/>
  </r>
  <r>
    <s v="Id310"/>
    <s v=" Ms.  Nikki"/>
    <n v="27.17"/>
    <n v="10.81"/>
    <s v="No"/>
    <s v="No"/>
    <x v="0"/>
    <n v="2"/>
    <x v="0"/>
    <s v="Overweight"/>
    <s v="Diabetes"/>
    <s v="03-Aug-1975"/>
    <n v="8627.5400000000009"/>
    <s v="tier - 2"/>
    <s v="tier - 2"/>
    <s v="R1017"/>
    <n v="47"/>
  </r>
  <r>
    <s v="Id315"/>
    <s v=" Ms.  Jeanie M"/>
    <n v="26.36"/>
    <n v="5.52"/>
    <s v="No"/>
    <s v="No"/>
    <x v="0"/>
    <n v="0"/>
    <x v="0"/>
    <s v="Overweight"/>
    <s v="Normal"/>
    <s v="24-Sep-1977"/>
    <n v="8603.82"/>
    <s v="tier - 2"/>
    <s v="tier - 1"/>
    <s v="R1019"/>
    <n v="45"/>
  </r>
  <r>
    <s v="Id320"/>
    <s v=" Ms.  Sheera K"/>
    <n v="29.37"/>
    <n v="8.01"/>
    <s v="yes"/>
    <s v="No"/>
    <x v="0"/>
    <n v="1"/>
    <x v="0"/>
    <s v="Overweight"/>
    <s v="Diabetes"/>
    <s v="11-Nov-1987"/>
    <n v="8573.2999999999993"/>
    <s v="tier - 2"/>
    <s v="tier - 2"/>
    <s v="R1021"/>
    <n v="35"/>
  </r>
  <r>
    <s v="Id328"/>
    <s v=" Mr.  Anthony"/>
    <n v="28.6"/>
    <n v="5.42"/>
    <s v="No"/>
    <s v="No"/>
    <x v="0"/>
    <n v="0"/>
    <x v="0"/>
    <s v="Overweight"/>
    <s v="Normal"/>
    <s v="27-Dec-1981"/>
    <n v="8538.2900000000009"/>
    <s v="tier - 2"/>
    <s v="tier - 3"/>
    <s v="R1024"/>
    <n v="41"/>
  </r>
  <r>
    <s v="Id329"/>
    <s v=" Mr.  Chris"/>
    <n v="27.83"/>
    <n v="5.39"/>
    <s v="No"/>
    <s v="No"/>
    <x v="0"/>
    <n v="0"/>
    <x v="0"/>
    <s v="Overweight"/>
    <s v="Normal"/>
    <s v="24-Jul-1982"/>
    <n v="8534.67"/>
    <s v="tier - 2"/>
    <s v="tier - 3"/>
    <s v="R1024"/>
    <n v="40"/>
  </r>
  <r>
    <s v="Id333"/>
    <s v=" Ms.  Angela R"/>
    <n v="27.13"/>
    <n v="5.59"/>
    <s v="No"/>
    <s v="No"/>
    <x v="0"/>
    <n v="1"/>
    <x v="0"/>
    <s v="Overweight"/>
    <s v="Normal"/>
    <s v="29-Dec-1977"/>
    <n v="8520.0300000000007"/>
    <s v="tier - 2"/>
    <s v="tier - 3"/>
    <s v="R1011"/>
    <n v="45"/>
  </r>
  <r>
    <s v="Id337"/>
    <s v=" Ms.  Kathryn"/>
    <n v="26.6"/>
    <n v="6.29"/>
    <s v="No"/>
    <s v="No"/>
    <x v="0"/>
    <n v="2"/>
    <x v="0"/>
    <s v="Overweight"/>
    <s v="Prediabetes"/>
    <s v="09-Sep-1992"/>
    <n v="8466.35"/>
    <s v="tier - 2"/>
    <s v="tier - 2"/>
    <s v="R1012"/>
    <n v="30"/>
  </r>
  <r>
    <s v="Id338"/>
    <s v=" Ms.  Elizabeth H"/>
    <n v="25.3"/>
    <n v="4.49"/>
    <s v="No"/>
    <s v="No"/>
    <x v="0"/>
    <n v="2"/>
    <x v="0"/>
    <s v="Overweight"/>
    <s v="Normal"/>
    <s v="26-Dec-1972"/>
    <n v="8457.82"/>
    <s v="tier - 2"/>
    <s v="tier - 3"/>
    <s v="R1011"/>
    <n v="50"/>
  </r>
  <r>
    <s v="Id356"/>
    <s v=" Ms.  Marie"/>
    <n v="28.9"/>
    <n v="11.24"/>
    <s v="No"/>
    <s v="No"/>
    <x v="0"/>
    <n v="0"/>
    <x v="0"/>
    <s v="Overweight"/>
    <s v="Diabetes"/>
    <s v="12-Jul-1976"/>
    <n v="8334.4599999999991"/>
    <s v="tier - 3"/>
    <s v="tier - 2"/>
    <s v="R1016"/>
    <n v="46"/>
  </r>
  <r>
    <s v="Id363"/>
    <s v=" Mr.  Brian L"/>
    <n v="28.05"/>
    <n v="5.63"/>
    <s v="yes"/>
    <s v="No"/>
    <x v="0"/>
    <n v="0"/>
    <x v="0"/>
    <s v="Overweight"/>
    <s v="Normal"/>
    <s v="28-Nov-2000"/>
    <n v="8271.4599999999991"/>
    <s v="tier - 2"/>
    <s v="tier - 1"/>
    <s v="R1023"/>
    <n v="22"/>
  </r>
  <r>
    <s v="Id364"/>
    <s v=" Ms.  Morgan M"/>
    <n v="27.72"/>
    <n v="5.83"/>
    <s v="yes"/>
    <s v="No"/>
    <x v="0"/>
    <n v="0"/>
    <x v="0"/>
    <s v="Overweight"/>
    <s v="Prediabetes"/>
    <s v="15-Dec-1976"/>
    <n v="38932.559999999998"/>
    <s v="tier - 2"/>
    <s v="tier - 3"/>
    <s v="R1011"/>
    <n v="46"/>
  </r>
  <r>
    <s v="Id365"/>
    <s v=" Ms.  Caroline"/>
    <n v="29.81"/>
    <n v="9.23"/>
    <s v="No"/>
    <s v="No"/>
    <x v="0"/>
    <n v="0"/>
    <x v="0"/>
    <s v="Overweight"/>
    <s v="Diabetes"/>
    <s v="05-Aug-1974"/>
    <n v="8269.0400000000009"/>
    <s v="tier - 2"/>
    <s v="tier - 1"/>
    <s v="R1011"/>
    <n v="48"/>
  </r>
  <r>
    <s v="Id370"/>
    <s v=" Mr.  Miguel"/>
    <n v="25.96"/>
    <n v="4.68"/>
    <s v="yes"/>
    <s v="No"/>
    <x v="1"/>
    <n v="1"/>
    <x v="0"/>
    <s v="Overweight"/>
    <s v="Normal"/>
    <s v="03-Sep-1976"/>
    <n v="8232.64"/>
    <s v="tier - 2"/>
    <s v="tier - 3"/>
    <s v="R1013"/>
    <n v="46"/>
  </r>
  <r>
    <s v="Id378"/>
    <s v=" Ms.  Alyssa K"/>
    <n v="25.06"/>
    <n v="10.53"/>
    <s v="No"/>
    <s v="No"/>
    <x v="0"/>
    <n v="2"/>
    <x v="0"/>
    <s v="Overweight"/>
    <s v="Diabetes"/>
    <s v="28-Jun-1982"/>
    <n v="8162.72"/>
    <s v="tier - 3"/>
    <s v="tier - 3"/>
    <s v="R1012"/>
    <n v="40"/>
  </r>
  <r>
    <s v="Id390"/>
    <s v=" Ms.  Summer B"/>
    <n v="28.69"/>
    <n v="5.4"/>
    <s v="No"/>
    <s v="No"/>
    <x v="0"/>
    <n v="0"/>
    <x v="0"/>
    <s v="Overweight"/>
    <s v="Normal"/>
    <s v="07-Nov-1993"/>
    <n v="8077.41"/>
    <s v="tier - 2"/>
    <s v="tier - 1"/>
    <s v="R1026"/>
    <n v="29"/>
  </r>
  <r>
    <s v="Id392"/>
    <s v=" Mr.  Ryan"/>
    <n v="28.16"/>
    <n v="5.58"/>
    <s v="yes"/>
    <s v="No"/>
    <x v="0"/>
    <n v="0"/>
    <x v="0"/>
    <s v="Overweight"/>
    <s v="Normal"/>
    <s v="15-Dec-1975"/>
    <n v="8068.19"/>
    <s v="tier - 3"/>
    <s v="tier - 2"/>
    <s v="R1011"/>
    <n v="47"/>
  </r>
  <r>
    <s v="Id394"/>
    <s v=" Mr.  Dave"/>
    <n v="28.7"/>
    <n v="4.2"/>
    <s v="No"/>
    <s v="No"/>
    <x v="0"/>
    <n v="0"/>
    <x v="0"/>
    <s v="Overweight"/>
    <s v="Normal"/>
    <s v="28-Jun-1975"/>
    <n v="8062.76"/>
    <s v="tier - 3"/>
    <s v="tier - 3"/>
    <s v="R1011"/>
    <n v="47"/>
  </r>
  <r>
    <s v="Id395"/>
    <s v=" Ms.  Maryanna"/>
    <n v="27.74"/>
    <n v="6.06"/>
    <s v="yes"/>
    <s v="No"/>
    <x v="0"/>
    <n v="0"/>
    <x v="0"/>
    <s v="Overweight"/>
    <s v="Prediabetes"/>
    <s v="12-Dec-1970"/>
    <n v="8062.31"/>
    <s v="tier - 2"/>
    <s v="tier - 1"/>
    <s v="R1013"/>
    <n v="52"/>
  </r>
  <r>
    <s v="Id398"/>
    <s v=" Mr.  Peter"/>
    <n v="24.984999999999999"/>
    <n v="4.5599999999999996"/>
    <s v="No"/>
    <s v="No"/>
    <x v="0"/>
    <n v="0"/>
    <x v="0"/>
    <s v="Overweight"/>
    <s v="Normal"/>
    <s v="28-Nov-1985"/>
    <n v="8059.06"/>
    <s v="tier - 2"/>
    <s v="tier - 3"/>
    <s v="R1012"/>
    <n v="37"/>
  </r>
  <r>
    <s v="Id405"/>
    <s v=" Mr.  Elliot"/>
    <n v="25.13"/>
    <n v="8"/>
    <s v="yes"/>
    <s v="No"/>
    <x v="0"/>
    <n v="1"/>
    <x v="0"/>
    <s v="Overweight"/>
    <s v="Diabetes"/>
    <s v="18-Sep-1995"/>
    <n v="8014.62"/>
    <s v="tier - 2"/>
    <s v="tier - 3"/>
    <s v="R1012"/>
    <n v="27"/>
  </r>
  <r>
    <s v="Id409"/>
    <s v=" Mr.  Anthony D"/>
    <n v="27.92"/>
    <n v="5.79"/>
    <s v="No"/>
    <s v="No"/>
    <x v="0"/>
    <n v="1"/>
    <x v="0"/>
    <s v="Overweight"/>
    <s v="Prediabetes"/>
    <s v="28-Aug-1983"/>
    <n v="7985.82"/>
    <s v="tier - 2"/>
    <s v="tier - 1"/>
    <s v="R1024"/>
    <n v="39"/>
  </r>
  <r>
    <s v="Id420"/>
    <s v=" Ms.  Tracy M"/>
    <n v="29.7"/>
    <n v="7.03"/>
    <s v="No"/>
    <s v="No"/>
    <x v="0"/>
    <n v="0"/>
    <x v="0"/>
    <s v="Overweight"/>
    <s v="Diabetes"/>
    <s v="05-Oct-2001"/>
    <n v="7844.8"/>
    <s v="tier - 2"/>
    <s v="tier - 2"/>
    <s v="R1012"/>
    <n v="21"/>
  </r>
  <r>
    <s v="Id423"/>
    <s v=" Ms.  Emily"/>
    <n v="26.62"/>
    <n v="6.15"/>
    <s v="yes"/>
    <s v="No"/>
    <x v="0"/>
    <n v="0"/>
    <x v="0"/>
    <s v="Overweight"/>
    <s v="Prediabetes"/>
    <s v="09-Nov-1974"/>
    <n v="7804.16"/>
    <s v="tier - 2"/>
    <s v="tier - 3"/>
    <s v="R1013"/>
    <n v="48"/>
  </r>
  <r>
    <s v="Id429"/>
    <s v=" Ms.  Jennifer"/>
    <n v="26.125"/>
    <n v="5.22"/>
    <s v="No"/>
    <s v="No"/>
    <x v="0"/>
    <n v="0"/>
    <x v="0"/>
    <s v="Overweight"/>
    <s v="Normal"/>
    <s v="12-Dec-1976"/>
    <n v="7742.11"/>
    <s v="tier - 3"/>
    <s v="tier - 2"/>
    <s v="R1013"/>
    <n v="46"/>
  </r>
  <r>
    <s v="Id431"/>
    <s v=" Ms.  Victoria M"/>
    <n v="27.4"/>
    <n v="8.84"/>
    <s v="No"/>
    <s v="No"/>
    <x v="0"/>
    <n v="0"/>
    <x v="0"/>
    <s v="Overweight"/>
    <s v="Diabetes"/>
    <s v="04-Sep-1978"/>
    <n v="7740.34"/>
    <s v="tier - 1"/>
    <s v="tier - 1"/>
    <s v="R1011"/>
    <n v="44"/>
  </r>
  <r>
    <s v="Id432"/>
    <s v=" Ms.  Phoebe"/>
    <n v="27.53"/>
    <n v="4.1100000000000003"/>
    <s v="No"/>
    <s v="No"/>
    <x v="0"/>
    <n v="1"/>
    <x v="0"/>
    <s v="Overweight"/>
    <s v="Normal"/>
    <s v="18-Jul-1965"/>
    <n v="7736.39"/>
    <s v="tier - 3"/>
    <s v="tier - 2"/>
    <s v="R1013"/>
    <n v="57"/>
  </r>
  <r>
    <s v="Id434"/>
    <s v=" Ms.  Rebecca"/>
    <n v="25.78"/>
    <n v="11.06"/>
    <s v="yes"/>
    <s v="No"/>
    <x v="0"/>
    <n v="0"/>
    <x v="0"/>
    <s v="Overweight"/>
    <s v="Diabetes"/>
    <s v="04-Dec-1978"/>
    <n v="7731.43"/>
    <s v="tier - 3"/>
    <s v="tier - 2"/>
    <s v="R1013"/>
    <n v="44"/>
  </r>
  <r>
    <s v="Id445"/>
    <s v=" Ms.  Lynda"/>
    <n v="29.48"/>
    <n v="4.91"/>
    <s v="No"/>
    <s v="No"/>
    <x v="0"/>
    <n v="0"/>
    <x v="0"/>
    <s v="Overweight"/>
    <s v="Normal"/>
    <s v="09-Oct-1976"/>
    <n v="7662.47"/>
    <s v="tier - 2"/>
    <s v="tier - 1"/>
    <s v="R1011"/>
    <n v="46"/>
  </r>
  <r>
    <s v="Id451"/>
    <s v=" Ms.  Michele V"/>
    <n v="27.5"/>
    <n v="10.75"/>
    <s v="No"/>
    <s v="No"/>
    <x v="0"/>
    <n v="0"/>
    <x v="0"/>
    <s v="Overweight"/>
    <s v="Diabetes"/>
    <s v="24-Jul-1980"/>
    <n v="7640.31"/>
    <s v="tier - 2"/>
    <s v="tier - 1"/>
    <s v="R1013"/>
    <n v="42"/>
  </r>
  <r>
    <s v="Id452"/>
    <s v=" Mr.  Xiao"/>
    <n v="25.8"/>
    <n v="7.8"/>
    <s v="No"/>
    <s v="No"/>
    <x v="0"/>
    <n v="0"/>
    <x v="0"/>
    <s v="Overweight"/>
    <s v="Diabetes"/>
    <s v="01-Dec-1968"/>
    <n v="48549.18"/>
    <s v="tier - 1"/>
    <s v="tier - 3"/>
    <s v="R1016"/>
    <n v="54"/>
  </r>
  <r>
    <s v="Id453"/>
    <s v=" Ms.  Harper L"/>
    <n v="25"/>
    <n v="7.04"/>
    <s v="No"/>
    <s v="No"/>
    <x v="0"/>
    <n v="0"/>
    <x v="0"/>
    <s v="Overweight"/>
    <s v="Diabetes"/>
    <s v="02-Nov-1991"/>
    <n v="38711"/>
    <s v="tier - 2"/>
    <s v="tier - 2"/>
    <s v="R1011"/>
    <n v="31"/>
  </r>
  <r>
    <s v="Id460"/>
    <s v=" Mr.  Todd J"/>
    <n v="28.51"/>
    <n v="5.65"/>
    <s v="yes"/>
    <s v="No"/>
    <x v="0"/>
    <n v="1"/>
    <x v="0"/>
    <s v="Overweight"/>
    <s v="Normal"/>
    <s v="17-Sep-1996"/>
    <n v="7623.13"/>
    <s v="tier - 2"/>
    <s v="tier - 3"/>
    <s v="R1011"/>
    <n v="26"/>
  </r>
  <r>
    <s v="Id464"/>
    <s v=" Mr.  Jean Luc"/>
    <n v="25.364999999999998"/>
    <n v="11.71"/>
    <s v="No"/>
    <s v="No"/>
    <x v="0"/>
    <n v="0"/>
    <x v="0"/>
    <s v="Overweight"/>
    <s v="Diabetes"/>
    <s v="20-Jul-1986"/>
    <n v="38709.18"/>
    <s v="tier - 1"/>
    <s v="tier - 3"/>
    <s v="R1013"/>
    <n v="36"/>
  </r>
  <r>
    <s v="Id465"/>
    <s v=" Ms.  Danielle"/>
    <n v="29.6"/>
    <n v="6.17"/>
    <s v="yes"/>
    <s v="No"/>
    <x v="1"/>
    <n v="1"/>
    <x v="0"/>
    <s v="Overweight"/>
    <s v="Prediabetes"/>
    <s v="14-Aug-1994"/>
    <n v="7567.13"/>
    <s v="tier - 2"/>
    <s v="tier - 2"/>
    <s v="R1021"/>
    <n v="28"/>
  </r>
  <r>
    <s v="Id467"/>
    <s v=" Mr.  Matthew T"/>
    <n v="27.34"/>
    <n v="5.19"/>
    <s v="yes"/>
    <s v="No"/>
    <x v="0"/>
    <n v="1"/>
    <x v="0"/>
    <s v="Overweight"/>
    <s v="Normal"/>
    <s v="22-Aug-1984"/>
    <n v="7537.16"/>
    <s v="tier - 2"/>
    <s v="tier - 2"/>
    <s v="R1012"/>
    <n v="38"/>
  </r>
  <r>
    <s v="Id477"/>
    <s v=" Ms.  Angela M"/>
    <n v="27.645"/>
    <n v="9.91"/>
    <s v="No"/>
    <s v="No"/>
    <x v="0"/>
    <n v="0"/>
    <x v="0"/>
    <s v="Overweight"/>
    <s v="Diabetes"/>
    <s v="01-Jun-2001"/>
    <n v="7450.36"/>
    <s v="tier - 2"/>
    <s v="tier - 2"/>
    <s v="R1012"/>
    <n v="22"/>
  </r>
  <r>
    <s v="Id478"/>
    <s v=" Mr.  Blake K"/>
    <n v="26.41"/>
    <n v="11.4"/>
    <s v="No"/>
    <s v="No"/>
    <x v="0"/>
    <n v="0"/>
    <x v="0"/>
    <s v="Overweight"/>
    <s v="Diabetes"/>
    <s v="30-Sep-1977"/>
    <n v="7448.4"/>
    <s v="tier - 3"/>
    <s v="tier - 3"/>
    <s v="R1017"/>
    <n v="45"/>
  </r>
  <r>
    <s v="Id492"/>
    <s v=" Ms.  Lisa"/>
    <n v="26.41"/>
    <n v="7.32"/>
    <s v="yes"/>
    <s v="No"/>
    <x v="0"/>
    <n v="1"/>
    <x v="0"/>
    <s v="Overweight"/>
    <s v="Diabetes"/>
    <s v="21-Jun-1983"/>
    <n v="7357.49"/>
    <s v="tier - 2"/>
    <s v="tier - 2"/>
    <s v="R1012"/>
    <n v="39"/>
  </r>
  <r>
    <s v="Id493"/>
    <s v=" Ms.  Stacey"/>
    <n v="29.9"/>
    <n v="5.27"/>
    <s v="No"/>
    <s v="No"/>
    <x v="1"/>
    <n v="1"/>
    <x v="0"/>
    <s v="Overweight"/>
    <s v="Normal"/>
    <s v="05-Oct-1993"/>
    <n v="7349.12"/>
    <s v="tier - 2"/>
    <s v="tier - 2"/>
    <s v="R1021"/>
    <n v="29"/>
  </r>
  <r>
    <s v="Id494"/>
    <s v=" Mr.  Louis"/>
    <n v="25.24"/>
    <n v="5.82"/>
    <s v="No"/>
    <s v="No"/>
    <x v="0"/>
    <n v="1"/>
    <x v="0"/>
    <s v="Overweight"/>
    <s v="Prediabetes"/>
    <s v="01-Dec-1977"/>
    <n v="7348.14"/>
    <s v="tier - 2"/>
    <s v="tier - 1"/>
    <s v="R1011"/>
    <n v="45"/>
  </r>
  <r>
    <s v="Id495"/>
    <s v=" Mr.  Brian R"/>
    <n v="25.08"/>
    <n v="5.8"/>
    <s v="No"/>
    <s v="No"/>
    <x v="1"/>
    <n v="1"/>
    <x v="0"/>
    <s v="Overweight"/>
    <s v="Prediabetes"/>
    <s v="26-Jun-1979"/>
    <n v="7345.73"/>
    <s v="tier - 2"/>
    <s v="tier - 1"/>
    <s v="R1013"/>
    <n v="43"/>
  </r>
  <r>
    <s v="Id496"/>
    <s v=" Mrs.  Jessica"/>
    <n v="29.164999999999999"/>
    <n v="4.87"/>
    <s v="No"/>
    <s v="yes"/>
    <x v="0"/>
    <n v="1"/>
    <x v="0"/>
    <s v="Overweight"/>
    <s v="Normal"/>
    <s v="18-Dec-1977"/>
    <n v="7345.08"/>
    <s v="tier - 2"/>
    <s v="tier - 1"/>
    <s v="R1011"/>
    <n v="45"/>
  </r>
  <r>
    <s v="Id503"/>
    <s v=" Ms.  Valerie A"/>
    <n v="27.74"/>
    <n v="5.96"/>
    <s v="yes"/>
    <s v="No"/>
    <x v="0"/>
    <n v="0"/>
    <x v="0"/>
    <s v="Overweight"/>
    <s v="Prediabetes"/>
    <s v="11-Jul-1965"/>
    <n v="7322.86"/>
    <s v="tier - 3"/>
    <s v="tier - 3"/>
    <s v="R1012"/>
    <n v="57"/>
  </r>
  <r>
    <s v="Id509"/>
    <s v=" Ms.  Amber R"/>
    <n v="25.51"/>
    <n v="6.05"/>
    <s v="No"/>
    <s v="No"/>
    <x v="0"/>
    <n v="0"/>
    <x v="0"/>
    <s v="Overweight"/>
    <s v="Prediabetes"/>
    <s v="02-Nov-1985"/>
    <n v="7281.51"/>
    <s v="tier - 2"/>
    <s v="tier - 1"/>
    <s v="R1012"/>
    <n v="37"/>
  </r>
  <r>
    <s v="Id510"/>
    <s v=" Mr.  Sean K"/>
    <n v="29.04"/>
    <n v="10.56"/>
    <s v="yes"/>
    <s v="No"/>
    <x v="0"/>
    <n v="1"/>
    <x v="0"/>
    <s v="Overweight"/>
    <s v="Diabetes"/>
    <s v="18-Dec-1976"/>
    <n v="7273.02"/>
    <s v="tier - 2"/>
    <s v="tier - 1"/>
    <s v="R1013"/>
    <n v="46"/>
  </r>
  <r>
    <s v="Id514"/>
    <s v=" Ms.  Kameko"/>
    <n v="29.19"/>
    <n v="4.37"/>
    <s v="No"/>
    <s v="No"/>
    <x v="0"/>
    <n v="0"/>
    <x v="0"/>
    <s v="Overweight"/>
    <s v="Normal"/>
    <s v="14-Aug-1981"/>
    <n v="7256.72"/>
    <s v="tier - 3"/>
    <s v="tier - 2"/>
    <s v="R1012"/>
    <n v="41"/>
  </r>
  <r>
    <s v="Id516"/>
    <s v=" Mr.  Daniel"/>
    <n v="26.315000000000001"/>
    <n v="4.5599999999999996"/>
    <s v="yes"/>
    <s v="No"/>
    <x v="1"/>
    <n v="1"/>
    <x v="0"/>
    <s v="Overweight"/>
    <s v="Normal"/>
    <s v="02-Sep-1986"/>
    <n v="7243.81"/>
    <s v="tier - 2"/>
    <s v="tier - 3"/>
    <s v="R1013"/>
    <n v="36"/>
  </r>
  <r>
    <s v="Id525"/>
    <s v=" Ms.  Laura E"/>
    <n v="28.31"/>
    <n v="7.48"/>
    <s v="yes"/>
    <s v="No"/>
    <x v="0"/>
    <n v="0"/>
    <x v="0"/>
    <s v="Overweight"/>
    <s v="Diabetes"/>
    <s v="19-Jul-1975"/>
    <n v="7175.51"/>
    <s v="tier - 2"/>
    <s v="tier - 3"/>
    <s v="R1013"/>
    <n v="47"/>
  </r>
  <r>
    <s v="Id527"/>
    <s v=" Mrs.  Ashley E"/>
    <n v="28"/>
    <n v="5.19"/>
    <s v="No"/>
    <s v="No"/>
    <x v="0"/>
    <n v="1"/>
    <x v="0"/>
    <s v="Overweight"/>
    <s v="Normal"/>
    <s v="30-Sep-1980"/>
    <n v="7162.01"/>
    <s v="tier - 2"/>
    <s v="tier - 3"/>
    <s v="R1013"/>
    <n v="42"/>
  </r>
  <r>
    <s v="Id530"/>
    <s v=" Mr.  Dan R"/>
    <n v="27.835000000000001"/>
    <n v="6.03"/>
    <s v="No"/>
    <s v="No"/>
    <x v="0"/>
    <n v="1"/>
    <x v="0"/>
    <s v="Overweight"/>
    <s v="Prediabetes"/>
    <s v="17-Sep-2002"/>
    <n v="38344.57"/>
    <s v="tier - 1"/>
    <s v="tier - 3"/>
    <s v="R1011"/>
    <n v="20"/>
  </r>
  <r>
    <s v="Id536"/>
    <s v=" Mr.  Terence"/>
    <n v="26.48"/>
    <n v="4.2"/>
    <s v="No"/>
    <s v="No"/>
    <x v="0"/>
    <n v="1"/>
    <x v="0"/>
    <s v="Overweight"/>
    <s v="Normal"/>
    <s v="21-Nov-1984"/>
    <n v="7144.86"/>
    <s v="tier - 2"/>
    <s v="tier - 2"/>
    <s v="R1024"/>
    <n v="38"/>
  </r>
  <r>
    <s v="Id538"/>
    <s v=" Ms.  Lindsay"/>
    <n v="25.46"/>
    <n v="4.29"/>
    <s v="No"/>
    <s v="No"/>
    <x v="0"/>
    <n v="0"/>
    <x v="0"/>
    <s v="Overweight"/>
    <s v="Normal"/>
    <s v="07-Jul-1984"/>
    <n v="7133.9"/>
    <s v="tier - 2"/>
    <s v="tier - 1"/>
    <s v="R1024"/>
    <n v="38"/>
  </r>
  <r>
    <s v="Id540"/>
    <s v=" Mr.  Daniel"/>
    <n v="29"/>
    <n v="4.5599999999999996"/>
    <s v="No"/>
    <s v="No"/>
    <x v="0"/>
    <n v="0"/>
    <x v="0"/>
    <s v="Overweight"/>
    <s v="Normal"/>
    <s v="29-Jun-1968"/>
    <n v="7125.25"/>
    <s v="tier - 3"/>
    <s v="tier - 2"/>
    <s v="R1013"/>
    <n v="54"/>
  </r>
  <r>
    <s v="Id542"/>
    <s v=" Mr.  Dylan J"/>
    <n v="26.18"/>
    <n v="5.63"/>
    <s v="No"/>
    <s v="No"/>
    <x v="0"/>
    <n v="0"/>
    <x v="0"/>
    <s v="Overweight"/>
    <s v="Normal"/>
    <s v="11-Aug-1987"/>
    <n v="7106.81"/>
    <s v="tier - 2"/>
    <s v="tier - 1"/>
    <s v="R1012"/>
    <n v="35"/>
  </r>
  <r>
    <s v="Id543"/>
    <s v=" Ms.  Elizabeth"/>
    <n v="25.3"/>
    <n v="5.12"/>
    <s v="No"/>
    <s v="No"/>
    <x v="0"/>
    <n v="0"/>
    <x v="0"/>
    <s v="Overweight"/>
    <s v="Normal"/>
    <s v="18-Jun-1992"/>
    <n v="7096.98"/>
    <s v="tier - 2"/>
    <s v="tier - 2"/>
    <s v="R1012"/>
    <n v="30"/>
  </r>
  <r>
    <s v="Id555"/>
    <s v=" Mr.  Brian"/>
    <n v="26.315000000000001"/>
    <n v="6.02"/>
    <s v="No"/>
    <s v="No"/>
    <x v="0"/>
    <n v="0"/>
    <x v="0"/>
    <s v="Overweight"/>
    <s v="Prediabetes"/>
    <s v="18-Oct-1982"/>
    <n v="6986.7"/>
    <s v="tier - 3"/>
    <s v="tier - 1"/>
    <s v="R1012"/>
    <n v="40"/>
  </r>
  <r>
    <s v="Id558"/>
    <s v=" Mr.  Nicholas"/>
    <n v="26.07"/>
    <n v="5.32"/>
    <s v="No"/>
    <s v="No"/>
    <x v="0"/>
    <n v="0"/>
    <x v="1"/>
    <s v="Overweight"/>
    <s v="Normal"/>
    <s v="18-Aug-1980"/>
    <n v="6951.12"/>
    <s v="tier - 2"/>
    <s v="tier - 2"/>
    <s v="R1013"/>
    <n v="42"/>
  </r>
  <r>
    <s v="Id560"/>
    <s v=" Mr.  Oz"/>
    <n v="26.33"/>
    <n v="4.79"/>
    <s v="No"/>
    <s v="No"/>
    <x v="0"/>
    <n v="0"/>
    <x v="0"/>
    <s v="Overweight"/>
    <s v="Normal"/>
    <s v="05-Oct-1980"/>
    <n v="6940.94"/>
    <s v="tier - 2"/>
    <s v="tier - 3"/>
    <s v="R1013"/>
    <n v="42"/>
  </r>
  <r>
    <s v="Id571"/>
    <s v=" Mr.  Patrick J"/>
    <n v="26.03"/>
    <n v="4.47"/>
    <s v="No"/>
    <s v="No"/>
    <x v="1"/>
    <n v="1"/>
    <x v="0"/>
    <s v="Overweight"/>
    <s v="Normal"/>
    <s v="05-Aug-1978"/>
    <n v="6863.49"/>
    <s v="tier - 2"/>
    <s v="tier - 1"/>
    <s v="R1013"/>
    <n v="44"/>
  </r>
  <r>
    <s v="Id574"/>
    <s v=" Mr.  Jason R"/>
    <n v="28.5"/>
    <n v="4.3600000000000003"/>
    <s v="No"/>
    <s v="No"/>
    <x v="0"/>
    <n v="0"/>
    <x v="0"/>
    <s v="Overweight"/>
    <s v="Normal"/>
    <s v="15-Jun-1977"/>
    <n v="6843.17"/>
    <s v="tier - 2"/>
    <s v="tier - 1"/>
    <s v="R1013"/>
    <n v="45"/>
  </r>
  <r>
    <s v="Id579"/>
    <s v=" Ms.  Kristen A"/>
    <n v="28.05"/>
    <n v="11.85"/>
    <s v="yes"/>
    <s v="No"/>
    <x v="0"/>
    <n v="0"/>
    <x v="0"/>
    <s v="Overweight"/>
    <s v="Diabetes"/>
    <s v="17-Aug-1975"/>
    <n v="6809.46"/>
    <s v="tier - 2"/>
    <s v="tier - 1"/>
    <s v="R1012"/>
    <n v="47"/>
  </r>
  <r>
    <s v="Id584"/>
    <s v=" Mr.  Christopher"/>
    <n v="28.88"/>
    <n v="6.59"/>
    <s v="yes"/>
    <s v="No"/>
    <x v="0"/>
    <n v="1"/>
    <x v="0"/>
    <s v="Overweight"/>
    <s v="Diabetes"/>
    <s v="03-Sep-1981"/>
    <n v="6775.96"/>
    <s v="tier - 2"/>
    <s v="tier - 3"/>
    <s v="R1011"/>
    <n v="41"/>
  </r>
  <r>
    <s v="Id585"/>
    <s v=" Ms.  Alison B"/>
    <n v="27.55"/>
    <n v="10.83"/>
    <s v="yes"/>
    <s v="No"/>
    <x v="0"/>
    <n v="1"/>
    <x v="0"/>
    <s v="Overweight"/>
    <s v="Diabetes"/>
    <s v="21-Sep-1981"/>
    <n v="6770.19"/>
    <s v="tier - 2"/>
    <s v="tier - 3"/>
    <s v="R1013"/>
    <n v="41"/>
  </r>
  <r>
    <s v="Id595"/>
    <s v=" Ms.  Greer D"/>
    <n v="28.405000000000001"/>
    <n v="7.02"/>
    <s v="yes"/>
    <s v="No"/>
    <x v="0"/>
    <n v="0"/>
    <x v="0"/>
    <s v="Overweight"/>
    <s v="Diabetes"/>
    <s v="12-Jun-1983"/>
    <n v="6710.19"/>
    <s v="tier - 3"/>
    <s v="tier - 3"/>
    <s v="R1012"/>
    <n v="39"/>
  </r>
  <r>
    <s v="Id601"/>
    <s v=" Ms.  Tracy L"/>
    <n v="26.72"/>
    <n v="4.1399999999999997"/>
    <s v="No"/>
    <s v="No"/>
    <x v="0"/>
    <n v="0"/>
    <x v="0"/>
    <s v="Overweight"/>
    <s v="Normal"/>
    <s v="17-Sep-1981"/>
    <n v="6664.69"/>
    <s v="tier - 3"/>
    <s v="tier - 1"/>
    <s v="R1012"/>
    <n v="41"/>
  </r>
  <r>
    <s v="Id606"/>
    <s v=" Mr.  Steven L"/>
    <n v="29.9"/>
    <n v="5.91"/>
    <s v="No"/>
    <s v="No"/>
    <x v="0"/>
    <n v="0"/>
    <x v="0"/>
    <s v="Overweight"/>
    <s v="Prediabetes"/>
    <s v="08-Dec-1984"/>
    <n v="6640.54"/>
    <s v="tier - 2"/>
    <s v="tier - 3"/>
    <s v="R1019"/>
    <n v="38"/>
  </r>
  <r>
    <s v="Id608"/>
    <s v=" Mr.  Hector"/>
    <n v="24.97"/>
    <n v="5.66"/>
    <s v="No"/>
    <s v="No"/>
    <x v="0"/>
    <n v="0"/>
    <x v="0"/>
    <s v="Overweight"/>
    <s v="Normal"/>
    <s v="29-Jul-1998"/>
    <n v="38126.25"/>
    <s v="tier - 1"/>
    <s v="tier - 3"/>
    <s v="R1013"/>
    <n v="24"/>
  </r>
  <r>
    <s v="Id611"/>
    <s v=" Mr.  Justin"/>
    <n v="27.265000000000001"/>
    <n v="5.51"/>
    <s v="No"/>
    <s v="No"/>
    <x v="0"/>
    <n v="1"/>
    <x v="0"/>
    <s v="Overweight"/>
    <s v="Normal"/>
    <s v="28-Aug-1982"/>
    <n v="6610.11"/>
    <s v="tier - 3"/>
    <s v="tier - 2"/>
    <s v="R1015"/>
    <n v="40"/>
  </r>
  <r>
    <s v="Id613"/>
    <s v=" Ms.  Erika M"/>
    <n v="27.8"/>
    <n v="4.3600000000000003"/>
    <s v="No"/>
    <s v="No"/>
    <x v="1"/>
    <n v="1"/>
    <x v="1"/>
    <s v="Overweight"/>
    <s v="Normal"/>
    <s v="29-Dec-1982"/>
    <n v="6600.21"/>
    <s v="tier - 3"/>
    <s v="tier - 2"/>
    <s v="R1016"/>
    <n v="40"/>
  </r>
  <r>
    <s v="Id615"/>
    <s v=" Ms.  Devin C"/>
    <n v="28.594999999999999"/>
    <n v="8.5299999999999994"/>
    <s v="yes"/>
    <s v="No"/>
    <x v="0"/>
    <n v="1"/>
    <x v="0"/>
    <s v="Overweight"/>
    <s v="Diabetes"/>
    <s v="05-Oct-1984"/>
    <n v="6571.54"/>
    <s v="tier - 2"/>
    <s v="tier - 3"/>
    <s v="R1011"/>
    <n v="38"/>
  </r>
  <r>
    <s v="Id621"/>
    <s v=" Mrs.  Kristina K"/>
    <n v="29.81"/>
    <n v="5.28"/>
    <s v="No"/>
    <s v="No"/>
    <x v="0"/>
    <n v="0"/>
    <x v="0"/>
    <s v="Overweight"/>
    <s v="Normal"/>
    <s v="18-Dec-1986"/>
    <n v="6548.2"/>
    <s v="tier - 2"/>
    <s v="tier - 3"/>
    <s v="R1012"/>
    <n v="36"/>
  </r>
  <r>
    <s v="Id622"/>
    <s v=" Mr.  Brad"/>
    <n v="27.4"/>
    <n v="4.6100000000000003"/>
    <s v="No"/>
    <s v="No"/>
    <x v="0"/>
    <n v="0"/>
    <x v="0"/>
    <s v="Overweight"/>
    <s v="Normal"/>
    <s v="03-Dec-1969"/>
    <n v="6546.16"/>
    <s v="tier - 2"/>
    <s v="tier - 3"/>
    <s v="R1013"/>
    <n v="53"/>
  </r>
  <r>
    <s v="Id626"/>
    <s v=" Mr.  Christopher J"/>
    <n v="25.27"/>
    <n v="6.98"/>
    <s v="yes"/>
    <s v="No"/>
    <x v="0"/>
    <n v="0"/>
    <x v="0"/>
    <s v="Overweight"/>
    <s v="Diabetes"/>
    <s v="07-Jul-1994"/>
    <n v="6512.24"/>
    <s v="tier - 2"/>
    <s v="tier - 1"/>
    <s v="R1021"/>
    <n v="28"/>
  </r>
  <r>
    <s v="Id627"/>
    <s v=" Mr.  Mario Sr"/>
    <n v="29.26"/>
    <n v="4.03"/>
    <s v="No"/>
    <s v="No"/>
    <x v="0"/>
    <n v="1"/>
    <x v="0"/>
    <s v="Overweight"/>
    <s v="Normal"/>
    <s v="28-Aug-1982"/>
    <n v="6500.24"/>
    <s v="tier - 2"/>
    <s v="tier - 2"/>
    <s v="R1013"/>
    <n v="40"/>
  </r>
  <r>
    <s v="Id628"/>
    <s v=" Mrs.  Meghann R"/>
    <n v="27.835000000000001"/>
    <n v="4.5599999999999996"/>
    <s v="No"/>
    <s v="No"/>
    <x v="0"/>
    <n v="1"/>
    <x v="0"/>
    <s v="Overweight"/>
    <s v="Normal"/>
    <s v="09-Oct-1982"/>
    <n v="6496.89"/>
    <s v="tier - 2"/>
    <s v="tier - 3"/>
    <s v="R1011"/>
    <n v="40"/>
  </r>
  <r>
    <s v="Id632"/>
    <s v=" Mr.  Erik"/>
    <n v="27.7"/>
    <n v="4.71"/>
    <s v="No"/>
    <s v="No"/>
    <x v="0"/>
    <n v="1"/>
    <x v="0"/>
    <s v="Overweight"/>
    <s v="Normal"/>
    <s v="27-Jul-1981"/>
    <n v="6473.15"/>
    <s v="tier - 2"/>
    <s v="tier - 2"/>
    <s v="R1013"/>
    <n v="41"/>
  </r>
  <r>
    <s v="Id636"/>
    <s v=" Mrs.  Hilda"/>
    <n v="29.83"/>
    <n v="5.03"/>
    <s v="yes"/>
    <s v="No"/>
    <x v="0"/>
    <n v="0"/>
    <x v="0"/>
    <s v="Overweight"/>
    <s v="Normal"/>
    <s v="05-Aug-1975"/>
    <n v="6423.48"/>
    <s v="tier - 2"/>
    <s v="tier - 3"/>
    <s v="R1013"/>
    <n v="47"/>
  </r>
  <r>
    <s v="Id638"/>
    <s v=" Mr.  Doug"/>
    <n v="29.355"/>
    <n v="4.33"/>
    <s v="No"/>
    <s v="No"/>
    <x v="0"/>
    <n v="0"/>
    <x v="0"/>
    <s v="Overweight"/>
    <s v="Normal"/>
    <s v="04-Sep-1987"/>
    <n v="6414.18"/>
    <s v="tier - 2"/>
    <s v="tier - 2"/>
    <s v="R1011"/>
    <n v="35"/>
  </r>
  <r>
    <s v="Id640"/>
    <s v=" Mrs.  Sandra H"/>
    <n v="26.315000000000001"/>
    <n v="5.89"/>
    <s v="No"/>
    <s v="No"/>
    <x v="0"/>
    <n v="0"/>
    <x v="0"/>
    <s v="Overweight"/>
    <s v="Prediabetes"/>
    <s v="20-Aug-1970"/>
    <n v="6407.05"/>
    <s v="tier - 2"/>
    <s v="tier - 1"/>
    <s v="R1013"/>
    <n v="52"/>
  </r>
  <r>
    <s v="Id650"/>
    <s v=" Ms.  Della"/>
    <n v="25.46"/>
    <n v="9.7100000000000009"/>
    <s v="yes"/>
    <s v="No"/>
    <x v="0"/>
    <n v="1"/>
    <x v="0"/>
    <s v="Overweight"/>
    <s v="Diabetes"/>
    <s v="07-Jul-1996"/>
    <n v="6361.47"/>
    <s v="tier - 2"/>
    <s v="tier - 3"/>
    <s v="R1021"/>
    <n v="26"/>
  </r>
  <r>
    <s v="Id653"/>
    <s v=" Mr.  Tasos"/>
    <n v="29.5"/>
    <n v="5.54"/>
    <s v="yes"/>
    <s v="No"/>
    <x v="0"/>
    <n v="0"/>
    <x v="0"/>
    <s v="Overweight"/>
    <s v="Normal"/>
    <s v="30-Oct-1980"/>
    <n v="6358.78"/>
    <s v="tier - 2"/>
    <s v="tier - 1"/>
    <s v="R1012"/>
    <n v="42"/>
  </r>
  <r>
    <s v="Id660"/>
    <s v=" Ms.  Kathleen"/>
    <n v="28.8"/>
    <n v="11.41"/>
    <s v="yes"/>
    <s v="No"/>
    <x v="0"/>
    <n v="0"/>
    <x v="0"/>
    <s v="Overweight"/>
    <s v="Diabetes"/>
    <s v="27-Jul-2004"/>
    <n v="6311.11"/>
    <s v="tier - 2"/>
    <s v="tier - 2"/>
    <s v="R1011"/>
    <n v="18"/>
  </r>
  <r>
    <s v="Id676"/>
    <s v=" Ms.  Jocelyn"/>
    <n v="28.024999999999999"/>
    <n v="5.69"/>
    <s v="yes"/>
    <s v="No"/>
    <x v="0"/>
    <n v="0"/>
    <x v="0"/>
    <s v="Overweight"/>
    <s v="Normal"/>
    <s v="10-Oct-1979"/>
    <n v="6250.44"/>
    <s v="tier - 2"/>
    <s v="tier - 1"/>
    <s v="R1011"/>
    <n v="43"/>
  </r>
  <r>
    <s v="Id682"/>
    <s v=" Mrs.  Jenny K"/>
    <n v="29.26"/>
    <n v="5.68"/>
    <s v="yes"/>
    <s v="No"/>
    <x v="0"/>
    <n v="1"/>
    <x v="0"/>
    <s v="Overweight"/>
    <s v="Normal"/>
    <s v="22-Sep-1985"/>
    <n v="6203.9"/>
    <s v="tier - 2"/>
    <s v="tier - 2"/>
    <s v="R1012"/>
    <n v="37"/>
  </r>
  <r>
    <s v="Id694"/>
    <s v=" Ms.  Tiffany"/>
    <n v="26.22"/>
    <n v="5.57"/>
    <s v="yes"/>
    <s v="No"/>
    <x v="1"/>
    <n v="1"/>
    <x v="0"/>
    <s v="Overweight"/>
    <s v="Normal"/>
    <s v="14-Oct-1970"/>
    <n v="6147.12"/>
    <s v="tier - 2"/>
    <s v="tier - 3"/>
    <s v="R1012"/>
    <n v="52"/>
  </r>
  <r>
    <s v="Id704"/>
    <s v=" Ms.  Danielle"/>
    <n v="28.024999999999999"/>
    <n v="5"/>
    <s v="No"/>
    <s v="No"/>
    <x v="0"/>
    <n v="1"/>
    <x v="0"/>
    <s v="Overweight"/>
    <s v="Normal"/>
    <s v="09-Sep-1995"/>
    <n v="6111.95"/>
    <s v="tier - 2"/>
    <s v="tier - 3"/>
    <s v="R1026"/>
    <n v="27"/>
  </r>
  <r>
    <s v="Id707"/>
    <s v=" Ms.  Emily"/>
    <n v="29.4"/>
    <n v="4.26"/>
    <s v="No"/>
    <s v="No"/>
    <x v="0"/>
    <n v="0"/>
    <x v="0"/>
    <s v="Overweight"/>
    <s v="Normal"/>
    <s v="14-Oct-1984"/>
    <n v="6079.67"/>
    <s v="tier - 1"/>
    <s v="tier - 1"/>
    <s v="R1014"/>
    <n v="38"/>
  </r>
  <r>
    <s v="Id716"/>
    <s v=" Ms.  Amy B"/>
    <n v="28.93"/>
    <n v="4.87"/>
    <s v="No"/>
    <s v="No"/>
    <x v="0"/>
    <n v="1"/>
    <x v="0"/>
    <s v="Overweight"/>
    <s v="Normal"/>
    <s v="10-Jun-1988"/>
    <n v="5989.52"/>
    <s v="tier - 2"/>
    <s v="tier - 1"/>
    <s v="R1012"/>
    <n v="34"/>
  </r>
  <r>
    <s v="Id718"/>
    <s v=" Mr.  Conrad F"/>
    <n v="26.9"/>
    <n v="4.07"/>
    <s v="No"/>
    <s v="No"/>
    <x v="0"/>
    <n v="0"/>
    <x v="0"/>
    <s v="Overweight"/>
    <s v="Normal"/>
    <s v="10-Oct-1980"/>
    <n v="5979.73"/>
    <s v="tier - 2"/>
    <s v="tier - 2"/>
    <s v="R1011"/>
    <n v="42"/>
  </r>
  <r>
    <s v="Id726"/>
    <s v=" Mr.  James"/>
    <n v="28.9"/>
    <n v="5.36"/>
    <s v="No"/>
    <s v="No"/>
    <x v="0"/>
    <n v="1"/>
    <x v="0"/>
    <s v="Overweight"/>
    <s v="Normal"/>
    <s v="15-Jul-2004"/>
    <n v="5960.91"/>
    <s v="tier - 2"/>
    <s v="tier - 1"/>
    <s v="R1026"/>
    <n v="18"/>
  </r>
  <r>
    <s v="Id728"/>
    <s v=" Mr.  Adam S"/>
    <n v="29.6"/>
    <n v="4.09"/>
    <s v="No"/>
    <s v="No"/>
    <x v="0"/>
    <n v="0"/>
    <x v="0"/>
    <s v="Overweight"/>
    <s v="Normal"/>
    <s v="14-Jul-1987"/>
    <n v="5934.38"/>
    <s v="tier - 3"/>
    <s v="tier - 2"/>
    <s v="R1013"/>
    <n v="35"/>
  </r>
  <r>
    <s v="Id748"/>
    <s v=" Mr.  Chris"/>
    <n v="25.6"/>
    <n v="6.03"/>
    <s v="No"/>
    <s v="No"/>
    <x v="1"/>
    <n v="1"/>
    <x v="0"/>
    <s v="Overweight"/>
    <s v="Prediabetes"/>
    <s v="10-Jun-1993"/>
    <n v="5748.13"/>
    <s v="tier - 2"/>
    <s v="tier - 1"/>
    <s v="R1021"/>
    <n v="29"/>
  </r>
  <r>
    <s v="Id772"/>
    <s v=" Mr.  Michael"/>
    <n v="28.27"/>
    <n v="4.62"/>
    <s v="No"/>
    <s v="No"/>
    <x v="0"/>
    <n v="1"/>
    <x v="0"/>
    <s v="Overweight"/>
    <s v="Normal"/>
    <s v="22-Sep-1999"/>
    <n v="5552.61"/>
    <s v="tier - 2"/>
    <s v="tier - 3"/>
    <s v="R1026"/>
    <n v="23"/>
  </r>
  <r>
    <s v="Id774"/>
    <s v=" Mr.  Chris"/>
    <n v="25.9"/>
    <n v="9.1199999999999992"/>
    <s v="yes"/>
    <s v="No"/>
    <x v="0"/>
    <n v="1"/>
    <x v="0"/>
    <s v="Overweight"/>
    <s v="Diabetes"/>
    <s v="17-Oct-1990"/>
    <n v="37251.22"/>
    <s v="tier - 2"/>
    <s v="tier - 2"/>
    <s v="R1011"/>
    <n v="32"/>
  </r>
  <r>
    <s v="Id775"/>
    <s v=" Mr.  Jeremy J"/>
    <n v="27.74"/>
    <n v="7.32"/>
    <s v="yes"/>
    <s v="No"/>
    <x v="0"/>
    <n v="1"/>
    <x v="0"/>
    <s v="Overweight"/>
    <s v="Diabetes"/>
    <s v="07-Nov-1981"/>
    <n v="5539.4"/>
    <s v="tier - 2"/>
    <s v="tier - 2"/>
    <s v="R1013"/>
    <n v="41"/>
  </r>
  <r>
    <s v="Id784"/>
    <s v=" Ms.  Melanie"/>
    <n v="25.08"/>
    <n v="4.7699999999999996"/>
    <s v="No"/>
    <s v="No"/>
    <x v="0"/>
    <n v="0"/>
    <x v="0"/>
    <s v="Overweight"/>
    <s v="Normal"/>
    <s v="25-Aug-1982"/>
    <n v="5438.75"/>
    <s v="tier - 3"/>
    <s v="tier - 2"/>
    <s v="R1013"/>
    <n v="40"/>
  </r>
  <r>
    <s v="Id789"/>
    <s v=" Mr.  Ning"/>
    <n v="25.35"/>
    <n v="4.9000000000000004"/>
    <s v="No"/>
    <s v="No"/>
    <x v="0"/>
    <n v="0"/>
    <x v="0"/>
    <s v="Overweight"/>
    <s v="Normal"/>
    <s v="06-Jul-1991"/>
    <n v="5425.02"/>
    <s v="tier - 2"/>
    <s v="tier - 1"/>
    <s v="R1012"/>
    <n v="31"/>
  </r>
  <r>
    <s v="Id790"/>
    <s v=" Mr.  Joel"/>
    <n v="26.41"/>
    <n v="5.07"/>
    <s v="yes"/>
    <s v="No"/>
    <x v="0"/>
    <n v="1"/>
    <x v="0"/>
    <s v="Overweight"/>
    <s v="Normal"/>
    <s v="27-Sep-1982"/>
    <n v="5415.66"/>
    <s v="tier - 2"/>
    <s v="tier - 3"/>
    <s v="R1013"/>
    <n v="40"/>
  </r>
  <r>
    <s v="Id792"/>
    <s v=" Ms.  Brittney"/>
    <n v="27.6"/>
    <n v="5.33"/>
    <s v="No"/>
    <s v="No"/>
    <x v="0"/>
    <n v="1"/>
    <x v="0"/>
    <s v="Overweight"/>
    <s v="Normal"/>
    <s v="23-Dec-1985"/>
    <n v="5402.89"/>
    <s v="tier - 2"/>
    <s v="tier - 1"/>
    <s v="R1013"/>
    <n v="37"/>
  </r>
  <r>
    <s v="Id803"/>
    <s v=" Ms.  Katherine"/>
    <n v="26.315000000000001"/>
    <n v="5.76"/>
    <s v="No"/>
    <s v="No"/>
    <x v="0"/>
    <n v="0"/>
    <x v="0"/>
    <s v="Overweight"/>
    <s v="Prediabetes"/>
    <s v="07-Nov-1989"/>
    <n v="5354.07"/>
    <s v="tier - 2"/>
    <s v="tier - 3"/>
    <s v="R1024"/>
    <n v="33"/>
  </r>
  <r>
    <s v="Id809"/>
    <s v=" Mrs.  Amy M"/>
    <n v="26.885000000000002"/>
    <n v="8.66"/>
    <s v="yes"/>
    <s v="No"/>
    <x v="0"/>
    <n v="1"/>
    <x v="0"/>
    <s v="Overweight"/>
    <s v="Diabetes"/>
    <s v="13-Nov-1994"/>
    <n v="5312.17"/>
    <s v="tier - 2"/>
    <s v="tier - 2"/>
    <s v="R1012"/>
    <n v="28"/>
  </r>
  <r>
    <s v="Id810"/>
    <s v=" Mr.  Matthew W"/>
    <n v="25.84"/>
    <n v="8.5500000000000007"/>
    <s v="yes"/>
    <s v="No"/>
    <x v="0"/>
    <n v="1"/>
    <x v="0"/>
    <s v="Overweight"/>
    <s v="Diabetes"/>
    <s v="09-Sep-2000"/>
    <n v="5306.7"/>
    <s v="tier - 2"/>
    <s v="tier - 3"/>
    <s v="R1012"/>
    <n v="22"/>
  </r>
  <r>
    <s v="Id811"/>
    <s v=" Mr.  Doug"/>
    <n v="27.454999999999998"/>
    <n v="4.54"/>
    <s v="No"/>
    <s v="No"/>
    <x v="0"/>
    <n v="0"/>
    <x v="0"/>
    <s v="Overweight"/>
    <s v="Normal"/>
    <s v="22-Aug-2004"/>
    <n v="5293.67"/>
    <s v="tier - 2"/>
    <s v="tier - 2"/>
    <s v="R1022"/>
    <n v="18"/>
  </r>
  <r>
    <s v="Id818"/>
    <s v=" Mr.  Dave"/>
    <n v="26.125"/>
    <n v="5.55"/>
    <s v="No"/>
    <s v="No"/>
    <x v="0"/>
    <n v="1"/>
    <x v="0"/>
    <s v="Overweight"/>
    <s v="Normal"/>
    <s v="25-Nov-1989"/>
    <n v="5257.51"/>
    <s v="tier - 2"/>
    <s v="tier - 2"/>
    <s v="R1012"/>
    <n v="33"/>
  </r>
  <r>
    <s v="Id828"/>
    <s v=" Mrs.  Maggie M"/>
    <n v="29.8"/>
    <n v="6.03"/>
    <s v="No"/>
    <s v="No"/>
    <x v="0"/>
    <n v="0"/>
    <x v="0"/>
    <s v="Overweight"/>
    <s v="Prediabetes"/>
    <s v="24-Oct-1983"/>
    <n v="5207.97"/>
    <s v="tier - 2"/>
    <s v="tier - 2"/>
    <s v="R1012"/>
    <n v="39"/>
  </r>
  <r>
    <s v="Id840"/>
    <s v=" Ms.  Laura F"/>
    <n v="28.54"/>
    <n v="5.51"/>
    <s v="No"/>
    <s v="No"/>
    <x v="1"/>
    <n v="1"/>
    <x v="0"/>
    <s v="Overweight"/>
    <s v="Normal"/>
    <s v="01-Nov-1988"/>
    <n v="5124.1899999999996"/>
    <s v="tier - 2"/>
    <s v="tier - 3"/>
    <s v="R1013"/>
    <n v="34"/>
  </r>
  <r>
    <s v="Id847"/>
    <s v=" Ms.  Natali N"/>
    <n v="27.645"/>
    <n v="5.7"/>
    <s v="No"/>
    <s v="No"/>
    <x v="0"/>
    <n v="0"/>
    <x v="0"/>
    <s v="Overweight"/>
    <s v="Prediabetes"/>
    <s v="07-Sep-1980"/>
    <n v="5054.05"/>
    <s v="tier - 2"/>
    <s v="tier - 2"/>
    <s v="R1013"/>
    <n v="42"/>
  </r>
  <r>
    <s v="Id848"/>
    <s v=" Ms.  Beth"/>
    <n v="29.64"/>
    <n v="5.31"/>
    <s v="yes"/>
    <s v="No"/>
    <x v="0"/>
    <n v="0"/>
    <x v="0"/>
    <s v="Overweight"/>
    <s v="Normal"/>
    <s v="29-Jul-1997"/>
    <n v="5045.1499999999996"/>
    <s v="tier - 2"/>
    <s v="tier - 2"/>
    <s v="R1012"/>
    <n v="25"/>
  </r>
  <r>
    <s v="Id850"/>
    <s v=" Mr.  Spencer"/>
    <n v="27.5"/>
    <n v="4.2300000000000004"/>
    <s v="yes"/>
    <s v="No"/>
    <x v="0"/>
    <n v="1"/>
    <x v="0"/>
    <s v="Overweight"/>
    <s v="Normal"/>
    <s v="04-Dec-1997"/>
    <n v="5038.57"/>
    <s v="tier - 2"/>
    <s v="tier - 2"/>
    <s v="R1025"/>
    <n v="25"/>
  </r>
  <r>
    <s v="Id852"/>
    <s v=" Mrs.  Amy"/>
    <n v="26.73"/>
    <n v="4.74"/>
    <s v="yes"/>
    <s v="No"/>
    <x v="0"/>
    <n v="1"/>
    <x v="0"/>
    <s v="Overweight"/>
    <s v="Normal"/>
    <s v="25-Aug-1992"/>
    <n v="36950.26"/>
    <s v="tier - 1"/>
    <s v="tier - 1"/>
    <s v="R1013"/>
    <n v="30"/>
  </r>
  <r>
    <s v="Id859"/>
    <s v=" Ms.  Keila L"/>
    <n v="25.8"/>
    <n v="5.29"/>
    <s v="No"/>
    <s v="No"/>
    <x v="0"/>
    <n v="0"/>
    <x v="0"/>
    <s v="Overweight"/>
    <s v="Normal"/>
    <s v="05-Oct-2001"/>
    <n v="4999.04"/>
    <s v="tier - 2"/>
    <s v="tier - 2"/>
    <s v="R1011"/>
    <n v="21"/>
  </r>
  <r>
    <s v="Id865"/>
    <s v=" Mr.  Steven M"/>
    <n v="25.27"/>
    <n v="5.7"/>
    <s v="yes"/>
    <s v="No"/>
    <x v="0"/>
    <n v="1"/>
    <x v="0"/>
    <s v="Overweight"/>
    <s v="Prediabetes"/>
    <s v="27-Nov-1991"/>
    <n v="4934.71"/>
    <s v="tier - 2"/>
    <s v="tier - 3"/>
    <s v="R1011"/>
    <n v="31"/>
  </r>
  <r>
    <s v="Id870"/>
    <s v=" Mr.  Matthew R"/>
    <n v="26.2"/>
    <n v="10.93"/>
    <s v="yes"/>
    <s v="No"/>
    <x v="0"/>
    <n v="1"/>
    <x v="0"/>
    <s v="Overweight"/>
    <s v="Diabetes"/>
    <s v="10-Jul-1993"/>
    <n v="4906.41"/>
    <s v="tier - 2"/>
    <s v="tier - 1"/>
    <s v="R1012"/>
    <n v="29"/>
  </r>
  <r>
    <s v="Id871"/>
    <s v=" Mrs.  Orla"/>
    <n v="26.695"/>
    <n v="4.21"/>
    <s v="yes"/>
    <s v="No"/>
    <x v="1"/>
    <n v="1"/>
    <x v="0"/>
    <s v="Overweight"/>
    <s v="Normal"/>
    <s v="23-Sep-1988"/>
    <n v="4894.75"/>
    <s v="tier - 3"/>
    <s v="tier - 3"/>
    <s v="R1012"/>
    <n v="34"/>
  </r>
  <r>
    <s v="Id877"/>
    <s v=" Mrs.  Victoria"/>
    <n v="29.41"/>
    <n v="6.29"/>
    <s v="yes"/>
    <s v="No"/>
    <x v="0"/>
    <n v="1"/>
    <x v="0"/>
    <s v="Overweight"/>
    <s v="Prediabetes"/>
    <s v="29-Sep-1997"/>
    <n v="4877.9799999999996"/>
    <s v="tier - 2"/>
    <s v="tier - 3"/>
    <s v="R1012"/>
    <n v="25"/>
  </r>
  <r>
    <s v="Id888"/>
    <s v=" Mrs.  Kimberly M"/>
    <n v="28.27"/>
    <n v="5.33"/>
    <s v="No"/>
    <s v="No"/>
    <x v="0"/>
    <n v="0"/>
    <x v="0"/>
    <s v="Overweight"/>
    <s v="Normal"/>
    <s v="27-Jun-2002"/>
    <n v="4830.63"/>
    <s v="tier - 2"/>
    <s v="tier - 1"/>
    <s v="R1011"/>
    <n v="20"/>
  </r>
  <r>
    <s v="Id895"/>
    <s v=" Mr.  Miles J"/>
    <n v="27.61"/>
    <n v="4.5999999999999996"/>
    <s v="No"/>
    <s v="No"/>
    <x v="0"/>
    <n v="1"/>
    <x v="0"/>
    <s v="Overweight"/>
    <s v="Normal"/>
    <s v="01-Aug-1989"/>
    <n v="4766.0200000000004"/>
    <s v="tier - 2"/>
    <s v="tier - 3"/>
    <s v="R1011"/>
    <n v="33"/>
  </r>
  <r>
    <s v="Id896"/>
    <s v=" Ms.  Justyna I"/>
    <n v="27.1"/>
    <n v="5.08"/>
    <s v="No"/>
    <s v="No"/>
    <x v="0"/>
    <n v="1"/>
    <x v="0"/>
    <s v="Overweight"/>
    <s v="Normal"/>
    <s v="05-Aug-1963"/>
    <n v="47896.79"/>
    <s v="tier - 1"/>
    <s v="tier - 3"/>
    <s v="R1024"/>
    <n v="59"/>
  </r>
  <r>
    <s v="Id907"/>
    <s v=" Mrs.  Leah L"/>
    <n v="28.6"/>
    <n v="6.08"/>
    <s v="No"/>
    <s v="No"/>
    <x v="1"/>
    <n v="1"/>
    <x v="0"/>
    <s v="Overweight"/>
    <s v="Prediabetes"/>
    <s v="12-Aug-1994"/>
    <n v="4719.74"/>
    <s v="tier - 2"/>
    <s v="tier - 1"/>
    <s v="R1012"/>
    <n v="28"/>
  </r>
  <r>
    <s v="Id915"/>
    <s v=" Mr.  Lawrence D"/>
    <n v="27.265000000000001"/>
    <n v="6.46"/>
    <s v="yes"/>
    <s v="No"/>
    <x v="0"/>
    <n v="0"/>
    <x v="0"/>
    <s v="Overweight"/>
    <s v="Diabetes"/>
    <s v="04-Oct-2003"/>
    <n v="4678.8"/>
    <s v="tier - 2"/>
    <s v="tier - 1"/>
    <s v="R1021"/>
    <n v="19"/>
  </r>
  <r>
    <s v="Id919"/>
    <s v=" Ms.  Melissa L"/>
    <n v="26.695"/>
    <n v="5.28"/>
    <s v="No"/>
    <s v="No"/>
    <x v="0"/>
    <n v="0"/>
    <x v="0"/>
    <s v="Overweight"/>
    <s v="Normal"/>
    <s v="05-Dec-1972"/>
    <n v="36889.99"/>
    <s v="tier - 1"/>
    <s v="tier - 3"/>
    <s v="R1011"/>
    <n v="50"/>
  </r>
  <r>
    <s v="Id920"/>
    <s v=" Ms.  Chia J"/>
    <n v="29.355"/>
    <n v="4.68"/>
    <s v="yes"/>
    <s v="No"/>
    <x v="0"/>
    <n v="0"/>
    <x v="0"/>
    <s v="Overweight"/>
    <s v="Normal"/>
    <s v="05-Aug-1990"/>
    <n v="4667.6099999999997"/>
    <s v="tier - 3"/>
    <s v="tier - 3"/>
    <s v="R1016"/>
    <n v="32"/>
  </r>
  <r>
    <s v="Id921"/>
    <s v=" Ms.  Laura A"/>
    <n v="29.59"/>
    <n v="4.0599999999999996"/>
    <s v="No"/>
    <s v="No"/>
    <x v="0"/>
    <n v="0"/>
    <x v="0"/>
    <s v="Overweight"/>
    <s v="Normal"/>
    <s v="25-Oct-1996"/>
    <n v="4661.29"/>
    <s v="tier - 2"/>
    <s v="tier - 1"/>
    <s v="R1017"/>
    <n v="26"/>
  </r>
  <r>
    <s v="Id927"/>
    <s v=" Ms.  Rebecca B"/>
    <n v="28.405000000000001"/>
    <n v="4.12"/>
    <s v="No"/>
    <s v="No"/>
    <x v="0"/>
    <n v="1"/>
    <x v="0"/>
    <s v="Overweight"/>
    <s v="Normal"/>
    <s v="20-Sep-1990"/>
    <n v="4562.84"/>
    <s v="tier - 2"/>
    <s v="tier - 2"/>
    <s v="R1013"/>
    <n v="32"/>
  </r>
  <r>
    <s v="Id936"/>
    <s v=" Mr.  Cameron"/>
    <n v="27.14"/>
    <n v="6.01"/>
    <s v="No"/>
    <s v="No"/>
    <x v="0"/>
    <n v="1"/>
    <x v="0"/>
    <s v="Overweight"/>
    <s v="Prediabetes"/>
    <s v="02-Oct-2003"/>
    <n v="4518.3999999999996"/>
    <s v="tier - 2"/>
    <s v="tier - 3"/>
    <s v="R1026"/>
    <n v="19"/>
  </r>
  <r>
    <s v="Id941"/>
    <s v=" Ms.  Chandler"/>
    <n v="27.835000000000001"/>
    <n v="5.37"/>
    <s v="No"/>
    <s v="No"/>
    <x v="0"/>
    <n v="0"/>
    <x v="0"/>
    <s v="Overweight"/>
    <s v="Normal"/>
    <s v="28-Dec-1965"/>
    <n v="36795.29"/>
    <s v="tier - 2"/>
    <s v="tier - 1"/>
    <s v="R1011"/>
    <n v="57"/>
  </r>
  <r>
    <s v="Id943"/>
    <s v=" Ms.  Natty"/>
    <n v="26.885000000000002"/>
    <n v="5.86"/>
    <s v="No"/>
    <s v="No"/>
    <x v="0"/>
    <n v="0"/>
    <x v="0"/>
    <s v="Overweight"/>
    <s v="Prediabetes"/>
    <s v="18-Jul-2004"/>
    <n v="4468.25"/>
    <s v="tier - 2"/>
    <s v="tier - 2"/>
    <s v="R1012"/>
    <n v="18"/>
  </r>
  <r>
    <s v="Id944"/>
    <s v=" Mr.  Nicholas T"/>
    <n v="29.26"/>
    <n v="4.4400000000000004"/>
    <s v="No"/>
    <s v="No"/>
    <x v="0"/>
    <n v="0"/>
    <x v="0"/>
    <s v="Overweight"/>
    <s v="Normal"/>
    <s v="20-Nov-1999"/>
    <n v="4466.62"/>
    <s v="tier - 2"/>
    <s v="tier - 2"/>
    <s v="R1012"/>
    <n v="23"/>
  </r>
  <r>
    <s v="Id945"/>
    <s v=" Ms.  Rebecca"/>
    <n v="26.98"/>
    <n v="4.41"/>
    <s v="No"/>
    <s v="No"/>
    <x v="0"/>
    <n v="0"/>
    <x v="0"/>
    <s v="Overweight"/>
    <s v="Normal"/>
    <s v="04-Jul-1991"/>
    <n v="4463.21"/>
    <s v="tier - 3"/>
    <s v="tier - 3"/>
    <s v="R1013"/>
    <n v="31"/>
  </r>
  <r>
    <s v="Id950"/>
    <s v=" Mr.  Matthew T"/>
    <n v="25.9"/>
    <n v="5.45"/>
    <s v="No"/>
    <s v="No"/>
    <x v="0"/>
    <n v="1"/>
    <x v="0"/>
    <s v="Overweight"/>
    <s v="Normal"/>
    <s v="24-Oct-1994"/>
    <n v="4438.26"/>
    <s v="tier - 2"/>
    <s v="tier - 3"/>
    <s v="R1017"/>
    <n v="28"/>
  </r>
  <r>
    <s v="Id951"/>
    <s v=" Ms.  Cassandra"/>
    <n v="27.72"/>
    <n v="5.03"/>
    <s v="yes"/>
    <s v="No"/>
    <x v="0"/>
    <n v="1"/>
    <x v="0"/>
    <s v="Overweight"/>
    <s v="Normal"/>
    <s v="08-Oct-1994"/>
    <n v="4435.09"/>
    <s v="tier - 3"/>
    <s v="tier - 2"/>
    <s v="R1016"/>
    <n v="28"/>
  </r>
  <r>
    <s v="Id953"/>
    <s v=" Ms.  Carrie A"/>
    <n v="29.7"/>
    <n v="6.77"/>
    <s v="yes"/>
    <s v="No"/>
    <x v="0"/>
    <n v="1"/>
    <x v="0"/>
    <s v="Overweight"/>
    <s v="Diabetes"/>
    <s v="23-Dec-1993"/>
    <n v="4433.92"/>
    <s v="tier - 2"/>
    <s v="tier - 2"/>
    <s v="R1012"/>
    <n v="29"/>
  </r>
  <r>
    <s v="Id958"/>
    <s v=" Ms.  Lisa B"/>
    <n v="29.734999999999999"/>
    <n v="5.78"/>
    <s v="No"/>
    <s v="No"/>
    <x v="0"/>
    <n v="0"/>
    <x v="0"/>
    <s v="Overweight"/>
    <s v="Prediabetes"/>
    <s v="13-Jul-1986"/>
    <n v="4402.2299999999996"/>
    <s v="tier - 2"/>
    <s v="tier - 2"/>
    <s v="R1011"/>
    <n v="36"/>
  </r>
  <r>
    <s v="Id959"/>
    <s v=" Mrs.  Jane R"/>
    <n v="29.26"/>
    <n v="4.7"/>
    <s v="No"/>
    <s v="No"/>
    <x v="0"/>
    <n v="0"/>
    <x v="0"/>
    <s v="Overweight"/>
    <s v="Normal"/>
    <s v="11-Aug-1986"/>
    <n v="4399.7299999999996"/>
    <s v="tier - 3"/>
    <s v="tier - 2"/>
    <s v="R1013"/>
    <n v="36"/>
  </r>
  <r>
    <s v="Id962"/>
    <s v=" Mr.  Philip J"/>
    <n v="26.51"/>
    <n v="6.17"/>
    <s v="No"/>
    <s v="No"/>
    <x v="0"/>
    <n v="0"/>
    <x v="0"/>
    <s v="Overweight"/>
    <s v="Prediabetes"/>
    <s v="29-Nov-1997"/>
    <n v="4391.6499999999996"/>
    <s v="tier - 2"/>
    <s v="tier - 2"/>
    <s v="R1011"/>
    <n v="25"/>
  </r>
  <r>
    <s v="Id963"/>
    <s v=" Ms.  Jillian A"/>
    <n v="28.88"/>
    <n v="4.96"/>
    <s v="No"/>
    <s v="No"/>
    <x v="0"/>
    <n v="0"/>
    <x v="0"/>
    <s v="Overweight"/>
    <s v="Normal"/>
    <s v="29-Jul-1961"/>
    <n v="36580.28"/>
    <s v="tier - 2"/>
    <s v="tier - 2"/>
    <s v="R1013"/>
    <n v="61"/>
  </r>
  <r>
    <s v="Id972"/>
    <s v=" Ms.  Danielle N"/>
    <n v="28.594999999999999"/>
    <n v="5.43"/>
    <s v="No"/>
    <s v="No"/>
    <x v="0"/>
    <n v="0"/>
    <x v="0"/>
    <s v="Overweight"/>
    <s v="Normal"/>
    <s v="08-Jun-2003"/>
    <n v="4278.55"/>
    <s v="tier - 2"/>
    <s v="tier - 1"/>
    <s v="R1021"/>
    <n v="20"/>
  </r>
  <r>
    <s v="Id973"/>
    <s v=" Mr.  Matthew"/>
    <n v="25.934999999999999"/>
    <n v="4.29"/>
    <s v="No"/>
    <s v="No"/>
    <x v="0"/>
    <n v="0"/>
    <x v="0"/>
    <s v="Overweight"/>
    <s v="Normal"/>
    <s v="18-Jun-1992"/>
    <n v="4266.17"/>
    <s v="tier - 3"/>
    <s v="tier - 2"/>
    <s v="R1013"/>
    <n v="30"/>
  </r>
  <r>
    <s v="Id974"/>
    <s v=" Mrs.  Bettina"/>
    <n v="27.645"/>
    <n v="5.25"/>
    <s v="No"/>
    <s v="No"/>
    <x v="0"/>
    <n v="1"/>
    <x v="0"/>
    <s v="Overweight"/>
    <s v="Normal"/>
    <s v="09-Oct-1992"/>
    <n v="36572.800000000003"/>
    <s v="tier - 1"/>
    <s v="tier - 2"/>
    <s v="R1011"/>
    <n v="30"/>
  </r>
  <r>
    <s v="Id976"/>
    <s v=" Mrs.  Holli"/>
    <n v="26.79"/>
    <n v="5"/>
    <s v="yes"/>
    <s v="No"/>
    <x v="1"/>
    <n v="1"/>
    <x v="0"/>
    <s v="Overweight"/>
    <s v="Normal"/>
    <s v="14-Oct-1995"/>
    <n v="4260.74"/>
    <s v="tier - 3"/>
    <s v="tier - 2"/>
    <s v="R1011"/>
    <n v="27"/>
  </r>
  <r>
    <s v="Id977"/>
    <s v=" Mrs.  Heather C"/>
    <n v="27.1"/>
    <n v="4.01"/>
    <s v="yes"/>
    <s v="No"/>
    <x v="0"/>
    <n v="1"/>
    <x v="0"/>
    <s v="Overweight"/>
    <s v="Normal"/>
    <s v="16-Jun-1982"/>
    <n v="4250.24"/>
    <s v="tier - 2"/>
    <s v="tier - 3"/>
    <s v="R1013"/>
    <n v="40"/>
  </r>
  <r>
    <s v="Id984"/>
    <s v=" Mrs.  Annabelle M"/>
    <n v="27.93"/>
    <n v="5.59"/>
    <s v="No"/>
    <s v="No"/>
    <x v="0"/>
    <n v="1"/>
    <x v="0"/>
    <s v="Overweight"/>
    <s v="Normal"/>
    <s v="25-Jun-1989"/>
    <n v="4185.1000000000004"/>
    <s v="tier - 2"/>
    <s v="tier - 3"/>
    <s v="R1013"/>
    <n v="33"/>
  </r>
  <r>
    <s v="Id986"/>
    <s v=" Ms.  Deanne"/>
    <n v="25.934999999999999"/>
    <n v="4.95"/>
    <s v="No"/>
    <s v="No"/>
    <x v="0"/>
    <n v="0"/>
    <x v="0"/>
    <s v="Overweight"/>
    <s v="Normal"/>
    <s v="16-Sep-1984"/>
    <n v="4163.21"/>
    <s v="tier - 2"/>
    <s v="tier - 2"/>
    <s v="R1012"/>
    <n v="38"/>
  </r>
  <r>
    <s v="Id990"/>
    <s v=" Ms.  Jennifer"/>
    <n v="29.73"/>
    <n v="7.22"/>
    <s v="No"/>
    <s v="No"/>
    <x v="0"/>
    <n v="0"/>
    <x v="1"/>
    <s v="Overweight"/>
    <s v="Diabetes"/>
    <s v="18-Jun-1992"/>
    <n v="4137.5200000000004"/>
    <s v="tier - 2"/>
    <s v="tier - 3"/>
    <s v="R1024"/>
    <n v="30"/>
  </r>
  <r>
    <s v="Id995"/>
    <s v=" Mr.  Daniel J"/>
    <n v="28.975000000000001"/>
    <n v="4.12"/>
    <s v="No"/>
    <s v="No"/>
    <x v="1"/>
    <n v="1"/>
    <x v="0"/>
    <s v="Overweight"/>
    <s v="Normal"/>
    <s v="18-Oct-2002"/>
    <n v="4070.51"/>
    <s v="tier - 2"/>
    <s v="tier - 1"/>
    <s v="R1012"/>
    <n v="20"/>
  </r>
  <r>
    <s v="Id1007"/>
    <s v=" Ms.  Teresa P"/>
    <n v="28.93"/>
    <n v="4.4400000000000004"/>
    <s v="No"/>
    <s v="No"/>
    <x v="0"/>
    <n v="0"/>
    <x v="0"/>
    <s v="Overweight"/>
    <s v="Normal"/>
    <s v="07-Nov-1964"/>
    <n v="47496.49"/>
    <s v="tier - 1"/>
    <s v="tier - 3"/>
    <s v="R1012"/>
    <n v="58"/>
  </r>
  <r>
    <s v="Id1009"/>
    <s v=" Ms.  Amy"/>
    <n v="29.83"/>
    <n v="5.39"/>
    <s v="No"/>
    <s v="No"/>
    <x v="0"/>
    <n v="0"/>
    <x v="0"/>
    <s v="Overweight"/>
    <s v="Normal"/>
    <s v="01-Nov-1990"/>
    <n v="3994.18"/>
    <s v="tier - 2"/>
    <s v="tier - 2"/>
    <s v="R1013"/>
    <n v="32"/>
  </r>
  <r>
    <s v="Id1010"/>
    <s v=" Ms.  Aberu"/>
    <n v="29.59"/>
    <n v="6.16"/>
    <s v="No"/>
    <s v="No"/>
    <x v="1"/>
    <n v="1"/>
    <x v="0"/>
    <s v="Overweight"/>
    <s v="Prediabetes"/>
    <s v="22-Nov-1990"/>
    <n v="3989.84"/>
    <s v="tier - 2"/>
    <s v="tier - 2"/>
    <s v="R1011"/>
    <n v="32"/>
  </r>
  <r>
    <s v="Id1017"/>
    <s v=" Mrs.  Joanna G"/>
    <n v="26.8"/>
    <n v="6.18"/>
    <s v="yes"/>
    <s v="No"/>
    <x v="1"/>
    <n v="1"/>
    <x v="0"/>
    <s v="Overweight"/>
    <s v="Prediabetes"/>
    <s v="29-Sep-1993"/>
    <n v="3943.6"/>
    <s v="tier - 2"/>
    <s v="tier - 3"/>
    <s v="R1024"/>
    <n v="29"/>
  </r>
  <r>
    <s v="Id1019"/>
    <s v=" Mr.  Stephen"/>
    <n v="25.77"/>
    <n v="4.43"/>
    <s v="No"/>
    <s v="No"/>
    <x v="1"/>
    <n v="1"/>
    <x v="0"/>
    <s v="Overweight"/>
    <s v="Normal"/>
    <s v="05-Jun-1975"/>
    <n v="36350.71"/>
    <s v="tier - 1"/>
    <s v="tier - 2"/>
    <s v="R1011"/>
    <n v="48"/>
  </r>
  <r>
    <s v="Id1023"/>
    <s v=" Ms.  Jessica M"/>
    <n v="28.88"/>
    <n v="4.0999999999999996"/>
    <s v="No"/>
    <s v="No"/>
    <x v="0"/>
    <n v="0"/>
    <x v="0"/>
    <s v="Overweight"/>
    <s v="Normal"/>
    <s v="24-Nov-1997"/>
    <n v="3906.13"/>
    <s v="tier - 3"/>
    <s v="tier - 3"/>
    <s v="R1011"/>
    <n v="25"/>
  </r>
  <r>
    <s v="Id1036"/>
    <s v=" Ms.  Tara"/>
    <n v="29.1"/>
    <n v="4.67"/>
    <s v="No"/>
    <s v="No"/>
    <x v="0"/>
    <n v="0"/>
    <x v="0"/>
    <s v="Overweight"/>
    <s v="Normal"/>
    <s v="24-Jun-1999"/>
    <n v="3796.36"/>
    <s v="tier - 2"/>
    <s v="tier - 3"/>
    <s v="R1012"/>
    <n v="23"/>
  </r>
  <r>
    <s v="Id1037"/>
    <s v=" Mr.  Daniel"/>
    <n v="26.62"/>
    <n v="6.24"/>
    <s v="No"/>
    <s v="No"/>
    <x v="0"/>
    <n v="0"/>
    <x v="0"/>
    <s v="Overweight"/>
    <s v="Prediabetes"/>
    <s v="28-Aug-1988"/>
    <n v="3793.55"/>
    <s v="tier - 2"/>
    <s v="tier - 3"/>
    <s v="R1013"/>
    <n v="34"/>
  </r>
  <r>
    <s v="Id1038"/>
    <s v=" Mr.  Joshua P"/>
    <n v="25.74"/>
    <n v="5.99"/>
    <s v="No"/>
    <s v="No"/>
    <x v="0"/>
    <n v="0"/>
    <x v="0"/>
    <s v="Overweight"/>
    <s v="Prediabetes"/>
    <s v="13-Dec-1981"/>
    <n v="3785.77"/>
    <s v="tier - 2"/>
    <s v="tier - 1"/>
    <s v="R1013"/>
    <n v="41"/>
  </r>
  <r>
    <s v="Id1040"/>
    <s v=" Ms.  Shure"/>
    <n v="26.03"/>
    <n v="5.97"/>
    <s v="No"/>
    <s v="No"/>
    <x v="1"/>
    <n v="1"/>
    <x v="0"/>
    <s v="Overweight"/>
    <s v="Prediabetes"/>
    <s v="21-Nov-1994"/>
    <n v="3766.88"/>
    <s v="tier - 2"/>
    <s v="tier - 1"/>
    <s v="R1013"/>
    <n v="28"/>
  </r>
  <r>
    <s v="Id1053"/>
    <s v=" Ms.  Jamie T"/>
    <n v="25.46"/>
    <n v="4.1399999999999997"/>
    <s v="No"/>
    <s v="No"/>
    <x v="0"/>
    <n v="1"/>
    <x v="0"/>
    <s v="Overweight"/>
    <s v="Normal"/>
    <s v="21-Oct-1995"/>
    <n v="3693.43"/>
    <s v="tier - 2"/>
    <s v="tier - 3"/>
    <s v="R1011"/>
    <n v="27"/>
  </r>
  <r>
    <s v="Id1067"/>
    <s v=" Ms.  Karen L"/>
    <n v="25.175000000000001"/>
    <n v="5.21"/>
    <s v="yes"/>
    <s v="No"/>
    <x v="0"/>
    <n v="1"/>
    <x v="0"/>
    <s v="Overweight"/>
    <s v="Normal"/>
    <s v="27-Dec-1986"/>
    <n v="3589.14"/>
    <s v="tier - 2"/>
    <s v="tier - 2"/>
    <s v="R1013"/>
    <n v="36"/>
  </r>
  <r>
    <s v="Id1070"/>
    <s v=" Ms.  Lynn M"/>
    <n v="27.7"/>
    <n v="5.6"/>
    <s v="No"/>
    <s v="No"/>
    <x v="0"/>
    <n v="1"/>
    <x v="0"/>
    <s v="Overweight"/>
    <s v="Normal"/>
    <s v="18-Aug-1988"/>
    <n v="3569.96"/>
    <s v="tier - 2"/>
    <s v="tier - 1"/>
    <s v="R1012"/>
    <n v="34"/>
  </r>
  <r>
    <s v="Id1073"/>
    <s v=" Ms.  Jennifer D"/>
    <n v="28.5"/>
    <n v="6.11"/>
    <s v="No"/>
    <s v="No"/>
    <x v="0"/>
    <n v="1"/>
    <x v="0"/>
    <s v="Overweight"/>
    <s v="Prediabetes"/>
    <s v="09-Oct-1995"/>
    <n v="3558.62"/>
    <s v="tier - 2"/>
    <s v="tier - 3"/>
    <s v="R1024"/>
    <n v="27"/>
  </r>
  <r>
    <s v="Id1088"/>
    <s v=" Ms.  Annette M"/>
    <n v="29.48"/>
    <n v="4.09"/>
    <s v="yes"/>
    <s v="No"/>
    <x v="0"/>
    <n v="0"/>
    <x v="0"/>
    <s v="Overweight"/>
    <s v="Normal"/>
    <s v="20-Jun-2000"/>
    <n v="3443.06"/>
    <s v="tier - 2"/>
    <s v="tier - 1"/>
    <s v="R1011"/>
    <n v="22"/>
  </r>
  <r>
    <s v="Id1089"/>
    <s v=" Mrs.  Yoko"/>
    <n v="28.785"/>
    <n v="4.3099999999999996"/>
    <s v="yes"/>
    <s v="No"/>
    <x v="0"/>
    <n v="0"/>
    <x v="0"/>
    <s v="Overweight"/>
    <s v="Normal"/>
    <s v="27-Aug-1986"/>
    <n v="3436.5"/>
    <s v="tier - 2"/>
    <s v="tier - 1"/>
    <s v="R1013"/>
    <n v="36"/>
  </r>
  <r>
    <s v="Id1094"/>
    <s v=" Mr.  Matthew J"/>
    <n v="25.9"/>
    <n v="5.12"/>
    <s v="No"/>
    <s v="No"/>
    <x v="1"/>
    <n v="1"/>
    <x v="0"/>
    <s v="Overweight"/>
    <s v="Normal"/>
    <s v="10-Aug-1996"/>
    <n v="3392.37"/>
    <s v="tier - 2"/>
    <s v="tier - 3"/>
    <s v="R1013"/>
    <n v="26"/>
  </r>
  <r>
    <s v="Id1096"/>
    <s v=" Mrs.  Maria"/>
    <n v="25.84"/>
    <n v="5.81"/>
    <s v="yes"/>
    <s v="No"/>
    <x v="1"/>
    <n v="1"/>
    <x v="0"/>
    <s v="Overweight"/>
    <s v="Prediabetes"/>
    <s v="06-Dec-1974"/>
    <n v="36182.870000000003"/>
    <s v="tier - 2"/>
    <s v="tier - 3"/>
    <s v="R1012"/>
    <n v="48"/>
  </r>
  <r>
    <s v="Id1102"/>
    <s v=" Mr.  Scott"/>
    <n v="25.745000000000001"/>
    <n v="4.62"/>
    <s v="yes"/>
    <s v="No"/>
    <x v="0"/>
    <n v="0"/>
    <x v="0"/>
    <s v="Overweight"/>
    <s v="Normal"/>
    <s v="20-Jun-1997"/>
    <n v="3309.79"/>
    <s v="tier - 3"/>
    <s v="tier - 3"/>
    <s v="R1017"/>
    <n v="25"/>
  </r>
  <r>
    <s v="Id1108"/>
    <s v=" Ms.  Kelli M"/>
    <n v="28.594999999999999"/>
    <n v="4.1399999999999997"/>
    <s v="yes"/>
    <s v="No"/>
    <x v="1"/>
    <n v="1"/>
    <x v="0"/>
    <s v="Overweight"/>
    <s v="Normal"/>
    <s v="06-Oct-2001"/>
    <n v="3279.87"/>
    <s v="tier - 2"/>
    <s v="tier - 1"/>
    <s v="R1017"/>
    <n v="21"/>
  </r>
  <r>
    <s v="Id1116"/>
    <s v=" Ms.  Melissa M"/>
    <n v="29.34"/>
    <n v="6.09"/>
    <s v="yes"/>
    <s v="yes"/>
    <x v="0"/>
    <n v="2"/>
    <x v="0"/>
    <s v="Overweight"/>
    <s v="Prediabetes"/>
    <s v="05-Jul-1997"/>
    <n v="3206.49"/>
    <s v="tier - 2"/>
    <s v="tier - 3"/>
    <s v="R1024"/>
    <n v="25"/>
  </r>
  <r>
    <s v="Id1122"/>
    <s v=" Mr.  Matthew J"/>
    <n v="25.61"/>
    <n v="4"/>
    <s v="No"/>
    <s v="No"/>
    <x v="1"/>
    <n v="1"/>
    <x v="0"/>
    <s v="Overweight"/>
    <s v="Normal"/>
    <s v="23-Sep-2000"/>
    <n v="3179.96"/>
    <s v="tier - 2"/>
    <s v="tier - 2"/>
    <s v="R1012"/>
    <n v="22"/>
  </r>
  <r>
    <s v="Id1123"/>
    <s v=" Ms.  Mallory D"/>
    <n v="25.8"/>
    <n v="5.49"/>
    <s v="No"/>
    <s v="No"/>
    <x v="0"/>
    <n v="0"/>
    <x v="0"/>
    <s v="Overweight"/>
    <s v="Normal"/>
    <s v="03-Jul-1996"/>
    <n v="3176.82"/>
    <s v="tier - 2"/>
    <s v="tier - 1"/>
    <s v="R1012"/>
    <n v="26"/>
  </r>
  <r>
    <s v="Id1124"/>
    <s v=" Mr.  Christopher D"/>
    <n v="27.39"/>
    <n v="5.34"/>
    <s v="No"/>
    <s v="No"/>
    <x v="0"/>
    <n v="0"/>
    <x v="0"/>
    <s v="Overweight"/>
    <s v="Normal"/>
    <s v="14-Aug-1996"/>
    <n v="3176.29"/>
    <s v="tier - 2"/>
    <s v="tier - 2"/>
    <s v="R1012"/>
    <n v="26"/>
  </r>
  <r>
    <s v="Id1128"/>
    <s v=" Mr.  Ryan"/>
    <n v="26.03"/>
    <n v="5.1100000000000003"/>
    <s v="yes"/>
    <s v="No"/>
    <x v="0"/>
    <n v="1"/>
    <x v="0"/>
    <s v="Overweight"/>
    <s v="Normal"/>
    <s v="25-Sep-1993"/>
    <n v="3162.02"/>
    <s v="tier - 2"/>
    <s v="tier - 3"/>
    <s v="R1013"/>
    <n v="29"/>
  </r>
  <r>
    <s v="Id1132"/>
    <s v=" Ms.  Colleen"/>
    <n v="28.48"/>
    <n v="6.22"/>
    <s v="yes"/>
    <s v="No"/>
    <x v="1"/>
    <n v="1"/>
    <x v="0"/>
    <s v="Overweight"/>
    <s v="Prediabetes"/>
    <s v="01-Aug-1987"/>
    <n v="3088.06"/>
    <s v="tier - 2"/>
    <s v="tier - 2"/>
    <s v="R1013"/>
    <n v="35"/>
  </r>
  <r>
    <s v="Id1133"/>
    <s v=" Mr.  Gregory A"/>
    <n v="26.6"/>
    <n v="4.33"/>
    <s v="No"/>
    <s v="No"/>
    <x v="0"/>
    <n v="1"/>
    <x v="0"/>
    <s v="Overweight"/>
    <s v="Normal"/>
    <s v="13-Oct-2001"/>
    <n v="3077.1"/>
    <s v="tier - 2"/>
    <s v="tier - 1"/>
    <s v="R1012"/>
    <n v="21"/>
  </r>
  <r>
    <s v="Id1134"/>
    <s v=" Ms.  Lara"/>
    <n v="25.27"/>
    <n v="5.83"/>
    <s v="No"/>
    <s v="No"/>
    <x v="0"/>
    <n v="1"/>
    <x v="0"/>
    <s v="Overweight"/>
    <s v="Prediabetes"/>
    <s v="10-Sep-1995"/>
    <n v="3070.81"/>
    <s v="tier - 3"/>
    <s v="tier - 1"/>
    <s v="R1017"/>
    <n v="27"/>
  </r>
  <r>
    <s v="Id1142"/>
    <s v=" Ms.  Sarah"/>
    <n v="29.77"/>
    <n v="9.9"/>
    <s v="No"/>
    <s v="No"/>
    <x v="0"/>
    <n v="0"/>
    <x v="0"/>
    <s v="Overweight"/>
    <s v="Diabetes"/>
    <s v="20-Aug-1996"/>
    <n v="36085.22"/>
    <s v="tier - 1"/>
    <s v="tier - 1"/>
    <s v="R1011"/>
    <n v="26"/>
  </r>
  <r>
    <s v="Id1146"/>
    <s v=" Mr.  Toshiyuki"/>
    <n v="29.15"/>
    <n v="4.91"/>
    <s v="yes"/>
    <s v="No"/>
    <x v="0"/>
    <n v="0"/>
    <x v="0"/>
    <s v="Overweight"/>
    <s v="Normal"/>
    <s v="18-Jun-1987"/>
    <n v="2979.52"/>
    <s v="tier - 2"/>
    <s v="tier - 3"/>
    <s v="R1013"/>
    <n v="35"/>
  </r>
  <r>
    <s v="Id1147"/>
    <s v=" Mr.  Tom L"/>
    <n v="29.78"/>
    <n v="10.27"/>
    <s v="yes"/>
    <s v="No"/>
    <x v="1"/>
    <n v="1"/>
    <x v="1"/>
    <s v="Overweight"/>
    <s v="Diabetes"/>
    <s v="24-Sep-1995"/>
    <n v="2974.13"/>
    <s v="tier - 2"/>
    <s v="tier - 1"/>
    <s v="R1011"/>
    <n v="27"/>
  </r>
  <r>
    <s v="Id1149"/>
    <s v=" Mr.  Matthew"/>
    <n v="28.12"/>
    <n v="5.55"/>
    <s v="yes"/>
    <s v="yes"/>
    <x v="0"/>
    <n v="2"/>
    <x v="0"/>
    <s v="Overweight"/>
    <s v="Normal"/>
    <s v="30-Jun-1996"/>
    <n v="2927.06"/>
    <s v="tier - 2"/>
    <s v="tier - 2"/>
    <s v="R1013"/>
    <n v="26"/>
  </r>
  <r>
    <s v="Id1150"/>
    <s v=" Ms.  Julee"/>
    <n v="29.45"/>
    <n v="5.24"/>
    <s v="yes"/>
    <s v="No"/>
    <x v="0"/>
    <n v="0"/>
    <x v="0"/>
    <s v="Overweight"/>
    <s v="Normal"/>
    <s v="05-Jun-2003"/>
    <n v="2913.57"/>
    <s v="tier - 2"/>
    <s v="tier - 2"/>
    <s v="R1011"/>
    <n v="20"/>
  </r>
  <r>
    <s v="Id1151"/>
    <s v=" Mr.  Christopher M"/>
    <n v="27.94"/>
    <n v="6.08"/>
    <s v="No"/>
    <s v="No"/>
    <x v="1"/>
    <n v="1"/>
    <x v="0"/>
    <s v="Overweight"/>
    <s v="Prediabetes"/>
    <s v="13-Jun-1996"/>
    <n v="2904.09"/>
    <s v="tier - 2"/>
    <s v="tier - 2"/>
    <s v="R1011"/>
    <n v="26"/>
  </r>
  <r>
    <s v="Id1152"/>
    <s v=" Mr.  Ciaran"/>
    <n v="27.2"/>
    <n v="5.83"/>
    <s v="No"/>
    <s v="No"/>
    <x v="1"/>
    <n v="1"/>
    <x v="0"/>
    <s v="Overweight"/>
    <s v="Prediabetes"/>
    <s v="24-Oct-1996"/>
    <n v="2902.91"/>
    <s v="tier - 2"/>
    <s v="tier - 2"/>
    <s v="R1013"/>
    <n v="26"/>
  </r>
  <r>
    <s v="Id1156"/>
    <s v=" Mr.  Cary"/>
    <n v="29.68"/>
    <n v="5.68"/>
    <s v="No"/>
    <s v="yes"/>
    <x v="0"/>
    <n v="1"/>
    <x v="0"/>
    <s v="Overweight"/>
    <s v="Normal"/>
    <s v="21-Jun-1996"/>
    <n v="2897.32"/>
    <s v="tier - 3"/>
    <s v="tier - 3"/>
    <s v="R1016"/>
    <n v="26"/>
  </r>
  <r>
    <s v="Id1160"/>
    <s v=" Mr.  Dan T"/>
    <n v="27.36"/>
    <n v="6.22"/>
    <s v="No"/>
    <s v="No"/>
    <x v="0"/>
    <n v="0"/>
    <x v="0"/>
    <s v="Overweight"/>
    <s v="Prediabetes"/>
    <s v="17-Jun-1998"/>
    <n v="2850.68"/>
    <s v="tier - 2"/>
    <s v="tier - 3"/>
    <s v="R1012"/>
    <n v="24"/>
  </r>
  <r>
    <s v="Id1163"/>
    <s v=" Mr.  Maxwell"/>
    <n v="25.44"/>
    <n v="6.04"/>
    <s v="yes"/>
    <s v="No"/>
    <x v="1"/>
    <n v="1"/>
    <x v="0"/>
    <s v="Overweight"/>
    <s v="Prediabetes"/>
    <s v="23-Sep-2003"/>
    <n v="2803.7"/>
    <s v="tier - 2"/>
    <s v="tier - 1"/>
    <s v="R1012"/>
    <n v="19"/>
  </r>
  <r>
    <s v="Id1171"/>
    <s v=" Mrs.  Sophia"/>
    <n v="26.22"/>
    <n v="4.6500000000000004"/>
    <s v="yes"/>
    <s v="No"/>
    <x v="1"/>
    <n v="1"/>
    <x v="0"/>
    <s v="Overweight"/>
    <s v="Normal"/>
    <s v="03-Oct-2000"/>
    <n v="2741.95"/>
    <s v="tier - 2"/>
    <s v="tier - 3"/>
    <s v="R1024"/>
    <n v="22"/>
  </r>
  <r>
    <s v="Id1173"/>
    <s v=" Mr.  Sam L"/>
    <n v="25.745000000000001"/>
    <n v="4.34"/>
    <s v="No"/>
    <s v="No"/>
    <x v="1"/>
    <n v="1"/>
    <x v="0"/>
    <s v="Overweight"/>
    <s v="Normal"/>
    <s v="03-Dec-2003"/>
    <n v="2730.11"/>
    <s v="tier - 2"/>
    <s v="tier - 3"/>
    <s v="R1012"/>
    <n v="19"/>
  </r>
  <r>
    <s v="Id1177"/>
    <s v=" Mr.  Mark G"/>
    <n v="28.12"/>
    <n v="5.05"/>
    <s v="No"/>
    <s v="No"/>
    <x v="0"/>
    <n v="0"/>
    <x v="0"/>
    <s v="Overweight"/>
    <s v="Normal"/>
    <s v="30-Oct-1997"/>
    <n v="2721.32"/>
    <s v="tier - 1"/>
    <s v="tier - 3"/>
    <s v="R1014"/>
    <n v="25"/>
  </r>
  <r>
    <s v="Id1179"/>
    <s v=" Mr.  Jeff"/>
    <n v="24.96"/>
    <n v="4.57"/>
    <s v="No"/>
    <s v="No"/>
    <x v="0"/>
    <n v="0"/>
    <x v="0"/>
    <s v="Overweight"/>
    <s v="Normal"/>
    <s v="01-Dec-2003"/>
    <n v="2710.83"/>
    <s v="tier - 2"/>
    <s v="tier - 3"/>
    <s v="R1012"/>
    <n v="19"/>
  </r>
  <r>
    <s v="Id1183"/>
    <s v=" Ms.  Mary-Lynn B"/>
    <n v="28.31"/>
    <n v="6.41"/>
    <s v="No"/>
    <s v="yes"/>
    <x v="0"/>
    <n v="1"/>
    <x v="0"/>
    <s v="Overweight"/>
    <s v="Diabetes"/>
    <s v="11-Jun-1999"/>
    <n v="2690.11"/>
    <s v="tier - 2"/>
    <s v="tier - 2"/>
    <s v="R1012"/>
    <n v="23"/>
  </r>
  <r>
    <s v="Id1185"/>
    <s v=" Mr.  Jeffrey A"/>
    <n v="26.4"/>
    <n v="6.22"/>
    <s v="yes"/>
    <s v="No"/>
    <x v="0"/>
    <n v="0"/>
    <x v="0"/>
    <s v="Overweight"/>
    <s v="Prediabetes"/>
    <s v="17-Sep-1994"/>
    <n v="2684.69"/>
    <s v="tier - 2"/>
    <s v="tier - 2"/>
    <s v="R1013"/>
    <n v="28"/>
  </r>
  <r>
    <s v="Id1188"/>
    <s v=" Mr.  Jacob"/>
    <n v="28.06"/>
    <n v="8.93"/>
    <s v="No"/>
    <s v="No"/>
    <x v="0"/>
    <n v="0"/>
    <x v="0"/>
    <s v="Overweight"/>
    <s v="Diabetes"/>
    <s v="09-Dec-2000"/>
    <n v="2643.27"/>
    <s v="tier - 2"/>
    <s v="tier - 1"/>
    <s v="R1012"/>
    <n v="22"/>
  </r>
  <r>
    <s v="Id1195"/>
    <s v=" Ms.  Dara"/>
    <n v="27.55"/>
    <n v="4.5599999999999996"/>
    <s v="yes"/>
    <s v="No"/>
    <x v="1"/>
    <n v="1"/>
    <x v="0"/>
    <s v="Overweight"/>
    <s v="Normal"/>
    <s v="11-Oct-2002"/>
    <n v="2566.4699999999998"/>
    <s v="tier - 2"/>
    <s v="tier - 3"/>
    <s v="R1013"/>
    <n v="20"/>
  </r>
  <r>
    <s v="Id1205"/>
    <s v=" Mrs.  Veronica"/>
    <n v="27.72"/>
    <n v="6.43"/>
    <s v="No"/>
    <s v="No"/>
    <x v="0"/>
    <n v="1"/>
    <x v="0"/>
    <s v="Overweight"/>
    <s v="Diabetes"/>
    <s v="09-Jul-1995"/>
    <n v="2497.04"/>
    <s v="tier - 3"/>
    <s v="tier - 3"/>
    <s v="R1013"/>
    <n v="27"/>
  </r>
  <r>
    <s v="Id1208"/>
    <s v=" Ms.  Deirdre A"/>
    <n v="28.785"/>
    <n v="8.82"/>
    <s v="No"/>
    <s v="No"/>
    <x v="0"/>
    <n v="0"/>
    <x v="0"/>
    <s v="Overweight"/>
    <s v="Diabetes"/>
    <s v="15-Jul-1974"/>
    <n v="35711.39"/>
    <s v="tier - 2"/>
    <s v="tier - 3"/>
    <s v="R1012"/>
    <n v="48"/>
  </r>
  <r>
    <s v="Id1218"/>
    <s v=" Mr.  Johannes Fiskerstand"/>
    <n v="28.4"/>
    <n v="5.97"/>
    <s v="No"/>
    <s v="No"/>
    <x v="1"/>
    <n v="1"/>
    <x v="0"/>
    <s v="Overweight"/>
    <s v="Prediabetes"/>
    <s v="10-Aug-1999"/>
    <n v="2396.1"/>
    <s v="tier - 2"/>
    <s v="tier - 1"/>
    <s v="R1019"/>
    <n v="23"/>
  </r>
  <r>
    <s v="Id1220"/>
    <s v=" Mr.  Jon M"/>
    <n v="26.18"/>
    <n v="6.12"/>
    <s v="No"/>
    <s v="yes"/>
    <x v="0"/>
    <n v="1"/>
    <x v="0"/>
    <s v="Overweight"/>
    <s v="Prediabetes"/>
    <s v="17-Dec-1999"/>
    <n v="2395.17"/>
    <s v="tier - 2"/>
    <s v="tier - 1"/>
    <s v="R1014"/>
    <n v="23"/>
  </r>
  <r>
    <s v="Id1227"/>
    <s v=" Ms.  Kelsey J"/>
    <n v="28.975000000000001"/>
    <n v="7.62"/>
    <s v="No"/>
    <s v="No"/>
    <x v="0"/>
    <n v="0"/>
    <x v="0"/>
    <s v="Overweight"/>
    <s v="Diabetes"/>
    <s v="28-Nov-1996"/>
    <n v="2302.3000000000002"/>
    <s v="tier - 1"/>
    <s v="tier - 2"/>
    <s v="R1011"/>
    <n v="26"/>
  </r>
  <r>
    <s v="Id1229"/>
    <s v=" Mr.  Dan"/>
    <n v="28.88"/>
    <n v="6.09"/>
    <s v="yes"/>
    <s v="yes"/>
    <x v="0"/>
    <n v="2"/>
    <x v="0"/>
    <s v="Overweight"/>
    <s v="Prediabetes"/>
    <s v="16-Jun-1991"/>
    <n v="2277.7199999999998"/>
    <s v="tier - 2"/>
    <s v="tier - 1"/>
    <s v="R1013"/>
    <n v="31"/>
  </r>
  <r>
    <s v="Id1230"/>
    <s v=" Ms.  Katie C"/>
    <n v="25.555"/>
    <n v="5.1100000000000003"/>
    <s v="No"/>
    <s v="No"/>
    <x v="1"/>
    <n v="1"/>
    <x v="0"/>
    <s v="Overweight"/>
    <s v="Normal"/>
    <s v="13-Jun-1961"/>
    <n v="47403.88"/>
    <s v="tier - 1"/>
    <s v="tier - 3"/>
    <s v="R1011"/>
    <n v="61"/>
  </r>
  <r>
    <s v="Id1242"/>
    <s v=" Mrs.  Yuki"/>
    <n v="28.215"/>
    <n v="4.21"/>
    <s v="No"/>
    <s v="yes"/>
    <x v="0"/>
    <n v="1"/>
    <x v="0"/>
    <s v="Overweight"/>
    <s v="Normal"/>
    <s v="19-Nov-2000"/>
    <n v="35585.58"/>
    <s v="tier - 2"/>
    <s v="tier - 3"/>
    <s v="R1011"/>
    <n v="22"/>
  </r>
  <r>
    <s v="Id1243"/>
    <s v=" Mr.  Rafer"/>
    <n v="26.315000000000001"/>
    <n v="5.47"/>
    <s v="No"/>
    <s v="yes"/>
    <x v="0"/>
    <n v="1"/>
    <x v="0"/>
    <s v="Overweight"/>
    <s v="Normal"/>
    <s v="06-Aug-2004"/>
    <n v="2207.6999999999998"/>
    <s v="tier - 2"/>
    <s v="tier - 2"/>
    <s v="R1024"/>
    <n v="18"/>
  </r>
  <r>
    <s v="Id1244"/>
    <s v=" Ms.  Claire"/>
    <n v="25.08"/>
    <n v="5.09"/>
    <s v="No"/>
    <s v="yes"/>
    <x v="0"/>
    <n v="1"/>
    <x v="0"/>
    <s v="Overweight"/>
    <s v="Normal"/>
    <s v="13-Nov-2004"/>
    <n v="2205.98"/>
    <s v="tier - 2"/>
    <s v="tier - 3"/>
    <s v="R1024"/>
    <n v="18"/>
  </r>
  <r>
    <s v="Id1249"/>
    <s v=" Mr.  Eric"/>
    <n v="28.82"/>
    <n v="5.59"/>
    <s v="No"/>
    <s v="yes"/>
    <x v="0"/>
    <n v="1"/>
    <x v="0"/>
    <s v="Overweight"/>
    <s v="Normal"/>
    <s v="03-Sep-2004"/>
    <n v="2198.19"/>
    <s v="tier - 2"/>
    <s v="tier - 1"/>
    <s v="R1023"/>
    <n v="18"/>
  </r>
  <r>
    <s v="Id1250"/>
    <s v=" Ms.  Rachel M"/>
    <n v="28.05"/>
    <n v="6.2"/>
    <s v="No"/>
    <s v="yes"/>
    <x v="0"/>
    <n v="1"/>
    <x v="0"/>
    <s v="Overweight"/>
    <s v="Prediabetes"/>
    <s v="07-Dec-2004"/>
    <n v="2196.4699999999998"/>
    <s v="tier - 2"/>
    <s v="tier - 3"/>
    <s v="R1024"/>
    <n v="18"/>
  </r>
  <r>
    <s v="Id1251"/>
    <s v=" Mr.  Fritz"/>
    <n v="27.1"/>
    <n v="4.45"/>
    <s v="No"/>
    <s v="yes"/>
    <x v="0"/>
    <n v="1"/>
    <x v="0"/>
    <s v="Overweight"/>
    <s v="Normal"/>
    <s v="16-Dec-1991"/>
    <n v="2193.1999999999998"/>
    <s v="tier - 2"/>
    <s v="tier - 2"/>
    <s v="R1012"/>
    <n v="31"/>
  </r>
  <r>
    <s v="Id1255"/>
    <s v=" Ms.  Maria S"/>
    <n v="25.74"/>
    <n v="6.41"/>
    <s v="yes"/>
    <s v="No"/>
    <x v="1"/>
    <n v="1"/>
    <x v="0"/>
    <s v="Overweight"/>
    <s v="Diabetes"/>
    <s v="10-Dec-2000"/>
    <n v="2156.75"/>
    <s v="tier - 2"/>
    <s v="tier - 2"/>
    <s v="R1013"/>
    <n v="22"/>
  </r>
  <r>
    <s v="Id1258"/>
    <s v=" Ms.  Roxanne"/>
    <n v="29.06"/>
    <n v="6.25"/>
    <s v="yes"/>
    <s v="No"/>
    <x v="0"/>
    <n v="1"/>
    <x v="1"/>
    <s v="Overweight"/>
    <s v="Prediabetes"/>
    <s v="27-Dec-2000"/>
    <n v="2150.4699999999998"/>
    <s v="tier - 2"/>
    <s v="tier - 3"/>
    <s v="R1011"/>
    <n v="22"/>
  </r>
  <r>
    <s v="Id1261"/>
    <s v=" Mr.  Peter"/>
    <n v="29.24"/>
    <n v="4.04"/>
    <s v="No"/>
    <s v="yes"/>
    <x v="0"/>
    <n v="1"/>
    <x v="0"/>
    <s v="Overweight"/>
    <s v="Normal"/>
    <s v="03-Sep-1997"/>
    <n v="2137.65"/>
    <s v="tier - 3"/>
    <s v="tier - 1"/>
    <s v="R1013"/>
    <n v="25"/>
  </r>
  <r>
    <s v="Id1264"/>
    <s v=" Mr.  Guomin"/>
    <n v="27.36"/>
    <n v="5.59"/>
    <s v="yes"/>
    <s v="No"/>
    <x v="0"/>
    <n v="0"/>
    <x v="0"/>
    <s v="Overweight"/>
    <s v="Normal"/>
    <s v="29-Aug-1964"/>
    <n v="35573.26"/>
    <s v="tier - 2"/>
    <s v="tier - 1"/>
    <s v="R1011"/>
    <n v="58"/>
  </r>
  <r>
    <s v="Id1266"/>
    <s v=" Mr.  Matt"/>
    <n v="26.03"/>
    <n v="5.81"/>
    <s v="yes"/>
    <s v="No"/>
    <x v="0"/>
    <n v="0"/>
    <x v="0"/>
    <s v="Overweight"/>
    <s v="Prediabetes"/>
    <s v="30-Aug-2003"/>
    <n v="2128.4299999999998"/>
    <s v="tier - 2"/>
    <s v="tier - 1"/>
    <s v="R1012"/>
    <n v="19"/>
  </r>
  <r>
    <s v="Id1267"/>
    <s v=" Mr.  Thomas S"/>
    <n v="27.74"/>
    <n v="4.29"/>
    <s v="No"/>
    <s v="yes"/>
    <x v="0"/>
    <n v="1"/>
    <x v="0"/>
    <s v="Overweight"/>
    <s v="Normal"/>
    <s v="04-Nov-2004"/>
    <n v="2118.61"/>
    <s v="tier - 2"/>
    <s v="tier - 1"/>
    <s v="R1012"/>
    <n v="18"/>
  </r>
  <r>
    <s v="Id1270"/>
    <s v=" Ms.  Jennifer V"/>
    <n v="25.175000000000001"/>
    <n v="6.29"/>
    <s v="yes"/>
    <s v="yes"/>
    <x v="0"/>
    <n v="2"/>
    <x v="0"/>
    <s v="Overweight"/>
    <s v="Prediabetes"/>
    <s v="28-Nov-2001"/>
    <n v="2104.11"/>
    <s v="tier - 2"/>
    <s v="tier - 1"/>
    <s v="R1016"/>
    <n v="21"/>
  </r>
  <r>
    <s v="Id1274"/>
    <s v=" Mr.  Mark D"/>
    <n v="25.8"/>
    <n v="6.29"/>
    <s v="yes"/>
    <s v="No"/>
    <x v="0"/>
    <n v="0"/>
    <x v="0"/>
    <s v="Overweight"/>
    <s v="Prediabetes"/>
    <s v="26-Jul-2000"/>
    <n v="2055.3200000000002"/>
    <s v="tier - 3"/>
    <s v="tier - 3"/>
    <s v="R1012"/>
    <n v="22"/>
  </r>
  <r>
    <s v="Id1279"/>
    <s v=" Ms.  Laura"/>
    <n v="29.3"/>
    <n v="6.15"/>
    <s v="No"/>
    <s v="No"/>
    <x v="0"/>
    <n v="1"/>
    <x v="0"/>
    <s v="Overweight"/>
    <s v="Prediabetes"/>
    <s v="01-Jul-2001"/>
    <n v="2020.18"/>
    <s v="tier - 3"/>
    <s v="tier - 1"/>
    <s v="R1011"/>
    <n v="21"/>
  </r>
  <r>
    <s v="Id1281"/>
    <s v=" Mr.  Paul"/>
    <n v="25.8"/>
    <n v="4.13"/>
    <s v="No"/>
    <s v="No"/>
    <x v="0"/>
    <n v="1"/>
    <x v="0"/>
    <s v="Overweight"/>
    <s v="Normal"/>
    <s v="14-Sep-1998"/>
    <n v="1986.93"/>
    <s v="tier - 3"/>
    <s v="tier - 2"/>
    <s v="R1013"/>
    <n v="24"/>
  </r>
  <r>
    <s v="Id1283"/>
    <s v=" Mr.  Erik"/>
    <n v="27.93"/>
    <n v="9.8800000000000008"/>
    <s v="No"/>
    <s v="No"/>
    <x v="0"/>
    <n v="0"/>
    <x v="0"/>
    <s v="Overweight"/>
    <s v="Diabetes"/>
    <s v="29-Dec-1998"/>
    <n v="1981.58"/>
    <s v="tier - 3"/>
    <s v="tier - 1"/>
    <s v="R1013"/>
    <n v="24"/>
  </r>
  <r>
    <s v="Id1288"/>
    <s v=" Ms.  Sarah"/>
    <n v="28.975000000000001"/>
    <n v="4.34"/>
    <s v="yes"/>
    <s v="No"/>
    <x v="0"/>
    <n v="0"/>
    <x v="0"/>
    <s v="Overweight"/>
    <s v="Normal"/>
    <s v="28-Sep-1998"/>
    <n v="1969.61"/>
    <s v="tier - 3"/>
    <s v="tier - 3"/>
    <s v="R1011"/>
    <n v="24"/>
  </r>
  <r>
    <s v="Id1293"/>
    <s v=" Ms.  Amy T"/>
    <n v="29.6"/>
    <n v="11.03"/>
    <s v="No"/>
    <s v="No"/>
    <x v="0"/>
    <n v="0"/>
    <x v="0"/>
    <s v="Overweight"/>
    <s v="Diabetes"/>
    <s v="06-Oct-1994"/>
    <n v="1908.9"/>
    <s v="tier - 3"/>
    <s v="tier - 3"/>
    <s v="R1013"/>
    <n v="28"/>
  </r>
  <r>
    <s v="Id1295"/>
    <s v=" Mr.  B"/>
    <n v="27.06"/>
    <n v="6.14"/>
    <s v="No"/>
    <s v="yes"/>
    <x v="0"/>
    <n v="1"/>
    <x v="0"/>
    <s v="Overweight"/>
    <s v="Prediabetes"/>
    <s v="21-Aug-2002"/>
    <n v="1880.49"/>
    <s v="tier - 3"/>
    <s v="tier - 1"/>
    <s v="R1011"/>
    <n v="20"/>
  </r>
  <r>
    <s v="Id1297"/>
    <s v=" Mr.  Neil K"/>
    <n v="28.4"/>
    <n v="4.3"/>
    <s v="No"/>
    <s v="No"/>
    <x v="1"/>
    <n v="1"/>
    <x v="0"/>
    <s v="Overweight"/>
    <s v="Normal"/>
    <s v="16-Dec-1973"/>
    <n v="35517.19"/>
    <s v="tier - 2"/>
    <s v="tier - 2"/>
    <s v="R1011"/>
    <n v="49"/>
  </r>
  <r>
    <s v="Id1304"/>
    <s v=" Mr.  Erik"/>
    <n v="27.98"/>
    <n v="4.38"/>
    <s v="No"/>
    <s v="yes"/>
    <x v="0"/>
    <n v="1"/>
    <x v="0"/>
    <s v="Overweight"/>
    <s v="Normal"/>
    <s v="12-Dec-1999"/>
    <n v="1837.28"/>
    <s v="tier - 3"/>
    <s v="tier - 2"/>
    <s v="R1013"/>
    <n v="23"/>
  </r>
  <r>
    <s v="Id1305"/>
    <s v=" Mr.  Christopher"/>
    <n v="26.51"/>
    <n v="4.58"/>
    <s v="No"/>
    <s v="No"/>
    <x v="0"/>
    <n v="0"/>
    <x v="0"/>
    <s v="Overweight"/>
    <s v="Normal"/>
    <s v="04-Aug-2003"/>
    <n v="1837.24"/>
    <s v="tier - 3"/>
    <s v="tier - 2"/>
    <s v="R1011"/>
    <n v="19"/>
  </r>
  <r>
    <s v="Id1306"/>
    <s v=" Mr.  Eirik"/>
    <n v="29.734999999999999"/>
    <n v="11.92"/>
    <s v="No"/>
    <s v="No"/>
    <x v="0"/>
    <n v="0"/>
    <x v="0"/>
    <s v="Overweight"/>
    <s v="Diabetes"/>
    <s v="11-Aug-2003"/>
    <n v="1832.09"/>
    <s v="tier - 3"/>
    <s v="tier - 3"/>
    <s v="R1011"/>
    <n v="19"/>
  </r>
  <r>
    <s v="Id1308"/>
    <s v=" Mr.  Matthew R"/>
    <n v="25.64"/>
    <n v="4.76"/>
    <s v="No"/>
    <s v="No"/>
    <x v="0"/>
    <n v="1"/>
    <x v="0"/>
    <s v="Overweight"/>
    <s v="Normal"/>
    <s v="20-Nov-1988"/>
    <n v="35491.64"/>
    <s v="tier - 1"/>
    <s v="tier - 2"/>
    <s v="R1011"/>
    <n v="34"/>
  </r>
  <r>
    <s v="Id1310"/>
    <s v=" Mr.  Yannick"/>
    <n v="29.8"/>
    <n v="4.26"/>
    <s v="No"/>
    <s v="No"/>
    <x v="1"/>
    <n v="1"/>
    <x v="0"/>
    <s v="Overweight"/>
    <s v="Normal"/>
    <s v="19-Aug-2004"/>
    <n v="1822.54"/>
    <s v="tier - 3"/>
    <s v="tier - 1"/>
    <s v="R1012"/>
    <n v="18"/>
  </r>
  <r>
    <s v="Id1311"/>
    <s v=" Mr.  Sean R"/>
    <n v="28.9"/>
    <n v="5.85"/>
    <s v="No"/>
    <s v="No"/>
    <x v="1"/>
    <n v="1"/>
    <x v="0"/>
    <s v="Overweight"/>
    <s v="Prediabetes"/>
    <s v="25-Sep-1999"/>
    <n v="1815.88"/>
    <s v="tier - 3"/>
    <s v="tier - 3"/>
    <s v="R1013"/>
    <n v="23"/>
  </r>
  <r>
    <s v="Id1320"/>
    <s v=" Ms.  Kelsey"/>
    <n v="29.37"/>
    <n v="5.54"/>
    <s v="No"/>
    <s v="yes"/>
    <x v="0"/>
    <n v="1"/>
    <x v="0"/>
    <s v="Overweight"/>
    <s v="Normal"/>
    <s v="09-Nov-2003"/>
    <n v="1731.68"/>
    <s v="tier - 3"/>
    <s v="tier - 2"/>
    <s v="R1011"/>
    <n v="19"/>
  </r>
  <r>
    <s v="Id1321"/>
    <s v=" Mr.  Daniel V"/>
    <n v="28.5"/>
    <n v="4.03"/>
    <s v="No"/>
    <s v="yes"/>
    <x v="0"/>
    <n v="1"/>
    <x v="0"/>
    <s v="Overweight"/>
    <s v="Normal"/>
    <s v="01-Sep-2003"/>
    <n v="1728.9"/>
    <s v="tier - 3"/>
    <s v="tier - 2"/>
    <s v="R1011"/>
    <n v="19"/>
  </r>
  <r>
    <s v="Id1323"/>
    <s v=" Ms.  Buzunesh"/>
    <n v="26.125"/>
    <n v="5.27"/>
    <s v="No"/>
    <s v="yes"/>
    <x v="0"/>
    <n v="1"/>
    <x v="0"/>
    <s v="Overweight"/>
    <s v="Normal"/>
    <s v="09-Sep-2004"/>
    <n v="1727.54"/>
    <s v="tier - 3"/>
    <s v="tier - 1"/>
    <s v="R1013"/>
    <n v="18"/>
  </r>
  <r>
    <s v="Id1325"/>
    <s v=" Ms.  Megan"/>
    <n v="25.46"/>
    <n v="5.18"/>
    <s v="No"/>
    <s v="yes"/>
    <x v="0"/>
    <n v="1"/>
    <x v="0"/>
    <s v="Overweight"/>
    <s v="Normal"/>
    <s v="11-Sep-2004"/>
    <n v="1720.35"/>
    <s v="tier - 3"/>
    <s v="tier - 3"/>
    <s v="R1013"/>
    <n v="18"/>
  </r>
  <r>
    <s v="Id1333"/>
    <s v=" Mrs.  Gina"/>
    <n v="26.84"/>
    <n v="5.99"/>
    <s v="yes"/>
    <s v="yes"/>
    <x v="0"/>
    <n v="1"/>
    <x v="0"/>
    <s v="Overweight"/>
    <s v="Prediabetes"/>
    <s v="14-Dec-2004"/>
    <n v="1704.7"/>
    <s v="tier - 2"/>
    <s v="tier - 3"/>
    <s v="R1018"/>
    <n v="18"/>
  </r>
  <r>
    <s v="Id1339"/>
    <s v=" Mr.  Samuel"/>
    <n v="27.835000000000001"/>
    <n v="4.4400000000000004"/>
    <s v="No"/>
    <s v="No"/>
    <x v="1"/>
    <n v="1"/>
    <x v="0"/>
    <s v="Overweight"/>
    <s v="Normal"/>
    <s v="23-Oct-2000"/>
    <n v="1665"/>
    <s v="tier - 2"/>
    <s v="tier - 2"/>
    <s v="R1013"/>
    <n v="22"/>
  </r>
  <r>
    <s v="Id1343"/>
    <s v=" Mrs.  Natascia"/>
    <n v="25.555"/>
    <n v="4.37"/>
    <s v="No"/>
    <s v="No"/>
    <x v="1"/>
    <n v="1"/>
    <x v="0"/>
    <s v="Overweight"/>
    <s v="Normal"/>
    <s v="21-Aug-2003"/>
    <n v="1639.56"/>
    <s v="tier - 2"/>
    <s v="tier - 2"/>
    <s v="R1012"/>
    <n v="19"/>
  </r>
  <r>
    <s v="Id1344"/>
    <s v=" Ms.  Jenny"/>
    <n v="25.175000000000001"/>
    <n v="5.74"/>
    <s v="No"/>
    <s v="No"/>
    <x v="1"/>
    <n v="1"/>
    <x v="0"/>
    <s v="Overweight"/>
    <s v="Prediabetes"/>
    <s v="16-Sep-2003"/>
    <n v="1639.56"/>
    <s v="tier - 2"/>
    <s v="tier - 2"/>
    <s v="R1012"/>
    <n v="19"/>
  </r>
  <r>
    <s v="Id1347"/>
    <s v=" Mr.  Tyler"/>
    <n v="26.8"/>
    <n v="10.93"/>
    <s v="yes"/>
    <s v="No"/>
    <x v="0"/>
    <n v="0"/>
    <x v="0"/>
    <s v="Overweight"/>
    <s v="Diabetes"/>
    <s v="08-Aug-2004"/>
    <n v="1633.96"/>
    <s v="tier - 2"/>
    <s v="tier - 1"/>
    <s v="R1013"/>
    <n v="18"/>
  </r>
  <r>
    <s v="Id1356"/>
    <s v=" Ms.  Amelia B"/>
    <n v="26.73"/>
    <n v="5.08"/>
    <s v="No"/>
    <s v="yes"/>
    <x v="0"/>
    <n v="1"/>
    <x v="0"/>
    <s v="Overweight"/>
    <s v="Normal"/>
    <s v="04-Dec-2003"/>
    <n v="1627.28"/>
    <s v="tier - 2"/>
    <s v="tier - 2"/>
    <s v="R1012"/>
    <n v="19"/>
  </r>
  <r>
    <s v="Id1358"/>
    <s v=" Mr.  Justin"/>
    <n v="28.5"/>
    <n v="5.12"/>
    <s v="No"/>
    <s v="No"/>
    <x v="0"/>
    <n v="1"/>
    <x v="1"/>
    <s v="Overweight"/>
    <s v="Normal"/>
    <s v="25-Jul-2004"/>
    <n v="1622.19"/>
    <s v="tier - 2"/>
    <s v="tier - 1"/>
    <s v="R1013"/>
    <n v="18"/>
  </r>
  <r>
    <s v="Id1403"/>
    <s v=" Ms.  Kelly A"/>
    <n v="28.7"/>
    <n v="4.99"/>
    <s v="No"/>
    <s v="No"/>
    <x v="1"/>
    <n v="1"/>
    <x v="0"/>
    <s v="Overweight"/>
    <s v="Normal"/>
    <s v="04-Dec-2002"/>
    <n v="1267"/>
    <s v="tier - 2"/>
    <s v="tier - 1"/>
    <s v="R1013"/>
    <n v="20"/>
  </r>
  <r>
    <s v="Id1405"/>
    <s v=" Ms.  Katelyn E"/>
    <n v="27.6"/>
    <n v="4.01"/>
    <s v="No"/>
    <s v="No"/>
    <x v="1"/>
    <n v="1"/>
    <x v="0"/>
    <s v="Overweight"/>
    <s v="Normal"/>
    <s v="15-Aug-2003"/>
    <n v="1261.8599999999999"/>
    <s v="tier - 2"/>
    <s v="tier - 3"/>
    <s v="R1011"/>
    <n v="19"/>
  </r>
  <r>
    <s v="Id1424"/>
    <s v=" Ms.  Sharon E"/>
    <n v="29.57"/>
    <n v="9.42"/>
    <s v="yes"/>
    <s v="No"/>
    <x v="0"/>
    <n v="0"/>
    <x v="1"/>
    <s v="Overweight"/>
    <s v="Diabetes"/>
    <s v="06-Oct-1992"/>
    <n v="1200.55"/>
    <s v="tier - 2"/>
    <s v="tier - 3"/>
    <s v="R1013"/>
    <n v="30"/>
  </r>
  <r>
    <s v="Id1460"/>
    <s v=" Mr.  Ketil"/>
    <n v="25.19"/>
    <n v="5.64"/>
    <s v="yes"/>
    <s v="No"/>
    <x v="0"/>
    <n v="0"/>
    <x v="0"/>
    <s v="Overweight"/>
    <s v="Normal"/>
    <s v="17-Nov-1994"/>
    <n v="1044"/>
    <s v="tier - 3"/>
    <s v="tier - 2"/>
    <s v="R1013"/>
    <n v="28"/>
  </r>
  <r>
    <s v="Id1465"/>
    <s v=" Ms.  Eve"/>
    <n v="25.03"/>
    <n v="5.91"/>
    <s v="No"/>
    <s v="yes"/>
    <x v="0"/>
    <n v="1"/>
    <x v="0"/>
    <s v="Overweight"/>
    <s v="Prediabetes"/>
    <s v="22-Nov-1994"/>
    <n v="1006.65"/>
    <s v="tier - 3"/>
    <s v="tier - 2"/>
    <s v="R1013"/>
    <n v="28"/>
  </r>
  <r>
    <s v="Id1520"/>
    <s v=" Ms.  Angela J"/>
    <n v="28.16"/>
    <n v="5.77"/>
    <s v="No"/>
    <s v="No"/>
    <x v="0"/>
    <n v="2"/>
    <x v="1"/>
    <s v="Overweight"/>
    <s v="Prediabetes"/>
    <s v="28-Nov-1993"/>
    <n v="33707.550000000003"/>
    <s v="tier - 2"/>
    <s v="tier - 2"/>
    <s v="R1011"/>
    <n v="29"/>
  </r>
  <r>
    <s v="Id1524"/>
    <s v=" Mr.  Andrew"/>
    <n v="25.14"/>
    <n v="6.02"/>
    <s v="yes"/>
    <s v="No"/>
    <x v="1"/>
    <n v="1"/>
    <x v="1"/>
    <s v="Overweight"/>
    <s v="Prediabetes"/>
    <s v="25-Aug-2002"/>
    <n v="33475.82"/>
    <s v="tier - 1"/>
    <s v="tier - 1"/>
    <s v="R1018"/>
    <n v="20"/>
  </r>
  <r>
    <s v="Id1530"/>
    <s v=" Ms.  Kate"/>
    <n v="26.62"/>
    <n v="10.08"/>
    <s v="No"/>
    <s v="No"/>
    <x v="0"/>
    <n v="0"/>
    <x v="1"/>
    <s v="Overweight"/>
    <s v="Diabetes"/>
    <s v="15-Jul-1985"/>
    <n v="33121"/>
    <s v="tier - 2"/>
    <s v="tier - 1"/>
    <s v="R1011"/>
    <n v="37"/>
  </r>
  <r>
    <s v="Id1533"/>
    <s v=" Mr.  Gregory"/>
    <n v="28.31"/>
    <n v="5.33"/>
    <s v="No"/>
    <s v="No"/>
    <x v="0"/>
    <n v="0"/>
    <x v="1"/>
    <s v="Overweight"/>
    <s v="Normal"/>
    <s v="17-Nov-1960"/>
    <n v="46718.16"/>
    <s v="tier - 1"/>
    <s v="tier - 1"/>
    <s v="R1012"/>
    <n v="62"/>
  </r>
  <r>
    <s v="Id1534"/>
    <s v=" Ms.  Rebecca"/>
    <n v="25.05"/>
    <n v="4.6100000000000003"/>
    <s v="No"/>
    <s v="No"/>
    <x v="0"/>
    <n v="2"/>
    <x v="1"/>
    <s v="Overweight"/>
    <s v="Normal"/>
    <s v="28-Jul-1994"/>
    <n v="33057.230000000003"/>
    <s v="tier - 1"/>
    <s v="tier - 2"/>
    <s v="R1011"/>
    <n v="28"/>
  </r>
  <r>
    <s v="Id1535"/>
    <s v=" Mr.  Adam"/>
    <n v="28.34"/>
    <n v="8.18"/>
    <s v="No"/>
    <s v="No"/>
    <x v="0"/>
    <n v="0"/>
    <x v="1"/>
    <s v="Overweight"/>
    <s v="Diabetes"/>
    <s v="10-Jul-1967"/>
    <n v="33025.32"/>
    <s v="tier - 2"/>
    <s v="tier - 3"/>
    <s v="R1011"/>
    <n v="55"/>
  </r>
  <r>
    <s v="Id1542"/>
    <s v=" Mr.  Mason D"/>
    <n v="26.24"/>
    <n v="6.26"/>
    <s v="yes"/>
    <s v="No"/>
    <x v="0"/>
    <n v="0"/>
    <x v="1"/>
    <s v="Overweight"/>
    <s v="Prediabetes"/>
    <s v="06-Dec-1974"/>
    <n v="32760.48"/>
    <s v="tier - 1"/>
    <s v="tier - 1"/>
    <s v="R1011"/>
    <n v="48"/>
  </r>
  <r>
    <s v="Id1544"/>
    <s v=" Mr.  Arturo"/>
    <n v="25.69"/>
    <n v="4.78"/>
    <s v="yes"/>
    <s v="No"/>
    <x v="0"/>
    <n v="0"/>
    <x v="1"/>
    <s v="Overweight"/>
    <s v="Normal"/>
    <s v="23-Jun-1969"/>
    <n v="46661.440000000002"/>
    <s v="tier - 1"/>
    <s v="tier - 3"/>
    <s v="R1012"/>
    <n v="53"/>
  </r>
  <r>
    <s v="Id1545"/>
    <s v=" Mr.  Jake"/>
    <n v="25.46"/>
    <n v="6.03"/>
    <s v="No"/>
    <s v="No"/>
    <x v="0"/>
    <n v="2"/>
    <x v="1"/>
    <s v="Overweight"/>
    <s v="Prediabetes"/>
    <s v="30-Sep-1990"/>
    <n v="32716.2"/>
    <s v="tier - 1"/>
    <s v="tier - 2"/>
    <s v="R1011"/>
    <n v="32"/>
  </r>
  <r>
    <s v="Id1551"/>
    <s v=" Mr.  Ezra"/>
    <n v="29.734999999999999"/>
    <n v="7.79"/>
    <s v="No"/>
    <s v="No"/>
    <x v="0"/>
    <n v="0"/>
    <x v="0"/>
    <s v="Overweight"/>
    <s v="Diabetes"/>
    <s v="09-Aug-1976"/>
    <n v="32430.22"/>
    <s v="tier - 2"/>
    <s v="tier - 3"/>
    <s v="R1011"/>
    <n v="46"/>
  </r>
  <r>
    <s v="Id1554"/>
    <s v=" Ms.  Fanny"/>
    <n v="25.15"/>
    <n v="9.08"/>
    <s v="yes"/>
    <s v="No"/>
    <x v="0"/>
    <n v="1"/>
    <x v="1"/>
    <s v="Overweight"/>
    <s v="Diabetes"/>
    <s v="17-Dec-1975"/>
    <n v="32259.96"/>
    <s v="tier - 2"/>
    <s v="tier - 3"/>
    <s v="R1012"/>
    <n v="47"/>
  </r>
  <r>
    <s v="Id1555"/>
    <s v=" Ms.  Heather"/>
    <n v="28.71"/>
    <n v="5.2"/>
    <s v="No"/>
    <s v="No"/>
    <x v="0"/>
    <n v="1"/>
    <x v="1"/>
    <s v="Overweight"/>
    <s v="Normal"/>
    <s v="08-Aug-1961"/>
    <n v="46599.11"/>
    <s v="tier - 1"/>
    <s v="tier - 1"/>
    <s v="R1013"/>
    <n v="61"/>
  </r>
  <r>
    <s v="Id1567"/>
    <s v=" Ms.  Caroline"/>
    <n v="28.46"/>
    <n v="4.8499999999999996"/>
    <s v="yes"/>
    <s v="No"/>
    <x v="0"/>
    <n v="1"/>
    <x v="1"/>
    <s v="Overweight"/>
    <s v="Normal"/>
    <s v="06-Dec-1971"/>
    <n v="46255.11"/>
    <s v="tier - 1"/>
    <s v="tier - 3"/>
    <s v="R1024"/>
    <n v="51"/>
  </r>
  <r>
    <s v="Id1572"/>
    <s v=" Mr.  Barry P"/>
    <n v="26.26"/>
    <n v="11.8"/>
    <s v="yes"/>
    <s v="No"/>
    <x v="0"/>
    <n v="1"/>
    <x v="1"/>
    <s v="Overweight"/>
    <s v="Diabetes"/>
    <s v="09-Nov-2004"/>
    <n v="31196.61"/>
    <s v="tier - 2"/>
    <s v="tier - 1"/>
    <s v="R1011"/>
    <n v="18"/>
  </r>
  <r>
    <s v="Id1578"/>
    <s v=" Mr.  Liang"/>
    <n v="25.364999999999998"/>
    <n v="5.19"/>
    <s v="No"/>
    <s v="No"/>
    <x v="0"/>
    <n v="2"/>
    <x v="0"/>
    <s v="Overweight"/>
    <s v="Normal"/>
    <s v="17-Aug-1978"/>
    <n v="46200.99"/>
    <s v="tier - 1"/>
    <s v="tier - 1"/>
    <s v="R1013"/>
    <n v="44"/>
  </r>
  <r>
    <s v="Id1579"/>
    <s v=" Ms.  Lexy"/>
    <n v="28.594999999999999"/>
    <n v="10.210000000000001"/>
    <s v="No"/>
    <s v="No"/>
    <x v="0"/>
    <n v="0"/>
    <x v="0"/>
    <s v="Overweight"/>
    <s v="Diabetes"/>
    <s v="10-Aug-1986"/>
    <n v="30530.5"/>
    <s v="tier - 2"/>
    <s v="tier - 1"/>
    <s v="R1011"/>
    <n v="36"/>
  </r>
  <r>
    <s v="Id1580"/>
    <s v=" Mr.  Michael"/>
    <n v="29.83"/>
    <n v="9.6999999999999993"/>
    <s v="yes"/>
    <s v="No"/>
    <x v="1"/>
    <n v="1"/>
    <x v="1"/>
    <s v="Overweight"/>
    <s v="Diabetes"/>
    <s v="03-Sep-1983"/>
    <n v="30457.37"/>
    <s v="tier - 2"/>
    <s v="tier - 1"/>
    <s v="R1012"/>
    <n v="39"/>
  </r>
  <r>
    <s v="Id1587"/>
    <s v=" Mr.  Arthur M"/>
    <n v="28.78"/>
    <n v="5.68"/>
    <s v="No"/>
    <s v="No"/>
    <x v="0"/>
    <n v="0"/>
    <x v="1"/>
    <s v="Overweight"/>
    <s v="Normal"/>
    <s v="13-Sep-1963"/>
    <n v="30184.94"/>
    <s v="tier - 1"/>
    <s v="tier - 1"/>
    <s v="R1014"/>
    <n v="59"/>
  </r>
  <r>
    <s v="Id1589"/>
    <s v=" Ms.  Sachiko"/>
    <n v="26.39"/>
    <n v="4.58"/>
    <s v="yes"/>
    <s v="No"/>
    <x v="0"/>
    <n v="1"/>
    <x v="1"/>
    <s v="Overweight"/>
    <s v="Normal"/>
    <s v="02-Dec-1976"/>
    <n v="46151.12"/>
    <s v="tier - 1"/>
    <s v="tier - 3"/>
    <s v="R1013"/>
    <n v="46"/>
  </r>
  <r>
    <s v="Id1591"/>
    <s v=" Mr.  Joseph"/>
    <n v="26.92"/>
    <n v="6.09"/>
    <s v="No"/>
    <s v="No"/>
    <x v="0"/>
    <n v="0"/>
    <x v="1"/>
    <s v="Overweight"/>
    <s v="Prediabetes"/>
    <s v="02-Sep-1979"/>
    <n v="30095.97"/>
    <s v="tier - 2"/>
    <s v="tier - 3"/>
    <s v="R1011"/>
    <n v="43"/>
  </r>
  <r>
    <s v="Id1599"/>
    <s v=" Mr.  Kalvin J"/>
    <n v="27.74"/>
    <n v="4.68"/>
    <s v="yes"/>
    <s v="No"/>
    <x v="0"/>
    <n v="2"/>
    <x v="1"/>
    <s v="Overweight"/>
    <s v="Normal"/>
    <s v="29-Oct-1982"/>
    <n v="29818.76"/>
    <s v="tier - 1"/>
    <s v="tier - 1"/>
    <s v="R1012"/>
    <n v="40"/>
  </r>
  <r>
    <s v="Id1602"/>
    <s v=" Mr.  Skylar"/>
    <n v="26.885000000000002"/>
    <n v="9.86"/>
    <s v="No"/>
    <s v="No"/>
    <x v="0"/>
    <n v="3"/>
    <x v="1"/>
    <s v="Overweight"/>
    <s v="Diabetes"/>
    <s v="20-Jun-1998"/>
    <n v="29760.6"/>
    <s v="tier - 1"/>
    <s v="tier - 2"/>
    <s v="R1011"/>
    <n v="24"/>
  </r>
  <r>
    <s v="Id1607"/>
    <s v=" Mr.  Scott M"/>
    <n v="29.07"/>
    <n v="8.66"/>
    <s v="yes"/>
    <s v="No"/>
    <x v="0"/>
    <n v="2"/>
    <x v="1"/>
    <s v="Overweight"/>
    <s v="Diabetes"/>
    <s v="16-Jul-1987"/>
    <n v="29443.59"/>
    <s v="tier - 1"/>
    <s v="tier - 1"/>
    <s v="R1011"/>
    <n v="35"/>
  </r>
  <r>
    <s v="Id1612"/>
    <s v=" Ms.  Elizabeth M"/>
    <n v="26.98"/>
    <n v="5.21"/>
    <s v="yes"/>
    <s v="No"/>
    <x v="0"/>
    <n v="2"/>
    <x v="1"/>
    <s v="Overweight"/>
    <s v="Normal"/>
    <s v="09-Jul-1969"/>
    <n v="29186.48"/>
    <s v="tier - 1"/>
    <s v="tier - 3"/>
    <s v="R1024"/>
    <n v="53"/>
  </r>
  <r>
    <s v="Id1613"/>
    <s v=" Mr.  Lyazid"/>
    <n v="25.84"/>
    <n v="8.83"/>
    <s v="No"/>
    <s v="No"/>
    <x v="0"/>
    <n v="0"/>
    <x v="0"/>
    <s v="Overweight"/>
    <s v="Diabetes"/>
    <s v="08-Nov-1976"/>
    <n v="29160.39"/>
    <s v="tier - 1"/>
    <s v="tier - 2"/>
    <s v="R1011"/>
    <n v="46"/>
  </r>
  <r>
    <s v="Id1614"/>
    <s v=" Ms.  Lindsey A"/>
    <n v="28.31"/>
    <n v="8.4700000000000006"/>
    <s v="yes"/>
    <s v="No"/>
    <x v="0"/>
    <n v="2"/>
    <x v="1"/>
    <s v="Overweight"/>
    <s v="Diabetes"/>
    <s v="24-Dec-1961"/>
    <n v="29141.360000000001"/>
    <s v="tier - 1"/>
    <s v="tier - 3"/>
    <s v="R1012"/>
    <n v="61"/>
  </r>
  <r>
    <s v="Id1620"/>
    <s v=" Ms.  Leah"/>
    <n v="27.645"/>
    <n v="4.6900000000000004"/>
    <s v="No"/>
    <s v="No"/>
    <x v="0"/>
    <n v="0"/>
    <x v="0"/>
    <s v="Overweight"/>
    <s v="Normal"/>
    <s v="05-Dec-1959"/>
    <n v="28950.47"/>
    <s v="tier - 1"/>
    <s v="tier - 1"/>
    <s v="R1012"/>
    <n v="63"/>
  </r>
  <r>
    <s v="Id1624"/>
    <s v=" Ms.  Emily"/>
    <n v="26.695"/>
    <n v="8.31"/>
    <s v="No"/>
    <s v="No"/>
    <x v="0"/>
    <n v="0"/>
    <x v="1"/>
    <s v="Overweight"/>
    <s v="Diabetes"/>
    <s v="05-Dec-1990"/>
    <n v="28716.14"/>
    <s v="tier - 1"/>
    <s v="tier - 3"/>
    <s v="R1011"/>
    <n v="32"/>
  </r>
  <r>
    <s v="Id1632"/>
    <s v=" Mr.  Drew L"/>
    <n v="26.29"/>
    <n v="6.84"/>
    <s v="No"/>
    <s v="No"/>
    <x v="0"/>
    <n v="0"/>
    <x v="1"/>
    <s v="Overweight"/>
    <s v="Diabetes"/>
    <s v="22-Nov-1960"/>
    <n v="28101.33"/>
    <s v="tier - 1"/>
    <s v="tier - 2"/>
    <s v="R1019"/>
    <n v="62"/>
  </r>
  <r>
    <s v="Id1634"/>
    <s v=" Mr.  Alexander G"/>
    <n v="27.04"/>
    <n v="4.0999999999999996"/>
    <s v="No"/>
    <s v="No"/>
    <x v="0"/>
    <n v="1"/>
    <x v="1"/>
    <s v="Overweight"/>
    <s v="Normal"/>
    <s v="21-Dec-1960"/>
    <n v="45710.21"/>
    <s v="tier - 2"/>
    <s v="tier - 2"/>
    <s v="R1016"/>
    <n v="62"/>
  </r>
  <r>
    <s v="Id1638"/>
    <s v=" Ms.  Kris"/>
    <n v="26.8"/>
    <n v="5.53"/>
    <s v="No"/>
    <s v="No"/>
    <x v="0"/>
    <n v="1"/>
    <x v="1"/>
    <s v="Overweight"/>
    <s v="Normal"/>
    <s v="21-Nov-1989"/>
    <n v="27925.86"/>
    <s v="tier - 1"/>
    <s v="tier - 2"/>
    <s v="R1011"/>
    <n v="33"/>
  </r>
  <r>
    <s v="Id1641"/>
    <s v=" Ms.  Heidi Z"/>
    <n v="29.81"/>
    <n v="11.66"/>
    <s v="No"/>
    <s v="No"/>
    <x v="0"/>
    <n v="0"/>
    <x v="1"/>
    <s v="Overweight"/>
    <s v="Diabetes"/>
    <s v="06-Dec-2002"/>
    <n v="27724.29"/>
    <s v="tier - 1"/>
    <s v="tier - 3"/>
    <s v="R1013"/>
    <n v="20"/>
  </r>
  <r>
    <s v="Id1649"/>
    <s v=" Ms.  Jennifer A"/>
    <n v="28.975000000000001"/>
    <n v="7.63"/>
    <s v="No"/>
    <s v="No"/>
    <x v="0"/>
    <n v="0"/>
    <x v="1"/>
    <s v="Overweight"/>
    <s v="Diabetes"/>
    <s v="19-Oct-1965"/>
    <n v="27533.91"/>
    <s v="tier - 2"/>
    <s v="tier - 3"/>
    <s v="R1013"/>
    <n v="57"/>
  </r>
  <r>
    <s v="Id1652"/>
    <s v=" Ms.  Kerri"/>
    <n v="26.74"/>
    <n v="4.3099999999999996"/>
    <s v="No"/>
    <s v="No"/>
    <x v="0"/>
    <n v="0"/>
    <x v="1"/>
    <s v="Overweight"/>
    <s v="Normal"/>
    <s v="15-Sep-1988"/>
    <n v="27375.9"/>
    <s v="tier - 2"/>
    <s v="tier - 3"/>
    <s v="R1015"/>
    <n v="34"/>
  </r>
  <r>
    <s v="Id1666"/>
    <s v=" Mr.  Benjamin M"/>
    <n v="27.1"/>
    <n v="9.0500000000000007"/>
    <s v="No"/>
    <s v="No"/>
    <x v="0"/>
    <n v="2"/>
    <x v="0"/>
    <s v="Overweight"/>
    <s v="Diabetes"/>
    <s v="22-Aug-1991"/>
    <n v="26912.560000000001"/>
    <s v="tier - 2"/>
    <s v="tier - 2"/>
    <s v="R1011"/>
    <n v="31"/>
  </r>
  <r>
    <s v="Id1668"/>
    <s v=" Mr.  Eric R"/>
    <n v="26.695"/>
    <n v="4.68"/>
    <s v="yes"/>
    <s v="No"/>
    <x v="0"/>
    <n v="2"/>
    <x v="1"/>
    <s v="Overweight"/>
    <s v="Normal"/>
    <s v="22-Jul-1988"/>
    <n v="26607.89"/>
    <s v="tier - 2"/>
    <s v="tier - 1"/>
    <s v="R1011"/>
    <n v="34"/>
  </r>
  <r>
    <s v="Id1669"/>
    <s v=" Mr.  Matthew"/>
    <n v="27.79"/>
    <n v="6.05"/>
    <s v="yes"/>
    <s v="yes"/>
    <x v="0"/>
    <n v="1"/>
    <x v="1"/>
    <s v="Overweight"/>
    <s v="Prediabetes"/>
    <s v="05-Sep-2004"/>
    <n v="26479.4"/>
    <s v="tier - 2"/>
    <s v="tier - 2"/>
    <s v="R1011"/>
    <n v="18"/>
  </r>
  <r>
    <s v="Id1673"/>
    <s v=" Ms.  Alison L"/>
    <n v="26.4"/>
    <n v="9.5"/>
    <s v="yes"/>
    <s v="No"/>
    <x v="0"/>
    <n v="2"/>
    <x v="0"/>
    <s v="Overweight"/>
    <s v="Diabetes"/>
    <s v="04-Jun-1975"/>
    <n v="26236.58"/>
    <s v="tier - 2"/>
    <s v="tier - 1"/>
    <s v="R1011"/>
    <n v="48"/>
  </r>
  <r>
    <s v="Id1675"/>
    <s v=" Mr.  Guillaume"/>
    <n v="27.36"/>
    <n v="5.88"/>
    <s v="No"/>
    <s v="No"/>
    <x v="0"/>
    <n v="2"/>
    <x v="0"/>
    <s v="Overweight"/>
    <s v="Prediabetes"/>
    <s v="11-Oct-2002"/>
    <n v="26125.67"/>
    <s v="tier - 2"/>
    <s v="tier - 1"/>
    <s v="R1013"/>
    <n v="20"/>
  </r>
  <r>
    <s v="Id1676"/>
    <s v=" Ms.  Kaylee"/>
    <n v="27.82"/>
    <n v="5.24"/>
    <s v="yes"/>
    <s v="No"/>
    <x v="0"/>
    <n v="0"/>
    <x v="1"/>
    <s v="Overweight"/>
    <s v="Normal"/>
    <s v="09-Jul-1966"/>
    <n v="26109.33"/>
    <s v="tier - 2"/>
    <s v="tier - 3"/>
    <s v="R1012"/>
    <n v="56"/>
  </r>
  <r>
    <s v="Id1677"/>
    <s v=" Ms.  Theresa"/>
    <n v="25.46"/>
    <n v="11.75"/>
    <s v="No"/>
    <s v="No"/>
    <x v="0"/>
    <n v="0"/>
    <x v="0"/>
    <s v="Overweight"/>
    <s v="Diabetes"/>
    <s v="26-Dec-2000"/>
    <n v="26026.97"/>
    <s v="tier - 2"/>
    <s v="tier - 3"/>
    <s v="R1011"/>
    <n v="22"/>
  </r>
  <r>
    <s v="Id1678"/>
    <s v=" Mr.  Travis G"/>
    <n v="25.1"/>
    <n v="6.97"/>
    <s v="No"/>
    <s v="No"/>
    <x v="0"/>
    <n v="0"/>
    <x v="1"/>
    <s v="Overweight"/>
    <s v="Diabetes"/>
    <s v="06-Jun-1991"/>
    <n v="58571.07"/>
    <s v="tier - 1"/>
    <s v="tier - 3"/>
    <s v="R1024"/>
    <n v="32"/>
  </r>
  <r>
    <s v="Id1680"/>
    <s v=" Ms.  Linda"/>
    <n v="29.8"/>
    <n v="8.24"/>
    <s v="yes"/>
    <s v="No"/>
    <x v="0"/>
    <n v="1"/>
    <x v="1"/>
    <s v="Overweight"/>
    <s v="Diabetes"/>
    <s v="05-Jun-2001"/>
    <n v="26018.95"/>
    <s v="tier - 2"/>
    <s v="tier - 2"/>
    <s v="R1012"/>
    <n v="22"/>
  </r>
  <r>
    <s v="Id1685"/>
    <s v=" Mr.  Thomas J"/>
    <n v="28.215"/>
    <n v="8.26"/>
    <s v="yes"/>
    <s v="No"/>
    <x v="0"/>
    <n v="1"/>
    <x v="1"/>
    <s v="Overweight"/>
    <s v="Diabetes"/>
    <s v="11-Dec-1968"/>
    <n v="25517.11"/>
    <s v="tier - 2"/>
    <s v="tier - 3"/>
    <s v="R1017"/>
    <n v="54"/>
  </r>
  <r>
    <s v="Id1692"/>
    <s v=" Mr.  Andrew W"/>
    <n v="29.64"/>
    <n v="4.28"/>
    <s v="yes"/>
    <s v="No"/>
    <x v="0"/>
    <n v="0"/>
    <x v="0"/>
    <s v="Overweight"/>
    <s v="Normal"/>
    <s v="04-Dec-1995"/>
    <n v="25075.97"/>
    <s v="tier - 2"/>
    <s v="tier - 2"/>
    <s v="R1011"/>
    <n v="27"/>
  </r>
  <r>
    <s v="Id1694"/>
    <s v=" Ms.  Tracy L"/>
    <n v="25.3"/>
    <n v="9.4700000000000006"/>
    <s v="yes"/>
    <s v="No"/>
    <x v="0"/>
    <n v="2"/>
    <x v="1"/>
    <s v="Overweight"/>
    <s v="Diabetes"/>
    <s v="14-Jun-1987"/>
    <n v="24915.05"/>
    <s v="tier - 2"/>
    <s v="tier - 1"/>
    <s v="R1024"/>
    <n v="35"/>
  </r>
  <r>
    <s v="Id1695"/>
    <s v=" Ms.  Azelie"/>
    <n v="27.6"/>
    <n v="4.8499999999999996"/>
    <s v="yes"/>
    <s v="No"/>
    <x v="0"/>
    <n v="0"/>
    <x v="0"/>
    <s v="Overweight"/>
    <s v="Normal"/>
    <s v="23-Jul-1969"/>
    <n v="24873.38"/>
    <s v="tier - 2"/>
    <s v="tier - 1"/>
    <s v="R1024"/>
    <n v="53"/>
  </r>
  <r>
    <s v="Id1696"/>
    <s v=" Ms.  Monica M"/>
    <n v="27.645"/>
    <n v="11.03"/>
    <s v="yes"/>
    <s v="No"/>
    <x v="0"/>
    <n v="1"/>
    <x v="1"/>
    <s v="Overweight"/>
    <s v="Diabetes"/>
    <s v="26-Nov-1970"/>
    <n v="24869.84"/>
    <s v="tier - 2"/>
    <s v="tier - 2"/>
    <s v="R1016"/>
    <n v="52"/>
  </r>
  <r>
    <s v="Id1697"/>
    <s v=" Ms.  Katarina K"/>
    <n v="27.6"/>
    <n v="5.22"/>
    <s v="No"/>
    <s v="No"/>
    <x v="0"/>
    <n v="2"/>
    <x v="1"/>
    <s v="Overweight"/>
    <s v="Normal"/>
    <s v="10-Jun-1995"/>
    <n v="24863.25"/>
    <s v="tier - 2"/>
    <s v="tier - 3"/>
    <s v="R1011"/>
    <n v="27"/>
  </r>
  <r>
    <s v="Id1698"/>
    <s v=" Ms.  Jamie L"/>
    <n v="25.08"/>
    <n v="9.52"/>
    <s v="yes"/>
    <s v="No"/>
    <x v="0"/>
    <n v="2"/>
    <x v="0"/>
    <s v="Overweight"/>
    <s v="Diabetes"/>
    <s v="09-Sep-1994"/>
    <n v="24817.25"/>
    <s v="tier - 2"/>
    <s v="tier - 2"/>
    <s v="R1011"/>
    <n v="28"/>
  </r>
  <r>
    <s v="Id1700"/>
    <s v=" Ms.  Stacey L"/>
    <n v="27.36"/>
    <n v="9.4499999999999993"/>
    <s v="yes"/>
    <s v="No"/>
    <x v="0"/>
    <n v="2"/>
    <x v="1"/>
    <s v="Overweight"/>
    <s v="Diabetes"/>
    <s v="28-Aug-1996"/>
    <n v="24671.66"/>
    <s v="tier - 2"/>
    <s v="tier - 1"/>
    <s v="R1024"/>
    <n v="26"/>
  </r>
  <r>
    <s v="Id1702"/>
    <s v=" Mr.  Joshua"/>
    <n v="25.71"/>
    <n v="4.18"/>
    <s v="No"/>
    <s v="yes"/>
    <x v="0"/>
    <n v="1"/>
    <x v="1"/>
    <s v="Overweight"/>
    <s v="Normal"/>
    <s v="12-Jun-1970"/>
    <n v="24667.42"/>
    <s v="tier - 2"/>
    <s v="tier - 3"/>
    <s v="R1013"/>
    <n v="52"/>
  </r>
  <r>
    <s v="Id1705"/>
    <s v=" Mr.  James C"/>
    <n v="25.85"/>
    <n v="10.16"/>
    <s v="No"/>
    <s v="No"/>
    <x v="0"/>
    <n v="0"/>
    <x v="1"/>
    <s v="Overweight"/>
    <s v="Diabetes"/>
    <s v="14-Sep-1972"/>
    <n v="24520.26"/>
    <s v="tier - 2"/>
    <s v="tier - 3"/>
    <s v="R1011"/>
    <n v="50"/>
  </r>
  <r>
    <s v="Id1710"/>
    <s v=" Ms.  Kristen"/>
    <n v="25.84"/>
    <n v="11.64"/>
    <s v="No"/>
    <s v="No"/>
    <x v="0"/>
    <n v="2"/>
    <x v="1"/>
    <s v="Overweight"/>
    <s v="Diabetes"/>
    <s v="03-Aug-2004"/>
    <n v="24294.02"/>
    <s v="tier - 2"/>
    <s v="tier - 1"/>
    <s v="R1011"/>
    <n v="18"/>
  </r>
  <r>
    <s v="Id1711"/>
    <s v=" Mr.  Jose Guadalupe P"/>
    <n v="28"/>
    <n v="10.52"/>
    <s v="No"/>
    <s v="No"/>
    <x v="0"/>
    <n v="0"/>
    <x v="1"/>
    <s v="Overweight"/>
    <s v="Diabetes"/>
    <s v="16-Dec-1964"/>
    <n v="24227.34"/>
    <s v="tier - 2"/>
    <s v="tier - 1"/>
    <s v="R1013"/>
    <n v="58"/>
  </r>
  <r>
    <s v="Id1713"/>
    <s v=" Mr.  Tyler"/>
    <n v="26.125"/>
    <n v="8.56"/>
    <s v="yes"/>
    <s v="No"/>
    <x v="0"/>
    <n v="1"/>
    <x v="1"/>
    <s v="Overweight"/>
    <s v="Diabetes"/>
    <s v="10-Sep-1974"/>
    <n v="24180.93"/>
    <s v="tier - 2"/>
    <s v="tier - 1"/>
    <s v="R1013"/>
    <n v="48"/>
  </r>
  <r>
    <s v="Id1714"/>
    <s v=" Ms.  Holly J"/>
    <n v="25.6"/>
    <n v="10.5"/>
    <s v="No"/>
    <s v="No"/>
    <x v="0"/>
    <n v="2"/>
    <x v="1"/>
    <s v="Overweight"/>
    <s v="Diabetes"/>
    <s v="13-Jun-1973"/>
    <n v="24106.91"/>
    <s v="tier - 2"/>
    <s v="tier - 2"/>
    <s v="R1024"/>
    <n v="49"/>
  </r>
  <r>
    <s v="Id1718"/>
    <s v=" Ms.  Sarah A"/>
    <n v="24.984999999999999"/>
    <n v="4.43"/>
    <s v="yes"/>
    <s v="No"/>
    <x v="1"/>
    <n v="1"/>
    <x v="0"/>
    <s v="Overweight"/>
    <s v="Normal"/>
    <s v="27-Jun-1973"/>
    <n v="23807.24"/>
    <s v="tier - 2"/>
    <s v="tier - 3"/>
    <s v="R1012"/>
    <n v="49"/>
  </r>
  <r>
    <s v="Id1720"/>
    <s v=" Ms.  Tracy A"/>
    <n v="27.83"/>
    <n v="9.1999999999999993"/>
    <s v="yes"/>
    <s v="No"/>
    <x v="0"/>
    <n v="1"/>
    <x v="1"/>
    <s v="Overweight"/>
    <s v="Diabetes"/>
    <s v="26-Aug-1983"/>
    <n v="23563.02"/>
    <s v="tier - 2"/>
    <s v="tier - 2"/>
    <s v="R1013"/>
    <n v="39"/>
  </r>
  <r>
    <s v="Id1722"/>
    <s v=" Mr.  Trent"/>
    <n v="27.265000000000001"/>
    <n v="4.25"/>
    <s v="No"/>
    <s v="No"/>
    <x v="1"/>
    <n v="1"/>
    <x v="0"/>
    <s v="Overweight"/>
    <s v="Normal"/>
    <s v="22-Oct-1973"/>
    <n v="23306.55"/>
    <s v="tier - 2"/>
    <s v="tier - 2"/>
    <s v="R1011"/>
    <n v="49"/>
  </r>
  <r>
    <s v="Id1723"/>
    <s v=" Ms.  Julie"/>
    <n v="26.7"/>
    <n v="5.23"/>
    <s v="No"/>
    <s v="No"/>
    <x v="1"/>
    <n v="1"/>
    <x v="1"/>
    <s v="Overweight"/>
    <s v="Normal"/>
    <s v="24-Nov-1968"/>
    <n v="44260.75"/>
    <s v="tier - 2"/>
    <s v="tier - 1"/>
    <s v="R1013"/>
    <n v="54"/>
  </r>
  <r>
    <s v="Id1728"/>
    <s v=" Mr.  Austen G"/>
    <n v="28.12"/>
    <n v="4.88"/>
    <s v="No"/>
    <s v="No"/>
    <x v="0"/>
    <n v="0"/>
    <x v="1"/>
    <s v="Overweight"/>
    <s v="Normal"/>
    <s v="09-Sep-1975"/>
    <n v="23065.42"/>
    <s v="tier - 2"/>
    <s v="tier - 2"/>
    <s v="R1013"/>
    <n v="47"/>
  </r>
  <r>
    <s v="Id1734"/>
    <s v=" Ms.  Flo"/>
    <n v="25.41"/>
    <n v="10.53"/>
    <s v="yes"/>
    <s v="No"/>
    <x v="0"/>
    <n v="1"/>
    <x v="1"/>
    <s v="Overweight"/>
    <s v="Diabetes"/>
    <s v="01-Jun-1975"/>
    <n v="44202.65"/>
    <s v="tier - 2"/>
    <s v="tier - 2"/>
    <s v="R1013"/>
    <n v="48"/>
  </r>
  <r>
    <s v="Id1739"/>
    <s v=" Mr.  Richard J"/>
    <n v="26.885000000000002"/>
    <n v="5.18"/>
    <s v="No"/>
    <s v="No"/>
    <x v="1"/>
    <n v="1"/>
    <x v="1"/>
    <s v="Overweight"/>
    <s v="Normal"/>
    <s v="12-Sep-1980"/>
    <n v="22144.03"/>
    <s v="tier - 2"/>
    <s v="tier - 2"/>
    <s v="R1011"/>
    <n v="42"/>
  </r>
  <r>
    <s v="Id1740"/>
    <s v=" Ms.  Jacqueline N"/>
    <n v="25.27"/>
    <n v="5.29"/>
    <s v="No"/>
    <s v="No"/>
    <x v="1"/>
    <n v="1"/>
    <x v="1"/>
    <s v="Overweight"/>
    <s v="Normal"/>
    <s v="28-Aug-2001"/>
    <n v="22097.62"/>
    <s v="tier - 3"/>
    <s v="tier - 1"/>
    <s v="R1011"/>
    <n v="21"/>
  </r>
  <r>
    <s v="Id1745"/>
    <s v=" Mr.  John P"/>
    <n v="28.12"/>
    <n v="6.15"/>
    <s v="No"/>
    <s v="No"/>
    <x v="0"/>
    <n v="0"/>
    <x v="1"/>
    <s v="Overweight"/>
    <s v="Prediabetes"/>
    <s v="16-Jul-1988"/>
    <n v="43943.88"/>
    <s v="tier - 2"/>
    <s v="tier - 1"/>
    <s v="R1012"/>
    <n v="34"/>
  </r>
  <r>
    <s v="Id1746"/>
    <s v=" Ms.  Rachel"/>
    <n v="26.6"/>
    <n v="4.53"/>
    <s v="No"/>
    <s v="No"/>
    <x v="0"/>
    <n v="0"/>
    <x v="1"/>
    <s v="Overweight"/>
    <s v="Normal"/>
    <s v="27-Aug-1963"/>
    <n v="21797"/>
    <s v="tier - 3"/>
    <s v="tier - 1"/>
    <s v="R1011"/>
    <n v="59"/>
  </r>
  <r>
    <s v="Id1750"/>
    <s v=" Mr.  Nathan"/>
    <n v="29.6"/>
    <n v="8.1"/>
    <s v="No"/>
    <s v="No"/>
    <x v="0"/>
    <n v="0"/>
    <x v="0"/>
    <s v="Overweight"/>
    <s v="Diabetes"/>
    <s v="16-Nov-1962"/>
    <n v="21661.16"/>
    <s v="tier - 2"/>
    <s v="tier - 2"/>
    <s v="R1012"/>
    <n v="60"/>
  </r>
  <r>
    <s v="Id1754"/>
    <s v=" Mr.  Jonathan C"/>
    <n v="28.3"/>
    <n v="5.47"/>
    <s v="yes"/>
    <s v="No"/>
    <x v="1"/>
    <n v="1"/>
    <x v="1"/>
    <s v="Overweight"/>
    <s v="Normal"/>
    <s v="04-Sep-1980"/>
    <n v="21348.71"/>
    <s v="tier - 2"/>
    <s v="tier - 1"/>
    <s v="R1012"/>
    <n v="42"/>
  </r>
  <r>
    <s v="Id1758"/>
    <s v=" Mrs.  Christie"/>
    <n v="28.024999999999999"/>
    <n v="7.67"/>
    <s v="yes"/>
    <s v="No"/>
    <x v="0"/>
    <n v="1"/>
    <x v="1"/>
    <s v="Overweight"/>
    <s v="Diabetes"/>
    <s v="03-Sep-1974"/>
    <n v="21232.18"/>
    <s v="tier - 3"/>
    <s v="tier - 2"/>
    <s v="R1011"/>
    <n v="48"/>
  </r>
  <r>
    <s v="Id1760"/>
    <s v=" Mr.  Masahiro"/>
    <n v="28.69"/>
    <n v="6.23"/>
    <s v="No"/>
    <s v="No"/>
    <x v="0"/>
    <n v="1"/>
    <x v="1"/>
    <s v="Overweight"/>
    <s v="Prediabetes"/>
    <s v="26-Aug-1969"/>
    <n v="21195.82"/>
    <s v="tier - 3"/>
    <s v="tier - 1"/>
    <s v="R1013"/>
    <n v="53"/>
  </r>
  <r>
    <s v="Id1766"/>
    <s v=" Mr.  Ben"/>
    <n v="29.8"/>
    <n v="5.78"/>
    <s v="yes"/>
    <s v="No"/>
    <x v="0"/>
    <n v="0"/>
    <x v="0"/>
    <s v="Overweight"/>
    <s v="Prediabetes"/>
    <s v="04-Aug-1986"/>
    <n v="20773.63"/>
    <s v="tier - 2"/>
    <s v="tier - 3"/>
    <s v="R1017"/>
    <n v="36"/>
  </r>
  <r>
    <s v="Id1768"/>
    <s v=" Ms.  Sarah"/>
    <n v="25.555"/>
    <n v="4.09"/>
    <s v="yes"/>
    <s v="No"/>
    <x v="0"/>
    <n v="0"/>
    <x v="1"/>
    <s v="Overweight"/>
    <s v="Normal"/>
    <s v="14-Sep-1992"/>
    <n v="20745.990000000002"/>
    <s v="tier - 3"/>
    <s v="tier - 1"/>
    <s v="R1012"/>
    <n v="30"/>
  </r>
  <r>
    <s v="Id1769"/>
    <s v=" Ms.  Katie"/>
    <n v="29.64"/>
    <n v="4.93"/>
    <s v="No"/>
    <s v="No"/>
    <x v="1"/>
    <n v="1"/>
    <x v="0"/>
    <s v="Overweight"/>
    <s v="Normal"/>
    <s v="01-Aug-1965"/>
    <n v="20709.02"/>
    <s v="tier - 3"/>
    <s v="tier - 2"/>
    <s v="R1019"/>
    <n v="57"/>
  </r>
  <r>
    <s v="Id1772"/>
    <s v=" Ms.  Karen"/>
    <n v="28.024999999999999"/>
    <n v="5.65"/>
    <s v="No"/>
    <s v="No"/>
    <x v="0"/>
    <n v="1"/>
    <x v="1"/>
    <s v="Overweight"/>
    <s v="Normal"/>
    <s v="13-Oct-1969"/>
    <n v="20463"/>
    <s v="tier - 2"/>
    <s v="tier - 2"/>
    <s v="R1013"/>
    <n v="53"/>
  </r>
  <r>
    <s v="Id1773"/>
    <s v=" Ms.  Zuzana"/>
    <n v="27.5"/>
    <n v="4.49"/>
    <s v="No"/>
    <s v="No"/>
    <x v="0"/>
    <n v="0"/>
    <x v="0"/>
    <s v="Overweight"/>
    <s v="Normal"/>
    <s v="18-Oct-1962"/>
    <n v="20446.849999999999"/>
    <s v="tier - 2"/>
    <s v="tier - 1"/>
    <s v="R1012"/>
    <n v="60"/>
  </r>
  <r>
    <s v="Id1775"/>
    <s v=" Ms.  Alexandra"/>
    <n v="26.41"/>
    <n v="4.92"/>
    <s v="yes"/>
    <s v="No"/>
    <x v="1"/>
    <n v="1"/>
    <x v="1"/>
    <s v="Overweight"/>
    <s v="Normal"/>
    <s v="02-Jul-1962"/>
    <n v="20354.5"/>
    <s v="tier - 3"/>
    <s v="tier - 2"/>
    <s v="R1026"/>
    <n v="60"/>
  </r>
  <r>
    <s v="Id1776"/>
    <s v=" Ms.  Jessica"/>
    <n v="27.835000000000001"/>
    <n v="5.9"/>
    <s v="yes"/>
    <s v="No"/>
    <x v="0"/>
    <n v="1"/>
    <x v="1"/>
    <s v="Overweight"/>
    <s v="Prediabetes"/>
    <s v="17-Sep-1985"/>
    <n v="20296.86"/>
    <s v="tier - 3"/>
    <s v="tier - 1"/>
    <s v="R1024"/>
    <n v="37"/>
  </r>
  <r>
    <s v="Id1779"/>
    <s v=" Mr.  Peter J"/>
    <n v="29.7"/>
    <n v="6.21"/>
    <s v="yes"/>
    <s v="No"/>
    <x v="1"/>
    <n v="1"/>
    <x v="1"/>
    <s v="Overweight"/>
    <s v="Prediabetes"/>
    <s v="22-Aug-1966"/>
    <n v="20253.84"/>
    <s v="tier - 2"/>
    <s v="tier - 3"/>
    <s v="R1012"/>
    <n v="56"/>
  </r>
  <r>
    <s v="Id1783"/>
    <s v=" Ms.  Catherine"/>
    <n v="27.83"/>
    <n v="5.36"/>
    <s v="No"/>
    <s v="No"/>
    <x v="0"/>
    <n v="2"/>
    <x v="0"/>
    <s v="Overweight"/>
    <s v="Normal"/>
    <s v="06-Oct-1983"/>
    <n v="20149.32"/>
    <s v="tier - 2"/>
    <s v="tier - 1"/>
    <s v="R1016"/>
    <n v="39"/>
  </r>
  <r>
    <s v="Id1784"/>
    <s v=" Mr.  James A"/>
    <n v="28.93"/>
    <n v="5.2"/>
    <s v="No"/>
    <s v="No"/>
    <x v="0"/>
    <n v="0"/>
    <x v="1"/>
    <s v="Overweight"/>
    <s v="Normal"/>
    <s v="25-Jul-1988"/>
    <n v="20009.63"/>
    <s v="tier - 2"/>
    <s v="tier - 1"/>
    <s v="R1012"/>
    <n v="34"/>
  </r>
  <r>
    <s v="Id1788"/>
    <s v=" Mr.  Sean P"/>
    <n v="26.4"/>
    <n v="4.87"/>
    <s v="yes"/>
    <s v="No"/>
    <x v="0"/>
    <n v="0"/>
    <x v="1"/>
    <s v="Overweight"/>
    <s v="Normal"/>
    <s v="30-Oct-1979"/>
    <n v="19798.05"/>
    <s v="tier - 1"/>
    <s v="tier - 1"/>
    <s v="R1024"/>
    <n v="43"/>
  </r>
  <r>
    <s v="Id1789"/>
    <s v=" Mr.  Scott"/>
    <n v="28.38"/>
    <n v="6.07"/>
    <s v="No"/>
    <s v="No"/>
    <x v="0"/>
    <n v="1"/>
    <x v="1"/>
    <s v="Overweight"/>
    <s v="Prediabetes"/>
    <s v="19-Jun-1989"/>
    <n v="55135.4"/>
    <s v="tier - 1"/>
    <s v="tier - 2"/>
    <s v="R1012"/>
    <n v="33"/>
  </r>
  <r>
    <s v="Id1796"/>
    <s v=" Ms.  Sara"/>
    <n v="29.81"/>
    <n v="5.58"/>
    <s v="No"/>
    <s v="No"/>
    <x v="0"/>
    <n v="0"/>
    <x v="1"/>
    <s v="Overweight"/>
    <s v="Normal"/>
    <s v="17-Sep-1985"/>
    <n v="19539.240000000002"/>
    <s v="tier - 1"/>
    <s v="tier - 1"/>
    <s v="R1013"/>
    <n v="37"/>
  </r>
  <r>
    <s v="Id1800"/>
    <s v=" Mr.  Alfredo"/>
    <n v="25.9"/>
    <n v="4.84"/>
    <s v="No"/>
    <s v="No"/>
    <x v="0"/>
    <n v="0"/>
    <x v="1"/>
    <s v="Overweight"/>
    <s v="Normal"/>
    <s v="15-Dec-1982"/>
    <n v="19444.27"/>
    <s v="tier - 1"/>
    <s v="tier - 1"/>
    <s v="R1013"/>
    <n v="40"/>
  </r>
  <r>
    <s v="Id1802"/>
    <s v=" Mr.  Daniel"/>
    <n v="27.94"/>
    <n v="4.4800000000000004"/>
    <s v="No"/>
    <s v="No"/>
    <x v="1"/>
    <n v="1"/>
    <x v="1"/>
    <s v="Overweight"/>
    <s v="Normal"/>
    <s v="06-Sep-1993"/>
    <n v="19442.349999999999"/>
    <s v="tier - 1"/>
    <s v="tier - 3"/>
    <s v="R1012"/>
    <n v="29"/>
  </r>
  <r>
    <s v="Id1803"/>
    <s v=" Mr.  Jonathan"/>
    <n v="27.1"/>
    <n v="5.73"/>
    <s v="No"/>
    <s v="No"/>
    <x v="0"/>
    <n v="0"/>
    <x v="1"/>
    <s v="Overweight"/>
    <s v="Prediabetes"/>
    <s v="30-Jun-1987"/>
    <n v="19362"/>
    <s v="tier - 1"/>
    <s v="tier - 3"/>
    <s v="R1013"/>
    <n v="35"/>
  </r>
  <r>
    <s v="Id1806"/>
    <s v=" Ms.  Lauren"/>
    <n v="25.3"/>
    <n v="5.0199999999999996"/>
    <s v="yes"/>
    <s v="No"/>
    <x v="0"/>
    <n v="1"/>
    <x v="1"/>
    <s v="Overweight"/>
    <s v="Normal"/>
    <s v="29-Jul-1967"/>
    <n v="19259.96"/>
    <s v="tier - 1"/>
    <s v="tier - 1"/>
    <s v="R1012"/>
    <n v="55"/>
  </r>
  <r>
    <s v="Id1808"/>
    <s v=" Ms.  Tracey L"/>
    <n v="27.6"/>
    <n v="5.36"/>
    <s v="No"/>
    <s v="No"/>
    <x v="0"/>
    <n v="1"/>
    <x v="0"/>
    <s v="Overweight"/>
    <s v="Normal"/>
    <s v="16-Sep-1991"/>
    <n v="19199.939999999999"/>
    <s v="tier - 1"/>
    <s v="tier - 3"/>
    <s v="R1011"/>
    <n v="31"/>
  </r>
  <r>
    <s v="Id1813"/>
    <s v=" Mr.  Timothy P"/>
    <n v="27.93"/>
    <n v="4.67"/>
    <s v="No"/>
    <s v="No"/>
    <x v="1"/>
    <n v="1"/>
    <x v="0"/>
    <s v="Overweight"/>
    <s v="Normal"/>
    <s v="19-Dec-1983"/>
    <n v="19023.259999999998"/>
    <s v="tier - 1"/>
    <s v="tier - 3"/>
    <s v="R1011"/>
    <n v="39"/>
  </r>
  <r>
    <s v="Id1822"/>
    <s v=" Mr.  Austin D"/>
    <n v="29.83"/>
    <n v="5.84"/>
    <s v="No"/>
    <s v="No"/>
    <x v="0"/>
    <n v="1"/>
    <x v="1"/>
    <s v="Overweight"/>
    <s v="Prediabetes"/>
    <s v="18-Dec-1962"/>
    <n v="18815.53"/>
    <s v="tier - 1"/>
    <s v="tier - 1"/>
    <s v="R1023"/>
    <n v="60"/>
  </r>
  <r>
    <s v="Id1825"/>
    <s v=" Ms.  Becky G"/>
    <n v="28.49"/>
    <n v="4.8899999999999997"/>
    <s v="No"/>
    <s v="No"/>
    <x v="0"/>
    <n v="0"/>
    <x v="1"/>
    <s v="Overweight"/>
    <s v="Normal"/>
    <s v="28-Nov-1995"/>
    <n v="18804.75"/>
    <s v="tier - 1"/>
    <s v="tier - 1"/>
    <s v="R1012"/>
    <n v="27"/>
  </r>
  <r>
    <s v="Id1827"/>
    <s v=" Ms.  Allison A"/>
    <n v="28.5"/>
    <n v="5.55"/>
    <s v="yes"/>
    <s v="No"/>
    <x v="0"/>
    <n v="1"/>
    <x v="1"/>
    <s v="Overweight"/>
    <s v="Normal"/>
    <s v="27-Dec-1992"/>
    <n v="18765.88"/>
    <s v="tier - 1"/>
    <s v="tier - 2"/>
    <s v="R1012"/>
    <n v="30"/>
  </r>
  <r>
    <s v="Id1829"/>
    <s v=" Ms.  Katherine"/>
    <n v="29.15"/>
    <n v="4.45"/>
    <s v="yes"/>
    <s v="No"/>
    <x v="0"/>
    <n v="1"/>
    <x v="1"/>
    <s v="Overweight"/>
    <s v="Normal"/>
    <s v="17-Oct-1970"/>
    <n v="18682.740000000002"/>
    <s v="tier - 1"/>
    <s v="tier - 3"/>
    <s v="R1012"/>
    <n v="52"/>
  </r>
  <r>
    <s v="Id1830"/>
    <s v=" Mr.  Caleb"/>
    <n v="27.28"/>
    <n v="4.72"/>
    <s v="No"/>
    <s v="yes"/>
    <x v="0"/>
    <n v="1"/>
    <x v="1"/>
    <s v="Overweight"/>
    <s v="Normal"/>
    <s v="23-Sep-1998"/>
    <n v="18648.419999999998"/>
    <s v="tier - 1"/>
    <s v="tier - 1"/>
    <s v="R1019"/>
    <n v="24"/>
  </r>
  <r>
    <s v="Id1833"/>
    <s v=" Mr.  Zachariah"/>
    <n v="29.734999999999999"/>
    <n v="4.53"/>
    <s v="No"/>
    <s v="No"/>
    <x v="1"/>
    <n v="1"/>
    <x v="0"/>
    <s v="Overweight"/>
    <s v="Normal"/>
    <s v="15-Dec-1999"/>
    <n v="18328.240000000002"/>
    <s v="tier - 1"/>
    <s v="tier - 2"/>
    <s v="R1013"/>
    <n v="23"/>
  </r>
  <r>
    <s v="Id1834"/>
    <s v=" Ms.  Patricia A"/>
    <n v="28.31"/>
    <n v="6.35"/>
    <s v="No"/>
    <s v="No"/>
    <x v="0"/>
    <n v="0"/>
    <x v="1"/>
    <s v="Overweight"/>
    <s v="Prediabetes"/>
    <s v="29-Nov-1965"/>
    <n v="43073.760000000002"/>
    <s v="tier - 2"/>
    <s v="tier - 2"/>
    <s v="R1011"/>
    <n v="57"/>
  </r>
  <r>
    <s v="Id1838"/>
    <s v=" Mr.  Takaya"/>
    <n v="25.7"/>
    <n v="4.13"/>
    <s v="yes"/>
    <s v="No"/>
    <x v="0"/>
    <n v="0"/>
    <x v="1"/>
    <s v="Overweight"/>
    <s v="Normal"/>
    <s v="10-Sep-2004"/>
    <n v="18223.45"/>
    <s v="tier - 1"/>
    <s v="tier - 3"/>
    <s v="R1013"/>
    <n v="18"/>
  </r>
  <r>
    <s v="Id1847"/>
    <s v=" Mr.  Jesse A"/>
    <n v="28.88"/>
    <n v="5.35"/>
    <s v="No"/>
    <s v="No"/>
    <x v="1"/>
    <n v="1"/>
    <x v="1"/>
    <s v="Overweight"/>
    <s v="Normal"/>
    <s v="17-Oct-1977"/>
    <n v="17929.3"/>
    <s v="tier - 1"/>
    <s v="tier - 2"/>
    <s v="R1013"/>
    <n v="45"/>
  </r>
  <r>
    <s v="Id1852"/>
    <s v=" Mr.  Yuri"/>
    <n v="28.024999999999999"/>
    <n v="7.03"/>
    <s v="No"/>
    <s v="No"/>
    <x v="0"/>
    <n v="0"/>
    <x v="1"/>
    <s v="Overweight"/>
    <s v="Diabetes"/>
    <s v="08-Dec-1963"/>
    <n v="17832.599999999999"/>
    <s v="tier - 1"/>
    <s v="tier - 2"/>
    <s v="R1012"/>
    <n v="59"/>
  </r>
  <r>
    <s v="Id1858"/>
    <s v=" Mr.  Janne"/>
    <n v="28.31"/>
    <n v="6.29"/>
    <s v="No"/>
    <s v="No"/>
    <x v="1"/>
    <n v="1"/>
    <x v="1"/>
    <s v="Overweight"/>
    <s v="Prediabetes"/>
    <s v="25-Oct-1990"/>
    <n v="17626.240000000002"/>
    <s v="tier - 1"/>
    <s v="tier - 3"/>
    <s v="R1013"/>
    <n v="32"/>
  </r>
  <r>
    <s v="Id1861"/>
    <s v=" Ms.  Stephanie C"/>
    <n v="29.07"/>
    <n v="5.12"/>
    <s v="No"/>
    <s v="No"/>
    <x v="1"/>
    <n v="1"/>
    <x v="1"/>
    <s v="Overweight"/>
    <s v="Normal"/>
    <s v="16-Nov-1963"/>
    <n v="17556.88"/>
    <s v="tier - 1"/>
    <s v="tier - 2"/>
    <s v="R1012"/>
    <n v="59"/>
  </r>
  <r>
    <s v="Id1865"/>
    <s v=" Ms.  Mary K"/>
    <n v="27.36"/>
    <n v="4.6500000000000004"/>
    <s v="No"/>
    <s v="yes"/>
    <x v="0"/>
    <n v="1"/>
    <x v="1"/>
    <s v="Overweight"/>
    <s v="Normal"/>
    <s v="08-Jun-1971"/>
    <n v="17479.53"/>
    <s v="tier - 1"/>
    <s v="tier - 1"/>
    <s v="R1012"/>
    <n v="52"/>
  </r>
  <r>
    <s v="Id1869"/>
    <s v=" Mr.  Zachary"/>
    <n v="26.84"/>
    <n v="6.5"/>
    <s v="No"/>
    <s v="No"/>
    <x v="0"/>
    <n v="0"/>
    <x v="1"/>
    <s v="Overweight"/>
    <s v="Diabetes"/>
    <s v="01-Nov-2003"/>
    <n v="17352.68"/>
    <s v="tier - 2"/>
    <s v="tier - 3"/>
    <s v="R1012"/>
    <n v="19"/>
  </r>
  <r>
    <s v="Id1871"/>
    <s v=" Mr.  Dougie J"/>
    <n v="28.3"/>
    <n v="5.73"/>
    <s v="No"/>
    <s v="No"/>
    <x v="1"/>
    <n v="1"/>
    <x v="1"/>
    <s v="Overweight"/>
    <s v="Prediabetes"/>
    <s v="25-Aug-1975"/>
    <n v="17253.43"/>
    <s v="tier - 2"/>
    <s v="tier - 3"/>
    <s v="R1026"/>
    <n v="47"/>
  </r>
  <r>
    <s v="Id1872"/>
    <s v=" Mr.  Jeremiah H"/>
    <n v="27.06"/>
    <n v="5.74"/>
    <s v="yes"/>
    <s v="No"/>
    <x v="0"/>
    <n v="0"/>
    <x v="1"/>
    <s v="Overweight"/>
    <s v="Prediabetes"/>
    <s v="22-Oct-1982"/>
    <n v="17179.52"/>
    <s v="tier - 2"/>
    <s v="tier - 1"/>
    <s v="R1013"/>
    <n v="40"/>
  </r>
  <r>
    <s v="Id1877"/>
    <s v=" Ms.  Allison M"/>
    <n v="27.9"/>
    <n v="6.02"/>
    <s v="No"/>
    <s v="No"/>
    <x v="1"/>
    <n v="1"/>
    <x v="1"/>
    <s v="Overweight"/>
    <s v="Prediabetes"/>
    <s v="28-Jun-2002"/>
    <n v="17085.27"/>
    <s v="tier - 2"/>
    <s v="tier - 3"/>
    <s v="R1013"/>
    <n v="20"/>
  </r>
  <r>
    <s v="Id1894"/>
    <s v=" Mr.  Charlie"/>
    <n v="26.03"/>
    <n v="4.01"/>
    <s v="No"/>
    <s v="No"/>
    <x v="1"/>
    <n v="1"/>
    <x v="1"/>
    <s v="Overweight"/>
    <s v="Normal"/>
    <s v="24-Jul-1975"/>
    <n v="16602.18"/>
    <s v="tier - 2"/>
    <s v="tier - 1"/>
    <s v="R1026"/>
    <n v="47"/>
  </r>
  <r>
    <s v="Id1898"/>
    <s v=" Mr.  Wesley C"/>
    <n v="27.7"/>
    <n v="5.6"/>
    <s v="No"/>
    <s v="No"/>
    <x v="1"/>
    <n v="1"/>
    <x v="1"/>
    <s v="Overweight"/>
    <s v="Normal"/>
    <s v="23-Dec-1995"/>
    <n v="16577.78"/>
    <s v="tier - 2"/>
    <s v="tier - 1"/>
    <s v="R1013"/>
    <n v="27"/>
  </r>
  <r>
    <s v="Id1900"/>
    <s v=" Ms.  Jessica"/>
    <n v="27.3"/>
    <n v="11.89"/>
    <s v="No"/>
    <s v="No"/>
    <x v="0"/>
    <n v="0"/>
    <x v="1"/>
    <s v="Overweight"/>
    <s v="Diabetes"/>
    <s v="04-Aug-1962"/>
    <n v="52590.83"/>
    <s v="tier - 1"/>
    <s v="tier - 3"/>
    <s v="R1011"/>
    <n v="60"/>
  </r>
  <r>
    <s v="Id1919"/>
    <s v=" Mr.  Bernard"/>
    <n v="29.3"/>
    <n v="5.5"/>
    <s v="No"/>
    <s v="No"/>
    <x v="0"/>
    <n v="0"/>
    <x v="0"/>
    <s v="Overweight"/>
    <s v="Normal"/>
    <s v="22-Oct-1958"/>
    <n v="16069.08"/>
    <s v="tier - 2"/>
    <s v="tier - 2"/>
    <s v="R1024"/>
    <n v="64"/>
  </r>
  <r>
    <s v="Id1932"/>
    <s v=" Ms.  Mare"/>
    <n v="25.175000000000001"/>
    <n v="4.96"/>
    <s v="No"/>
    <s v="yes"/>
    <x v="0"/>
    <n v="1"/>
    <x v="0"/>
    <s v="Overweight"/>
    <s v="Normal"/>
    <s v="26-Jun-1973"/>
    <n v="15670.3"/>
    <s v="tier - 2"/>
    <s v="tier - 2"/>
    <s v="R1026"/>
    <n v="49"/>
  </r>
  <r>
    <s v="Id1961"/>
    <s v=" Ms.  Satomi"/>
    <n v="25.6"/>
    <n v="10.95"/>
    <s v="No"/>
    <s v="No"/>
    <x v="0"/>
    <n v="3"/>
    <x v="0"/>
    <s v="Overweight"/>
    <s v="Diabetes"/>
    <s v="26-Oct-1975"/>
    <n v="15090.35"/>
    <s v="tier - 2"/>
    <s v="tier - 1"/>
    <s v="R1023"/>
    <n v="47"/>
  </r>
  <r>
    <s v="Id1988"/>
    <s v=" Mr.  Emmett"/>
    <n v="25.52"/>
    <n v="6.35"/>
    <s v="No"/>
    <s v="No"/>
    <x v="1"/>
    <n v="1"/>
    <x v="0"/>
    <s v="Overweight"/>
    <s v="Prediabetes"/>
    <s v="08-Nov-1965"/>
    <n v="14612.33"/>
    <s v="tier - 2"/>
    <s v="tier - 3"/>
    <s v="R1021"/>
    <n v="57"/>
  </r>
  <r>
    <s v="Id2000"/>
    <s v=" Ms.  Tara D"/>
    <n v="26.41"/>
    <n v="8.11"/>
    <s v="No"/>
    <s v="No"/>
    <x v="0"/>
    <n v="3"/>
    <x v="0"/>
    <s v="Overweight"/>
    <s v="Diabetes"/>
    <s v="28-Nov-1976"/>
    <n v="42111.66"/>
    <s v="tier - 1"/>
    <s v="tier - 1"/>
    <s v="R1024"/>
    <n v="46"/>
  </r>
  <r>
    <s v="Id2001"/>
    <s v=" Mr.  Rasim M"/>
    <n v="28.785"/>
    <n v="6.6"/>
    <s v="No"/>
    <s v="No"/>
    <x v="0"/>
    <n v="0"/>
    <x v="0"/>
    <s v="Overweight"/>
    <s v="Diabetes"/>
    <s v="03-Aug-1959"/>
    <n v="14451.84"/>
    <s v="tier - 2"/>
    <s v="tier - 3"/>
    <s v="R1023"/>
    <n v="63"/>
  </r>
  <r>
    <s v="Id2002"/>
    <s v=" Ms.  Dina"/>
    <n v="26.695"/>
    <n v="10.14"/>
    <s v="yes"/>
    <s v="No"/>
    <x v="1"/>
    <n v="1"/>
    <x v="0"/>
    <s v="Overweight"/>
    <s v="Diabetes"/>
    <s v="29-Jun-1959"/>
    <n v="14449.85"/>
    <s v="tier - 2"/>
    <s v="tier - 1"/>
    <s v="R1024"/>
    <n v="63"/>
  </r>
  <r>
    <s v="Id2016"/>
    <s v=" Mr.  Stephen F"/>
    <n v="26.22"/>
    <n v="5.37"/>
    <s v="yes"/>
    <s v="No"/>
    <x v="0"/>
    <n v="2"/>
    <x v="0"/>
    <s v="Overweight"/>
    <s v="Normal"/>
    <s v="26-Sep-1969"/>
    <n v="14337.91"/>
    <s v="tier - 2"/>
    <s v="tier - 3"/>
    <s v="R1022"/>
    <n v="53"/>
  </r>
  <r>
    <s v="Id2017"/>
    <s v=" Ms.  Lissa"/>
    <n v="25.08"/>
    <n v="5.75"/>
    <s v="yes"/>
    <s v="No"/>
    <x v="0"/>
    <n v="2"/>
    <x v="0"/>
    <s v="Overweight"/>
    <s v="Prediabetes"/>
    <s v="10-Jul-1958"/>
    <n v="14319.03"/>
    <s v="tier - 2"/>
    <s v="tier - 2"/>
    <s v="R1011"/>
    <n v="64"/>
  </r>
  <r>
    <s v="Id2030"/>
    <s v=" Ms.  Amany"/>
    <n v="27.83"/>
    <n v="11.61"/>
    <s v="yes"/>
    <s v="No"/>
    <x v="1"/>
    <n v="1"/>
    <x v="0"/>
    <s v="Overweight"/>
    <s v="Diabetes"/>
    <s v="07-Jul-1984"/>
    <n v="14152.46"/>
    <s v="tier - 2"/>
    <s v="tier - 1"/>
    <s v="R1012"/>
    <n v="38"/>
  </r>
  <r>
    <s v="Id2031"/>
    <s v=" Ms.  Kipling"/>
    <n v="27.72"/>
    <n v="8.16"/>
    <s v="yes"/>
    <s v="No"/>
    <x v="1"/>
    <n v="1"/>
    <x v="0"/>
    <s v="Overweight"/>
    <s v="Diabetes"/>
    <s v="06-Jul-2004"/>
    <n v="14133.04"/>
    <s v="tier - 2"/>
    <s v="tier - 3"/>
    <s v="R1013"/>
    <n v="18"/>
  </r>
  <r>
    <s v="Id2035"/>
    <s v=" Ms.  Ildiko M"/>
    <n v="27.55"/>
    <n v="9.02"/>
    <s v="No"/>
    <s v="No"/>
    <x v="0"/>
    <n v="0"/>
    <x v="0"/>
    <s v="Overweight"/>
    <s v="Diabetes"/>
    <s v="12-Sep-1991"/>
    <n v="14081.93"/>
    <s v="tier - 2"/>
    <s v="tier - 3"/>
    <s v="R1012"/>
    <n v="31"/>
  </r>
  <r>
    <s v="Id2050"/>
    <s v=" Mr.  Patrick J"/>
    <n v="28.31"/>
    <n v="5.96"/>
    <s v="yes"/>
    <s v="No"/>
    <x v="0"/>
    <n v="2"/>
    <x v="0"/>
    <s v="Overweight"/>
    <s v="Prediabetes"/>
    <s v="19-Dec-1978"/>
    <n v="13874.89"/>
    <s v="tier - 2"/>
    <s v="tier - 1"/>
    <s v="R1012"/>
    <n v="44"/>
  </r>
  <r>
    <s v="Id2076"/>
    <s v=" Mr.  Robert J"/>
    <n v="25"/>
    <n v="10.45"/>
    <s v="No"/>
    <s v="No"/>
    <x v="0"/>
    <n v="0"/>
    <x v="0"/>
    <s v="Overweight"/>
    <s v="Diabetes"/>
    <s v="30-Aug-1990"/>
    <n v="13480.83"/>
    <s v="tier - 3"/>
    <s v="tier - 2"/>
    <s v="R1023"/>
    <n v="32"/>
  </r>
  <r>
    <s v="Id2096"/>
    <s v=" Mr.  Josh"/>
    <n v="28.7"/>
    <n v="11.52"/>
    <s v="No"/>
    <s v="No"/>
    <x v="0"/>
    <n v="0"/>
    <x v="0"/>
    <s v="Overweight"/>
    <s v="Diabetes"/>
    <s v="30-Sep-1979"/>
    <n v="13377.41"/>
    <s v="tier - 3"/>
    <s v="tier - 3"/>
    <s v="R1026"/>
    <n v="43"/>
  </r>
  <r>
    <s v="Id2098"/>
    <s v=" Ms.  Amanda L"/>
    <n v="27.55"/>
    <n v="10.98"/>
    <s v="No"/>
    <s v="No"/>
    <x v="0"/>
    <n v="0"/>
    <x v="0"/>
    <s v="Overweight"/>
    <s v="Diabetes"/>
    <s v="02-Oct-1990"/>
    <n v="13360.94"/>
    <s v="tier - 3"/>
    <s v="tier - 1"/>
    <s v="R1012"/>
    <n v="32"/>
  </r>
  <r>
    <s v="Id2105"/>
    <s v=" Ms.  Mary Beth"/>
    <n v="28"/>
    <n v="5.57"/>
    <s v="No"/>
    <s v="No"/>
    <x v="0"/>
    <n v="0"/>
    <x v="0"/>
    <s v="Overweight"/>
    <s v="Normal"/>
    <s v="13-Nov-1965"/>
    <n v="13224.06"/>
    <s v="tier - 3"/>
    <s v="tier - 3"/>
    <s v="R1024"/>
    <n v="57"/>
  </r>
  <r>
    <s v="Id2113"/>
    <s v=" Ms.  Beth"/>
    <n v="25.364999999999998"/>
    <n v="9.19"/>
    <s v="yes"/>
    <s v="No"/>
    <x v="0"/>
    <n v="0"/>
    <x v="0"/>
    <s v="Overweight"/>
    <s v="Diabetes"/>
    <s v="16-Aug-1999"/>
    <n v="13126.68"/>
    <s v="tier - 3"/>
    <s v="tier - 3"/>
    <s v="R1011"/>
    <n v="23"/>
  </r>
  <r>
    <s v="Id2117"/>
    <s v=" Ms.  Dominique"/>
    <n v="28.2"/>
    <n v="7.19"/>
    <s v="yes"/>
    <s v="No"/>
    <x v="0"/>
    <n v="2"/>
    <x v="0"/>
    <s v="Overweight"/>
    <s v="Diabetes"/>
    <s v="30-Oct-1971"/>
    <n v="13110.79"/>
    <s v="tier - 3"/>
    <s v="tier - 2"/>
    <s v="R1011"/>
    <n v="51"/>
  </r>
  <r>
    <s v="Id2123"/>
    <s v=" Ms.  Lindsay J"/>
    <n v="29.53"/>
    <n v="10.64"/>
    <s v="No"/>
    <s v="No"/>
    <x v="0"/>
    <n v="0"/>
    <x v="0"/>
    <s v="Overweight"/>
    <s v="Diabetes"/>
    <s v="16-Oct-1971"/>
    <n v="41351.879999999997"/>
    <s v="tier - 1"/>
    <s v="tier - 2"/>
    <s v="R1011"/>
    <n v="51"/>
  </r>
  <r>
    <s v="Id2134"/>
    <s v=" Mr.  Jason"/>
    <n v="29.7"/>
    <n v="7.69"/>
    <s v="yes"/>
    <s v="No"/>
    <x v="1"/>
    <n v="1"/>
    <x v="0"/>
    <s v="Overweight"/>
    <s v="Diabetes"/>
    <s v="07-Oct-1964"/>
    <n v="41331.79"/>
    <s v="tier - 1"/>
    <s v="tier - 2"/>
    <s v="R1011"/>
    <n v="58"/>
  </r>
  <r>
    <s v="Id2135"/>
    <s v=" Mr.  Marshall"/>
    <n v="25.46"/>
    <n v="8.77"/>
    <s v="yes"/>
    <s v="No"/>
    <x v="1"/>
    <n v="1"/>
    <x v="0"/>
    <s v="Overweight"/>
    <s v="Diabetes"/>
    <s v="28-Nov-1960"/>
    <n v="12982.87"/>
    <s v="tier - 3"/>
    <s v="tier - 1"/>
    <s v="R1013"/>
    <n v="62"/>
  </r>
  <r>
    <s v="Id2139"/>
    <s v=" Mr.  Arthur"/>
    <n v="28.81"/>
    <n v="10.8"/>
    <s v="yes"/>
    <s v="No"/>
    <x v="1"/>
    <n v="1"/>
    <x v="0"/>
    <s v="Overweight"/>
    <s v="Diabetes"/>
    <s v="20-Aug-1961"/>
    <n v="12950.07"/>
    <s v="tier - 3"/>
    <s v="tier - 1"/>
    <s v="R1012"/>
    <n v="61"/>
  </r>
  <r>
    <s v="Id2144"/>
    <s v=" Ms.  Valentina"/>
    <n v="26.504999999999999"/>
    <n v="6.79"/>
    <s v="yes"/>
    <s v="No"/>
    <x v="1"/>
    <n v="1"/>
    <x v="0"/>
    <s v="Overweight"/>
    <s v="Diabetes"/>
    <s v="09-Jul-2004"/>
    <n v="12890.06"/>
    <s v="tier - 3"/>
    <s v="tier - 1"/>
    <s v="R1019"/>
    <n v="18"/>
  </r>
  <r>
    <s v="Id2147"/>
    <s v=" Mr.  Jose Francisco Sr"/>
    <n v="28.22"/>
    <n v="7.51"/>
    <s v="yes"/>
    <s v="No"/>
    <x v="1"/>
    <n v="1"/>
    <x v="0"/>
    <s v="Overweight"/>
    <s v="Diabetes"/>
    <s v="27-Sep-1963"/>
    <n v="12856.84"/>
    <s v="tier - 3"/>
    <s v="tier - 3"/>
    <s v="R1021"/>
    <n v="59"/>
  </r>
  <r>
    <s v="Id2152"/>
    <s v=" Mr.  Geraint H"/>
    <n v="29.64"/>
    <n v="8.9499999999999993"/>
    <s v="No"/>
    <s v="No"/>
    <x v="0"/>
    <n v="0"/>
    <x v="0"/>
    <s v="Overweight"/>
    <s v="Diabetes"/>
    <s v="20-Jul-1963"/>
    <n v="12815.44"/>
    <s v="tier - 3"/>
    <s v="tier - 3"/>
    <s v="R1024"/>
    <n v="59"/>
  </r>
  <r>
    <s v="Id2166"/>
    <s v=" Mr.  Ian T"/>
    <n v="25.74"/>
    <n v="10.93"/>
    <s v="No"/>
    <s v="No"/>
    <x v="0"/>
    <n v="0"/>
    <x v="0"/>
    <s v="Overweight"/>
    <s v="Diabetes"/>
    <s v="27-Aug-1962"/>
    <n v="12648.7"/>
    <s v="tier - 3"/>
    <s v="tier - 2"/>
    <s v="R1013"/>
    <n v="60"/>
  </r>
  <r>
    <s v="Id2169"/>
    <s v=" Mr.  Dathan"/>
    <n v="26.79"/>
    <n v="5.0599999999999996"/>
    <s v="No"/>
    <s v="No"/>
    <x v="0"/>
    <n v="1"/>
    <x v="0"/>
    <s v="Overweight"/>
    <s v="Normal"/>
    <s v="11-Jul-1962"/>
    <n v="12644.59"/>
    <s v="tier - 3"/>
    <s v="tier - 2"/>
    <s v="R1011"/>
    <n v="60"/>
  </r>
  <r>
    <s v="Id2188"/>
    <s v=" Mr.  Kevin"/>
    <n v="26.23"/>
    <n v="11.93"/>
    <s v="No"/>
    <s v="No"/>
    <x v="0"/>
    <n v="0"/>
    <x v="0"/>
    <s v="Overweight"/>
    <s v="Diabetes"/>
    <s v="12-Nov-1968"/>
    <n v="12479.71"/>
    <s v="tier - 3"/>
    <s v="tier - 3"/>
    <s v="R1012"/>
    <n v="54"/>
  </r>
  <r>
    <s v="Id2191"/>
    <s v=" Mr.  Vajin L"/>
    <n v="27.5"/>
    <n v="10.62"/>
    <s v="yes"/>
    <s v="No"/>
    <x v="1"/>
    <n v="1"/>
    <x v="0"/>
    <s v="Overweight"/>
    <s v="Diabetes"/>
    <s v="09-Aug-1995"/>
    <n v="12452.25"/>
    <s v="tier - 3"/>
    <s v="tier - 3"/>
    <s v="R1012"/>
    <n v="27"/>
  </r>
  <r>
    <s v="Id2194"/>
    <s v=" Mr.  Kirby W"/>
    <n v="26.78"/>
    <n v="10.02"/>
    <s v="yes"/>
    <s v="No"/>
    <x v="1"/>
    <n v="1"/>
    <x v="0"/>
    <s v="Overweight"/>
    <s v="Diabetes"/>
    <s v="21-Aug-1972"/>
    <n v="12407.3"/>
    <s v="tier - 3"/>
    <s v="tier - 2"/>
    <s v="R1021"/>
    <n v="50"/>
  </r>
  <r>
    <s v="Id2196"/>
    <s v=" Mr.  Dustin G"/>
    <n v="29"/>
    <n v="4.3899999999999997"/>
    <s v="yes"/>
    <s v="No"/>
    <x v="0"/>
    <n v="2"/>
    <x v="0"/>
    <s v="Overweight"/>
    <s v="Normal"/>
    <s v="26-Sep-1962"/>
    <n v="12369.89"/>
    <s v="tier - 3"/>
    <s v="tier - 2"/>
    <s v="R1024"/>
    <n v="60"/>
  </r>
  <r>
    <s v="Id2207"/>
    <s v=" Mr.  Steve"/>
    <n v="27.5"/>
    <n v="8.69"/>
    <s v="yes"/>
    <s v="No"/>
    <x v="1"/>
    <n v="1"/>
    <x v="0"/>
    <s v="Overweight"/>
    <s v="Diabetes"/>
    <s v="06-Dec-1966"/>
    <n v="12265.51"/>
    <s v="tier - 3"/>
    <s v="tier - 3"/>
    <s v="R1013"/>
    <n v="56"/>
  </r>
  <r>
    <s v="Id2209"/>
    <s v=" Ms.  Dani"/>
    <n v="28.215"/>
    <n v="6.29"/>
    <s v="yes"/>
    <s v="No"/>
    <x v="0"/>
    <n v="1"/>
    <x v="0"/>
    <s v="Overweight"/>
    <s v="Prediabetes"/>
    <s v="23-Nov-1989"/>
    <n v="12254.44"/>
    <s v="tier - 3"/>
    <s v="tier - 3"/>
    <s v="R1026"/>
    <n v="33"/>
  </r>
  <r>
    <s v="Id2210"/>
    <s v=" Ms.  Jennifer A"/>
    <n v="27.17"/>
    <n v="5.84"/>
    <s v="yes"/>
    <s v="No"/>
    <x v="0"/>
    <n v="1"/>
    <x v="0"/>
    <s v="Overweight"/>
    <s v="Prediabetes"/>
    <s v="23-Jun-1974"/>
    <n v="12245.17"/>
    <s v="tier - 3"/>
    <s v="tier - 1"/>
    <s v="R1012"/>
    <n v="48"/>
  </r>
  <r>
    <s v="Id2215"/>
    <s v=" Ms.  Emily"/>
    <n v="28.9"/>
    <n v="11.96"/>
    <s v="No"/>
    <s v="No"/>
    <x v="0"/>
    <n v="0"/>
    <x v="0"/>
    <s v="Overweight"/>
    <s v="Diabetes"/>
    <s v="19-Jul-1963"/>
    <n v="12233.83"/>
    <s v="tier - 3"/>
    <s v="tier - 1"/>
    <s v="R1011"/>
    <n v="59"/>
  </r>
  <r>
    <s v="Id2216"/>
    <s v=" Mr.  Trent A"/>
    <n v="25.74"/>
    <n v="7.69"/>
    <s v="No"/>
    <s v="No"/>
    <x v="0"/>
    <n v="0"/>
    <x v="0"/>
    <s v="Overweight"/>
    <s v="Diabetes"/>
    <s v="24-Jun-1964"/>
    <n v="12231.61"/>
    <s v="tier - 3"/>
    <s v="tier - 3"/>
    <s v="R1012"/>
    <n v="58"/>
  </r>
  <r>
    <s v="Id2219"/>
    <s v=" Ms.  Elizabeth"/>
    <n v="28.785"/>
    <n v="9.1"/>
    <s v="yes"/>
    <s v="No"/>
    <x v="1"/>
    <n v="1"/>
    <x v="0"/>
    <s v="Overweight"/>
    <s v="Diabetes"/>
    <s v="14-Aug-1977"/>
    <n v="12218.7"/>
    <s v="tier - 3"/>
    <s v="tier - 1"/>
    <s v="R1012"/>
    <n v="45"/>
  </r>
  <r>
    <s v="Id2220"/>
    <s v=" Ms.  Tiffany A"/>
    <n v="25.46"/>
    <n v="11.52"/>
    <s v="yes"/>
    <s v="No"/>
    <x v="1"/>
    <n v="1"/>
    <x v="0"/>
    <s v="Overweight"/>
    <s v="Diabetes"/>
    <s v="29-Aug-1991"/>
    <n v="12198.64"/>
    <s v="tier - 3"/>
    <s v="tier - 3"/>
    <s v="R1026"/>
    <n v="31"/>
  </r>
  <r>
    <s v="Id2222"/>
    <s v=" Mr.  Matthew T"/>
    <n v="28.88"/>
    <n v="11.5"/>
    <s v="No"/>
    <s v="No"/>
    <x v="0"/>
    <n v="0"/>
    <x v="0"/>
    <s v="Overweight"/>
    <s v="Diabetes"/>
    <s v="08-Sep-1983"/>
    <n v="40961.29"/>
    <s v="tier - 1"/>
    <s v="tier - 2"/>
    <s v="R1011"/>
    <n v="39"/>
  </r>
  <r>
    <s v="Id2228"/>
    <s v=" Ms.  Rebecca M"/>
    <n v="26.6"/>
    <n v="5.07"/>
    <s v="yes"/>
    <s v="No"/>
    <x v="0"/>
    <n v="2"/>
    <x v="0"/>
    <s v="Overweight"/>
    <s v="Normal"/>
    <s v="20-Jul-1963"/>
    <n v="12124.99"/>
    <s v="tier - 3"/>
    <s v="tier - 1"/>
    <s v="R1012"/>
    <n v="59"/>
  </r>
  <r>
    <s v="Id2242"/>
    <s v=" Ms.  Anna"/>
    <n v="25.175000000000001"/>
    <n v="5.57"/>
    <s v="yes"/>
    <s v="No"/>
    <x v="0"/>
    <n v="1"/>
    <x v="0"/>
    <s v="Overweight"/>
    <s v="Normal"/>
    <s v="04-Jul-1983"/>
    <n v="11987.68"/>
    <s v="tier - 3"/>
    <s v="tier - 2"/>
    <s v="R1026"/>
    <n v="39"/>
  </r>
  <r>
    <s v="Id2243"/>
    <s v=" Mr.  Jordan"/>
    <n v="26.8"/>
    <n v="5.68"/>
    <s v="yes"/>
    <s v="No"/>
    <x v="0"/>
    <n v="1"/>
    <x v="0"/>
    <s v="Overweight"/>
    <s v="Normal"/>
    <s v="22-Dec-1967"/>
    <n v="11987.17"/>
    <s v="tier - 3"/>
    <s v="tier - 3"/>
    <s v="R1013"/>
    <n v="55"/>
  </r>
  <r>
    <s v="Id2246"/>
    <s v=" Ms.  Melanie"/>
    <n v="29.7"/>
    <n v="6.79"/>
    <s v="yes"/>
    <s v="No"/>
    <x v="0"/>
    <n v="0"/>
    <x v="0"/>
    <s v="Overweight"/>
    <s v="Diabetes"/>
    <s v="01-Nov-1965"/>
    <n v="11945.13"/>
    <s v="tier - 3"/>
    <s v="tier - 2"/>
    <s v="R1012"/>
    <n v="57"/>
  </r>
  <r>
    <s v="Id2253"/>
    <s v=" Ms.  Sonja"/>
    <n v="29"/>
    <n v="4.25"/>
    <s v="yes"/>
    <s v="No"/>
    <x v="0"/>
    <n v="1"/>
    <x v="0"/>
    <s v="Overweight"/>
    <s v="Normal"/>
    <s v="29-Oct-1967"/>
    <n v="11881.97"/>
    <s v="tier - 3"/>
    <s v="tier - 1"/>
    <s v="R1013"/>
    <n v="55"/>
  </r>
  <r>
    <s v="Id2255"/>
    <s v=" Ms.  Martha L"/>
    <n v="25.2"/>
    <n v="6.25"/>
    <s v="yes"/>
    <s v="No"/>
    <x v="0"/>
    <n v="1"/>
    <x v="0"/>
    <s v="Overweight"/>
    <s v="Prediabetes"/>
    <s v="24-Aug-1967"/>
    <n v="11879.1"/>
    <s v="tier - 3"/>
    <s v="tier - 3"/>
    <s v="R1024"/>
    <n v="55"/>
  </r>
  <r>
    <s v="Id2263"/>
    <s v=" Mr.  Jaime"/>
    <n v="26.4"/>
    <n v="9.2899999999999991"/>
    <s v="yes"/>
    <s v="No"/>
    <x v="1"/>
    <n v="1"/>
    <x v="0"/>
    <s v="Overweight"/>
    <s v="Diabetes"/>
    <s v="11-Sep-1964"/>
    <n v="11837.16"/>
    <s v="tier - 3"/>
    <s v="tier - 3"/>
    <s v="R1011"/>
    <n v="58"/>
  </r>
  <r>
    <s v="Id2264"/>
    <s v=" Mr.  Mohd Syahidan"/>
    <n v="28.1"/>
    <n v="5.79"/>
    <s v="yes"/>
    <s v="No"/>
    <x v="1"/>
    <n v="1"/>
    <x v="0"/>
    <s v="Overweight"/>
    <s v="Prediabetes"/>
    <s v="27-Jun-1964"/>
    <n v="11833.78"/>
    <s v="tier - 3"/>
    <s v="tier - 3"/>
    <s v="R1013"/>
    <n v="58"/>
  </r>
  <r>
    <s v="Id2265"/>
    <s v=" Mr.  Matthew"/>
    <n v="27"/>
    <n v="4.54"/>
    <s v="yes"/>
    <s v="No"/>
    <x v="0"/>
    <n v="1"/>
    <x v="0"/>
    <s v="Overweight"/>
    <s v="Normal"/>
    <s v="03-Oct-1965"/>
    <n v="11830.61"/>
    <s v="tier - 3"/>
    <s v="tier - 1"/>
    <s v="R1012"/>
    <n v="57"/>
  </r>
  <r>
    <s v="Id2266"/>
    <s v=" Ms.  Elizabeth S"/>
    <n v="28.594999999999999"/>
    <n v="4.68"/>
    <s v="yes"/>
    <s v="No"/>
    <x v="0"/>
    <n v="1"/>
    <x v="0"/>
    <s v="Overweight"/>
    <s v="Normal"/>
    <s v="20-Nov-1982"/>
    <n v="11773.06"/>
    <s v="tier - 3"/>
    <s v="tier - 3"/>
    <s v="R1026"/>
    <n v="40"/>
  </r>
  <r>
    <s v="Id2274"/>
    <s v=" Mr.  Sean Henry"/>
    <n v="28.785"/>
    <n v="4.24"/>
    <s v="yes"/>
    <s v="No"/>
    <x v="0"/>
    <n v="2"/>
    <x v="0"/>
    <s v="Overweight"/>
    <s v="Normal"/>
    <s v="05-Sep-1988"/>
    <n v="11737.85"/>
    <s v="tier - 3"/>
    <s v="tier - 1"/>
    <s v="R1011"/>
    <n v="34"/>
  </r>
  <r>
    <s v="Id2275"/>
    <s v=" Ms.  Rachel A"/>
    <n v="28.594999999999999"/>
    <n v="4.96"/>
    <s v="yes"/>
    <s v="No"/>
    <x v="0"/>
    <n v="2"/>
    <x v="0"/>
    <s v="Overweight"/>
    <s v="Normal"/>
    <s v="09-Nov-1964"/>
    <n v="11735.88"/>
    <s v="tier - 3"/>
    <s v="tier - 1"/>
    <s v="R1012"/>
    <n v="58"/>
  </r>
  <r>
    <s v="Id2277"/>
    <s v=" Mr.  Tim"/>
    <n v="28.31"/>
    <n v="5.43"/>
    <s v="yes"/>
    <s v="No"/>
    <x v="0"/>
    <n v="2"/>
    <x v="0"/>
    <s v="Overweight"/>
    <s v="Normal"/>
    <s v="12-Oct-1969"/>
    <n v="11729.68"/>
    <s v="tier - 3"/>
    <s v="tier - 1"/>
    <s v="R1024"/>
    <n v="53"/>
  </r>
  <r>
    <s v="Id2279"/>
    <s v=" Mr.  Mark"/>
    <n v="25.87"/>
    <n v="5.63"/>
    <s v="yes"/>
    <s v="No"/>
    <x v="0"/>
    <n v="1"/>
    <x v="0"/>
    <s v="Overweight"/>
    <s v="Normal"/>
    <s v="26-Dec-1976"/>
    <n v="40720.550000000003"/>
    <s v="tier - 1"/>
    <s v="tier - 3"/>
    <s v="R1012"/>
    <n v="46"/>
  </r>
  <r>
    <s v="Id2283"/>
    <s v=" Ms.  Kate"/>
    <n v="27.94"/>
    <n v="7.92"/>
    <s v="No"/>
    <s v="No"/>
    <x v="0"/>
    <n v="0"/>
    <x v="0"/>
    <s v="Overweight"/>
    <s v="Diabetes"/>
    <s v="06-Jul-1966"/>
    <n v="11658.12"/>
    <s v="tier - 3"/>
    <s v="tier - 1"/>
    <s v="R1024"/>
    <n v="56"/>
  </r>
  <r>
    <s v="Id2298"/>
    <s v=" Mr.  Jose Tomas"/>
    <n v="26.63"/>
    <n v="4.3600000000000003"/>
    <s v="yes"/>
    <s v="No"/>
    <x v="0"/>
    <n v="2"/>
    <x v="0"/>
    <s v="Overweight"/>
    <s v="Normal"/>
    <s v="19-Dec-1971"/>
    <n v="11520.1"/>
    <s v="tier - 3"/>
    <s v="tier - 1"/>
    <s v="R1012"/>
    <n v="51"/>
  </r>
  <r>
    <s v="Id2299"/>
    <s v=" Ms.  Mary Evan"/>
    <n v="28.7"/>
    <n v="7.74"/>
    <s v="No"/>
    <s v="No"/>
    <x v="0"/>
    <n v="0"/>
    <x v="0"/>
    <s v="Overweight"/>
    <s v="Diabetes"/>
    <s v="24-Jun-1968"/>
    <n v="11512.41"/>
    <s v="tier - 3"/>
    <s v="tier - 1"/>
    <s v="R1024"/>
    <n v="54"/>
  </r>
  <r>
    <s v="Id2300"/>
    <s v=" Mr.  Justin K"/>
    <n v="25.65"/>
    <n v="4.05"/>
    <s v="yes"/>
    <s v="No"/>
    <x v="0"/>
    <n v="2"/>
    <x v="0"/>
    <s v="Overweight"/>
    <s v="Normal"/>
    <s v="06-Oct-1989"/>
    <n v="11511.61"/>
    <s v="tier - 3"/>
    <s v="tier - 3"/>
    <s v="R1026"/>
    <n v="33"/>
  </r>
  <r>
    <s v="Id2320"/>
    <s v=" Mr.  Theodore A"/>
    <n v="27.75"/>
    <n v="9.8800000000000008"/>
    <s v="No"/>
    <s v="No"/>
    <x v="0"/>
    <n v="0"/>
    <x v="0"/>
    <s v="Overweight"/>
    <s v="Diabetes"/>
    <s v="07-Jun-1979"/>
    <n v="11369.39"/>
    <s v="tier - 3"/>
    <s v="tier - 1"/>
    <s v="R1026"/>
    <n v="44"/>
  </r>
  <r>
    <s v="Id2323"/>
    <s v=" Ms.  Holly"/>
    <n v="24.93"/>
    <n v="9.18"/>
    <s v="yes"/>
    <s v="No"/>
    <x v="1"/>
    <n v="1"/>
    <x v="0"/>
    <s v="Overweight"/>
    <s v="Diabetes"/>
    <s v="12-Aug-1966"/>
    <n v="40373.74"/>
    <s v="tier - 1"/>
    <s v="tier - 3"/>
    <s v="R1011"/>
    <n v="56"/>
  </r>
  <r>
    <s v="Id2325"/>
    <s v=" Ms.  Meghan K"/>
    <n v="24.91"/>
    <n v="7.33"/>
    <s v="yes"/>
    <s v="No"/>
    <x v="1"/>
    <n v="1"/>
    <x v="0"/>
    <s v="Overweight"/>
    <s v="Diabetes"/>
    <s v="26-Sep-1965"/>
    <n v="11356.66"/>
    <s v="tier - 3"/>
    <s v="tier - 3"/>
    <s v="R1012"/>
    <n v="57"/>
  </r>
  <r>
    <s v="Id2327"/>
    <s v=" Mr.  Sebastian"/>
    <n v="27.645"/>
    <n v="10.56"/>
    <s v="No"/>
    <s v="No"/>
    <x v="0"/>
    <n v="0"/>
    <x v="0"/>
    <s v="Overweight"/>
    <s v="Diabetes"/>
    <s v="12-Jul-1964"/>
    <n v="11345.52"/>
    <s v="tier - 3"/>
    <s v="tier - 3"/>
    <s v="R1011"/>
    <n v="58"/>
  </r>
  <r>
    <s v="Id2331"/>
    <s v=" Ms.  Katy"/>
    <n v="29.83"/>
    <n v="7.2"/>
    <s v="yes"/>
    <s v="No"/>
    <x v="0"/>
    <n v="0"/>
    <x v="0"/>
    <s v="Overweight"/>
    <s v="Diabetes"/>
    <s v="11-Jul-1963"/>
    <n v="11319.12"/>
    <s v="tier - 3"/>
    <s v="tier - 1"/>
    <s v="R1012"/>
    <n v="59"/>
  </r>
  <r>
    <s v="Id2332"/>
    <s v=" Mr.  Jordan"/>
    <n v="28.31"/>
    <n v="4.55"/>
    <s v="No"/>
    <s v="yes"/>
    <x v="0"/>
    <n v="1"/>
    <x v="0"/>
    <s v="Overweight"/>
    <s v="Normal"/>
    <s v="10-Dec-1995"/>
    <n v="11318.57"/>
    <s v="tier - 3"/>
    <s v="tier - 2"/>
    <s v="R1026"/>
    <n v="27"/>
  </r>
  <r>
    <s v="Id2333"/>
    <s v=" Mr.  Juan D"/>
    <n v="29.79"/>
    <n v="9.0299999999999994"/>
    <s v="No"/>
    <s v="No"/>
    <x v="0"/>
    <n v="0"/>
    <x v="0"/>
    <s v="Overweight"/>
    <s v="Diabetes"/>
    <s v="22-Nov-1963"/>
    <n v="11312.33"/>
    <s v="tier - 3"/>
    <s v="tier - 3"/>
    <s v="R1012"/>
    <n v="59"/>
  </r>
  <r>
    <m/>
    <s v=" Mr.  Aaron K"/>
    <n v="28.6"/>
    <n v="5.56"/>
    <s v="yes"/>
    <s v="No"/>
    <x v="1"/>
    <n v="1"/>
    <x v="0"/>
    <s v="Overweight"/>
    <s v="Normal"/>
    <s v="25-Sep-1972"/>
    <n v="11299.34"/>
    <s v="tier - 3"/>
    <s v="tier - 2"/>
    <s v="R1011"/>
    <n v="50"/>
  </r>
  <r>
    <s v="Id143"/>
    <s v=" Ms.  Tammi J"/>
    <n v="18.335000000000001"/>
    <n v="10.01"/>
    <s v="yes"/>
    <s v="No"/>
    <x v="0"/>
    <n v="2"/>
    <x v="0"/>
    <s v="Underweight"/>
    <s v="Diabetes"/>
    <s v="03-Jul-1969"/>
    <n v="10085.85"/>
    <s v="tier - 3"/>
    <s v="tier - 3"/>
    <s v="R1011"/>
    <n v="53"/>
  </r>
  <r>
    <s v="Id187"/>
    <s v=" Mr.  Andrew P"/>
    <n v="18.05"/>
    <n v="6.94"/>
    <s v="No"/>
    <s v="No"/>
    <x v="0"/>
    <n v="0"/>
    <x v="0"/>
    <s v="Underweight"/>
    <s v="Diabetes"/>
    <s v="10-Jul-1972"/>
    <n v="9710.7099999999991"/>
    <s v="tier - 2"/>
    <s v="tier - 1"/>
    <s v="R1021"/>
    <n v="50"/>
  </r>
  <r>
    <s v="Id345"/>
    <s v=" Ms.  Allison"/>
    <n v="16.579999999999998"/>
    <n v="6.98"/>
    <s v="yes"/>
    <s v="No"/>
    <x v="1"/>
    <n v="1"/>
    <x v="0"/>
    <s v="Underweight"/>
    <s v="Diabetes"/>
    <s v="24-Sep-1963"/>
    <n v="8440.0499999999993"/>
    <s v="tier - 3"/>
    <s v="tier - 2"/>
    <s v="R1013"/>
    <n v="59"/>
  </r>
  <r>
    <s v="Id367"/>
    <s v=" Mr.  Austin W"/>
    <n v="17.34"/>
    <n v="12"/>
    <s v="No"/>
    <s v="No"/>
    <x v="0"/>
    <n v="0"/>
    <x v="0"/>
    <s v="Underweight"/>
    <s v="Diabetes"/>
    <s v="27-Sep-1982"/>
    <n v="8252.2800000000007"/>
    <s v="tier - 2"/>
    <s v="tier - 2"/>
    <s v="R1024"/>
    <n v="40"/>
  </r>
  <r>
    <s v="Id371"/>
    <s v=" Ms.  Hadley T"/>
    <n v="17.68"/>
    <n v="8.57"/>
    <s v="yes"/>
    <s v="No"/>
    <x v="1"/>
    <n v="1"/>
    <x v="0"/>
    <s v="Underweight"/>
    <s v="Diabetes"/>
    <s v="30-Jun-1978"/>
    <n v="8219.2000000000007"/>
    <s v="tier - 2"/>
    <s v="tier - 2"/>
    <s v="R1013"/>
    <n v="44"/>
  </r>
  <r>
    <s v="Id400"/>
    <s v=" Ms.  Elizabeth M"/>
    <n v="16.8"/>
    <n v="7.98"/>
    <s v="No"/>
    <s v="No"/>
    <x v="0"/>
    <n v="0"/>
    <x v="0"/>
    <s v="Underweight"/>
    <s v="Diabetes"/>
    <s v="06-Nov-1977"/>
    <n v="8027.97"/>
    <s v="tier - 3"/>
    <s v="tier - 2"/>
    <s v="R1011"/>
    <n v="45"/>
  </r>
  <r>
    <s v="Id408"/>
    <s v=" Mr.  Patrick D"/>
    <n v="17.28"/>
    <n v="6.22"/>
    <s v="yes"/>
    <s v="No"/>
    <x v="0"/>
    <n v="2"/>
    <x v="0"/>
    <s v="Underweight"/>
    <s v="Prediabetes"/>
    <s v="03-Dec-1979"/>
    <n v="38836.980000000003"/>
    <s v="tier - 2"/>
    <s v="tier - 1"/>
    <s v="R1011"/>
    <n v="43"/>
  </r>
  <r>
    <s v="Id411"/>
    <s v=" Ms.  Raven"/>
    <n v="16.48"/>
    <n v="11.05"/>
    <s v="No"/>
    <s v="No"/>
    <x v="0"/>
    <n v="0"/>
    <x v="0"/>
    <s v="Underweight"/>
    <s v="Diabetes"/>
    <s v="10-Aug-1975"/>
    <n v="7966.81"/>
    <s v="tier - 2"/>
    <s v="tier - 2"/>
    <s v="R1013"/>
    <n v="47"/>
  </r>
  <r>
    <s v="Id426"/>
    <s v=" Mr.  Matt"/>
    <n v="18.28"/>
    <n v="7.95"/>
    <s v="No"/>
    <s v="No"/>
    <x v="0"/>
    <n v="0"/>
    <x v="0"/>
    <s v="Underweight"/>
    <s v="Diabetes"/>
    <s v="06-Dec-1974"/>
    <n v="7789.64"/>
    <s v="tier - 1"/>
    <s v="tier - 3"/>
    <s v="R1013"/>
    <n v="48"/>
  </r>
  <r>
    <s v="Id440"/>
    <s v=" Ms.  Nichole"/>
    <n v="15.65"/>
    <n v="7.85"/>
    <s v="No"/>
    <s v="No"/>
    <x v="0"/>
    <n v="0"/>
    <x v="0"/>
    <s v="Underweight"/>
    <s v="Diabetes"/>
    <s v="19-Dec-1981"/>
    <n v="7681.17"/>
    <s v="tier - 2"/>
    <s v="tier - 2"/>
    <s v="R1020"/>
    <n v="41"/>
  </r>
  <r>
    <s v="Id455"/>
    <s v=" Mr.  Scott"/>
    <n v="17.78"/>
    <n v="8.19"/>
    <s v="No"/>
    <s v="No"/>
    <x v="0"/>
    <n v="0"/>
    <x v="0"/>
    <s v="Underweight"/>
    <s v="Diabetes"/>
    <s v="13-Dec-2001"/>
    <n v="7636.92"/>
    <s v="tier - 2"/>
    <s v="tier - 3"/>
    <s v="R1012"/>
    <n v="21"/>
  </r>
  <r>
    <s v="Id481"/>
    <s v=" Mr.  Jeffrey"/>
    <n v="17.3"/>
    <n v="9.2799999999999994"/>
    <s v="No"/>
    <s v="No"/>
    <x v="0"/>
    <n v="0"/>
    <x v="0"/>
    <s v="Underweight"/>
    <s v="Diabetes"/>
    <s v="01-Sep-1979"/>
    <n v="7441.5"/>
    <s v="tier - 3"/>
    <s v="tier - 2"/>
    <s v="R1011"/>
    <n v="43"/>
  </r>
  <r>
    <s v="Id484"/>
    <s v=" Ms.  Helen"/>
    <n v="16.79"/>
    <n v="11.4"/>
    <s v="No"/>
    <s v="No"/>
    <x v="0"/>
    <n v="0"/>
    <x v="0"/>
    <s v="Underweight"/>
    <s v="Diabetes"/>
    <s v="12-Nov-1978"/>
    <n v="7419.48"/>
    <s v="tier - 2"/>
    <s v="tier - 2"/>
    <s v="R1012"/>
    <n v="44"/>
  </r>
  <r>
    <s v="Id497"/>
    <s v=" Ms.  Dawn M"/>
    <n v="15.05"/>
    <n v="8.1199999999999992"/>
    <s v="No"/>
    <s v="No"/>
    <x v="0"/>
    <n v="0"/>
    <x v="0"/>
    <s v="Underweight"/>
    <s v="Diabetes"/>
    <s v="21-Jun-1986"/>
    <n v="38415.47"/>
    <s v="tier - 1"/>
    <s v="tier - 2"/>
    <s v="R1011"/>
    <n v="36"/>
  </r>
  <r>
    <s v="Id499"/>
    <s v=" Ms.  Karen"/>
    <n v="16.66"/>
    <n v="9.16"/>
    <s v="No"/>
    <s v="No"/>
    <x v="0"/>
    <n v="0"/>
    <x v="0"/>
    <s v="Underweight"/>
    <s v="Diabetes"/>
    <s v="19-Sep-1979"/>
    <n v="7337.75"/>
    <s v="tier - 2"/>
    <s v="tier - 3"/>
    <s v="R1011"/>
    <n v="43"/>
  </r>
  <r>
    <s v="Id500"/>
    <s v=" Ms.  Jessica"/>
    <n v="16.62"/>
    <n v="9.14"/>
    <s v="No"/>
    <s v="No"/>
    <x v="0"/>
    <n v="0"/>
    <x v="0"/>
    <s v="Underweight"/>
    <s v="Diabetes"/>
    <s v="25-Jul-1984"/>
    <n v="7325.47"/>
    <s v="tier - 2"/>
    <s v="tier - 1"/>
    <s v="R1012"/>
    <n v="38"/>
  </r>
  <r>
    <s v="Id501"/>
    <s v=" Mr.  Mathieu"/>
    <n v="15.36"/>
    <n v="5.49"/>
    <s v="yes"/>
    <s v="No"/>
    <x v="0"/>
    <n v="2"/>
    <x v="0"/>
    <s v="Underweight"/>
    <s v="Normal"/>
    <s v="19-Jun-1979"/>
    <n v="7325.05"/>
    <s v="tier - 2"/>
    <s v="tier - 3"/>
    <s v="R1024"/>
    <n v="43"/>
  </r>
  <r>
    <s v="Id561"/>
    <s v=" Ms.  Erin M"/>
    <n v="17.29"/>
    <n v="5.35"/>
    <s v="yes"/>
    <s v="No"/>
    <x v="0"/>
    <n v="0"/>
    <x v="0"/>
    <s v="Underweight"/>
    <s v="Normal"/>
    <s v="30-Aug-1980"/>
    <n v="6940.91"/>
    <s v="tier - 2"/>
    <s v="tier - 2"/>
    <s v="R1012"/>
    <n v="42"/>
  </r>
  <r>
    <s v="Id582"/>
    <s v=" Mr.  Phil"/>
    <n v="16.13"/>
    <n v="4.54"/>
    <s v="yes"/>
    <s v="No"/>
    <x v="0"/>
    <n v="2"/>
    <x v="0"/>
    <s v="Underweight"/>
    <s v="Normal"/>
    <s v="23-Nov-1980"/>
    <n v="6781.52"/>
    <s v="tier - 2"/>
    <s v="tier - 2"/>
    <s v="R1013"/>
    <n v="42"/>
  </r>
  <r>
    <s v="Id586"/>
    <s v=" Ms.  Caroline"/>
    <n v="15.6"/>
    <n v="8.6"/>
    <s v="No"/>
    <s v="No"/>
    <x v="0"/>
    <n v="0"/>
    <x v="0"/>
    <s v="Underweight"/>
    <s v="Diabetes"/>
    <s v="08-Sep-1989"/>
    <n v="38237.339999999997"/>
    <s v="tier - 2"/>
    <s v="tier - 3"/>
    <s v="R1011"/>
    <n v="33"/>
  </r>
  <r>
    <s v="Id592"/>
    <s v=" Ms.  Mary"/>
    <n v="15.1"/>
    <n v="8.41"/>
    <s v="No"/>
    <s v="No"/>
    <x v="0"/>
    <n v="0"/>
    <x v="0"/>
    <s v="Underweight"/>
    <s v="Diabetes"/>
    <s v="18-Jul-1968"/>
    <n v="6738.84"/>
    <s v="tier - 3"/>
    <s v="tier - 1"/>
    <s v="R1012"/>
    <n v="54"/>
  </r>
  <r>
    <s v="Id599"/>
    <s v=" Ms.  Kamilla"/>
    <n v="18.48"/>
    <n v="10.84"/>
    <s v="yes"/>
    <s v="No"/>
    <x v="0"/>
    <n v="2"/>
    <x v="0"/>
    <s v="Underweight"/>
    <s v="Diabetes"/>
    <s v="09-Jul-1985"/>
    <n v="6686.43"/>
    <s v="tier - 2"/>
    <s v="tier - 3"/>
    <s v="R1012"/>
    <n v="37"/>
  </r>
  <r>
    <s v="Id600"/>
    <s v=" Mr.  Wayne I"/>
    <n v="16.815000000000001"/>
    <n v="5.63"/>
    <s v="No"/>
    <s v="No"/>
    <x v="0"/>
    <n v="1"/>
    <x v="0"/>
    <s v="Underweight"/>
    <s v="Normal"/>
    <s v="20-Oct-1989"/>
    <n v="6666.24"/>
    <s v="tier - 3"/>
    <s v="tier - 1"/>
    <s v="R1011"/>
    <n v="33"/>
  </r>
  <r>
    <s v="Id612"/>
    <s v=" Ms.  Megan A"/>
    <n v="17.059999999999999"/>
    <n v="8.5"/>
    <s v="No"/>
    <s v="No"/>
    <x v="0"/>
    <n v="0"/>
    <x v="0"/>
    <s v="Underweight"/>
    <s v="Diabetes"/>
    <s v="07-Nov-1982"/>
    <n v="6600.36"/>
    <s v="tier - 2"/>
    <s v="tier - 3"/>
    <s v="R1011"/>
    <n v="40"/>
  </r>
  <r>
    <s v="Id616"/>
    <s v=" Ms.  Louise A"/>
    <n v="17.8"/>
    <n v="5.75"/>
    <s v="yes"/>
    <s v="No"/>
    <x v="1"/>
    <n v="1"/>
    <x v="0"/>
    <s v="Underweight"/>
    <s v="Prediabetes"/>
    <s v="20-Jul-1981"/>
    <n v="6571.02"/>
    <s v="tier - 2"/>
    <s v="tier - 1"/>
    <s v="R1012"/>
    <n v="41"/>
  </r>
  <r>
    <s v="Id623"/>
    <s v=" Ms.  Margaret O"/>
    <n v="17.98"/>
    <n v="6.57"/>
    <s v="yes"/>
    <s v="No"/>
    <x v="0"/>
    <n v="2"/>
    <x v="0"/>
    <s v="Underweight"/>
    <s v="Diabetes"/>
    <s v="02-Oct-1982"/>
    <n v="6536.68"/>
    <s v="tier - 2"/>
    <s v="tier - 2"/>
    <s v="R1012"/>
    <n v="40"/>
  </r>
  <r>
    <s v="Id634"/>
    <s v=" Mrs.  Maya"/>
    <n v="17.760000000000002"/>
    <n v="11.18"/>
    <s v="yes"/>
    <s v="No"/>
    <x v="0"/>
    <n v="2"/>
    <x v="0"/>
    <s v="Underweight"/>
    <s v="Diabetes"/>
    <s v="26-Aug-1984"/>
    <n v="6455.86"/>
    <s v="tier - 3"/>
    <s v="tier - 3"/>
    <s v="R1012"/>
    <n v="38"/>
  </r>
  <r>
    <s v="Id643"/>
    <s v=" Mr.  Scott"/>
    <n v="18.03"/>
    <n v="10.66"/>
    <s v="yes"/>
    <s v="No"/>
    <x v="0"/>
    <n v="2"/>
    <x v="0"/>
    <s v="Underweight"/>
    <s v="Diabetes"/>
    <s v="09-Sep-1987"/>
    <n v="6402.29"/>
    <s v="tier - 2"/>
    <s v="tier - 3"/>
    <s v="R1024"/>
    <n v="35"/>
  </r>
  <r>
    <s v="Id655"/>
    <s v=" Mr.  Lukasz"/>
    <n v="15.08"/>
    <n v="4.8499999999999996"/>
    <s v="yes"/>
    <s v="No"/>
    <x v="1"/>
    <n v="1"/>
    <x v="0"/>
    <s v="Underweight"/>
    <s v="Normal"/>
    <s v="21-Oct-1983"/>
    <n v="6338.08"/>
    <s v="tier - 2"/>
    <s v="tier - 1"/>
    <s v="R1013"/>
    <n v="39"/>
  </r>
  <r>
    <s v="Id665"/>
    <s v=" Ms.  Ariel E"/>
    <n v="17.7"/>
    <n v="10.42"/>
    <s v="yes"/>
    <s v="No"/>
    <x v="0"/>
    <n v="2"/>
    <x v="0"/>
    <s v="Underweight"/>
    <s v="Diabetes"/>
    <s v="26-Aug-1981"/>
    <n v="6289.75"/>
    <s v="tier - 2"/>
    <s v="tier - 3"/>
    <s v="R1013"/>
    <n v="41"/>
  </r>
  <r>
    <s v="Id666"/>
    <s v=" Mr.  Christopher P"/>
    <n v="17.2"/>
    <n v="6.45"/>
    <s v="No"/>
    <s v="No"/>
    <x v="0"/>
    <n v="2"/>
    <x v="0"/>
    <s v="Underweight"/>
    <s v="Diabetes"/>
    <s v="24-Nov-1981"/>
    <n v="6282.24"/>
    <s v="tier - 2"/>
    <s v="tier - 1"/>
    <s v="R1011"/>
    <n v="41"/>
  </r>
  <r>
    <s v="Id683"/>
    <s v=" Ms.  Jessica"/>
    <n v="15.09"/>
    <n v="7.59"/>
    <s v="yes"/>
    <s v="No"/>
    <x v="0"/>
    <n v="2"/>
    <x v="0"/>
    <s v="Underweight"/>
    <s v="Diabetes"/>
    <s v="22-Jul-1985"/>
    <n v="6198.75"/>
    <s v="tier - 2"/>
    <s v="tier - 1"/>
    <s v="R1012"/>
    <n v="37"/>
  </r>
  <r>
    <s v="Id688"/>
    <s v=" Ms.  Cheryl"/>
    <n v="15.37"/>
    <n v="9.61"/>
    <s v="yes"/>
    <s v="No"/>
    <x v="0"/>
    <n v="2"/>
    <x v="0"/>
    <s v="Underweight"/>
    <s v="Diabetes"/>
    <s v="01-Nov-1988"/>
    <n v="6184.3"/>
    <s v="tier - 2"/>
    <s v="tier - 3"/>
    <s v="R1013"/>
    <n v="34"/>
  </r>
  <r>
    <s v="Id692"/>
    <s v=" Mr.  Roberto"/>
    <n v="15.99"/>
    <n v="4.57"/>
    <s v="yes"/>
    <s v="No"/>
    <x v="1"/>
    <n v="1"/>
    <x v="0"/>
    <s v="Underweight"/>
    <s v="Normal"/>
    <s v="15-Oct-1985"/>
    <n v="6159.57"/>
    <s v="tier - 2"/>
    <s v="tier - 1"/>
    <s v="R1012"/>
    <n v="37"/>
  </r>
  <r>
    <s v="Id699"/>
    <s v=" Ms.  Maria M"/>
    <n v="16.850000000000001"/>
    <n v="11.75"/>
    <s v="yes"/>
    <s v="No"/>
    <x v="0"/>
    <n v="2"/>
    <x v="0"/>
    <s v="Underweight"/>
    <s v="Diabetes"/>
    <s v="18-Aug-1990"/>
    <n v="6128.8"/>
    <s v="tier - 2"/>
    <s v="tier - 3"/>
    <s v="R1012"/>
    <n v="32"/>
  </r>
  <r>
    <s v="Id714"/>
    <s v=" Mrs.  Ashley"/>
    <n v="16.5"/>
    <n v="6.9"/>
    <s v="yes"/>
    <s v="No"/>
    <x v="0"/>
    <n v="2"/>
    <x v="0"/>
    <s v="Underweight"/>
    <s v="Diabetes"/>
    <s v="08-Aug-1980"/>
    <n v="5993.62"/>
    <s v="tier - 2"/>
    <s v="tier - 3"/>
    <s v="R1013"/>
    <n v="42"/>
  </r>
  <r>
    <s v="Id736"/>
    <s v=" Ms.  Kelly R"/>
    <n v="15.2"/>
    <n v="8.82"/>
    <s v="No"/>
    <s v="No"/>
    <x v="0"/>
    <n v="0"/>
    <x v="0"/>
    <s v="Underweight"/>
    <s v="Diabetes"/>
    <s v="22-Nov-1984"/>
    <n v="5855.9"/>
    <s v="tier - 2"/>
    <s v="tier - 3"/>
    <s v="R1012"/>
    <n v="38"/>
  </r>
  <r>
    <s v="Id738"/>
    <s v=" Mr.  Bruce A Jr"/>
    <n v="17.91"/>
    <n v="4.66"/>
    <s v="No"/>
    <s v="No"/>
    <x v="0"/>
    <n v="2"/>
    <x v="0"/>
    <s v="Underweight"/>
    <s v="Normal"/>
    <s v="30-Sep-1987"/>
    <n v="5846.92"/>
    <s v="tier - 2"/>
    <s v="tier - 2"/>
    <s v="R1013"/>
    <n v="35"/>
  </r>
  <r>
    <s v="Id743"/>
    <s v=" Mrs.  Lauren"/>
    <n v="17.7"/>
    <n v="6.38"/>
    <s v="No"/>
    <s v="No"/>
    <x v="0"/>
    <n v="2"/>
    <x v="0"/>
    <s v="Underweight"/>
    <s v="Prediabetes"/>
    <s v="22-Jul-2002"/>
    <n v="5816.58"/>
    <s v="tier - 2"/>
    <s v="tier - 2"/>
    <s v="R1026"/>
    <n v="20"/>
  </r>
  <r>
    <s v="Id745"/>
    <s v=" Ms.  Polly"/>
    <n v="16.88"/>
    <n v="9.9600000000000009"/>
    <s v="No"/>
    <s v="No"/>
    <x v="0"/>
    <n v="0"/>
    <x v="0"/>
    <s v="Underweight"/>
    <s v="Diabetes"/>
    <s v="18-Sep-1980"/>
    <n v="5807.06"/>
    <s v="tier - 2"/>
    <s v="tier - 3"/>
    <s v="R1013"/>
    <n v="42"/>
  </r>
  <r>
    <s v="Id750"/>
    <s v=" Ms.  Megan"/>
    <n v="16.690000000000001"/>
    <n v="10.66"/>
    <s v="No"/>
    <s v="No"/>
    <x v="0"/>
    <n v="0"/>
    <x v="0"/>
    <s v="Underweight"/>
    <s v="Diabetes"/>
    <s v="19-Oct-1987"/>
    <n v="5729.01"/>
    <s v="tier - 1"/>
    <s v="tier - 2"/>
    <s v="R1012"/>
    <n v="35"/>
  </r>
  <r>
    <s v="Id752"/>
    <s v=" Ms.  Caroline S"/>
    <n v="17.55"/>
    <n v="4.2300000000000004"/>
    <s v="No"/>
    <s v="No"/>
    <x v="0"/>
    <n v="2"/>
    <x v="0"/>
    <s v="Underweight"/>
    <s v="Normal"/>
    <s v="09-Nov-1975"/>
    <n v="37272.339999999997"/>
    <s v="tier - 2"/>
    <s v="tier - 3"/>
    <s v="R1011"/>
    <n v="47"/>
  </r>
  <r>
    <s v="Id765"/>
    <s v=" Ms.  Lauren E"/>
    <n v="18.34"/>
    <n v="10.01"/>
    <s v="No"/>
    <s v="No"/>
    <x v="0"/>
    <n v="0"/>
    <x v="0"/>
    <s v="Underweight"/>
    <s v="Diabetes"/>
    <s v="15-Nov-1994"/>
    <n v="5615.37"/>
    <s v="tier - 2"/>
    <s v="tier - 3"/>
    <s v="R1011"/>
    <n v="28"/>
  </r>
  <r>
    <s v="Id767"/>
    <s v=" Ms.  Alison R"/>
    <n v="18.350000000000001"/>
    <n v="5.12"/>
    <s v="No"/>
    <s v="No"/>
    <x v="0"/>
    <n v="0"/>
    <x v="0"/>
    <s v="Underweight"/>
    <s v="Normal"/>
    <s v="18-Nov-1988"/>
    <n v="5594.85"/>
    <s v="tier - 2"/>
    <s v="tier - 3"/>
    <s v="R1024"/>
    <n v="34"/>
  </r>
  <r>
    <s v="Id776"/>
    <s v=" Mrs.  Amy L"/>
    <n v="17.260000000000002"/>
    <n v="11.73"/>
    <s v="No"/>
    <s v="No"/>
    <x v="0"/>
    <n v="2"/>
    <x v="0"/>
    <s v="Underweight"/>
    <s v="Diabetes"/>
    <s v="29-Jul-1988"/>
    <n v="5503.36"/>
    <s v="tier - 2"/>
    <s v="tier - 2"/>
    <s v="R1012"/>
    <n v="34"/>
  </r>
  <r>
    <s v="Id781"/>
    <s v=" Mr.  Justin E"/>
    <n v="16.12"/>
    <n v="10.45"/>
    <s v="No"/>
    <s v="No"/>
    <x v="0"/>
    <n v="0"/>
    <x v="0"/>
    <s v="Underweight"/>
    <s v="Diabetes"/>
    <s v="02-Dec-1986"/>
    <n v="5469.01"/>
    <s v="tier - 2"/>
    <s v="tier - 2"/>
    <s v="R1024"/>
    <n v="36"/>
  </r>
  <r>
    <s v="Id785"/>
    <s v=" Ms.  Ruth Angelica"/>
    <n v="15.2"/>
    <n v="7.81"/>
    <s v="yes"/>
    <s v="No"/>
    <x v="0"/>
    <n v="1"/>
    <x v="0"/>
    <s v="Underweight"/>
    <s v="Diabetes"/>
    <s v="16-Nov-1958"/>
    <n v="47928.03"/>
    <s v="tier - 2"/>
    <s v="tier - 3"/>
    <s v="R1011"/>
    <n v="64"/>
  </r>
  <r>
    <s v="Id798"/>
    <s v=" Mrs.  Kulwinder"/>
    <n v="16.53"/>
    <n v="5.08"/>
    <s v="No"/>
    <s v="No"/>
    <x v="0"/>
    <n v="2"/>
    <x v="0"/>
    <s v="Underweight"/>
    <s v="Normal"/>
    <s v="01-Jun-1984"/>
    <n v="5383.54"/>
    <s v="tier - 2"/>
    <s v="tier - 3"/>
    <s v="R1011"/>
    <n v="39"/>
  </r>
  <r>
    <s v="Id801"/>
    <s v=" Ms.  Apryl J"/>
    <n v="15.58"/>
    <n v="11.56"/>
    <s v="No"/>
    <s v="No"/>
    <x v="0"/>
    <n v="0"/>
    <x v="0"/>
    <s v="Underweight"/>
    <s v="Diabetes"/>
    <s v="01-Jun-1986"/>
    <n v="5373.36"/>
    <s v="tier - 2"/>
    <s v="tier - 2"/>
    <s v="R1012"/>
    <n v="37"/>
  </r>
  <r>
    <s v="Id806"/>
    <s v=" Mr.  Stephen"/>
    <n v="15.49"/>
    <n v="9.6"/>
    <s v="No"/>
    <s v="No"/>
    <x v="0"/>
    <n v="0"/>
    <x v="0"/>
    <s v="Underweight"/>
    <s v="Diabetes"/>
    <s v="18-Jun-1992"/>
    <n v="5325.65"/>
    <s v="tier - 2"/>
    <s v="tier - 1"/>
    <s v="R1011"/>
    <n v="30"/>
  </r>
  <r>
    <s v="Id822"/>
    <s v=" Mr.  Thomas K"/>
    <n v="18.239999999999998"/>
    <n v="5.31"/>
    <s v="yes"/>
    <s v="No"/>
    <x v="1"/>
    <n v="1"/>
    <x v="0"/>
    <s v="Underweight"/>
    <s v="Normal"/>
    <s v="05-Jul-1987"/>
    <n v="5245.23"/>
    <s v="tier - 2"/>
    <s v="tier - 2"/>
    <s v="R1013"/>
    <n v="35"/>
  </r>
  <r>
    <s v="Id825"/>
    <s v=" Mr.  Chris J"/>
    <n v="18.2"/>
    <n v="6.19"/>
    <s v="No"/>
    <s v="No"/>
    <x v="1"/>
    <n v="1"/>
    <x v="0"/>
    <s v="Underweight"/>
    <s v="Prediabetes"/>
    <s v="06-Jun-1995"/>
    <n v="5216.4799999999996"/>
    <s v="tier - 2"/>
    <s v="tier - 2"/>
    <s v="R1025"/>
    <n v="28"/>
  </r>
  <r>
    <s v="Id836"/>
    <s v=" Ms.  Casondra L"/>
    <n v="17.86"/>
    <n v="4.1100000000000003"/>
    <s v="No"/>
    <s v="No"/>
    <x v="0"/>
    <n v="1"/>
    <x v="0"/>
    <s v="Underweight"/>
    <s v="Normal"/>
    <s v="22-Aug-1984"/>
    <n v="5144.18"/>
    <s v="tier - 2"/>
    <s v="tier - 1"/>
    <s v="R1013"/>
    <n v="38"/>
  </r>
  <r>
    <s v="Id839"/>
    <s v=" Ms.  Elizabeth"/>
    <n v="15.47"/>
    <n v="8.43"/>
    <s v="No"/>
    <s v="No"/>
    <x v="0"/>
    <n v="0"/>
    <x v="0"/>
    <s v="Underweight"/>
    <s v="Diabetes"/>
    <s v="13-Sep-1987"/>
    <n v="5125.22"/>
    <s v="tier - 1"/>
    <s v="tier - 2"/>
    <s v="R1012"/>
    <n v="35"/>
  </r>
  <r>
    <s v="Id851"/>
    <s v=" Ms.  Andee W"/>
    <n v="16.12"/>
    <n v="6.09"/>
    <s v="No"/>
    <s v="No"/>
    <x v="0"/>
    <n v="0"/>
    <x v="0"/>
    <s v="Underweight"/>
    <s v="Prediabetes"/>
    <s v="29-Jun-1986"/>
    <n v="5034.1000000000004"/>
    <s v="tier - 2"/>
    <s v="tier - 2"/>
    <s v="R1013"/>
    <n v="36"/>
  </r>
  <r>
    <s v="Id855"/>
    <s v=" Mr.  Jeremy"/>
    <n v="15.84"/>
    <n v="10.34"/>
    <s v="No"/>
    <s v="No"/>
    <x v="0"/>
    <n v="2"/>
    <x v="0"/>
    <s v="Underweight"/>
    <s v="Diabetes"/>
    <s v="09-Nov-1988"/>
    <n v="5012.47"/>
    <s v="tier - 2"/>
    <s v="tier - 3"/>
    <s v="R1011"/>
    <n v="34"/>
  </r>
  <r>
    <s v="Id858"/>
    <s v=" Ms.  Katherine"/>
    <n v="16.47"/>
    <n v="11.72"/>
    <s v="No"/>
    <s v="No"/>
    <x v="0"/>
    <n v="0"/>
    <x v="0"/>
    <s v="Underweight"/>
    <s v="Diabetes"/>
    <s v="04-Sep-1988"/>
    <n v="5002.78"/>
    <s v="tier - 2"/>
    <s v="tier - 2"/>
    <s v="R1013"/>
    <n v="34"/>
  </r>
  <r>
    <s v="Id875"/>
    <s v=" Ms.  Megumi"/>
    <n v="16.57"/>
    <n v="9.99"/>
    <s v="No"/>
    <s v="No"/>
    <x v="0"/>
    <n v="0"/>
    <x v="0"/>
    <s v="Underweight"/>
    <s v="Diabetes"/>
    <s v="27-Oct-1986"/>
    <n v="4889.04"/>
    <s v="tier - 2"/>
    <s v="tier - 1"/>
    <s v="R1013"/>
    <n v="36"/>
  </r>
  <r>
    <s v="Id876"/>
    <s v=" Ms.  Skylar"/>
    <n v="17.55"/>
    <n v="5.93"/>
    <s v="No"/>
    <s v="No"/>
    <x v="1"/>
    <n v="1"/>
    <x v="0"/>
    <s v="Underweight"/>
    <s v="Prediabetes"/>
    <s v="23-Dec-1986"/>
    <n v="4883.87"/>
    <s v="tier - 2"/>
    <s v="tier - 1"/>
    <s v="R1011"/>
    <n v="36"/>
  </r>
  <r>
    <s v="Id878"/>
    <s v=" Mrs.  Amanda L"/>
    <n v="17.91"/>
    <n v="5.65"/>
    <s v="No"/>
    <s v="No"/>
    <x v="0"/>
    <n v="1"/>
    <x v="0"/>
    <s v="Underweight"/>
    <s v="Normal"/>
    <s v="01-Sep-1989"/>
    <n v="4859.8900000000003"/>
    <s v="tier - 2"/>
    <s v="tier - 3"/>
    <s v="R1011"/>
    <n v="33"/>
  </r>
  <r>
    <s v="Id885"/>
    <s v=" Ms.  Kristin A"/>
    <n v="16.7"/>
    <n v="11.48"/>
    <s v="No"/>
    <s v="No"/>
    <x v="0"/>
    <n v="0"/>
    <x v="0"/>
    <s v="Underweight"/>
    <s v="Diabetes"/>
    <s v="10-Jun-1991"/>
    <n v="36911.99"/>
    <s v="tier - 2"/>
    <s v="tier - 2"/>
    <s v="R1011"/>
    <n v="31"/>
  </r>
  <r>
    <s v="Id900"/>
    <s v=" Mrs.  Alyssa"/>
    <n v="15.57"/>
    <n v="6.07"/>
    <s v="No"/>
    <s v="No"/>
    <x v="0"/>
    <n v="0"/>
    <x v="0"/>
    <s v="Underweight"/>
    <s v="Prediabetes"/>
    <s v="22-Nov-1987"/>
    <n v="4751.07"/>
    <s v="tier - 3"/>
    <s v="tier - 1"/>
    <s v="R1011"/>
    <n v="35"/>
  </r>
  <r>
    <s v="Id906"/>
    <s v=" Ms.  Wendy"/>
    <n v="15.61"/>
    <n v="5.77"/>
    <s v="No"/>
    <s v="No"/>
    <x v="0"/>
    <n v="0"/>
    <x v="0"/>
    <s v="Underweight"/>
    <s v="Prediabetes"/>
    <s v="02-Jul-1980"/>
    <n v="4728.71"/>
    <s v="tier - 2"/>
    <s v="tier - 3"/>
    <s v="R1012"/>
    <n v="42"/>
  </r>
  <r>
    <s v="Id910"/>
    <s v=" Mr.  Floris"/>
    <n v="17.05"/>
    <n v="5.3"/>
    <s v="No"/>
    <s v="No"/>
    <x v="1"/>
    <n v="1"/>
    <x v="0"/>
    <s v="Underweight"/>
    <s v="Normal"/>
    <s v="09-Oct-1992"/>
    <n v="4718.2"/>
    <s v="tier - 2"/>
    <s v="tier - 3"/>
    <s v="R1024"/>
    <n v="30"/>
  </r>
  <r>
    <s v="Id931"/>
    <s v=" Mrs.  Tiffany"/>
    <n v="17.34"/>
    <n v="5.05"/>
    <s v="No"/>
    <s v="No"/>
    <x v="0"/>
    <n v="0"/>
    <x v="0"/>
    <s v="Underweight"/>
    <s v="Normal"/>
    <s v="13-Jun-1988"/>
    <n v="4536.26"/>
    <s v="tier - 2"/>
    <s v="tier - 2"/>
    <s v="R1011"/>
    <n v="34"/>
  </r>
  <r>
    <s v="Id932"/>
    <s v=" Mr.  Greg"/>
    <n v="17.440000000000001"/>
    <n v="6.26"/>
    <s v="No"/>
    <s v="No"/>
    <x v="0"/>
    <n v="0"/>
    <x v="0"/>
    <s v="Underweight"/>
    <s v="Prediabetes"/>
    <s v="29-Jun-1993"/>
    <n v="4529.4799999999996"/>
    <s v="tier - 2"/>
    <s v="tier - 1"/>
    <s v="R1011"/>
    <n v="29"/>
  </r>
  <r>
    <s v="Id955"/>
    <s v=" Mr.  Matthew R"/>
    <n v="17.09"/>
    <n v="5.69"/>
    <s v="No"/>
    <s v="No"/>
    <x v="0"/>
    <n v="0"/>
    <x v="0"/>
    <s v="Underweight"/>
    <s v="Normal"/>
    <s v="29-Dec-1994"/>
    <n v="4428.8900000000003"/>
    <s v="tier - 3"/>
    <s v="tier - 1"/>
    <s v="R1017"/>
    <n v="28"/>
  </r>
  <r>
    <s v="Id969"/>
    <s v=" Ms.  Jessica L"/>
    <n v="15.46"/>
    <n v="4.99"/>
    <s v="yes"/>
    <s v="No"/>
    <x v="1"/>
    <n v="1"/>
    <x v="0"/>
    <s v="Underweight"/>
    <s v="Normal"/>
    <s v="02-Nov-1994"/>
    <n v="4337.74"/>
    <s v="tier - 2"/>
    <s v="tier - 1"/>
    <s v="R1024"/>
    <n v="28"/>
  </r>
  <r>
    <s v="Id971"/>
    <s v=" Ms.  Melissa"/>
    <n v="16.670000000000002"/>
    <n v="5.46"/>
    <s v="No"/>
    <s v="No"/>
    <x v="0"/>
    <n v="0"/>
    <x v="0"/>
    <s v="Underweight"/>
    <s v="Normal"/>
    <s v="25-Nov-2000"/>
    <n v="4296.2700000000004"/>
    <s v="tier - 2"/>
    <s v="tier - 3"/>
    <s v="R1012"/>
    <n v="22"/>
  </r>
  <r>
    <s v="Id980"/>
    <s v=" Mr.  Chris"/>
    <n v="15.53"/>
    <n v="5.81"/>
    <s v="No"/>
    <s v="No"/>
    <x v="0"/>
    <n v="1"/>
    <x v="0"/>
    <s v="Underweight"/>
    <s v="Prediabetes"/>
    <s v="27-Jun-1992"/>
    <n v="4237.13"/>
    <s v="tier - 3"/>
    <s v="tier - 1"/>
    <s v="R1016"/>
    <n v="30"/>
  </r>
  <r>
    <s v="Id991"/>
    <s v=" Ms.  Tracie"/>
    <n v="16.510000000000002"/>
    <n v="4.42"/>
    <s v="yes"/>
    <s v="No"/>
    <x v="1"/>
    <n v="1"/>
    <x v="0"/>
    <s v="Underweight"/>
    <s v="Normal"/>
    <s v="06-Aug-1991"/>
    <n v="4134.08"/>
    <s v="tier - 2"/>
    <s v="tier - 1"/>
    <s v="R1012"/>
    <n v="31"/>
  </r>
  <r>
    <s v="Id996"/>
    <s v=" Mrs.  Courtney M"/>
    <n v="16.420000000000002"/>
    <n v="5.77"/>
    <s v="yes"/>
    <s v="No"/>
    <x v="1"/>
    <n v="1"/>
    <x v="0"/>
    <s v="Underweight"/>
    <s v="Prediabetes"/>
    <s v="19-Nov-1962"/>
    <n v="36445.550000000003"/>
    <s v="tier - 2"/>
    <s v="tier - 2"/>
    <s v="R1011"/>
    <n v="60"/>
  </r>
  <r>
    <s v="Id997"/>
    <s v=" Mr.  Jose A"/>
    <n v="17.559999999999999"/>
    <n v="6.2"/>
    <s v="No"/>
    <s v="No"/>
    <x v="0"/>
    <n v="1"/>
    <x v="0"/>
    <s v="Underweight"/>
    <s v="Prediabetes"/>
    <s v="16-Sep-1983"/>
    <n v="4070.42"/>
    <s v="tier - 2"/>
    <s v="tier - 1"/>
    <s v="R1013"/>
    <n v="39"/>
  </r>
  <r>
    <s v="Id1016"/>
    <s v=" Ms.  Valery L"/>
    <n v="17.940000000000001"/>
    <n v="5.17"/>
    <s v="yes"/>
    <s v="No"/>
    <x v="0"/>
    <n v="0"/>
    <x v="0"/>
    <s v="Underweight"/>
    <s v="Normal"/>
    <s v="11-Nov-1993"/>
    <n v="3947.41"/>
    <s v="tier - 2"/>
    <s v="tier - 2"/>
    <s v="R1013"/>
    <n v="29"/>
  </r>
  <r>
    <s v="Id1018"/>
    <s v=" Mrs.  Stefanie F"/>
    <n v="17.690000000000001"/>
    <n v="9.07"/>
    <s v="yes"/>
    <s v="No"/>
    <x v="0"/>
    <n v="0"/>
    <x v="0"/>
    <s v="Underweight"/>
    <s v="Diabetes"/>
    <s v="24-Oct-1988"/>
    <n v="3935.18"/>
    <s v="tier - 3"/>
    <s v="tier - 1"/>
    <s v="R1013"/>
    <n v="34"/>
  </r>
  <r>
    <s v="Id1029"/>
    <s v=" Mr.  Patrick"/>
    <n v="15.37"/>
    <n v="8.6300000000000008"/>
    <s v="yes"/>
    <s v="No"/>
    <x v="0"/>
    <n v="0"/>
    <x v="0"/>
    <s v="Underweight"/>
    <s v="Diabetes"/>
    <s v="24-Jun-1990"/>
    <n v="3866.86"/>
    <s v="tier - 1"/>
    <s v="tier - 1"/>
    <s v="R1012"/>
    <n v="32"/>
  </r>
  <r>
    <s v="Id1032"/>
    <s v=" Ms.  Natasha"/>
    <n v="16.96"/>
    <n v="11.47"/>
    <s v="yes"/>
    <s v="No"/>
    <x v="0"/>
    <n v="0"/>
    <x v="0"/>
    <s v="Underweight"/>
    <s v="Diabetes"/>
    <s v="06-Jun-2001"/>
    <n v="3858.51"/>
    <s v="tier - 2"/>
    <s v="tier - 3"/>
    <s v="R1025"/>
    <n v="22"/>
  </r>
  <r>
    <s v="Id1039"/>
    <s v=" Ms.  Erin C"/>
    <n v="18.22"/>
    <n v="10.27"/>
    <s v="yes"/>
    <s v="No"/>
    <x v="0"/>
    <n v="1"/>
    <x v="0"/>
    <s v="Underweight"/>
    <s v="Diabetes"/>
    <s v="24-Oct-1987"/>
    <n v="3773.23"/>
    <s v="tier - 2"/>
    <s v="tier - 3"/>
    <s v="R1013"/>
    <n v="35"/>
  </r>
  <r>
    <s v="Id1041"/>
    <s v=" Mr.  Richard"/>
    <n v="17.29"/>
    <n v="4.9800000000000004"/>
    <s v="No"/>
    <s v="No"/>
    <x v="0"/>
    <n v="0"/>
    <x v="0"/>
    <s v="Underweight"/>
    <s v="Normal"/>
    <s v="16-Jun-1992"/>
    <n v="36314.050000000003"/>
    <s v="tier - 2"/>
    <s v="tier - 2"/>
    <s v="R1011"/>
    <n v="30"/>
  </r>
  <r>
    <s v="Id1042"/>
    <s v=" Ms.  Brenda"/>
    <n v="18.170000000000002"/>
    <n v="6.91"/>
    <s v="yes"/>
    <s v="No"/>
    <x v="0"/>
    <n v="1"/>
    <x v="0"/>
    <s v="Underweight"/>
    <s v="Diabetes"/>
    <s v="24-Oct-1991"/>
    <n v="3761.29"/>
    <s v="tier - 2"/>
    <s v="tier - 3"/>
    <s v="R1011"/>
    <n v="31"/>
  </r>
  <r>
    <s v="Id1048"/>
    <s v=" Ms.  Jamie L"/>
    <n v="17.059999999999999"/>
    <n v="8.75"/>
    <s v="yes"/>
    <s v="No"/>
    <x v="0"/>
    <n v="0"/>
    <x v="0"/>
    <s v="Underweight"/>
    <s v="Diabetes"/>
    <s v="01-Dec-1986"/>
    <n v="3731.6"/>
    <s v="tier - 2"/>
    <s v="tier - 2"/>
    <s v="R1013"/>
    <n v="36"/>
  </r>
  <r>
    <s v="Id1050"/>
    <s v=" Ms.  Tiffany"/>
    <n v="16.5"/>
    <n v="5.03"/>
    <s v="No"/>
    <s v="No"/>
    <x v="0"/>
    <n v="1"/>
    <x v="0"/>
    <s v="Underweight"/>
    <s v="Normal"/>
    <s v="02-Dec-1989"/>
    <n v="3704.35"/>
    <s v="tier - 2"/>
    <s v="tier - 2"/>
    <s v="R1013"/>
    <n v="33"/>
  </r>
  <r>
    <s v="Id1054"/>
    <s v=" Mr.  Matthew T"/>
    <n v="17.09"/>
    <n v="5.8"/>
    <s v="yes"/>
    <s v="No"/>
    <x v="0"/>
    <n v="0"/>
    <x v="0"/>
    <s v="Underweight"/>
    <s v="Prediabetes"/>
    <s v="14-Dec-1981"/>
    <n v="3688.38"/>
    <s v="tier - 2"/>
    <s v="tier - 2"/>
    <s v="R1013"/>
    <n v="41"/>
  </r>
  <r>
    <s v="Id1061"/>
    <s v=" Mr.  Kevin J"/>
    <n v="17.75"/>
    <n v="6.8"/>
    <s v="yes"/>
    <s v="No"/>
    <x v="0"/>
    <n v="1"/>
    <x v="0"/>
    <s v="Underweight"/>
    <s v="Diabetes"/>
    <s v="11-Oct-1990"/>
    <n v="3606.43"/>
    <s v="tier - 2"/>
    <s v="tier - 1"/>
    <s v="R1013"/>
    <n v="32"/>
  </r>
  <r>
    <s v="Id1064"/>
    <s v=" Mr.  Anton"/>
    <n v="16.809999999999999"/>
    <n v="5.51"/>
    <s v="yes"/>
    <s v="No"/>
    <x v="0"/>
    <n v="1"/>
    <x v="0"/>
    <s v="Underweight"/>
    <s v="Normal"/>
    <s v="12-Aug-1999"/>
    <n v="3597.6"/>
    <s v="tier - 2"/>
    <s v="tier - 2"/>
    <s v="R1011"/>
    <n v="23"/>
  </r>
  <r>
    <s v="Id1065"/>
    <s v=" Ms.  Yazmin"/>
    <n v="16.690000000000001"/>
    <n v="8.4"/>
    <s v="yes"/>
    <s v="No"/>
    <x v="0"/>
    <n v="0"/>
    <x v="0"/>
    <s v="Underweight"/>
    <s v="Diabetes"/>
    <s v="04-Nov-1997"/>
    <n v="3594.17"/>
    <s v="tier - 2"/>
    <s v="tier - 2"/>
    <s v="R1012"/>
    <n v="25"/>
  </r>
  <r>
    <s v="Id1081"/>
    <s v=" Mr.  Daniel P"/>
    <n v="17.5"/>
    <n v="4.5599999999999996"/>
    <s v="No"/>
    <s v="No"/>
    <x v="0"/>
    <n v="1"/>
    <x v="0"/>
    <s v="Underweight"/>
    <s v="Normal"/>
    <s v="18-Sep-1996"/>
    <n v="3490.55"/>
    <s v="tier - 1"/>
    <s v="tier - 2"/>
    <s v="R1015"/>
    <n v="26"/>
  </r>
  <r>
    <s v="Id1083"/>
    <s v=" Mrs.  Kristine"/>
    <n v="17.3"/>
    <n v="7.66"/>
    <s v="yes"/>
    <s v="No"/>
    <x v="0"/>
    <n v="1"/>
    <x v="0"/>
    <s v="Underweight"/>
    <s v="Diabetes"/>
    <s v="26-Jun-2004"/>
    <n v="3481.87"/>
    <s v="tier - 2"/>
    <s v="tier - 3"/>
    <s v="R1016"/>
    <n v="18"/>
  </r>
  <r>
    <s v="Id1121"/>
    <s v=" Mr.  Thomas C"/>
    <n v="16.815000000000001"/>
    <n v="5.29"/>
    <s v="yes"/>
    <s v="No"/>
    <x v="0"/>
    <n v="0"/>
    <x v="0"/>
    <s v="Underweight"/>
    <s v="Normal"/>
    <s v="02-Sep-2001"/>
    <n v="3180.51"/>
    <s v="tier - 2"/>
    <s v="tier - 2"/>
    <s v="R1013"/>
    <n v="21"/>
  </r>
  <r>
    <s v="Id1126"/>
    <s v=" Ms.  Ariell"/>
    <n v="17.03"/>
    <n v="4.12"/>
    <s v="No"/>
    <s v="No"/>
    <x v="0"/>
    <n v="1"/>
    <x v="0"/>
    <s v="Underweight"/>
    <s v="Normal"/>
    <s v="25-Oct-1994"/>
    <n v="3171.61"/>
    <s v="tier - 2"/>
    <s v="tier - 3"/>
    <s v="R1013"/>
    <n v="28"/>
  </r>
  <r>
    <s v="Id1129"/>
    <s v=" Mr.  Thomas B"/>
    <n v="16.079999999999998"/>
    <n v="5.94"/>
    <s v="No"/>
    <s v="No"/>
    <x v="0"/>
    <n v="0"/>
    <x v="0"/>
    <s v="Underweight"/>
    <s v="Prediabetes"/>
    <s v="10-Jul-1994"/>
    <n v="3161.45"/>
    <s v="tier - 2"/>
    <s v="tier - 1"/>
    <s v="R1011"/>
    <n v="28"/>
  </r>
  <r>
    <s v="Id1137"/>
    <s v=" Ms.  Lucie J"/>
    <n v="15.57"/>
    <n v="4.07"/>
    <s v="yes"/>
    <s v="No"/>
    <x v="0"/>
    <n v="1"/>
    <x v="0"/>
    <s v="Underweight"/>
    <s v="Normal"/>
    <s v="21-Jun-2002"/>
    <n v="3056.39"/>
    <s v="tier - 2"/>
    <s v="tier - 3"/>
    <s v="R1013"/>
    <n v="20"/>
  </r>
  <r>
    <s v="Id1140"/>
    <s v=" Mr.  Ryan"/>
    <n v="16.71"/>
    <n v="4.18"/>
    <s v="No"/>
    <s v="No"/>
    <x v="0"/>
    <n v="1"/>
    <x v="0"/>
    <s v="Underweight"/>
    <s v="Normal"/>
    <s v="15-Sep-1998"/>
    <n v="3044.21"/>
    <s v="tier - 2"/>
    <s v="tier - 3"/>
    <s v="R1024"/>
    <n v="24"/>
  </r>
  <r>
    <s v="Id1161"/>
    <s v=" Ms.  Liisa A"/>
    <n v="17.385000000000002"/>
    <n v="5.84"/>
    <s v="No"/>
    <s v="No"/>
    <x v="0"/>
    <n v="0"/>
    <x v="0"/>
    <s v="Underweight"/>
    <s v="Prediabetes"/>
    <s v="15-Nov-1998"/>
    <n v="2842.76"/>
    <s v="tier - 2"/>
    <s v="tier - 3"/>
    <s v="R1012"/>
    <n v="24"/>
  </r>
  <r>
    <s v="Id1170"/>
    <s v=" Mr.  Grant"/>
    <n v="16.72"/>
    <n v="4.38"/>
    <s v="yes"/>
    <s v="No"/>
    <x v="0"/>
    <n v="1"/>
    <x v="0"/>
    <s v="Underweight"/>
    <s v="Normal"/>
    <s v="11-Oct-2000"/>
    <n v="2755.02"/>
    <s v="tier - 2"/>
    <s v="tier - 1"/>
    <s v="R1024"/>
    <n v="22"/>
  </r>
  <r>
    <s v="Id1181"/>
    <s v=" Mr.  Adam"/>
    <n v="17.670000000000002"/>
    <n v="5.53"/>
    <s v="yes"/>
    <s v="No"/>
    <x v="0"/>
    <n v="0"/>
    <x v="0"/>
    <s v="Underweight"/>
    <s v="Normal"/>
    <s v="17-Jul-2003"/>
    <n v="2709.11"/>
    <s v="tier - 2"/>
    <s v="tier - 2"/>
    <s v="R1012"/>
    <n v="19"/>
  </r>
  <r>
    <s v="Id1187"/>
    <s v=" Ms.  Audrey"/>
    <n v="17.399999999999999"/>
    <n v="4.5"/>
    <s v="yes"/>
    <s v="No"/>
    <x v="0"/>
    <n v="0"/>
    <x v="0"/>
    <s v="Underweight"/>
    <s v="Normal"/>
    <s v="05-Aug-1996"/>
    <n v="2680.95"/>
    <s v="tier - 3"/>
    <s v="tier - 2"/>
    <s v="R1012"/>
    <n v="26"/>
  </r>
  <r>
    <s v="Id1190"/>
    <s v=" Mr.  Marc C"/>
    <n v="18.46"/>
    <n v="5.25"/>
    <s v="No"/>
    <s v="No"/>
    <x v="0"/>
    <n v="0"/>
    <x v="0"/>
    <s v="Underweight"/>
    <s v="Normal"/>
    <s v="26-Aug-1997"/>
    <n v="2632.99"/>
    <s v="tier - 2"/>
    <s v="tier - 1"/>
    <s v="R1011"/>
    <n v="25"/>
  </r>
  <r>
    <s v="Id1192"/>
    <s v=" Mr.  Dan"/>
    <n v="17.3"/>
    <n v="4.75"/>
    <s v="No"/>
    <s v="No"/>
    <x v="0"/>
    <n v="0"/>
    <x v="0"/>
    <s v="Underweight"/>
    <s v="Normal"/>
    <s v="28-Jul-2001"/>
    <n v="2585.85"/>
    <s v="tier - 2"/>
    <s v="tier - 2"/>
    <s v="R1024"/>
    <n v="21"/>
  </r>
  <r>
    <s v="Id1196"/>
    <s v=" Ms.  Rachelle R"/>
    <n v="17.97"/>
    <n v="6.3"/>
    <s v="No"/>
    <s v="No"/>
    <x v="0"/>
    <n v="0"/>
    <x v="0"/>
    <s v="Underweight"/>
    <s v="Prediabetes"/>
    <s v="17-Nov-1991"/>
    <n v="2545.6799999999998"/>
    <s v="tier - 2"/>
    <s v="tier - 1"/>
    <s v="R1013"/>
    <n v="31"/>
  </r>
  <r>
    <s v="Id1215"/>
    <s v=" Mr.  Alex F"/>
    <n v="15.68"/>
    <n v="6.16"/>
    <s v="yes"/>
    <s v="No"/>
    <x v="0"/>
    <n v="1"/>
    <x v="0"/>
    <s v="Underweight"/>
    <s v="Prediabetes"/>
    <s v="21-Nov-1999"/>
    <n v="2438.06"/>
    <s v="tier - 2"/>
    <s v="tier - 2"/>
    <s v="R1013"/>
    <n v="23"/>
  </r>
  <r>
    <s v="Id1222"/>
    <s v=" Ms.  Megan C"/>
    <n v="15.82"/>
    <n v="4.5999999999999996"/>
    <s v="No"/>
    <s v="No"/>
    <x v="0"/>
    <n v="0"/>
    <x v="0"/>
    <s v="Underweight"/>
    <s v="Normal"/>
    <s v="05-Nov-2002"/>
    <n v="2362.23"/>
    <s v="tier - 2"/>
    <s v="tier - 1"/>
    <s v="R1012"/>
    <n v="20"/>
  </r>
  <r>
    <s v="Id1223"/>
    <s v=" Ms.  Lisa J"/>
    <n v="17.670000000000002"/>
    <n v="4.78"/>
    <s v="No"/>
    <s v="No"/>
    <x v="0"/>
    <n v="0"/>
    <x v="0"/>
    <s v="Underweight"/>
    <s v="Normal"/>
    <s v="21-Oct-1998"/>
    <n v="2352.9699999999998"/>
    <s v="tier - 3"/>
    <s v="tier - 3"/>
    <s v="R1012"/>
    <n v="24"/>
  </r>
  <r>
    <s v="Id1245"/>
    <s v=" Ms.  Erynn J"/>
    <n v="15.41"/>
    <n v="5.08"/>
    <s v="No"/>
    <s v="No"/>
    <x v="0"/>
    <n v="0"/>
    <x v="0"/>
    <s v="Underweight"/>
    <s v="Normal"/>
    <s v="28-Oct-2004"/>
    <n v="2203.7399999999998"/>
    <s v="tier - 2"/>
    <s v="tier - 2"/>
    <s v="R1024"/>
    <n v="18"/>
  </r>
  <r>
    <s v="Id1263"/>
    <s v=" Ms.  Sarah K"/>
    <n v="15.65"/>
    <n v="4.2300000000000004"/>
    <s v="No"/>
    <s v="No"/>
    <x v="0"/>
    <n v="0"/>
    <x v="0"/>
    <s v="Underweight"/>
    <s v="Normal"/>
    <s v="01-Sep-2003"/>
    <n v="2134.9"/>
    <s v="tier - 2"/>
    <s v="tier - 3"/>
    <s v="R1012"/>
    <n v="19"/>
  </r>
  <r>
    <s v="Id1316"/>
    <s v=" Ms.  Lisa"/>
    <n v="17.8"/>
    <n v="4.55"/>
    <s v="No"/>
    <s v="No"/>
    <x v="1"/>
    <n v="1"/>
    <x v="0"/>
    <s v="Underweight"/>
    <s v="Normal"/>
    <s v="28-Jul-2003"/>
    <n v="1744.47"/>
    <s v="tier - 3"/>
    <s v="tier - 1"/>
    <s v="R1011"/>
    <n v="19"/>
  </r>
  <r>
    <s v="Id1330"/>
    <s v=" Mr.  Andrew"/>
    <n v="15.96"/>
    <n v="5.44"/>
    <s v="No"/>
    <s v="yes"/>
    <x v="0"/>
    <n v="1"/>
    <x v="0"/>
    <s v="Underweight"/>
    <s v="Normal"/>
    <s v="19-Sep-1988"/>
    <n v="35315.96"/>
    <s v="tier - 2"/>
    <s v="tier - 1"/>
    <s v="R1011"/>
    <n v="34"/>
  </r>
  <r>
    <s v="Id1354"/>
    <s v=" Ms.  Amy C"/>
    <n v="17.48"/>
    <n v="4.59"/>
    <s v="No"/>
    <s v="No"/>
    <x v="1"/>
    <n v="1"/>
    <x v="0"/>
    <s v="Underweight"/>
    <s v="Normal"/>
    <s v="04-Oct-2004"/>
    <n v="1629.83"/>
    <s v="tier - 2"/>
    <s v="tier - 2"/>
    <s v="R1013"/>
    <n v="18"/>
  </r>
  <r>
    <s v="Id1364"/>
    <s v=" Ms.  Keara"/>
    <n v="18.36"/>
    <n v="5.96"/>
    <s v="No"/>
    <s v="No"/>
    <x v="0"/>
    <n v="1"/>
    <x v="0"/>
    <s v="Underweight"/>
    <s v="Prediabetes"/>
    <s v="22-Dec-1998"/>
    <n v="35147.53"/>
    <s v="tier - 1"/>
    <s v="tier - 1"/>
    <s v="R1016"/>
    <n v="24"/>
  </r>
  <r>
    <s v="Id1365"/>
    <s v=" Ms.  Nicole"/>
    <n v="15.92"/>
    <n v="4.76"/>
    <s v="yes"/>
    <s v="No"/>
    <x v="0"/>
    <n v="1"/>
    <x v="0"/>
    <s v="Underweight"/>
    <s v="Normal"/>
    <s v="22-Sep-1992"/>
    <n v="1566.88"/>
    <s v="tier - 2"/>
    <s v="tier - 1"/>
    <s v="R1013"/>
    <n v="30"/>
  </r>
  <r>
    <s v="Id1366"/>
    <s v=" Mrs.  Katena"/>
    <n v="15.17"/>
    <n v="4.3"/>
    <s v="yes"/>
    <s v="No"/>
    <x v="1"/>
    <n v="1"/>
    <x v="0"/>
    <s v="Underweight"/>
    <s v="Normal"/>
    <s v="05-Dec-2001"/>
    <n v="1534.3"/>
    <s v="tier - 2"/>
    <s v="tier - 2"/>
    <s v="R1013"/>
    <n v="21"/>
  </r>
  <r>
    <s v="Id1367"/>
    <s v=" Ms.  Bean K"/>
    <n v="16.63"/>
    <n v="4.5"/>
    <s v="No"/>
    <s v="No"/>
    <x v="0"/>
    <n v="1"/>
    <x v="0"/>
    <s v="Underweight"/>
    <s v="Normal"/>
    <s v="02-Jun-2001"/>
    <n v="1532.47"/>
    <s v="tier - 2"/>
    <s v="tier - 2"/>
    <s v="R1013"/>
    <n v="22"/>
  </r>
  <r>
    <s v="Id1370"/>
    <s v=" Mr.  Jesse J"/>
    <n v="17.34"/>
    <n v="6.29"/>
    <s v="yes"/>
    <s v="No"/>
    <x v="1"/>
    <n v="1"/>
    <x v="0"/>
    <s v="Underweight"/>
    <s v="Prediabetes"/>
    <s v="19-Jun-1998"/>
    <n v="1497"/>
    <s v="tier - 2"/>
    <s v="tier - 2"/>
    <s v="R1013"/>
    <n v="24"/>
  </r>
  <r>
    <s v="Id1371"/>
    <s v=" Ms.  Lindsey M"/>
    <n v="17.940000000000001"/>
    <n v="4.1900000000000004"/>
    <s v="No"/>
    <s v="yes"/>
    <x v="0"/>
    <n v="1"/>
    <x v="0"/>
    <s v="Underweight"/>
    <s v="Normal"/>
    <s v="07-Oct-1995"/>
    <n v="1493"/>
    <s v="tier - 2"/>
    <s v="tier - 3"/>
    <s v="R1013"/>
    <n v="27"/>
  </r>
  <r>
    <s v="Id1372"/>
    <s v=" Ms.  Marguerite K"/>
    <n v="16.670000000000002"/>
    <n v="4.7"/>
    <s v="yes"/>
    <s v="No"/>
    <x v="1"/>
    <n v="1"/>
    <x v="0"/>
    <s v="Underweight"/>
    <s v="Normal"/>
    <s v="09-Jun-1997"/>
    <n v="1481"/>
    <s v="tier - 2"/>
    <s v="tier - 1"/>
    <s v="R1012"/>
    <n v="25"/>
  </r>
  <r>
    <s v="Id1374"/>
    <s v=" Mr.  Ricky"/>
    <n v="16.5"/>
    <n v="4.1100000000000003"/>
    <s v="yes"/>
    <s v="No"/>
    <x v="0"/>
    <n v="0"/>
    <x v="0"/>
    <s v="Underweight"/>
    <s v="Normal"/>
    <s v="20-Jun-2003"/>
    <n v="1467"/>
    <s v="tier - 2"/>
    <s v="tier - 2"/>
    <s v="R1013"/>
    <n v="19"/>
  </r>
  <r>
    <s v="Id1375"/>
    <s v=" Mrs.  Colleen L"/>
    <n v="15.41"/>
    <n v="5.43"/>
    <s v="yes"/>
    <s v="No"/>
    <x v="1"/>
    <n v="1"/>
    <x v="0"/>
    <s v="Underweight"/>
    <s v="Normal"/>
    <s v="29-Jun-1977"/>
    <n v="35069.370000000003"/>
    <s v="tier - 1"/>
    <s v="tier - 1"/>
    <s v="R1017"/>
    <n v="45"/>
  </r>
  <r>
    <s v="Id1381"/>
    <s v=" Mr.  Erik R"/>
    <n v="16.64"/>
    <n v="10.01"/>
    <s v="No"/>
    <s v="No"/>
    <x v="0"/>
    <n v="0"/>
    <x v="0"/>
    <s v="Underweight"/>
    <s v="Diabetes"/>
    <s v="27-Oct-1997"/>
    <n v="1402"/>
    <s v="tier - 2"/>
    <s v="tier - 3"/>
    <s v="R1011"/>
    <n v="25"/>
  </r>
  <r>
    <s v="Id1384"/>
    <s v=" Mr.  Jean-Marc"/>
    <n v="15.6"/>
    <n v="4.12"/>
    <s v="yes"/>
    <s v="No"/>
    <x v="0"/>
    <n v="1"/>
    <x v="0"/>
    <s v="Underweight"/>
    <s v="Normal"/>
    <s v="14-Nov-2002"/>
    <n v="1390"/>
    <s v="tier - 2"/>
    <s v="tier - 2"/>
    <s v="R1013"/>
    <n v="20"/>
  </r>
  <r>
    <s v="Id1389"/>
    <s v=" Mr.  David"/>
    <n v="15.18"/>
    <n v="11.11"/>
    <s v="No"/>
    <s v="No"/>
    <x v="0"/>
    <n v="0"/>
    <x v="0"/>
    <s v="Underweight"/>
    <s v="Diabetes"/>
    <s v="07-Nov-1997"/>
    <n v="1341.16"/>
    <s v="tier - 2"/>
    <s v="tier - 2"/>
    <s v="R1012"/>
    <n v="25"/>
  </r>
  <r>
    <s v="Id1390"/>
    <s v=" Mr.  Jim"/>
    <n v="15.12"/>
    <n v="4.03"/>
    <s v="yes"/>
    <s v="No"/>
    <x v="0"/>
    <n v="0"/>
    <x v="0"/>
    <s v="Underweight"/>
    <s v="Normal"/>
    <s v="30-Jul-1995"/>
    <n v="1338"/>
    <s v="tier - 2"/>
    <s v="tier - 3"/>
    <s v="R1012"/>
    <n v="27"/>
  </r>
  <r>
    <s v="Id1393"/>
    <s v=" Ms.  Gina M"/>
    <n v="16.13"/>
    <n v="5.56"/>
    <s v="No"/>
    <s v="yes"/>
    <x v="0"/>
    <n v="1"/>
    <x v="0"/>
    <s v="Underweight"/>
    <s v="Normal"/>
    <s v="13-Oct-2002"/>
    <n v="1315"/>
    <s v="tier - 2"/>
    <s v="tier - 2"/>
    <s v="R1013"/>
    <n v="20"/>
  </r>
  <r>
    <s v="Id1396"/>
    <s v=" Mr.  Brian"/>
    <n v="15.22"/>
    <n v="4.92"/>
    <s v="yes"/>
    <s v="No"/>
    <x v="1"/>
    <n v="1"/>
    <x v="0"/>
    <s v="Underweight"/>
    <s v="Normal"/>
    <s v="29-Nov-2001"/>
    <n v="1293"/>
    <s v="tier - 2"/>
    <s v="tier - 3"/>
    <s v="R1012"/>
    <n v="21"/>
  </r>
  <r>
    <s v="Id1404"/>
    <s v=" Ms.  Brooke E"/>
    <n v="17.440000000000001"/>
    <n v="4.42"/>
    <s v="yes"/>
    <s v="No"/>
    <x v="1"/>
    <n v="1"/>
    <x v="0"/>
    <s v="Underweight"/>
    <s v="Normal"/>
    <s v="21-Nov-2003"/>
    <n v="1263.25"/>
    <s v="tier - 2"/>
    <s v="tier - 3"/>
    <s v="R1011"/>
    <n v="19"/>
  </r>
  <r>
    <s v="Id1410"/>
    <s v=" Mr.  Eoghan"/>
    <n v="16.600000000000001"/>
    <n v="5.87"/>
    <s v="No"/>
    <s v="No"/>
    <x v="0"/>
    <n v="1"/>
    <x v="0"/>
    <s v="Underweight"/>
    <s v="Prediabetes"/>
    <s v="04-Nov-1997"/>
    <n v="1253"/>
    <s v="tier - 2"/>
    <s v="tier - 2"/>
    <s v="R1013"/>
    <n v="25"/>
  </r>
  <r>
    <s v="Id1416"/>
    <s v=" Mr.  Kevin"/>
    <n v="16.22"/>
    <n v="6.21"/>
    <s v="yes"/>
    <s v="No"/>
    <x v="0"/>
    <n v="0"/>
    <x v="0"/>
    <s v="Underweight"/>
    <s v="Prediabetes"/>
    <s v="11-Oct-1998"/>
    <n v="1240"/>
    <s v="tier - 2"/>
    <s v="tier - 1"/>
    <s v="R1012"/>
    <n v="24"/>
  </r>
  <r>
    <s v="Id1417"/>
    <s v=" Ms.  Lindsay M"/>
    <n v="17.12"/>
    <n v="4.5199999999999996"/>
    <s v="No"/>
    <s v="yes"/>
    <x v="0"/>
    <n v="1"/>
    <x v="0"/>
    <s v="Underweight"/>
    <s v="Normal"/>
    <s v="12-Dec-2002"/>
    <n v="1237"/>
    <s v="tier - 2"/>
    <s v="tier - 2"/>
    <s v="R1013"/>
    <n v="20"/>
  </r>
  <r>
    <s v="Id1419"/>
    <s v=" Mr.  James"/>
    <n v="15.56"/>
    <n v="4.42"/>
    <s v="No"/>
    <s v="No"/>
    <x v="0"/>
    <n v="0"/>
    <x v="0"/>
    <s v="Underweight"/>
    <s v="Normal"/>
    <s v="22-Aug-1998"/>
    <n v="34976.42"/>
    <s v="tier - 2"/>
    <s v="tier - 1"/>
    <s v="R1011"/>
    <n v="24"/>
  </r>
  <r>
    <s v="Id1422"/>
    <s v=" Mr.  Estuardo F"/>
    <n v="17.41"/>
    <n v="5.13"/>
    <s v="yes"/>
    <s v="No"/>
    <x v="0"/>
    <n v="0"/>
    <x v="0"/>
    <s v="Underweight"/>
    <s v="Normal"/>
    <s v="04-Nov-1996"/>
    <n v="1220"/>
    <s v="tier - 2"/>
    <s v="tier - 3"/>
    <s v="R1012"/>
    <n v="26"/>
  </r>
  <r>
    <s v="Id1425"/>
    <s v=" Mr.  Jacob W√¶ver"/>
    <n v="18.25"/>
    <n v="10.95"/>
    <s v="No"/>
    <s v="No"/>
    <x v="0"/>
    <n v="0"/>
    <x v="0"/>
    <s v="Underweight"/>
    <s v="Diabetes"/>
    <s v="28-Jun-1999"/>
    <n v="1200"/>
    <s v="tier - 2"/>
    <s v="tier - 3"/>
    <s v="R1012"/>
    <n v="23"/>
  </r>
  <r>
    <s v="Id1429"/>
    <s v=" Ms.  Carolyn"/>
    <n v="15.01"/>
    <n v="4.1500000000000004"/>
    <s v="No"/>
    <s v="No"/>
    <x v="1"/>
    <n v="1"/>
    <x v="0"/>
    <s v="Underweight"/>
    <s v="Normal"/>
    <s v="12-Nov-2001"/>
    <n v="1167"/>
    <s v="tier - 2"/>
    <s v="tier - 1"/>
    <s v="R1013"/>
    <n v="21"/>
  </r>
  <r>
    <s v="Id1431"/>
    <s v=" Mrs.  Laurie A"/>
    <n v="16.55"/>
    <n v="7.73"/>
    <s v="No"/>
    <s v="No"/>
    <x v="0"/>
    <n v="0"/>
    <x v="0"/>
    <s v="Underweight"/>
    <s v="Diabetes"/>
    <s v="11-Jun-2002"/>
    <n v="1165"/>
    <s v="tier - 2"/>
    <s v="tier - 3"/>
    <s v="R1012"/>
    <n v="20"/>
  </r>
  <r>
    <s v="Id1433"/>
    <s v=" Ms.  Shelby"/>
    <n v="16.739999999999998"/>
    <n v="4.08"/>
    <s v="yes"/>
    <s v="No"/>
    <x v="0"/>
    <n v="0"/>
    <x v="0"/>
    <s v="Underweight"/>
    <s v="Normal"/>
    <s v="26-Jul-1994"/>
    <n v="1158.32"/>
    <s v="tier - 2"/>
    <s v="tier - 1"/>
    <s v="R1013"/>
    <n v="28"/>
  </r>
  <r>
    <s v="Id1441"/>
    <s v=" Ms.  Meredith S"/>
    <n v="16.87"/>
    <n v="9.1300000000000008"/>
    <s v="No"/>
    <s v="No"/>
    <x v="0"/>
    <n v="0"/>
    <x v="0"/>
    <s v="Underweight"/>
    <s v="Diabetes"/>
    <s v="29-Jul-1983"/>
    <n v="34940.61"/>
    <s v="tier - 2"/>
    <s v="tier - 3"/>
    <s v="R1011"/>
    <n v="39"/>
  </r>
  <r>
    <s v="Id1444"/>
    <s v=" Ms.  Katherine A"/>
    <n v="17.170000000000002"/>
    <n v="8.4600000000000009"/>
    <s v="No"/>
    <s v="No"/>
    <x v="0"/>
    <n v="0"/>
    <x v="0"/>
    <s v="Underweight"/>
    <s v="Diabetes"/>
    <s v="28-Nov-2004"/>
    <n v="1136.4000000000001"/>
    <s v="tier - 3"/>
    <s v="tier - 3"/>
    <s v="R1013"/>
    <n v="18"/>
  </r>
  <r>
    <s v="Id1445"/>
    <s v=" Mr.  Steve"/>
    <n v="15.61"/>
    <n v="5.28"/>
    <s v="No"/>
    <s v="No"/>
    <x v="0"/>
    <n v="1"/>
    <x v="0"/>
    <s v="Underweight"/>
    <s v="Normal"/>
    <s v="11-Jun-2004"/>
    <n v="1135.94"/>
    <s v="tier - 3"/>
    <s v="tier - 3"/>
    <s v="R1013"/>
    <n v="18"/>
  </r>
  <r>
    <s v="Id1448"/>
    <s v=" Ms.  Katharine"/>
    <n v="17.98"/>
    <n v="5.33"/>
    <s v="yes"/>
    <s v="No"/>
    <x v="1"/>
    <n v="1"/>
    <x v="0"/>
    <s v="Underweight"/>
    <s v="Normal"/>
    <s v="14-Jun-2004"/>
    <n v="1131.51"/>
    <s v="tier - 3"/>
    <s v="tier - 1"/>
    <s v="R1013"/>
    <n v="18"/>
  </r>
  <r>
    <s v="Id1450"/>
    <s v=" Ms.  Desiree"/>
    <n v="16.399999999999999"/>
    <n v="5.4"/>
    <s v="No"/>
    <s v="No"/>
    <x v="1"/>
    <n v="1"/>
    <x v="0"/>
    <s v="Underweight"/>
    <s v="Normal"/>
    <s v="13-Aug-2002"/>
    <n v="1086"/>
    <s v="tier - 3"/>
    <s v="tier - 3"/>
    <s v="R1013"/>
    <n v="20"/>
  </r>
  <r>
    <s v="Id1451"/>
    <s v=" Mr.  Peter B"/>
    <n v="15.77"/>
    <n v="6.05"/>
    <s v="yes"/>
    <s v="No"/>
    <x v="0"/>
    <n v="1"/>
    <x v="0"/>
    <s v="Underweight"/>
    <s v="Prediabetes"/>
    <s v="26-Dec-1998"/>
    <n v="1082"/>
    <s v="tier - 3"/>
    <s v="tier - 2"/>
    <s v="R1013"/>
    <n v="24"/>
  </r>
  <r>
    <s v="Id1452"/>
    <s v=" Mr.  Adam"/>
    <n v="18.27"/>
    <n v="11.46"/>
    <s v="No"/>
    <s v="No"/>
    <x v="0"/>
    <n v="0"/>
    <x v="0"/>
    <s v="Underweight"/>
    <s v="Diabetes"/>
    <s v="03-Sep-1958"/>
    <n v="47291.06"/>
    <s v="tier - 2"/>
    <s v="tier - 1"/>
    <s v="R1011"/>
    <n v="64"/>
  </r>
  <r>
    <s v="Id1453"/>
    <s v=" Mr.  Jeremy J"/>
    <n v="16.489999999999998"/>
    <n v="8.48"/>
    <s v="No"/>
    <s v="No"/>
    <x v="0"/>
    <n v="0"/>
    <x v="0"/>
    <s v="Underweight"/>
    <s v="Diabetes"/>
    <s v="17-Oct-1995"/>
    <n v="34838.870000000003"/>
    <s v="tier - 2"/>
    <s v="tier - 3"/>
    <s v="R1011"/>
    <n v="27"/>
  </r>
  <r>
    <s v="Id1454"/>
    <s v=" Mr.  Adam C"/>
    <n v="16.14"/>
    <n v="4.8600000000000003"/>
    <s v="No"/>
    <s v="No"/>
    <x v="0"/>
    <n v="0"/>
    <x v="0"/>
    <s v="Underweight"/>
    <s v="Normal"/>
    <s v="13-Aug-1997"/>
    <n v="1071"/>
    <s v="tier - 3"/>
    <s v="tier - 3"/>
    <s v="R1013"/>
    <n v="25"/>
  </r>
  <r>
    <s v="Id1456"/>
    <s v=" Mr.  Steven J"/>
    <n v="15.88"/>
    <n v="4.3600000000000003"/>
    <s v="No"/>
    <s v="No"/>
    <x v="0"/>
    <n v="0"/>
    <x v="0"/>
    <s v="Underweight"/>
    <s v="Normal"/>
    <s v="28-Sep-1993"/>
    <n v="1068"/>
    <s v="tier - 3"/>
    <s v="tier - 1"/>
    <s v="R1013"/>
    <n v="29"/>
  </r>
  <r>
    <s v="Id1468"/>
    <s v=" Mr.  Adrian"/>
    <n v="17.079999999999998"/>
    <n v="5.73"/>
    <s v="No"/>
    <s v="No"/>
    <x v="1"/>
    <n v="1"/>
    <x v="0"/>
    <s v="Underweight"/>
    <s v="Prediabetes"/>
    <s v="30-Oct-1994"/>
    <n v="915.07"/>
    <s v="tier - 3"/>
    <s v="tier - 1"/>
    <s v="R1013"/>
    <n v="28"/>
  </r>
  <r>
    <s v="Id1471"/>
    <s v=" Mr.  Shawn E"/>
    <n v="17.86"/>
    <n v="5.43"/>
    <s v="No"/>
    <s v="No"/>
    <x v="1"/>
    <n v="1"/>
    <x v="0"/>
    <s v="Underweight"/>
    <s v="Normal"/>
    <s v="07-Oct-2004"/>
    <n v="830.52"/>
    <s v="tier - 3"/>
    <s v="tier - 2"/>
    <s v="R1011"/>
    <n v="18"/>
  </r>
  <r>
    <s v="Id1478"/>
    <s v=" Mr.  Michael A"/>
    <n v="17.82"/>
    <n v="5.26"/>
    <s v="yes"/>
    <s v="No"/>
    <x v="0"/>
    <n v="1"/>
    <x v="0"/>
    <s v="Underweight"/>
    <s v="Normal"/>
    <s v="19-Sep-2002"/>
    <n v="750"/>
    <s v="tier - 3"/>
    <s v="tier - 1"/>
    <s v="R1012"/>
    <n v="20"/>
  </r>
  <r>
    <s v="Id1479"/>
    <s v=" Mr.  Byron A"/>
    <n v="17.07"/>
    <n v="5.22"/>
    <s v="No"/>
    <s v="No"/>
    <x v="1"/>
    <n v="1"/>
    <x v="0"/>
    <s v="Underweight"/>
    <s v="Normal"/>
    <s v="14-Dec-1999"/>
    <n v="722.99"/>
    <s v="tier - 3"/>
    <s v="tier - 1"/>
    <s v="R1013"/>
    <n v="23"/>
  </r>
  <r>
    <s v="Id1483"/>
    <s v=" Mr.  Justin R"/>
    <n v="17.7"/>
    <n v="6.28"/>
    <s v="No"/>
    <s v="No"/>
    <x v="0"/>
    <n v="1"/>
    <x v="0"/>
    <s v="Underweight"/>
    <s v="Prediabetes"/>
    <s v="29-Nov-2002"/>
    <n v="668"/>
    <s v="tier - 3"/>
    <s v="tier - 2"/>
    <s v="R1012"/>
    <n v="20"/>
  </r>
  <r>
    <s v="Id1484"/>
    <s v=" Ms.  Casey"/>
    <n v="16.47"/>
    <n v="6.35"/>
    <s v="No"/>
    <s v="No"/>
    <x v="1"/>
    <n v="1"/>
    <x v="0"/>
    <s v="Underweight"/>
    <s v="Prediabetes"/>
    <s v="04-Jul-1995"/>
    <n v="650"/>
    <s v="tier - 3"/>
    <s v="tier - 3"/>
    <s v="R1013"/>
    <n v="27"/>
  </r>
  <r>
    <s v="Id1485"/>
    <s v=" Ms.  Amanda L"/>
    <n v="17.600000000000001"/>
    <n v="4.3899999999999997"/>
    <s v="No"/>
    <s v="No"/>
    <x v="0"/>
    <n v="1"/>
    <x v="0"/>
    <s v="Underweight"/>
    <s v="Normal"/>
    <s v="01-Jun-1993"/>
    <n v="650"/>
    <s v="tier - 3"/>
    <s v="tier - 3"/>
    <s v="R1013"/>
    <n v="30"/>
  </r>
  <r>
    <s v="Id1486"/>
    <s v=" Ms.  Ayako N"/>
    <n v="17.579999999999998"/>
    <n v="4.51"/>
    <s v="No"/>
    <s v="No"/>
    <x v="0"/>
    <n v="1"/>
    <x v="0"/>
    <s v="Underweight"/>
    <s v="Normal"/>
    <s v="03-Jul-2003"/>
    <n v="34779.620000000003"/>
    <s v="tier - 1"/>
    <s v="tier - 2"/>
    <s v="R1011"/>
    <n v="19"/>
  </r>
  <r>
    <s v="Id1536"/>
    <s v=" Mr.  Ryan"/>
    <n v="17.765000000000001"/>
    <n v="5.62"/>
    <s v="No"/>
    <s v="No"/>
    <x v="0"/>
    <n v="0"/>
    <x v="1"/>
    <s v="Underweight"/>
    <s v="Normal"/>
    <s v="08-Jul-1995"/>
    <n v="33017.46"/>
    <s v="tier - 1"/>
    <s v="tier - 1"/>
    <s v="R1011"/>
    <n v="27"/>
  </r>
  <r>
    <s v="Id1575"/>
    <s v=" Mr.  Eric A"/>
    <n v="18.329999999999998"/>
    <n v="4.16"/>
    <s v="yes"/>
    <s v="No"/>
    <x v="0"/>
    <n v="0"/>
    <x v="1"/>
    <s v="Underweight"/>
    <s v="Normal"/>
    <s v="21-Dec-1983"/>
    <n v="30724.44"/>
    <s v="tier - 2"/>
    <s v="tier - 3"/>
    <s v="R1011"/>
    <n v="39"/>
  </r>
  <r>
    <s v="Id1576"/>
    <s v=" Ms.  Cathi"/>
    <n v="17.11"/>
    <n v="4.9800000000000004"/>
    <s v="yes"/>
    <s v="No"/>
    <x v="1"/>
    <n v="1"/>
    <x v="1"/>
    <s v="Underweight"/>
    <s v="Normal"/>
    <s v="21-Sep-1999"/>
    <n v="30697.71"/>
    <s v="tier - 1"/>
    <s v="tier - 2"/>
    <s v="R1011"/>
    <n v="23"/>
  </r>
  <r>
    <s v="Id1583"/>
    <s v=" Mrs.  Rochelle"/>
    <n v="17.940000000000001"/>
    <n v="9.77"/>
    <s v="No"/>
    <s v="No"/>
    <x v="0"/>
    <n v="0"/>
    <x v="1"/>
    <s v="Underweight"/>
    <s v="Diabetes"/>
    <s v="30-Jul-1969"/>
    <n v="30366.93"/>
    <s v="tier - 2"/>
    <s v="tier - 2"/>
    <s v="R1011"/>
    <n v="53"/>
  </r>
  <r>
    <s v="Id1588"/>
    <s v=" Mr.  Joseph R"/>
    <n v="18.329999999999998"/>
    <n v="5.57"/>
    <s v="yes"/>
    <s v="No"/>
    <x v="0"/>
    <n v="0"/>
    <x v="1"/>
    <s v="Underweight"/>
    <s v="Normal"/>
    <s v="11-Aug-1958"/>
    <n v="30166.62"/>
    <s v="tier - 1"/>
    <s v="tier - 3"/>
    <s v="R1012"/>
    <n v="64"/>
  </r>
  <r>
    <s v="Id1598"/>
    <s v=" Mr.  Derek"/>
    <n v="18.329999999999998"/>
    <n v="7.46"/>
    <s v="yes"/>
    <s v="No"/>
    <x v="0"/>
    <n v="1"/>
    <x v="1"/>
    <s v="Underweight"/>
    <s v="Diabetes"/>
    <s v="30-Dec-1989"/>
    <n v="29852.48"/>
    <s v="tier - 1"/>
    <s v="tier - 3"/>
    <s v="R1011"/>
    <n v="33"/>
  </r>
  <r>
    <s v="Id1603"/>
    <s v=" Mr.  Nick"/>
    <n v="16.36"/>
    <n v="11.19"/>
    <s v="No"/>
    <s v="No"/>
    <x v="0"/>
    <n v="0"/>
    <x v="1"/>
    <s v="Underweight"/>
    <s v="Diabetes"/>
    <s v="23-Aug-1973"/>
    <n v="29757.69"/>
    <s v="tier - 1"/>
    <s v="tier - 3"/>
    <s v="R1011"/>
    <n v="49"/>
  </r>
  <r>
    <s v="Id1606"/>
    <s v=" Mr.  Nicholas"/>
    <n v="16.05"/>
    <n v="4.3499999999999996"/>
    <s v="yes"/>
    <s v="No"/>
    <x v="0"/>
    <n v="0"/>
    <x v="1"/>
    <s v="Underweight"/>
    <s v="Normal"/>
    <s v="20-Oct-1959"/>
    <n v="29523.17"/>
    <s v="tier - 1"/>
    <s v="tier - 2"/>
    <s v="R1024"/>
    <n v="63"/>
  </r>
  <r>
    <s v="Id1608"/>
    <s v=" Ms.  Marisa A"/>
    <n v="17.43"/>
    <n v="8.64"/>
    <s v="No"/>
    <s v="No"/>
    <x v="0"/>
    <n v="0"/>
    <x v="1"/>
    <s v="Underweight"/>
    <s v="Diabetes"/>
    <s v="07-Nov-1985"/>
    <n v="29352.560000000001"/>
    <s v="tier - 1"/>
    <s v="tier - 1"/>
    <s v="R1011"/>
    <n v="37"/>
  </r>
  <r>
    <s v="Id1625"/>
    <s v=" Ms.  Rebecca"/>
    <n v="18.45"/>
    <n v="5.07"/>
    <s v="yes"/>
    <s v="No"/>
    <x v="0"/>
    <n v="0"/>
    <x v="1"/>
    <s v="Underweight"/>
    <s v="Normal"/>
    <s v="27-Sep-1985"/>
    <n v="28542.86"/>
    <s v="tier - 1"/>
    <s v="tier - 3"/>
    <s v="R1011"/>
    <n v="37"/>
  </r>
  <r>
    <s v="Id1631"/>
    <s v=" Mr.  Chris"/>
    <n v="17.600000000000001"/>
    <n v="5.26"/>
    <s v="yes"/>
    <s v="No"/>
    <x v="0"/>
    <n v="0"/>
    <x v="1"/>
    <s v="Underweight"/>
    <s v="Normal"/>
    <s v="06-Sep-1999"/>
    <n v="28245.34"/>
    <s v="tier - 1"/>
    <s v="tier - 3"/>
    <s v="R1011"/>
    <n v="23"/>
  </r>
  <r>
    <s v="Id1639"/>
    <s v=" Mr.  Alden W"/>
    <n v="16.86"/>
    <n v="4.07"/>
    <s v="yes"/>
    <s v="No"/>
    <x v="0"/>
    <n v="0"/>
    <x v="1"/>
    <s v="Underweight"/>
    <s v="Normal"/>
    <s v="04-Dec-1985"/>
    <n v="27849.94"/>
    <s v="tier - 1"/>
    <s v="tier - 1"/>
    <s v="R1011"/>
    <n v="37"/>
  </r>
  <r>
    <s v="Id1640"/>
    <s v=" Ms.  Suzanne M"/>
    <n v="16.3"/>
    <n v="5.51"/>
    <s v="No"/>
    <s v="No"/>
    <x v="0"/>
    <n v="1"/>
    <x v="1"/>
    <s v="Underweight"/>
    <s v="Normal"/>
    <s v="06-Jul-1960"/>
    <n v="27808.73"/>
    <s v="tier - 1"/>
    <s v="tier - 1"/>
    <s v="R1013"/>
    <n v="62"/>
  </r>
  <r>
    <s v="Id1642"/>
    <s v=" Ms.  Carolyn"/>
    <n v="16.329999999999998"/>
    <n v="7.26"/>
    <s v="yes"/>
    <s v="No"/>
    <x v="0"/>
    <n v="0"/>
    <x v="1"/>
    <s v="Underweight"/>
    <s v="Diabetes"/>
    <s v="03-Jul-1992"/>
    <n v="27696.11"/>
    <s v="tier - 1"/>
    <s v="tier - 2"/>
    <s v="R1011"/>
    <n v="30"/>
  </r>
  <r>
    <s v="Id1643"/>
    <s v=" Ms.  Sabine"/>
    <n v="16.37"/>
    <n v="4.79"/>
    <s v="yes"/>
    <s v="No"/>
    <x v="0"/>
    <n v="0"/>
    <x v="1"/>
    <s v="Underweight"/>
    <s v="Normal"/>
    <s v="07-Oct-1997"/>
    <n v="27625.17"/>
    <s v="tier - 1"/>
    <s v="tier - 1"/>
    <s v="R1011"/>
    <n v="25"/>
  </r>
  <r>
    <s v="Id1660"/>
    <s v=" Mr.  Nicholas C"/>
    <n v="16.21"/>
    <n v="6.29"/>
    <s v="yes"/>
    <s v="No"/>
    <x v="0"/>
    <n v="1"/>
    <x v="1"/>
    <s v="Underweight"/>
    <s v="Prediabetes"/>
    <s v="02-Jul-1994"/>
    <n v="27080.639999999999"/>
    <s v="tier - 2"/>
    <s v="tier - 2"/>
    <s v="R1011"/>
    <n v="28"/>
  </r>
  <r>
    <s v="Id1691"/>
    <s v=" Ms.  Pamela L"/>
    <n v="18.100000000000001"/>
    <n v="6.33"/>
    <s v="No"/>
    <s v="No"/>
    <x v="0"/>
    <n v="1"/>
    <x v="1"/>
    <s v="Underweight"/>
    <s v="Prediabetes"/>
    <s v="14-Jun-1998"/>
    <n v="25081.77"/>
    <s v="tier - 2"/>
    <s v="tier - 2"/>
    <s v="R1013"/>
    <n v="24"/>
  </r>
  <r>
    <s v="Id1732"/>
    <s v=" Ms.  Kate"/>
    <n v="17.350000000000001"/>
    <n v="5.03"/>
    <s v="yes"/>
    <s v="No"/>
    <x v="0"/>
    <n v="0"/>
    <x v="1"/>
    <s v="Underweight"/>
    <s v="Normal"/>
    <s v="21-Dec-1983"/>
    <n v="22462.04"/>
    <s v="tier - 3"/>
    <s v="tier - 1"/>
    <s v="R1019"/>
    <n v="39"/>
  </r>
  <r>
    <s v="Id1735"/>
    <s v=" Mrs.  Sarah P"/>
    <n v="18.23"/>
    <n v="5.78"/>
    <s v="No"/>
    <s v="No"/>
    <x v="1"/>
    <n v="1"/>
    <x v="1"/>
    <s v="Underweight"/>
    <s v="Prediabetes"/>
    <s v="26-Aug-1999"/>
    <n v="22395.74"/>
    <s v="tier - 3"/>
    <s v="tier - 2"/>
    <s v="R1024"/>
    <n v="23"/>
  </r>
  <r>
    <s v="Id1805"/>
    <s v=" Mr.  Daniel C"/>
    <n v="18.3"/>
    <n v="5.46"/>
    <s v="yes"/>
    <s v="No"/>
    <x v="1"/>
    <n v="1"/>
    <x v="1"/>
    <s v="Underweight"/>
    <s v="Normal"/>
    <s v="15-Nov-1966"/>
    <n v="19321.060000000001"/>
    <s v="tier - 1"/>
    <s v="tier - 1"/>
    <s v="R1012"/>
    <n v="56"/>
  </r>
  <r>
    <s v="Id1960"/>
    <s v=" Ms.  Elizabeth"/>
    <n v="17.954999999999998"/>
    <n v="5.29"/>
    <s v="yes"/>
    <s v="No"/>
    <x v="0"/>
    <n v="1"/>
    <x v="1"/>
    <s v="Underweight"/>
    <s v="Normal"/>
    <s v="07-Nov-1972"/>
    <n v="15103.69"/>
    <s v="tier - 2"/>
    <s v="tier - 1"/>
    <s v="R1012"/>
    <n v="50"/>
  </r>
  <r>
    <s v="Id1991"/>
    <s v=" Mr.  Christopher P"/>
    <n v="17.195"/>
    <n v="5.29"/>
    <s v="yes"/>
    <s v="No"/>
    <x v="0"/>
    <n v="0"/>
    <x v="1"/>
    <s v="Underweight"/>
    <s v="Normal"/>
    <s v="14-Oct-1963"/>
    <n v="14590.63"/>
    <s v="tier - 2"/>
    <s v="tier - 1"/>
    <s v="R1024"/>
    <n v="59"/>
  </r>
  <r>
    <s v="Id2100"/>
    <s v=" Ms.  Julia M"/>
    <n v="18.335000000000001"/>
    <n v="10.97"/>
    <s v="No"/>
    <s v="No"/>
    <x v="0"/>
    <n v="0"/>
    <x v="0"/>
    <s v="Underweight"/>
    <s v="Diabetes"/>
    <s v="24-Nov-1974"/>
    <n v="41636.199999999997"/>
    <s v="tier - 1"/>
    <s v="tier - 1"/>
    <s v="R1011"/>
    <n v="48"/>
  </r>
  <r>
    <s v="Id2142"/>
    <s v=" Ms.  Tammy"/>
    <n v="17.29"/>
    <n v="4.62"/>
    <s v="No"/>
    <s v="yes"/>
    <x v="0"/>
    <n v="1"/>
    <x v="1"/>
    <s v="Underweight"/>
    <s v="Normal"/>
    <s v="01-Sep-1963"/>
    <n v="12925.89"/>
    <s v="tier - 3"/>
    <s v="tier - 2"/>
    <s v="R1013"/>
    <n v="59"/>
  </r>
  <r>
    <s v="Id2287"/>
    <s v=" Ms.  Hope"/>
    <n v="18.335000000000001"/>
    <n v="11.83"/>
    <s v="No"/>
    <s v="No"/>
    <x v="0"/>
    <n v="0"/>
    <x v="0"/>
    <s v="Underweight"/>
    <s v="Diabetes"/>
    <s v="20-Jun-1964"/>
    <n v="11602.75"/>
    <s v="tier - 3"/>
    <s v="tier - 1"/>
    <s v="R1020"/>
    <n v="58"/>
  </r>
  <r>
    <m/>
    <m/>
    <m/>
    <m/>
    <m/>
    <m/>
    <x v="2"/>
    <m/>
    <x v="2"/>
    <m/>
    <m/>
    <s v="14-Nov-1988"/>
    <n v="11294.57"/>
    <s v="tier - 3"/>
    <s v="tier - 1"/>
    <s v="R1022"/>
    <n v="34"/>
  </r>
  <r>
    <m/>
    <m/>
    <m/>
    <m/>
    <m/>
    <m/>
    <x v="2"/>
    <m/>
    <x v="2"/>
    <m/>
    <m/>
    <s v="22-Jun-1970"/>
    <n v="11289.11"/>
    <s v="tier - 3"/>
    <s v="tier - 1"/>
    <s v="R1012"/>
    <n v="52"/>
  </r>
  <r>
    <m/>
    <m/>
    <m/>
    <m/>
    <m/>
    <m/>
    <x v="2"/>
    <m/>
    <x v="2"/>
    <m/>
    <m/>
    <s v="14-Jun-1967"/>
    <n v="11286.54"/>
    <s v="tier - 3"/>
    <s v="tier - 3"/>
    <s v="R1024"/>
    <n v="55"/>
  </r>
  <r>
    <m/>
    <m/>
    <m/>
    <m/>
    <m/>
    <m/>
    <x v="2"/>
    <m/>
    <x v="2"/>
    <m/>
    <m/>
    <s v="04-Oct-2004"/>
    <n v="11272.33"/>
    <s v="tier - 3"/>
    <s v="tier - 2"/>
    <s v="R1019"/>
    <n v="18"/>
  </r>
  <r>
    <m/>
    <m/>
    <m/>
    <m/>
    <m/>
    <m/>
    <x v="2"/>
    <m/>
    <x v="2"/>
    <m/>
    <m/>
    <s v="26-Dec-1971"/>
    <n v="11265.71"/>
    <s v="tier - 3"/>
    <s v="tier - 1"/>
    <s v="R1025"/>
    <n v="51"/>
  </r>
  <r>
    <m/>
    <m/>
    <m/>
    <m/>
    <m/>
    <m/>
    <x v="2"/>
    <m/>
    <x v="2"/>
    <m/>
    <m/>
    <s v="11-Oct-1969"/>
    <n v="11264.54"/>
    <s v="tier - 3"/>
    <s v="tier - 2"/>
    <s v="Unknown"/>
    <n v="53"/>
  </r>
  <r>
    <m/>
    <m/>
    <m/>
    <m/>
    <m/>
    <m/>
    <x v="2"/>
    <m/>
    <x v="2"/>
    <m/>
    <m/>
    <s v="02-Oct-1981"/>
    <n v="11255.29"/>
    <s v="tier - 3"/>
    <s v="tier - 1"/>
    <s v="R1026"/>
    <n v="41"/>
  </r>
  <r>
    <m/>
    <m/>
    <m/>
    <m/>
    <m/>
    <m/>
    <x v="2"/>
    <m/>
    <x v="2"/>
    <m/>
    <m/>
    <s v="20-Aug-1969"/>
    <n v="11253.42"/>
    <s v="tier - 3"/>
    <s v="tier - 1"/>
    <s v="Unknown"/>
    <n v="53"/>
  </r>
  <r>
    <m/>
    <m/>
    <m/>
    <m/>
    <m/>
    <m/>
    <x v="2"/>
    <m/>
    <x v="2"/>
    <m/>
    <m/>
    <m/>
    <m/>
    <m/>
    <m/>
    <m/>
    <m/>
  </r>
  <r>
    <m/>
    <m/>
    <m/>
    <m/>
    <m/>
    <m/>
    <x v="2"/>
    <m/>
    <x v="2"/>
    <m/>
    <m/>
    <m/>
    <m/>
    <m/>
    <m/>
    <m/>
    <m/>
  </r>
  <r>
    <m/>
    <m/>
    <m/>
    <m/>
    <m/>
    <m/>
    <x v="2"/>
    <m/>
    <x v="2"/>
    <m/>
    <m/>
    <m/>
    <m/>
    <m/>
    <m/>
    <m/>
    <m/>
  </r>
  <r>
    <m/>
    <m/>
    <m/>
    <m/>
    <m/>
    <m/>
    <x v="2"/>
    <m/>
    <x v="2"/>
    <m/>
    <m/>
    <m/>
    <m/>
    <m/>
    <m/>
    <m/>
    <m/>
  </r>
  <r>
    <m/>
    <m/>
    <m/>
    <m/>
    <m/>
    <m/>
    <x v="2"/>
    <m/>
    <x v="2"/>
    <m/>
    <m/>
    <m/>
    <m/>
    <m/>
    <m/>
    <m/>
    <m/>
  </r>
  <r>
    <m/>
    <m/>
    <m/>
    <m/>
    <m/>
    <m/>
    <x v="2"/>
    <m/>
    <x v="2"/>
    <m/>
    <m/>
    <m/>
    <m/>
    <m/>
    <m/>
    <m/>
    <m/>
  </r>
  <r>
    <m/>
    <m/>
    <m/>
    <m/>
    <m/>
    <m/>
    <x v="2"/>
    <m/>
    <x v="2"/>
    <m/>
    <m/>
    <m/>
    <m/>
    <m/>
    <m/>
    <m/>
    <m/>
  </r>
  <r>
    <m/>
    <m/>
    <m/>
    <m/>
    <m/>
    <m/>
    <x v="2"/>
    <m/>
    <x v="2"/>
    <m/>
    <m/>
    <m/>
    <m/>
    <m/>
    <m/>
    <m/>
    <m/>
  </r>
  <r>
    <m/>
    <m/>
    <m/>
    <m/>
    <m/>
    <m/>
    <x v="2"/>
    <m/>
    <x v="2"/>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EF72B7-0550-4FF7-83F6-FE3911407ACE}"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5:B8" firstHeaderRow="1" firstDataRow="1" firstDataCol="1" rowPageCount="1" colPageCount="1"/>
  <pivotFields count="17">
    <pivotField dataField="1" showAll="0"/>
    <pivotField showAll="0"/>
    <pivotField showAll="0"/>
    <pivotField showAll="0"/>
    <pivotField showAll="0"/>
    <pivotField showAll="0"/>
    <pivotField axis="axisRow" showAll="0">
      <items count="4">
        <item x="0"/>
        <item x="1"/>
        <item h="1" x="2"/>
        <item t="default"/>
      </items>
    </pivotField>
    <pivotField showAll="0"/>
    <pivotField axis="axisPage" multipleItemSelectionAllowed="1" showAll="0">
      <items count="4">
        <item x="0"/>
        <item x="1"/>
        <item h="1" x="2"/>
        <item t="default"/>
      </items>
    </pivotField>
    <pivotField showAll="0"/>
    <pivotField showAll="0"/>
    <pivotField showAll="0"/>
    <pivotField showAll="0"/>
    <pivotField showAll="0"/>
    <pivotField showAll="0"/>
    <pivotField showAll="0"/>
    <pivotField showAll="0"/>
  </pivotFields>
  <rowFields count="1">
    <field x="6"/>
  </rowFields>
  <rowItems count="3">
    <i>
      <x/>
    </i>
    <i>
      <x v="1"/>
    </i>
    <i t="grand">
      <x/>
    </i>
  </rowItems>
  <colItems count="1">
    <i/>
  </colItems>
  <pageFields count="1">
    <pageField fld="8" hier="-1"/>
  </pageFields>
  <dataFields count="1">
    <dataField name="Count of Customer ID" fld="0" subtotal="count" baseField="0" baseItem="0"/>
  </dataFields>
  <formats count="19">
    <format dxfId="26">
      <pivotArea type="all" dataOnly="0" outline="0" fieldPosition="0"/>
    </format>
    <format dxfId="25">
      <pivotArea outline="0" collapsedLevelsAreSubtotals="1" fieldPosition="0"/>
    </format>
    <format dxfId="24">
      <pivotArea field="6" type="button" dataOnly="0" labelOnly="1" outline="0" axis="axisRow" fieldPosition="0"/>
    </format>
    <format dxfId="23">
      <pivotArea dataOnly="0" labelOnly="1" fieldPosition="0">
        <references count="1">
          <reference field="6" count="0"/>
        </references>
      </pivotArea>
    </format>
    <format dxfId="22">
      <pivotArea dataOnly="0" labelOnly="1" grandRow="1" outline="0" fieldPosition="0"/>
    </format>
    <format dxfId="21">
      <pivotArea dataOnly="0" labelOnly="1" outline="0" axis="axisValues" fieldPosition="0"/>
    </format>
    <format dxfId="20">
      <pivotArea field="8" type="button" dataOnly="0" labelOnly="1" outline="0" axis="axisPage" fieldPosition="0"/>
    </format>
    <format dxfId="19">
      <pivotArea field="6" type="button" dataOnly="0" labelOnly="1" outline="0" axis="axisRow" fieldPosition="0"/>
    </format>
    <format dxfId="18">
      <pivotArea dataOnly="0" labelOnly="1" fieldPosition="0">
        <references count="1">
          <reference field="6" count="0"/>
        </references>
      </pivotArea>
    </format>
    <format dxfId="17">
      <pivotArea dataOnly="0" labelOnly="1" grandRow="1" outline="0" fieldPosition="0"/>
    </format>
    <format dxfId="16">
      <pivotArea outline="0" collapsedLevelsAreSubtotals="1" fieldPosition="0"/>
    </format>
    <format dxfId="15">
      <pivotArea dataOnly="0" labelOnly="1" outline="0" fieldPosition="0">
        <references count="1">
          <reference field="8" count="0"/>
        </references>
      </pivotArea>
    </format>
    <format dxfId="14">
      <pivotArea dataOnly="0" labelOnly="1" outline="0" axis="axisValues" fieldPosition="0"/>
    </format>
    <format dxfId="13">
      <pivotArea type="all" dataOnly="0" outline="0" fieldPosition="0"/>
    </format>
    <format dxfId="12">
      <pivotArea outline="0" collapsedLevelsAreSubtotals="1" fieldPosition="0"/>
    </format>
    <format dxfId="11">
      <pivotArea field="6" type="button" dataOnly="0" labelOnly="1" outline="0" axis="axisRow" fieldPosition="0"/>
    </format>
    <format dxfId="10">
      <pivotArea dataOnly="0" labelOnly="1" fieldPosition="0">
        <references count="1">
          <reference field="6" count="0"/>
        </references>
      </pivotArea>
    </format>
    <format dxfId="9">
      <pivotArea dataOnly="0" labelOnly="1" grandRow="1" outline="0" fieldPosition="0"/>
    </format>
    <format dxfId="8">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7718C8-2370-4B62-A272-710B56F9A6D1}" name="PivotTable1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51:B55" firstHeaderRow="1" firstDataRow="1" firstDataCol="1" rowPageCount="1" colPageCount="1"/>
  <pivotFields count="3">
    <pivotField axis="axisRow"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s>
  <rowFields count="1">
    <field x="0"/>
  </rowFields>
  <rowItems count="4">
    <i>
      <x/>
    </i>
    <i>
      <x v="1"/>
    </i>
    <i>
      <x v="2"/>
    </i>
    <i t="grand">
      <x/>
    </i>
  </rowItems>
  <colItems count="1">
    <i/>
  </colItems>
  <pageFields count="1">
    <pageField fld="2" hier="15" name="[Table3].[State ID].&amp;[R1011]" cap="R1011"/>
  </pageFields>
  <dataFields count="1">
    <dataField name="Sum of charges" fld="1" baseField="0" baseItem="0"/>
  </dataFields>
  <formats count="29">
    <format dxfId="55">
      <pivotArea type="all" dataOnly="0" outline="0" fieldPosition="0"/>
    </format>
    <format dxfId="54">
      <pivotArea outline="0" collapsedLevelsAreSubtotals="1" fieldPosition="0"/>
    </format>
    <format dxfId="53">
      <pivotArea field="0" type="button" dataOnly="0" labelOnly="1" outline="0" axis="axisRow" fieldPosition="0"/>
    </format>
    <format dxfId="52">
      <pivotArea dataOnly="0" labelOnly="1" fieldPosition="0">
        <references count="1">
          <reference field="0" count="0"/>
        </references>
      </pivotArea>
    </format>
    <format dxfId="51">
      <pivotArea dataOnly="0" labelOnly="1" grandRow="1" outline="0" fieldPosition="0"/>
    </format>
    <format dxfId="50">
      <pivotArea dataOnly="0" labelOnly="1" outline="0" axis="axisValues" fieldPosition="0"/>
    </format>
    <format dxfId="49">
      <pivotArea type="all" dataOnly="0" outline="0" fieldPosition="0"/>
    </format>
    <format dxfId="48">
      <pivotArea outline="0" collapsedLevelsAreSubtotals="1" fieldPosition="0"/>
    </format>
    <format dxfId="47">
      <pivotArea field="0" type="button" dataOnly="0" labelOnly="1" outline="0" axis="axisRow" fieldPosition="0"/>
    </format>
    <format dxfId="46">
      <pivotArea dataOnly="0" labelOnly="1" fieldPosition="0">
        <references count="1">
          <reference field="0" count="0"/>
        </references>
      </pivotArea>
    </format>
    <format dxfId="45">
      <pivotArea dataOnly="0" labelOnly="1" grandRow="1" outline="0" fieldPosition="0"/>
    </format>
    <format dxfId="44">
      <pivotArea dataOnly="0" labelOnly="1" outline="0" axis="axisValues" fieldPosition="0"/>
    </format>
    <format dxfId="43">
      <pivotArea field="2" type="button" dataOnly="0" labelOnly="1" outline="0" axis="axisPage" fieldPosition="0"/>
    </format>
    <format dxfId="42">
      <pivotArea field="0" type="button" dataOnly="0" labelOnly="1" outline="0" axis="axisRow" fieldPosition="0"/>
    </format>
    <format dxfId="41">
      <pivotArea dataOnly="0" labelOnly="1" fieldPosition="0">
        <references count="1">
          <reference field="0" count="0"/>
        </references>
      </pivotArea>
    </format>
    <format dxfId="40">
      <pivotArea dataOnly="0" labelOnly="1" grandRow="1" outline="0" fieldPosition="0"/>
    </format>
    <format dxfId="39">
      <pivotArea outline="0" collapsedLevelsAreSubtotals="1" fieldPosition="0"/>
    </format>
    <format dxfId="38">
      <pivotArea dataOnly="0" labelOnly="1" outline="0" fieldPosition="0">
        <references count="1">
          <reference field="2" count="0"/>
        </references>
      </pivotArea>
    </format>
    <format dxfId="37">
      <pivotArea dataOnly="0" labelOnly="1" outline="0" axis="axisValues" fieldPosition="0"/>
    </format>
    <format dxfId="36">
      <pivotArea field="0" type="button" dataOnly="0" labelOnly="1" outline="0" axis="axisRow" fieldPosition="0"/>
    </format>
    <format dxfId="35">
      <pivotArea dataOnly="0" labelOnly="1" outline="0" axis="axisValues" fieldPosition="0"/>
    </format>
    <format dxfId="34">
      <pivotArea field="0" type="button" dataOnly="0" labelOnly="1" outline="0" axis="axisRow" fieldPosition="0"/>
    </format>
    <format dxfId="33">
      <pivotArea dataOnly="0" labelOnly="1" outline="0" axis="axisValues" fieldPosition="0"/>
    </format>
    <format dxfId="32">
      <pivotArea type="all" dataOnly="0" outline="0" fieldPosition="0"/>
    </format>
    <format dxfId="31">
      <pivotArea outline="0" collapsedLevelsAreSubtotals="1" fieldPosition="0"/>
    </format>
    <format dxfId="30">
      <pivotArea field="0" type="button" dataOnly="0" labelOnly="1" outline="0" axis="axisRow" fieldPosition="0"/>
    </format>
    <format dxfId="29">
      <pivotArea dataOnly="0" labelOnly="1" fieldPosition="0">
        <references count="1">
          <reference field="0" count="0"/>
        </references>
      </pivotArea>
    </format>
    <format dxfId="28">
      <pivotArea dataOnly="0" labelOnly="1" grandRow="1" outline="0" fieldPosition="0"/>
    </format>
    <format dxfId="2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6" level="1">
        <member name="[Table3].[State ID].&amp;[R1011]"/>
        <member name="[Table3].[State ID].&amp;[R1012]"/>
        <member name="[Table3].[State ID].&amp;[R1013]"/>
        <member name="[Table3].[State ID].&amp;[R1014]"/>
        <member name="[Table3].[State ID].&amp;[R1015]"/>
        <member name="[Table3].[State ID].&amp;[R1016]"/>
        <member name="[Table3].[State ID].&amp;[R1017]"/>
        <member name="[Table3].[State ID].&amp;[R1018]"/>
        <member name="[Table3].[State ID].&amp;[R1019]"/>
        <member name="[Table3].[State ID].&amp;[R1020]"/>
        <member name="[Table3].[State ID].&amp;[R1021]"/>
        <member name="[Table3].[State ID].&amp;[R1022]"/>
        <member name="[Table3].[State ID].&amp;[R1023]"/>
        <member name="[Table3].[State ID].&amp;[R1024]"/>
        <member name="[Table3].[State ID].&amp;[R1025]"/>
        <member name="[Table3].[State ID].&amp;[R1026]"/>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976536-D54D-40B6-97A6-4A3FF58C53EA}" name="PivotTable1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3:F40" firstHeaderRow="1" firstDataRow="2" firstDataCol="1"/>
  <pivotFields count="3">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6">
    <i>
      <x/>
    </i>
    <i>
      <x v="1"/>
    </i>
    <i>
      <x v="2"/>
    </i>
    <i>
      <x v="3"/>
    </i>
    <i>
      <x v="4"/>
    </i>
    <i t="grand">
      <x/>
    </i>
  </rowItems>
  <colFields count="1">
    <field x="1"/>
  </colFields>
  <colItems count="5">
    <i>
      <x/>
    </i>
    <i>
      <x v="1"/>
    </i>
    <i>
      <x v="2"/>
    </i>
    <i>
      <x v="3"/>
    </i>
    <i t="grand">
      <x/>
    </i>
  </colItems>
  <dataFields count="1">
    <dataField name="Sum of charges" fld="2" baseField="0" baseItem="0"/>
  </dataFields>
  <formats count="39">
    <format dxfId="94">
      <pivotArea type="all" dataOnly="0" outline="0" fieldPosition="0"/>
    </format>
    <format dxfId="93">
      <pivotArea type="origin" dataOnly="0" labelOnly="1" outline="0" fieldPosition="0"/>
    </format>
    <format dxfId="92">
      <pivotArea field="0" type="button" dataOnly="0" labelOnly="1" outline="0" axis="axisRow" fieldPosition="0"/>
    </format>
    <format dxfId="91">
      <pivotArea dataOnly="0" labelOnly="1" fieldPosition="0">
        <references count="1">
          <reference field="0" count="0"/>
        </references>
      </pivotArea>
    </format>
    <format dxfId="90">
      <pivotArea dataOnly="0" labelOnly="1" grandRow="1" outline="0" fieldPosition="0"/>
    </format>
    <format dxfId="89">
      <pivotArea outline="0" collapsedLevelsAreSubtotals="1" fieldPosition="0">
        <references count="1">
          <reference field="1" count="1" selected="0">
            <x v="0"/>
          </reference>
        </references>
      </pivotArea>
    </format>
    <format dxfId="88">
      <pivotArea field="1" type="button" dataOnly="0" labelOnly="1" outline="0" axis="axisCol" fieldPosition="0"/>
    </format>
    <format dxfId="87">
      <pivotArea dataOnly="0" labelOnly="1" fieldPosition="0">
        <references count="1">
          <reference field="1" count="1">
            <x v="0"/>
          </reference>
        </references>
      </pivotArea>
    </format>
    <format dxfId="86">
      <pivotArea outline="0" collapsedLevelsAreSubtotals="1" fieldPosition="0">
        <references count="1">
          <reference field="1" count="1" selected="0">
            <x v="1"/>
          </reference>
        </references>
      </pivotArea>
    </format>
    <format dxfId="85">
      <pivotArea type="topRight" dataOnly="0" labelOnly="1" outline="0" offset="A1" fieldPosition="0"/>
    </format>
    <format dxfId="84">
      <pivotArea dataOnly="0" labelOnly="1" fieldPosition="0">
        <references count="1">
          <reference field="1" count="1">
            <x v="1"/>
          </reference>
        </references>
      </pivotArea>
    </format>
    <format dxfId="83">
      <pivotArea type="all" dataOnly="0" outline="0" fieldPosition="0"/>
    </format>
    <format dxfId="82">
      <pivotArea grandCol="1" outline="0" collapsedLevelsAreSubtotals="1" fieldPosition="0"/>
    </format>
    <format dxfId="81">
      <pivotArea outline="0" collapsedLevelsAreSubtotals="1" fieldPosition="0">
        <references count="1">
          <reference field="1" count="1" selected="0">
            <x v="3"/>
          </reference>
        </references>
      </pivotArea>
    </format>
    <format dxfId="80">
      <pivotArea outline="0" collapsedLevelsAreSubtotals="1" fieldPosition="0">
        <references count="1">
          <reference field="1" count="1" selected="0">
            <x v="2"/>
          </reference>
        </references>
      </pivotArea>
    </format>
    <format dxfId="79">
      <pivotArea outline="0" collapsedLevelsAreSubtotals="1" fieldPosition="0">
        <references count="1">
          <reference field="1" count="1" selected="0">
            <x v="2"/>
          </reference>
        </references>
      </pivotArea>
    </format>
    <format dxfId="78">
      <pivotArea type="topRight" dataOnly="0" labelOnly="1" outline="0" offset="B1" fieldPosition="0"/>
    </format>
    <format dxfId="77">
      <pivotArea dataOnly="0" labelOnly="1" fieldPosition="0">
        <references count="1">
          <reference field="1" count="1">
            <x v="2"/>
          </reference>
        </references>
      </pivotArea>
    </format>
    <format dxfId="76">
      <pivotArea outline="0" collapsedLevelsAreSubtotals="1" fieldPosition="0">
        <references count="1">
          <reference field="1" count="1" selected="0">
            <x v="3"/>
          </reference>
        </references>
      </pivotArea>
    </format>
    <format dxfId="75">
      <pivotArea type="topRight" dataOnly="0" labelOnly="1" outline="0" offset="C1" fieldPosition="0"/>
    </format>
    <format dxfId="74">
      <pivotArea dataOnly="0" labelOnly="1" fieldPosition="0">
        <references count="1">
          <reference field="1" count="1">
            <x v="3"/>
          </reference>
        </references>
      </pivotArea>
    </format>
    <format dxfId="73">
      <pivotArea grandCol="1" outline="0" collapsedLevelsAreSubtotals="1" fieldPosition="0"/>
    </format>
    <format dxfId="72">
      <pivotArea type="topRight" dataOnly="0" labelOnly="1" outline="0" offset="D1" fieldPosition="0"/>
    </format>
    <format dxfId="71">
      <pivotArea dataOnly="0" labelOnly="1" grandCol="1" outline="0" fieldPosition="0"/>
    </format>
    <format dxfId="70">
      <pivotArea dataOnly="0" labelOnly="1" grandCol="1" outline="0" fieldPosition="0"/>
    </format>
    <format dxfId="69">
      <pivotArea field="0" type="button" dataOnly="0" labelOnly="1" outline="0" axis="axisRow" fieldPosition="0"/>
    </format>
    <format dxfId="68">
      <pivotArea dataOnly="0" labelOnly="1" fieldPosition="0">
        <references count="1">
          <reference field="1" count="0"/>
        </references>
      </pivotArea>
    </format>
    <format dxfId="67">
      <pivotArea dataOnly="0" labelOnly="1" grandCol="1" outline="0" fieldPosition="0"/>
    </format>
    <format dxfId="66">
      <pivotArea field="0" type="button" dataOnly="0" labelOnly="1" outline="0" axis="axisRow" fieldPosition="0"/>
    </format>
    <format dxfId="65">
      <pivotArea dataOnly="0" labelOnly="1" fieldPosition="0">
        <references count="1">
          <reference field="1" count="0"/>
        </references>
      </pivotArea>
    </format>
    <format dxfId="64">
      <pivotArea type="origin" dataOnly="0" labelOnly="1" outline="0" fieldPosition="0"/>
    </format>
    <format dxfId="63">
      <pivotArea field="1" type="button" dataOnly="0" labelOnly="1" outline="0" axis="axisCol" fieldPosition="0"/>
    </format>
    <format dxfId="62">
      <pivotArea type="origin" dataOnly="0" labelOnly="1" outline="0" fieldPosition="0"/>
    </format>
    <format dxfId="61">
      <pivotArea field="1" type="button" dataOnly="0" labelOnly="1" outline="0" axis="axisCol" fieldPosition="0"/>
    </format>
    <format dxfId="60">
      <pivotArea type="topRight" dataOnly="0" labelOnly="1" outline="0" fieldPosition="0"/>
    </format>
    <format dxfId="59">
      <pivotArea type="topRight" dataOnly="0" labelOnly="1" outline="0" fieldPosition="0"/>
    </format>
    <format dxfId="58">
      <pivotArea grandCol="1" outline="0" collapsedLevelsAreSubtotals="1" fieldPosition="0"/>
    </format>
    <format dxfId="57">
      <pivotArea type="topRight" dataOnly="0" labelOnly="1" outline="0" offset="D1" fieldPosition="0"/>
    </format>
    <format dxfId="56">
      <pivotArea grandCol="1" outline="0" collapsedLevelsAreSubtotals="1" fieldPosition="0"/>
    </format>
  </format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5AD3D9-A5A4-4B07-A6EA-D375C9A17BB9}" name="PivotTable1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9:C22" firstHeaderRow="0" firstDataRow="1" firstDataCol="1"/>
  <pivotFields count="3">
    <pivotField axis="axisRow" allDrilled="1" subtotalTop="0" showAll="0" dataSourceSort="1" defaultSubtotal="0" defaultAttributeDrillState="1">
      <items count="2">
        <item s="1" x="0"/>
        <item s="1" x="1"/>
      </items>
    </pivotField>
    <pivotField dataField="1" subtotalTop="0" showAll="0" defaultSubtotal="0"/>
    <pivotField dataField="1" subtotalTop="0" showAll="0" defaultSubtotal="0"/>
  </pivotFields>
  <rowFields count="1">
    <field x="0"/>
  </rowFields>
  <rowItems count="3">
    <i>
      <x/>
    </i>
    <i>
      <x v="1"/>
    </i>
    <i t="grand">
      <x/>
    </i>
  </rowItems>
  <colFields count="1">
    <field x="-2"/>
  </colFields>
  <colItems count="2">
    <i>
      <x/>
    </i>
    <i i="1">
      <x v="1"/>
    </i>
  </colItems>
  <dataFields count="2">
    <dataField name="Sum of NumberOfMajorSurgeries" fld="1" baseField="0" baseItem="0"/>
    <dataField name="Sum of HBA1C" fld="2" baseField="0" baseItem="0"/>
  </dataFields>
  <formats count="23">
    <format dxfId="117">
      <pivotArea type="all" dataOnly="0" outline="0" fieldPosition="0"/>
    </format>
    <format dxfId="116">
      <pivotArea outline="0" collapsedLevelsAreSubtotals="1" fieldPosition="0"/>
    </format>
    <format dxfId="115">
      <pivotArea field="0" type="button" dataOnly="0" labelOnly="1" outline="0" axis="axisRow" fieldPosition="0"/>
    </format>
    <format dxfId="114">
      <pivotArea dataOnly="0" labelOnly="1" fieldPosition="0">
        <references count="1">
          <reference field="0" count="0"/>
        </references>
      </pivotArea>
    </format>
    <format dxfId="113">
      <pivotArea dataOnly="0" labelOnly="1" grandRow="1" outline="0" fieldPosition="0"/>
    </format>
    <format dxfId="112">
      <pivotArea dataOnly="0" labelOnly="1" outline="0" fieldPosition="0">
        <references count="1">
          <reference field="4294967294" count="2">
            <x v="0"/>
            <x v="1"/>
          </reference>
        </references>
      </pivotArea>
    </format>
    <format dxfId="111">
      <pivotArea field="0" type="button" dataOnly="0" labelOnly="1" outline="0" axis="axisRow" fieldPosition="0"/>
    </format>
    <format dxfId="110">
      <pivotArea dataOnly="0" labelOnly="1" fieldPosition="0">
        <references count="1">
          <reference field="0" count="0"/>
        </references>
      </pivotArea>
    </format>
    <format dxfId="109">
      <pivotArea dataOnly="0" labelOnly="1" grandRow="1" outline="0" fieldPosition="0"/>
    </format>
    <format dxfId="108">
      <pivotArea outline="0" collapsedLevelsAreSubtotals="1" fieldPosition="0">
        <references count="1">
          <reference field="4294967294" count="1" selected="0">
            <x v="0"/>
          </reference>
        </references>
      </pivotArea>
    </format>
    <format dxfId="107">
      <pivotArea dataOnly="0" labelOnly="1" outline="0" fieldPosition="0">
        <references count="1">
          <reference field="4294967294" count="1">
            <x v="0"/>
          </reference>
        </references>
      </pivotArea>
    </format>
    <format dxfId="106">
      <pivotArea outline="0" collapsedLevelsAreSubtotals="1" fieldPosition="0">
        <references count="1">
          <reference field="4294967294" count="1" selected="0">
            <x v="1"/>
          </reference>
        </references>
      </pivotArea>
    </format>
    <format dxfId="105">
      <pivotArea dataOnly="0" labelOnly="1" outline="0" fieldPosition="0">
        <references count="1">
          <reference field="4294967294" count="1">
            <x v="1"/>
          </reference>
        </references>
      </pivotArea>
    </format>
    <format dxfId="104">
      <pivotArea field="0" type="button" dataOnly="0" labelOnly="1" outline="0" axis="axisRow" fieldPosition="0"/>
    </format>
    <format dxfId="103">
      <pivotArea dataOnly="0" labelOnly="1" outline="0" fieldPosition="0">
        <references count="1">
          <reference field="4294967294" count="2">
            <x v="0"/>
            <x v="1"/>
          </reference>
        </references>
      </pivotArea>
    </format>
    <format dxfId="102">
      <pivotArea field="0" type="button" dataOnly="0" labelOnly="1" outline="0" axis="axisRow" fieldPosition="0"/>
    </format>
    <format dxfId="101">
      <pivotArea dataOnly="0" labelOnly="1" outline="0" fieldPosition="0">
        <references count="1">
          <reference field="4294967294" count="2">
            <x v="0"/>
            <x v="1"/>
          </reference>
        </references>
      </pivotArea>
    </format>
    <format dxfId="100">
      <pivotArea type="all" dataOnly="0" outline="0" fieldPosition="0"/>
    </format>
    <format dxfId="99">
      <pivotArea outline="0" collapsedLevelsAreSubtotals="1" fieldPosition="0"/>
    </format>
    <format dxfId="98">
      <pivotArea field="0" type="button" dataOnly="0" labelOnly="1" outline="0" axis="axisRow" fieldPosition="0"/>
    </format>
    <format dxfId="97">
      <pivotArea dataOnly="0" labelOnly="1" fieldPosition="0">
        <references count="1">
          <reference field="0" count="0"/>
        </references>
      </pivotArea>
    </format>
    <format dxfId="96">
      <pivotArea dataOnly="0" labelOnly="1" grandRow="1" outline="0" fieldPosition="0"/>
    </format>
    <format dxfId="95">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25">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25F1D1A-C61D-4C23-8841-4FFFFA72E737}" name="Table3" displayName="Table3" ref="A1:Q2344" totalsRowShown="0" headerRowDxfId="122" headerRowBorderDxfId="121">
  <sortState xmlns:xlrd2="http://schemas.microsoft.com/office/spreadsheetml/2017/richdata2" ref="A2:Q2344">
    <sortCondition ref="J1:J2344"/>
  </sortState>
  <tableColumns count="17">
    <tableColumn id="1" xr3:uid="{85A033DF-6DD2-4F8F-88E1-5C31F88E1BA8}" name="Customer ID"/>
    <tableColumn id="2" xr3:uid="{5ADE20CE-5B6A-433B-AFDF-96C2AB606070}" name="First name"/>
    <tableColumn id="3" xr3:uid="{1B52D452-0C50-4726-B6DB-55B27C4733FE}" name="BMI"/>
    <tableColumn id="4" xr3:uid="{D4A0A17D-429C-4EAC-A170-ADDF46B37C83}" name="HBA1C"/>
    <tableColumn id="5" xr3:uid="{957DD5A8-44C4-4325-9A00-B3FA63613505}" name="Heart Issues"/>
    <tableColumn id="6" xr3:uid="{DC962FDE-050A-43FC-81C3-3356FE53A53F}" name="Any Transplants"/>
    <tableColumn id="7" xr3:uid="{D175CDE3-AC7F-4B10-B0EC-39325DDC4CF5}" name="Cancer history"/>
    <tableColumn id="8" xr3:uid="{DF37A66D-8AE2-4CBA-A407-4CEC22F56BE8}" name="NumberOfMajorSurgeries"/>
    <tableColumn id="9" xr3:uid="{8DF8E95A-9212-4EC5-985D-8FB21D346BA5}" name="smoker"/>
    <tableColumn id="10" xr3:uid="{8E6F92E7-1297-40E6-8FEF-B303BB68F6AC}" name="Weight Satus"/>
    <tableColumn id="11" xr3:uid="{7721AA39-9C1D-44D6-995C-8B5F2ADD9ABD}" name="Diabetes Status"/>
    <tableColumn id="12" xr3:uid="{6970C313-2A9A-4646-A091-78C8E2EAEF46}" name="Date of Birth" dataDxfId="120"/>
    <tableColumn id="13" xr3:uid="{C357B5BA-122A-4183-9D6C-7D9916A6BE78}" name="charges" dataDxfId="119"/>
    <tableColumn id="14" xr3:uid="{6E2E7748-E64A-4C6D-A108-EDFB39FC6772}" name="Hospital tier"/>
    <tableColumn id="15" xr3:uid="{13EF81C8-169D-4FC7-9E0C-AC31C753D9FF}" name="City tier"/>
    <tableColumn id="16" xr3:uid="{8A0F2D5A-7C65-413D-BA10-A4B04881F5B9}" name="State ID"/>
    <tableColumn id="17" xr3:uid="{3ED21BD0-CDF1-4AC0-ACDF-44EFC2EB070F}" name="Age" dataDxfId="118"/>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DD7C45-4B41-4D65-994C-42D5636BDD3F}" name="Table21" displayName="Table21" ref="A66:E2401" totalsRowShown="0" headerRowDxfId="7" dataDxfId="6" tableBorderDxfId="5">
  <autoFilter ref="A66:E2401" xr:uid="{7DDD7C45-4B41-4D65-994C-42D5636BDD3F}"/>
  <tableColumns count="5">
    <tableColumn id="1" xr3:uid="{D7F43D6B-577F-4856-98D5-7325057EB1F8}" name="AGE" dataDxfId="4"/>
    <tableColumn id="2" xr3:uid="{29B6D672-062E-43FA-A196-6ADFF30251D4}" name="BMI" dataDxfId="3"/>
    <tableColumn id="3" xr3:uid="{B40544FC-ED05-4CC5-ADB5-8BA3F2ADD4ED}" name="HBA1C" dataDxfId="2"/>
    <tableColumn id="4" xr3:uid="{63906E09-C968-4A2C-BE2A-7BA8309B9A42}" name="Age2" dataDxfId="1"/>
    <tableColumn id="5" xr3:uid="{31E3B666-6832-4BC5-83A1-70F39711AA95}" name="charges"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5.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2502B-39F0-49A3-B80E-93E07A8AEC96}">
  <dimension ref="A2:C34"/>
  <sheetViews>
    <sheetView tabSelected="1" topLeftCell="A21" zoomScale="89" zoomScaleNormal="89" workbookViewId="0">
      <selection activeCell="A33" sqref="A33"/>
    </sheetView>
  </sheetViews>
  <sheetFormatPr defaultRowHeight="15" x14ac:dyDescent="0.25"/>
  <cols>
    <col min="1" max="1" width="54.5703125" customWidth="1"/>
    <col min="2" max="2" width="135.28515625" customWidth="1"/>
    <col min="3" max="3" width="14.7109375" customWidth="1"/>
    <col min="4" max="4" width="10" customWidth="1"/>
  </cols>
  <sheetData>
    <row r="2" spans="1:2" ht="23.25" x14ac:dyDescent="0.35">
      <c r="A2" s="428" t="s">
        <v>9905</v>
      </c>
    </row>
    <row r="3" spans="1:2" ht="23.25" x14ac:dyDescent="0.35">
      <c r="A3" s="431" t="s">
        <v>9904</v>
      </c>
      <c r="B3" s="427"/>
    </row>
    <row r="7" spans="1:2" ht="26.25" x14ac:dyDescent="0.4">
      <c r="A7" s="444" t="s">
        <v>9975</v>
      </c>
      <c r="B7" s="429" t="s">
        <v>9902</v>
      </c>
    </row>
    <row r="8" spans="1:2" ht="23.25" x14ac:dyDescent="0.35">
      <c r="A8" s="444" t="s">
        <v>9976</v>
      </c>
      <c r="B8" s="17"/>
    </row>
    <row r="9" spans="1:2" ht="25.5" x14ac:dyDescent="0.25">
      <c r="B9" s="426"/>
    </row>
    <row r="10" spans="1:2" ht="23.25" customHeight="1" thickBot="1" x14ac:dyDescent="0.3"/>
    <row r="11" spans="1:2" ht="26.25" customHeight="1" thickBot="1" x14ac:dyDescent="0.3">
      <c r="A11" s="442" t="s">
        <v>9877</v>
      </c>
      <c r="B11" s="443" t="s">
        <v>9878</v>
      </c>
    </row>
    <row r="12" spans="1:2" ht="19.5" thickBot="1" x14ac:dyDescent="0.3">
      <c r="A12" s="422" t="s">
        <v>9879</v>
      </c>
      <c r="B12" s="424" t="s">
        <v>9880</v>
      </c>
    </row>
    <row r="13" spans="1:2" ht="38.25" thickBot="1" x14ac:dyDescent="0.3">
      <c r="A13" s="423" t="s">
        <v>9881</v>
      </c>
      <c r="B13" s="425" t="s">
        <v>9882</v>
      </c>
    </row>
    <row r="14" spans="1:2" ht="38.25" thickBot="1" x14ac:dyDescent="0.3">
      <c r="A14" s="422" t="s">
        <v>9883</v>
      </c>
      <c r="B14" s="424" t="s">
        <v>9884</v>
      </c>
    </row>
    <row r="15" spans="1:2" ht="19.5" thickBot="1" x14ac:dyDescent="0.3">
      <c r="A15" s="423" t="s">
        <v>9885</v>
      </c>
      <c r="B15" s="425" t="s">
        <v>9974</v>
      </c>
    </row>
    <row r="16" spans="1:2" ht="19.5" thickBot="1" x14ac:dyDescent="0.3">
      <c r="A16" s="422" t="s">
        <v>9886</v>
      </c>
      <c r="B16" s="424" t="s">
        <v>9973</v>
      </c>
    </row>
    <row r="17" spans="1:3" ht="19.5" thickBot="1" x14ac:dyDescent="0.3">
      <c r="A17" s="423" t="s">
        <v>9887</v>
      </c>
      <c r="B17" s="425" t="s">
        <v>9977</v>
      </c>
    </row>
    <row r="18" spans="1:3" ht="38.25" thickBot="1" x14ac:dyDescent="0.3">
      <c r="A18" s="423" t="s">
        <v>9888</v>
      </c>
      <c r="B18" s="425" t="s">
        <v>9889</v>
      </c>
    </row>
    <row r="19" spans="1:3" ht="38.25" thickBot="1" x14ac:dyDescent="0.3">
      <c r="A19" s="422" t="s">
        <v>9890</v>
      </c>
      <c r="B19" s="424" t="s">
        <v>9891</v>
      </c>
    </row>
    <row r="20" spans="1:3" ht="38.25" thickBot="1" x14ac:dyDescent="0.3">
      <c r="A20" s="423" t="s">
        <v>9892</v>
      </c>
      <c r="B20" s="425" t="s">
        <v>9893</v>
      </c>
    </row>
    <row r="21" spans="1:3" ht="19.5" thickBot="1" x14ac:dyDescent="0.3">
      <c r="A21" s="422" t="s">
        <v>9894</v>
      </c>
      <c r="B21" s="424" t="s">
        <v>9895</v>
      </c>
    </row>
    <row r="22" spans="1:3" ht="19.5" thickBot="1" x14ac:dyDescent="0.3">
      <c r="A22" s="423" t="s">
        <v>9896</v>
      </c>
      <c r="B22" s="425" t="s">
        <v>9897</v>
      </c>
    </row>
    <row r="23" spans="1:3" ht="19.5" thickBot="1" x14ac:dyDescent="0.3">
      <c r="A23" s="422" t="s">
        <v>9898</v>
      </c>
      <c r="B23" s="424" t="s">
        <v>9899</v>
      </c>
    </row>
    <row r="24" spans="1:3" ht="19.5" thickBot="1" x14ac:dyDescent="0.3">
      <c r="A24" s="423" t="s">
        <v>9900</v>
      </c>
      <c r="B24" s="425" t="s">
        <v>9901</v>
      </c>
    </row>
    <row r="25" spans="1:3" ht="23.25" x14ac:dyDescent="0.35">
      <c r="A25" s="428" t="s">
        <v>9945</v>
      </c>
      <c r="B25" s="440"/>
    </row>
    <row r="26" spans="1:3" ht="22.5" customHeight="1" x14ac:dyDescent="0.35">
      <c r="A26" s="428" t="s">
        <v>9946</v>
      </c>
      <c r="C26" s="421"/>
    </row>
    <row r="27" spans="1:3" ht="23.25" x14ac:dyDescent="0.35">
      <c r="A27" s="428" t="s">
        <v>9947</v>
      </c>
      <c r="B27" s="17"/>
    </row>
    <row r="28" spans="1:3" ht="23.25" x14ac:dyDescent="0.35">
      <c r="A28" s="428" t="s">
        <v>9948</v>
      </c>
    </row>
    <row r="29" spans="1:3" ht="23.25" x14ac:dyDescent="0.35">
      <c r="A29" s="428" t="s">
        <v>9949</v>
      </c>
    </row>
    <row r="30" spans="1:3" ht="23.25" x14ac:dyDescent="0.35">
      <c r="A30" s="428" t="s">
        <v>9950</v>
      </c>
    </row>
    <row r="31" spans="1:3" ht="23.25" x14ac:dyDescent="0.35">
      <c r="A31" s="428" t="s">
        <v>9951</v>
      </c>
    </row>
    <row r="32" spans="1:3" ht="23.25" x14ac:dyDescent="0.35">
      <c r="A32" s="428" t="s">
        <v>9952</v>
      </c>
    </row>
    <row r="33" spans="1:1" ht="23.25" x14ac:dyDescent="0.35">
      <c r="A33" s="428" t="s">
        <v>9953</v>
      </c>
    </row>
    <row r="34" spans="1:1" ht="23.25" x14ac:dyDescent="0.35">
      <c r="A34" s="428" t="s">
        <v>9972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70138-DB36-4DFB-8DF1-1C16EE06DBFB}">
  <dimension ref="A1:A5"/>
  <sheetViews>
    <sheetView zoomScale="95" zoomScaleNormal="95" workbookViewId="0">
      <selection activeCell="A7" sqref="A7"/>
    </sheetView>
  </sheetViews>
  <sheetFormatPr defaultRowHeight="15" x14ac:dyDescent="0.25"/>
  <cols>
    <col min="1" max="1" width="86.7109375" customWidth="1"/>
  </cols>
  <sheetData>
    <row r="1" spans="1:1" ht="19.5" x14ac:dyDescent="0.25">
      <c r="A1" s="430" t="s">
        <v>9903</v>
      </c>
    </row>
    <row r="2" spans="1:1" ht="19.5" x14ac:dyDescent="0.25">
      <c r="A2" s="430" t="s">
        <v>9906</v>
      </c>
    </row>
    <row r="3" spans="1:1" ht="206.25" x14ac:dyDescent="0.25">
      <c r="A3" s="432" t="s">
        <v>9907</v>
      </c>
    </row>
    <row r="4" spans="1:1" ht="19.5" x14ac:dyDescent="0.25">
      <c r="A4" s="430" t="s">
        <v>9908</v>
      </c>
    </row>
    <row r="5" spans="1:1" ht="18.75" x14ac:dyDescent="0.25">
      <c r="A5" s="433" t="s">
        <v>9909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12B14-3773-4DE0-A28C-9FC35330582E}">
  <dimension ref="A1:A83"/>
  <sheetViews>
    <sheetView workbookViewId="0"/>
  </sheetViews>
  <sheetFormatPr defaultRowHeight="15" x14ac:dyDescent="0.25"/>
  <cols>
    <col min="1" max="1" width="104" customWidth="1"/>
  </cols>
  <sheetData>
    <row r="1" spans="1:1" ht="21" x14ac:dyDescent="0.25">
      <c r="A1" s="434" t="s">
        <v>9910</v>
      </c>
    </row>
    <row r="2" spans="1:1" ht="18.75" x14ac:dyDescent="0.25">
      <c r="A2" s="435" t="s">
        <v>6011</v>
      </c>
    </row>
    <row r="3" spans="1:1" ht="18.75" x14ac:dyDescent="0.25">
      <c r="A3" s="420" t="s">
        <v>6014</v>
      </c>
    </row>
    <row r="4" spans="1:1" ht="18.75" x14ac:dyDescent="0.25">
      <c r="A4" s="420" t="s">
        <v>6015</v>
      </c>
    </row>
    <row r="5" spans="1:1" ht="18.75" x14ac:dyDescent="0.25">
      <c r="A5" s="420" t="s">
        <v>6016</v>
      </c>
    </row>
    <row r="6" spans="1:1" ht="18.75" x14ac:dyDescent="0.25">
      <c r="A6" s="420" t="s">
        <v>6017</v>
      </c>
    </row>
    <row r="7" spans="1:1" ht="18.75" x14ac:dyDescent="0.25">
      <c r="A7" s="420" t="s">
        <v>6018</v>
      </c>
    </row>
    <row r="8" spans="1:1" ht="18.75" x14ac:dyDescent="0.25">
      <c r="A8" s="420" t="s">
        <v>6019</v>
      </c>
    </row>
    <row r="9" spans="1:1" ht="18.75" x14ac:dyDescent="0.25">
      <c r="A9" s="420" t="s">
        <v>6020</v>
      </c>
    </row>
    <row r="10" spans="1:1" ht="18.75" x14ac:dyDescent="0.25">
      <c r="A10" s="420" t="s">
        <v>6021</v>
      </c>
    </row>
    <row r="11" spans="1:1" ht="18.75" x14ac:dyDescent="0.25">
      <c r="A11" s="420"/>
    </row>
    <row r="12" spans="1:1" ht="18.75" x14ac:dyDescent="0.25">
      <c r="A12" s="435" t="s">
        <v>6059</v>
      </c>
    </row>
    <row r="13" spans="1:1" ht="18.75" x14ac:dyDescent="0.25">
      <c r="A13" s="420" t="s">
        <v>6060</v>
      </c>
    </row>
    <row r="14" spans="1:1" ht="18.75" x14ac:dyDescent="0.25">
      <c r="A14" s="420" t="s">
        <v>6061</v>
      </c>
    </row>
    <row r="15" spans="1:1" ht="18.75" x14ac:dyDescent="0.25">
      <c r="A15" s="420"/>
    </row>
    <row r="16" spans="1:1" ht="18.75" x14ac:dyDescent="0.25">
      <c r="A16" s="420" t="s">
        <v>6062</v>
      </c>
    </row>
    <row r="17" spans="1:1" ht="18.75" x14ac:dyDescent="0.25">
      <c r="A17" s="420" t="s">
        <v>6063</v>
      </c>
    </row>
    <row r="18" spans="1:1" ht="18.75" x14ac:dyDescent="0.25">
      <c r="A18" s="420" t="s">
        <v>6064</v>
      </c>
    </row>
    <row r="19" spans="1:1" ht="18.75" x14ac:dyDescent="0.25">
      <c r="A19" s="420" t="s">
        <v>6065</v>
      </c>
    </row>
    <row r="20" spans="1:1" ht="18.75" x14ac:dyDescent="0.25">
      <c r="A20" s="420" t="s">
        <v>6091</v>
      </c>
    </row>
    <row r="21" spans="1:1" ht="18.75" x14ac:dyDescent="0.25">
      <c r="A21" s="420" t="s">
        <v>6092</v>
      </c>
    </row>
    <row r="22" spans="1:1" ht="18.75" x14ac:dyDescent="0.25">
      <c r="A22" s="420"/>
    </row>
    <row r="23" spans="1:1" ht="18.75" x14ac:dyDescent="0.25">
      <c r="A23" s="420" t="s">
        <v>9911</v>
      </c>
    </row>
    <row r="24" spans="1:1" ht="18.75" x14ac:dyDescent="0.25">
      <c r="A24" s="420" t="s">
        <v>9912</v>
      </c>
    </row>
    <row r="25" spans="1:1" ht="18.75" x14ac:dyDescent="0.25">
      <c r="A25" s="420" t="s">
        <v>9913</v>
      </c>
    </row>
    <row r="26" spans="1:1" ht="18.75" x14ac:dyDescent="0.25">
      <c r="A26" s="420" t="s">
        <v>9914</v>
      </c>
    </row>
    <row r="27" spans="1:1" ht="18.75" x14ac:dyDescent="0.25">
      <c r="A27" s="420" t="s">
        <v>9915</v>
      </c>
    </row>
    <row r="28" spans="1:1" ht="18.75" x14ac:dyDescent="0.25">
      <c r="A28" s="420"/>
    </row>
    <row r="29" spans="1:1" ht="18.75" x14ac:dyDescent="0.25">
      <c r="A29" s="420" t="s">
        <v>6093</v>
      </c>
    </row>
    <row r="30" spans="1:1" ht="18.75" x14ac:dyDescent="0.25">
      <c r="A30" s="420"/>
    </row>
    <row r="31" spans="1:1" ht="18.75" x14ac:dyDescent="0.25">
      <c r="A31" s="420" t="s">
        <v>9916</v>
      </c>
    </row>
    <row r="32" spans="1:1" ht="18.75" x14ac:dyDescent="0.25">
      <c r="A32" s="420" t="s">
        <v>9917</v>
      </c>
    </row>
    <row r="33" spans="1:1" ht="18.75" x14ac:dyDescent="0.25">
      <c r="A33" s="420" t="s">
        <v>9918</v>
      </c>
    </row>
    <row r="34" spans="1:1" ht="18.75" x14ac:dyDescent="0.25">
      <c r="A34" s="420" t="s">
        <v>9919</v>
      </c>
    </row>
    <row r="35" spans="1:1" ht="18.75" x14ac:dyDescent="0.25">
      <c r="A35" s="420"/>
    </row>
    <row r="36" spans="1:1" ht="18.75" x14ac:dyDescent="0.25">
      <c r="A36" s="420" t="s">
        <v>6094</v>
      </c>
    </row>
    <row r="37" spans="1:1" ht="18.75" x14ac:dyDescent="0.25">
      <c r="A37" s="420" t="s">
        <v>6095</v>
      </c>
    </row>
    <row r="38" spans="1:1" ht="18.75" x14ac:dyDescent="0.25">
      <c r="A38" s="420" t="s">
        <v>6100</v>
      </c>
    </row>
    <row r="39" spans="1:1" ht="18.75" x14ac:dyDescent="0.25">
      <c r="A39" s="420" t="s">
        <v>9920</v>
      </c>
    </row>
    <row r="40" spans="1:1" ht="18.75" x14ac:dyDescent="0.25">
      <c r="A40" s="420" t="s">
        <v>6104</v>
      </c>
    </row>
    <row r="41" spans="1:1" ht="18.75" x14ac:dyDescent="0.25">
      <c r="A41" s="420"/>
    </row>
    <row r="42" spans="1:1" ht="18.75" x14ac:dyDescent="0.25">
      <c r="A42" s="435" t="s">
        <v>9921</v>
      </c>
    </row>
    <row r="43" spans="1:1" ht="20.25" x14ac:dyDescent="0.25">
      <c r="A43" s="437" t="s">
        <v>9939</v>
      </c>
    </row>
    <row r="44" spans="1:1" ht="18.75" x14ac:dyDescent="0.25">
      <c r="A44" s="420" t="s">
        <v>9922</v>
      </c>
    </row>
    <row r="45" spans="1:1" ht="18.75" x14ac:dyDescent="0.25">
      <c r="A45" s="420" t="s">
        <v>6024</v>
      </c>
    </row>
    <row r="46" spans="1:1" ht="20.25" x14ac:dyDescent="0.25">
      <c r="A46" s="438" t="s">
        <v>9940</v>
      </c>
    </row>
    <row r="47" spans="1:1" ht="18.75" x14ac:dyDescent="0.25">
      <c r="A47" s="420" t="s">
        <v>6025</v>
      </c>
    </row>
    <row r="48" spans="1:1" ht="18.75" x14ac:dyDescent="0.25">
      <c r="A48" s="420" t="s">
        <v>6026</v>
      </c>
    </row>
    <row r="49" spans="1:1" ht="18.75" x14ac:dyDescent="0.25">
      <c r="A49" s="420" t="s">
        <v>6027</v>
      </c>
    </row>
    <row r="50" spans="1:1" ht="18.75" x14ac:dyDescent="0.25">
      <c r="A50" s="420" t="s">
        <v>6028</v>
      </c>
    </row>
    <row r="51" spans="1:1" ht="18.75" x14ac:dyDescent="0.25">
      <c r="A51" s="420" t="s">
        <v>6029</v>
      </c>
    </row>
    <row r="52" spans="1:1" ht="18.75" x14ac:dyDescent="0.25">
      <c r="A52" s="420" t="s">
        <v>6030</v>
      </c>
    </row>
    <row r="53" spans="1:1" ht="18.75" x14ac:dyDescent="0.25">
      <c r="A53" s="420" t="s">
        <v>6031</v>
      </c>
    </row>
    <row r="54" spans="1:1" ht="18.75" x14ac:dyDescent="0.25">
      <c r="A54" s="420" t="s">
        <v>6032</v>
      </c>
    </row>
    <row r="55" spans="1:1" ht="18.75" x14ac:dyDescent="0.25">
      <c r="A55" s="420" t="s">
        <v>6033</v>
      </c>
    </row>
    <row r="56" spans="1:1" ht="18.75" x14ac:dyDescent="0.25">
      <c r="A56" s="420"/>
    </row>
    <row r="57" spans="1:1" ht="20.25" x14ac:dyDescent="0.25">
      <c r="A57" s="439" t="s">
        <v>9944</v>
      </c>
    </row>
    <row r="58" spans="1:1" ht="18.75" x14ac:dyDescent="0.25">
      <c r="A58" s="420" t="s">
        <v>6035</v>
      </c>
    </row>
    <row r="59" spans="1:1" ht="18.75" x14ac:dyDescent="0.25">
      <c r="A59" s="420" t="s">
        <v>6042</v>
      </c>
    </row>
    <row r="60" spans="1:1" ht="18.75" x14ac:dyDescent="0.25">
      <c r="A60" s="420" t="s">
        <v>9923</v>
      </c>
    </row>
    <row r="61" spans="1:1" ht="18.75" x14ac:dyDescent="0.25">
      <c r="A61" s="420" t="s">
        <v>6046</v>
      </c>
    </row>
    <row r="62" spans="1:1" ht="18.75" x14ac:dyDescent="0.25">
      <c r="A62" s="420" t="s">
        <v>6047</v>
      </c>
    </row>
    <row r="63" spans="1:1" ht="18.75" x14ac:dyDescent="0.25">
      <c r="A63" s="420" t="s">
        <v>6048</v>
      </c>
    </row>
    <row r="64" spans="1:1" ht="18.75" x14ac:dyDescent="0.25">
      <c r="A64" s="420" t="s">
        <v>6049</v>
      </c>
    </row>
    <row r="65" spans="1:1" ht="18.75" x14ac:dyDescent="0.25">
      <c r="A65" s="420"/>
    </row>
    <row r="66" spans="1:1" ht="18.75" x14ac:dyDescent="0.25">
      <c r="A66" s="435" t="s">
        <v>9924</v>
      </c>
    </row>
    <row r="67" spans="1:1" ht="20.25" x14ac:dyDescent="0.25">
      <c r="A67" s="436" t="s">
        <v>9941</v>
      </c>
    </row>
    <row r="68" spans="1:1" ht="18.75" x14ac:dyDescent="0.25">
      <c r="A68" s="420" t="s">
        <v>9925</v>
      </c>
    </row>
    <row r="69" spans="1:1" ht="20.25" x14ac:dyDescent="0.25">
      <c r="A69" s="436" t="s">
        <v>9942</v>
      </c>
    </row>
    <row r="70" spans="1:1" ht="18.75" x14ac:dyDescent="0.25">
      <c r="A70" s="420" t="s">
        <v>9926</v>
      </c>
    </row>
    <row r="71" spans="1:1" ht="18.75" x14ac:dyDescent="0.25">
      <c r="A71" s="420" t="s">
        <v>9927</v>
      </c>
    </row>
    <row r="72" spans="1:1" ht="20.25" x14ac:dyDescent="0.25">
      <c r="A72" s="436" t="s">
        <v>9943</v>
      </c>
    </row>
    <row r="73" spans="1:1" ht="18.75" x14ac:dyDescent="0.25">
      <c r="A73" s="420" t="s">
        <v>9928</v>
      </c>
    </row>
    <row r="74" spans="1:1" ht="18.75" x14ac:dyDescent="0.25">
      <c r="A74" s="420" t="s">
        <v>9929</v>
      </c>
    </row>
    <row r="75" spans="1:1" ht="18.75" x14ac:dyDescent="0.25">
      <c r="A75" s="420" t="s">
        <v>9930</v>
      </c>
    </row>
    <row r="76" spans="1:1" ht="18.75" x14ac:dyDescent="0.25">
      <c r="A76" s="420" t="s">
        <v>9931</v>
      </c>
    </row>
    <row r="77" spans="1:1" ht="18.75" x14ac:dyDescent="0.25">
      <c r="A77" s="420" t="s">
        <v>9932</v>
      </c>
    </row>
    <row r="78" spans="1:1" ht="18.75" x14ac:dyDescent="0.25">
      <c r="A78" s="420" t="s">
        <v>9933</v>
      </c>
    </row>
    <row r="79" spans="1:1" ht="18.75" x14ac:dyDescent="0.25">
      <c r="A79" s="420" t="s">
        <v>9934</v>
      </c>
    </row>
    <row r="80" spans="1:1" ht="18.75" x14ac:dyDescent="0.25">
      <c r="A80" s="420" t="s">
        <v>9935</v>
      </c>
    </row>
    <row r="81" spans="1:1" ht="18.75" x14ac:dyDescent="0.25">
      <c r="A81" s="420" t="s">
        <v>9936</v>
      </c>
    </row>
    <row r="82" spans="1:1" ht="18.75" x14ac:dyDescent="0.25">
      <c r="A82" s="420" t="s">
        <v>9937</v>
      </c>
    </row>
    <row r="83" spans="1:1" ht="18.75" x14ac:dyDescent="0.25">
      <c r="A83" s="420" t="s">
        <v>9938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336"/>
  <sheetViews>
    <sheetView topLeftCell="A1123" workbookViewId="0">
      <selection activeCell="H4" sqref="H4"/>
    </sheetView>
  </sheetViews>
  <sheetFormatPr defaultRowHeight="15" x14ac:dyDescent="0.25"/>
  <cols>
    <col min="1" max="1" width="15.5703125" customWidth="1"/>
    <col min="2" max="2" width="6.42578125" bestFit="1" customWidth="1"/>
    <col min="3" max="3" width="21" bestFit="1" customWidth="1"/>
    <col min="4" max="4" width="19" bestFit="1" customWidth="1"/>
  </cols>
  <sheetData>
    <row r="1" spans="1:4" s="1" customFormat="1" ht="18.95" customHeight="1" x14ac:dyDescent="0.25">
      <c r="A1" s="3" t="s">
        <v>0</v>
      </c>
      <c r="B1" s="4" t="s">
        <v>5985</v>
      </c>
      <c r="C1" s="4" t="s">
        <v>5986</v>
      </c>
      <c r="D1" s="4" t="s">
        <v>5987</v>
      </c>
    </row>
    <row r="2" spans="1:4" ht="15.75" x14ac:dyDescent="0.25">
      <c r="A2" s="21" t="s">
        <v>2372</v>
      </c>
      <c r="B2" s="22" t="s">
        <v>2384</v>
      </c>
      <c r="C2" s="22" t="s">
        <v>2385</v>
      </c>
      <c r="D2" s="23" t="s">
        <v>2383</v>
      </c>
    </row>
    <row r="3" spans="1:4" ht="15.75" x14ac:dyDescent="0.25">
      <c r="A3" s="21" t="s">
        <v>2371</v>
      </c>
      <c r="B3" s="22" t="s">
        <v>2387</v>
      </c>
      <c r="C3" s="22" t="s">
        <v>2388</v>
      </c>
      <c r="D3" s="23" t="s">
        <v>2386</v>
      </c>
    </row>
    <row r="4" spans="1:4" ht="15.75" x14ac:dyDescent="0.25">
      <c r="A4" s="21" t="s">
        <v>2370</v>
      </c>
      <c r="B4" s="22" t="s">
        <v>2387</v>
      </c>
      <c r="C4" s="22" t="s">
        <v>2390</v>
      </c>
      <c r="D4" s="23" t="s">
        <v>2389</v>
      </c>
    </row>
    <row r="5" spans="1:4" ht="15.75" x14ac:dyDescent="0.25">
      <c r="A5" s="21" t="s">
        <v>2369</v>
      </c>
      <c r="B5" s="22" t="s">
        <v>2384</v>
      </c>
      <c r="C5" s="22" t="s">
        <v>2392</v>
      </c>
      <c r="D5" s="23" t="s">
        <v>2391</v>
      </c>
    </row>
    <row r="6" spans="1:4" ht="15.75" x14ac:dyDescent="0.25">
      <c r="A6" s="21" t="s">
        <v>2368</v>
      </c>
      <c r="B6" s="22" t="s">
        <v>2384</v>
      </c>
      <c r="C6" s="22" t="s">
        <v>2394</v>
      </c>
      <c r="D6" s="23" t="s">
        <v>2393</v>
      </c>
    </row>
    <row r="7" spans="1:4" ht="15.75" x14ac:dyDescent="0.25">
      <c r="A7" s="21" t="s">
        <v>2367</v>
      </c>
      <c r="B7" s="22" t="s">
        <v>2387</v>
      </c>
      <c r="C7" s="22" t="s">
        <v>2396</v>
      </c>
      <c r="D7" s="23" t="s">
        <v>2395</v>
      </c>
    </row>
    <row r="8" spans="1:4" ht="15.75" x14ac:dyDescent="0.25">
      <c r="A8" s="21" t="s">
        <v>2366</v>
      </c>
      <c r="B8" s="22" t="s">
        <v>2387</v>
      </c>
      <c r="C8" s="22" t="s">
        <v>2398</v>
      </c>
      <c r="D8" s="23" t="s">
        <v>2397</v>
      </c>
    </row>
    <row r="9" spans="1:4" ht="15.75" x14ac:dyDescent="0.25">
      <c r="A9" s="21" t="s">
        <v>2365</v>
      </c>
      <c r="B9" s="22" t="s">
        <v>2387</v>
      </c>
      <c r="C9" s="22" t="s">
        <v>2400</v>
      </c>
      <c r="D9" s="23" t="s">
        <v>2399</v>
      </c>
    </row>
    <row r="10" spans="1:4" ht="15.75" x14ac:dyDescent="0.25">
      <c r="A10" s="21" t="s">
        <v>2364</v>
      </c>
      <c r="B10" s="22" t="s">
        <v>2387</v>
      </c>
      <c r="C10" s="22" t="s">
        <v>2402</v>
      </c>
      <c r="D10" s="23" t="s">
        <v>2401</v>
      </c>
    </row>
    <row r="11" spans="1:4" ht="15.75" x14ac:dyDescent="0.25">
      <c r="A11" s="21" t="s">
        <v>2363</v>
      </c>
      <c r="B11" s="22" t="s">
        <v>2384</v>
      </c>
      <c r="C11" s="22" t="s">
        <v>2404</v>
      </c>
      <c r="D11" s="23" t="s">
        <v>2403</v>
      </c>
    </row>
    <row r="12" spans="1:4" ht="15.75" x14ac:dyDescent="0.25">
      <c r="A12" s="21" t="s">
        <v>2362</v>
      </c>
      <c r="B12" s="22" t="s">
        <v>2384</v>
      </c>
      <c r="C12" s="22" t="s">
        <v>2406</v>
      </c>
      <c r="D12" s="23" t="s">
        <v>2405</v>
      </c>
    </row>
    <row r="13" spans="1:4" ht="15.75" x14ac:dyDescent="0.25">
      <c r="A13" s="21" t="s">
        <v>2361</v>
      </c>
      <c r="B13" s="22" t="s">
        <v>2387</v>
      </c>
      <c r="C13" s="22" t="s">
        <v>2408</v>
      </c>
      <c r="D13" s="23" t="s">
        <v>2407</v>
      </c>
    </row>
    <row r="14" spans="1:4" ht="15.75" x14ac:dyDescent="0.25">
      <c r="A14" s="21" t="s">
        <v>2360</v>
      </c>
      <c r="B14" s="22" t="s">
        <v>2387</v>
      </c>
      <c r="C14" s="22" t="s">
        <v>2410</v>
      </c>
      <c r="D14" s="23" t="s">
        <v>2409</v>
      </c>
    </row>
    <row r="15" spans="1:4" ht="15.75" x14ac:dyDescent="0.25">
      <c r="A15" s="21" t="s">
        <v>2359</v>
      </c>
      <c r="B15" s="22" t="s">
        <v>2387</v>
      </c>
      <c r="C15" s="22" t="s">
        <v>2412</v>
      </c>
      <c r="D15" s="23" t="s">
        <v>2411</v>
      </c>
    </row>
    <row r="16" spans="1:4" ht="15.75" x14ac:dyDescent="0.25">
      <c r="A16" s="21" t="s">
        <v>2358</v>
      </c>
      <c r="B16" s="22" t="s">
        <v>2384</v>
      </c>
      <c r="C16" s="22" t="s">
        <v>2414</v>
      </c>
      <c r="D16" s="23" t="s">
        <v>2413</v>
      </c>
    </row>
    <row r="17" spans="1:4" ht="15.75" x14ac:dyDescent="0.25">
      <c r="A17" s="21" t="s">
        <v>2357</v>
      </c>
      <c r="B17" s="22" t="s">
        <v>2387</v>
      </c>
      <c r="C17" s="22" t="s">
        <v>2416</v>
      </c>
      <c r="D17" s="23" t="s">
        <v>2415</v>
      </c>
    </row>
    <row r="18" spans="1:4" ht="15.75" x14ac:dyDescent="0.25">
      <c r="A18" s="21" t="s">
        <v>2356</v>
      </c>
      <c r="B18" s="22" t="s">
        <v>2384</v>
      </c>
      <c r="C18" s="22" t="s">
        <v>2418</v>
      </c>
      <c r="D18" s="23" t="s">
        <v>2417</v>
      </c>
    </row>
    <row r="19" spans="1:4" ht="15.75" x14ac:dyDescent="0.25">
      <c r="A19" s="21" t="s">
        <v>2355</v>
      </c>
      <c r="B19" s="22" t="s">
        <v>2384</v>
      </c>
      <c r="C19" s="22" t="s">
        <v>2420</v>
      </c>
      <c r="D19" s="23" t="s">
        <v>2419</v>
      </c>
    </row>
    <row r="20" spans="1:4" ht="15.75" x14ac:dyDescent="0.25">
      <c r="A20" s="21" t="s">
        <v>2354</v>
      </c>
      <c r="B20" s="22" t="s">
        <v>2387</v>
      </c>
      <c r="C20" s="22" t="s">
        <v>2422</v>
      </c>
      <c r="D20" s="23" t="s">
        <v>2421</v>
      </c>
    </row>
    <row r="21" spans="1:4" ht="15.75" x14ac:dyDescent="0.25">
      <c r="A21" s="21" t="s">
        <v>2353</v>
      </c>
      <c r="B21" s="22" t="s">
        <v>2387</v>
      </c>
      <c r="C21" s="22" t="s">
        <v>2424</v>
      </c>
      <c r="D21" s="23" t="s">
        <v>2423</v>
      </c>
    </row>
    <row r="22" spans="1:4" ht="15.75" x14ac:dyDescent="0.25">
      <c r="A22" s="21" t="s">
        <v>2352</v>
      </c>
      <c r="B22" s="22" t="s">
        <v>2387</v>
      </c>
      <c r="C22" s="22" t="s">
        <v>2426</v>
      </c>
      <c r="D22" s="23" t="s">
        <v>2425</v>
      </c>
    </row>
    <row r="23" spans="1:4" ht="15.75" x14ac:dyDescent="0.25">
      <c r="A23" s="21" t="s">
        <v>2351</v>
      </c>
      <c r="B23" s="22" t="s">
        <v>2384</v>
      </c>
      <c r="C23" s="22" t="s">
        <v>2428</v>
      </c>
      <c r="D23" s="23" t="s">
        <v>2427</v>
      </c>
    </row>
    <row r="24" spans="1:4" ht="15.75" x14ac:dyDescent="0.25">
      <c r="A24" s="21" t="s">
        <v>2350</v>
      </c>
      <c r="B24" s="22" t="s">
        <v>2384</v>
      </c>
      <c r="C24" s="22" t="s">
        <v>2430</v>
      </c>
      <c r="D24" s="23" t="s">
        <v>2429</v>
      </c>
    </row>
    <row r="25" spans="1:4" ht="15.75" x14ac:dyDescent="0.25">
      <c r="A25" s="21" t="s">
        <v>2349</v>
      </c>
      <c r="B25" s="22" t="s">
        <v>2387</v>
      </c>
      <c r="C25" s="22" t="s">
        <v>2432</v>
      </c>
      <c r="D25" s="23" t="s">
        <v>2431</v>
      </c>
    </row>
    <row r="26" spans="1:4" ht="15.75" x14ac:dyDescent="0.25">
      <c r="A26" s="21" t="s">
        <v>2348</v>
      </c>
      <c r="B26" s="22" t="s">
        <v>2387</v>
      </c>
      <c r="C26" s="22" t="s">
        <v>2434</v>
      </c>
      <c r="D26" s="23" t="s">
        <v>2433</v>
      </c>
    </row>
    <row r="27" spans="1:4" ht="15.75" x14ac:dyDescent="0.25">
      <c r="A27" s="21" t="s">
        <v>2347</v>
      </c>
      <c r="B27" s="22" t="s">
        <v>2387</v>
      </c>
      <c r="C27" s="22" t="s">
        <v>2436</v>
      </c>
      <c r="D27" s="23" t="s">
        <v>2435</v>
      </c>
    </row>
    <row r="28" spans="1:4" ht="15.75" x14ac:dyDescent="0.25">
      <c r="A28" s="21" t="s">
        <v>2346</v>
      </c>
      <c r="B28" s="22" t="s">
        <v>2387</v>
      </c>
      <c r="C28" s="22" t="s">
        <v>2438</v>
      </c>
      <c r="D28" s="23" t="s">
        <v>2437</v>
      </c>
    </row>
    <row r="29" spans="1:4" ht="15.75" x14ac:dyDescent="0.25">
      <c r="A29" s="21" t="s">
        <v>2345</v>
      </c>
      <c r="B29" s="22" t="s">
        <v>2384</v>
      </c>
      <c r="C29" s="22" t="s">
        <v>2440</v>
      </c>
      <c r="D29" s="23" t="s">
        <v>2439</v>
      </c>
    </row>
    <row r="30" spans="1:4" ht="15.75" x14ac:dyDescent="0.25">
      <c r="A30" s="21" t="s">
        <v>2344</v>
      </c>
      <c r="B30" s="22" t="s">
        <v>2387</v>
      </c>
      <c r="C30" s="22" t="s">
        <v>2400</v>
      </c>
      <c r="D30" s="23" t="s">
        <v>2441</v>
      </c>
    </row>
    <row r="31" spans="1:4" ht="15.75" x14ac:dyDescent="0.25">
      <c r="A31" s="21" t="s">
        <v>2343</v>
      </c>
      <c r="B31" s="22" t="s">
        <v>2384</v>
      </c>
      <c r="C31" s="22" t="s">
        <v>2443</v>
      </c>
      <c r="D31" s="23" t="s">
        <v>2442</v>
      </c>
    </row>
    <row r="32" spans="1:4" ht="15.75" x14ac:dyDescent="0.25">
      <c r="A32" s="21" t="s">
        <v>2342</v>
      </c>
      <c r="B32" s="22" t="s">
        <v>2384</v>
      </c>
      <c r="C32" s="22" t="s">
        <v>2445</v>
      </c>
      <c r="D32" s="23" t="s">
        <v>2444</v>
      </c>
    </row>
    <row r="33" spans="1:4" ht="15.75" x14ac:dyDescent="0.25">
      <c r="A33" s="21" t="s">
        <v>2341</v>
      </c>
      <c r="B33" s="22" t="s">
        <v>2387</v>
      </c>
      <c r="C33" s="22" t="s">
        <v>2447</v>
      </c>
      <c r="D33" s="23" t="s">
        <v>2446</v>
      </c>
    </row>
    <row r="34" spans="1:4" ht="15.75" x14ac:dyDescent="0.25">
      <c r="A34" s="21" t="s">
        <v>2340</v>
      </c>
      <c r="B34" s="22" t="s">
        <v>2387</v>
      </c>
      <c r="C34" s="22" t="s">
        <v>2449</v>
      </c>
      <c r="D34" s="23" t="s">
        <v>2448</v>
      </c>
    </row>
    <row r="35" spans="1:4" ht="15.75" x14ac:dyDescent="0.25">
      <c r="A35" s="21" t="s">
        <v>2339</v>
      </c>
      <c r="B35" s="22" t="s">
        <v>2384</v>
      </c>
      <c r="C35" s="22" t="s">
        <v>2451</v>
      </c>
      <c r="D35" s="23" t="s">
        <v>2450</v>
      </c>
    </row>
    <row r="36" spans="1:4" ht="15.75" x14ac:dyDescent="0.25">
      <c r="A36" s="21" t="s">
        <v>2338</v>
      </c>
      <c r="B36" s="22" t="s">
        <v>2384</v>
      </c>
      <c r="C36" s="22" t="s">
        <v>2453</v>
      </c>
      <c r="D36" s="23" t="s">
        <v>2452</v>
      </c>
    </row>
    <row r="37" spans="1:4" ht="15.75" x14ac:dyDescent="0.25">
      <c r="A37" s="21" t="s">
        <v>2337</v>
      </c>
      <c r="B37" s="22" t="s">
        <v>2387</v>
      </c>
      <c r="C37" s="22" t="s">
        <v>2455</v>
      </c>
      <c r="D37" s="23" t="s">
        <v>2454</v>
      </c>
    </row>
    <row r="38" spans="1:4" ht="15.75" x14ac:dyDescent="0.25">
      <c r="A38" s="21" t="s">
        <v>2336</v>
      </c>
      <c r="B38" s="22" t="s">
        <v>2387</v>
      </c>
      <c r="C38" s="22" t="s">
        <v>2457</v>
      </c>
      <c r="D38" s="23" t="s">
        <v>2456</v>
      </c>
    </row>
    <row r="39" spans="1:4" ht="15.75" x14ac:dyDescent="0.25">
      <c r="A39" s="21" t="s">
        <v>2335</v>
      </c>
      <c r="B39" s="22" t="s">
        <v>2384</v>
      </c>
      <c r="C39" s="22" t="s">
        <v>2459</v>
      </c>
      <c r="D39" s="23" t="s">
        <v>2458</v>
      </c>
    </row>
    <row r="40" spans="1:4" ht="15.75" x14ac:dyDescent="0.25">
      <c r="A40" s="21" t="s">
        <v>2334</v>
      </c>
      <c r="B40" s="22" t="s">
        <v>2384</v>
      </c>
      <c r="C40" s="22" t="s">
        <v>2461</v>
      </c>
      <c r="D40" s="23" t="s">
        <v>2460</v>
      </c>
    </row>
    <row r="41" spans="1:4" ht="15.75" x14ac:dyDescent="0.25">
      <c r="A41" s="21" t="s">
        <v>2333</v>
      </c>
      <c r="B41" s="22" t="s">
        <v>2387</v>
      </c>
      <c r="C41" s="22" t="s">
        <v>2463</v>
      </c>
      <c r="D41" s="23" t="s">
        <v>2462</v>
      </c>
    </row>
    <row r="42" spans="1:4" ht="15.75" x14ac:dyDescent="0.25">
      <c r="A42" s="21" t="s">
        <v>2332</v>
      </c>
      <c r="B42" s="22" t="s">
        <v>2387</v>
      </c>
      <c r="C42" s="22" t="s">
        <v>2465</v>
      </c>
      <c r="D42" s="23" t="s">
        <v>2464</v>
      </c>
    </row>
    <row r="43" spans="1:4" ht="15.75" x14ac:dyDescent="0.25">
      <c r="A43" s="21" t="s">
        <v>2331</v>
      </c>
      <c r="B43" s="22" t="s">
        <v>2384</v>
      </c>
      <c r="C43" s="22" t="s">
        <v>2467</v>
      </c>
      <c r="D43" s="23" t="s">
        <v>2466</v>
      </c>
    </row>
    <row r="44" spans="1:4" ht="15.75" x14ac:dyDescent="0.25">
      <c r="A44" s="21" t="s">
        <v>2330</v>
      </c>
      <c r="B44" s="22" t="s">
        <v>2384</v>
      </c>
      <c r="C44" s="22" t="s">
        <v>2430</v>
      </c>
      <c r="D44" s="23" t="s">
        <v>2468</v>
      </c>
    </row>
    <row r="45" spans="1:4" ht="15.75" x14ac:dyDescent="0.25">
      <c r="A45" s="21" t="s">
        <v>2329</v>
      </c>
      <c r="B45" s="22" t="s">
        <v>2387</v>
      </c>
      <c r="C45" s="22" t="s">
        <v>2470</v>
      </c>
      <c r="D45" s="23" t="s">
        <v>2469</v>
      </c>
    </row>
    <row r="46" spans="1:4" ht="15.75" x14ac:dyDescent="0.25">
      <c r="A46" s="21" t="s">
        <v>2328</v>
      </c>
      <c r="B46" s="22" t="s">
        <v>2387</v>
      </c>
      <c r="C46" s="22" t="s">
        <v>2472</v>
      </c>
      <c r="D46" s="23" t="s">
        <v>2471</v>
      </c>
    </row>
    <row r="47" spans="1:4" ht="15.75" x14ac:dyDescent="0.25">
      <c r="A47" s="21" t="s">
        <v>2327</v>
      </c>
      <c r="B47" s="22" t="s">
        <v>2384</v>
      </c>
      <c r="C47" s="22" t="s">
        <v>2474</v>
      </c>
      <c r="D47" s="23" t="s">
        <v>2473</v>
      </c>
    </row>
    <row r="48" spans="1:4" ht="15.75" x14ac:dyDescent="0.25">
      <c r="A48" s="21" t="s">
        <v>2326</v>
      </c>
      <c r="B48" s="22" t="s">
        <v>2387</v>
      </c>
      <c r="C48" s="22" t="s">
        <v>2476</v>
      </c>
      <c r="D48" s="23" t="s">
        <v>2475</v>
      </c>
    </row>
    <row r="49" spans="1:4" ht="15.75" x14ac:dyDescent="0.25">
      <c r="A49" s="21" t="s">
        <v>2325</v>
      </c>
      <c r="B49" s="22" t="s">
        <v>2384</v>
      </c>
      <c r="C49" s="22" t="s">
        <v>2477</v>
      </c>
      <c r="D49" s="23" t="s">
        <v>2466</v>
      </c>
    </row>
    <row r="50" spans="1:4" ht="15.75" x14ac:dyDescent="0.25">
      <c r="A50" s="21" t="s">
        <v>2324</v>
      </c>
      <c r="B50" s="22" t="s">
        <v>2387</v>
      </c>
      <c r="C50" s="22" t="s">
        <v>2479</v>
      </c>
      <c r="D50" s="23" t="s">
        <v>2478</v>
      </c>
    </row>
    <row r="51" spans="1:4" ht="15.75" x14ac:dyDescent="0.25">
      <c r="A51" s="21" t="s">
        <v>2323</v>
      </c>
      <c r="B51" s="22" t="s">
        <v>2387</v>
      </c>
      <c r="C51" s="22" t="s">
        <v>2481</v>
      </c>
      <c r="D51" s="23" t="s">
        <v>2480</v>
      </c>
    </row>
    <row r="52" spans="1:4" ht="15.75" x14ac:dyDescent="0.25">
      <c r="A52" s="21" t="s">
        <v>2322</v>
      </c>
      <c r="B52" s="22" t="s">
        <v>2387</v>
      </c>
      <c r="C52" s="22" t="s">
        <v>2483</v>
      </c>
      <c r="D52" s="23" t="s">
        <v>2482</v>
      </c>
    </row>
    <row r="53" spans="1:4" ht="15.75" x14ac:dyDescent="0.25">
      <c r="A53" s="21" t="s">
        <v>2321</v>
      </c>
      <c r="B53" s="22" t="s">
        <v>2384</v>
      </c>
      <c r="C53" s="22" t="s">
        <v>2485</v>
      </c>
      <c r="D53" s="23" t="s">
        <v>2484</v>
      </c>
    </row>
    <row r="54" spans="1:4" ht="15.75" x14ac:dyDescent="0.25">
      <c r="A54" s="21" t="s">
        <v>2320</v>
      </c>
      <c r="B54" s="22" t="s">
        <v>2387</v>
      </c>
      <c r="C54" s="22" t="s">
        <v>2408</v>
      </c>
      <c r="D54" s="23" t="s">
        <v>2486</v>
      </c>
    </row>
    <row r="55" spans="1:4" ht="15.75" x14ac:dyDescent="0.25">
      <c r="A55" s="21" t="s">
        <v>2319</v>
      </c>
      <c r="B55" s="22" t="s">
        <v>2387</v>
      </c>
      <c r="C55" s="22" t="s">
        <v>2488</v>
      </c>
      <c r="D55" s="23" t="s">
        <v>2487</v>
      </c>
    </row>
    <row r="56" spans="1:4" ht="15.75" x14ac:dyDescent="0.25">
      <c r="A56" s="21" t="s">
        <v>2318</v>
      </c>
      <c r="B56" s="22" t="s">
        <v>2384</v>
      </c>
      <c r="C56" s="22" t="s">
        <v>2490</v>
      </c>
      <c r="D56" s="23" t="s">
        <v>2489</v>
      </c>
    </row>
    <row r="57" spans="1:4" ht="15.75" x14ac:dyDescent="0.25">
      <c r="A57" s="21" t="s">
        <v>2317</v>
      </c>
      <c r="B57" s="22" t="s">
        <v>2384</v>
      </c>
      <c r="C57" s="22" t="s">
        <v>2492</v>
      </c>
      <c r="D57" s="23" t="s">
        <v>2491</v>
      </c>
    </row>
    <row r="58" spans="1:4" ht="15.75" x14ac:dyDescent="0.25">
      <c r="A58" s="21" t="s">
        <v>2316</v>
      </c>
      <c r="B58" s="22" t="s">
        <v>2387</v>
      </c>
      <c r="C58" s="22" t="s">
        <v>2494</v>
      </c>
      <c r="D58" s="23" t="s">
        <v>2493</v>
      </c>
    </row>
    <row r="59" spans="1:4" ht="15.75" x14ac:dyDescent="0.25">
      <c r="A59" s="21" t="s">
        <v>2315</v>
      </c>
      <c r="B59" s="22" t="s">
        <v>2384</v>
      </c>
      <c r="C59" s="22" t="s">
        <v>2496</v>
      </c>
      <c r="D59" s="23" t="s">
        <v>2495</v>
      </c>
    </row>
    <row r="60" spans="1:4" ht="15.75" x14ac:dyDescent="0.25">
      <c r="A60" s="21" t="s">
        <v>2314</v>
      </c>
      <c r="B60" s="22" t="s">
        <v>2387</v>
      </c>
      <c r="C60" s="22" t="s">
        <v>2498</v>
      </c>
      <c r="D60" s="23" t="s">
        <v>2497</v>
      </c>
    </row>
    <row r="61" spans="1:4" ht="15.75" x14ac:dyDescent="0.25">
      <c r="A61" s="21" t="s">
        <v>2313</v>
      </c>
      <c r="B61" s="22" t="s">
        <v>2384</v>
      </c>
      <c r="C61" s="22" t="s">
        <v>2500</v>
      </c>
      <c r="D61" s="23" t="s">
        <v>2499</v>
      </c>
    </row>
    <row r="62" spans="1:4" ht="15.75" x14ac:dyDescent="0.25">
      <c r="A62" s="21" t="s">
        <v>2312</v>
      </c>
      <c r="B62" s="22" t="s">
        <v>2387</v>
      </c>
      <c r="C62" s="22" t="s">
        <v>2502</v>
      </c>
      <c r="D62" s="23" t="s">
        <v>2501</v>
      </c>
    </row>
    <row r="63" spans="1:4" ht="15.75" x14ac:dyDescent="0.25">
      <c r="A63" s="21" t="s">
        <v>2311</v>
      </c>
      <c r="B63" s="22" t="s">
        <v>2384</v>
      </c>
      <c r="C63" s="22" t="s">
        <v>2504</v>
      </c>
      <c r="D63" s="23" t="s">
        <v>2503</v>
      </c>
    </row>
    <row r="64" spans="1:4" ht="15.75" x14ac:dyDescent="0.25">
      <c r="A64" s="21" t="s">
        <v>2310</v>
      </c>
      <c r="B64" s="22" t="s">
        <v>2384</v>
      </c>
      <c r="C64" s="22" t="s">
        <v>2506</v>
      </c>
      <c r="D64" s="23" t="s">
        <v>2505</v>
      </c>
    </row>
    <row r="65" spans="1:4" ht="15.75" x14ac:dyDescent="0.25">
      <c r="A65" s="21" t="s">
        <v>2309</v>
      </c>
      <c r="B65" s="22" t="s">
        <v>2387</v>
      </c>
      <c r="C65" s="22" t="s">
        <v>2408</v>
      </c>
      <c r="D65" s="23" t="s">
        <v>2507</v>
      </c>
    </row>
    <row r="66" spans="1:4" ht="15.75" x14ac:dyDescent="0.25">
      <c r="A66" s="21" t="s">
        <v>2308</v>
      </c>
      <c r="B66" s="22" t="s">
        <v>2387</v>
      </c>
      <c r="C66" s="22" t="s">
        <v>2509</v>
      </c>
      <c r="D66" s="23" t="s">
        <v>2508</v>
      </c>
    </row>
    <row r="67" spans="1:4" ht="15.75" x14ac:dyDescent="0.25">
      <c r="A67" s="21" t="s">
        <v>2307</v>
      </c>
      <c r="B67" s="22" t="s">
        <v>2384</v>
      </c>
      <c r="C67" s="22" t="s">
        <v>2511</v>
      </c>
      <c r="D67" s="23" t="s">
        <v>2510</v>
      </c>
    </row>
    <row r="68" spans="1:4" ht="15.75" x14ac:dyDescent="0.25">
      <c r="A68" s="21" t="s">
        <v>2306</v>
      </c>
      <c r="B68" s="22" t="s">
        <v>2387</v>
      </c>
      <c r="C68" s="22" t="s">
        <v>2513</v>
      </c>
      <c r="D68" s="23" t="s">
        <v>2512</v>
      </c>
    </row>
    <row r="69" spans="1:4" ht="15.75" x14ac:dyDescent="0.25">
      <c r="A69" s="21" t="s">
        <v>2305</v>
      </c>
      <c r="B69" s="22" t="s">
        <v>2387</v>
      </c>
      <c r="C69" s="22" t="s">
        <v>2515</v>
      </c>
      <c r="D69" s="23" t="s">
        <v>2514</v>
      </c>
    </row>
    <row r="70" spans="1:4" ht="15.75" x14ac:dyDescent="0.25">
      <c r="A70" s="21" t="s">
        <v>2304</v>
      </c>
      <c r="B70" s="22" t="s">
        <v>2384</v>
      </c>
      <c r="C70" s="22" t="s">
        <v>2517</v>
      </c>
      <c r="D70" s="23" t="s">
        <v>2516</v>
      </c>
    </row>
    <row r="71" spans="1:4" ht="15.75" x14ac:dyDescent="0.25">
      <c r="A71" s="21" t="s">
        <v>2303</v>
      </c>
      <c r="B71" s="22" t="s">
        <v>2387</v>
      </c>
      <c r="C71" s="22" t="s">
        <v>2519</v>
      </c>
      <c r="D71" s="23" t="s">
        <v>2518</v>
      </c>
    </row>
    <row r="72" spans="1:4" ht="15.75" x14ac:dyDescent="0.25">
      <c r="A72" s="21" t="s">
        <v>2302</v>
      </c>
      <c r="B72" s="22" t="s">
        <v>2387</v>
      </c>
      <c r="C72" s="22" t="s">
        <v>2521</v>
      </c>
      <c r="D72" s="23" t="s">
        <v>2520</v>
      </c>
    </row>
    <row r="73" spans="1:4" ht="15.75" x14ac:dyDescent="0.25">
      <c r="A73" s="21" t="s">
        <v>2301</v>
      </c>
      <c r="B73" s="22" t="s">
        <v>2387</v>
      </c>
      <c r="C73" s="22" t="s">
        <v>2523</v>
      </c>
      <c r="D73" s="23" t="s">
        <v>2522</v>
      </c>
    </row>
    <row r="74" spans="1:4" ht="15.75" x14ac:dyDescent="0.25">
      <c r="A74" s="21" t="s">
        <v>2300</v>
      </c>
      <c r="B74" s="22" t="s">
        <v>2384</v>
      </c>
      <c r="C74" s="22" t="s">
        <v>2525</v>
      </c>
      <c r="D74" s="23" t="s">
        <v>2524</v>
      </c>
    </row>
    <row r="75" spans="1:4" ht="15.75" x14ac:dyDescent="0.25">
      <c r="A75" s="21" t="s">
        <v>2299</v>
      </c>
      <c r="B75" s="22" t="s">
        <v>2384</v>
      </c>
      <c r="C75" s="22" t="s">
        <v>2527</v>
      </c>
      <c r="D75" s="23" t="s">
        <v>2526</v>
      </c>
    </row>
    <row r="76" spans="1:4" ht="15.75" x14ac:dyDescent="0.25">
      <c r="A76" s="21" t="s">
        <v>2298</v>
      </c>
      <c r="B76" s="22" t="s">
        <v>2384</v>
      </c>
      <c r="C76" s="22" t="s">
        <v>2529</v>
      </c>
      <c r="D76" s="23" t="s">
        <v>2528</v>
      </c>
    </row>
    <row r="77" spans="1:4" ht="15.75" x14ac:dyDescent="0.25">
      <c r="A77" s="21" t="s">
        <v>2297</v>
      </c>
      <c r="B77" s="22" t="s">
        <v>2387</v>
      </c>
      <c r="C77" s="22" t="s">
        <v>2531</v>
      </c>
      <c r="D77" s="23" t="s">
        <v>2530</v>
      </c>
    </row>
    <row r="78" spans="1:4" ht="15.75" x14ac:dyDescent="0.25">
      <c r="A78" s="21" t="s">
        <v>2296</v>
      </c>
      <c r="B78" s="22" t="s">
        <v>2384</v>
      </c>
      <c r="C78" s="22" t="s">
        <v>2533</v>
      </c>
      <c r="D78" s="23" t="s">
        <v>2532</v>
      </c>
    </row>
    <row r="79" spans="1:4" ht="15.75" x14ac:dyDescent="0.25">
      <c r="A79" s="21" t="s">
        <v>2295</v>
      </c>
      <c r="B79" s="22" t="s">
        <v>2384</v>
      </c>
      <c r="C79" s="22" t="s">
        <v>2535</v>
      </c>
      <c r="D79" s="23" t="s">
        <v>2534</v>
      </c>
    </row>
    <row r="80" spans="1:4" ht="15.75" x14ac:dyDescent="0.25">
      <c r="A80" s="21" t="s">
        <v>2294</v>
      </c>
      <c r="B80" s="22" t="s">
        <v>2387</v>
      </c>
      <c r="C80" s="22" t="s">
        <v>2537</v>
      </c>
      <c r="D80" s="23" t="s">
        <v>2536</v>
      </c>
    </row>
    <row r="81" spans="1:4" ht="15.75" x14ac:dyDescent="0.25">
      <c r="A81" s="21" t="s">
        <v>2293</v>
      </c>
      <c r="B81" s="22" t="s">
        <v>2384</v>
      </c>
      <c r="C81" s="22" t="s">
        <v>2539</v>
      </c>
      <c r="D81" s="23" t="s">
        <v>2538</v>
      </c>
    </row>
    <row r="82" spans="1:4" ht="15.75" x14ac:dyDescent="0.25">
      <c r="A82" s="21" t="s">
        <v>2292</v>
      </c>
      <c r="B82" s="22" t="s">
        <v>2384</v>
      </c>
      <c r="C82" s="22" t="s">
        <v>2541</v>
      </c>
      <c r="D82" s="23" t="s">
        <v>2540</v>
      </c>
    </row>
    <row r="83" spans="1:4" ht="15.75" x14ac:dyDescent="0.25">
      <c r="A83" s="21" t="s">
        <v>2291</v>
      </c>
      <c r="B83" s="22" t="s">
        <v>2387</v>
      </c>
      <c r="C83" s="22" t="s">
        <v>2543</v>
      </c>
      <c r="D83" s="23" t="s">
        <v>2542</v>
      </c>
    </row>
    <row r="84" spans="1:4" ht="15.75" x14ac:dyDescent="0.25">
      <c r="A84" s="21" t="s">
        <v>2290</v>
      </c>
      <c r="B84" s="22" t="s">
        <v>2384</v>
      </c>
      <c r="C84" s="22" t="s">
        <v>2545</v>
      </c>
      <c r="D84" s="23" t="s">
        <v>2544</v>
      </c>
    </row>
    <row r="85" spans="1:4" ht="15.75" x14ac:dyDescent="0.25">
      <c r="A85" s="21" t="s">
        <v>2289</v>
      </c>
      <c r="B85" s="22" t="s">
        <v>2387</v>
      </c>
      <c r="C85" s="22" t="s">
        <v>2547</v>
      </c>
      <c r="D85" s="23" t="s">
        <v>2546</v>
      </c>
    </row>
    <row r="86" spans="1:4" ht="15.75" x14ac:dyDescent="0.25">
      <c r="A86" s="21" t="s">
        <v>2288</v>
      </c>
      <c r="B86" s="22" t="s">
        <v>2387</v>
      </c>
      <c r="C86" s="22" t="s">
        <v>2549</v>
      </c>
      <c r="D86" s="23" t="s">
        <v>2548</v>
      </c>
    </row>
    <row r="87" spans="1:4" ht="15.75" x14ac:dyDescent="0.25">
      <c r="A87" s="21" t="s">
        <v>2287</v>
      </c>
      <c r="B87" s="22" t="s">
        <v>2387</v>
      </c>
      <c r="C87" s="22" t="s">
        <v>2551</v>
      </c>
      <c r="D87" s="23" t="s">
        <v>2550</v>
      </c>
    </row>
    <row r="88" spans="1:4" ht="15.75" x14ac:dyDescent="0.25">
      <c r="A88" s="21" t="s">
        <v>2286</v>
      </c>
      <c r="B88" s="22" t="s">
        <v>2387</v>
      </c>
      <c r="C88" s="22" t="s">
        <v>2553</v>
      </c>
      <c r="D88" s="23" t="s">
        <v>2552</v>
      </c>
    </row>
    <row r="89" spans="1:4" ht="15.75" x14ac:dyDescent="0.25">
      <c r="A89" s="21" t="s">
        <v>2285</v>
      </c>
      <c r="B89" s="22" t="s">
        <v>2384</v>
      </c>
      <c r="C89" s="22" t="s">
        <v>2555</v>
      </c>
      <c r="D89" s="23" t="s">
        <v>2554</v>
      </c>
    </row>
    <row r="90" spans="1:4" ht="15.75" x14ac:dyDescent="0.25">
      <c r="A90" s="21" t="s">
        <v>2284</v>
      </c>
      <c r="B90" s="22" t="s">
        <v>2384</v>
      </c>
      <c r="C90" s="22" t="s">
        <v>2557</v>
      </c>
      <c r="D90" s="23" t="s">
        <v>2556</v>
      </c>
    </row>
    <row r="91" spans="1:4" ht="15.75" x14ac:dyDescent="0.25">
      <c r="A91" s="21" t="s">
        <v>2283</v>
      </c>
      <c r="B91" s="22" t="s">
        <v>2384</v>
      </c>
      <c r="C91" s="22" t="s">
        <v>2559</v>
      </c>
      <c r="D91" s="23" t="s">
        <v>2558</v>
      </c>
    </row>
    <row r="92" spans="1:4" ht="15.75" x14ac:dyDescent="0.25">
      <c r="A92" s="21" t="s">
        <v>2282</v>
      </c>
      <c r="B92" s="22" t="s">
        <v>2384</v>
      </c>
      <c r="C92" s="22" t="s">
        <v>2561</v>
      </c>
      <c r="D92" s="23" t="s">
        <v>2560</v>
      </c>
    </row>
    <row r="93" spans="1:4" ht="15.75" x14ac:dyDescent="0.25">
      <c r="A93" s="21" t="s">
        <v>2281</v>
      </c>
      <c r="B93" s="22" t="s">
        <v>2384</v>
      </c>
      <c r="C93" s="22" t="s">
        <v>2563</v>
      </c>
      <c r="D93" s="23" t="s">
        <v>2562</v>
      </c>
    </row>
    <row r="94" spans="1:4" ht="15.75" x14ac:dyDescent="0.25">
      <c r="A94" s="21" t="s">
        <v>2280</v>
      </c>
      <c r="B94" s="22" t="s">
        <v>2387</v>
      </c>
      <c r="C94" s="22" t="s">
        <v>2565</v>
      </c>
      <c r="D94" s="23" t="s">
        <v>2564</v>
      </c>
    </row>
    <row r="95" spans="1:4" ht="15.75" x14ac:dyDescent="0.25">
      <c r="A95" s="21" t="s">
        <v>2279</v>
      </c>
      <c r="B95" s="22" t="s">
        <v>2387</v>
      </c>
      <c r="C95" s="22" t="s">
        <v>2408</v>
      </c>
      <c r="D95" s="23" t="s">
        <v>2566</v>
      </c>
    </row>
    <row r="96" spans="1:4" ht="15.75" x14ac:dyDescent="0.25">
      <c r="A96" s="21" t="s">
        <v>2278</v>
      </c>
      <c r="B96" s="22" t="s">
        <v>2384</v>
      </c>
      <c r="C96" s="22" t="s">
        <v>2443</v>
      </c>
      <c r="D96" s="23" t="s">
        <v>2567</v>
      </c>
    </row>
    <row r="97" spans="1:4" ht="15.75" x14ac:dyDescent="0.25">
      <c r="A97" s="21" t="s">
        <v>2277</v>
      </c>
      <c r="B97" s="22" t="s">
        <v>2387</v>
      </c>
      <c r="C97" s="22" t="s">
        <v>2569</v>
      </c>
      <c r="D97" s="23" t="s">
        <v>2568</v>
      </c>
    </row>
    <row r="98" spans="1:4" ht="15.75" x14ac:dyDescent="0.25">
      <c r="A98" s="21" t="s">
        <v>2276</v>
      </c>
      <c r="B98" s="22" t="s">
        <v>2384</v>
      </c>
      <c r="C98" s="22" t="s">
        <v>2571</v>
      </c>
      <c r="D98" s="23" t="s">
        <v>2570</v>
      </c>
    </row>
    <row r="99" spans="1:4" ht="15.75" x14ac:dyDescent="0.25">
      <c r="A99" s="21" t="s">
        <v>2275</v>
      </c>
      <c r="B99" s="22" t="s">
        <v>2384</v>
      </c>
      <c r="C99" s="22" t="s">
        <v>2573</v>
      </c>
      <c r="D99" s="23" t="s">
        <v>2572</v>
      </c>
    </row>
    <row r="100" spans="1:4" ht="15.75" x14ac:dyDescent="0.25">
      <c r="A100" s="21" t="s">
        <v>2274</v>
      </c>
      <c r="B100" s="22" t="s">
        <v>2387</v>
      </c>
      <c r="C100" s="22" t="s">
        <v>2575</v>
      </c>
      <c r="D100" s="23" t="s">
        <v>2574</v>
      </c>
    </row>
    <row r="101" spans="1:4" ht="15.75" x14ac:dyDescent="0.25">
      <c r="A101" s="21" t="s">
        <v>2273</v>
      </c>
      <c r="B101" s="22" t="s">
        <v>2387</v>
      </c>
      <c r="C101" s="22" t="s">
        <v>2513</v>
      </c>
      <c r="D101" s="23" t="s">
        <v>2576</v>
      </c>
    </row>
    <row r="102" spans="1:4" ht="15.75" x14ac:dyDescent="0.25">
      <c r="A102" s="21" t="s">
        <v>2272</v>
      </c>
      <c r="B102" s="22" t="s">
        <v>2387</v>
      </c>
      <c r="C102" s="22" t="s">
        <v>2578</v>
      </c>
      <c r="D102" s="23" t="s">
        <v>2577</v>
      </c>
    </row>
    <row r="103" spans="1:4" ht="15.75" x14ac:dyDescent="0.25">
      <c r="A103" s="21" t="s">
        <v>2271</v>
      </c>
      <c r="B103" s="22" t="s">
        <v>2384</v>
      </c>
      <c r="C103" s="22" t="s">
        <v>2580</v>
      </c>
      <c r="D103" s="23" t="s">
        <v>2579</v>
      </c>
    </row>
    <row r="104" spans="1:4" ht="15.75" x14ac:dyDescent="0.25">
      <c r="A104" s="21" t="s">
        <v>2270</v>
      </c>
      <c r="B104" s="22" t="s">
        <v>2387</v>
      </c>
      <c r="C104" s="22" t="s">
        <v>2582</v>
      </c>
      <c r="D104" s="23" t="s">
        <v>2581</v>
      </c>
    </row>
    <row r="105" spans="1:4" ht="15.75" x14ac:dyDescent="0.25">
      <c r="A105" s="21" t="s">
        <v>2269</v>
      </c>
      <c r="B105" s="22" t="s">
        <v>2387</v>
      </c>
      <c r="C105" s="22" t="s">
        <v>2584</v>
      </c>
      <c r="D105" s="23" t="s">
        <v>2583</v>
      </c>
    </row>
    <row r="106" spans="1:4" ht="15.75" x14ac:dyDescent="0.25">
      <c r="A106" s="21" t="s">
        <v>2268</v>
      </c>
      <c r="B106" s="22" t="s">
        <v>2387</v>
      </c>
      <c r="C106" s="22" t="s">
        <v>2586</v>
      </c>
      <c r="D106" s="23" t="s">
        <v>2585</v>
      </c>
    </row>
    <row r="107" spans="1:4" ht="15.75" x14ac:dyDescent="0.25">
      <c r="A107" s="21" t="s">
        <v>2267</v>
      </c>
      <c r="B107" s="22" t="s">
        <v>2387</v>
      </c>
      <c r="C107" s="22" t="s">
        <v>2588</v>
      </c>
      <c r="D107" s="23" t="s">
        <v>2587</v>
      </c>
    </row>
    <row r="108" spans="1:4" ht="15.75" x14ac:dyDescent="0.25">
      <c r="A108" s="21" t="s">
        <v>2266</v>
      </c>
      <c r="B108" s="22" t="s">
        <v>2387</v>
      </c>
      <c r="C108" s="22" t="s">
        <v>2590</v>
      </c>
      <c r="D108" s="23" t="s">
        <v>2589</v>
      </c>
    </row>
    <row r="109" spans="1:4" ht="15.75" x14ac:dyDescent="0.25">
      <c r="A109" s="21" t="s">
        <v>2265</v>
      </c>
      <c r="B109" s="22" t="s">
        <v>2384</v>
      </c>
      <c r="C109" s="22" t="s">
        <v>2592</v>
      </c>
      <c r="D109" s="23" t="s">
        <v>2591</v>
      </c>
    </row>
    <row r="110" spans="1:4" ht="15.75" x14ac:dyDescent="0.25">
      <c r="A110" s="21" t="s">
        <v>2264</v>
      </c>
      <c r="B110" s="22" t="s">
        <v>2384</v>
      </c>
      <c r="C110" s="22" t="s">
        <v>2594</v>
      </c>
      <c r="D110" s="23" t="s">
        <v>2593</v>
      </c>
    </row>
    <row r="111" spans="1:4" ht="15.75" x14ac:dyDescent="0.25">
      <c r="A111" s="21" t="s">
        <v>2263</v>
      </c>
      <c r="B111" s="22" t="s">
        <v>2387</v>
      </c>
      <c r="C111" s="22" t="s">
        <v>2565</v>
      </c>
      <c r="D111" s="23" t="s">
        <v>2595</v>
      </c>
    </row>
    <row r="112" spans="1:4" ht="15.75" x14ac:dyDescent="0.25">
      <c r="A112" s="21" t="s">
        <v>2262</v>
      </c>
      <c r="B112" s="22" t="s">
        <v>2387</v>
      </c>
      <c r="C112" s="22" t="s">
        <v>2597</v>
      </c>
      <c r="D112" s="23" t="s">
        <v>2596</v>
      </c>
    </row>
    <row r="113" spans="1:4" ht="15.75" x14ac:dyDescent="0.25">
      <c r="A113" s="21" t="s">
        <v>2261</v>
      </c>
      <c r="B113" s="22" t="s">
        <v>2384</v>
      </c>
      <c r="C113" s="22" t="s">
        <v>2599</v>
      </c>
      <c r="D113" s="23" t="s">
        <v>2598</v>
      </c>
    </row>
    <row r="114" spans="1:4" ht="15.75" x14ac:dyDescent="0.25">
      <c r="A114" s="21" t="s">
        <v>2260</v>
      </c>
      <c r="B114" s="22" t="s">
        <v>2384</v>
      </c>
      <c r="C114" s="22" t="s">
        <v>2601</v>
      </c>
      <c r="D114" s="23" t="s">
        <v>2600</v>
      </c>
    </row>
    <row r="115" spans="1:4" ht="15.75" x14ac:dyDescent="0.25">
      <c r="A115" s="21" t="s">
        <v>2259</v>
      </c>
      <c r="B115" s="22" t="s">
        <v>2387</v>
      </c>
      <c r="C115" s="22" t="s">
        <v>2603</v>
      </c>
      <c r="D115" s="23" t="s">
        <v>2602</v>
      </c>
    </row>
    <row r="116" spans="1:4" ht="15.75" x14ac:dyDescent="0.25">
      <c r="A116" s="21" t="s">
        <v>2258</v>
      </c>
      <c r="B116" s="22" t="s">
        <v>2387</v>
      </c>
      <c r="C116" s="22" t="s">
        <v>2605</v>
      </c>
      <c r="D116" s="23" t="s">
        <v>2604</v>
      </c>
    </row>
    <row r="117" spans="1:4" ht="15.75" x14ac:dyDescent="0.25">
      <c r="A117" s="21" t="s">
        <v>2257</v>
      </c>
      <c r="B117" s="22" t="s">
        <v>2384</v>
      </c>
      <c r="C117" s="22" t="s">
        <v>2607</v>
      </c>
      <c r="D117" s="23" t="s">
        <v>2606</v>
      </c>
    </row>
    <row r="118" spans="1:4" ht="15.75" x14ac:dyDescent="0.25">
      <c r="A118" s="21" t="s">
        <v>2256</v>
      </c>
      <c r="B118" s="22" t="s">
        <v>2387</v>
      </c>
      <c r="C118" s="22" t="s">
        <v>2609</v>
      </c>
      <c r="D118" s="23" t="s">
        <v>2608</v>
      </c>
    </row>
    <row r="119" spans="1:4" ht="15.75" x14ac:dyDescent="0.25">
      <c r="A119" s="21" t="s">
        <v>2255</v>
      </c>
      <c r="B119" s="22" t="s">
        <v>2387</v>
      </c>
      <c r="C119" s="22" t="s">
        <v>2424</v>
      </c>
      <c r="D119" s="23" t="s">
        <v>2610</v>
      </c>
    </row>
    <row r="120" spans="1:4" ht="15.75" x14ac:dyDescent="0.25">
      <c r="A120" s="21" t="s">
        <v>2254</v>
      </c>
      <c r="B120" s="22" t="s">
        <v>2387</v>
      </c>
      <c r="C120" s="22" t="s">
        <v>2612</v>
      </c>
      <c r="D120" s="23" t="s">
        <v>2611</v>
      </c>
    </row>
    <row r="121" spans="1:4" ht="15.75" x14ac:dyDescent="0.25">
      <c r="A121" s="21" t="s">
        <v>2253</v>
      </c>
      <c r="B121" s="22" t="s">
        <v>2387</v>
      </c>
      <c r="C121" s="22" t="s">
        <v>2614</v>
      </c>
      <c r="D121" s="23" t="s">
        <v>2613</v>
      </c>
    </row>
    <row r="122" spans="1:4" ht="15.75" x14ac:dyDescent="0.25">
      <c r="A122" s="21" t="s">
        <v>2252</v>
      </c>
      <c r="B122" s="22" t="s">
        <v>2387</v>
      </c>
      <c r="C122" s="22" t="s">
        <v>2616</v>
      </c>
      <c r="D122" s="23" t="s">
        <v>2615</v>
      </c>
    </row>
    <row r="123" spans="1:4" ht="15.75" x14ac:dyDescent="0.25">
      <c r="A123" s="21" t="s">
        <v>2251</v>
      </c>
      <c r="B123" s="22" t="s">
        <v>2387</v>
      </c>
      <c r="C123" s="22" t="s">
        <v>2618</v>
      </c>
      <c r="D123" s="23" t="s">
        <v>2617</v>
      </c>
    </row>
    <row r="124" spans="1:4" ht="15.75" x14ac:dyDescent="0.25">
      <c r="A124" s="21" t="s">
        <v>2250</v>
      </c>
      <c r="B124" s="22" t="s">
        <v>2384</v>
      </c>
      <c r="C124" s="22" t="s">
        <v>2620</v>
      </c>
      <c r="D124" s="23" t="s">
        <v>2619</v>
      </c>
    </row>
    <row r="125" spans="1:4" ht="15.75" x14ac:dyDescent="0.25">
      <c r="A125" s="21" t="s">
        <v>2249</v>
      </c>
      <c r="B125" s="22" t="s">
        <v>2387</v>
      </c>
      <c r="C125" s="22" t="s">
        <v>2622</v>
      </c>
      <c r="D125" s="23" t="s">
        <v>2621</v>
      </c>
    </row>
    <row r="126" spans="1:4" ht="15.75" x14ac:dyDescent="0.25">
      <c r="A126" s="21" t="s">
        <v>2248</v>
      </c>
      <c r="B126" s="22" t="s">
        <v>2384</v>
      </c>
      <c r="C126" s="22" t="s">
        <v>2624</v>
      </c>
      <c r="D126" s="23" t="s">
        <v>2623</v>
      </c>
    </row>
    <row r="127" spans="1:4" ht="15.75" x14ac:dyDescent="0.25">
      <c r="A127" s="21" t="s">
        <v>2247</v>
      </c>
      <c r="B127" s="22" t="s">
        <v>2387</v>
      </c>
      <c r="C127" s="22" t="s">
        <v>2626</v>
      </c>
      <c r="D127" s="23" t="s">
        <v>2625</v>
      </c>
    </row>
    <row r="128" spans="1:4" ht="15.75" x14ac:dyDescent="0.25">
      <c r="A128" s="21" t="s">
        <v>2246</v>
      </c>
      <c r="B128" s="22" t="s">
        <v>2387</v>
      </c>
      <c r="C128" s="22" t="s">
        <v>2628</v>
      </c>
      <c r="D128" s="23" t="s">
        <v>2627</v>
      </c>
    </row>
    <row r="129" spans="1:4" ht="15.75" x14ac:dyDescent="0.25">
      <c r="A129" s="21" t="s">
        <v>2245</v>
      </c>
      <c r="B129" s="22" t="s">
        <v>2387</v>
      </c>
      <c r="C129" s="22" t="s">
        <v>2630</v>
      </c>
      <c r="D129" s="23" t="s">
        <v>2629</v>
      </c>
    </row>
    <row r="130" spans="1:4" ht="15.75" x14ac:dyDescent="0.25">
      <c r="A130" s="21" t="s">
        <v>2244</v>
      </c>
      <c r="B130" s="22" t="s">
        <v>2387</v>
      </c>
      <c r="C130" s="22" t="s">
        <v>2632</v>
      </c>
      <c r="D130" s="23" t="s">
        <v>2631</v>
      </c>
    </row>
    <row r="131" spans="1:4" ht="15.75" x14ac:dyDescent="0.25">
      <c r="A131" s="21" t="s">
        <v>2243</v>
      </c>
      <c r="B131" s="22" t="s">
        <v>2387</v>
      </c>
      <c r="C131" s="22" t="s">
        <v>2634</v>
      </c>
      <c r="D131" s="23" t="s">
        <v>2633</v>
      </c>
    </row>
    <row r="132" spans="1:4" ht="15.75" x14ac:dyDescent="0.25">
      <c r="A132" s="21" t="s">
        <v>2242</v>
      </c>
      <c r="B132" s="22" t="s">
        <v>2387</v>
      </c>
      <c r="C132" s="22" t="s">
        <v>2636</v>
      </c>
      <c r="D132" s="23" t="s">
        <v>2635</v>
      </c>
    </row>
    <row r="133" spans="1:4" ht="15.75" x14ac:dyDescent="0.25">
      <c r="A133" s="21" t="s">
        <v>2241</v>
      </c>
      <c r="B133" s="22" t="s">
        <v>2384</v>
      </c>
      <c r="C133" s="22" t="s">
        <v>2638</v>
      </c>
      <c r="D133" s="23" t="s">
        <v>2637</v>
      </c>
    </row>
    <row r="134" spans="1:4" ht="15.75" x14ac:dyDescent="0.25">
      <c r="A134" s="21" t="s">
        <v>2240</v>
      </c>
      <c r="B134" s="22" t="s">
        <v>2387</v>
      </c>
      <c r="C134" s="22" t="s">
        <v>2640</v>
      </c>
      <c r="D134" s="23" t="s">
        <v>2639</v>
      </c>
    </row>
    <row r="135" spans="1:4" ht="15.75" x14ac:dyDescent="0.25">
      <c r="A135" s="21" t="s">
        <v>2239</v>
      </c>
      <c r="B135" s="22" t="s">
        <v>2387</v>
      </c>
      <c r="C135" s="22" t="s">
        <v>2642</v>
      </c>
      <c r="D135" s="23" t="s">
        <v>2641</v>
      </c>
    </row>
    <row r="136" spans="1:4" ht="15.75" x14ac:dyDescent="0.25">
      <c r="A136" s="21" t="s">
        <v>2238</v>
      </c>
      <c r="B136" s="22" t="s">
        <v>2384</v>
      </c>
      <c r="C136" s="22" t="s">
        <v>2644</v>
      </c>
      <c r="D136" s="23" t="s">
        <v>2643</v>
      </c>
    </row>
    <row r="137" spans="1:4" ht="15.75" x14ac:dyDescent="0.25">
      <c r="A137" s="21" t="s">
        <v>2237</v>
      </c>
      <c r="B137" s="22" t="s">
        <v>2384</v>
      </c>
      <c r="C137" s="22" t="s">
        <v>2646</v>
      </c>
      <c r="D137" s="23" t="s">
        <v>2645</v>
      </c>
    </row>
    <row r="138" spans="1:4" ht="15.75" x14ac:dyDescent="0.25">
      <c r="A138" s="21" t="s">
        <v>2236</v>
      </c>
      <c r="B138" s="22" t="s">
        <v>2384</v>
      </c>
      <c r="C138" s="22" t="s">
        <v>2648</v>
      </c>
      <c r="D138" s="23" t="s">
        <v>2647</v>
      </c>
    </row>
    <row r="139" spans="1:4" ht="15.75" x14ac:dyDescent="0.25">
      <c r="A139" s="21" t="s">
        <v>2235</v>
      </c>
      <c r="B139" s="22" t="s">
        <v>2387</v>
      </c>
      <c r="C139" s="22" t="s">
        <v>2650</v>
      </c>
      <c r="D139" s="23" t="s">
        <v>2649</v>
      </c>
    </row>
    <row r="140" spans="1:4" ht="15.75" x14ac:dyDescent="0.25">
      <c r="A140" s="21" t="s">
        <v>2234</v>
      </c>
      <c r="B140" s="22" t="s">
        <v>2387</v>
      </c>
      <c r="C140" s="22" t="s">
        <v>2652</v>
      </c>
      <c r="D140" s="23" t="s">
        <v>2651</v>
      </c>
    </row>
    <row r="141" spans="1:4" ht="15.75" x14ac:dyDescent="0.25">
      <c r="A141" s="21" t="s">
        <v>2233</v>
      </c>
      <c r="B141" s="22" t="s">
        <v>2387</v>
      </c>
      <c r="C141" s="22" t="s">
        <v>2654</v>
      </c>
      <c r="D141" s="23" t="s">
        <v>2653</v>
      </c>
    </row>
    <row r="142" spans="1:4" ht="15.75" x14ac:dyDescent="0.25">
      <c r="A142" s="21" t="s">
        <v>2232</v>
      </c>
      <c r="B142" s="22" t="s">
        <v>2387</v>
      </c>
      <c r="C142" s="22" t="s">
        <v>2656</v>
      </c>
      <c r="D142" s="23" t="s">
        <v>2655</v>
      </c>
    </row>
    <row r="143" spans="1:4" ht="15.75" x14ac:dyDescent="0.25">
      <c r="A143" s="21" t="s">
        <v>2231</v>
      </c>
      <c r="B143" s="22" t="s">
        <v>2387</v>
      </c>
      <c r="C143" s="22" t="s">
        <v>2658</v>
      </c>
      <c r="D143" s="23" t="s">
        <v>2657</v>
      </c>
    </row>
    <row r="144" spans="1:4" ht="15.75" x14ac:dyDescent="0.25">
      <c r="A144" s="21" t="s">
        <v>2230</v>
      </c>
      <c r="B144" s="22" t="s">
        <v>2384</v>
      </c>
      <c r="C144" s="22" t="s">
        <v>2660</v>
      </c>
      <c r="D144" s="23" t="s">
        <v>2659</v>
      </c>
    </row>
    <row r="145" spans="1:4" ht="15.75" x14ac:dyDescent="0.25">
      <c r="A145" s="21" t="s">
        <v>2229</v>
      </c>
      <c r="B145" s="22" t="s">
        <v>2387</v>
      </c>
      <c r="C145" s="22" t="s">
        <v>2662</v>
      </c>
      <c r="D145" s="23" t="s">
        <v>2661</v>
      </c>
    </row>
    <row r="146" spans="1:4" ht="15.75" x14ac:dyDescent="0.25">
      <c r="A146" s="21" t="s">
        <v>2228</v>
      </c>
      <c r="B146" s="22" t="s">
        <v>2387</v>
      </c>
      <c r="C146" s="22" t="s">
        <v>2664</v>
      </c>
      <c r="D146" s="23" t="s">
        <v>2663</v>
      </c>
    </row>
    <row r="147" spans="1:4" ht="15.75" x14ac:dyDescent="0.25">
      <c r="A147" s="21" t="s">
        <v>2227</v>
      </c>
      <c r="B147" s="22" t="s">
        <v>2384</v>
      </c>
      <c r="C147" s="22" t="s">
        <v>2666</v>
      </c>
      <c r="D147" s="23" t="s">
        <v>2665</v>
      </c>
    </row>
    <row r="148" spans="1:4" ht="15.75" x14ac:dyDescent="0.25">
      <c r="A148" s="21" t="s">
        <v>2226</v>
      </c>
      <c r="B148" s="22" t="s">
        <v>2387</v>
      </c>
      <c r="C148" s="22" t="s">
        <v>2667</v>
      </c>
      <c r="D148" s="23" t="s">
        <v>2540</v>
      </c>
    </row>
    <row r="149" spans="1:4" ht="15.75" x14ac:dyDescent="0.25">
      <c r="A149" s="21" t="s">
        <v>2225</v>
      </c>
      <c r="B149" s="22" t="s">
        <v>2387</v>
      </c>
      <c r="C149" s="22" t="s">
        <v>2669</v>
      </c>
      <c r="D149" s="23" t="s">
        <v>2668</v>
      </c>
    </row>
    <row r="150" spans="1:4" ht="15.75" x14ac:dyDescent="0.25">
      <c r="A150" s="21" t="s">
        <v>2224</v>
      </c>
      <c r="B150" s="22" t="s">
        <v>2387</v>
      </c>
      <c r="C150" s="22" t="s">
        <v>2671</v>
      </c>
      <c r="D150" s="23" t="s">
        <v>2670</v>
      </c>
    </row>
    <row r="151" spans="1:4" ht="15.75" x14ac:dyDescent="0.25">
      <c r="A151" s="21" t="s">
        <v>2223</v>
      </c>
      <c r="B151" s="22" t="s">
        <v>2387</v>
      </c>
      <c r="C151" s="22" t="s">
        <v>2673</v>
      </c>
      <c r="D151" s="23" t="s">
        <v>2672</v>
      </c>
    </row>
    <row r="152" spans="1:4" ht="15.75" x14ac:dyDescent="0.25">
      <c r="A152" s="21" t="s">
        <v>2222</v>
      </c>
      <c r="B152" s="22" t="s">
        <v>2384</v>
      </c>
      <c r="C152" s="22" t="s">
        <v>2675</v>
      </c>
      <c r="D152" s="23" t="s">
        <v>2674</v>
      </c>
    </row>
    <row r="153" spans="1:4" ht="15.75" x14ac:dyDescent="0.25">
      <c r="A153" s="21" t="s">
        <v>2221</v>
      </c>
      <c r="B153" s="22" t="s">
        <v>2387</v>
      </c>
      <c r="C153" s="22" t="s">
        <v>2667</v>
      </c>
      <c r="D153" s="23" t="s">
        <v>2676</v>
      </c>
    </row>
    <row r="154" spans="1:4" ht="15.75" x14ac:dyDescent="0.25">
      <c r="A154" s="21" t="s">
        <v>2220</v>
      </c>
      <c r="B154" s="22" t="s">
        <v>2387</v>
      </c>
      <c r="C154" s="22" t="s">
        <v>2678</v>
      </c>
      <c r="D154" s="23" t="s">
        <v>2677</v>
      </c>
    </row>
    <row r="155" spans="1:4" ht="15.75" x14ac:dyDescent="0.25">
      <c r="A155" s="21" t="s">
        <v>2219</v>
      </c>
      <c r="B155" s="22" t="s">
        <v>2387</v>
      </c>
      <c r="C155" s="22" t="s">
        <v>2680</v>
      </c>
      <c r="D155" s="23" t="s">
        <v>2679</v>
      </c>
    </row>
    <row r="156" spans="1:4" ht="15.75" x14ac:dyDescent="0.25">
      <c r="A156" s="21" t="s">
        <v>2218</v>
      </c>
      <c r="B156" s="22" t="s">
        <v>2387</v>
      </c>
      <c r="C156" s="22" t="s">
        <v>2682</v>
      </c>
      <c r="D156" s="23" t="s">
        <v>2681</v>
      </c>
    </row>
    <row r="157" spans="1:4" ht="15.75" x14ac:dyDescent="0.25">
      <c r="A157" s="21" t="s">
        <v>2217</v>
      </c>
      <c r="B157" s="22" t="s">
        <v>2387</v>
      </c>
      <c r="C157" s="22" t="s">
        <v>2684</v>
      </c>
      <c r="D157" s="23" t="s">
        <v>2683</v>
      </c>
    </row>
    <row r="158" spans="1:4" ht="15.75" x14ac:dyDescent="0.25">
      <c r="A158" s="21" t="s">
        <v>2216</v>
      </c>
      <c r="B158" s="22" t="s">
        <v>2387</v>
      </c>
      <c r="C158" s="22" t="s">
        <v>2513</v>
      </c>
      <c r="D158" s="23" t="s">
        <v>2685</v>
      </c>
    </row>
    <row r="159" spans="1:4" ht="15.75" x14ac:dyDescent="0.25">
      <c r="A159" s="21" t="s">
        <v>2215</v>
      </c>
      <c r="B159" s="22" t="s">
        <v>2384</v>
      </c>
      <c r="C159" s="22" t="s">
        <v>2687</v>
      </c>
      <c r="D159" s="23" t="s">
        <v>2686</v>
      </c>
    </row>
    <row r="160" spans="1:4" ht="15.75" x14ac:dyDescent="0.25">
      <c r="A160" s="21" t="s">
        <v>2214</v>
      </c>
      <c r="B160" s="22" t="s">
        <v>2384</v>
      </c>
      <c r="C160" s="22" t="s">
        <v>2689</v>
      </c>
      <c r="D160" s="23" t="s">
        <v>2688</v>
      </c>
    </row>
    <row r="161" spans="1:4" ht="15.75" x14ac:dyDescent="0.25">
      <c r="A161" s="21" t="s">
        <v>2213</v>
      </c>
      <c r="B161" s="22" t="s">
        <v>2387</v>
      </c>
      <c r="C161" s="22" t="s">
        <v>2691</v>
      </c>
      <c r="D161" s="23" t="s">
        <v>2690</v>
      </c>
    </row>
    <row r="162" spans="1:4" ht="15.75" x14ac:dyDescent="0.25">
      <c r="A162" s="21" t="s">
        <v>2212</v>
      </c>
      <c r="B162" s="22" t="s">
        <v>2387</v>
      </c>
      <c r="C162" s="22" t="s">
        <v>2693</v>
      </c>
      <c r="D162" s="23" t="s">
        <v>2692</v>
      </c>
    </row>
    <row r="163" spans="1:4" ht="15.75" x14ac:dyDescent="0.25">
      <c r="A163" s="21" t="s">
        <v>2211</v>
      </c>
      <c r="B163" s="22" t="s">
        <v>2387</v>
      </c>
      <c r="C163" s="22" t="s">
        <v>2695</v>
      </c>
      <c r="D163" s="23" t="s">
        <v>2694</v>
      </c>
    </row>
    <row r="164" spans="1:4" ht="15.75" x14ac:dyDescent="0.25">
      <c r="A164" s="21" t="s">
        <v>2210</v>
      </c>
      <c r="B164" s="22" t="s">
        <v>2387</v>
      </c>
      <c r="C164" s="22" t="s">
        <v>2697</v>
      </c>
      <c r="D164" s="23" t="s">
        <v>2696</v>
      </c>
    </row>
    <row r="165" spans="1:4" ht="15.75" x14ac:dyDescent="0.25">
      <c r="A165" s="21" t="s">
        <v>2209</v>
      </c>
      <c r="B165" s="22" t="s">
        <v>2387</v>
      </c>
      <c r="C165" s="22" t="s">
        <v>2699</v>
      </c>
      <c r="D165" s="23" t="s">
        <v>2698</v>
      </c>
    </row>
    <row r="166" spans="1:4" ht="15.75" x14ac:dyDescent="0.25">
      <c r="A166" s="21" t="s">
        <v>2208</v>
      </c>
      <c r="B166" s="22" t="s">
        <v>2384</v>
      </c>
      <c r="C166" s="22" t="s">
        <v>2701</v>
      </c>
      <c r="D166" s="23" t="s">
        <v>2700</v>
      </c>
    </row>
    <row r="167" spans="1:4" ht="15.75" x14ac:dyDescent="0.25">
      <c r="A167" s="21" t="s">
        <v>2207</v>
      </c>
      <c r="B167" s="22" t="s">
        <v>2387</v>
      </c>
      <c r="C167" s="22" t="s">
        <v>2703</v>
      </c>
      <c r="D167" s="23" t="s">
        <v>2702</v>
      </c>
    </row>
    <row r="168" spans="1:4" ht="15.75" x14ac:dyDescent="0.25">
      <c r="A168" s="21" t="s">
        <v>2206</v>
      </c>
      <c r="B168" s="22" t="s">
        <v>2384</v>
      </c>
      <c r="C168" s="22" t="s">
        <v>2705</v>
      </c>
      <c r="D168" s="23" t="s">
        <v>2704</v>
      </c>
    </row>
    <row r="169" spans="1:4" ht="15.75" x14ac:dyDescent="0.25">
      <c r="A169" s="21" t="s">
        <v>2205</v>
      </c>
      <c r="B169" s="22" t="s">
        <v>2384</v>
      </c>
      <c r="C169" s="22" t="s">
        <v>2707</v>
      </c>
      <c r="D169" s="23" t="s">
        <v>2706</v>
      </c>
    </row>
    <row r="170" spans="1:4" ht="15.75" x14ac:dyDescent="0.25">
      <c r="A170" s="21" t="s">
        <v>2204</v>
      </c>
      <c r="B170" s="22" t="s">
        <v>2387</v>
      </c>
      <c r="C170" s="22" t="s">
        <v>2709</v>
      </c>
      <c r="D170" s="23" t="s">
        <v>2708</v>
      </c>
    </row>
    <row r="171" spans="1:4" ht="15.75" x14ac:dyDescent="0.25">
      <c r="A171" s="21" t="s">
        <v>2203</v>
      </c>
      <c r="B171" s="22" t="s">
        <v>2387</v>
      </c>
      <c r="C171" s="22" t="s">
        <v>2711</v>
      </c>
      <c r="D171" s="23" t="s">
        <v>2710</v>
      </c>
    </row>
    <row r="172" spans="1:4" ht="15.75" x14ac:dyDescent="0.25">
      <c r="A172" s="21" t="s">
        <v>2202</v>
      </c>
      <c r="B172" s="22" t="s">
        <v>2384</v>
      </c>
      <c r="C172" s="22" t="s">
        <v>2443</v>
      </c>
      <c r="D172" s="23" t="s">
        <v>2712</v>
      </c>
    </row>
    <row r="173" spans="1:4" ht="15.75" x14ac:dyDescent="0.25">
      <c r="A173" s="21" t="s">
        <v>2201</v>
      </c>
      <c r="B173" s="22" t="s">
        <v>2384</v>
      </c>
      <c r="C173" s="22" t="s">
        <v>2714</v>
      </c>
      <c r="D173" s="23" t="s">
        <v>2713</v>
      </c>
    </row>
    <row r="174" spans="1:4" ht="15.75" x14ac:dyDescent="0.25">
      <c r="A174" s="21" t="s">
        <v>2200</v>
      </c>
      <c r="B174" s="22" t="s">
        <v>2387</v>
      </c>
      <c r="C174" s="22" t="s">
        <v>2716</v>
      </c>
      <c r="D174" s="23" t="s">
        <v>2715</v>
      </c>
    </row>
    <row r="175" spans="1:4" ht="15.75" x14ac:dyDescent="0.25">
      <c r="A175" s="21" t="s">
        <v>2199</v>
      </c>
      <c r="B175" s="22" t="s">
        <v>2384</v>
      </c>
      <c r="C175" s="22" t="s">
        <v>2594</v>
      </c>
      <c r="D175" s="23" t="s">
        <v>2717</v>
      </c>
    </row>
    <row r="176" spans="1:4" ht="15.75" x14ac:dyDescent="0.25">
      <c r="A176" s="21" t="s">
        <v>2198</v>
      </c>
      <c r="B176" s="22" t="s">
        <v>2387</v>
      </c>
      <c r="C176" s="22" t="s">
        <v>2719</v>
      </c>
      <c r="D176" s="23" t="s">
        <v>2718</v>
      </c>
    </row>
    <row r="177" spans="1:4" ht="15.75" x14ac:dyDescent="0.25">
      <c r="A177" s="21" t="s">
        <v>2197</v>
      </c>
      <c r="B177" s="22" t="s">
        <v>2387</v>
      </c>
      <c r="C177" s="22" t="s">
        <v>2424</v>
      </c>
      <c r="D177" s="23" t="s">
        <v>2720</v>
      </c>
    </row>
    <row r="178" spans="1:4" ht="15.75" x14ac:dyDescent="0.25">
      <c r="A178" s="21" t="s">
        <v>2196</v>
      </c>
      <c r="B178" s="22" t="s">
        <v>2384</v>
      </c>
      <c r="C178" s="22" t="s">
        <v>2722</v>
      </c>
      <c r="D178" s="23" t="s">
        <v>2721</v>
      </c>
    </row>
    <row r="179" spans="1:4" ht="15.75" x14ac:dyDescent="0.25">
      <c r="A179" s="21" t="s">
        <v>2195</v>
      </c>
      <c r="B179" s="22" t="s">
        <v>2384</v>
      </c>
      <c r="C179" s="22" t="s">
        <v>2724</v>
      </c>
      <c r="D179" s="23" t="s">
        <v>2723</v>
      </c>
    </row>
    <row r="180" spans="1:4" ht="15.75" x14ac:dyDescent="0.25">
      <c r="A180" s="21" t="s">
        <v>2194</v>
      </c>
      <c r="B180" s="22" t="s">
        <v>2384</v>
      </c>
      <c r="C180" s="22" t="s">
        <v>2726</v>
      </c>
      <c r="D180" s="23" t="s">
        <v>2725</v>
      </c>
    </row>
    <row r="181" spans="1:4" ht="15.75" x14ac:dyDescent="0.25">
      <c r="A181" s="21" t="s">
        <v>2193</v>
      </c>
      <c r="B181" s="22" t="s">
        <v>2384</v>
      </c>
      <c r="C181" s="22" t="s">
        <v>2728</v>
      </c>
      <c r="D181" s="23" t="s">
        <v>2727</v>
      </c>
    </row>
    <row r="182" spans="1:4" ht="15.75" x14ac:dyDescent="0.25">
      <c r="A182" s="21" t="s">
        <v>2192</v>
      </c>
      <c r="B182" s="22" t="s">
        <v>2384</v>
      </c>
      <c r="C182" s="22" t="s">
        <v>2730</v>
      </c>
      <c r="D182" s="23" t="s">
        <v>2729</v>
      </c>
    </row>
    <row r="183" spans="1:4" ht="15.75" x14ac:dyDescent="0.25">
      <c r="A183" s="21" t="s">
        <v>2191</v>
      </c>
      <c r="B183" s="22" t="s">
        <v>2387</v>
      </c>
      <c r="C183" s="22" t="s">
        <v>2732</v>
      </c>
      <c r="D183" s="23" t="s">
        <v>2731</v>
      </c>
    </row>
    <row r="184" spans="1:4" ht="15.75" x14ac:dyDescent="0.25">
      <c r="A184" s="21" t="s">
        <v>2190</v>
      </c>
      <c r="B184" s="22" t="s">
        <v>2387</v>
      </c>
      <c r="C184" s="22" t="s">
        <v>2734</v>
      </c>
      <c r="D184" s="23" t="s">
        <v>2733</v>
      </c>
    </row>
    <row r="185" spans="1:4" ht="15.75" x14ac:dyDescent="0.25">
      <c r="A185" s="21" t="s">
        <v>2189</v>
      </c>
      <c r="B185" s="22" t="s">
        <v>2387</v>
      </c>
      <c r="C185" s="22" t="s">
        <v>2736</v>
      </c>
      <c r="D185" s="23" t="s">
        <v>2735</v>
      </c>
    </row>
    <row r="186" spans="1:4" ht="15.75" x14ac:dyDescent="0.25">
      <c r="A186" s="21" t="s">
        <v>2188</v>
      </c>
      <c r="B186" s="22" t="s">
        <v>2387</v>
      </c>
      <c r="C186" s="22" t="s">
        <v>2738</v>
      </c>
      <c r="D186" s="23" t="s">
        <v>2737</v>
      </c>
    </row>
    <row r="187" spans="1:4" ht="15.75" x14ac:dyDescent="0.25">
      <c r="A187" s="21" t="s">
        <v>2187</v>
      </c>
      <c r="B187" s="22" t="s">
        <v>2384</v>
      </c>
      <c r="C187" s="22" t="s">
        <v>2740</v>
      </c>
      <c r="D187" s="23" t="s">
        <v>2739</v>
      </c>
    </row>
    <row r="188" spans="1:4" ht="15.75" x14ac:dyDescent="0.25">
      <c r="A188" s="21" t="s">
        <v>2186</v>
      </c>
      <c r="B188" s="22" t="s">
        <v>2387</v>
      </c>
      <c r="C188" s="22" t="s">
        <v>2742</v>
      </c>
      <c r="D188" s="23" t="s">
        <v>2741</v>
      </c>
    </row>
    <row r="189" spans="1:4" ht="15.75" x14ac:dyDescent="0.25">
      <c r="A189" s="21" t="s">
        <v>2185</v>
      </c>
      <c r="B189" s="22" t="s">
        <v>2387</v>
      </c>
      <c r="C189" s="22" t="s">
        <v>2744</v>
      </c>
      <c r="D189" s="23" t="s">
        <v>2743</v>
      </c>
    </row>
    <row r="190" spans="1:4" ht="15.75" x14ac:dyDescent="0.25">
      <c r="A190" s="21" t="s">
        <v>2184</v>
      </c>
      <c r="B190" s="22" t="s">
        <v>2384</v>
      </c>
      <c r="C190" s="22" t="s">
        <v>2746</v>
      </c>
      <c r="D190" s="23" t="s">
        <v>2745</v>
      </c>
    </row>
    <row r="191" spans="1:4" ht="15.75" x14ac:dyDescent="0.25">
      <c r="A191" s="21" t="s">
        <v>2183</v>
      </c>
      <c r="B191" s="22" t="s">
        <v>2384</v>
      </c>
      <c r="C191" s="22" t="s">
        <v>2748</v>
      </c>
      <c r="D191" s="23" t="s">
        <v>2747</v>
      </c>
    </row>
    <row r="192" spans="1:4" ht="15.75" x14ac:dyDescent="0.25">
      <c r="A192" s="21" t="s">
        <v>2182</v>
      </c>
      <c r="B192" s="22" t="s">
        <v>2387</v>
      </c>
      <c r="C192" s="22" t="s">
        <v>2750</v>
      </c>
      <c r="D192" s="23" t="s">
        <v>2749</v>
      </c>
    </row>
    <row r="193" spans="1:4" ht="15.75" x14ac:dyDescent="0.25">
      <c r="A193" s="21" t="s">
        <v>2181</v>
      </c>
      <c r="B193" s="22" t="s">
        <v>2387</v>
      </c>
      <c r="C193" s="22" t="s">
        <v>2752</v>
      </c>
      <c r="D193" s="23" t="s">
        <v>2751</v>
      </c>
    </row>
    <row r="194" spans="1:4" ht="15.75" x14ac:dyDescent="0.25">
      <c r="A194" s="21" t="s">
        <v>2180</v>
      </c>
      <c r="B194" s="22" t="s">
        <v>2384</v>
      </c>
      <c r="C194" s="22" t="s">
        <v>2754</v>
      </c>
      <c r="D194" s="23" t="s">
        <v>2753</v>
      </c>
    </row>
    <row r="195" spans="1:4" ht="15.75" x14ac:dyDescent="0.25">
      <c r="A195" s="21" t="s">
        <v>2179</v>
      </c>
      <c r="B195" s="22" t="s">
        <v>2387</v>
      </c>
      <c r="C195" s="22" t="s">
        <v>2756</v>
      </c>
      <c r="D195" s="23" t="s">
        <v>2755</v>
      </c>
    </row>
    <row r="196" spans="1:4" ht="15.75" x14ac:dyDescent="0.25">
      <c r="A196" s="21" t="s">
        <v>2178</v>
      </c>
      <c r="B196" s="22" t="s">
        <v>2387</v>
      </c>
      <c r="C196" s="22" t="s">
        <v>2758</v>
      </c>
      <c r="D196" s="23" t="s">
        <v>2757</v>
      </c>
    </row>
    <row r="197" spans="1:4" ht="15.75" x14ac:dyDescent="0.25">
      <c r="A197" s="21" t="s">
        <v>2177</v>
      </c>
      <c r="B197" s="22" t="s">
        <v>2387</v>
      </c>
      <c r="C197" s="22" t="s">
        <v>2760</v>
      </c>
      <c r="D197" s="23" t="s">
        <v>2759</v>
      </c>
    </row>
    <row r="198" spans="1:4" ht="15.75" x14ac:dyDescent="0.25">
      <c r="A198" s="21" t="s">
        <v>2176</v>
      </c>
      <c r="B198" s="22" t="s">
        <v>2387</v>
      </c>
      <c r="C198" s="22" t="s">
        <v>2762</v>
      </c>
      <c r="D198" s="23" t="s">
        <v>2761</v>
      </c>
    </row>
    <row r="199" spans="1:4" ht="15.75" x14ac:dyDescent="0.25">
      <c r="A199" s="21" t="s">
        <v>2175</v>
      </c>
      <c r="B199" s="22" t="s">
        <v>2387</v>
      </c>
      <c r="C199" s="22" t="s">
        <v>2658</v>
      </c>
      <c r="D199" s="23" t="s">
        <v>2763</v>
      </c>
    </row>
    <row r="200" spans="1:4" ht="15.75" x14ac:dyDescent="0.25">
      <c r="A200" s="21" t="s">
        <v>2174</v>
      </c>
      <c r="B200" s="22" t="s">
        <v>2384</v>
      </c>
      <c r="C200" s="22" t="s">
        <v>2765</v>
      </c>
      <c r="D200" s="23" t="s">
        <v>2764</v>
      </c>
    </row>
    <row r="201" spans="1:4" ht="15.75" x14ac:dyDescent="0.25">
      <c r="A201" s="21" t="s">
        <v>2173</v>
      </c>
      <c r="B201" s="22" t="s">
        <v>2387</v>
      </c>
      <c r="C201" s="22" t="s">
        <v>2652</v>
      </c>
      <c r="D201" s="23" t="s">
        <v>2766</v>
      </c>
    </row>
    <row r="202" spans="1:4" ht="15.75" x14ac:dyDescent="0.25">
      <c r="A202" s="21" t="s">
        <v>2172</v>
      </c>
      <c r="B202" s="22" t="s">
        <v>2387</v>
      </c>
      <c r="C202" s="22" t="s">
        <v>2768</v>
      </c>
      <c r="D202" s="23" t="s">
        <v>2767</v>
      </c>
    </row>
    <row r="203" spans="1:4" ht="15.75" x14ac:dyDescent="0.25">
      <c r="A203" s="21" t="s">
        <v>2171</v>
      </c>
      <c r="B203" s="22" t="s">
        <v>2387</v>
      </c>
      <c r="C203" s="22" t="s">
        <v>2770</v>
      </c>
      <c r="D203" s="23" t="s">
        <v>2769</v>
      </c>
    </row>
    <row r="204" spans="1:4" ht="15.75" x14ac:dyDescent="0.25">
      <c r="A204" s="21" t="s">
        <v>2170</v>
      </c>
      <c r="B204" s="22" t="s">
        <v>2387</v>
      </c>
      <c r="C204" s="22" t="s">
        <v>2772</v>
      </c>
      <c r="D204" s="23" t="s">
        <v>2771</v>
      </c>
    </row>
    <row r="205" spans="1:4" ht="15.75" x14ac:dyDescent="0.25">
      <c r="A205" s="21" t="s">
        <v>2169</v>
      </c>
      <c r="B205" s="22" t="s">
        <v>2384</v>
      </c>
      <c r="C205" s="22" t="s">
        <v>2555</v>
      </c>
      <c r="D205" s="23" t="s">
        <v>2773</v>
      </c>
    </row>
    <row r="206" spans="1:4" ht="15.75" x14ac:dyDescent="0.25">
      <c r="A206" s="21" t="s">
        <v>2168</v>
      </c>
      <c r="B206" s="22" t="s">
        <v>2387</v>
      </c>
      <c r="C206" s="22" t="s">
        <v>2775</v>
      </c>
      <c r="D206" s="23" t="s">
        <v>2774</v>
      </c>
    </row>
    <row r="207" spans="1:4" ht="15.75" x14ac:dyDescent="0.25">
      <c r="A207" s="21" t="s">
        <v>2167</v>
      </c>
      <c r="B207" s="22" t="s">
        <v>2384</v>
      </c>
      <c r="C207" s="22" t="s">
        <v>2777</v>
      </c>
      <c r="D207" s="23" t="s">
        <v>2776</v>
      </c>
    </row>
    <row r="208" spans="1:4" ht="15.75" x14ac:dyDescent="0.25">
      <c r="A208" s="21" t="s">
        <v>2166</v>
      </c>
      <c r="B208" s="22" t="s">
        <v>2384</v>
      </c>
      <c r="C208" s="22" t="s">
        <v>2779</v>
      </c>
      <c r="D208" s="23" t="s">
        <v>2778</v>
      </c>
    </row>
    <row r="209" spans="1:4" ht="15.75" x14ac:dyDescent="0.25">
      <c r="A209" s="21" t="s">
        <v>2165</v>
      </c>
      <c r="B209" s="22" t="s">
        <v>2387</v>
      </c>
      <c r="C209" s="22" t="s">
        <v>2781</v>
      </c>
      <c r="D209" s="23" t="s">
        <v>2780</v>
      </c>
    </row>
    <row r="210" spans="1:4" ht="15.75" x14ac:dyDescent="0.25">
      <c r="A210" s="21" t="s">
        <v>2164</v>
      </c>
      <c r="B210" s="22" t="s">
        <v>2384</v>
      </c>
      <c r="C210" s="22" t="s">
        <v>2783</v>
      </c>
      <c r="D210" s="23" t="s">
        <v>2782</v>
      </c>
    </row>
    <row r="211" spans="1:4" ht="15.75" x14ac:dyDescent="0.25">
      <c r="A211" s="21" t="s">
        <v>2163</v>
      </c>
      <c r="B211" s="22" t="s">
        <v>2384</v>
      </c>
      <c r="C211" s="22" t="s">
        <v>2785</v>
      </c>
      <c r="D211" s="23" t="s">
        <v>2784</v>
      </c>
    </row>
    <row r="212" spans="1:4" ht="15.75" x14ac:dyDescent="0.25">
      <c r="A212" s="21" t="s">
        <v>2162</v>
      </c>
      <c r="B212" s="22" t="s">
        <v>2387</v>
      </c>
      <c r="C212" s="22" t="s">
        <v>2787</v>
      </c>
      <c r="D212" s="23" t="s">
        <v>2786</v>
      </c>
    </row>
    <row r="213" spans="1:4" ht="15.75" x14ac:dyDescent="0.25">
      <c r="A213" s="21" t="s">
        <v>2161</v>
      </c>
      <c r="B213" s="22" t="s">
        <v>2387</v>
      </c>
      <c r="C213" s="22" t="s">
        <v>2789</v>
      </c>
      <c r="D213" s="23" t="s">
        <v>2788</v>
      </c>
    </row>
    <row r="214" spans="1:4" ht="15.75" x14ac:dyDescent="0.25">
      <c r="A214" s="21" t="s">
        <v>2160</v>
      </c>
      <c r="B214" s="22" t="s">
        <v>2387</v>
      </c>
      <c r="C214" s="22" t="s">
        <v>2791</v>
      </c>
      <c r="D214" s="23" t="s">
        <v>2790</v>
      </c>
    </row>
    <row r="215" spans="1:4" ht="15.75" x14ac:dyDescent="0.25">
      <c r="A215" s="21" t="s">
        <v>2159</v>
      </c>
      <c r="B215" s="22" t="s">
        <v>2387</v>
      </c>
      <c r="C215" s="22" t="s">
        <v>2388</v>
      </c>
      <c r="D215" s="23" t="s">
        <v>2792</v>
      </c>
    </row>
    <row r="216" spans="1:4" ht="15.75" x14ac:dyDescent="0.25">
      <c r="A216" s="21" t="s">
        <v>2158</v>
      </c>
      <c r="B216" s="22" t="s">
        <v>2384</v>
      </c>
      <c r="C216" s="22" t="s">
        <v>2573</v>
      </c>
      <c r="D216" s="23" t="s">
        <v>2793</v>
      </c>
    </row>
    <row r="217" spans="1:4" ht="15.75" x14ac:dyDescent="0.25">
      <c r="A217" s="21" t="s">
        <v>2157</v>
      </c>
      <c r="B217" s="22" t="s">
        <v>2387</v>
      </c>
      <c r="C217" s="22" t="s">
        <v>2795</v>
      </c>
      <c r="D217" s="23" t="s">
        <v>2794</v>
      </c>
    </row>
    <row r="218" spans="1:4" ht="15.75" x14ac:dyDescent="0.25">
      <c r="A218" s="21" t="s">
        <v>2156</v>
      </c>
      <c r="B218" s="22" t="s">
        <v>2387</v>
      </c>
      <c r="C218" s="22" t="s">
        <v>2485</v>
      </c>
      <c r="D218" s="23" t="s">
        <v>2796</v>
      </c>
    </row>
    <row r="219" spans="1:4" ht="15.75" x14ac:dyDescent="0.25">
      <c r="A219" s="21" t="s">
        <v>2155</v>
      </c>
      <c r="B219" s="22" t="s">
        <v>2387</v>
      </c>
      <c r="C219" s="22" t="s">
        <v>2547</v>
      </c>
      <c r="D219" s="23" t="s">
        <v>2797</v>
      </c>
    </row>
    <row r="220" spans="1:4" ht="15.75" x14ac:dyDescent="0.25">
      <c r="A220" s="21" t="s">
        <v>2154</v>
      </c>
      <c r="B220" s="22" t="s">
        <v>2387</v>
      </c>
      <c r="C220" s="22" t="s">
        <v>2799</v>
      </c>
      <c r="D220" s="23" t="s">
        <v>2798</v>
      </c>
    </row>
    <row r="221" spans="1:4" ht="15.75" x14ac:dyDescent="0.25">
      <c r="A221" s="21" t="s">
        <v>2153</v>
      </c>
      <c r="B221" s="22" t="s">
        <v>2387</v>
      </c>
      <c r="C221" s="22" t="s">
        <v>2800</v>
      </c>
      <c r="D221" s="23" t="s">
        <v>2540</v>
      </c>
    </row>
    <row r="222" spans="1:4" ht="15.75" x14ac:dyDescent="0.25">
      <c r="A222" s="21" t="s">
        <v>2152</v>
      </c>
      <c r="B222" s="22" t="s">
        <v>2384</v>
      </c>
      <c r="C222" s="22" t="s">
        <v>2802</v>
      </c>
      <c r="D222" s="23" t="s">
        <v>2801</v>
      </c>
    </row>
    <row r="223" spans="1:4" ht="15.75" x14ac:dyDescent="0.25">
      <c r="A223" s="21" t="s">
        <v>2151</v>
      </c>
      <c r="B223" s="22" t="s">
        <v>2387</v>
      </c>
      <c r="C223" s="22" t="s">
        <v>2804</v>
      </c>
      <c r="D223" s="23" t="s">
        <v>2803</v>
      </c>
    </row>
    <row r="224" spans="1:4" ht="15.75" x14ac:dyDescent="0.25">
      <c r="A224" s="21" t="s">
        <v>2150</v>
      </c>
      <c r="B224" s="22" t="s">
        <v>2387</v>
      </c>
      <c r="C224" s="22" t="s">
        <v>2806</v>
      </c>
      <c r="D224" s="23" t="s">
        <v>2805</v>
      </c>
    </row>
    <row r="225" spans="1:4" ht="15.75" x14ac:dyDescent="0.25">
      <c r="A225" s="21" t="s">
        <v>2149</v>
      </c>
      <c r="B225" s="22" t="s">
        <v>2384</v>
      </c>
      <c r="C225" s="22" t="s">
        <v>2808</v>
      </c>
      <c r="D225" s="23" t="s">
        <v>2807</v>
      </c>
    </row>
    <row r="226" spans="1:4" ht="15.75" x14ac:dyDescent="0.25">
      <c r="A226" s="21" t="s">
        <v>2148</v>
      </c>
      <c r="B226" s="22" t="s">
        <v>2384</v>
      </c>
      <c r="C226" s="22" t="s">
        <v>2539</v>
      </c>
      <c r="D226" s="23" t="s">
        <v>2809</v>
      </c>
    </row>
    <row r="227" spans="1:4" ht="15.75" x14ac:dyDescent="0.25">
      <c r="A227" s="21" t="s">
        <v>2147</v>
      </c>
      <c r="B227" s="22" t="s">
        <v>2387</v>
      </c>
      <c r="C227" s="22" t="s">
        <v>2810</v>
      </c>
      <c r="D227" s="23" t="s">
        <v>2508</v>
      </c>
    </row>
    <row r="228" spans="1:4" ht="15.75" x14ac:dyDescent="0.25">
      <c r="A228" s="21" t="s">
        <v>2146</v>
      </c>
      <c r="B228" s="22" t="s">
        <v>2384</v>
      </c>
      <c r="C228" s="22" t="s">
        <v>2812</v>
      </c>
      <c r="D228" s="23" t="s">
        <v>2811</v>
      </c>
    </row>
    <row r="229" spans="1:4" ht="15.75" x14ac:dyDescent="0.25">
      <c r="A229" s="21" t="s">
        <v>2145</v>
      </c>
      <c r="B229" s="22" t="s">
        <v>2387</v>
      </c>
      <c r="C229" s="22" t="s">
        <v>2814</v>
      </c>
      <c r="D229" s="23" t="s">
        <v>2813</v>
      </c>
    </row>
    <row r="230" spans="1:4" ht="15.75" x14ac:dyDescent="0.25">
      <c r="A230" s="21" t="s">
        <v>2144</v>
      </c>
      <c r="B230" s="22" t="s">
        <v>2384</v>
      </c>
      <c r="C230" s="22" t="s">
        <v>2816</v>
      </c>
      <c r="D230" s="23" t="s">
        <v>2815</v>
      </c>
    </row>
    <row r="231" spans="1:4" ht="15.75" x14ac:dyDescent="0.25">
      <c r="A231" s="21" t="s">
        <v>2143</v>
      </c>
      <c r="B231" s="22" t="s">
        <v>2384</v>
      </c>
      <c r="C231" s="22" t="s">
        <v>2818</v>
      </c>
      <c r="D231" s="23" t="s">
        <v>2817</v>
      </c>
    </row>
    <row r="232" spans="1:4" ht="15.75" x14ac:dyDescent="0.25">
      <c r="A232" s="21" t="s">
        <v>2142</v>
      </c>
      <c r="B232" s="22" t="s">
        <v>2387</v>
      </c>
      <c r="C232" s="22" t="s">
        <v>2820</v>
      </c>
      <c r="D232" s="23" t="s">
        <v>2819</v>
      </c>
    </row>
    <row r="233" spans="1:4" ht="15.75" x14ac:dyDescent="0.25">
      <c r="A233" s="21" t="s">
        <v>2141</v>
      </c>
      <c r="B233" s="22" t="s">
        <v>2387</v>
      </c>
      <c r="C233" s="22" t="s">
        <v>2822</v>
      </c>
      <c r="D233" s="23" t="s">
        <v>2821</v>
      </c>
    </row>
    <row r="234" spans="1:4" ht="15.75" x14ac:dyDescent="0.25">
      <c r="A234" s="21" t="s">
        <v>2140</v>
      </c>
      <c r="B234" s="22" t="s">
        <v>2387</v>
      </c>
      <c r="C234" s="22" t="s">
        <v>2824</v>
      </c>
      <c r="D234" s="23" t="s">
        <v>2823</v>
      </c>
    </row>
    <row r="235" spans="1:4" ht="15.75" x14ac:dyDescent="0.25">
      <c r="A235" s="21" t="s">
        <v>2139</v>
      </c>
      <c r="B235" s="22" t="s">
        <v>2387</v>
      </c>
      <c r="C235" s="22" t="s">
        <v>2826</v>
      </c>
      <c r="D235" s="23" t="s">
        <v>2825</v>
      </c>
    </row>
    <row r="236" spans="1:4" ht="15.75" x14ac:dyDescent="0.25">
      <c r="A236" s="21" t="s">
        <v>2138</v>
      </c>
      <c r="B236" s="22" t="s">
        <v>2387</v>
      </c>
      <c r="C236" s="22" t="s">
        <v>2814</v>
      </c>
      <c r="D236" s="23" t="s">
        <v>2641</v>
      </c>
    </row>
    <row r="237" spans="1:4" ht="15.75" x14ac:dyDescent="0.25">
      <c r="A237" s="21" t="s">
        <v>2137</v>
      </c>
      <c r="B237" s="22" t="s">
        <v>2384</v>
      </c>
      <c r="C237" s="22" t="s">
        <v>2828</v>
      </c>
      <c r="D237" s="23" t="s">
        <v>2827</v>
      </c>
    </row>
    <row r="238" spans="1:4" ht="15.75" x14ac:dyDescent="0.25">
      <c r="A238" s="21" t="s">
        <v>2136</v>
      </c>
      <c r="B238" s="22" t="s">
        <v>2387</v>
      </c>
      <c r="C238" s="22" t="s">
        <v>2830</v>
      </c>
      <c r="D238" s="23" t="s">
        <v>2829</v>
      </c>
    </row>
    <row r="239" spans="1:4" ht="15.75" x14ac:dyDescent="0.25">
      <c r="A239" s="21" t="s">
        <v>2135</v>
      </c>
      <c r="B239" s="22" t="s">
        <v>2387</v>
      </c>
      <c r="C239" s="22" t="s">
        <v>2832</v>
      </c>
      <c r="D239" s="23" t="s">
        <v>2831</v>
      </c>
    </row>
    <row r="240" spans="1:4" ht="15.75" x14ac:dyDescent="0.25">
      <c r="A240" s="21" t="s">
        <v>2134</v>
      </c>
      <c r="B240" s="22" t="s">
        <v>2384</v>
      </c>
      <c r="C240" s="22" t="s">
        <v>2834</v>
      </c>
      <c r="D240" s="23" t="s">
        <v>2833</v>
      </c>
    </row>
    <row r="241" spans="1:4" ht="15.75" x14ac:dyDescent="0.25">
      <c r="A241" s="21" t="s">
        <v>2133</v>
      </c>
      <c r="B241" s="22" t="s">
        <v>2384</v>
      </c>
      <c r="C241" s="22" t="s">
        <v>2836</v>
      </c>
      <c r="D241" s="23" t="s">
        <v>2835</v>
      </c>
    </row>
    <row r="242" spans="1:4" ht="15.75" x14ac:dyDescent="0.25">
      <c r="A242" s="21" t="s">
        <v>2132</v>
      </c>
      <c r="B242" s="22" t="s">
        <v>2387</v>
      </c>
      <c r="C242" s="22" t="s">
        <v>2838</v>
      </c>
      <c r="D242" s="23" t="s">
        <v>2837</v>
      </c>
    </row>
    <row r="243" spans="1:4" ht="15.75" x14ac:dyDescent="0.25">
      <c r="A243" s="21" t="s">
        <v>2130</v>
      </c>
      <c r="B243" s="22" t="s">
        <v>2387</v>
      </c>
      <c r="C243" s="22" t="s">
        <v>2840</v>
      </c>
      <c r="D243" s="23" t="s">
        <v>2839</v>
      </c>
    </row>
    <row r="244" spans="1:4" ht="15.75" x14ac:dyDescent="0.25">
      <c r="A244" s="21" t="s">
        <v>2129</v>
      </c>
      <c r="B244" s="22" t="s">
        <v>2387</v>
      </c>
      <c r="C244" s="22" t="s">
        <v>2842</v>
      </c>
      <c r="D244" s="23" t="s">
        <v>2841</v>
      </c>
    </row>
    <row r="245" spans="1:4" ht="15.75" x14ac:dyDescent="0.25">
      <c r="A245" s="21" t="s">
        <v>2128</v>
      </c>
      <c r="B245" s="22" t="s">
        <v>2387</v>
      </c>
      <c r="C245" s="22" t="s">
        <v>2844</v>
      </c>
      <c r="D245" s="23" t="s">
        <v>2843</v>
      </c>
    </row>
    <row r="246" spans="1:4" ht="15.75" x14ac:dyDescent="0.25">
      <c r="A246" s="21" t="s">
        <v>2127</v>
      </c>
      <c r="B246" s="22" t="s">
        <v>2387</v>
      </c>
      <c r="C246" s="22" t="s">
        <v>2846</v>
      </c>
      <c r="D246" s="23" t="s">
        <v>2845</v>
      </c>
    </row>
    <row r="247" spans="1:4" ht="15.75" x14ac:dyDescent="0.25">
      <c r="A247" s="21" t="s">
        <v>2126</v>
      </c>
      <c r="B247" s="22" t="s">
        <v>2387</v>
      </c>
      <c r="C247" s="22" t="s">
        <v>2848</v>
      </c>
      <c r="D247" s="23" t="s">
        <v>2847</v>
      </c>
    </row>
    <row r="248" spans="1:4" ht="15.75" x14ac:dyDescent="0.25">
      <c r="A248" s="21" t="s">
        <v>2125</v>
      </c>
      <c r="B248" s="22" t="s">
        <v>2384</v>
      </c>
      <c r="C248" s="22" t="s">
        <v>2850</v>
      </c>
      <c r="D248" s="23" t="s">
        <v>2849</v>
      </c>
    </row>
    <row r="249" spans="1:4" ht="15.75" x14ac:dyDescent="0.25">
      <c r="A249" s="21" t="s">
        <v>2124</v>
      </c>
      <c r="B249" s="22" t="s">
        <v>2384</v>
      </c>
      <c r="C249" s="22" t="s">
        <v>2852</v>
      </c>
      <c r="D249" s="23" t="s">
        <v>2851</v>
      </c>
    </row>
    <row r="250" spans="1:4" ht="15.75" x14ac:dyDescent="0.25">
      <c r="A250" s="21" t="s">
        <v>2123</v>
      </c>
      <c r="B250" s="22" t="s">
        <v>2384</v>
      </c>
      <c r="C250" s="22" t="s">
        <v>2854</v>
      </c>
      <c r="D250" s="23" t="s">
        <v>2853</v>
      </c>
    </row>
    <row r="251" spans="1:4" ht="15.75" x14ac:dyDescent="0.25">
      <c r="A251" s="21" t="s">
        <v>2122</v>
      </c>
      <c r="B251" s="22" t="s">
        <v>2384</v>
      </c>
      <c r="C251" s="22" t="s">
        <v>2856</v>
      </c>
      <c r="D251" s="23" t="s">
        <v>2855</v>
      </c>
    </row>
    <row r="252" spans="1:4" ht="15.75" x14ac:dyDescent="0.25">
      <c r="A252" s="21" t="s">
        <v>2121</v>
      </c>
      <c r="B252" s="22" t="s">
        <v>2384</v>
      </c>
      <c r="C252" s="22" t="s">
        <v>2858</v>
      </c>
      <c r="D252" s="23" t="s">
        <v>2857</v>
      </c>
    </row>
    <row r="253" spans="1:4" ht="15.75" x14ac:dyDescent="0.25">
      <c r="A253" s="21" t="s">
        <v>2120</v>
      </c>
      <c r="B253" s="22" t="s">
        <v>2384</v>
      </c>
      <c r="C253" s="22" t="s">
        <v>2385</v>
      </c>
      <c r="D253" s="23" t="s">
        <v>2859</v>
      </c>
    </row>
    <row r="254" spans="1:4" ht="15.75" x14ac:dyDescent="0.25">
      <c r="A254" s="21" t="s">
        <v>2119</v>
      </c>
      <c r="B254" s="22" t="s">
        <v>2384</v>
      </c>
      <c r="C254" s="22" t="s">
        <v>2861</v>
      </c>
      <c r="D254" s="23" t="s">
        <v>2860</v>
      </c>
    </row>
    <row r="255" spans="1:4" ht="15.75" x14ac:dyDescent="0.25">
      <c r="A255" s="21" t="s">
        <v>2118</v>
      </c>
      <c r="B255" s="22" t="s">
        <v>2387</v>
      </c>
      <c r="C255" s="22" t="s">
        <v>2485</v>
      </c>
      <c r="D255" s="23" t="s">
        <v>2862</v>
      </c>
    </row>
    <row r="256" spans="1:4" ht="15.75" x14ac:dyDescent="0.25">
      <c r="A256" s="21" t="s">
        <v>2117</v>
      </c>
      <c r="B256" s="22" t="s">
        <v>2387</v>
      </c>
      <c r="C256" s="22" t="s">
        <v>2864</v>
      </c>
      <c r="D256" s="23" t="s">
        <v>2863</v>
      </c>
    </row>
    <row r="257" spans="1:4" ht="15.75" x14ac:dyDescent="0.25">
      <c r="A257" s="21" t="s">
        <v>2116</v>
      </c>
      <c r="B257" s="22" t="s">
        <v>2387</v>
      </c>
      <c r="C257" s="22" t="s">
        <v>2866</v>
      </c>
      <c r="D257" s="23" t="s">
        <v>2865</v>
      </c>
    </row>
    <row r="258" spans="1:4" ht="15.75" x14ac:dyDescent="0.25">
      <c r="A258" s="21" t="s">
        <v>2115</v>
      </c>
      <c r="B258" s="22" t="s">
        <v>2387</v>
      </c>
      <c r="C258" s="22" t="s">
        <v>2868</v>
      </c>
      <c r="D258" s="23" t="s">
        <v>2867</v>
      </c>
    </row>
    <row r="259" spans="1:4" ht="15.75" x14ac:dyDescent="0.25">
      <c r="A259" s="21" t="s">
        <v>2114</v>
      </c>
      <c r="B259" s="22" t="s">
        <v>2387</v>
      </c>
      <c r="C259" s="22" t="s">
        <v>2870</v>
      </c>
      <c r="D259" s="23" t="s">
        <v>2869</v>
      </c>
    </row>
    <row r="260" spans="1:4" ht="15.75" x14ac:dyDescent="0.25">
      <c r="A260" s="21" t="s">
        <v>2113</v>
      </c>
      <c r="B260" s="22" t="s">
        <v>2387</v>
      </c>
      <c r="C260" s="22" t="s">
        <v>2872</v>
      </c>
      <c r="D260" s="23" t="s">
        <v>2871</v>
      </c>
    </row>
    <row r="261" spans="1:4" ht="15.75" x14ac:dyDescent="0.25">
      <c r="A261" s="21" t="s">
        <v>2112</v>
      </c>
      <c r="B261" s="22" t="s">
        <v>2384</v>
      </c>
      <c r="C261" s="22" t="s">
        <v>2874</v>
      </c>
      <c r="D261" s="23" t="s">
        <v>2873</v>
      </c>
    </row>
    <row r="262" spans="1:4" ht="15.75" x14ac:dyDescent="0.25">
      <c r="A262" s="21" t="s">
        <v>2111</v>
      </c>
      <c r="B262" s="22" t="s">
        <v>2387</v>
      </c>
      <c r="C262" s="22" t="s">
        <v>2876</v>
      </c>
      <c r="D262" s="23" t="s">
        <v>2875</v>
      </c>
    </row>
    <row r="263" spans="1:4" ht="15.75" x14ac:dyDescent="0.25">
      <c r="A263" s="21" t="s">
        <v>2110</v>
      </c>
      <c r="B263" s="22" t="s">
        <v>2384</v>
      </c>
      <c r="C263" s="22" t="s">
        <v>2878</v>
      </c>
      <c r="D263" s="23" t="s">
        <v>2877</v>
      </c>
    </row>
    <row r="264" spans="1:4" ht="15.75" x14ac:dyDescent="0.25">
      <c r="A264" s="21" t="s">
        <v>2109</v>
      </c>
      <c r="B264" s="22" t="s">
        <v>2387</v>
      </c>
      <c r="C264" s="22" t="s">
        <v>2880</v>
      </c>
      <c r="D264" s="23" t="s">
        <v>2879</v>
      </c>
    </row>
    <row r="265" spans="1:4" ht="15.75" x14ac:dyDescent="0.25">
      <c r="A265" s="21" t="s">
        <v>2108</v>
      </c>
      <c r="B265" s="22" t="s">
        <v>2384</v>
      </c>
      <c r="C265" s="22" t="s">
        <v>2882</v>
      </c>
      <c r="D265" s="23" t="s">
        <v>2881</v>
      </c>
    </row>
    <row r="266" spans="1:4" ht="15.75" x14ac:dyDescent="0.25">
      <c r="A266" s="21" t="s">
        <v>2107</v>
      </c>
      <c r="B266" s="22" t="s">
        <v>2384</v>
      </c>
      <c r="C266" s="22" t="s">
        <v>2884</v>
      </c>
      <c r="D266" s="23" t="s">
        <v>2883</v>
      </c>
    </row>
    <row r="267" spans="1:4" ht="15.75" x14ac:dyDescent="0.25">
      <c r="A267" s="21" t="s">
        <v>2106</v>
      </c>
      <c r="B267" s="22" t="s">
        <v>2387</v>
      </c>
      <c r="C267" s="22" t="s">
        <v>2806</v>
      </c>
      <c r="D267" s="23" t="s">
        <v>2885</v>
      </c>
    </row>
    <row r="268" spans="1:4" ht="15.75" x14ac:dyDescent="0.25">
      <c r="A268" s="21" t="s">
        <v>2105</v>
      </c>
      <c r="B268" s="22" t="s">
        <v>2384</v>
      </c>
      <c r="C268" s="22" t="s">
        <v>2887</v>
      </c>
      <c r="D268" s="23" t="s">
        <v>2886</v>
      </c>
    </row>
    <row r="269" spans="1:4" ht="15.75" x14ac:dyDescent="0.25">
      <c r="A269" s="21" t="s">
        <v>2104</v>
      </c>
      <c r="B269" s="22" t="s">
        <v>2384</v>
      </c>
      <c r="C269" s="22" t="s">
        <v>2888</v>
      </c>
      <c r="D269" s="23" t="s">
        <v>2747</v>
      </c>
    </row>
    <row r="270" spans="1:4" ht="15.75" x14ac:dyDescent="0.25">
      <c r="A270" s="21" t="s">
        <v>2103</v>
      </c>
      <c r="B270" s="22" t="s">
        <v>2387</v>
      </c>
      <c r="C270" s="22" t="s">
        <v>2436</v>
      </c>
      <c r="D270" s="23" t="s">
        <v>2889</v>
      </c>
    </row>
    <row r="271" spans="1:4" ht="15.75" x14ac:dyDescent="0.25">
      <c r="A271" s="21" t="s">
        <v>2102</v>
      </c>
      <c r="B271" s="22" t="s">
        <v>2387</v>
      </c>
      <c r="C271" s="22" t="s">
        <v>2891</v>
      </c>
      <c r="D271" s="23" t="s">
        <v>2890</v>
      </c>
    </row>
    <row r="272" spans="1:4" ht="15.75" x14ac:dyDescent="0.25">
      <c r="A272" s="21" t="s">
        <v>2101</v>
      </c>
      <c r="B272" s="22" t="s">
        <v>2387</v>
      </c>
      <c r="C272" s="22" t="s">
        <v>2893</v>
      </c>
      <c r="D272" s="23" t="s">
        <v>2892</v>
      </c>
    </row>
    <row r="273" spans="1:4" ht="15.75" x14ac:dyDescent="0.25">
      <c r="A273" s="21" t="s">
        <v>2100</v>
      </c>
      <c r="B273" s="22" t="s">
        <v>2387</v>
      </c>
      <c r="C273" s="22" t="s">
        <v>2400</v>
      </c>
      <c r="D273" s="23" t="s">
        <v>2894</v>
      </c>
    </row>
    <row r="274" spans="1:4" ht="15.75" x14ac:dyDescent="0.25">
      <c r="A274" s="21" t="s">
        <v>2099</v>
      </c>
      <c r="B274" s="22" t="s">
        <v>2387</v>
      </c>
      <c r="C274" s="22" t="s">
        <v>2488</v>
      </c>
      <c r="D274" s="23" t="s">
        <v>2895</v>
      </c>
    </row>
    <row r="275" spans="1:4" ht="15.75" x14ac:dyDescent="0.25">
      <c r="A275" s="21" t="s">
        <v>2098</v>
      </c>
      <c r="B275" s="22" t="s">
        <v>2387</v>
      </c>
      <c r="C275" s="22" t="s">
        <v>2897</v>
      </c>
      <c r="D275" s="23" t="s">
        <v>2896</v>
      </c>
    </row>
    <row r="276" spans="1:4" ht="15.75" x14ac:dyDescent="0.25">
      <c r="A276" s="21" t="s">
        <v>2097</v>
      </c>
      <c r="B276" s="22" t="s">
        <v>2387</v>
      </c>
      <c r="C276" s="22" t="s">
        <v>2899</v>
      </c>
      <c r="D276" s="23" t="s">
        <v>2898</v>
      </c>
    </row>
    <row r="277" spans="1:4" ht="15.75" x14ac:dyDescent="0.25">
      <c r="A277" s="21" t="s">
        <v>2096</v>
      </c>
      <c r="B277" s="22" t="s">
        <v>2387</v>
      </c>
      <c r="C277" s="22" t="s">
        <v>2775</v>
      </c>
      <c r="D277" s="23" t="s">
        <v>2900</v>
      </c>
    </row>
    <row r="278" spans="1:4" ht="15.75" x14ac:dyDescent="0.25">
      <c r="A278" s="21" t="s">
        <v>2095</v>
      </c>
      <c r="B278" s="22" t="s">
        <v>2387</v>
      </c>
      <c r="C278" s="22" t="s">
        <v>2902</v>
      </c>
      <c r="D278" s="23" t="s">
        <v>2901</v>
      </c>
    </row>
    <row r="279" spans="1:4" ht="15.75" x14ac:dyDescent="0.25">
      <c r="A279" s="21" t="s">
        <v>2094</v>
      </c>
      <c r="B279" s="22" t="s">
        <v>2387</v>
      </c>
      <c r="C279" s="22" t="s">
        <v>2904</v>
      </c>
      <c r="D279" s="23" t="s">
        <v>2903</v>
      </c>
    </row>
    <row r="280" spans="1:4" ht="15.75" x14ac:dyDescent="0.25">
      <c r="A280" s="21" t="s">
        <v>2093</v>
      </c>
      <c r="B280" s="22" t="s">
        <v>2384</v>
      </c>
      <c r="C280" s="22" t="s">
        <v>2905</v>
      </c>
      <c r="D280" s="23" t="s">
        <v>2729</v>
      </c>
    </row>
    <row r="281" spans="1:4" ht="15.75" x14ac:dyDescent="0.25">
      <c r="A281" s="21" t="s">
        <v>2092</v>
      </c>
      <c r="B281" s="22" t="s">
        <v>2387</v>
      </c>
      <c r="C281" s="22" t="s">
        <v>2907</v>
      </c>
      <c r="D281" s="23" t="s">
        <v>2906</v>
      </c>
    </row>
    <row r="282" spans="1:4" ht="15.75" x14ac:dyDescent="0.25">
      <c r="A282" s="21" t="s">
        <v>2091</v>
      </c>
      <c r="B282" s="22" t="s">
        <v>2384</v>
      </c>
      <c r="C282" s="22" t="s">
        <v>2909</v>
      </c>
      <c r="D282" s="23" t="s">
        <v>2908</v>
      </c>
    </row>
    <row r="283" spans="1:4" ht="15.75" x14ac:dyDescent="0.25">
      <c r="A283" s="21" t="s">
        <v>2090</v>
      </c>
      <c r="B283" s="22" t="s">
        <v>2387</v>
      </c>
      <c r="C283" s="22" t="s">
        <v>2910</v>
      </c>
      <c r="D283" s="23" t="s">
        <v>2566</v>
      </c>
    </row>
    <row r="284" spans="1:4" ht="15.75" x14ac:dyDescent="0.25">
      <c r="A284" s="21" t="s">
        <v>2089</v>
      </c>
      <c r="B284" s="22" t="s">
        <v>2387</v>
      </c>
      <c r="C284" s="22" t="s">
        <v>2912</v>
      </c>
      <c r="D284" s="23" t="s">
        <v>2911</v>
      </c>
    </row>
    <row r="285" spans="1:4" ht="15.75" x14ac:dyDescent="0.25">
      <c r="A285" s="21" t="s">
        <v>2088</v>
      </c>
      <c r="B285" s="22" t="s">
        <v>2387</v>
      </c>
      <c r="C285" s="22" t="s">
        <v>2914</v>
      </c>
      <c r="D285" s="23" t="s">
        <v>2913</v>
      </c>
    </row>
    <row r="286" spans="1:4" ht="15.75" x14ac:dyDescent="0.25">
      <c r="A286" s="21" t="s">
        <v>2087</v>
      </c>
      <c r="B286" s="22" t="s">
        <v>2387</v>
      </c>
      <c r="C286" s="22" t="s">
        <v>2916</v>
      </c>
      <c r="D286" s="23" t="s">
        <v>2915</v>
      </c>
    </row>
    <row r="287" spans="1:4" ht="15.75" x14ac:dyDescent="0.25">
      <c r="A287" s="21" t="s">
        <v>2086</v>
      </c>
      <c r="B287" s="22" t="s">
        <v>2384</v>
      </c>
      <c r="C287" s="22" t="s">
        <v>2918</v>
      </c>
      <c r="D287" s="23" t="s">
        <v>2917</v>
      </c>
    </row>
    <row r="288" spans="1:4" ht="15.75" x14ac:dyDescent="0.25">
      <c r="A288" s="21" t="s">
        <v>2085</v>
      </c>
      <c r="B288" s="22" t="s">
        <v>2384</v>
      </c>
      <c r="C288" s="22" t="s">
        <v>2920</v>
      </c>
      <c r="D288" s="23" t="s">
        <v>2919</v>
      </c>
    </row>
    <row r="289" spans="1:4" ht="15.75" x14ac:dyDescent="0.25">
      <c r="A289" s="21" t="s">
        <v>2084</v>
      </c>
      <c r="B289" s="22" t="s">
        <v>2387</v>
      </c>
      <c r="C289" s="22" t="s">
        <v>2775</v>
      </c>
      <c r="D289" s="23" t="s">
        <v>2921</v>
      </c>
    </row>
    <row r="290" spans="1:4" ht="15.75" x14ac:dyDescent="0.25">
      <c r="A290" s="21" t="s">
        <v>2083</v>
      </c>
      <c r="B290" s="22" t="s">
        <v>2387</v>
      </c>
      <c r="C290" s="22" t="s">
        <v>2923</v>
      </c>
      <c r="D290" s="23" t="s">
        <v>2922</v>
      </c>
    </row>
    <row r="291" spans="1:4" ht="15.75" x14ac:dyDescent="0.25">
      <c r="A291" s="21" t="s">
        <v>2082</v>
      </c>
      <c r="B291" s="22" t="s">
        <v>2387</v>
      </c>
      <c r="C291" s="22" t="s">
        <v>2810</v>
      </c>
      <c r="D291" s="23" t="s">
        <v>2924</v>
      </c>
    </row>
    <row r="292" spans="1:4" ht="15.75" x14ac:dyDescent="0.25">
      <c r="A292" s="21" t="s">
        <v>2081</v>
      </c>
      <c r="B292" s="22" t="s">
        <v>2387</v>
      </c>
      <c r="C292" s="22" t="s">
        <v>2926</v>
      </c>
      <c r="D292" s="23" t="s">
        <v>2925</v>
      </c>
    </row>
    <row r="293" spans="1:4" ht="15.75" x14ac:dyDescent="0.25">
      <c r="A293" s="21" t="s">
        <v>2080</v>
      </c>
      <c r="B293" s="22" t="s">
        <v>2387</v>
      </c>
      <c r="C293" s="22" t="s">
        <v>2928</v>
      </c>
      <c r="D293" s="23" t="s">
        <v>2927</v>
      </c>
    </row>
    <row r="294" spans="1:4" ht="15.75" x14ac:dyDescent="0.25">
      <c r="A294" s="21" t="s">
        <v>2079</v>
      </c>
      <c r="B294" s="22" t="s">
        <v>2387</v>
      </c>
      <c r="C294" s="22" t="s">
        <v>2930</v>
      </c>
      <c r="D294" s="23" t="s">
        <v>2929</v>
      </c>
    </row>
    <row r="295" spans="1:4" ht="15.75" x14ac:dyDescent="0.25">
      <c r="A295" s="21" t="s">
        <v>2078</v>
      </c>
      <c r="B295" s="22" t="s">
        <v>2384</v>
      </c>
      <c r="C295" s="22" t="s">
        <v>2932</v>
      </c>
      <c r="D295" s="23" t="s">
        <v>2931</v>
      </c>
    </row>
    <row r="296" spans="1:4" ht="15.75" x14ac:dyDescent="0.25">
      <c r="A296" s="21" t="s">
        <v>2077</v>
      </c>
      <c r="B296" s="22" t="s">
        <v>2387</v>
      </c>
      <c r="C296" s="22" t="s">
        <v>2934</v>
      </c>
      <c r="D296" s="23" t="s">
        <v>2933</v>
      </c>
    </row>
    <row r="297" spans="1:4" ht="15.75" x14ac:dyDescent="0.25">
      <c r="A297" s="21" t="s">
        <v>2076</v>
      </c>
      <c r="B297" s="22" t="s">
        <v>2387</v>
      </c>
      <c r="C297" s="22" t="s">
        <v>2936</v>
      </c>
      <c r="D297" s="23" t="s">
        <v>2935</v>
      </c>
    </row>
    <row r="298" spans="1:4" ht="15.75" x14ac:dyDescent="0.25">
      <c r="A298" s="21" t="s">
        <v>2075</v>
      </c>
      <c r="B298" s="22" t="s">
        <v>2387</v>
      </c>
      <c r="C298" s="22" t="s">
        <v>2938</v>
      </c>
      <c r="D298" s="23" t="s">
        <v>2937</v>
      </c>
    </row>
    <row r="299" spans="1:4" ht="15.75" x14ac:dyDescent="0.25">
      <c r="A299" s="21" t="s">
        <v>2074</v>
      </c>
      <c r="B299" s="22" t="s">
        <v>2384</v>
      </c>
      <c r="C299" s="22" t="s">
        <v>2940</v>
      </c>
      <c r="D299" s="23" t="s">
        <v>2939</v>
      </c>
    </row>
    <row r="300" spans="1:4" ht="15.75" x14ac:dyDescent="0.25">
      <c r="A300" s="21" t="s">
        <v>2073</v>
      </c>
      <c r="B300" s="22" t="s">
        <v>2387</v>
      </c>
      <c r="C300" s="22" t="s">
        <v>2942</v>
      </c>
      <c r="D300" s="23" t="s">
        <v>2941</v>
      </c>
    </row>
    <row r="301" spans="1:4" ht="15.75" x14ac:dyDescent="0.25">
      <c r="A301" s="21" t="s">
        <v>2072</v>
      </c>
      <c r="B301" s="22" t="s">
        <v>2384</v>
      </c>
      <c r="C301" s="22" t="s">
        <v>2944</v>
      </c>
      <c r="D301" s="23" t="s">
        <v>2943</v>
      </c>
    </row>
    <row r="302" spans="1:4" ht="15.75" x14ac:dyDescent="0.25">
      <c r="A302" s="21" t="s">
        <v>2071</v>
      </c>
      <c r="B302" s="22" t="s">
        <v>2387</v>
      </c>
      <c r="C302" s="22" t="s">
        <v>2945</v>
      </c>
      <c r="D302" s="23" t="s">
        <v>2841</v>
      </c>
    </row>
    <row r="303" spans="1:4" ht="15.75" x14ac:dyDescent="0.25">
      <c r="A303" s="21" t="s">
        <v>2070</v>
      </c>
      <c r="B303" s="22" t="s">
        <v>2384</v>
      </c>
      <c r="C303" s="22" t="s">
        <v>2545</v>
      </c>
      <c r="D303" s="23" t="s">
        <v>2946</v>
      </c>
    </row>
    <row r="304" spans="1:4" ht="15.75" x14ac:dyDescent="0.25">
      <c r="A304" s="21" t="s">
        <v>2069</v>
      </c>
      <c r="B304" s="22" t="s">
        <v>2387</v>
      </c>
      <c r="C304" s="22" t="s">
        <v>2948</v>
      </c>
      <c r="D304" s="23" t="s">
        <v>2947</v>
      </c>
    </row>
    <row r="305" spans="1:4" ht="15.75" x14ac:dyDescent="0.25">
      <c r="A305" s="21" t="s">
        <v>2068</v>
      </c>
      <c r="B305" s="22" t="s">
        <v>2384</v>
      </c>
      <c r="C305" s="22" t="s">
        <v>2950</v>
      </c>
      <c r="D305" s="23" t="s">
        <v>2949</v>
      </c>
    </row>
    <row r="306" spans="1:4" ht="15.75" x14ac:dyDescent="0.25">
      <c r="A306" s="21" t="s">
        <v>2067</v>
      </c>
      <c r="B306" s="22" t="s">
        <v>2384</v>
      </c>
      <c r="C306" s="22" t="s">
        <v>2952</v>
      </c>
      <c r="D306" s="23" t="s">
        <v>2951</v>
      </c>
    </row>
    <row r="307" spans="1:4" ht="15.75" x14ac:dyDescent="0.25">
      <c r="A307" s="21" t="s">
        <v>2066</v>
      </c>
      <c r="B307" s="22" t="s">
        <v>2384</v>
      </c>
      <c r="C307" s="22" t="s">
        <v>2953</v>
      </c>
      <c r="D307" s="23" t="s">
        <v>2835</v>
      </c>
    </row>
    <row r="308" spans="1:4" ht="15.75" x14ac:dyDescent="0.25">
      <c r="A308" s="21" t="s">
        <v>2065</v>
      </c>
      <c r="B308" s="22" t="s">
        <v>2384</v>
      </c>
      <c r="C308" s="22" t="s">
        <v>2511</v>
      </c>
      <c r="D308" s="23" t="s">
        <v>2954</v>
      </c>
    </row>
    <row r="309" spans="1:4" ht="15.75" x14ac:dyDescent="0.25">
      <c r="A309" s="21" t="s">
        <v>2064</v>
      </c>
      <c r="B309" s="22" t="s">
        <v>2387</v>
      </c>
      <c r="C309" s="22" t="s">
        <v>2956</v>
      </c>
      <c r="D309" s="23" t="s">
        <v>2955</v>
      </c>
    </row>
    <row r="310" spans="1:4" ht="15.75" x14ac:dyDescent="0.25">
      <c r="A310" s="21" t="s">
        <v>2063</v>
      </c>
      <c r="B310" s="22" t="s">
        <v>2384</v>
      </c>
      <c r="C310" s="22" t="s">
        <v>2958</v>
      </c>
      <c r="D310" s="23" t="s">
        <v>2957</v>
      </c>
    </row>
    <row r="311" spans="1:4" ht="15.75" x14ac:dyDescent="0.25">
      <c r="A311" s="21" t="s">
        <v>2062</v>
      </c>
      <c r="B311" s="22" t="s">
        <v>2384</v>
      </c>
      <c r="C311" s="22" t="s">
        <v>2960</v>
      </c>
      <c r="D311" s="23" t="s">
        <v>2959</v>
      </c>
    </row>
    <row r="312" spans="1:4" ht="15.75" x14ac:dyDescent="0.25">
      <c r="A312" s="21" t="s">
        <v>2061</v>
      </c>
      <c r="B312" s="22" t="s">
        <v>2387</v>
      </c>
      <c r="C312" s="22" t="s">
        <v>2961</v>
      </c>
      <c r="D312" s="23" t="s">
        <v>2520</v>
      </c>
    </row>
    <row r="313" spans="1:4" ht="15.75" x14ac:dyDescent="0.25">
      <c r="A313" s="21" t="s">
        <v>2060</v>
      </c>
      <c r="B313" s="22" t="s">
        <v>2387</v>
      </c>
      <c r="C313" s="22" t="s">
        <v>2963</v>
      </c>
      <c r="D313" s="23" t="s">
        <v>2962</v>
      </c>
    </row>
    <row r="314" spans="1:4" ht="15.75" x14ac:dyDescent="0.25">
      <c r="A314" s="21" t="s">
        <v>2059</v>
      </c>
      <c r="B314" s="22" t="s">
        <v>2387</v>
      </c>
      <c r="C314" s="22" t="s">
        <v>2965</v>
      </c>
      <c r="D314" s="23" t="s">
        <v>2964</v>
      </c>
    </row>
    <row r="315" spans="1:4" ht="15.75" x14ac:dyDescent="0.25">
      <c r="A315" s="21" t="s">
        <v>2058</v>
      </c>
      <c r="B315" s="22" t="s">
        <v>2384</v>
      </c>
      <c r="C315" s="22" t="s">
        <v>2967</v>
      </c>
      <c r="D315" s="23" t="s">
        <v>2966</v>
      </c>
    </row>
    <row r="316" spans="1:4" ht="15.75" x14ac:dyDescent="0.25">
      <c r="A316" s="21" t="s">
        <v>2057</v>
      </c>
      <c r="B316" s="22" t="s">
        <v>2384</v>
      </c>
      <c r="C316" s="22" t="s">
        <v>2969</v>
      </c>
      <c r="D316" s="23" t="s">
        <v>2968</v>
      </c>
    </row>
    <row r="317" spans="1:4" ht="15.75" x14ac:dyDescent="0.25">
      <c r="A317" s="21" t="s">
        <v>2056</v>
      </c>
      <c r="B317" s="22" t="s">
        <v>2387</v>
      </c>
      <c r="C317" s="22" t="s">
        <v>2719</v>
      </c>
      <c r="D317" s="23" t="s">
        <v>2970</v>
      </c>
    </row>
    <row r="318" spans="1:4" ht="15.75" x14ac:dyDescent="0.25">
      <c r="A318" s="21" t="s">
        <v>2055</v>
      </c>
      <c r="B318" s="22" t="s">
        <v>2387</v>
      </c>
      <c r="C318" s="22" t="s">
        <v>2424</v>
      </c>
      <c r="D318" s="23" t="s">
        <v>2971</v>
      </c>
    </row>
    <row r="319" spans="1:4" ht="15.75" x14ac:dyDescent="0.25">
      <c r="A319" s="21" t="s">
        <v>2054</v>
      </c>
      <c r="B319" s="22" t="s">
        <v>2387</v>
      </c>
      <c r="C319" s="22" t="s">
        <v>2973</v>
      </c>
      <c r="D319" s="23" t="s">
        <v>2972</v>
      </c>
    </row>
    <row r="320" spans="1:4" ht="15.75" x14ac:dyDescent="0.25">
      <c r="A320" s="21" t="s">
        <v>2053</v>
      </c>
      <c r="B320" s="22" t="s">
        <v>2387</v>
      </c>
      <c r="C320" s="22" t="s">
        <v>2975</v>
      </c>
      <c r="D320" s="23" t="s">
        <v>2974</v>
      </c>
    </row>
    <row r="321" spans="1:4" ht="15.75" x14ac:dyDescent="0.25">
      <c r="A321" s="21" t="s">
        <v>2052</v>
      </c>
      <c r="B321" s="22" t="s">
        <v>2384</v>
      </c>
      <c r="C321" s="22" t="s">
        <v>2977</v>
      </c>
      <c r="D321" s="23" t="s">
        <v>2976</v>
      </c>
    </row>
    <row r="322" spans="1:4" ht="15.75" x14ac:dyDescent="0.25">
      <c r="A322" s="21" t="s">
        <v>2051</v>
      </c>
      <c r="B322" s="22" t="s">
        <v>2384</v>
      </c>
      <c r="C322" s="22" t="s">
        <v>2979</v>
      </c>
      <c r="D322" s="23" t="s">
        <v>2978</v>
      </c>
    </row>
    <row r="323" spans="1:4" ht="15.75" x14ac:dyDescent="0.25">
      <c r="A323" s="21" t="s">
        <v>2050</v>
      </c>
      <c r="B323" s="22" t="s">
        <v>2387</v>
      </c>
      <c r="C323" s="22" t="s">
        <v>2981</v>
      </c>
      <c r="D323" s="23" t="s">
        <v>2980</v>
      </c>
    </row>
    <row r="324" spans="1:4" ht="15.75" x14ac:dyDescent="0.25">
      <c r="A324" s="21" t="s">
        <v>2049</v>
      </c>
      <c r="B324" s="22" t="s">
        <v>2387</v>
      </c>
      <c r="C324" s="22" t="s">
        <v>2982</v>
      </c>
      <c r="D324" s="23" t="s">
        <v>2911</v>
      </c>
    </row>
    <row r="325" spans="1:4" ht="15.75" x14ac:dyDescent="0.25">
      <c r="A325" s="21" t="s">
        <v>2048</v>
      </c>
      <c r="B325" s="22" t="s">
        <v>2387</v>
      </c>
      <c r="C325" s="22" t="s">
        <v>2680</v>
      </c>
      <c r="D325" s="23" t="s">
        <v>2983</v>
      </c>
    </row>
    <row r="326" spans="1:4" ht="15.75" x14ac:dyDescent="0.25">
      <c r="A326" s="21" t="s">
        <v>2047</v>
      </c>
      <c r="B326" s="22" t="s">
        <v>2384</v>
      </c>
      <c r="C326" s="22" t="s">
        <v>2985</v>
      </c>
      <c r="D326" s="23" t="s">
        <v>2984</v>
      </c>
    </row>
    <row r="327" spans="1:4" ht="15.75" x14ac:dyDescent="0.25">
      <c r="A327" s="21" t="s">
        <v>2046</v>
      </c>
      <c r="B327" s="22" t="s">
        <v>2387</v>
      </c>
      <c r="C327" s="22" t="s">
        <v>2987</v>
      </c>
      <c r="D327" s="23" t="s">
        <v>2986</v>
      </c>
    </row>
    <row r="328" spans="1:4" ht="15.75" x14ac:dyDescent="0.25">
      <c r="A328" s="21" t="s">
        <v>2045</v>
      </c>
      <c r="B328" s="22" t="s">
        <v>2387</v>
      </c>
      <c r="C328" s="22" t="s">
        <v>2820</v>
      </c>
      <c r="D328" s="23" t="s">
        <v>2988</v>
      </c>
    </row>
    <row r="329" spans="1:4" ht="15.75" x14ac:dyDescent="0.25">
      <c r="A329" s="21" t="s">
        <v>2044</v>
      </c>
      <c r="B329" s="22" t="s">
        <v>2387</v>
      </c>
      <c r="C329" s="22" t="s">
        <v>2990</v>
      </c>
      <c r="D329" s="23" t="s">
        <v>2989</v>
      </c>
    </row>
    <row r="330" spans="1:4" ht="15.75" x14ac:dyDescent="0.25">
      <c r="A330" s="21" t="s">
        <v>2043</v>
      </c>
      <c r="B330" s="22" t="s">
        <v>2387</v>
      </c>
      <c r="C330" s="22" t="s">
        <v>2810</v>
      </c>
      <c r="D330" s="23" t="s">
        <v>2991</v>
      </c>
    </row>
    <row r="331" spans="1:4" ht="15.75" x14ac:dyDescent="0.25">
      <c r="A331" s="21" t="s">
        <v>2042</v>
      </c>
      <c r="B331" s="22" t="s">
        <v>2387</v>
      </c>
      <c r="C331" s="22" t="s">
        <v>2993</v>
      </c>
      <c r="D331" s="23" t="s">
        <v>2992</v>
      </c>
    </row>
    <row r="332" spans="1:4" ht="15.75" x14ac:dyDescent="0.25">
      <c r="A332" s="21" t="s">
        <v>2041</v>
      </c>
      <c r="B332" s="22" t="s">
        <v>2387</v>
      </c>
      <c r="C332" s="22" t="s">
        <v>2995</v>
      </c>
      <c r="D332" s="23" t="s">
        <v>2994</v>
      </c>
    </row>
    <row r="333" spans="1:4" ht="15.75" x14ac:dyDescent="0.25">
      <c r="A333" s="21" t="s">
        <v>2040</v>
      </c>
      <c r="B333" s="22" t="s">
        <v>2387</v>
      </c>
      <c r="C333" s="22" t="s">
        <v>2975</v>
      </c>
      <c r="D333" s="23" t="s">
        <v>2996</v>
      </c>
    </row>
    <row r="334" spans="1:4" ht="15.75" x14ac:dyDescent="0.25">
      <c r="A334" s="21" t="s">
        <v>2039</v>
      </c>
      <c r="B334" s="22" t="s">
        <v>2384</v>
      </c>
      <c r="C334" s="22" t="s">
        <v>2998</v>
      </c>
      <c r="D334" s="23" t="s">
        <v>2997</v>
      </c>
    </row>
    <row r="335" spans="1:4" ht="15.75" x14ac:dyDescent="0.25">
      <c r="A335" s="21" t="s">
        <v>2038</v>
      </c>
      <c r="B335" s="22" t="s">
        <v>2387</v>
      </c>
      <c r="C335" s="22" t="s">
        <v>3000</v>
      </c>
      <c r="D335" s="23" t="s">
        <v>2999</v>
      </c>
    </row>
    <row r="336" spans="1:4" ht="15.75" x14ac:dyDescent="0.25">
      <c r="A336" s="21" t="s">
        <v>2037</v>
      </c>
      <c r="B336" s="22" t="s">
        <v>2384</v>
      </c>
      <c r="C336" s="22" t="s">
        <v>3002</v>
      </c>
      <c r="D336" s="23" t="s">
        <v>3001</v>
      </c>
    </row>
    <row r="337" spans="1:4" ht="15.75" x14ac:dyDescent="0.25">
      <c r="A337" s="21" t="s">
        <v>2036</v>
      </c>
      <c r="B337" s="22" t="s">
        <v>2387</v>
      </c>
      <c r="C337" s="22" t="s">
        <v>3004</v>
      </c>
      <c r="D337" s="23" t="s">
        <v>3003</v>
      </c>
    </row>
    <row r="338" spans="1:4" ht="15.75" x14ac:dyDescent="0.25">
      <c r="A338" s="21" t="s">
        <v>2035</v>
      </c>
      <c r="B338" s="22" t="s">
        <v>2384</v>
      </c>
      <c r="C338" s="22" t="s">
        <v>3006</v>
      </c>
      <c r="D338" s="23" t="s">
        <v>3005</v>
      </c>
    </row>
    <row r="339" spans="1:4" ht="15.75" x14ac:dyDescent="0.25">
      <c r="A339" s="21" t="s">
        <v>2034</v>
      </c>
      <c r="B339" s="22" t="s">
        <v>2384</v>
      </c>
      <c r="C339" s="22" t="s">
        <v>2777</v>
      </c>
      <c r="D339" s="23" t="s">
        <v>3007</v>
      </c>
    </row>
    <row r="340" spans="1:4" ht="15.75" x14ac:dyDescent="0.25">
      <c r="A340" s="21" t="s">
        <v>2033</v>
      </c>
      <c r="B340" s="22" t="s">
        <v>2387</v>
      </c>
      <c r="C340" s="22" t="s">
        <v>2699</v>
      </c>
      <c r="D340" s="23" t="s">
        <v>3008</v>
      </c>
    </row>
    <row r="341" spans="1:4" ht="15.75" x14ac:dyDescent="0.25">
      <c r="A341" s="21" t="s">
        <v>2032</v>
      </c>
      <c r="B341" s="22" t="s">
        <v>2384</v>
      </c>
      <c r="C341" s="22" t="s">
        <v>3010</v>
      </c>
      <c r="D341" s="23" t="s">
        <v>3009</v>
      </c>
    </row>
    <row r="342" spans="1:4" ht="15.75" x14ac:dyDescent="0.25">
      <c r="A342" s="21" t="s">
        <v>2031</v>
      </c>
      <c r="B342" s="22" t="s">
        <v>2384</v>
      </c>
      <c r="C342" s="22" t="s">
        <v>3012</v>
      </c>
      <c r="D342" s="23" t="s">
        <v>3011</v>
      </c>
    </row>
    <row r="343" spans="1:4" ht="15.75" x14ac:dyDescent="0.25">
      <c r="A343" s="21" t="s">
        <v>2030</v>
      </c>
      <c r="B343" s="22" t="s">
        <v>2384</v>
      </c>
      <c r="C343" s="22" t="s">
        <v>3014</v>
      </c>
      <c r="D343" s="23" t="s">
        <v>3013</v>
      </c>
    </row>
    <row r="344" spans="1:4" ht="15.75" x14ac:dyDescent="0.25">
      <c r="A344" s="21" t="s">
        <v>2029</v>
      </c>
      <c r="B344" s="22" t="s">
        <v>2384</v>
      </c>
      <c r="C344" s="22" t="s">
        <v>2573</v>
      </c>
      <c r="D344" s="23" t="s">
        <v>3015</v>
      </c>
    </row>
    <row r="345" spans="1:4" ht="15.75" x14ac:dyDescent="0.25">
      <c r="A345" s="21" t="s">
        <v>2028</v>
      </c>
      <c r="B345" s="22" t="s">
        <v>2387</v>
      </c>
      <c r="C345" s="22" t="s">
        <v>3017</v>
      </c>
      <c r="D345" s="23" t="s">
        <v>3016</v>
      </c>
    </row>
    <row r="346" spans="1:4" ht="15.75" x14ac:dyDescent="0.25">
      <c r="A346" s="21" t="s">
        <v>2027</v>
      </c>
      <c r="B346" s="22" t="s">
        <v>2384</v>
      </c>
      <c r="C346" s="22" t="s">
        <v>3019</v>
      </c>
      <c r="D346" s="23" t="s">
        <v>3018</v>
      </c>
    </row>
    <row r="347" spans="1:4" ht="15.75" x14ac:dyDescent="0.25">
      <c r="A347" s="21" t="s">
        <v>2026</v>
      </c>
      <c r="B347" s="22" t="s">
        <v>2387</v>
      </c>
      <c r="C347" s="22" t="s">
        <v>2485</v>
      </c>
      <c r="D347" s="23" t="s">
        <v>3020</v>
      </c>
    </row>
    <row r="348" spans="1:4" ht="15.75" x14ac:dyDescent="0.25">
      <c r="A348" s="21" t="s">
        <v>2025</v>
      </c>
      <c r="B348" s="22" t="s">
        <v>2384</v>
      </c>
      <c r="C348" s="22" t="s">
        <v>3022</v>
      </c>
      <c r="D348" s="23" t="s">
        <v>3021</v>
      </c>
    </row>
    <row r="349" spans="1:4" ht="15.75" x14ac:dyDescent="0.25">
      <c r="A349" s="21" t="s">
        <v>2024</v>
      </c>
      <c r="B349" s="22" t="s">
        <v>2384</v>
      </c>
      <c r="C349" s="22" t="s">
        <v>3024</v>
      </c>
      <c r="D349" s="23" t="s">
        <v>3023</v>
      </c>
    </row>
    <row r="350" spans="1:4" ht="15.75" x14ac:dyDescent="0.25">
      <c r="A350" s="21" t="s">
        <v>2023</v>
      </c>
      <c r="B350" s="22" t="s">
        <v>2387</v>
      </c>
      <c r="C350" s="22" t="s">
        <v>3026</v>
      </c>
      <c r="D350" s="23" t="s">
        <v>3025</v>
      </c>
    </row>
    <row r="351" spans="1:4" ht="15.75" x14ac:dyDescent="0.25">
      <c r="A351" s="21" t="s">
        <v>2022</v>
      </c>
      <c r="B351" s="22" t="s">
        <v>2384</v>
      </c>
      <c r="C351" s="22" t="s">
        <v>3028</v>
      </c>
      <c r="D351" s="23" t="s">
        <v>3027</v>
      </c>
    </row>
    <row r="352" spans="1:4" ht="15.75" x14ac:dyDescent="0.25">
      <c r="A352" s="21" t="s">
        <v>2021</v>
      </c>
      <c r="B352" s="22" t="s">
        <v>2387</v>
      </c>
      <c r="C352" s="22" t="s">
        <v>3030</v>
      </c>
      <c r="D352" s="23" t="s">
        <v>3029</v>
      </c>
    </row>
    <row r="353" spans="1:4" ht="15.75" x14ac:dyDescent="0.25">
      <c r="A353" s="21" t="s">
        <v>2020</v>
      </c>
      <c r="B353" s="22" t="s">
        <v>2384</v>
      </c>
      <c r="C353" s="22" t="s">
        <v>3032</v>
      </c>
      <c r="D353" s="23" t="s">
        <v>3031</v>
      </c>
    </row>
    <row r="354" spans="1:4" ht="15.75" x14ac:dyDescent="0.25">
      <c r="A354" s="21" t="s">
        <v>2019</v>
      </c>
      <c r="B354" s="22" t="s">
        <v>2387</v>
      </c>
      <c r="C354" s="22" t="s">
        <v>3033</v>
      </c>
      <c r="D354" s="23" t="s">
        <v>2540</v>
      </c>
    </row>
    <row r="355" spans="1:4" ht="15.75" x14ac:dyDescent="0.25">
      <c r="A355" s="21" t="s">
        <v>2018</v>
      </c>
      <c r="B355" s="22" t="s">
        <v>2384</v>
      </c>
      <c r="C355" s="22" t="s">
        <v>3035</v>
      </c>
      <c r="D355" s="23" t="s">
        <v>3034</v>
      </c>
    </row>
    <row r="356" spans="1:4" ht="15.75" x14ac:dyDescent="0.25">
      <c r="A356" s="21" t="s">
        <v>2017</v>
      </c>
      <c r="B356" s="22" t="s">
        <v>2384</v>
      </c>
      <c r="C356" s="22" t="s">
        <v>3037</v>
      </c>
      <c r="D356" s="23" t="s">
        <v>3036</v>
      </c>
    </row>
    <row r="357" spans="1:4" ht="15.75" x14ac:dyDescent="0.25">
      <c r="A357" s="21" t="s">
        <v>2016</v>
      </c>
      <c r="B357" s="22" t="s">
        <v>2384</v>
      </c>
      <c r="C357" s="22" t="s">
        <v>3039</v>
      </c>
      <c r="D357" s="23" t="s">
        <v>3038</v>
      </c>
    </row>
    <row r="358" spans="1:4" ht="15.75" x14ac:dyDescent="0.25">
      <c r="A358" s="21" t="s">
        <v>2015</v>
      </c>
      <c r="B358" s="22" t="s">
        <v>2387</v>
      </c>
      <c r="C358" s="22" t="s">
        <v>3041</v>
      </c>
      <c r="D358" s="23" t="s">
        <v>3040</v>
      </c>
    </row>
    <row r="359" spans="1:4" ht="15.75" x14ac:dyDescent="0.25">
      <c r="A359" s="21" t="s">
        <v>2014</v>
      </c>
      <c r="B359" s="22" t="s">
        <v>2387</v>
      </c>
      <c r="C359" s="22" t="s">
        <v>3043</v>
      </c>
      <c r="D359" s="23" t="s">
        <v>3042</v>
      </c>
    </row>
    <row r="360" spans="1:4" ht="15.75" x14ac:dyDescent="0.25">
      <c r="A360" s="21" t="s">
        <v>2013</v>
      </c>
      <c r="B360" s="22" t="s">
        <v>2387</v>
      </c>
      <c r="C360" s="22" t="s">
        <v>3045</v>
      </c>
      <c r="D360" s="23" t="s">
        <v>3044</v>
      </c>
    </row>
    <row r="361" spans="1:4" ht="15.75" x14ac:dyDescent="0.25">
      <c r="A361" s="21" t="s">
        <v>2012</v>
      </c>
      <c r="B361" s="22" t="s">
        <v>2387</v>
      </c>
      <c r="C361" s="22" t="s">
        <v>3046</v>
      </c>
      <c r="D361" s="23" t="s">
        <v>2745</v>
      </c>
    </row>
    <row r="362" spans="1:4" ht="15.75" x14ac:dyDescent="0.25">
      <c r="A362" s="21" t="s">
        <v>2011</v>
      </c>
      <c r="B362" s="22" t="s">
        <v>2387</v>
      </c>
      <c r="C362" s="22" t="s">
        <v>3048</v>
      </c>
      <c r="D362" s="23" t="s">
        <v>3047</v>
      </c>
    </row>
    <row r="363" spans="1:4" ht="15.75" x14ac:dyDescent="0.25">
      <c r="A363" s="21" t="s">
        <v>2010</v>
      </c>
      <c r="B363" s="22" t="s">
        <v>2387</v>
      </c>
      <c r="C363" s="22" t="s">
        <v>2513</v>
      </c>
      <c r="D363" s="23" t="s">
        <v>3049</v>
      </c>
    </row>
    <row r="364" spans="1:4" ht="15.75" x14ac:dyDescent="0.25">
      <c r="A364" s="21" t="s">
        <v>2009</v>
      </c>
      <c r="B364" s="22" t="s">
        <v>2387</v>
      </c>
      <c r="C364" s="22" t="s">
        <v>3051</v>
      </c>
      <c r="D364" s="23" t="s">
        <v>3050</v>
      </c>
    </row>
    <row r="365" spans="1:4" ht="15.75" x14ac:dyDescent="0.25">
      <c r="A365" s="21" t="s">
        <v>2008</v>
      </c>
      <c r="B365" s="22" t="s">
        <v>2384</v>
      </c>
      <c r="C365" s="22" t="s">
        <v>3053</v>
      </c>
      <c r="D365" s="23" t="s">
        <v>3052</v>
      </c>
    </row>
    <row r="366" spans="1:4" ht="15.75" x14ac:dyDescent="0.25">
      <c r="A366" s="21" t="s">
        <v>2007</v>
      </c>
      <c r="B366" s="22" t="s">
        <v>2384</v>
      </c>
      <c r="C366" s="22" t="s">
        <v>3055</v>
      </c>
      <c r="D366" s="23" t="s">
        <v>3054</v>
      </c>
    </row>
    <row r="367" spans="1:4" ht="15.75" x14ac:dyDescent="0.25">
      <c r="A367" s="21" t="s">
        <v>2006</v>
      </c>
      <c r="B367" s="22" t="s">
        <v>2387</v>
      </c>
      <c r="C367" s="22" t="s">
        <v>3057</v>
      </c>
      <c r="D367" s="23" t="s">
        <v>3056</v>
      </c>
    </row>
    <row r="368" spans="1:4" ht="15.75" x14ac:dyDescent="0.25">
      <c r="A368" s="21" t="s">
        <v>2005</v>
      </c>
      <c r="B368" s="22" t="s">
        <v>2387</v>
      </c>
      <c r="C368" s="22" t="s">
        <v>3059</v>
      </c>
      <c r="D368" s="23" t="s">
        <v>3058</v>
      </c>
    </row>
    <row r="369" spans="1:4" ht="15.75" x14ac:dyDescent="0.25">
      <c r="A369" s="21" t="s">
        <v>2004</v>
      </c>
      <c r="B369" s="22" t="s">
        <v>2384</v>
      </c>
      <c r="C369" s="22" t="s">
        <v>3061</v>
      </c>
      <c r="D369" s="23" t="s">
        <v>3060</v>
      </c>
    </row>
    <row r="370" spans="1:4" ht="15.75" x14ac:dyDescent="0.25">
      <c r="A370" s="21" t="s">
        <v>2003</v>
      </c>
      <c r="B370" s="22" t="s">
        <v>2387</v>
      </c>
      <c r="C370" s="22" t="s">
        <v>3063</v>
      </c>
      <c r="D370" s="23" t="s">
        <v>3062</v>
      </c>
    </row>
    <row r="371" spans="1:4" ht="15.75" x14ac:dyDescent="0.25">
      <c r="A371" s="21" t="s">
        <v>2002</v>
      </c>
      <c r="B371" s="22" t="s">
        <v>2387</v>
      </c>
      <c r="C371" s="22" t="s">
        <v>3065</v>
      </c>
      <c r="D371" s="23" t="s">
        <v>3064</v>
      </c>
    </row>
    <row r="372" spans="1:4" ht="15.75" x14ac:dyDescent="0.25">
      <c r="A372" s="21" t="s">
        <v>2001</v>
      </c>
      <c r="B372" s="22" t="s">
        <v>2384</v>
      </c>
      <c r="C372" s="22" t="s">
        <v>3067</v>
      </c>
      <c r="D372" s="23" t="s">
        <v>3066</v>
      </c>
    </row>
    <row r="373" spans="1:4" ht="15.75" x14ac:dyDescent="0.25">
      <c r="A373" s="21" t="s">
        <v>2000</v>
      </c>
      <c r="B373" s="22" t="s">
        <v>2387</v>
      </c>
      <c r="C373" s="22" t="s">
        <v>3069</v>
      </c>
      <c r="D373" s="23" t="s">
        <v>3068</v>
      </c>
    </row>
    <row r="374" spans="1:4" ht="15.75" x14ac:dyDescent="0.25">
      <c r="A374" s="21" t="s">
        <v>1999</v>
      </c>
      <c r="B374" s="22" t="s">
        <v>2384</v>
      </c>
      <c r="C374" s="22" t="s">
        <v>3071</v>
      </c>
      <c r="D374" s="23" t="s">
        <v>3070</v>
      </c>
    </row>
    <row r="375" spans="1:4" ht="15.75" x14ac:dyDescent="0.25">
      <c r="A375" s="21" t="s">
        <v>1998</v>
      </c>
      <c r="B375" s="22" t="s">
        <v>2384</v>
      </c>
      <c r="C375" s="22" t="s">
        <v>2918</v>
      </c>
      <c r="D375" s="23" t="s">
        <v>3072</v>
      </c>
    </row>
    <row r="376" spans="1:4" ht="15.75" x14ac:dyDescent="0.25">
      <c r="A376" s="21" t="s">
        <v>1997</v>
      </c>
      <c r="B376" s="22" t="s">
        <v>2384</v>
      </c>
      <c r="C376" s="22" t="s">
        <v>3074</v>
      </c>
      <c r="D376" s="23" t="s">
        <v>3073</v>
      </c>
    </row>
    <row r="377" spans="1:4" ht="15.75" x14ac:dyDescent="0.25">
      <c r="A377" s="21" t="s">
        <v>1996</v>
      </c>
      <c r="B377" s="22" t="s">
        <v>2387</v>
      </c>
      <c r="C377" s="22" t="s">
        <v>3076</v>
      </c>
      <c r="D377" s="23" t="s">
        <v>3075</v>
      </c>
    </row>
    <row r="378" spans="1:4" ht="15.75" x14ac:dyDescent="0.25">
      <c r="A378" s="21" t="s">
        <v>1995</v>
      </c>
      <c r="B378" s="22" t="s">
        <v>2387</v>
      </c>
      <c r="C378" s="22" t="s">
        <v>2680</v>
      </c>
      <c r="D378" s="23" t="s">
        <v>3077</v>
      </c>
    </row>
    <row r="379" spans="1:4" ht="15.75" x14ac:dyDescent="0.25">
      <c r="A379" s="21" t="s">
        <v>1994</v>
      </c>
      <c r="B379" s="22" t="s">
        <v>2384</v>
      </c>
      <c r="C379" s="22" t="s">
        <v>3079</v>
      </c>
      <c r="D379" s="23" t="s">
        <v>3078</v>
      </c>
    </row>
    <row r="380" spans="1:4" ht="15.75" x14ac:dyDescent="0.25">
      <c r="A380" s="21" t="s">
        <v>1993</v>
      </c>
      <c r="B380" s="22" t="s">
        <v>2384</v>
      </c>
      <c r="C380" s="22" t="s">
        <v>2754</v>
      </c>
      <c r="D380" s="23" t="s">
        <v>3080</v>
      </c>
    </row>
    <row r="381" spans="1:4" ht="15.75" x14ac:dyDescent="0.25">
      <c r="A381" s="21" t="s">
        <v>1992</v>
      </c>
      <c r="B381" s="22" t="s">
        <v>2387</v>
      </c>
      <c r="C381" s="22" t="s">
        <v>3082</v>
      </c>
      <c r="D381" s="23" t="s">
        <v>3081</v>
      </c>
    </row>
    <row r="382" spans="1:4" ht="15.75" x14ac:dyDescent="0.25">
      <c r="A382" s="21" t="s">
        <v>1991</v>
      </c>
      <c r="B382" s="22" t="s">
        <v>2384</v>
      </c>
      <c r="C382" s="22" t="s">
        <v>3084</v>
      </c>
      <c r="D382" s="23" t="s">
        <v>3083</v>
      </c>
    </row>
    <row r="383" spans="1:4" ht="15.75" x14ac:dyDescent="0.25">
      <c r="A383" s="21" t="s">
        <v>1990</v>
      </c>
      <c r="B383" s="22" t="s">
        <v>2387</v>
      </c>
      <c r="C383" s="22" t="s">
        <v>2398</v>
      </c>
      <c r="D383" s="23" t="s">
        <v>3085</v>
      </c>
    </row>
    <row r="384" spans="1:4" ht="15.75" x14ac:dyDescent="0.25">
      <c r="A384" s="21" t="s">
        <v>1989</v>
      </c>
      <c r="B384" s="22" t="s">
        <v>2387</v>
      </c>
      <c r="C384" s="22" t="s">
        <v>2824</v>
      </c>
      <c r="D384" s="23" t="s">
        <v>3086</v>
      </c>
    </row>
    <row r="385" spans="1:4" ht="15.75" x14ac:dyDescent="0.25">
      <c r="A385" s="21" t="s">
        <v>1988</v>
      </c>
      <c r="B385" s="22" t="s">
        <v>2384</v>
      </c>
      <c r="C385" s="22" t="s">
        <v>2533</v>
      </c>
      <c r="D385" s="23" t="s">
        <v>3087</v>
      </c>
    </row>
    <row r="386" spans="1:4" ht="15.75" x14ac:dyDescent="0.25">
      <c r="A386" s="21" t="s">
        <v>1987</v>
      </c>
      <c r="B386" s="22" t="s">
        <v>2387</v>
      </c>
      <c r="C386" s="22" t="s">
        <v>3089</v>
      </c>
      <c r="D386" s="23" t="s">
        <v>3088</v>
      </c>
    </row>
    <row r="387" spans="1:4" ht="15.75" x14ac:dyDescent="0.25">
      <c r="A387" s="21" t="s">
        <v>1986</v>
      </c>
      <c r="B387" s="22" t="s">
        <v>2387</v>
      </c>
      <c r="C387" s="22" t="s">
        <v>3091</v>
      </c>
      <c r="D387" s="23" t="s">
        <v>3090</v>
      </c>
    </row>
    <row r="388" spans="1:4" ht="15.75" x14ac:dyDescent="0.25">
      <c r="A388" s="21" t="s">
        <v>1985</v>
      </c>
      <c r="B388" s="22" t="s">
        <v>2384</v>
      </c>
      <c r="C388" s="22" t="s">
        <v>3093</v>
      </c>
      <c r="D388" s="23" t="s">
        <v>3092</v>
      </c>
    </row>
    <row r="389" spans="1:4" ht="15.75" x14ac:dyDescent="0.25">
      <c r="A389" s="21" t="s">
        <v>1984</v>
      </c>
      <c r="B389" s="22" t="s">
        <v>2387</v>
      </c>
      <c r="C389" s="22" t="s">
        <v>3095</v>
      </c>
      <c r="D389" s="23" t="s">
        <v>3094</v>
      </c>
    </row>
    <row r="390" spans="1:4" ht="15.75" x14ac:dyDescent="0.25">
      <c r="A390" s="21" t="s">
        <v>1983</v>
      </c>
      <c r="B390" s="22" t="s">
        <v>2384</v>
      </c>
      <c r="C390" s="22" t="s">
        <v>2960</v>
      </c>
      <c r="D390" s="23" t="s">
        <v>3096</v>
      </c>
    </row>
    <row r="391" spans="1:4" ht="15.75" x14ac:dyDescent="0.25">
      <c r="A391" s="21" t="s">
        <v>1982</v>
      </c>
      <c r="B391" s="22" t="s">
        <v>2384</v>
      </c>
      <c r="C391" s="22" t="s">
        <v>3098</v>
      </c>
      <c r="D391" s="23" t="s">
        <v>3097</v>
      </c>
    </row>
    <row r="392" spans="1:4" ht="15.75" x14ac:dyDescent="0.25">
      <c r="A392" s="21" t="s">
        <v>1981</v>
      </c>
      <c r="B392" s="22" t="s">
        <v>2387</v>
      </c>
      <c r="C392" s="22" t="s">
        <v>3100</v>
      </c>
      <c r="D392" s="23" t="s">
        <v>3099</v>
      </c>
    </row>
    <row r="393" spans="1:4" ht="15.75" x14ac:dyDescent="0.25">
      <c r="A393" s="21" t="s">
        <v>1980</v>
      </c>
      <c r="B393" s="22" t="s">
        <v>2387</v>
      </c>
      <c r="C393" s="22" t="s">
        <v>2481</v>
      </c>
      <c r="D393" s="23" t="s">
        <v>3101</v>
      </c>
    </row>
    <row r="394" spans="1:4" ht="15.75" x14ac:dyDescent="0.25">
      <c r="A394" s="21" t="s">
        <v>1979</v>
      </c>
      <c r="B394" s="22" t="s">
        <v>2384</v>
      </c>
      <c r="C394" s="22" t="s">
        <v>3103</v>
      </c>
      <c r="D394" s="23" t="s">
        <v>3102</v>
      </c>
    </row>
    <row r="395" spans="1:4" ht="15.75" x14ac:dyDescent="0.25">
      <c r="A395" s="21" t="s">
        <v>1978</v>
      </c>
      <c r="B395" s="22" t="s">
        <v>2387</v>
      </c>
      <c r="C395" s="22" t="s">
        <v>3104</v>
      </c>
      <c r="D395" s="23" t="s">
        <v>2776</v>
      </c>
    </row>
    <row r="396" spans="1:4" ht="15.75" x14ac:dyDescent="0.25">
      <c r="A396" s="21" t="s">
        <v>1977</v>
      </c>
      <c r="B396" s="22" t="s">
        <v>2384</v>
      </c>
      <c r="C396" s="22" t="s">
        <v>3106</v>
      </c>
      <c r="D396" s="23" t="s">
        <v>3105</v>
      </c>
    </row>
    <row r="397" spans="1:4" ht="15.75" x14ac:dyDescent="0.25">
      <c r="A397" s="21" t="s">
        <v>1976</v>
      </c>
      <c r="B397" s="22" t="s">
        <v>2384</v>
      </c>
      <c r="C397" s="22" t="s">
        <v>3108</v>
      </c>
      <c r="D397" s="23" t="s">
        <v>3107</v>
      </c>
    </row>
    <row r="398" spans="1:4" ht="15.75" x14ac:dyDescent="0.25">
      <c r="A398" s="21" t="s">
        <v>1975</v>
      </c>
      <c r="B398" s="22" t="s">
        <v>2384</v>
      </c>
      <c r="C398" s="22" t="s">
        <v>3110</v>
      </c>
      <c r="D398" s="23" t="s">
        <v>3109</v>
      </c>
    </row>
    <row r="399" spans="1:4" ht="15.75" x14ac:dyDescent="0.25">
      <c r="A399" s="21" t="s">
        <v>1974</v>
      </c>
      <c r="B399" s="22" t="s">
        <v>2387</v>
      </c>
      <c r="C399" s="22" t="s">
        <v>3112</v>
      </c>
      <c r="D399" s="23" t="s">
        <v>3111</v>
      </c>
    </row>
    <row r="400" spans="1:4" ht="15.75" x14ac:dyDescent="0.25">
      <c r="A400" s="21" t="s">
        <v>1973</v>
      </c>
      <c r="B400" s="22" t="s">
        <v>2384</v>
      </c>
      <c r="C400" s="22" t="s">
        <v>2555</v>
      </c>
      <c r="D400" s="23" t="s">
        <v>3113</v>
      </c>
    </row>
    <row r="401" spans="1:4" ht="15.75" x14ac:dyDescent="0.25">
      <c r="A401" s="21" t="s">
        <v>1972</v>
      </c>
      <c r="B401" s="22" t="s">
        <v>2384</v>
      </c>
      <c r="C401" s="22" t="s">
        <v>3115</v>
      </c>
      <c r="D401" s="23" t="s">
        <v>3114</v>
      </c>
    </row>
    <row r="402" spans="1:4" ht="15.75" x14ac:dyDescent="0.25">
      <c r="A402" s="21" t="s">
        <v>1971</v>
      </c>
      <c r="B402" s="22" t="s">
        <v>2387</v>
      </c>
      <c r="C402" s="22" t="s">
        <v>3117</v>
      </c>
      <c r="D402" s="23" t="s">
        <v>3116</v>
      </c>
    </row>
    <row r="403" spans="1:4" ht="15.75" x14ac:dyDescent="0.25">
      <c r="A403" s="21" t="s">
        <v>1970</v>
      </c>
      <c r="B403" s="22" t="s">
        <v>2384</v>
      </c>
      <c r="C403" s="22" t="s">
        <v>3119</v>
      </c>
      <c r="D403" s="23" t="s">
        <v>3118</v>
      </c>
    </row>
    <row r="404" spans="1:4" ht="15.75" x14ac:dyDescent="0.25">
      <c r="A404" s="21" t="s">
        <v>1969</v>
      </c>
      <c r="B404" s="22" t="s">
        <v>2384</v>
      </c>
      <c r="C404" s="22" t="s">
        <v>3121</v>
      </c>
      <c r="D404" s="23" t="s">
        <v>3120</v>
      </c>
    </row>
    <row r="405" spans="1:4" ht="15.75" x14ac:dyDescent="0.25">
      <c r="A405" s="21" t="s">
        <v>1968</v>
      </c>
      <c r="B405" s="22" t="s">
        <v>2387</v>
      </c>
      <c r="C405" s="22" t="s">
        <v>3123</v>
      </c>
      <c r="D405" s="23" t="s">
        <v>3122</v>
      </c>
    </row>
    <row r="406" spans="1:4" ht="15.75" x14ac:dyDescent="0.25">
      <c r="A406" s="21" t="s">
        <v>1967</v>
      </c>
      <c r="B406" s="22" t="s">
        <v>2387</v>
      </c>
      <c r="C406" s="22" t="s">
        <v>3125</v>
      </c>
      <c r="D406" s="23" t="s">
        <v>3124</v>
      </c>
    </row>
    <row r="407" spans="1:4" ht="15.75" x14ac:dyDescent="0.25">
      <c r="A407" s="21" t="s">
        <v>1966</v>
      </c>
      <c r="B407" s="22" t="s">
        <v>2387</v>
      </c>
      <c r="C407" s="22" t="s">
        <v>3127</v>
      </c>
      <c r="D407" s="23" t="s">
        <v>3126</v>
      </c>
    </row>
    <row r="408" spans="1:4" ht="15.75" x14ac:dyDescent="0.25">
      <c r="A408" s="21" t="s">
        <v>1965</v>
      </c>
      <c r="B408" s="22" t="s">
        <v>2387</v>
      </c>
      <c r="C408" s="22" t="s">
        <v>3129</v>
      </c>
      <c r="D408" s="23" t="s">
        <v>3128</v>
      </c>
    </row>
    <row r="409" spans="1:4" ht="15.75" x14ac:dyDescent="0.25">
      <c r="A409" s="21" t="s">
        <v>1964</v>
      </c>
      <c r="B409" s="22" t="s">
        <v>2387</v>
      </c>
      <c r="C409" s="22" t="s">
        <v>3131</v>
      </c>
      <c r="D409" s="23" t="s">
        <v>3130</v>
      </c>
    </row>
    <row r="410" spans="1:4" ht="15.75" x14ac:dyDescent="0.25">
      <c r="A410" s="21" t="s">
        <v>1963</v>
      </c>
      <c r="B410" s="22" t="s">
        <v>2387</v>
      </c>
      <c r="C410" s="22" t="s">
        <v>3133</v>
      </c>
      <c r="D410" s="23" t="s">
        <v>3132</v>
      </c>
    </row>
    <row r="411" spans="1:4" ht="15.75" x14ac:dyDescent="0.25">
      <c r="A411" s="21" t="s">
        <v>1962</v>
      </c>
      <c r="B411" s="22" t="s">
        <v>2384</v>
      </c>
      <c r="C411" s="22" t="s">
        <v>3135</v>
      </c>
      <c r="D411" s="23" t="s">
        <v>3134</v>
      </c>
    </row>
    <row r="412" spans="1:4" ht="15.75" x14ac:dyDescent="0.25">
      <c r="A412" s="21" t="s">
        <v>1961</v>
      </c>
      <c r="B412" s="22" t="s">
        <v>2384</v>
      </c>
      <c r="C412" s="22" t="s">
        <v>3137</v>
      </c>
      <c r="D412" s="23" t="s">
        <v>3136</v>
      </c>
    </row>
    <row r="413" spans="1:4" ht="15.75" x14ac:dyDescent="0.25">
      <c r="A413" s="21" t="s">
        <v>1960</v>
      </c>
      <c r="B413" s="22" t="s">
        <v>2387</v>
      </c>
      <c r="C413" s="22" t="s">
        <v>3139</v>
      </c>
      <c r="D413" s="23" t="s">
        <v>3138</v>
      </c>
    </row>
    <row r="414" spans="1:4" ht="15.75" x14ac:dyDescent="0.25">
      <c r="A414" s="21" t="s">
        <v>1959</v>
      </c>
      <c r="B414" s="22" t="s">
        <v>2384</v>
      </c>
      <c r="C414" s="22" t="s">
        <v>3141</v>
      </c>
      <c r="D414" s="23" t="s">
        <v>3140</v>
      </c>
    </row>
    <row r="415" spans="1:4" ht="15.75" x14ac:dyDescent="0.25">
      <c r="A415" s="21" t="s">
        <v>1958</v>
      </c>
      <c r="B415" s="22" t="s">
        <v>2384</v>
      </c>
      <c r="C415" s="22" t="s">
        <v>3143</v>
      </c>
      <c r="D415" s="23" t="s">
        <v>3142</v>
      </c>
    </row>
    <row r="416" spans="1:4" ht="15.75" x14ac:dyDescent="0.25">
      <c r="A416" s="21" t="s">
        <v>1957</v>
      </c>
      <c r="B416" s="22" t="s">
        <v>2387</v>
      </c>
      <c r="C416" s="22" t="s">
        <v>3145</v>
      </c>
      <c r="D416" s="23" t="s">
        <v>3144</v>
      </c>
    </row>
    <row r="417" spans="1:4" ht="15.75" x14ac:dyDescent="0.25">
      <c r="A417" s="21" t="s">
        <v>1956</v>
      </c>
      <c r="B417" s="22" t="s">
        <v>2387</v>
      </c>
      <c r="C417" s="22" t="s">
        <v>2398</v>
      </c>
      <c r="D417" s="23" t="s">
        <v>3146</v>
      </c>
    </row>
    <row r="418" spans="1:4" ht="15.75" x14ac:dyDescent="0.25">
      <c r="A418" s="21" t="s">
        <v>1955</v>
      </c>
      <c r="B418" s="22" t="s">
        <v>2384</v>
      </c>
      <c r="C418" s="22" t="s">
        <v>3148</v>
      </c>
      <c r="D418" s="23" t="s">
        <v>3147</v>
      </c>
    </row>
    <row r="419" spans="1:4" ht="15.75" x14ac:dyDescent="0.25">
      <c r="A419" s="21" t="s">
        <v>1954</v>
      </c>
      <c r="B419" s="22" t="s">
        <v>2384</v>
      </c>
      <c r="C419" s="22" t="s">
        <v>3019</v>
      </c>
      <c r="D419" s="23" t="s">
        <v>3149</v>
      </c>
    </row>
    <row r="420" spans="1:4" ht="15.75" x14ac:dyDescent="0.25">
      <c r="A420" s="21" t="s">
        <v>1953</v>
      </c>
      <c r="B420" s="22" t="s">
        <v>2384</v>
      </c>
      <c r="C420" s="22" t="s">
        <v>3151</v>
      </c>
      <c r="D420" s="23" t="s">
        <v>3150</v>
      </c>
    </row>
    <row r="421" spans="1:4" ht="15.75" x14ac:dyDescent="0.25">
      <c r="A421" s="21" t="s">
        <v>1952</v>
      </c>
      <c r="B421" s="22" t="s">
        <v>2384</v>
      </c>
      <c r="C421" s="22" t="s">
        <v>3153</v>
      </c>
      <c r="D421" s="23" t="s">
        <v>3152</v>
      </c>
    </row>
    <row r="422" spans="1:4" ht="15.75" x14ac:dyDescent="0.25">
      <c r="A422" s="21" t="s">
        <v>1951</v>
      </c>
      <c r="B422" s="22" t="s">
        <v>2387</v>
      </c>
      <c r="C422" s="22" t="s">
        <v>3155</v>
      </c>
      <c r="D422" s="23" t="s">
        <v>3154</v>
      </c>
    </row>
    <row r="423" spans="1:4" ht="15.75" x14ac:dyDescent="0.25">
      <c r="A423" s="21" t="s">
        <v>1950</v>
      </c>
      <c r="B423" s="22" t="s">
        <v>2384</v>
      </c>
      <c r="C423" s="22" t="s">
        <v>3156</v>
      </c>
      <c r="D423" s="23" t="s">
        <v>2596</v>
      </c>
    </row>
    <row r="424" spans="1:4" ht="15.75" x14ac:dyDescent="0.25">
      <c r="A424" s="21" t="s">
        <v>1949</v>
      </c>
      <c r="B424" s="22" t="s">
        <v>2384</v>
      </c>
      <c r="C424" s="22" t="s">
        <v>3158</v>
      </c>
      <c r="D424" s="23" t="s">
        <v>3157</v>
      </c>
    </row>
    <row r="425" spans="1:4" ht="15.75" x14ac:dyDescent="0.25">
      <c r="A425" s="21" t="s">
        <v>1948</v>
      </c>
      <c r="B425" s="22" t="s">
        <v>2384</v>
      </c>
      <c r="C425" s="22" t="s">
        <v>3160</v>
      </c>
      <c r="D425" s="23" t="s">
        <v>3159</v>
      </c>
    </row>
    <row r="426" spans="1:4" ht="15.75" x14ac:dyDescent="0.25">
      <c r="A426" s="21" t="s">
        <v>1947</v>
      </c>
      <c r="B426" s="22" t="s">
        <v>2387</v>
      </c>
      <c r="C426" s="22" t="s">
        <v>3143</v>
      </c>
      <c r="D426" s="23" t="s">
        <v>3161</v>
      </c>
    </row>
    <row r="427" spans="1:4" ht="15.75" x14ac:dyDescent="0.25">
      <c r="A427" s="21" t="s">
        <v>1946</v>
      </c>
      <c r="B427" s="22" t="s">
        <v>2387</v>
      </c>
      <c r="C427" s="22" t="s">
        <v>2775</v>
      </c>
      <c r="D427" s="23" t="s">
        <v>3162</v>
      </c>
    </row>
    <row r="428" spans="1:4" ht="15.75" x14ac:dyDescent="0.25">
      <c r="A428" s="21" t="s">
        <v>1945</v>
      </c>
      <c r="B428" s="22" t="s">
        <v>2384</v>
      </c>
      <c r="C428" s="22" t="s">
        <v>3164</v>
      </c>
      <c r="D428" s="23" t="s">
        <v>3163</v>
      </c>
    </row>
    <row r="429" spans="1:4" ht="15.75" x14ac:dyDescent="0.25">
      <c r="A429" s="21" t="s">
        <v>1944</v>
      </c>
      <c r="B429" s="22" t="s">
        <v>2384</v>
      </c>
      <c r="C429" s="22" t="s">
        <v>3166</v>
      </c>
      <c r="D429" s="23" t="s">
        <v>3165</v>
      </c>
    </row>
    <row r="430" spans="1:4" ht="15.75" x14ac:dyDescent="0.25">
      <c r="A430" s="21" t="s">
        <v>1943</v>
      </c>
      <c r="B430" s="22" t="s">
        <v>2384</v>
      </c>
      <c r="C430" s="22" t="s">
        <v>2539</v>
      </c>
      <c r="D430" s="23" t="s">
        <v>3167</v>
      </c>
    </row>
    <row r="431" spans="1:4" ht="15.75" x14ac:dyDescent="0.25">
      <c r="A431" s="21" t="s">
        <v>1942</v>
      </c>
      <c r="B431" s="22" t="s">
        <v>2384</v>
      </c>
      <c r="C431" s="22" t="s">
        <v>3169</v>
      </c>
      <c r="D431" s="23" t="s">
        <v>3168</v>
      </c>
    </row>
    <row r="432" spans="1:4" ht="15.75" x14ac:dyDescent="0.25">
      <c r="A432" s="21" t="s">
        <v>1941</v>
      </c>
      <c r="B432" s="22" t="s">
        <v>2384</v>
      </c>
      <c r="C432" s="22" t="s">
        <v>3171</v>
      </c>
      <c r="D432" s="23" t="s">
        <v>3170</v>
      </c>
    </row>
    <row r="433" spans="1:4" ht="15.75" x14ac:dyDescent="0.25">
      <c r="A433" s="21" t="s">
        <v>1940</v>
      </c>
      <c r="B433" s="22" t="s">
        <v>2384</v>
      </c>
      <c r="C433" s="22" t="s">
        <v>3173</v>
      </c>
      <c r="D433" s="23" t="s">
        <v>3172</v>
      </c>
    </row>
    <row r="434" spans="1:4" ht="15.75" x14ac:dyDescent="0.25">
      <c r="A434" s="21" t="s">
        <v>1939</v>
      </c>
      <c r="B434" s="22" t="s">
        <v>2387</v>
      </c>
      <c r="C434" s="22" t="s">
        <v>3129</v>
      </c>
      <c r="D434" s="23" t="s">
        <v>3174</v>
      </c>
    </row>
    <row r="435" spans="1:4" ht="15.75" x14ac:dyDescent="0.25">
      <c r="A435" s="21" t="s">
        <v>1938</v>
      </c>
      <c r="B435" s="22" t="s">
        <v>2384</v>
      </c>
      <c r="C435" s="22" t="s">
        <v>2555</v>
      </c>
      <c r="D435" s="23" t="s">
        <v>3175</v>
      </c>
    </row>
    <row r="436" spans="1:4" ht="15.75" x14ac:dyDescent="0.25">
      <c r="A436" s="21" t="s">
        <v>1937</v>
      </c>
      <c r="B436" s="22" t="s">
        <v>2387</v>
      </c>
      <c r="C436" s="22" t="s">
        <v>3177</v>
      </c>
      <c r="D436" s="23" t="s">
        <v>3176</v>
      </c>
    </row>
    <row r="437" spans="1:4" ht="15.75" x14ac:dyDescent="0.25">
      <c r="A437" s="21" t="s">
        <v>1936</v>
      </c>
      <c r="B437" s="22" t="s">
        <v>2387</v>
      </c>
      <c r="C437" s="22" t="s">
        <v>3179</v>
      </c>
      <c r="D437" s="23" t="s">
        <v>3178</v>
      </c>
    </row>
    <row r="438" spans="1:4" ht="15.75" x14ac:dyDescent="0.25">
      <c r="A438" s="21" t="s">
        <v>1935</v>
      </c>
      <c r="B438" s="22" t="s">
        <v>2387</v>
      </c>
      <c r="C438" s="22" t="s">
        <v>3181</v>
      </c>
      <c r="D438" s="23" t="s">
        <v>3180</v>
      </c>
    </row>
    <row r="439" spans="1:4" ht="15.75" x14ac:dyDescent="0.25">
      <c r="A439" s="21" t="s">
        <v>1934</v>
      </c>
      <c r="B439" s="22" t="s">
        <v>2384</v>
      </c>
      <c r="C439" s="22" t="s">
        <v>3055</v>
      </c>
      <c r="D439" s="23" t="s">
        <v>3182</v>
      </c>
    </row>
    <row r="440" spans="1:4" ht="15.75" x14ac:dyDescent="0.25">
      <c r="A440" s="21" t="s">
        <v>1933</v>
      </c>
      <c r="B440" s="22" t="s">
        <v>2387</v>
      </c>
      <c r="C440" s="22" t="s">
        <v>3184</v>
      </c>
      <c r="D440" s="23" t="s">
        <v>3183</v>
      </c>
    </row>
    <row r="441" spans="1:4" ht="15.75" x14ac:dyDescent="0.25">
      <c r="A441" s="21" t="s">
        <v>1932</v>
      </c>
      <c r="B441" s="22" t="s">
        <v>2384</v>
      </c>
      <c r="C441" s="22" t="s">
        <v>3186</v>
      </c>
      <c r="D441" s="23" t="s">
        <v>3185</v>
      </c>
    </row>
    <row r="442" spans="1:4" ht="15.75" x14ac:dyDescent="0.25">
      <c r="A442" s="21" t="s">
        <v>1931</v>
      </c>
      <c r="B442" s="22" t="s">
        <v>2384</v>
      </c>
      <c r="C442" s="22" t="s">
        <v>3188</v>
      </c>
      <c r="D442" s="23" t="s">
        <v>3187</v>
      </c>
    </row>
    <row r="443" spans="1:4" ht="15.75" x14ac:dyDescent="0.25">
      <c r="A443" s="21" t="s">
        <v>1930</v>
      </c>
      <c r="B443" s="22" t="s">
        <v>2387</v>
      </c>
      <c r="C443" s="22" t="s">
        <v>3190</v>
      </c>
      <c r="D443" s="23" t="s">
        <v>3189</v>
      </c>
    </row>
    <row r="444" spans="1:4" ht="15.75" x14ac:dyDescent="0.25">
      <c r="A444" s="21" t="s">
        <v>1929</v>
      </c>
      <c r="B444" s="22" t="s">
        <v>2387</v>
      </c>
      <c r="C444" s="22" t="s">
        <v>3191</v>
      </c>
      <c r="D444" s="23" t="s">
        <v>2518</v>
      </c>
    </row>
    <row r="445" spans="1:4" ht="15.75" x14ac:dyDescent="0.25">
      <c r="A445" s="21" t="s">
        <v>1928</v>
      </c>
      <c r="B445" s="22" t="s">
        <v>2384</v>
      </c>
      <c r="C445" s="22" t="s">
        <v>3193</v>
      </c>
      <c r="D445" s="23" t="s">
        <v>3192</v>
      </c>
    </row>
    <row r="446" spans="1:4" ht="15.75" x14ac:dyDescent="0.25">
      <c r="A446" s="21" t="s">
        <v>1927</v>
      </c>
      <c r="B446" s="22" t="s">
        <v>2384</v>
      </c>
      <c r="C446" s="22" t="s">
        <v>3195</v>
      </c>
      <c r="D446" s="23" t="s">
        <v>3194</v>
      </c>
    </row>
    <row r="447" spans="1:4" ht="15.75" x14ac:dyDescent="0.25">
      <c r="A447" s="21" t="s">
        <v>1926</v>
      </c>
      <c r="B447" s="22" t="s">
        <v>2387</v>
      </c>
      <c r="C447" s="22" t="s">
        <v>2990</v>
      </c>
      <c r="D447" s="23" t="s">
        <v>3196</v>
      </c>
    </row>
    <row r="448" spans="1:4" ht="15.75" x14ac:dyDescent="0.25">
      <c r="A448" s="21" t="s">
        <v>1925</v>
      </c>
      <c r="B448" s="22" t="s">
        <v>2384</v>
      </c>
      <c r="C448" s="22" t="s">
        <v>3198</v>
      </c>
      <c r="D448" s="23" t="s">
        <v>3197</v>
      </c>
    </row>
    <row r="449" spans="1:4" ht="15.75" x14ac:dyDescent="0.25">
      <c r="A449" s="21" t="s">
        <v>1924</v>
      </c>
      <c r="B449" s="22" t="s">
        <v>2387</v>
      </c>
      <c r="C449" s="22" t="s">
        <v>3200</v>
      </c>
      <c r="D449" s="23" t="s">
        <v>3199</v>
      </c>
    </row>
    <row r="450" spans="1:4" ht="15.75" x14ac:dyDescent="0.25">
      <c r="A450" s="21" t="s">
        <v>1923</v>
      </c>
      <c r="B450" s="22" t="s">
        <v>2387</v>
      </c>
      <c r="C450" s="22" t="s">
        <v>3202</v>
      </c>
      <c r="D450" s="23" t="s">
        <v>3201</v>
      </c>
    </row>
    <row r="451" spans="1:4" ht="15.75" x14ac:dyDescent="0.25">
      <c r="A451" s="21" t="s">
        <v>1922</v>
      </c>
      <c r="B451" s="22" t="s">
        <v>2384</v>
      </c>
      <c r="C451" s="22" t="s">
        <v>3204</v>
      </c>
      <c r="D451" s="23" t="s">
        <v>3203</v>
      </c>
    </row>
    <row r="452" spans="1:4" ht="15.75" x14ac:dyDescent="0.25">
      <c r="A452" s="21" t="s">
        <v>1921</v>
      </c>
      <c r="B452" s="22" t="s">
        <v>2384</v>
      </c>
      <c r="C452" s="22" t="s">
        <v>3205</v>
      </c>
      <c r="D452" s="23" t="s">
        <v>3027</v>
      </c>
    </row>
    <row r="453" spans="1:4" ht="15.75" x14ac:dyDescent="0.25">
      <c r="A453" s="21" t="s">
        <v>1920</v>
      </c>
      <c r="B453" s="22" t="s">
        <v>2387</v>
      </c>
      <c r="C453" s="22" t="s">
        <v>3206</v>
      </c>
      <c r="D453" s="23" t="s">
        <v>2484</v>
      </c>
    </row>
    <row r="454" spans="1:4" ht="15.75" x14ac:dyDescent="0.25">
      <c r="A454" s="21" t="s">
        <v>1919</v>
      </c>
      <c r="B454" s="22" t="s">
        <v>2384</v>
      </c>
      <c r="C454" s="22" t="s">
        <v>3208</v>
      </c>
      <c r="D454" s="23" t="s">
        <v>3207</v>
      </c>
    </row>
    <row r="455" spans="1:4" ht="15.75" x14ac:dyDescent="0.25">
      <c r="A455" s="21" t="s">
        <v>1918</v>
      </c>
      <c r="B455" s="22" t="s">
        <v>2387</v>
      </c>
      <c r="C455" s="22" t="s">
        <v>2640</v>
      </c>
      <c r="D455" s="23" t="s">
        <v>3209</v>
      </c>
    </row>
    <row r="456" spans="1:4" ht="15.75" x14ac:dyDescent="0.25">
      <c r="A456" s="21" t="s">
        <v>1917</v>
      </c>
      <c r="B456" s="22" t="s">
        <v>2387</v>
      </c>
      <c r="C456" s="22" t="s">
        <v>2398</v>
      </c>
      <c r="D456" s="23" t="s">
        <v>3210</v>
      </c>
    </row>
    <row r="457" spans="1:4" ht="15.75" x14ac:dyDescent="0.25">
      <c r="A457" s="21" t="s">
        <v>1916</v>
      </c>
      <c r="B457" s="22" t="s">
        <v>2387</v>
      </c>
      <c r="C457" s="22" t="s">
        <v>3212</v>
      </c>
      <c r="D457" s="23" t="s">
        <v>3211</v>
      </c>
    </row>
    <row r="458" spans="1:4" ht="15.75" x14ac:dyDescent="0.25">
      <c r="A458" s="21" t="s">
        <v>1915</v>
      </c>
      <c r="B458" s="22" t="s">
        <v>2387</v>
      </c>
      <c r="C458" s="22" t="s">
        <v>2923</v>
      </c>
      <c r="D458" s="23" t="s">
        <v>3213</v>
      </c>
    </row>
    <row r="459" spans="1:4" ht="15.75" x14ac:dyDescent="0.25">
      <c r="A459" s="21" t="s">
        <v>1914</v>
      </c>
      <c r="B459" s="22" t="s">
        <v>2387</v>
      </c>
      <c r="C459" s="22" t="s">
        <v>3215</v>
      </c>
      <c r="D459" s="23" t="s">
        <v>3214</v>
      </c>
    </row>
    <row r="460" spans="1:4" ht="15.75" x14ac:dyDescent="0.25">
      <c r="A460" s="21" t="s">
        <v>1913</v>
      </c>
      <c r="B460" s="22" t="s">
        <v>2384</v>
      </c>
      <c r="C460" s="22" t="s">
        <v>3217</v>
      </c>
      <c r="D460" s="23" t="s">
        <v>3216</v>
      </c>
    </row>
    <row r="461" spans="1:4" ht="15.75" x14ac:dyDescent="0.25">
      <c r="A461" s="21" t="s">
        <v>1912</v>
      </c>
      <c r="B461" s="22" t="s">
        <v>2387</v>
      </c>
      <c r="C461" s="22" t="s">
        <v>3218</v>
      </c>
      <c r="D461" s="23" t="s">
        <v>2508</v>
      </c>
    </row>
    <row r="462" spans="1:4" ht="15.75" x14ac:dyDescent="0.25">
      <c r="A462" s="21" t="s">
        <v>1911</v>
      </c>
      <c r="B462" s="22" t="s">
        <v>2384</v>
      </c>
      <c r="C462" s="22" t="s">
        <v>3219</v>
      </c>
      <c r="D462" s="23" t="s">
        <v>2933</v>
      </c>
    </row>
    <row r="463" spans="1:4" ht="15.75" x14ac:dyDescent="0.25">
      <c r="A463" s="21" t="s">
        <v>1910</v>
      </c>
      <c r="B463" s="22" t="s">
        <v>2384</v>
      </c>
      <c r="C463" s="22" t="s">
        <v>2496</v>
      </c>
      <c r="D463" s="23" t="s">
        <v>2540</v>
      </c>
    </row>
    <row r="464" spans="1:4" ht="15.75" x14ac:dyDescent="0.25">
      <c r="A464" s="21" t="s">
        <v>1909</v>
      </c>
      <c r="B464" s="22" t="s">
        <v>2384</v>
      </c>
      <c r="C464" s="22" t="s">
        <v>3221</v>
      </c>
      <c r="D464" s="23" t="s">
        <v>3220</v>
      </c>
    </row>
    <row r="465" spans="1:4" ht="15.75" x14ac:dyDescent="0.25">
      <c r="A465" s="21" t="s">
        <v>1908</v>
      </c>
      <c r="B465" s="22" t="s">
        <v>2387</v>
      </c>
      <c r="C465" s="22" t="s">
        <v>3223</v>
      </c>
      <c r="D465" s="23" t="s">
        <v>3222</v>
      </c>
    </row>
    <row r="466" spans="1:4" ht="15.75" x14ac:dyDescent="0.25">
      <c r="A466" s="21" t="s">
        <v>1907</v>
      </c>
      <c r="B466" s="22" t="s">
        <v>2384</v>
      </c>
      <c r="C466" s="22" t="s">
        <v>2533</v>
      </c>
      <c r="D466" s="23" t="s">
        <v>3224</v>
      </c>
    </row>
    <row r="467" spans="1:4" ht="15.75" x14ac:dyDescent="0.25">
      <c r="A467" s="21" t="s">
        <v>1906</v>
      </c>
      <c r="B467" s="22" t="s">
        <v>2387</v>
      </c>
      <c r="C467" s="22" t="s">
        <v>3226</v>
      </c>
      <c r="D467" s="23" t="s">
        <v>3225</v>
      </c>
    </row>
    <row r="468" spans="1:4" ht="15.75" x14ac:dyDescent="0.25">
      <c r="A468" s="21" t="s">
        <v>1905</v>
      </c>
      <c r="B468" s="22" t="s">
        <v>2387</v>
      </c>
      <c r="C468" s="22" t="s">
        <v>3227</v>
      </c>
      <c r="D468" s="23" t="s">
        <v>2514</v>
      </c>
    </row>
    <row r="469" spans="1:4" ht="15.75" x14ac:dyDescent="0.25">
      <c r="A469" s="21" t="s">
        <v>1904</v>
      </c>
      <c r="B469" s="22" t="s">
        <v>2384</v>
      </c>
      <c r="C469" s="22" t="s">
        <v>3229</v>
      </c>
      <c r="D469" s="23" t="s">
        <v>3228</v>
      </c>
    </row>
    <row r="470" spans="1:4" ht="15.75" x14ac:dyDescent="0.25">
      <c r="A470" s="21" t="s">
        <v>1903</v>
      </c>
      <c r="B470" s="22" t="s">
        <v>2384</v>
      </c>
      <c r="C470" s="22" t="s">
        <v>3231</v>
      </c>
      <c r="D470" s="23" t="s">
        <v>3230</v>
      </c>
    </row>
    <row r="471" spans="1:4" ht="15.75" x14ac:dyDescent="0.25">
      <c r="A471" s="21" t="s">
        <v>1902</v>
      </c>
      <c r="B471" s="22" t="s">
        <v>2387</v>
      </c>
      <c r="C471" s="22" t="s">
        <v>3233</v>
      </c>
      <c r="D471" s="23" t="s">
        <v>3232</v>
      </c>
    </row>
    <row r="472" spans="1:4" ht="15.75" x14ac:dyDescent="0.25">
      <c r="A472" s="21" t="s">
        <v>1901</v>
      </c>
      <c r="B472" s="22" t="s">
        <v>2387</v>
      </c>
      <c r="C472" s="22" t="s">
        <v>3235</v>
      </c>
      <c r="D472" s="23" t="s">
        <v>3234</v>
      </c>
    </row>
    <row r="473" spans="1:4" ht="15.75" x14ac:dyDescent="0.25">
      <c r="A473" s="21" t="s">
        <v>1900</v>
      </c>
      <c r="B473" s="22" t="s">
        <v>2387</v>
      </c>
      <c r="C473" s="22" t="s">
        <v>2810</v>
      </c>
      <c r="D473" s="23" t="s">
        <v>3236</v>
      </c>
    </row>
    <row r="474" spans="1:4" ht="15.75" x14ac:dyDescent="0.25">
      <c r="A474" s="21" t="s">
        <v>1899</v>
      </c>
      <c r="B474" s="22" t="s">
        <v>2387</v>
      </c>
      <c r="C474" s="22" t="s">
        <v>3237</v>
      </c>
      <c r="D474" s="23" t="s">
        <v>2845</v>
      </c>
    </row>
    <row r="475" spans="1:4" ht="15.75" x14ac:dyDescent="0.25">
      <c r="A475" s="21" t="s">
        <v>1898</v>
      </c>
      <c r="B475" s="22" t="s">
        <v>2387</v>
      </c>
      <c r="C475" s="22" t="s">
        <v>2408</v>
      </c>
      <c r="D475" s="23" t="s">
        <v>3238</v>
      </c>
    </row>
    <row r="476" spans="1:4" ht="15.75" x14ac:dyDescent="0.25">
      <c r="A476" s="21" t="s">
        <v>1897</v>
      </c>
      <c r="B476" s="22" t="s">
        <v>2387</v>
      </c>
      <c r="C476" s="22" t="s">
        <v>3240</v>
      </c>
      <c r="D476" s="23" t="s">
        <v>3239</v>
      </c>
    </row>
    <row r="477" spans="1:4" ht="15.75" x14ac:dyDescent="0.25">
      <c r="A477" s="21" t="s">
        <v>1895</v>
      </c>
      <c r="B477" s="22" t="s">
        <v>2387</v>
      </c>
      <c r="C477" s="22" t="s">
        <v>3242</v>
      </c>
      <c r="D477" s="23" t="s">
        <v>3241</v>
      </c>
    </row>
    <row r="478" spans="1:4" ht="15.75" x14ac:dyDescent="0.25">
      <c r="A478" s="21" t="s">
        <v>1894</v>
      </c>
      <c r="B478" s="22" t="s">
        <v>2384</v>
      </c>
      <c r="C478" s="22" t="s">
        <v>3244</v>
      </c>
      <c r="D478" s="23" t="s">
        <v>3243</v>
      </c>
    </row>
    <row r="479" spans="1:4" ht="15.75" x14ac:dyDescent="0.25">
      <c r="A479" s="21" t="s">
        <v>1893</v>
      </c>
      <c r="B479" s="22" t="s">
        <v>2387</v>
      </c>
      <c r="C479" s="22" t="s">
        <v>3246</v>
      </c>
      <c r="D479" s="23" t="s">
        <v>3245</v>
      </c>
    </row>
    <row r="480" spans="1:4" ht="15.75" x14ac:dyDescent="0.25">
      <c r="A480" s="21" t="s">
        <v>1892</v>
      </c>
      <c r="B480" s="22" t="s">
        <v>2387</v>
      </c>
      <c r="C480" s="22" t="s">
        <v>3248</v>
      </c>
      <c r="D480" s="23" t="s">
        <v>3247</v>
      </c>
    </row>
    <row r="481" spans="1:4" ht="15.75" x14ac:dyDescent="0.25">
      <c r="A481" s="21" t="s">
        <v>1891</v>
      </c>
      <c r="B481" s="22" t="s">
        <v>2387</v>
      </c>
      <c r="C481" s="22" t="s">
        <v>3250</v>
      </c>
      <c r="D481" s="23" t="s">
        <v>3249</v>
      </c>
    </row>
    <row r="482" spans="1:4" ht="15.75" x14ac:dyDescent="0.25">
      <c r="A482" s="21" t="s">
        <v>1890</v>
      </c>
      <c r="B482" s="22" t="s">
        <v>2387</v>
      </c>
      <c r="C482" s="22" t="s">
        <v>2734</v>
      </c>
      <c r="D482" s="23" t="s">
        <v>3251</v>
      </c>
    </row>
    <row r="483" spans="1:4" ht="15.75" x14ac:dyDescent="0.25">
      <c r="A483" s="21" t="s">
        <v>1889</v>
      </c>
      <c r="B483" s="22" t="s">
        <v>2387</v>
      </c>
      <c r="C483" s="22" t="s">
        <v>3253</v>
      </c>
      <c r="D483" s="23" t="s">
        <v>3252</v>
      </c>
    </row>
    <row r="484" spans="1:4" ht="15.75" x14ac:dyDescent="0.25">
      <c r="A484" s="21" t="s">
        <v>1888</v>
      </c>
      <c r="B484" s="22" t="s">
        <v>2384</v>
      </c>
      <c r="C484" s="22" t="s">
        <v>3255</v>
      </c>
      <c r="D484" s="23" t="s">
        <v>3254</v>
      </c>
    </row>
    <row r="485" spans="1:4" ht="15.75" x14ac:dyDescent="0.25">
      <c r="A485" s="21" t="s">
        <v>1887</v>
      </c>
      <c r="B485" s="22" t="s">
        <v>2384</v>
      </c>
      <c r="C485" s="22" t="s">
        <v>3256</v>
      </c>
      <c r="D485" s="23" t="s">
        <v>2635</v>
      </c>
    </row>
    <row r="486" spans="1:4" ht="15.75" x14ac:dyDescent="0.25">
      <c r="A486" s="21" t="s">
        <v>1886</v>
      </c>
      <c r="B486" s="22" t="s">
        <v>2387</v>
      </c>
      <c r="C486" s="22" t="s">
        <v>2684</v>
      </c>
      <c r="D486" s="23" t="s">
        <v>3257</v>
      </c>
    </row>
    <row r="487" spans="1:4" ht="15.75" x14ac:dyDescent="0.25">
      <c r="A487" s="21" t="s">
        <v>1885</v>
      </c>
      <c r="B487" s="22" t="s">
        <v>2387</v>
      </c>
      <c r="C487" s="22" t="s">
        <v>2521</v>
      </c>
      <c r="D487" s="23" t="s">
        <v>2991</v>
      </c>
    </row>
    <row r="488" spans="1:4" ht="15.75" x14ac:dyDescent="0.25">
      <c r="A488" s="21" t="s">
        <v>1884</v>
      </c>
      <c r="B488" s="22" t="s">
        <v>3259</v>
      </c>
      <c r="C488" s="22" t="s">
        <v>3260</v>
      </c>
      <c r="D488" s="23" t="s">
        <v>3258</v>
      </c>
    </row>
    <row r="489" spans="1:4" ht="15.75" x14ac:dyDescent="0.25">
      <c r="A489" s="21" t="s">
        <v>1883</v>
      </c>
      <c r="B489" s="22" t="s">
        <v>2384</v>
      </c>
      <c r="C489" s="22" t="s">
        <v>3262</v>
      </c>
      <c r="D489" s="23" t="s">
        <v>3261</v>
      </c>
    </row>
    <row r="490" spans="1:4" ht="15.75" x14ac:dyDescent="0.25">
      <c r="A490" s="21" t="s">
        <v>1882</v>
      </c>
      <c r="B490" s="22" t="s">
        <v>2387</v>
      </c>
      <c r="C490" s="22" t="s">
        <v>2642</v>
      </c>
      <c r="D490" s="23" t="s">
        <v>3263</v>
      </c>
    </row>
    <row r="491" spans="1:4" ht="15.75" x14ac:dyDescent="0.25">
      <c r="A491" s="21" t="s">
        <v>1881</v>
      </c>
      <c r="B491" s="22" t="s">
        <v>2387</v>
      </c>
      <c r="C491" s="22" t="s">
        <v>2398</v>
      </c>
      <c r="D491" s="23" t="s">
        <v>3264</v>
      </c>
    </row>
    <row r="492" spans="1:4" ht="15.75" x14ac:dyDescent="0.25">
      <c r="A492" s="21" t="s">
        <v>1880</v>
      </c>
      <c r="B492" s="22" t="s">
        <v>2384</v>
      </c>
      <c r="C492" s="22" t="s">
        <v>3266</v>
      </c>
      <c r="D492" s="23" t="s">
        <v>3265</v>
      </c>
    </row>
    <row r="493" spans="1:4" ht="15.75" x14ac:dyDescent="0.25">
      <c r="A493" s="21" t="s">
        <v>1879</v>
      </c>
      <c r="B493" s="22" t="s">
        <v>2384</v>
      </c>
      <c r="C493" s="22" t="s">
        <v>3268</v>
      </c>
      <c r="D493" s="23" t="s">
        <v>3267</v>
      </c>
    </row>
    <row r="494" spans="1:4" ht="15.75" x14ac:dyDescent="0.25">
      <c r="A494" s="21" t="s">
        <v>1878</v>
      </c>
      <c r="B494" s="22" t="s">
        <v>2384</v>
      </c>
      <c r="C494" s="22" t="s">
        <v>2950</v>
      </c>
      <c r="D494" s="23" t="s">
        <v>3269</v>
      </c>
    </row>
    <row r="495" spans="1:4" ht="15.75" x14ac:dyDescent="0.25">
      <c r="A495" s="21" t="s">
        <v>1877</v>
      </c>
      <c r="B495" s="22" t="s">
        <v>2387</v>
      </c>
      <c r="C495" s="22" t="s">
        <v>3271</v>
      </c>
      <c r="D495" s="23" t="s">
        <v>3270</v>
      </c>
    </row>
    <row r="496" spans="1:4" ht="15.75" x14ac:dyDescent="0.25">
      <c r="A496" s="21" t="s">
        <v>1876</v>
      </c>
      <c r="B496" s="22" t="s">
        <v>2387</v>
      </c>
      <c r="C496" s="22" t="s">
        <v>3272</v>
      </c>
      <c r="D496" s="23" t="s">
        <v>3251</v>
      </c>
    </row>
    <row r="497" spans="1:4" ht="15.75" x14ac:dyDescent="0.25">
      <c r="A497" s="21" t="s">
        <v>1875</v>
      </c>
      <c r="B497" s="22" t="s">
        <v>3259</v>
      </c>
      <c r="C497" s="22" t="s">
        <v>2573</v>
      </c>
      <c r="D497" s="23" t="s">
        <v>3273</v>
      </c>
    </row>
    <row r="498" spans="1:4" ht="15.75" x14ac:dyDescent="0.25">
      <c r="A498" s="21" t="s">
        <v>1874</v>
      </c>
      <c r="B498" s="22" t="s">
        <v>2384</v>
      </c>
      <c r="C498" s="22" t="s">
        <v>3275</v>
      </c>
      <c r="D498" s="23" t="s">
        <v>3274</v>
      </c>
    </row>
    <row r="499" spans="1:4" ht="15.75" x14ac:dyDescent="0.25">
      <c r="A499" s="21" t="s">
        <v>1873</v>
      </c>
      <c r="B499" s="22" t="s">
        <v>2387</v>
      </c>
      <c r="C499" s="22" t="s">
        <v>2810</v>
      </c>
      <c r="D499" s="23" t="s">
        <v>3276</v>
      </c>
    </row>
    <row r="500" spans="1:4" ht="15.75" x14ac:dyDescent="0.25">
      <c r="A500" s="21" t="s">
        <v>1872</v>
      </c>
      <c r="B500" s="22" t="s">
        <v>2384</v>
      </c>
      <c r="C500" s="22" t="s">
        <v>3278</v>
      </c>
      <c r="D500" s="23" t="s">
        <v>3277</v>
      </c>
    </row>
    <row r="501" spans="1:4" ht="15.75" x14ac:dyDescent="0.25">
      <c r="A501" s="21" t="s">
        <v>1871</v>
      </c>
      <c r="B501" s="22" t="s">
        <v>2384</v>
      </c>
      <c r="C501" s="22" t="s">
        <v>2573</v>
      </c>
      <c r="D501" s="23" t="s">
        <v>3279</v>
      </c>
    </row>
    <row r="502" spans="1:4" ht="15.75" x14ac:dyDescent="0.25">
      <c r="A502" s="21" t="s">
        <v>1870</v>
      </c>
      <c r="B502" s="22" t="s">
        <v>2387</v>
      </c>
      <c r="C502" s="22" t="s">
        <v>3281</v>
      </c>
      <c r="D502" s="23" t="s">
        <v>3280</v>
      </c>
    </row>
    <row r="503" spans="1:4" ht="15.75" x14ac:dyDescent="0.25">
      <c r="A503" s="21" t="s">
        <v>1869</v>
      </c>
      <c r="B503" s="22" t="s">
        <v>2387</v>
      </c>
      <c r="C503" s="22" t="s">
        <v>3282</v>
      </c>
      <c r="D503" s="23" t="s">
        <v>2518</v>
      </c>
    </row>
    <row r="504" spans="1:4" ht="15.75" x14ac:dyDescent="0.25">
      <c r="A504" s="21" t="s">
        <v>1868</v>
      </c>
      <c r="B504" s="22" t="s">
        <v>2384</v>
      </c>
      <c r="C504" s="22" t="s">
        <v>3284</v>
      </c>
      <c r="D504" s="23" t="s">
        <v>3283</v>
      </c>
    </row>
    <row r="505" spans="1:4" ht="15.75" x14ac:dyDescent="0.25">
      <c r="A505" s="21" t="s">
        <v>1867</v>
      </c>
      <c r="B505" s="22" t="s">
        <v>2384</v>
      </c>
      <c r="C505" s="22" t="s">
        <v>3286</v>
      </c>
      <c r="D505" s="23" t="s">
        <v>3285</v>
      </c>
    </row>
    <row r="506" spans="1:4" ht="15.75" x14ac:dyDescent="0.25">
      <c r="A506" s="21" t="s">
        <v>1866</v>
      </c>
      <c r="B506" s="22" t="s">
        <v>2384</v>
      </c>
      <c r="C506" s="22" t="s">
        <v>2539</v>
      </c>
      <c r="D506" s="23" t="s">
        <v>3287</v>
      </c>
    </row>
    <row r="507" spans="1:4" ht="15.75" x14ac:dyDescent="0.25">
      <c r="A507" s="21" t="s">
        <v>1865</v>
      </c>
      <c r="B507" s="22" t="s">
        <v>2384</v>
      </c>
      <c r="C507" s="22" t="s">
        <v>3289</v>
      </c>
      <c r="D507" s="23" t="s">
        <v>3288</v>
      </c>
    </row>
    <row r="508" spans="1:4" ht="15.75" x14ac:dyDescent="0.25">
      <c r="A508" s="21" t="s">
        <v>1864</v>
      </c>
      <c r="B508" s="22" t="s">
        <v>2387</v>
      </c>
      <c r="C508" s="22" t="s">
        <v>3291</v>
      </c>
      <c r="D508" s="23" t="s">
        <v>3290</v>
      </c>
    </row>
    <row r="509" spans="1:4" ht="15.75" x14ac:dyDescent="0.25">
      <c r="A509" s="21" t="s">
        <v>1863</v>
      </c>
      <c r="B509" s="22" t="s">
        <v>2387</v>
      </c>
      <c r="C509" s="22" t="s">
        <v>3293</v>
      </c>
      <c r="D509" s="23" t="s">
        <v>3292</v>
      </c>
    </row>
    <row r="510" spans="1:4" ht="15.75" x14ac:dyDescent="0.25">
      <c r="A510" s="21" t="s">
        <v>1862</v>
      </c>
      <c r="B510" s="22" t="s">
        <v>2384</v>
      </c>
      <c r="C510" s="22" t="s">
        <v>3295</v>
      </c>
      <c r="D510" s="23" t="s">
        <v>3294</v>
      </c>
    </row>
    <row r="511" spans="1:4" ht="15.75" x14ac:dyDescent="0.25">
      <c r="A511" s="21" t="s">
        <v>1861</v>
      </c>
      <c r="B511" s="22" t="s">
        <v>2387</v>
      </c>
      <c r="C511" s="22" t="s">
        <v>3297</v>
      </c>
      <c r="D511" s="23" t="s">
        <v>3296</v>
      </c>
    </row>
    <row r="512" spans="1:4" ht="15.75" x14ac:dyDescent="0.25">
      <c r="A512" s="21" t="s">
        <v>1860</v>
      </c>
      <c r="B512" s="22" t="s">
        <v>2387</v>
      </c>
      <c r="C512" s="22" t="s">
        <v>3046</v>
      </c>
      <c r="D512" s="23" t="s">
        <v>3298</v>
      </c>
    </row>
    <row r="513" spans="1:4" ht="15.75" x14ac:dyDescent="0.25">
      <c r="A513" s="21" t="s">
        <v>1859</v>
      </c>
      <c r="B513" s="22" t="s">
        <v>2387</v>
      </c>
      <c r="C513" s="22" t="s">
        <v>2684</v>
      </c>
      <c r="D513" s="23" t="s">
        <v>3299</v>
      </c>
    </row>
    <row r="514" spans="1:4" ht="15.75" x14ac:dyDescent="0.25">
      <c r="A514" s="21" t="s">
        <v>1858</v>
      </c>
      <c r="B514" s="22" t="s">
        <v>2387</v>
      </c>
      <c r="C514" s="22" t="s">
        <v>3301</v>
      </c>
      <c r="D514" s="23" t="s">
        <v>3300</v>
      </c>
    </row>
    <row r="515" spans="1:4" ht="15.75" x14ac:dyDescent="0.25">
      <c r="A515" s="21" t="s">
        <v>1857</v>
      </c>
      <c r="B515" s="22" t="s">
        <v>2384</v>
      </c>
      <c r="C515" s="22" t="s">
        <v>3303</v>
      </c>
      <c r="D515" s="23" t="s">
        <v>3302</v>
      </c>
    </row>
    <row r="516" spans="1:4" ht="15.75" x14ac:dyDescent="0.25">
      <c r="A516" s="21" t="s">
        <v>1856</v>
      </c>
      <c r="B516" s="22" t="s">
        <v>2387</v>
      </c>
      <c r="C516" s="22" t="s">
        <v>3305</v>
      </c>
      <c r="D516" s="23" t="s">
        <v>3304</v>
      </c>
    </row>
    <row r="517" spans="1:4" ht="15.75" x14ac:dyDescent="0.25">
      <c r="A517" s="21" t="s">
        <v>1855</v>
      </c>
      <c r="B517" s="22" t="s">
        <v>2387</v>
      </c>
      <c r="C517" s="22" t="s">
        <v>2513</v>
      </c>
      <c r="D517" s="23" t="s">
        <v>3306</v>
      </c>
    </row>
    <row r="518" spans="1:4" ht="15.75" x14ac:dyDescent="0.25">
      <c r="A518" s="21" t="s">
        <v>1854</v>
      </c>
      <c r="B518" s="22" t="s">
        <v>2384</v>
      </c>
      <c r="C518" s="22" t="s">
        <v>2594</v>
      </c>
      <c r="D518" s="23" t="s">
        <v>3307</v>
      </c>
    </row>
    <row r="519" spans="1:4" ht="15.75" x14ac:dyDescent="0.25">
      <c r="A519" s="21" t="s">
        <v>1853</v>
      </c>
      <c r="B519" s="22" t="s">
        <v>2384</v>
      </c>
      <c r="C519" s="22" t="s">
        <v>3278</v>
      </c>
      <c r="D519" s="23" t="s">
        <v>3308</v>
      </c>
    </row>
    <row r="520" spans="1:4" ht="15.75" x14ac:dyDescent="0.25">
      <c r="A520" s="21" t="s">
        <v>1852</v>
      </c>
      <c r="B520" s="22" t="s">
        <v>2387</v>
      </c>
      <c r="C520" s="22" t="s">
        <v>3117</v>
      </c>
      <c r="D520" s="23" t="s">
        <v>3309</v>
      </c>
    </row>
    <row r="521" spans="1:4" ht="15.75" x14ac:dyDescent="0.25">
      <c r="A521" s="21" t="s">
        <v>1851</v>
      </c>
      <c r="B521" s="22" t="s">
        <v>2384</v>
      </c>
      <c r="C521" s="22" t="s">
        <v>3311</v>
      </c>
      <c r="D521" s="23" t="s">
        <v>3310</v>
      </c>
    </row>
    <row r="522" spans="1:4" ht="15.75" x14ac:dyDescent="0.25">
      <c r="A522" s="21" t="s">
        <v>1850</v>
      </c>
      <c r="B522" s="22" t="s">
        <v>2387</v>
      </c>
      <c r="C522" s="22" t="s">
        <v>3313</v>
      </c>
      <c r="D522" s="23" t="s">
        <v>3312</v>
      </c>
    </row>
    <row r="523" spans="1:4" ht="15.75" x14ac:dyDescent="0.25">
      <c r="A523" s="21" t="s">
        <v>1849</v>
      </c>
      <c r="B523" s="22" t="s">
        <v>2387</v>
      </c>
      <c r="C523" s="22" t="s">
        <v>2436</v>
      </c>
      <c r="D523" s="23" t="s">
        <v>3314</v>
      </c>
    </row>
    <row r="524" spans="1:4" ht="15.75" x14ac:dyDescent="0.25">
      <c r="A524" s="21" t="s">
        <v>1848</v>
      </c>
      <c r="B524" s="22" t="s">
        <v>2384</v>
      </c>
      <c r="C524" s="22" t="s">
        <v>3316</v>
      </c>
      <c r="D524" s="23" t="s">
        <v>3315</v>
      </c>
    </row>
    <row r="525" spans="1:4" ht="15.75" x14ac:dyDescent="0.25">
      <c r="A525" s="21" t="s">
        <v>1847</v>
      </c>
      <c r="B525" s="22" t="s">
        <v>3259</v>
      </c>
      <c r="C525" s="22" t="s">
        <v>3318</v>
      </c>
      <c r="D525" s="23" t="s">
        <v>3317</v>
      </c>
    </row>
    <row r="526" spans="1:4" ht="15.75" x14ac:dyDescent="0.25">
      <c r="A526" s="21" t="s">
        <v>1846</v>
      </c>
      <c r="B526" s="22" t="s">
        <v>2384</v>
      </c>
      <c r="C526" s="22" t="s">
        <v>3320</v>
      </c>
      <c r="D526" s="23" t="s">
        <v>3319</v>
      </c>
    </row>
    <row r="527" spans="1:4" ht="15.75" x14ac:dyDescent="0.25">
      <c r="A527" s="21" t="s">
        <v>1845</v>
      </c>
      <c r="B527" s="22" t="s">
        <v>2384</v>
      </c>
      <c r="C527" s="22" t="s">
        <v>2746</v>
      </c>
      <c r="D527" s="23" t="s">
        <v>3321</v>
      </c>
    </row>
    <row r="528" spans="1:4" ht="15.75" x14ac:dyDescent="0.25">
      <c r="A528" s="21" t="s">
        <v>1844</v>
      </c>
      <c r="B528" s="22" t="s">
        <v>3259</v>
      </c>
      <c r="C528" s="22" t="s">
        <v>3323</v>
      </c>
      <c r="D528" s="23" t="s">
        <v>3322</v>
      </c>
    </row>
    <row r="529" spans="1:4" ht="15.75" x14ac:dyDescent="0.25">
      <c r="A529" s="21" t="s">
        <v>1843</v>
      </c>
      <c r="B529" s="22" t="s">
        <v>2384</v>
      </c>
      <c r="C529" s="22" t="s">
        <v>2496</v>
      </c>
      <c r="D529" s="23" t="s">
        <v>3324</v>
      </c>
    </row>
    <row r="530" spans="1:4" ht="15.75" x14ac:dyDescent="0.25">
      <c r="A530" s="21" t="s">
        <v>1842</v>
      </c>
      <c r="B530" s="22" t="s">
        <v>2387</v>
      </c>
      <c r="C530" s="22" t="s">
        <v>2866</v>
      </c>
      <c r="D530" s="23" t="s">
        <v>3325</v>
      </c>
    </row>
    <row r="531" spans="1:4" ht="15.75" x14ac:dyDescent="0.25">
      <c r="A531" s="21" t="s">
        <v>1841</v>
      </c>
      <c r="B531" s="22" t="s">
        <v>2387</v>
      </c>
      <c r="C531" s="22" t="s">
        <v>3327</v>
      </c>
      <c r="D531" s="23" t="s">
        <v>3326</v>
      </c>
    </row>
    <row r="532" spans="1:4" ht="15.75" x14ac:dyDescent="0.25">
      <c r="A532" s="21" t="s">
        <v>1840</v>
      </c>
      <c r="B532" s="22" t="s">
        <v>2384</v>
      </c>
      <c r="C532" s="22" t="s">
        <v>3329</v>
      </c>
      <c r="D532" s="23" t="s">
        <v>3328</v>
      </c>
    </row>
    <row r="533" spans="1:4" ht="15.75" x14ac:dyDescent="0.25">
      <c r="A533" s="21" t="s">
        <v>1839</v>
      </c>
      <c r="B533" s="22" t="s">
        <v>2387</v>
      </c>
      <c r="C533" s="22" t="s">
        <v>2664</v>
      </c>
      <c r="D533" s="23" t="s">
        <v>3330</v>
      </c>
    </row>
    <row r="534" spans="1:4" ht="15.75" x14ac:dyDescent="0.25">
      <c r="A534" s="21" t="s">
        <v>1838</v>
      </c>
      <c r="B534" s="22" t="s">
        <v>2384</v>
      </c>
      <c r="C534" s="22" t="s">
        <v>3332</v>
      </c>
      <c r="D534" s="23" t="s">
        <v>3331</v>
      </c>
    </row>
    <row r="535" spans="1:4" ht="15.75" x14ac:dyDescent="0.25">
      <c r="A535" s="21" t="s">
        <v>1837</v>
      </c>
      <c r="B535" s="22" t="s">
        <v>2387</v>
      </c>
      <c r="C535" s="22" t="s">
        <v>3293</v>
      </c>
      <c r="D535" s="23" t="s">
        <v>3333</v>
      </c>
    </row>
    <row r="536" spans="1:4" ht="15.75" x14ac:dyDescent="0.25">
      <c r="A536" s="21" t="s">
        <v>1836</v>
      </c>
      <c r="B536" s="22" t="s">
        <v>2384</v>
      </c>
      <c r="C536" s="22" t="s">
        <v>3335</v>
      </c>
      <c r="D536" s="23" t="s">
        <v>3334</v>
      </c>
    </row>
    <row r="537" spans="1:4" ht="15.75" x14ac:dyDescent="0.25">
      <c r="A537" s="21" t="s">
        <v>1835</v>
      </c>
      <c r="B537" s="22" t="s">
        <v>2387</v>
      </c>
      <c r="C537" s="22" t="s">
        <v>3336</v>
      </c>
      <c r="D537" s="23" t="s">
        <v>2518</v>
      </c>
    </row>
    <row r="538" spans="1:4" ht="15.75" x14ac:dyDescent="0.25">
      <c r="A538" s="21" t="s">
        <v>1834</v>
      </c>
      <c r="B538" s="22" t="s">
        <v>2384</v>
      </c>
      <c r="C538" s="22" t="s">
        <v>3338</v>
      </c>
      <c r="D538" s="23" t="s">
        <v>3337</v>
      </c>
    </row>
    <row r="539" spans="1:4" ht="15.75" x14ac:dyDescent="0.25">
      <c r="A539" s="21" t="s">
        <v>1833</v>
      </c>
      <c r="B539" s="22" t="s">
        <v>2384</v>
      </c>
      <c r="C539" s="22" t="s">
        <v>3340</v>
      </c>
      <c r="D539" s="23" t="s">
        <v>3339</v>
      </c>
    </row>
    <row r="540" spans="1:4" ht="15.75" x14ac:dyDescent="0.25">
      <c r="A540" s="21" t="s">
        <v>1832</v>
      </c>
      <c r="B540" s="22" t="s">
        <v>2384</v>
      </c>
      <c r="C540" s="22" t="s">
        <v>3329</v>
      </c>
      <c r="D540" s="23" t="s">
        <v>3341</v>
      </c>
    </row>
    <row r="541" spans="1:4" ht="15.75" x14ac:dyDescent="0.25">
      <c r="A541" s="21" t="s">
        <v>1831</v>
      </c>
      <c r="B541" s="22" t="s">
        <v>2387</v>
      </c>
      <c r="C541" s="22" t="s">
        <v>2513</v>
      </c>
      <c r="D541" s="23" t="s">
        <v>3342</v>
      </c>
    </row>
    <row r="542" spans="1:4" ht="15.75" x14ac:dyDescent="0.25">
      <c r="A542" s="21" t="s">
        <v>1830</v>
      </c>
      <c r="B542" s="22" t="s">
        <v>2387</v>
      </c>
      <c r="C542" s="22" t="s">
        <v>3344</v>
      </c>
      <c r="D542" s="23" t="s">
        <v>3343</v>
      </c>
    </row>
    <row r="543" spans="1:4" ht="15.75" x14ac:dyDescent="0.25">
      <c r="A543" s="21" t="s">
        <v>1829</v>
      </c>
      <c r="B543" s="22" t="s">
        <v>2387</v>
      </c>
      <c r="C543" s="22" t="s">
        <v>3346</v>
      </c>
      <c r="D543" s="23" t="s">
        <v>3345</v>
      </c>
    </row>
    <row r="544" spans="1:4" ht="15.75" x14ac:dyDescent="0.25">
      <c r="A544" s="21" t="s">
        <v>1828</v>
      </c>
      <c r="B544" s="22" t="s">
        <v>2384</v>
      </c>
      <c r="C544" s="22" t="s">
        <v>2818</v>
      </c>
      <c r="D544" s="23" t="s">
        <v>3347</v>
      </c>
    </row>
    <row r="545" spans="1:4" ht="15.75" x14ac:dyDescent="0.25">
      <c r="A545" s="21" t="s">
        <v>1827</v>
      </c>
      <c r="B545" s="22" t="s">
        <v>2384</v>
      </c>
      <c r="C545" s="22" t="s">
        <v>3349</v>
      </c>
      <c r="D545" s="23" t="s">
        <v>3348</v>
      </c>
    </row>
    <row r="546" spans="1:4" ht="15.75" x14ac:dyDescent="0.25">
      <c r="A546" s="21" t="s">
        <v>1826</v>
      </c>
      <c r="B546" s="22" t="s">
        <v>3259</v>
      </c>
      <c r="C546" s="22" t="s">
        <v>3351</v>
      </c>
      <c r="D546" s="23" t="s">
        <v>3350</v>
      </c>
    </row>
    <row r="547" spans="1:4" ht="15.75" x14ac:dyDescent="0.25">
      <c r="A547" s="21" t="s">
        <v>1825</v>
      </c>
      <c r="B547" s="22" t="s">
        <v>2387</v>
      </c>
      <c r="C547" s="22" t="s">
        <v>3076</v>
      </c>
      <c r="D547" s="23" t="s">
        <v>3352</v>
      </c>
    </row>
    <row r="548" spans="1:4" ht="15.75" x14ac:dyDescent="0.25">
      <c r="A548" s="21" t="s">
        <v>1824</v>
      </c>
      <c r="B548" s="22" t="s">
        <v>2384</v>
      </c>
      <c r="C548" s="22" t="s">
        <v>3354</v>
      </c>
      <c r="D548" s="23" t="s">
        <v>3353</v>
      </c>
    </row>
    <row r="549" spans="1:4" ht="15.75" x14ac:dyDescent="0.25">
      <c r="A549" s="21" t="s">
        <v>1823</v>
      </c>
      <c r="B549" s="22" t="s">
        <v>2387</v>
      </c>
      <c r="C549" s="22" t="s">
        <v>3356</v>
      </c>
      <c r="D549" s="23" t="s">
        <v>3355</v>
      </c>
    </row>
    <row r="550" spans="1:4" ht="15.75" x14ac:dyDescent="0.25">
      <c r="A550" s="21" t="s">
        <v>1822</v>
      </c>
      <c r="B550" s="22" t="s">
        <v>2387</v>
      </c>
      <c r="C550" s="22" t="s">
        <v>3358</v>
      </c>
      <c r="D550" s="23" t="s">
        <v>3357</v>
      </c>
    </row>
    <row r="551" spans="1:4" ht="15.75" x14ac:dyDescent="0.25">
      <c r="A551" s="21" t="s">
        <v>1821</v>
      </c>
      <c r="B551" s="22" t="s">
        <v>2387</v>
      </c>
      <c r="C551" s="22" t="s">
        <v>3360</v>
      </c>
      <c r="D551" s="23" t="s">
        <v>3359</v>
      </c>
    </row>
    <row r="552" spans="1:4" ht="15.75" x14ac:dyDescent="0.25">
      <c r="A552" s="21" t="s">
        <v>1820</v>
      </c>
      <c r="B552" s="22" t="s">
        <v>2384</v>
      </c>
      <c r="C552" s="22" t="s">
        <v>3362</v>
      </c>
      <c r="D552" s="23" t="s">
        <v>3361</v>
      </c>
    </row>
    <row r="553" spans="1:4" ht="15.75" x14ac:dyDescent="0.25">
      <c r="A553" s="21" t="s">
        <v>1819</v>
      </c>
      <c r="B553" s="22" t="s">
        <v>2387</v>
      </c>
      <c r="C553" s="22" t="s">
        <v>3235</v>
      </c>
      <c r="D553" s="23" t="s">
        <v>2727</v>
      </c>
    </row>
    <row r="554" spans="1:4" ht="15.75" x14ac:dyDescent="0.25">
      <c r="A554" s="21" t="s">
        <v>1818</v>
      </c>
      <c r="B554" s="22" t="s">
        <v>2387</v>
      </c>
      <c r="C554" s="22" t="s">
        <v>3364</v>
      </c>
      <c r="D554" s="23" t="s">
        <v>3363</v>
      </c>
    </row>
    <row r="555" spans="1:4" ht="15.75" x14ac:dyDescent="0.25">
      <c r="A555" s="21" t="s">
        <v>1817</v>
      </c>
      <c r="B555" s="22" t="s">
        <v>2384</v>
      </c>
      <c r="C555" s="22" t="s">
        <v>3366</v>
      </c>
      <c r="D555" s="23" t="s">
        <v>3365</v>
      </c>
    </row>
    <row r="556" spans="1:4" ht="15.75" x14ac:dyDescent="0.25">
      <c r="A556" s="21" t="s">
        <v>1816</v>
      </c>
      <c r="B556" s="22" t="s">
        <v>2387</v>
      </c>
      <c r="C556" s="22" t="s">
        <v>2578</v>
      </c>
      <c r="D556" s="23" t="s">
        <v>3367</v>
      </c>
    </row>
    <row r="557" spans="1:4" ht="15.75" x14ac:dyDescent="0.25">
      <c r="A557" s="21" t="s">
        <v>1815</v>
      </c>
      <c r="B557" s="22" t="s">
        <v>2387</v>
      </c>
      <c r="C557" s="22" t="s">
        <v>3369</v>
      </c>
      <c r="D557" s="23" t="s">
        <v>3368</v>
      </c>
    </row>
    <row r="558" spans="1:4" ht="15.75" x14ac:dyDescent="0.25">
      <c r="A558" s="21" t="s">
        <v>1814</v>
      </c>
      <c r="B558" s="22" t="s">
        <v>2384</v>
      </c>
      <c r="C558" s="22" t="s">
        <v>3371</v>
      </c>
      <c r="D558" s="23" t="s">
        <v>3370</v>
      </c>
    </row>
    <row r="559" spans="1:4" ht="15.75" x14ac:dyDescent="0.25">
      <c r="A559" s="21" t="s">
        <v>1813</v>
      </c>
      <c r="B559" s="22" t="s">
        <v>2387</v>
      </c>
      <c r="C559" s="22" t="s">
        <v>2565</v>
      </c>
      <c r="D559" s="23" t="s">
        <v>3372</v>
      </c>
    </row>
    <row r="560" spans="1:4" ht="15.75" x14ac:dyDescent="0.25">
      <c r="A560" s="21" t="s">
        <v>1812</v>
      </c>
      <c r="B560" s="22" t="s">
        <v>2384</v>
      </c>
      <c r="C560" s="22" t="s">
        <v>3244</v>
      </c>
      <c r="D560" s="23" t="s">
        <v>3373</v>
      </c>
    </row>
    <row r="561" spans="1:4" ht="15.75" x14ac:dyDescent="0.25">
      <c r="A561" s="21" t="s">
        <v>1811</v>
      </c>
      <c r="B561" s="22" t="s">
        <v>2387</v>
      </c>
      <c r="C561" s="22" t="s">
        <v>3375</v>
      </c>
      <c r="D561" s="23" t="s">
        <v>3374</v>
      </c>
    </row>
    <row r="562" spans="1:4" ht="15.75" x14ac:dyDescent="0.25">
      <c r="A562" s="21" t="s">
        <v>1810</v>
      </c>
      <c r="B562" s="22" t="s">
        <v>2384</v>
      </c>
      <c r="C562" s="22" t="s">
        <v>3377</v>
      </c>
      <c r="D562" s="23" t="s">
        <v>3376</v>
      </c>
    </row>
    <row r="563" spans="1:4" ht="15.75" x14ac:dyDescent="0.25">
      <c r="A563" s="21" t="s">
        <v>1809</v>
      </c>
      <c r="B563" s="22" t="s">
        <v>2387</v>
      </c>
      <c r="C563" s="22" t="s">
        <v>3379</v>
      </c>
      <c r="D563" s="23" t="s">
        <v>3378</v>
      </c>
    </row>
    <row r="564" spans="1:4" ht="15.75" x14ac:dyDescent="0.25">
      <c r="A564" s="21" t="s">
        <v>1808</v>
      </c>
      <c r="B564" s="22" t="s">
        <v>2387</v>
      </c>
      <c r="C564" s="22" t="s">
        <v>3381</v>
      </c>
      <c r="D564" s="23" t="s">
        <v>3380</v>
      </c>
    </row>
    <row r="565" spans="1:4" ht="15.75" x14ac:dyDescent="0.25">
      <c r="A565" s="21" t="s">
        <v>1807</v>
      </c>
      <c r="B565" s="22" t="s">
        <v>2384</v>
      </c>
      <c r="C565" s="22" t="s">
        <v>3383</v>
      </c>
      <c r="D565" s="23" t="s">
        <v>3382</v>
      </c>
    </row>
    <row r="566" spans="1:4" ht="15.75" x14ac:dyDescent="0.25">
      <c r="A566" s="21" t="s">
        <v>1806</v>
      </c>
      <c r="B566" s="22" t="s">
        <v>3259</v>
      </c>
      <c r="C566" s="22" t="s">
        <v>3329</v>
      </c>
      <c r="D566" s="23" t="s">
        <v>3384</v>
      </c>
    </row>
    <row r="567" spans="1:4" ht="15.75" x14ac:dyDescent="0.25">
      <c r="A567" s="21" t="s">
        <v>1805</v>
      </c>
      <c r="B567" s="22" t="s">
        <v>2387</v>
      </c>
      <c r="C567" s="22" t="s">
        <v>3386</v>
      </c>
      <c r="D567" s="23" t="s">
        <v>3385</v>
      </c>
    </row>
    <row r="568" spans="1:4" ht="15.75" x14ac:dyDescent="0.25">
      <c r="A568" s="21" t="s">
        <v>1804</v>
      </c>
      <c r="B568" s="22" t="s">
        <v>2384</v>
      </c>
      <c r="C568" s="22" t="s">
        <v>3388</v>
      </c>
      <c r="D568" s="23" t="s">
        <v>3387</v>
      </c>
    </row>
    <row r="569" spans="1:4" ht="15.75" x14ac:dyDescent="0.25">
      <c r="A569" s="21" t="s">
        <v>1803</v>
      </c>
      <c r="B569" s="22" t="s">
        <v>2384</v>
      </c>
      <c r="C569" s="22" t="s">
        <v>3390</v>
      </c>
      <c r="D569" s="23" t="s">
        <v>3389</v>
      </c>
    </row>
    <row r="570" spans="1:4" ht="15.75" x14ac:dyDescent="0.25">
      <c r="A570" s="21" t="s">
        <v>1802</v>
      </c>
      <c r="B570" s="22" t="s">
        <v>2384</v>
      </c>
      <c r="C570" s="22" t="s">
        <v>3392</v>
      </c>
      <c r="D570" s="23" t="s">
        <v>3391</v>
      </c>
    </row>
    <row r="571" spans="1:4" ht="15.75" x14ac:dyDescent="0.25">
      <c r="A571" s="21" t="s">
        <v>1801</v>
      </c>
      <c r="B571" s="22" t="s">
        <v>2387</v>
      </c>
      <c r="C571" s="22" t="s">
        <v>3394</v>
      </c>
      <c r="D571" s="23" t="s">
        <v>3393</v>
      </c>
    </row>
    <row r="572" spans="1:4" ht="15.75" x14ac:dyDescent="0.25">
      <c r="A572" s="21" t="s">
        <v>1800</v>
      </c>
      <c r="B572" s="22" t="s">
        <v>2387</v>
      </c>
      <c r="C572" s="22" t="s">
        <v>3396</v>
      </c>
      <c r="D572" s="23" t="s">
        <v>3395</v>
      </c>
    </row>
    <row r="573" spans="1:4" ht="15.75" x14ac:dyDescent="0.25">
      <c r="A573" s="21" t="s">
        <v>1799</v>
      </c>
      <c r="B573" s="22" t="s">
        <v>2387</v>
      </c>
      <c r="C573" s="22" t="s">
        <v>2768</v>
      </c>
      <c r="D573" s="23" t="s">
        <v>3397</v>
      </c>
    </row>
    <row r="574" spans="1:4" ht="15.75" x14ac:dyDescent="0.25">
      <c r="A574" s="21" t="s">
        <v>1798</v>
      </c>
      <c r="B574" s="22" t="s">
        <v>3259</v>
      </c>
      <c r="C574" s="22" t="s">
        <v>3399</v>
      </c>
      <c r="D574" s="23" t="s">
        <v>3398</v>
      </c>
    </row>
    <row r="575" spans="1:4" ht="15.75" x14ac:dyDescent="0.25">
      <c r="A575" s="21" t="s">
        <v>1797</v>
      </c>
      <c r="B575" s="22" t="s">
        <v>2387</v>
      </c>
      <c r="C575" s="22" t="s">
        <v>3401</v>
      </c>
      <c r="D575" s="23" t="s">
        <v>3400</v>
      </c>
    </row>
    <row r="576" spans="1:4" ht="15.75" x14ac:dyDescent="0.25">
      <c r="A576" s="21" t="s">
        <v>1796</v>
      </c>
      <c r="B576" s="22" t="s">
        <v>2387</v>
      </c>
      <c r="C576" s="22" t="s">
        <v>3403</v>
      </c>
      <c r="D576" s="23" t="s">
        <v>3402</v>
      </c>
    </row>
    <row r="577" spans="1:4" ht="15.75" x14ac:dyDescent="0.25">
      <c r="A577" s="21" t="s">
        <v>1795</v>
      </c>
      <c r="B577" s="22" t="s">
        <v>2384</v>
      </c>
      <c r="C577" s="22" t="s">
        <v>3405</v>
      </c>
      <c r="D577" s="23" t="s">
        <v>3404</v>
      </c>
    </row>
    <row r="578" spans="1:4" ht="15.75" x14ac:dyDescent="0.25">
      <c r="A578" s="21" t="s">
        <v>1794</v>
      </c>
      <c r="B578" s="22" t="s">
        <v>3259</v>
      </c>
      <c r="C578" s="22" t="s">
        <v>2620</v>
      </c>
      <c r="D578" s="23" t="s">
        <v>3406</v>
      </c>
    </row>
    <row r="579" spans="1:4" ht="15.75" x14ac:dyDescent="0.25">
      <c r="A579" s="21" t="s">
        <v>1793</v>
      </c>
      <c r="B579" s="22" t="s">
        <v>2387</v>
      </c>
      <c r="C579" s="22" t="s">
        <v>3408</v>
      </c>
      <c r="D579" s="23" t="s">
        <v>3407</v>
      </c>
    </row>
    <row r="580" spans="1:4" ht="15.75" x14ac:dyDescent="0.25">
      <c r="A580" s="21" t="s">
        <v>1792</v>
      </c>
      <c r="B580" s="22" t="s">
        <v>2384</v>
      </c>
      <c r="C580" s="22" t="s">
        <v>3410</v>
      </c>
      <c r="D580" s="23" t="s">
        <v>3409</v>
      </c>
    </row>
    <row r="581" spans="1:4" ht="15.75" x14ac:dyDescent="0.25">
      <c r="A581" s="21" t="s">
        <v>1791</v>
      </c>
      <c r="B581" s="22" t="s">
        <v>2384</v>
      </c>
      <c r="C581" s="22" t="s">
        <v>3412</v>
      </c>
      <c r="D581" s="23" t="s">
        <v>3411</v>
      </c>
    </row>
    <row r="582" spans="1:4" ht="15.75" x14ac:dyDescent="0.25">
      <c r="A582" s="21" t="s">
        <v>1790</v>
      </c>
      <c r="B582" s="22" t="s">
        <v>2387</v>
      </c>
      <c r="C582" s="22" t="s">
        <v>3414</v>
      </c>
      <c r="D582" s="23" t="s">
        <v>3413</v>
      </c>
    </row>
    <row r="583" spans="1:4" ht="15.75" x14ac:dyDescent="0.25">
      <c r="A583" s="21" t="s">
        <v>1789</v>
      </c>
      <c r="B583" s="22" t="s">
        <v>2387</v>
      </c>
      <c r="C583" s="22" t="s">
        <v>2390</v>
      </c>
      <c r="D583" s="23" t="s">
        <v>3415</v>
      </c>
    </row>
    <row r="584" spans="1:4" ht="15.75" x14ac:dyDescent="0.25">
      <c r="A584" s="21" t="s">
        <v>1788</v>
      </c>
      <c r="B584" s="22" t="s">
        <v>2384</v>
      </c>
      <c r="C584" s="22" t="s">
        <v>3417</v>
      </c>
      <c r="D584" s="23" t="s">
        <v>3416</v>
      </c>
    </row>
    <row r="585" spans="1:4" ht="15.75" x14ac:dyDescent="0.25">
      <c r="A585" s="21" t="s">
        <v>1787</v>
      </c>
      <c r="B585" s="22" t="s">
        <v>2387</v>
      </c>
      <c r="C585" s="22" t="s">
        <v>3139</v>
      </c>
      <c r="D585" s="23" t="s">
        <v>3418</v>
      </c>
    </row>
    <row r="586" spans="1:4" ht="15.75" x14ac:dyDescent="0.25">
      <c r="A586" s="21" t="s">
        <v>1786</v>
      </c>
      <c r="B586" s="22" t="s">
        <v>2384</v>
      </c>
      <c r="C586" s="22" t="s">
        <v>3420</v>
      </c>
      <c r="D586" s="23" t="s">
        <v>3419</v>
      </c>
    </row>
    <row r="587" spans="1:4" ht="15.75" x14ac:dyDescent="0.25">
      <c r="A587" s="21" t="s">
        <v>1785</v>
      </c>
      <c r="B587" s="22" t="s">
        <v>2384</v>
      </c>
      <c r="C587" s="22" t="s">
        <v>3055</v>
      </c>
      <c r="D587" s="23" t="s">
        <v>3421</v>
      </c>
    </row>
    <row r="588" spans="1:4" ht="15.75" x14ac:dyDescent="0.25">
      <c r="A588" s="21" t="s">
        <v>1784</v>
      </c>
      <c r="B588" s="22" t="s">
        <v>2384</v>
      </c>
      <c r="C588" s="22" t="s">
        <v>3423</v>
      </c>
      <c r="D588" s="23" t="s">
        <v>3422</v>
      </c>
    </row>
    <row r="589" spans="1:4" ht="15.75" x14ac:dyDescent="0.25">
      <c r="A589" s="21" t="s">
        <v>1783</v>
      </c>
      <c r="B589" s="22" t="s">
        <v>2384</v>
      </c>
      <c r="C589" s="22" t="s">
        <v>3425</v>
      </c>
      <c r="D589" s="23" t="s">
        <v>3424</v>
      </c>
    </row>
    <row r="590" spans="1:4" ht="15.75" x14ac:dyDescent="0.25">
      <c r="A590" s="21" t="s">
        <v>1782</v>
      </c>
      <c r="B590" s="22" t="s">
        <v>3259</v>
      </c>
      <c r="C590" s="22" t="s">
        <v>3426</v>
      </c>
      <c r="D590" s="23" t="s">
        <v>2536</v>
      </c>
    </row>
    <row r="591" spans="1:4" ht="15.75" x14ac:dyDescent="0.25">
      <c r="A591" s="21" t="s">
        <v>1781</v>
      </c>
      <c r="B591" s="22" t="s">
        <v>2384</v>
      </c>
      <c r="C591" s="22" t="s">
        <v>3428</v>
      </c>
      <c r="D591" s="23" t="s">
        <v>3427</v>
      </c>
    </row>
    <row r="592" spans="1:4" ht="15.75" x14ac:dyDescent="0.25">
      <c r="A592" s="21" t="s">
        <v>1780</v>
      </c>
      <c r="B592" s="22" t="s">
        <v>2387</v>
      </c>
      <c r="C592" s="22" t="s">
        <v>2872</v>
      </c>
      <c r="D592" s="23" t="s">
        <v>3429</v>
      </c>
    </row>
    <row r="593" spans="1:4" ht="15.75" x14ac:dyDescent="0.25">
      <c r="A593" s="21" t="s">
        <v>1779</v>
      </c>
      <c r="B593" s="22" t="s">
        <v>2384</v>
      </c>
      <c r="C593" s="22" t="s">
        <v>3430</v>
      </c>
      <c r="D593" s="23" t="s">
        <v>2514</v>
      </c>
    </row>
    <row r="594" spans="1:4" ht="15.75" x14ac:dyDescent="0.25">
      <c r="A594" s="21" t="s">
        <v>1778</v>
      </c>
      <c r="B594" s="22" t="s">
        <v>2384</v>
      </c>
      <c r="C594" s="22" t="s">
        <v>3432</v>
      </c>
      <c r="D594" s="23" t="s">
        <v>3431</v>
      </c>
    </row>
    <row r="595" spans="1:4" ht="15.75" x14ac:dyDescent="0.25">
      <c r="A595" s="21" t="s">
        <v>1777</v>
      </c>
      <c r="B595" s="22" t="s">
        <v>3259</v>
      </c>
      <c r="C595" s="22" t="s">
        <v>3434</v>
      </c>
      <c r="D595" s="23" t="s">
        <v>3433</v>
      </c>
    </row>
    <row r="596" spans="1:4" ht="15.75" x14ac:dyDescent="0.25">
      <c r="A596" s="21" t="s">
        <v>1776</v>
      </c>
      <c r="B596" s="22" t="s">
        <v>2384</v>
      </c>
      <c r="C596" s="22" t="s">
        <v>3436</v>
      </c>
      <c r="D596" s="23" t="s">
        <v>3435</v>
      </c>
    </row>
    <row r="597" spans="1:4" ht="15.75" x14ac:dyDescent="0.25">
      <c r="A597" s="21" t="s">
        <v>1775</v>
      </c>
      <c r="B597" s="22" t="s">
        <v>2387</v>
      </c>
      <c r="C597" s="22" t="s">
        <v>3438</v>
      </c>
      <c r="D597" s="23" t="s">
        <v>3437</v>
      </c>
    </row>
    <row r="598" spans="1:4" ht="15.75" x14ac:dyDescent="0.25">
      <c r="A598" s="21" t="s">
        <v>1774</v>
      </c>
      <c r="B598" s="22" t="s">
        <v>2387</v>
      </c>
      <c r="C598" s="22" t="s">
        <v>3440</v>
      </c>
      <c r="D598" s="23" t="s">
        <v>3439</v>
      </c>
    </row>
    <row r="599" spans="1:4" ht="15.75" x14ac:dyDescent="0.25">
      <c r="A599" s="21" t="s">
        <v>1773</v>
      </c>
      <c r="B599" s="22" t="s">
        <v>2384</v>
      </c>
      <c r="C599" s="22" t="s">
        <v>3442</v>
      </c>
      <c r="D599" s="23" t="s">
        <v>3441</v>
      </c>
    </row>
    <row r="600" spans="1:4" ht="15.75" x14ac:dyDescent="0.25">
      <c r="A600" s="21" t="s">
        <v>1772</v>
      </c>
      <c r="B600" s="22" t="s">
        <v>2384</v>
      </c>
      <c r="C600" s="22" t="s">
        <v>3444</v>
      </c>
      <c r="D600" s="23" t="s">
        <v>3443</v>
      </c>
    </row>
    <row r="601" spans="1:4" ht="15.75" x14ac:dyDescent="0.25">
      <c r="A601" s="21" t="s">
        <v>1771</v>
      </c>
      <c r="B601" s="22" t="s">
        <v>2387</v>
      </c>
      <c r="C601" s="22" t="s">
        <v>3446</v>
      </c>
      <c r="D601" s="23" t="s">
        <v>3445</v>
      </c>
    </row>
    <row r="602" spans="1:4" ht="15.75" x14ac:dyDescent="0.25">
      <c r="A602" s="21" t="s">
        <v>1770</v>
      </c>
      <c r="B602" s="22" t="s">
        <v>2384</v>
      </c>
      <c r="C602" s="22" t="s">
        <v>3448</v>
      </c>
      <c r="D602" s="23" t="s">
        <v>3447</v>
      </c>
    </row>
    <row r="603" spans="1:4" ht="15.75" x14ac:dyDescent="0.25">
      <c r="A603" s="21" t="s">
        <v>1769</v>
      </c>
      <c r="B603" s="22" t="s">
        <v>3259</v>
      </c>
      <c r="C603" s="22" t="s">
        <v>2754</v>
      </c>
      <c r="D603" s="23" t="s">
        <v>3449</v>
      </c>
    </row>
    <row r="604" spans="1:4" ht="15.75" x14ac:dyDescent="0.25">
      <c r="A604" s="21" t="s">
        <v>1768</v>
      </c>
      <c r="B604" s="22" t="s">
        <v>3259</v>
      </c>
      <c r="C604" s="22" t="s">
        <v>3451</v>
      </c>
      <c r="D604" s="23" t="s">
        <v>3450</v>
      </c>
    </row>
    <row r="605" spans="1:4" ht="15.75" x14ac:dyDescent="0.25">
      <c r="A605" s="21" t="s">
        <v>1767</v>
      </c>
      <c r="B605" s="22" t="s">
        <v>2387</v>
      </c>
      <c r="C605" s="22" t="s">
        <v>3414</v>
      </c>
      <c r="D605" s="23" t="s">
        <v>3452</v>
      </c>
    </row>
    <row r="606" spans="1:4" ht="15.75" x14ac:dyDescent="0.25">
      <c r="A606" s="21" t="s">
        <v>1766</v>
      </c>
      <c r="B606" s="22" t="s">
        <v>2387</v>
      </c>
      <c r="C606" s="22" t="s">
        <v>3453</v>
      </c>
      <c r="D606" s="23" t="s">
        <v>2606</v>
      </c>
    </row>
    <row r="607" spans="1:4" ht="15.75" x14ac:dyDescent="0.25">
      <c r="A607" s="21" t="s">
        <v>1765</v>
      </c>
      <c r="B607" s="22" t="s">
        <v>2387</v>
      </c>
      <c r="C607" s="22" t="s">
        <v>3455</v>
      </c>
      <c r="D607" s="23" t="s">
        <v>3454</v>
      </c>
    </row>
    <row r="608" spans="1:4" ht="15.75" x14ac:dyDescent="0.25">
      <c r="A608" s="21" t="s">
        <v>1764</v>
      </c>
      <c r="B608" s="22" t="s">
        <v>2387</v>
      </c>
      <c r="C608" s="22" t="s">
        <v>3457</v>
      </c>
      <c r="D608" s="23" t="s">
        <v>3456</v>
      </c>
    </row>
    <row r="609" spans="1:4" ht="15.75" x14ac:dyDescent="0.25">
      <c r="A609" s="21" t="s">
        <v>1763</v>
      </c>
      <c r="B609" s="22" t="s">
        <v>2387</v>
      </c>
      <c r="C609" s="22" t="s">
        <v>3459</v>
      </c>
      <c r="D609" s="23" t="s">
        <v>3458</v>
      </c>
    </row>
    <row r="610" spans="1:4" ht="15.75" x14ac:dyDescent="0.25">
      <c r="A610" s="21" t="s">
        <v>1762</v>
      </c>
      <c r="B610" s="22" t="s">
        <v>2387</v>
      </c>
      <c r="C610" s="22" t="s">
        <v>3461</v>
      </c>
      <c r="D610" s="23" t="s">
        <v>3460</v>
      </c>
    </row>
    <row r="611" spans="1:4" ht="15.75" x14ac:dyDescent="0.25">
      <c r="A611" s="21" t="s">
        <v>1761</v>
      </c>
      <c r="B611" s="22" t="s">
        <v>3259</v>
      </c>
      <c r="C611" s="22" t="s">
        <v>3463</v>
      </c>
      <c r="D611" s="23" t="s">
        <v>3462</v>
      </c>
    </row>
    <row r="612" spans="1:4" ht="15.75" x14ac:dyDescent="0.25">
      <c r="A612" s="21" t="s">
        <v>1760</v>
      </c>
      <c r="B612" s="22" t="s">
        <v>2387</v>
      </c>
      <c r="C612" s="22" t="s">
        <v>3465</v>
      </c>
      <c r="D612" s="23" t="s">
        <v>3464</v>
      </c>
    </row>
    <row r="613" spans="1:4" ht="15.75" x14ac:dyDescent="0.25">
      <c r="A613" s="21" t="s">
        <v>1759</v>
      </c>
      <c r="B613" s="22" t="s">
        <v>2384</v>
      </c>
      <c r="C613" s="22" t="s">
        <v>2874</v>
      </c>
      <c r="D613" s="23" t="s">
        <v>3466</v>
      </c>
    </row>
    <row r="614" spans="1:4" ht="15.75" x14ac:dyDescent="0.25">
      <c r="A614" s="21" t="s">
        <v>1758</v>
      </c>
      <c r="B614" s="22" t="s">
        <v>2384</v>
      </c>
      <c r="C614" s="22" t="s">
        <v>3468</v>
      </c>
      <c r="D614" s="23" t="s">
        <v>3467</v>
      </c>
    </row>
    <row r="615" spans="1:4" ht="15.75" x14ac:dyDescent="0.25">
      <c r="A615" s="21" t="s">
        <v>1757</v>
      </c>
      <c r="B615" s="22" t="s">
        <v>2387</v>
      </c>
      <c r="C615" s="22" t="s">
        <v>3470</v>
      </c>
      <c r="D615" s="23" t="s">
        <v>3469</v>
      </c>
    </row>
    <row r="616" spans="1:4" ht="15.75" x14ac:dyDescent="0.25">
      <c r="A616" s="21" t="s">
        <v>1756</v>
      </c>
      <c r="B616" s="22" t="s">
        <v>2384</v>
      </c>
      <c r="C616" s="22" t="s">
        <v>3472</v>
      </c>
      <c r="D616" s="23" t="s">
        <v>3471</v>
      </c>
    </row>
    <row r="617" spans="1:4" ht="15.75" x14ac:dyDescent="0.25">
      <c r="A617" s="21" t="s">
        <v>1755</v>
      </c>
      <c r="B617" s="22" t="s">
        <v>2384</v>
      </c>
      <c r="C617" s="22" t="s">
        <v>3473</v>
      </c>
      <c r="D617" s="23" t="s">
        <v>2520</v>
      </c>
    </row>
    <row r="618" spans="1:4" ht="15.75" x14ac:dyDescent="0.25">
      <c r="A618" s="21" t="s">
        <v>1754</v>
      </c>
      <c r="B618" s="22" t="s">
        <v>3259</v>
      </c>
      <c r="C618" s="22" t="s">
        <v>2746</v>
      </c>
      <c r="D618" s="23" t="s">
        <v>2911</v>
      </c>
    </row>
    <row r="619" spans="1:4" ht="15.75" x14ac:dyDescent="0.25">
      <c r="A619" s="21" t="s">
        <v>1753</v>
      </c>
      <c r="B619" s="22" t="s">
        <v>2384</v>
      </c>
      <c r="C619" s="22" t="s">
        <v>2740</v>
      </c>
      <c r="D619" s="23" t="s">
        <v>3474</v>
      </c>
    </row>
    <row r="620" spans="1:4" ht="15.75" x14ac:dyDescent="0.25">
      <c r="A620" s="21" t="s">
        <v>1752</v>
      </c>
      <c r="B620" s="22" t="s">
        <v>2384</v>
      </c>
      <c r="C620" s="22" t="s">
        <v>2834</v>
      </c>
      <c r="D620" s="23" t="s">
        <v>3475</v>
      </c>
    </row>
    <row r="621" spans="1:4" ht="15.75" x14ac:dyDescent="0.25">
      <c r="A621" s="21" t="s">
        <v>1751</v>
      </c>
      <c r="B621" s="22" t="s">
        <v>2384</v>
      </c>
      <c r="C621" s="22" t="s">
        <v>3477</v>
      </c>
      <c r="D621" s="23" t="s">
        <v>3476</v>
      </c>
    </row>
    <row r="622" spans="1:4" ht="15.75" x14ac:dyDescent="0.25">
      <c r="A622" s="21" t="s">
        <v>1750</v>
      </c>
      <c r="B622" s="22" t="s">
        <v>3259</v>
      </c>
      <c r="C622" s="22" t="s">
        <v>3479</v>
      </c>
      <c r="D622" s="23" t="s">
        <v>3478</v>
      </c>
    </row>
    <row r="623" spans="1:4" ht="15.75" x14ac:dyDescent="0.25">
      <c r="A623" s="21" t="s">
        <v>1749</v>
      </c>
      <c r="B623" s="22" t="s">
        <v>2387</v>
      </c>
      <c r="C623" s="22" t="s">
        <v>3481</v>
      </c>
      <c r="D623" s="23" t="s">
        <v>3480</v>
      </c>
    </row>
    <row r="624" spans="1:4" ht="15.75" x14ac:dyDescent="0.25">
      <c r="A624" s="21" t="s">
        <v>1748</v>
      </c>
      <c r="B624" s="22" t="s">
        <v>2384</v>
      </c>
      <c r="C624" s="22" t="s">
        <v>3483</v>
      </c>
      <c r="D624" s="23" t="s">
        <v>3482</v>
      </c>
    </row>
    <row r="625" spans="1:4" ht="15.75" x14ac:dyDescent="0.25">
      <c r="A625" s="21" t="s">
        <v>1747</v>
      </c>
      <c r="B625" s="22" t="s">
        <v>2387</v>
      </c>
      <c r="C625" s="22" t="s">
        <v>3485</v>
      </c>
      <c r="D625" s="23" t="s">
        <v>3484</v>
      </c>
    </row>
    <row r="626" spans="1:4" ht="15.75" x14ac:dyDescent="0.25">
      <c r="A626" s="21" t="s">
        <v>1746</v>
      </c>
      <c r="B626" s="22" t="s">
        <v>2387</v>
      </c>
      <c r="C626" s="22" t="s">
        <v>3487</v>
      </c>
      <c r="D626" s="23" t="s">
        <v>3486</v>
      </c>
    </row>
    <row r="627" spans="1:4" ht="15.75" x14ac:dyDescent="0.25">
      <c r="A627" s="21" t="s">
        <v>1745</v>
      </c>
      <c r="B627" s="22" t="s">
        <v>2387</v>
      </c>
      <c r="C627" s="22" t="s">
        <v>3489</v>
      </c>
      <c r="D627" s="23" t="s">
        <v>3488</v>
      </c>
    </row>
    <row r="628" spans="1:4" ht="15.75" x14ac:dyDescent="0.25">
      <c r="A628" s="21" t="s">
        <v>1744</v>
      </c>
      <c r="B628" s="22" t="s">
        <v>2387</v>
      </c>
      <c r="C628" s="22" t="s">
        <v>3491</v>
      </c>
      <c r="D628" s="23" t="s">
        <v>3490</v>
      </c>
    </row>
    <row r="629" spans="1:4" ht="15.75" x14ac:dyDescent="0.25">
      <c r="A629" s="21" t="s">
        <v>1743</v>
      </c>
      <c r="B629" s="22" t="s">
        <v>3259</v>
      </c>
      <c r="C629" s="22" t="s">
        <v>3493</v>
      </c>
      <c r="D629" s="23" t="s">
        <v>3492</v>
      </c>
    </row>
    <row r="630" spans="1:4" ht="15.75" x14ac:dyDescent="0.25">
      <c r="A630" s="21" t="s">
        <v>1742</v>
      </c>
      <c r="B630" s="22" t="s">
        <v>2387</v>
      </c>
      <c r="C630" s="22" t="s">
        <v>3495</v>
      </c>
      <c r="D630" s="23" t="s">
        <v>3494</v>
      </c>
    </row>
    <row r="631" spans="1:4" ht="15.75" x14ac:dyDescent="0.25">
      <c r="A631" s="21" t="s">
        <v>1741</v>
      </c>
      <c r="B631" s="22" t="s">
        <v>2384</v>
      </c>
      <c r="C631" s="22" t="s">
        <v>3496</v>
      </c>
      <c r="D631" s="23" t="s">
        <v>2892</v>
      </c>
    </row>
    <row r="632" spans="1:4" ht="15.75" x14ac:dyDescent="0.25">
      <c r="A632" s="21" t="s">
        <v>1740</v>
      </c>
      <c r="B632" s="22" t="s">
        <v>3259</v>
      </c>
      <c r="C632" s="22" t="s">
        <v>3498</v>
      </c>
      <c r="D632" s="23" t="s">
        <v>3497</v>
      </c>
    </row>
    <row r="633" spans="1:4" ht="15.75" x14ac:dyDescent="0.25">
      <c r="A633" s="21" t="s">
        <v>1739</v>
      </c>
      <c r="B633" s="22" t="s">
        <v>2387</v>
      </c>
      <c r="C633" s="22" t="s">
        <v>2806</v>
      </c>
      <c r="D633" s="23" t="s">
        <v>3499</v>
      </c>
    </row>
    <row r="634" spans="1:4" ht="15.75" x14ac:dyDescent="0.25">
      <c r="A634" s="21" t="s">
        <v>1738</v>
      </c>
      <c r="B634" s="22" t="s">
        <v>2387</v>
      </c>
      <c r="C634" s="22" t="s">
        <v>3139</v>
      </c>
      <c r="D634" s="23" t="s">
        <v>3500</v>
      </c>
    </row>
    <row r="635" spans="1:4" ht="15.75" x14ac:dyDescent="0.25">
      <c r="A635" s="21" t="s">
        <v>1737</v>
      </c>
      <c r="B635" s="22" t="s">
        <v>3259</v>
      </c>
      <c r="C635" s="22" t="s">
        <v>3502</v>
      </c>
      <c r="D635" s="23" t="s">
        <v>3501</v>
      </c>
    </row>
    <row r="636" spans="1:4" ht="15.75" x14ac:dyDescent="0.25">
      <c r="A636" s="21" t="s">
        <v>1736</v>
      </c>
      <c r="B636" s="22" t="s">
        <v>2387</v>
      </c>
      <c r="C636" s="22" t="s">
        <v>3503</v>
      </c>
      <c r="D636" s="23" t="s">
        <v>2996</v>
      </c>
    </row>
    <row r="637" spans="1:4" ht="15.75" x14ac:dyDescent="0.25">
      <c r="A637" s="21" t="s">
        <v>1735</v>
      </c>
      <c r="B637" s="22" t="s">
        <v>3259</v>
      </c>
      <c r="C637" s="22" t="s">
        <v>3505</v>
      </c>
      <c r="D637" s="23" t="s">
        <v>3504</v>
      </c>
    </row>
    <row r="638" spans="1:4" ht="15.75" x14ac:dyDescent="0.25">
      <c r="A638" s="21" t="s">
        <v>1734</v>
      </c>
      <c r="B638" s="22" t="s">
        <v>2384</v>
      </c>
      <c r="C638" s="22" t="s">
        <v>2850</v>
      </c>
      <c r="D638" s="23" t="s">
        <v>3506</v>
      </c>
    </row>
    <row r="639" spans="1:4" ht="15.75" x14ac:dyDescent="0.25">
      <c r="A639" s="21" t="s">
        <v>1733</v>
      </c>
      <c r="B639" s="22" t="s">
        <v>2387</v>
      </c>
      <c r="C639" s="22" t="s">
        <v>2622</v>
      </c>
      <c r="D639" s="23" t="s">
        <v>3507</v>
      </c>
    </row>
    <row r="640" spans="1:4" ht="15.75" x14ac:dyDescent="0.25">
      <c r="A640" s="21" t="s">
        <v>1732</v>
      </c>
      <c r="B640" s="22" t="s">
        <v>2384</v>
      </c>
      <c r="C640" s="22" t="s">
        <v>3509</v>
      </c>
      <c r="D640" s="23" t="s">
        <v>3508</v>
      </c>
    </row>
    <row r="641" spans="1:4" ht="15.75" x14ac:dyDescent="0.25">
      <c r="A641" s="21" t="s">
        <v>1731</v>
      </c>
      <c r="B641" s="22" t="s">
        <v>3259</v>
      </c>
      <c r="C641" s="22" t="s">
        <v>3510</v>
      </c>
      <c r="D641" s="23" t="s">
        <v>2391</v>
      </c>
    </row>
    <row r="642" spans="1:4" ht="15.75" x14ac:dyDescent="0.25">
      <c r="A642" s="21" t="s">
        <v>1730</v>
      </c>
      <c r="B642" s="22" t="s">
        <v>2387</v>
      </c>
      <c r="C642" s="22" t="s">
        <v>3512</v>
      </c>
      <c r="D642" s="23" t="s">
        <v>3511</v>
      </c>
    </row>
    <row r="643" spans="1:4" ht="15.75" x14ac:dyDescent="0.25">
      <c r="A643" s="21" t="s">
        <v>1729</v>
      </c>
      <c r="B643" s="22" t="s">
        <v>2384</v>
      </c>
      <c r="C643" s="22" t="s">
        <v>3513</v>
      </c>
      <c r="D643" s="23" t="s">
        <v>2508</v>
      </c>
    </row>
    <row r="644" spans="1:4" ht="15.75" x14ac:dyDescent="0.25">
      <c r="A644" s="21" t="s">
        <v>1728</v>
      </c>
      <c r="B644" s="22" t="s">
        <v>2387</v>
      </c>
      <c r="C644" s="22" t="s">
        <v>2398</v>
      </c>
      <c r="D644" s="23" t="s">
        <v>3514</v>
      </c>
    </row>
    <row r="645" spans="1:4" ht="15.75" x14ac:dyDescent="0.25">
      <c r="A645" s="21" t="s">
        <v>1727</v>
      </c>
      <c r="B645" s="22" t="s">
        <v>2387</v>
      </c>
      <c r="C645" s="22" t="s">
        <v>3516</v>
      </c>
      <c r="D645" s="23" t="s">
        <v>3515</v>
      </c>
    </row>
    <row r="646" spans="1:4" ht="15.75" x14ac:dyDescent="0.25">
      <c r="A646" s="21" t="s">
        <v>1726</v>
      </c>
      <c r="B646" s="22" t="s">
        <v>2384</v>
      </c>
      <c r="C646" s="22" t="s">
        <v>3115</v>
      </c>
      <c r="D646" s="23" t="s">
        <v>3517</v>
      </c>
    </row>
    <row r="647" spans="1:4" ht="15.75" x14ac:dyDescent="0.25">
      <c r="A647" s="21" t="s">
        <v>1725</v>
      </c>
      <c r="B647" s="22" t="s">
        <v>2384</v>
      </c>
      <c r="C647" s="22" t="s">
        <v>3519</v>
      </c>
      <c r="D647" s="23" t="s">
        <v>3518</v>
      </c>
    </row>
    <row r="648" spans="1:4" ht="15.75" x14ac:dyDescent="0.25">
      <c r="A648" s="21" t="s">
        <v>1724</v>
      </c>
      <c r="B648" s="22" t="s">
        <v>2384</v>
      </c>
      <c r="C648" s="22" t="s">
        <v>3521</v>
      </c>
      <c r="D648" s="23" t="s">
        <v>3520</v>
      </c>
    </row>
    <row r="649" spans="1:4" ht="15.75" x14ac:dyDescent="0.25">
      <c r="A649" s="21" t="s">
        <v>1723</v>
      </c>
      <c r="B649" s="22" t="s">
        <v>2387</v>
      </c>
      <c r="C649" s="22" t="s">
        <v>3523</v>
      </c>
      <c r="D649" s="23" t="s">
        <v>3522</v>
      </c>
    </row>
    <row r="650" spans="1:4" ht="15.75" x14ac:dyDescent="0.25">
      <c r="A650" s="21" t="s">
        <v>1722</v>
      </c>
      <c r="B650" s="22" t="s">
        <v>2387</v>
      </c>
      <c r="C650" s="22" t="s">
        <v>3117</v>
      </c>
      <c r="D650" s="23" t="s">
        <v>3524</v>
      </c>
    </row>
    <row r="651" spans="1:4" ht="15.75" x14ac:dyDescent="0.25">
      <c r="A651" s="21" t="s">
        <v>1721</v>
      </c>
      <c r="B651" s="22" t="s">
        <v>2384</v>
      </c>
      <c r="C651" s="22" t="s">
        <v>3526</v>
      </c>
      <c r="D651" s="23" t="s">
        <v>3525</v>
      </c>
    </row>
    <row r="652" spans="1:4" ht="15.75" x14ac:dyDescent="0.25">
      <c r="A652" s="21" t="s">
        <v>1720</v>
      </c>
      <c r="B652" s="22" t="s">
        <v>2387</v>
      </c>
      <c r="C652" s="22" t="s">
        <v>2408</v>
      </c>
      <c r="D652" s="23" t="s">
        <v>3527</v>
      </c>
    </row>
    <row r="653" spans="1:4" ht="15.75" x14ac:dyDescent="0.25">
      <c r="A653" s="21" t="s">
        <v>1719</v>
      </c>
      <c r="B653" s="22" t="s">
        <v>2384</v>
      </c>
      <c r="C653" s="22" t="s">
        <v>3529</v>
      </c>
      <c r="D653" s="23" t="s">
        <v>3528</v>
      </c>
    </row>
    <row r="654" spans="1:4" ht="15.75" x14ac:dyDescent="0.25">
      <c r="A654" s="21" t="s">
        <v>1718</v>
      </c>
      <c r="B654" s="22" t="s">
        <v>2387</v>
      </c>
      <c r="C654" s="22" t="s">
        <v>3531</v>
      </c>
      <c r="D654" s="23" t="s">
        <v>3530</v>
      </c>
    </row>
    <row r="655" spans="1:4" ht="15.75" x14ac:dyDescent="0.25">
      <c r="A655" s="21" t="s">
        <v>1717</v>
      </c>
      <c r="B655" s="22" t="s">
        <v>2387</v>
      </c>
      <c r="C655" s="22" t="s">
        <v>2569</v>
      </c>
      <c r="D655" s="23" t="s">
        <v>3532</v>
      </c>
    </row>
    <row r="656" spans="1:4" ht="15.75" x14ac:dyDescent="0.25">
      <c r="A656" s="21" t="s">
        <v>1716</v>
      </c>
      <c r="B656" s="22" t="s">
        <v>2387</v>
      </c>
      <c r="C656" s="22" t="s">
        <v>3534</v>
      </c>
      <c r="D656" s="23" t="s">
        <v>3533</v>
      </c>
    </row>
    <row r="657" spans="1:4" ht="15.75" x14ac:dyDescent="0.25">
      <c r="A657" s="21" t="s">
        <v>1715</v>
      </c>
      <c r="B657" s="22" t="s">
        <v>2387</v>
      </c>
      <c r="C657" s="22" t="s">
        <v>3536</v>
      </c>
      <c r="D657" s="23" t="s">
        <v>3535</v>
      </c>
    </row>
    <row r="658" spans="1:4" ht="15.75" x14ac:dyDescent="0.25">
      <c r="A658" s="21" t="s">
        <v>1714</v>
      </c>
      <c r="B658" s="22" t="s">
        <v>2384</v>
      </c>
      <c r="C658" s="22" t="s">
        <v>3538</v>
      </c>
      <c r="D658" s="23" t="s">
        <v>3537</v>
      </c>
    </row>
    <row r="659" spans="1:4" ht="15.75" x14ac:dyDescent="0.25">
      <c r="A659" s="21" t="s">
        <v>1713</v>
      </c>
      <c r="B659" s="22" t="s">
        <v>2384</v>
      </c>
      <c r="C659" s="22" t="s">
        <v>3540</v>
      </c>
      <c r="D659" s="23" t="s">
        <v>3539</v>
      </c>
    </row>
    <row r="660" spans="1:4" ht="15.75" x14ac:dyDescent="0.25">
      <c r="A660" s="21" t="s">
        <v>1712</v>
      </c>
      <c r="B660" s="22" t="s">
        <v>2384</v>
      </c>
      <c r="C660" s="22" t="s">
        <v>3542</v>
      </c>
      <c r="D660" s="23" t="s">
        <v>3541</v>
      </c>
    </row>
    <row r="661" spans="1:4" ht="15.75" x14ac:dyDescent="0.25">
      <c r="A661" s="21" t="s">
        <v>1711</v>
      </c>
      <c r="B661" s="22" t="s">
        <v>2384</v>
      </c>
      <c r="C661" s="22" t="s">
        <v>3544</v>
      </c>
      <c r="D661" s="23" t="s">
        <v>3543</v>
      </c>
    </row>
    <row r="662" spans="1:4" ht="15.75" x14ac:dyDescent="0.25">
      <c r="A662" s="21" t="s">
        <v>1710</v>
      </c>
      <c r="B662" s="22" t="s">
        <v>2387</v>
      </c>
      <c r="C662" s="22" t="s">
        <v>3546</v>
      </c>
      <c r="D662" s="23" t="s">
        <v>3545</v>
      </c>
    </row>
    <row r="663" spans="1:4" ht="15.75" x14ac:dyDescent="0.25">
      <c r="A663" s="21" t="s">
        <v>1709</v>
      </c>
      <c r="B663" s="22" t="s">
        <v>2387</v>
      </c>
      <c r="C663" s="22" t="s">
        <v>3548</v>
      </c>
      <c r="D663" s="23" t="s">
        <v>3547</v>
      </c>
    </row>
    <row r="664" spans="1:4" ht="15.75" x14ac:dyDescent="0.25">
      <c r="A664" s="21" t="s">
        <v>1708</v>
      </c>
      <c r="B664" s="22" t="s">
        <v>2387</v>
      </c>
      <c r="C664" s="22" t="s">
        <v>3550</v>
      </c>
      <c r="D664" s="23" t="s">
        <v>3549</v>
      </c>
    </row>
    <row r="665" spans="1:4" ht="15.75" x14ac:dyDescent="0.25">
      <c r="A665" s="21" t="s">
        <v>1707</v>
      </c>
      <c r="B665" s="22" t="s">
        <v>2384</v>
      </c>
      <c r="C665" s="22" t="s">
        <v>3552</v>
      </c>
      <c r="D665" s="23" t="s">
        <v>3551</v>
      </c>
    </row>
    <row r="666" spans="1:4" ht="15.75" x14ac:dyDescent="0.25">
      <c r="A666" s="21" t="s">
        <v>1706</v>
      </c>
      <c r="B666" s="22" t="s">
        <v>2384</v>
      </c>
      <c r="C666" s="22" t="s">
        <v>3554</v>
      </c>
      <c r="D666" s="23" t="s">
        <v>3553</v>
      </c>
    </row>
    <row r="667" spans="1:4" ht="15.75" x14ac:dyDescent="0.25">
      <c r="A667" s="21" t="s">
        <v>1705</v>
      </c>
      <c r="B667" s="22" t="s">
        <v>2387</v>
      </c>
      <c r="C667" s="22" t="s">
        <v>3556</v>
      </c>
      <c r="D667" s="23" t="s">
        <v>3555</v>
      </c>
    </row>
    <row r="668" spans="1:4" ht="15.75" x14ac:dyDescent="0.25">
      <c r="A668" s="21" t="s">
        <v>1704</v>
      </c>
      <c r="B668" s="22" t="s">
        <v>3259</v>
      </c>
      <c r="C668" s="22" t="s">
        <v>3377</v>
      </c>
      <c r="D668" s="23" t="s">
        <v>3557</v>
      </c>
    </row>
    <row r="669" spans="1:4" ht="15.75" x14ac:dyDescent="0.25">
      <c r="A669" s="21" t="s">
        <v>1703</v>
      </c>
      <c r="B669" s="22" t="s">
        <v>3259</v>
      </c>
      <c r="C669" s="22" t="s">
        <v>3559</v>
      </c>
      <c r="D669" s="23" t="s">
        <v>3558</v>
      </c>
    </row>
    <row r="670" spans="1:4" ht="15.75" x14ac:dyDescent="0.25">
      <c r="A670" s="21" t="s">
        <v>1702</v>
      </c>
      <c r="B670" s="22" t="s">
        <v>2387</v>
      </c>
      <c r="C670" s="22" t="s">
        <v>2738</v>
      </c>
      <c r="D670" s="23" t="s">
        <v>3560</v>
      </c>
    </row>
    <row r="671" spans="1:4" ht="15.75" x14ac:dyDescent="0.25">
      <c r="A671" s="21" t="s">
        <v>1701</v>
      </c>
      <c r="B671" s="22" t="s">
        <v>3259</v>
      </c>
      <c r="C671" s="22" t="s">
        <v>2539</v>
      </c>
      <c r="D671" s="23" t="s">
        <v>3056</v>
      </c>
    </row>
    <row r="672" spans="1:4" ht="15.75" x14ac:dyDescent="0.25">
      <c r="A672" s="21" t="s">
        <v>1700</v>
      </c>
      <c r="B672" s="22" t="s">
        <v>2387</v>
      </c>
      <c r="C672" s="22" t="s">
        <v>3562</v>
      </c>
      <c r="D672" s="23" t="s">
        <v>3561</v>
      </c>
    </row>
    <row r="673" spans="1:4" ht="15.75" x14ac:dyDescent="0.25">
      <c r="A673" s="21" t="s">
        <v>1699</v>
      </c>
      <c r="B673" s="22" t="s">
        <v>2384</v>
      </c>
      <c r="C673" s="22" t="s">
        <v>3564</v>
      </c>
      <c r="D673" s="23" t="s">
        <v>3563</v>
      </c>
    </row>
    <row r="674" spans="1:4" ht="15.75" x14ac:dyDescent="0.25">
      <c r="A674" s="21" t="s">
        <v>1698</v>
      </c>
      <c r="B674" s="22" t="s">
        <v>2384</v>
      </c>
      <c r="C674" s="22" t="s">
        <v>3566</v>
      </c>
      <c r="D674" s="23" t="s">
        <v>3565</v>
      </c>
    </row>
    <row r="675" spans="1:4" ht="15.75" x14ac:dyDescent="0.25">
      <c r="A675" s="21" t="s">
        <v>1697</v>
      </c>
      <c r="B675" s="22" t="s">
        <v>2384</v>
      </c>
      <c r="C675" s="22" t="s">
        <v>3568</v>
      </c>
      <c r="D675" s="23" t="s">
        <v>3567</v>
      </c>
    </row>
    <row r="676" spans="1:4" ht="15.75" x14ac:dyDescent="0.25">
      <c r="A676" s="21" t="s">
        <v>1696</v>
      </c>
      <c r="B676" s="22" t="s">
        <v>2384</v>
      </c>
      <c r="C676" s="22" t="s">
        <v>3570</v>
      </c>
      <c r="D676" s="23" t="s">
        <v>3569</v>
      </c>
    </row>
    <row r="677" spans="1:4" ht="15.75" x14ac:dyDescent="0.25">
      <c r="A677" s="21" t="s">
        <v>1695</v>
      </c>
      <c r="B677" s="22" t="s">
        <v>2384</v>
      </c>
      <c r="C677" s="22" t="s">
        <v>3572</v>
      </c>
      <c r="D677" s="23" t="s">
        <v>3571</v>
      </c>
    </row>
    <row r="678" spans="1:4" ht="15.75" x14ac:dyDescent="0.25">
      <c r="A678" s="21" t="s">
        <v>1694</v>
      </c>
      <c r="B678" s="22" t="s">
        <v>3259</v>
      </c>
      <c r="C678" s="22" t="s">
        <v>3574</v>
      </c>
      <c r="D678" s="23" t="s">
        <v>3573</v>
      </c>
    </row>
    <row r="679" spans="1:4" ht="15.75" x14ac:dyDescent="0.25">
      <c r="A679" s="21" t="s">
        <v>1693</v>
      </c>
      <c r="B679" s="22" t="s">
        <v>2384</v>
      </c>
      <c r="C679" s="22" t="s">
        <v>3576</v>
      </c>
      <c r="D679" s="23" t="s">
        <v>3575</v>
      </c>
    </row>
    <row r="680" spans="1:4" ht="15.75" x14ac:dyDescent="0.25">
      <c r="A680" s="21" t="s">
        <v>1692</v>
      </c>
      <c r="B680" s="22" t="s">
        <v>2387</v>
      </c>
      <c r="C680" s="22" t="s">
        <v>3578</v>
      </c>
      <c r="D680" s="23" t="s">
        <v>3577</v>
      </c>
    </row>
    <row r="681" spans="1:4" ht="15.75" x14ac:dyDescent="0.25">
      <c r="A681" s="21" t="s">
        <v>1691</v>
      </c>
      <c r="B681" s="22" t="s">
        <v>2387</v>
      </c>
      <c r="C681" s="22" t="s">
        <v>3112</v>
      </c>
      <c r="D681" s="23" t="s">
        <v>3579</v>
      </c>
    </row>
    <row r="682" spans="1:4" ht="15.75" x14ac:dyDescent="0.25">
      <c r="A682" s="21" t="s">
        <v>1690</v>
      </c>
      <c r="B682" s="22" t="s">
        <v>2384</v>
      </c>
      <c r="C682" s="22" t="s">
        <v>3581</v>
      </c>
      <c r="D682" s="23" t="s">
        <v>3580</v>
      </c>
    </row>
    <row r="683" spans="1:4" ht="15.75" x14ac:dyDescent="0.25">
      <c r="A683" s="21" t="s">
        <v>1689</v>
      </c>
      <c r="B683" s="22" t="s">
        <v>3259</v>
      </c>
      <c r="C683" s="22" t="s">
        <v>3583</v>
      </c>
      <c r="D683" s="23" t="s">
        <v>3582</v>
      </c>
    </row>
    <row r="684" spans="1:4" ht="15.75" x14ac:dyDescent="0.25">
      <c r="A684" s="21" t="s">
        <v>1688</v>
      </c>
      <c r="B684" s="22" t="s">
        <v>2384</v>
      </c>
      <c r="C684" s="22" t="s">
        <v>2573</v>
      </c>
      <c r="D684" s="23" t="s">
        <v>3584</v>
      </c>
    </row>
    <row r="685" spans="1:4" ht="15.75" x14ac:dyDescent="0.25">
      <c r="A685" s="21" t="s">
        <v>1687</v>
      </c>
      <c r="B685" s="22" t="s">
        <v>2384</v>
      </c>
      <c r="C685" s="22" t="s">
        <v>3586</v>
      </c>
      <c r="D685" s="23" t="s">
        <v>3585</v>
      </c>
    </row>
    <row r="686" spans="1:4" ht="15.75" x14ac:dyDescent="0.25">
      <c r="A686" s="21" t="s">
        <v>1686</v>
      </c>
      <c r="B686" s="22" t="s">
        <v>2387</v>
      </c>
      <c r="C686" s="22" t="s">
        <v>3588</v>
      </c>
      <c r="D686" s="23" t="s">
        <v>3587</v>
      </c>
    </row>
    <row r="687" spans="1:4" ht="15.75" x14ac:dyDescent="0.25">
      <c r="A687" s="21" t="s">
        <v>1685</v>
      </c>
      <c r="B687" s="22" t="s">
        <v>2387</v>
      </c>
      <c r="C687" s="22" t="s">
        <v>3590</v>
      </c>
      <c r="D687" s="23" t="s">
        <v>3589</v>
      </c>
    </row>
    <row r="688" spans="1:4" ht="15.75" x14ac:dyDescent="0.25">
      <c r="A688" s="21" t="s">
        <v>1684</v>
      </c>
      <c r="B688" s="22" t="s">
        <v>2384</v>
      </c>
      <c r="C688" s="22" t="s">
        <v>3592</v>
      </c>
      <c r="D688" s="23" t="s">
        <v>3591</v>
      </c>
    </row>
    <row r="689" spans="1:4" ht="15.75" x14ac:dyDescent="0.25">
      <c r="A689" s="21" t="s">
        <v>1683</v>
      </c>
      <c r="B689" s="22" t="s">
        <v>2384</v>
      </c>
      <c r="C689" s="22" t="s">
        <v>3594</v>
      </c>
      <c r="D689" s="23" t="s">
        <v>3593</v>
      </c>
    </row>
    <row r="690" spans="1:4" ht="15.75" x14ac:dyDescent="0.25">
      <c r="A690" s="21" t="s">
        <v>1682</v>
      </c>
      <c r="B690" s="22" t="s">
        <v>2384</v>
      </c>
      <c r="C690" s="22" t="s">
        <v>3596</v>
      </c>
      <c r="D690" s="23" t="s">
        <v>3595</v>
      </c>
    </row>
    <row r="691" spans="1:4" ht="15.75" x14ac:dyDescent="0.25">
      <c r="A691" s="21" t="s">
        <v>1681</v>
      </c>
      <c r="B691" s="22" t="s">
        <v>2384</v>
      </c>
      <c r="C691" s="22" t="s">
        <v>3598</v>
      </c>
      <c r="D691" s="23" t="s">
        <v>3597</v>
      </c>
    </row>
    <row r="692" spans="1:4" ht="15.75" x14ac:dyDescent="0.25">
      <c r="A692" s="21" t="s">
        <v>1680</v>
      </c>
      <c r="B692" s="22" t="s">
        <v>2384</v>
      </c>
      <c r="C692" s="22" t="s">
        <v>3600</v>
      </c>
      <c r="D692" s="23" t="s">
        <v>3599</v>
      </c>
    </row>
    <row r="693" spans="1:4" ht="15.75" x14ac:dyDescent="0.25">
      <c r="A693" s="21" t="s">
        <v>1679</v>
      </c>
      <c r="B693" s="22" t="s">
        <v>2387</v>
      </c>
      <c r="C693" s="22" t="s">
        <v>3602</v>
      </c>
      <c r="D693" s="23" t="s">
        <v>3601</v>
      </c>
    </row>
    <row r="694" spans="1:4" ht="15.75" x14ac:dyDescent="0.25">
      <c r="A694" s="21" t="s">
        <v>1678</v>
      </c>
      <c r="B694" s="22" t="s">
        <v>3259</v>
      </c>
      <c r="C694" s="22" t="s">
        <v>3604</v>
      </c>
      <c r="D694" s="23" t="s">
        <v>3603</v>
      </c>
    </row>
    <row r="695" spans="1:4" ht="15.75" x14ac:dyDescent="0.25">
      <c r="A695" s="21" t="s">
        <v>1677</v>
      </c>
      <c r="B695" s="22" t="s">
        <v>2384</v>
      </c>
      <c r="C695" s="22" t="s">
        <v>3606</v>
      </c>
      <c r="D695" s="23" t="s">
        <v>3605</v>
      </c>
    </row>
    <row r="696" spans="1:4" ht="15.75" x14ac:dyDescent="0.25">
      <c r="A696" s="21" t="s">
        <v>1676</v>
      </c>
      <c r="B696" s="22" t="s">
        <v>2387</v>
      </c>
      <c r="C696" s="22" t="s">
        <v>3608</v>
      </c>
      <c r="D696" s="23" t="s">
        <v>3607</v>
      </c>
    </row>
    <row r="697" spans="1:4" ht="15.75" x14ac:dyDescent="0.25">
      <c r="A697" s="21" t="s">
        <v>1675</v>
      </c>
      <c r="B697" s="22" t="s">
        <v>2387</v>
      </c>
      <c r="C697" s="22" t="s">
        <v>3610</v>
      </c>
      <c r="D697" s="23" t="s">
        <v>3609</v>
      </c>
    </row>
    <row r="698" spans="1:4" ht="15.75" x14ac:dyDescent="0.25">
      <c r="A698" s="21" t="s">
        <v>1674</v>
      </c>
      <c r="B698" s="22" t="s">
        <v>2387</v>
      </c>
      <c r="C698" s="22" t="s">
        <v>3612</v>
      </c>
      <c r="D698" s="23" t="s">
        <v>3611</v>
      </c>
    </row>
    <row r="699" spans="1:4" ht="15.75" x14ac:dyDescent="0.25">
      <c r="A699" s="21" t="s">
        <v>1673</v>
      </c>
      <c r="B699" s="22" t="s">
        <v>2384</v>
      </c>
      <c r="C699" s="22" t="s">
        <v>2545</v>
      </c>
      <c r="D699" s="23" t="s">
        <v>3613</v>
      </c>
    </row>
    <row r="700" spans="1:4" ht="15.75" x14ac:dyDescent="0.25">
      <c r="A700" s="21" t="s">
        <v>1672</v>
      </c>
      <c r="B700" s="22" t="s">
        <v>2384</v>
      </c>
      <c r="C700" s="22" t="s">
        <v>3615</v>
      </c>
      <c r="D700" s="23" t="s">
        <v>3614</v>
      </c>
    </row>
    <row r="701" spans="1:4" ht="15.75" x14ac:dyDescent="0.25">
      <c r="A701" s="21" t="s">
        <v>1671</v>
      </c>
      <c r="B701" s="22" t="s">
        <v>2387</v>
      </c>
      <c r="C701" s="22" t="s">
        <v>3617</v>
      </c>
      <c r="D701" s="23" t="s">
        <v>3616</v>
      </c>
    </row>
    <row r="702" spans="1:4" ht="15.75" x14ac:dyDescent="0.25">
      <c r="A702" s="21" t="s">
        <v>1670</v>
      </c>
      <c r="B702" s="22" t="s">
        <v>3259</v>
      </c>
      <c r="C702" s="22" t="s">
        <v>3619</v>
      </c>
      <c r="D702" s="23" t="s">
        <v>3618</v>
      </c>
    </row>
    <row r="703" spans="1:4" ht="15.75" x14ac:dyDescent="0.25">
      <c r="A703" s="21" t="s">
        <v>1669</v>
      </c>
      <c r="B703" s="22" t="s">
        <v>2387</v>
      </c>
      <c r="C703" s="22" t="s">
        <v>3621</v>
      </c>
      <c r="D703" s="23" t="s">
        <v>3620</v>
      </c>
    </row>
    <row r="704" spans="1:4" ht="15.75" x14ac:dyDescent="0.25">
      <c r="A704" s="21" t="s">
        <v>1668</v>
      </c>
      <c r="B704" s="22" t="s">
        <v>2387</v>
      </c>
      <c r="C704" s="22" t="s">
        <v>3623</v>
      </c>
      <c r="D704" s="23" t="s">
        <v>3622</v>
      </c>
    </row>
    <row r="705" spans="1:4" ht="15.75" x14ac:dyDescent="0.25">
      <c r="A705" s="21" t="s">
        <v>1667</v>
      </c>
      <c r="B705" s="22" t="s">
        <v>2384</v>
      </c>
      <c r="C705" s="22" t="s">
        <v>2533</v>
      </c>
      <c r="D705" s="23" t="s">
        <v>3624</v>
      </c>
    </row>
    <row r="706" spans="1:4" ht="15.75" x14ac:dyDescent="0.25">
      <c r="A706" s="21" t="s">
        <v>1666</v>
      </c>
      <c r="B706" s="22" t="s">
        <v>2384</v>
      </c>
      <c r="C706" s="22" t="s">
        <v>3626</v>
      </c>
      <c r="D706" s="23" t="s">
        <v>3625</v>
      </c>
    </row>
    <row r="707" spans="1:4" ht="15.75" x14ac:dyDescent="0.25">
      <c r="A707" s="21" t="s">
        <v>1665</v>
      </c>
      <c r="B707" s="22" t="s">
        <v>2387</v>
      </c>
      <c r="C707" s="22" t="s">
        <v>3628</v>
      </c>
      <c r="D707" s="23" t="s">
        <v>3627</v>
      </c>
    </row>
    <row r="708" spans="1:4" ht="15.75" x14ac:dyDescent="0.25">
      <c r="A708" s="21" t="s">
        <v>1664</v>
      </c>
      <c r="B708" s="22" t="s">
        <v>2384</v>
      </c>
      <c r="C708" s="22" t="s">
        <v>3158</v>
      </c>
      <c r="D708" s="23" t="s">
        <v>3629</v>
      </c>
    </row>
    <row r="709" spans="1:4" ht="15.75" x14ac:dyDescent="0.25">
      <c r="A709" s="21" t="s">
        <v>1663</v>
      </c>
      <c r="B709" s="22" t="s">
        <v>3259</v>
      </c>
      <c r="C709" s="22" t="s">
        <v>3329</v>
      </c>
      <c r="D709" s="23" t="s">
        <v>3251</v>
      </c>
    </row>
    <row r="710" spans="1:4" ht="15.75" x14ac:dyDescent="0.25">
      <c r="A710" s="21" t="s">
        <v>1662</v>
      </c>
      <c r="B710" s="22" t="s">
        <v>3259</v>
      </c>
      <c r="C710" s="22" t="s">
        <v>3631</v>
      </c>
      <c r="D710" s="23" t="s">
        <v>3630</v>
      </c>
    </row>
    <row r="711" spans="1:4" ht="15.75" x14ac:dyDescent="0.25">
      <c r="A711" s="21" t="s">
        <v>1661</v>
      </c>
      <c r="B711" s="22" t="s">
        <v>2384</v>
      </c>
      <c r="C711" s="22" t="s">
        <v>3633</v>
      </c>
      <c r="D711" s="23" t="s">
        <v>3632</v>
      </c>
    </row>
    <row r="712" spans="1:4" ht="15.75" x14ac:dyDescent="0.25">
      <c r="A712" s="21" t="s">
        <v>1660</v>
      </c>
      <c r="B712" s="22" t="s">
        <v>2384</v>
      </c>
      <c r="C712" s="22" t="s">
        <v>3635</v>
      </c>
      <c r="D712" s="23" t="s">
        <v>3634</v>
      </c>
    </row>
    <row r="713" spans="1:4" ht="15.75" x14ac:dyDescent="0.25">
      <c r="A713" s="21" t="s">
        <v>1659</v>
      </c>
      <c r="B713" s="22" t="s">
        <v>2384</v>
      </c>
      <c r="C713" s="22" t="s">
        <v>3637</v>
      </c>
      <c r="D713" s="23" t="s">
        <v>3636</v>
      </c>
    </row>
    <row r="714" spans="1:4" ht="15.75" x14ac:dyDescent="0.25">
      <c r="A714" s="21" t="s">
        <v>1658</v>
      </c>
      <c r="B714" s="22" t="s">
        <v>2387</v>
      </c>
      <c r="C714" s="22" t="s">
        <v>3639</v>
      </c>
      <c r="D714" s="23" t="s">
        <v>3638</v>
      </c>
    </row>
    <row r="715" spans="1:4" ht="15.75" x14ac:dyDescent="0.25">
      <c r="A715" s="21" t="s">
        <v>1657</v>
      </c>
      <c r="B715" s="22" t="s">
        <v>3259</v>
      </c>
      <c r="C715" s="22" t="s">
        <v>2854</v>
      </c>
      <c r="D715" s="23" t="s">
        <v>3640</v>
      </c>
    </row>
    <row r="716" spans="1:4" ht="15.75" x14ac:dyDescent="0.25">
      <c r="A716" s="21" t="s">
        <v>1656</v>
      </c>
      <c r="B716" s="22" t="s">
        <v>3259</v>
      </c>
      <c r="C716" s="22" t="s">
        <v>3641</v>
      </c>
      <c r="D716" s="23" t="s">
        <v>2508</v>
      </c>
    </row>
    <row r="717" spans="1:4" ht="15.75" x14ac:dyDescent="0.25">
      <c r="A717" s="21" t="s">
        <v>1655</v>
      </c>
      <c r="B717" s="22" t="s">
        <v>2384</v>
      </c>
      <c r="C717" s="22" t="s">
        <v>3643</v>
      </c>
      <c r="D717" s="23" t="s">
        <v>3642</v>
      </c>
    </row>
    <row r="718" spans="1:4" ht="15.75" x14ac:dyDescent="0.25">
      <c r="A718" s="21" t="s">
        <v>1654</v>
      </c>
      <c r="B718" s="22" t="s">
        <v>2384</v>
      </c>
      <c r="C718" s="22" t="s">
        <v>3645</v>
      </c>
      <c r="D718" s="23" t="s">
        <v>3644</v>
      </c>
    </row>
    <row r="719" spans="1:4" ht="15.75" x14ac:dyDescent="0.25">
      <c r="A719" s="21" t="s">
        <v>1653</v>
      </c>
      <c r="B719" s="22" t="s">
        <v>2387</v>
      </c>
      <c r="C719" s="22" t="s">
        <v>3647</v>
      </c>
      <c r="D719" s="23" t="s">
        <v>3646</v>
      </c>
    </row>
    <row r="720" spans="1:4" ht="15.75" x14ac:dyDescent="0.25">
      <c r="A720" s="21" t="s">
        <v>1652</v>
      </c>
      <c r="B720" s="22" t="s">
        <v>2387</v>
      </c>
      <c r="C720" s="22" t="s">
        <v>3649</v>
      </c>
      <c r="D720" s="23" t="s">
        <v>3648</v>
      </c>
    </row>
    <row r="721" spans="1:4" ht="15.75" x14ac:dyDescent="0.25">
      <c r="A721" s="21" t="s">
        <v>1651</v>
      </c>
      <c r="B721" s="22" t="s">
        <v>2387</v>
      </c>
      <c r="C721" s="22" t="s">
        <v>3651</v>
      </c>
      <c r="D721" s="23" t="s">
        <v>3650</v>
      </c>
    </row>
    <row r="722" spans="1:4" ht="15.75" x14ac:dyDescent="0.25">
      <c r="A722" s="21" t="s">
        <v>1650</v>
      </c>
      <c r="B722" s="22" t="s">
        <v>2384</v>
      </c>
      <c r="C722" s="22" t="s">
        <v>2443</v>
      </c>
      <c r="D722" s="23" t="s">
        <v>3652</v>
      </c>
    </row>
    <row r="723" spans="1:4" ht="15.75" x14ac:dyDescent="0.25">
      <c r="A723" s="21" t="s">
        <v>1649</v>
      </c>
      <c r="B723" s="22" t="s">
        <v>2384</v>
      </c>
      <c r="C723" s="22" t="s">
        <v>3135</v>
      </c>
      <c r="D723" s="23" t="s">
        <v>3653</v>
      </c>
    </row>
    <row r="724" spans="1:4" ht="15.75" x14ac:dyDescent="0.25">
      <c r="A724" s="21" t="s">
        <v>1648</v>
      </c>
      <c r="B724" s="22" t="s">
        <v>2384</v>
      </c>
      <c r="C724" s="22" t="s">
        <v>3655</v>
      </c>
      <c r="D724" s="23" t="s">
        <v>3654</v>
      </c>
    </row>
    <row r="725" spans="1:4" ht="15.75" x14ac:dyDescent="0.25">
      <c r="A725" s="21" t="s">
        <v>1647</v>
      </c>
      <c r="B725" s="22" t="s">
        <v>3259</v>
      </c>
      <c r="C725" s="22" t="s">
        <v>3268</v>
      </c>
      <c r="D725" s="23" t="s">
        <v>3656</v>
      </c>
    </row>
    <row r="726" spans="1:4" ht="15.75" x14ac:dyDescent="0.25">
      <c r="A726" s="21" t="s">
        <v>1646</v>
      </c>
      <c r="B726" s="22" t="s">
        <v>2387</v>
      </c>
      <c r="C726" s="22" t="s">
        <v>3658</v>
      </c>
      <c r="D726" s="23" t="s">
        <v>3657</v>
      </c>
    </row>
    <row r="727" spans="1:4" ht="15.75" x14ac:dyDescent="0.25">
      <c r="A727" s="21" t="s">
        <v>1645</v>
      </c>
      <c r="B727" s="22" t="s">
        <v>2387</v>
      </c>
      <c r="C727" s="22" t="s">
        <v>2897</v>
      </c>
      <c r="D727" s="23" t="s">
        <v>2556</v>
      </c>
    </row>
    <row r="728" spans="1:4" ht="15.75" x14ac:dyDescent="0.25">
      <c r="A728" s="21" t="s">
        <v>1644</v>
      </c>
      <c r="B728" s="22" t="s">
        <v>2387</v>
      </c>
      <c r="C728" s="22" t="s">
        <v>2424</v>
      </c>
      <c r="D728" s="23" t="s">
        <v>3659</v>
      </c>
    </row>
    <row r="729" spans="1:4" ht="15.75" x14ac:dyDescent="0.25">
      <c r="A729" s="21" t="s">
        <v>1643</v>
      </c>
      <c r="B729" s="22" t="s">
        <v>2387</v>
      </c>
      <c r="C729" s="22" t="s">
        <v>3661</v>
      </c>
      <c r="D729" s="23" t="s">
        <v>3660</v>
      </c>
    </row>
    <row r="730" spans="1:4" ht="15.75" x14ac:dyDescent="0.25">
      <c r="A730" s="21" t="s">
        <v>1642</v>
      </c>
      <c r="B730" s="22" t="s">
        <v>2387</v>
      </c>
      <c r="C730" s="22" t="s">
        <v>3662</v>
      </c>
      <c r="D730" s="23" t="s">
        <v>3648</v>
      </c>
    </row>
    <row r="731" spans="1:4" ht="15.75" x14ac:dyDescent="0.25">
      <c r="A731" s="21" t="s">
        <v>1641</v>
      </c>
      <c r="B731" s="22" t="s">
        <v>2384</v>
      </c>
      <c r="C731" s="22" t="s">
        <v>3664</v>
      </c>
      <c r="D731" s="23" t="s">
        <v>3663</v>
      </c>
    </row>
    <row r="732" spans="1:4" ht="15.75" x14ac:dyDescent="0.25">
      <c r="A732" s="21" t="s">
        <v>1640</v>
      </c>
      <c r="B732" s="22" t="s">
        <v>2384</v>
      </c>
      <c r="C732" s="22" t="s">
        <v>2728</v>
      </c>
      <c r="D732" s="23" t="s">
        <v>3665</v>
      </c>
    </row>
    <row r="733" spans="1:4" ht="15.75" x14ac:dyDescent="0.25">
      <c r="A733" s="21" t="s">
        <v>1639</v>
      </c>
      <c r="B733" s="22" t="s">
        <v>2387</v>
      </c>
      <c r="C733" s="22" t="s">
        <v>3667</v>
      </c>
      <c r="D733" s="23" t="s">
        <v>3666</v>
      </c>
    </row>
    <row r="734" spans="1:4" ht="15.75" x14ac:dyDescent="0.25">
      <c r="A734" s="21" t="s">
        <v>1638</v>
      </c>
      <c r="B734" s="22" t="s">
        <v>2384</v>
      </c>
      <c r="C734" s="22" t="s">
        <v>3669</v>
      </c>
      <c r="D734" s="23" t="s">
        <v>3668</v>
      </c>
    </row>
    <row r="735" spans="1:4" ht="15.75" x14ac:dyDescent="0.25">
      <c r="A735" s="21" t="s">
        <v>1637</v>
      </c>
      <c r="B735" s="22" t="s">
        <v>2384</v>
      </c>
      <c r="C735" s="22" t="s">
        <v>3670</v>
      </c>
      <c r="D735" s="23" t="s">
        <v>2514</v>
      </c>
    </row>
    <row r="736" spans="1:4" ht="15.75" x14ac:dyDescent="0.25">
      <c r="A736" s="21" t="s">
        <v>1636</v>
      </c>
      <c r="B736" s="22" t="s">
        <v>2384</v>
      </c>
      <c r="C736" s="22" t="s">
        <v>3672</v>
      </c>
      <c r="D736" s="23" t="s">
        <v>3671</v>
      </c>
    </row>
    <row r="737" spans="1:4" ht="15.75" x14ac:dyDescent="0.25">
      <c r="A737" s="21" t="s">
        <v>1635</v>
      </c>
      <c r="B737" s="22" t="s">
        <v>2384</v>
      </c>
      <c r="C737" s="22" t="s">
        <v>3674</v>
      </c>
      <c r="D737" s="23" t="s">
        <v>3673</v>
      </c>
    </row>
    <row r="738" spans="1:4" ht="15.75" x14ac:dyDescent="0.25">
      <c r="A738" s="21" t="s">
        <v>1634</v>
      </c>
      <c r="B738" s="22" t="s">
        <v>2387</v>
      </c>
      <c r="C738" s="22" t="s">
        <v>2945</v>
      </c>
      <c r="D738" s="23" t="s">
        <v>3675</v>
      </c>
    </row>
    <row r="739" spans="1:4" ht="15.75" x14ac:dyDescent="0.25">
      <c r="A739" s="21" t="s">
        <v>1633</v>
      </c>
      <c r="B739" s="22" t="s">
        <v>2387</v>
      </c>
      <c r="C739" s="22" t="s">
        <v>3677</v>
      </c>
      <c r="D739" s="23" t="s">
        <v>3676</v>
      </c>
    </row>
    <row r="740" spans="1:4" ht="15.75" x14ac:dyDescent="0.25">
      <c r="A740" s="21" t="s">
        <v>1632</v>
      </c>
      <c r="B740" s="22" t="s">
        <v>2387</v>
      </c>
      <c r="C740" s="22" t="s">
        <v>3679</v>
      </c>
      <c r="D740" s="23" t="s">
        <v>3678</v>
      </c>
    </row>
    <row r="741" spans="1:4" ht="15.75" x14ac:dyDescent="0.25">
      <c r="A741" s="21" t="s">
        <v>1631</v>
      </c>
      <c r="B741" s="22" t="s">
        <v>3259</v>
      </c>
      <c r="C741" s="22" t="s">
        <v>3681</v>
      </c>
      <c r="D741" s="23" t="s">
        <v>3680</v>
      </c>
    </row>
    <row r="742" spans="1:4" ht="15.75" x14ac:dyDescent="0.25">
      <c r="A742" s="21" t="s">
        <v>1630</v>
      </c>
      <c r="B742" s="22" t="s">
        <v>2387</v>
      </c>
      <c r="C742" s="22" t="s">
        <v>2810</v>
      </c>
      <c r="D742" s="23" t="s">
        <v>3682</v>
      </c>
    </row>
    <row r="743" spans="1:4" ht="15.75" x14ac:dyDescent="0.25">
      <c r="A743" s="21" t="s">
        <v>1629</v>
      </c>
      <c r="B743" s="22" t="s">
        <v>2387</v>
      </c>
      <c r="C743" s="22" t="s">
        <v>3684</v>
      </c>
      <c r="D743" s="23" t="s">
        <v>3683</v>
      </c>
    </row>
    <row r="744" spans="1:4" ht="15.75" x14ac:dyDescent="0.25">
      <c r="A744" s="21" t="s">
        <v>1628</v>
      </c>
      <c r="B744" s="22" t="s">
        <v>3259</v>
      </c>
      <c r="C744" s="22" t="s">
        <v>3204</v>
      </c>
      <c r="D744" s="23" t="s">
        <v>3685</v>
      </c>
    </row>
    <row r="745" spans="1:4" ht="15.75" x14ac:dyDescent="0.25">
      <c r="A745" s="21" t="s">
        <v>1627</v>
      </c>
      <c r="B745" s="22" t="s">
        <v>3259</v>
      </c>
      <c r="C745" s="22" t="s">
        <v>3686</v>
      </c>
      <c r="D745" s="23" t="s">
        <v>2427</v>
      </c>
    </row>
    <row r="746" spans="1:4" ht="15.75" x14ac:dyDescent="0.25">
      <c r="A746" s="21" t="s">
        <v>1626</v>
      </c>
      <c r="B746" s="22" t="s">
        <v>2384</v>
      </c>
      <c r="C746" s="22" t="s">
        <v>3688</v>
      </c>
      <c r="D746" s="23" t="s">
        <v>3687</v>
      </c>
    </row>
    <row r="747" spans="1:4" ht="15.75" x14ac:dyDescent="0.25">
      <c r="A747" s="21" t="s">
        <v>1625</v>
      </c>
      <c r="B747" s="22" t="s">
        <v>2387</v>
      </c>
      <c r="C747" s="22" t="s">
        <v>3690</v>
      </c>
      <c r="D747" s="23" t="s">
        <v>3689</v>
      </c>
    </row>
    <row r="748" spans="1:4" ht="15.75" x14ac:dyDescent="0.25">
      <c r="A748" s="21" t="s">
        <v>1624</v>
      </c>
      <c r="B748" s="22" t="s">
        <v>3259</v>
      </c>
      <c r="C748" s="22" t="s">
        <v>3692</v>
      </c>
      <c r="D748" s="23" t="s">
        <v>3691</v>
      </c>
    </row>
    <row r="749" spans="1:4" ht="15.75" x14ac:dyDescent="0.25">
      <c r="A749" s="21" t="s">
        <v>1623</v>
      </c>
      <c r="B749" s="22" t="s">
        <v>2387</v>
      </c>
      <c r="C749" s="22" t="s">
        <v>2810</v>
      </c>
      <c r="D749" s="23" t="s">
        <v>3693</v>
      </c>
    </row>
    <row r="750" spans="1:4" ht="15.75" x14ac:dyDescent="0.25">
      <c r="A750" s="21" t="s">
        <v>1622</v>
      </c>
      <c r="B750" s="22" t="s">
        <v>2387</v>
      </c>
      <c r="C750" s="22" t="s">
        <v>2513</v>
      </c>
      <c r="D750" s="23" t="s">
        <v>3694</v>
      </c>
    </row>
    <row r="751" spans="1:4" ht="15.75" x14ac:dyDescent="0.25">
      <c r="A751" s="21" t="s">
        <v>1621</v>
      </c>
      <c r="B751" s="22" t="s">
        <v>2384</v>
      </c>
      <c r="C751" s="22" t="s">
        <v>2511</v>
      </c>
      <c r="D751" s="23" t="s">
        <v>3695</v>
      </c>
    </row>
    <row r="752" spans="1:4" ht="15.75" x14ac:dyDescent="0.25">
      <c r="A752" s="21" t="s">
        <v>1620</v>
      </c>
      <c r="B752" s="22" t="s">
        <v>2387</v>
      </c>
      <c r="C752" s="22" t="s">
        <v>2547</v>
      </c>
      <c r="D752" s="23" t="s">
        <v>3696</v>
      </c>
    </row>
    <row r="753" spans="1:4" ht="15.75" x14ac:dyDescent="0.25">
      <c r="A753" s="21" t="s">
        <v>1619</v>
      </c>
      <c r="B753" s="22" t="s">
        <v>2384</v>
      </c>
      <c r="C753" s="22" t="s">
        <v>3698</v>
      </c>
      <c r="D753" s="23" t="s">
        <v>3697</v>
      </c>
    </row>
    <row r="754" spans="1:4" ht="15.75" x14ac:dyDescent="0.25">
      <c r="A754" s="21" t="s">
        <v>1618</v>
      </c>
      <c r="B754" s="22" t="s">
        <v>2384</v>
      </c>
      <c r="C754" s="22" t="s">
        <v>3700</v>
      </c>
      <c r="D754" s="23" t="s">
        <v>3699</v>
      </c>
    </row>
    <row r="755" spans="1:4" ht="15.75" x14ac:dyDescent="0.25">
      <c r="A755" s="21" t="s">
        <v>1617</v>
      </c>
      <c r="B755" s="22" t="s">
        <v>2384</v>
      </c>
      <c r="C755" s="22" t="s">
        <v>3702</v>
      </c>
      <c r="D755" s="23" t="s">
        <v>3701</v>
      </c>
    </row>
    <row r="756" spans="1:4" ht="15.75" x14ac:dyDescent="0.25">
      <c r="A756" s="21" t="s">
        <v>1616</v>
      </c>
      <c r="B756" s="22" t="s">
        <v>3259</v>
      </c>
      <c r="C756" s="22" t="s">
        <v>3704</v>
      </c>
      <c r="D756" s="23" t="s">
        <v>3703</v>
      </c>
    </row>
    <row r="757" spans="1:4" ht="15.75" x14ac:dyDescent="0.25">
      <c r="A757" s="21" t="s">
        <v>1615</v>
      </c>
      <c r="B757" s="22" t="s">
        <v>2387</v>
      </c>
      <c r="C757" s="22" t="s">
        <v>3706</v>
      </c>
      <c r="D757" s="23" t="s">
        <v>3705</v>
      </c>
    </row>
    <row r="758" spans="1:4" ht="15.75" x14ac:dyDescent="0.25">
      <c r="A758" s="21" t="s">
        <v>1614</v>
      </c>
      <c r="B758" s="22" t="s">
        <v>2387</v>
      </c>
      <c r="C758" s="22" t="s">
        <v>3708</v>
      </c>
      <c r="D758" s="23" t="s">
        <v>3707</v>
      </c>
    </row>
    <row r="759" spans="1:4" ht="15.75" x14ac:dyDescent="0.25">
      <c r="A759" s="21" t="s">
        <v>1613</v>
      </c>
      <c r="B759" s="22" t="s">
        <v>2387</v>
      </c>
      <c r="C759" s="22" t="s">
        <v>2719</v>
      </c>
      <c r="D759" s="23" t="s">
        <v>3709</v>
      </c>
    </row>
    <row r="760" spans="1:4" ht="15.75" x14ac:dyDescent="0.25">
      <c r="A760" s="21" t="s">
        <v>1612</v>
      </c>
      <c r="B760" s="22" t="s">
        <v>2387</v>
      </c>
      <c r="C760" s="22" t="s">
        <v>3711</v>
      </c>
      <c r="D760" s="23" t="s">
        <v>3710</v>
      </c>
    </row>
    <row r="761" spans="1:4" ht="15.75" x14ac:dyDescent="0.25">
      <c r="A761" s="21" t="s">
        <v>1611</v>
      </c>
      <c r="B761" s="22" t="s">
        <v>2384</v>
      </c>
      <c r="C761" s="22" t="s">
        <v>3713</v>
      </c>
      <c r="D761" s="23" t="s">
        <v>3712</v>
      </c>
    </row>
    <row r="762" spans="1:4" ht="15.75" x14ac:dyDescent="0.25">
      <c r="A762" s="21" t="s">
        <v>1610</v>
      </c>
      <c r="B762" s="22" t="s">
        <v>2384</v>
      </c>
      <c r="C762" s="22" t="s">
        <v>3268</v>
      </c>
      <c r="D762" s="23" t="s">
        <v>3714</v>
      </c>
    </row>
    <row r="763" spans="1:4" ht="15.75" x14ac:dyDescent="0.25">
      <c r="A763" s="21" t="s">
        <v>1609</v>
      </c>
      <c r="B763" s="22" t="s">
        <v>2387</v>
      </c>
      <c r="C763" s="22" t="s">
        <v>2872</v>
      </c>
      <c r="D763" s="23" t="s">
        <v>3715</v>
      </c>
    </row>
    <row r="764" spans="1:4" ht="15.75" x14ac:dyDescent="0.25">
      <c r="A764" s="21" t="s">
        <v>1608</v>
      </c>
      <c r="B764" s="22" t="s">
        <v>2384</v>
      </c>
      <c r="C764" s="22" t="s">
        <v>2451</v>
      </c>
      <c r="D764" s="23" t="s">
        <v>3716</v>
      </c>
    </row>
    <row r="765" spans="1:4" ht="15.75" x14ac:dyDescent="0.25">
      <c r="A765" s="21" t="s">
        <v>1607</v>
      </c>
      <c r="B765" s="22" t="s">
        <v>2384</v>
      </c>
      <c r="C765" s="22" t="s">
        <v>3718</v>
      </c>
      <c r="D765" s="23" t="s">
        <v>3717</v>
      </c>
    </row>
    <row r="766" spans="1:4" ht="15.75" x14ac:dyDescent="0.25">
      <c r="A766" s="21" t="s">
        <v>1606</v>
      </c>
      <c r="B766" s="22" t="s">
        <v>2384</v>
      </c>
      <c r="C766" s="22" t="s">
        <v>3720</v>
      </c>
      <c r="D766" s="23" t="s">
        <v>3719</v>
      </c>
    </row>
    <row r="767" spans="1:4" ht="15.75" x14ac:dyDescent="0.25">
      <c r="A767" s="21" t="s">
        <v>1605</v>
      </c>
      <c r="B767" s="22" t="s">
        <v>2384</v>
      </c>
      <c r="C767" s="22" t="s">
        <v>3722</v>
      </c>
      <c r="D767" s="23" t="s">
        <v>3721</v>
      </c>
    </row>
    <row r="768" spans="1:4" ht="15.75" x14ac:dyDescent="0.25">
      <c r="A768" s="21" t="s">
        <v>1604</v>
      </c>
      <c r="B768" s="22" t="s">
        <v>2384</v>
      </c>
      <c r="C768" s="22" t="s">
        <v>3724</v>
      </c>
      <c r="D768" s="23" t="s">
        <v>3723</v>
      </c>
    </row>
    <row r="769" spans="1:4" ht="15.75" x14ac:dyDescent="0.25">
      <c r="A769" s="21" t="s">
        <v>1603</v>
      </c>
      <c r="B769" s="22" t="s">
        <v>2384</v>
      </c>
      <c r="C769" s="22" t="s">
        <v>3726</v>
      </c>
      <c r="D769" s="23" t="s">
        <v>3725</v>
      </c>
    </row>
    <row r="770" spans="1:4" ht="15.75" x14ac:dyDescent="0.25">
      <c r="A770" s="21" t="s">
        <v>1602</v>
      </c>
      <c r="B770" s="22" t="s">
        <v>2384</v>
      </c>
      <c r="C770" s="22" t="s">
        <v>2950</v>
      </c>
      <c r="D770" s="23" t="s">
        <v>3727</v>
      </c>
    </row>
    <row r="771" spans="1:4" ht="15.75" x14ac:dyDescent="0.25">
      <c r="A771" s="21" t="s">
        <v>1601</v>
      </c>
      <c r="B771" s="22" t="s">
        <v>2384</v>
      </c>
      <c r="C771" s="22" t="s">
        <v>3729</v>
      </c>
      <c r="D771" s="23" t="s">
        <v>3728</v>
      </c>
    </row>
    <row r="772" spans="1:4" ht="15.75" x14ac:dyDescent="0.25">
      <c r="A772" s="21" t="s">
        <v>1600</v>
      </c>
      <c r="B772" s="22" t="s">
        <v>2387</v>
      </c>
      <c r="C772" s="22" t="s">
        <v>2388</v>
      </c>
      <c r="D772" s="23" t="s">
        <v>3730</v>
      </c>
    </row>
    <row r="773" spans="1:4" ht="15.75" x14ac:dyDescent="0.25">
      <c r="A773" s="21" t="s">
        <v>1599</v>
      </c>
      <c r="B773" s="22" t="s">
        <v>2387</v>
      </c>
      <c r="C773" s="22" t="s">
        <v>2680</v>
      </c>
      <c r="D773" s="23" t="s">
        <v>3731</v>
      </c>
    </row>
    <row r="774" spans="1:4" ht="15.75" x14ac:dyDescent="0.25">
      <c r="A774" s="21" t="s">
        <v>1598</v>
      </c>
      <c r="B774" s="22" t="s">
        <v>2387</v>
      </c>
      <c r="C774" s="22" t="s">
        <v>2699</v>
      </c>
      <c r="D774" s="23" t="s">
        <v>3732</v>
      </c>
    </row>
    <row r="775" spans="1:4" ht="15.75" x14ac:dyDescent="0.25">
      <c r="A775" s="21" t="s">
        <v>1597</v>
      </c>
      <c r="B775" s="22" t="s">
        <v>2387</v>
      </c>
      <c r="C775" s="22" t="s">
        <v>2810</v>
      </c>
      <c r="D775" s="23" t="s">
        <v>3733</v>
      </c>
    </row>
    <row r="776" spans="1:4" ht="15.75" x14ac:dyDescent="0.25">
      <c r="A776" s="21" t="s">
        <v>1596</v>
      </c>
      <c r="B776" s="22" t="s">
        <v>2387</v>
      </c>
      <c r="C776" s="22" t="s">
        <v>3735</v>
      </c>
      <c r="D776" s="23" t="s">
        <v>3734</v>
      </c>
    </row>
    <row r="777" spans="1:4" ht="15.75" x14ac:dyDescent="0.25">
      <c r="A777" s="21" t="s">
        <v>1595</v>
      </c>
      <c r="B777" s="22" t="s">
        <v>3259</v>
      </c>
      <c r="C777" s="22" t="s">
        <v>3737</v>
      </c>
      <c r="D777" s="23" t="s">
        <v>3736</v>
      </c>
    </row>
    <row r="778" spans="1:4" ht="15.75" x14ac:dyDescent="0.25">
      <c r="A778" s="21" t="s">
        <v>1594</v>
      </c>
      <c r="B778" s="22" t="s">
        <v>3259</v>
      </c>
      <c r="C778" s="22" t="s">
        <v>3738</v>
      </c>
      <c r="D778" s="23" t="s">
        <v>2518</v>
      </c>
    </row>
    <row r="779" spans="1:4" ht="15.75" x14ac:dyDescent="0.25">
      <c r="A779" s="21" t="s">
        <v>1593</v>
      </c>
      <c r="B779" s="22" t="s">
        <v>2384</v>
      </c>
      <c r="C779" s="22" t="s">
        <v>3740</v>
      </c>
      <c r="D779" s="23" t="s">
        <v>3739</v>
      </c>
    </row>
    <row r="780" spans="1:4" ht="15.75" x14ac:dyDescent="0.25">
      <c r="A780" s="21" t="s">
        <v>1592</v>
      </c>
      <c r="B780" s="22" t="s">
        <v>2387</v>
      </c>
      <c r="C780" s="22" t="s">
        <v>2775</v>
      </c>
      <c r="D780" s="23" t="s">
        <v>3741</v>
      </c>
    </row>
    <row r="781" spans="1:4" ht="15.75" x14ac:dyDescent="0.25">
      <c r="A781" s="21" t="s">
        <v>1591</v>
      </c>
      <c r="B781" s="22" t="s">
        <v>2384</v>
      </c>
      <c r="C781" s="22" t="s">
        <v>3158</v>
      </c>
      <c r="D781" s="23" t="s">
        <v>3742</v>
      </c>
    </row>
    <row r="782" spans="1:4" ht="15.75" x14ac:dyDescent="0.25">
      <c r="A782" s="21" t="s">
        <v>1590</v>
      </c>
      <c r="B782" s="22" t="s">
        <v>2387</v>
      </c>
      <c r="C782" s="22" t="s">
        <v>3744</v>
      </c>
      <c r="D782" s="23" t="s">
        <v>3743</v>
      </c>
    </row>
    <row r="783" spans="1:4" ht="15.75" x14ac:dyDescent="0.25">
      <c r="A783" s="21" t="s">
        <v>1589</v>
      </c>
      <c r="B783" s="22" t="s">
        <v>2384</v>
      </c>
      <c r="C783" s="22" t="s">
        <v>3745</v>
      </c>
      <c r="D783" s="23" t="s">
        <v>3557</v>
      </c>
    </row>
    <row r="784" spans="1:4" ht="15.75" x14ac:dyDescent="0.25">
      <c r="A784" s="21" t="s">
        <v>1588</v>
      </c>
      <c r="B784" s="22" t="s">
        <v>2384</v>
      </c>
      <c r="C784" s="22" t="s">
        <v>3747</v>
      </c>
      <c r="D784" s="23" t="s">
        <v>3746</v>
      </c>
    </row>
    <row r="785" spans="1:4" ht="15.75" x14ac:dyDescent="0.25">
      <c r="A785" s="21" t="s">
        <v>1587</v>
      </c>
      <c r="B785" s="22" t="s">
        <v>2384</v>
      </c>
      <c r="C785" s="22" t="s">
        <v>3749</v>
      </c>
      <c r="D785" s="23" t="s">
        <v>3748</v>
      </c>
    </row>
    <row r="786" spans="1:4" ht="15.75" x14ac:dyDescent="0.25">
      <c r="A786" s="21" t="s">
        <v>1586</v>
      </c>
      <c r="B786" s="22" t="s">
        <v>2384</v>
      </c>
      <c r="C786" s="22" t="s">
        <v>3751</v>
      </c>
      <c r="D786" s="23" t="s">
        <v>3750</v>
      </c>
    </row>
    <row r="787" spans="1:4" ht="15.75" x14ac:dyDescent="0.25">
      <c r="A787" s="21" t="s">
        <v>1585</v>
      </c>
      <c r="B787" s="22" t="s">
        <v>2384</v>
      </c>
      <c r="C787" s="22" t="s">
        <v>3753</v>
      </c>
      <c r="D787" s="23" t="s">
        <v>3752</v>
      </c>
    </row>
    <row r="788" spans="1:4" ht="15.75" x14ac:dyDescent="0.25">
      <c r="A788" s="21" t="s">
        <v>1584</v>
      </c>
      <c r="B788" s="22" t="s">
        <v>2384</v>
      </c>
      <c r="C788" s="22" t="s">
        <v>3755</v>
      </c>
      <c r="D788" s="23" t="s">
        <v>3754</v>
      </c>
    </row>
    <row r="789" spans="1:4" ht="15.75" x14ac:dyDescent="0.25">
      <c r="A789" s="21" t="s">
        <v>1583</v>
      </c>
      <c r="B789" s="22" t="s">
        <v>2387</v>
      </c>
      <c r="C789" s="22" t="s">
        <v>3756</v>
      </c>
      <c r="D789" s="23" t="s">
        <v>2462</v>
      </c>
    </row>
    <row r="790" spans="1:4" ht="15.75" x14ac:dyDescent="0.25">
      <c r="A790" s="21" t="s">
        <v>1582</v>
      </c>
      <c r="B790" s="22" t="s">
        <v>2387</v>
      </c>
      <c r="C790" s="22" t="s">
        <v>3758</v>
      </c>
      <c r="D790" s="23" t="s">
        <v>3757</v>
      </c>
    </row>
    <row r="791" spans="1:4" ht="15.75" x14ac:dyDescent="0.25">
      <c r="A791" s="21" t="s">
        <v>1581</v>
      </c>
      <c r="B791" s="22" t="s">
        <v>2387</v>
      </c>
      <c r="C791" s="22" t="s">
        <v>3760</v>
      </c>
      <c r="D791" s="23" t="s">
        <v>3759</v>
      </c>
    </row>
    <row r="792" spans="1:4" ht="15.75" x14ac:dyDescent="0.25">
      <c r="A792" s="21" t="s">
        <v>1580</v>
      </c>
      <c r="B792" s="22" t="s">
        <v>2384</v>
      </c>
      <c r="C792" s="22" t="s">
        <v>2571</v>
      </c>
      <c r="D792" s="23" t="s">
        <v>3761</v>
      </c>
    </row>
    <row r="793" spans="1:4" ht="15.75" x14ac:dyDescent="0.25">
      <c r="A793" s="21" t="s">
        <v>1579</v>
      </c>
      <c r="B793" s="22" t="s">
        <v>2384</v>
      </c>
      <c r="C793" s="22" t="s">
        <v>3763</v>
      </c>
      <c r="D793" s="23" t="s">
        <v>3762</v>
      </c>
    </row>
    <row r="794" spans="1:4" ht="15.75" x14ac:dyDescent="0.25">
      <c r="A794" s="21" t="s">
        <v>1578</v>
      </c>
      <c r="B794" s="22" t="s">
        <v>3259</v>
      </c>
      <c r="C794" s="22" t="s">
        <v>3765</v>
      </c>
      <c r="D794" s="23" t="s">
        <v>3764</v>
      </c>
    </row>
    <row r="795" spans="1:4" ht="15.75" x14ac:dyDescent="0.25">
      <c r="A795" s="21" t="s">
        <v>1577</v>
      </c>
      <c r="B795" s="22" t="s">
        <v>2387</v>
      </c>
      <c r="C795" s="22" t="s">
        <v>3767</v>
      </c>
      <c r="D795" s="23" t="s">
        <v>3766</v>
      </c>
    </row>
    <row r="796" spans="1:4" ht="15.75" x14ac:dyDescent="0.25">
      <c r="A796" s="21" t="s">
        <v>1576</v>
      </c>
      <c r="B796" s="22" t="s">
        <v>2384</v>
      </c>
      <c r="C796" s="22" t="s">
        <v>2746</v>
      </c>
      <c r="D796" s="23" t="s">
        <v>3768</v>
      </c>
    </row>
    <row r="797" spans="1:4" ht="15.75" x14ac:dyDescent="0.25">
      <c r="A797" s="21" t="s">
        <v>1575</v>
      </c>
      <c r="B797" s="22" t="s">
        <v>3259</v>
      </c>
      <c r="C797" s="22" t="s">
        <v>3770</v>
      </c>
      <c r="D797" s="23" t="s">
        <v>3769</v>
      </c>
    </row>
    <row r="798" spans="1:4" ht="15.75" x14ac:dyDescent="0.25">
      <c r="A798" s="21" t="s">
        <v>1574</v>
      </c>
      <c r="B798" s="22" t="s">
        <v>2384</v>
      </c>
      <c r="C798" s="22" t="s">
        <v>3772</v>
      </c>
      <c r="D798" s="23" t="s">
        <v>3771</v>
      </c>
    </row>
    <row r="799" spans="1:4" ht="15.75" x14ac:dyDescent="0.25">
      <c r="A799" s="21" t="s">
        <v>1573</v>
      </c>
      <c r="B799" s="22" t="s">
        <v>3259</v>
      </c>
      <c r="C799" s="22" t="s">
        <v>3774</v>
      </c>
      <c r="D799" s="23" t="s">
        <v>3773</v>
      </c>
    </row>
    <row r="800" spans="1:4" ht="15.75" x14ac:dyDescent="0.25">
      <c r="A800" s="21" t="s">
        <v>1572</v>
      </c>
      <c r="B800" s="22" t="s">
        <v>2384</v>
      </c>
      <c r="C800" s="22" t="s">
        <v>3775</v>
      </c>
      <c r="D800" s="23" t="s">
        <v>3267</v>
      </c>
    </row>
    <row r="801" spans="1:4" ht="15.75" x14ac:dyDescent="0.25">
      <c r="A801" s="21" t="s">
        <v>1571</v>
      </c>
      <c r="B801" s="22" t="s">
        <v>2384</v>
      </c>
      <c r="C801" s="22" t="s">
        <v>3119</v>
      </c>
      <c r="D801" s="23" t="s">
        <v>3776</v>
      </c>
    </row>
    <row r="802" spans="1:4" ht="15.75" x14ac:dyDescent="0.25">
      <c r="A802" s="21" t="s">
        <v>1570</v>
      </c>
      <c r="B802" s="22" t="s">
        <v>2384</v>
      </c>
      <c r="C802" s="22" t="s">
        <v>3778</v>
      </c>
      <c r="D802" s="23" t="s">
        <v>3777</v>
      </c>
    </row>
    <row r="803" spans="1:4" ht="15.75" x14ac:dyDescent="0.25">
      <c r="A803" s="21" t="s">
        <v>1569</v>
      </c>
      <c r="B803" s="22" t="s">
        <v>3259</v>
      </c>
      <c r="C803" s="22" t="s">
        <v>3780</v>
      </c>
      <c r="D803" s="23" t="s">
        <v>3779</v>
      </c>
    </row>
    <row r="804" spans="1:4" ht="15.75" x14ac:dyDescent="0.25">
      <c r="A804" s="21" t="s">
        <v>1568</v>
      </c>
      <c r="B804" s="22" t="s">
        <v>2384</v>
      </c>
      <c r="C804" s="22" t="s">
        <v>3193</v>
      </c>
      <c r="D804" s="23" t="s">
        <v>2892</v>
      </c>
    </row>
    <row r="805" spans="1:4" ht="15.75" x14ac:dyDescent="0.25">
      <c r="A805" s="21" t="s">
        <v>1567</v>
      </c>
      <c r="B805" s="22" t="s">
        <v>2384</v>
      </c>
      <c r="C805" s="22" t="s">
        <v>3193</v>
      </c>
      <c r="D805" s="23" t="s">
        <v>3781</v>
      </c>
    </row>
    <row r="806" spans="1:4" ht="15.75" x14ac:dyDescent="0.25">
      <c r="A806" s="21" t="s">
        <v>1566</v>
      </c>
      <c r="B806" s="22" t="s">
        <v>2387</v>
      </c>
      <c r="C806" s="22" t="s">
        <v>3783</v>
      </c>
      <c r="D806" s="23" t="s">
        <v>3782</v>
      </c>
    </row>
    <row r="807" spans="1:4" ht="15.75" x14ac:dyDescent="0.25">
      <c r="A807" s="21" t="s">
        <v>1565</v>
      </c>
      <c r="B807" s="22" t="s">
        <v>2387</v>
      </c>
      <c r="C807" s="22" t="s">
        <v>2400</v>
      </c>
      <c r="D807" s="23" t="s">
        <v>3784</v>
      </c>
    </row>
    <row r="808" spans="1:4" ht="15.75" x14ac:dyDescent="0.25">
      <c r="A808" s="21" t="s">
        <v>1564</v>
      </c>
      <c r="B808" s="22" t="s">
        <v>2387</v>
      </c>
      <c r="C808" s="22" t="s">
        <v>3786</v>
      </c>
      <c r="D808" s="23" t="s">
        <v>3785</v>
      </c>
    </row>
    <row r="809" spans="1:4" ht="15.75" x14ac:dyDescent="0.25">
      <c r="A809" s="21" t="s">
        <v>1563</v>
      </c>
      <c r="B809" s="22" t="s">
        <v>2387</v>
      </c>
      <c r="C809" s="22" t="s">
        <v>3788</v>
      </c>
      <c r="D809" s="23" t="s">
        <v>3787</v>
      </c>
    </row>
    <row r="810" spans="1:4" ht="15.75" x14ac:dyDescent="0.25">
      <c r="A810" s="21" t="s">
        <v>1562</v>
      </c>
      <c r="B810" s="22" t="s">
        <v>3259</v>
      </c>
      <c r="C810" s="22" t="s">
        <v>3790</v>
      </c>
      <c r="D810" s="23" t="s">
        <v>3789</v>
      </c>
    </row>
    <row r="811" spans="1:4" ht="15.75" x14ac:dyDescent="0.25">
      <c r="A811" s="21" t="s">
        <v>1561</v>
      </c>
      <c r="B811" s="22" t="s">
        <v>2387</v>
      </c>
      <c r="C811" s="22" t="s">
        <v>3792</v>
      </c>
      <c r="D811" s="23" t="s">
        <v>3791</v>
      </c>
    </row>
    <row r="812" spans="1:4" ht="15.75" x14ac:dyDescent="0.25">
      <c r="A812" s="21" t="s">
        <v>1560</v>
      </c>
      <c r="B812" s="22" t="s">
        <v>2387</v>
      </c>
      <c r="C812" s="22" t="s">
        <v>2622</v>
      </c>
      <c r="D812" s="23" t="s">
        <v>3793</v>
      </c>
    </row>
    <row r="813" spans="1:4" ht="15.75" x14ac:dyDescent="0.25">
      <c r="A813" s="21" t="s">
        <v>1559</v>
      </c>
      <c r="B813" s="22" t="s">
        <v>2387</v>
      </c>
      <c r="C813" s="22" t="s">
        <v>3794</v>
      </c>
      <c r="D813" s="23" t="s">
        <v>3114</v>
      </c>
    </row>
    <row r="814" spans="1:4" ht="15.75" x14ac:dyDescent="0.25">
      <c r="A814" s="21" t="s">
        <v>1558</v>
      </c>
      <c r="B814" s="22" t="s">
        <v>2387</v>
      </c>
      <c r="C814" s="22" t="s">
        <v>3414</v>
      </c>
      <c r="D814" s="23" t="s">
        <v>3795</v>
      </c>
    </row>
    <row r="815" spans="1:4" ht="15.75" x14ac:dyDescent="0.25">
      <c r="A815" s="21" t="s">
        <v>1557</v>
      </c>
      <c r="B815" s="22" t="s">
        <v>2387</v>
      </c>
      <c r="C815" s="22" t="s">
        <v>3797</v>
      </c>
      <c r="D815" s="23" t="s">
        <v>3796</v>
      </c>
    </row>
    <row r="816" spans="1:4" ht="15.75" x14ac:dyDescent="0.25">
      <c r="A816" s="21" t="s">
        <v>1556</v>
      </c>
      <c r="B816" s="22" t="s">
        <v>2387</v>
      </c>
      <c r="C816" s="22" t="s">
        <v>3799</v>
      </c>
      <c r="D816" s="23" t="s">
        <v>3798</v>
      </c>
    </row>
    <row r="817" spans="1:4" ht="15.75" x14ac:dyDescent="0.25">
      <c r="A817" s="21" t="s">
        <v>1555</v>
      </c>
      <c r="B817" s="22" t="s">
        <v>2387</v>
      </c>
      <c r="C817" s="22" t="s">
        <v>3801</v>
      </c>
      <c r="D817" s="23" t="s">
        <v>3800</v>
      </c>
    </row>
    <row r="818" spans="1:4" ht="15.75" x14ac:dyDescent="0.25">
      <c r="A818" s="21" t="s">
        <v>1554</v>
      </c>
      <c r="B818" s="22" t="s">
        <v>2387</v>
      </c>
      <c r="C818" s="22" t="s">
        <v>3803</v>
      </c>
      <c r="D818" s="23" t="s">
        <v>3802</v>
      </c>
    </row>
    <row r="819" spans="1:4" ht="15.75" x14ac:dyDescent="0.25">
      <c r="A819" s="21" t="s">
        <v>1553</v>
      </c>
      <c r="B819" s="22" t="s">
        <v>2387</v>
      </c>
      <c r="C819" s="22" t="s">
        <v>3104</v>
      </c>
      <c r="D819" s="23" t="s">
        <v>2949</v>
      </c>
    </row>
    <row r="820" spans="1:4" ht="15.75" x14ac:dyDescent="0.25">
      <c r="A820" s="21" t="s">
        <v>1552</v>
      </c>
      <c r="B820" s="22" t="s">
        <v>2387</v>
      </c>
      <c r="C820" s="22" t="s">
        <v>3805</v>
      </c>
      <c r="D820" s="23" t="s">
        <v>3804</v>
      </c>
    </row>
    <row r="821" spans="1:4" ht="15.75" x14ac:dyDescent="0.25">
      <c r="A821" s="21" t="s">
        <v>1551</v>
      </c>
      <c r="B821" s="22" t="s">
        <v>2384</v>
      </c>
      <c r="C821" s="22" t="s">
        <v>3430</v>
      </c>
      <c r="D821" s="23" t="s">
        <v>3806</v>
      </c>
    </row>
    <row r="822" spans="1:4" ht="15.75" x14ac:dyDescent="0.25">
      <c r="A822" s="21" t="s">
        <v>1550</v>
      </c>
      <c r="B822" s="22" t="s">
        <v>2387</v>
      </c>
      <c r="C822" s="22" t="s">
        <v>3808</v>
      </c>
      <c r="D822" s="23" t="s">
        <v>3807</v>
      </c>
    </row>
    <row r="823" spans="1:4" ht="15.75" x14ac:dyDescent="0.25">
      <c r="A823" s="21" t="s">
        <v>1549</v>
      </c>
      <c r="B823" s="22" t="s">
        <v>2387</v>
      </c>
      <c r="C823" s="22" t="s">
        <v>3810</v>
      </c>
      <c r="D823" s="23" t="s">
        <v>3809</v>
      </c>
    </row>
    <row r="824" spans="1:4" ht="15.75" x14ac:dyDescent="0.25">
      <c r="A824" s="21" t="s">
        <v>1548</v>
      </c>
      <c r="B824" s="22" t="s">
        <v>2387</v>
      </c>
      <c r="C824" s="22" t="s">
        <v>2463</v>
      </c>
      <c r="D824" s="23" t="s">
        <v>3811</v>
      </c>
    </row>
    <row r="825" spans="1:4" ht="15.75" x14ac:dyDescent="0.25">
      <c r="A825" s="21" t="s">
        <v>1547</v>
      </c>
      <c r="B825" s="22" t="s">
        <v>2387</v>
      </c>
      <c r="C825" s="22" t="s">
        <v>3812</v>
      </c>
      <c r="D825" s="23" t="s">
        <v>3597</v>
      </c>
    </row>
    <row r="826" spans="1:4" ht="15.75" x14ac:dyDescent="0.25">
      <c r="A826" s="21" t="s">
        <v>1546</v>
      </c>
      <c r="B826" s="22" t="s">
        <v>2387</v>
      </c>
      <c r="C826" s="22" t="s">
        <v>3814</v>
      </c>
      <c r="D826" s="23" t="s">
        <v>3813</v>
      </c>
    </row>
    <row r="827" spans="1:4" ht="15.75" x14ac:dyDescent="0.25">
      <c r="A827" s="21" t="s">
        <v>1545</v>
      </c>
      <c r="B827" s="22" t="s">
        <v>2384</v>
      </c>
      <c r="C827" s="22" t="s">
        <v>3816</v>
      </c>
      <c r="D827" s="23" t="s">
        <v>3815</v>
      </c>
    </row>
    <row r="828" spans="1:4" ht="15.75" x14ac:dyDescent="0.25">
      <c r="A828" s="21" t="s">
        <v>1544</v>
      </c>
      <c r="B828" s="22" t="s">
        <v>2384</v>
      </c>
      <c r="C828" s="22" t="s">
        <v>3818</v>
      </c>
      <c r="D828" s="23" t="s">
        <v>3817</v>
      </c>
    </row>
    <row r="829" spans="1:4" ht="15.75" x14ac:dyDescent="0.25">
      <c r="A829" s="21" t="s">
        <v>1543</v>
      </c>
      <c r="B829" s="22" t="s">
        <v>3259</v>
      </c>
      <c r="C829" s="22" t="s">
        <v>3819</v>
      </c>
      <c r="D829" s="23" t="s">
        <v>3267</v>
      </c>
    </row>
    <row r="830" spans="1:4" ht="15.75" x14ac:dyDescent="0.25">
      <c r="A830" s="21" t="s">
        <v>1542</v>
      </c>
      <c r="B830" s="22" t="s">
        <v>3259</v>
      </c>
      <c r="C830" s="22" t="s">
        <v>3820</v>
      </c>
      <c r="D830" s="23" t="s">
        <v>3296</v>
      </c>
    </row>
    <row r="831" spans="1:4" ht="15.75" x14ac:dyDescent="0.25">
      <c r="A831" s="21" t="s">
        <v>1541</v>
      </c>
      <c r="B831" s="22" t="s">
        <v>3259</v>
      </c>
      <c r="C831" s="22" t="s">
        <v>3822</v>
      </c>
      <c r="D831" s="23" t="s">
        <v>3821</v>
      </c>
    </row>
    <row r="832" spans="1:4" ht="15.75" x14ac:dyDescent="0.25">
      <c r="A832" s="21" t="s">
        <v>1540</v>
      </c>
      <c r="B832" s="22" t="s">
        <v>2387</v>
      </c>
      <c r="C832" s="22" t="s">
        <v>2680</v>
      </c>
      <c r="D832" s="23" t="s">
        <v>3823</v>
      </c>
    </row>
    <row r="833" spans="1:4" ht="15.75" x14ac:dyDescent="0.25">
      <c r="A833" s="21" t="s">
        <v>1539</v>
      </c>
      <c r="B833" s="22" t="s">
        <v>2387</v>
      </c>
      <c r="C833" s="22" t="s">
        <v>3825</v>
      </c>
      <c r="D833" s="23" t="s">
        <v>3824</v>
      </c>
    </row>
    <row r="834" spans="1:4" ht="15.75" x14ac:dyDescent="0.25">
      <c r="A834" s="21" t="s">
        <v>1538</v>
      </c>
      <c r="B834" s="22" t="s">
        <v>2387</v>
      </c>
      <c r="C834" s="22" t="s">
        <v>3827</v>
      </c>
      <c r="D834" s="23" t="s">
        <v>3826</v>
      </c>
    </row>
    <row r="835" spans="1:4" ht="15.75" x14ac:dyDescent="0.25">
      <c r="A835" s="21" t="s">
        <v>1537</v>
      </c>
      <c r="B835" s="22" t="s">
        <v>3259</v>
      </c>
      <c r="C835" s="22" t="s">
        <v>3592</v>
      </c>
      <c r="D835" s="23" t="s">
        <v>3828</v>
      </c>
    </row>
    <row r="836" spans="1:4" ht="15.75" x14ac:dyDescent="0.25">
      <c r="A836" s="21" t="s">
        <v>1536</v>
      </c>
      <c r="B836" s="22" t="s">
        <v>2384</v>
      </c>
      <c r="C836" s="22" t="s">
        <v>3830</v>
      </c>
      <c r="D836" s="23" t="s">
        <v>3829</v>
      </c>
    </row>
    <row r="837" spans="1:4" ht="15.75" x14ac:dyDescent="0.25">
      <c r="A837" s="21" t="s">
        <v>1535</v>
      </c>
      <c r="B837" s="22" t="s">
        <v>2384</v>
      </c>
      <c r="C837" s="22" t="s">
        <v>3831</v>
      </c>
      <c r="D837" s="23" t="s">
        <v>2798</v>
      </c>
    </row>
    <row r="838" spans="1:4" ht="15.75" x14ac:dyDescent="0.25">
      <c r="A838" s="21" t="s">
        <v>1534</v>
      </c>
      <c r="B838" s="22" t="s">
        <v>2384</v>
      </c>
      <c r="C838" s="22" t="s">
        <v>3833</v>
      </c>
      <c r="D838" s="23" t="s">
        <v>3832</v>
      </c>
    </row>
    <row r="839" spans="1:4" ht="15.75" x14ac:dyDescent="0.25">
      <c r="A839" s="21" t="s">
        <v>1533</v>
      </c>
      <c r="B839" s="22" t="s">
        <v>2387</v>
      </c>
      <c r="C839" s="22" t="s">
        <v>3386</v>
      </c>
      <c r="D839" s="23" t="s">
        <v>3494</v>
      </c>
    </row>
    <row r="840" spans="1:4" ht="15.75" x14ac:dyDescent="0.25">
      <c r="A840" s="21" t="s">
        <v>1532</v>
      </c>
      <c r="B840" s="22" t="s">
        <v>2384</v>
      </c>
      <c r="C840" s="22" t="s">
        <v>2818</v>
      </c>
      <c r="D840" s="23" t="s">
        <v>3834</v>
      </c>
    </row>
    <row r="841" spans="1:4" ht="15.75" x14ac:dyDescent="0.25">
      <c r="A841" s="21" t="s">
        <v>1531</v>
      </c>
      <c r="B841" s="22" t="s">
        <v>2384</v>
      </c>
      <c r="C841" s="22" t="s">
        <v>3836</v>
      </c>
      <c r="D841" s="23" t="s">
        <v>3835</v>
      </c>
    </row>
    <row r="842" spans="1:4" ht="15.75" x14ac:dyDescent="0.25">
      <c r="A842" s="21" t="s">
        <v>1530</v>
      </c>
      <c r="B842" s="22" t="s">
        <v>2384</v>
      </c>
      <c r="C842" s="22" t="s">
        <v>3838</v>
      </c>
      <c r="D842" s="23" t="s">
        <v>3837</v>
      </c>
    </row>
    <row r="843" spans="1:4" ht="15.75" x14ac:dyDescent="0.25">
      <c r="A843" s="21" t="s">
        <v>1529</v>
      </c>
      <c r="B843" s="22" t="s">
        <v>2384</v>
      </c>
      <c r="C843" s="22" t="s">
        <v>3737</v>
      </c>
      <c r="D843" s="23" t="s">
        <v>3839</v>
      </c>
    </row>
    <row r="844" spans="1:4" ht="15.75" x14ac:dyDescent="0.25">
      <c r="A844" s="21" t="s">
        <v>1528</v>
      </c>
      <c r="B844" s="22" t="s">
        <v>2384</v>
      </c>
      <c r="C844" s="22" t="s">
        <v>3841</v>
      </c>
      <c r="D844" s="23" t="s">
        <v>3840</v>
      </c>
    </row>
    <row r="845" spans="1:4" ht="15.75" x14ac:dyDescent="0.25">
      <c r="A845" s="21" t="s">
        <v>1527</v>
      </c>
      <c r="B845" s="22" t="s">
        <v>2384</v>
      </c>
      <c r="C845" s="22" t="s">
        <v>3320</v>
      </c>
      <c r="D845" s="23" t="s">
        <v>2661</v>
      </c>
    </row>
    <row r="846" spans="1:4" ht="15.75" x14ac:dyDescent="0.25">
      <c r="A846" s="21" t="s">
        <v>1526</v>
      </c>
      <c r="B846" s="22" t="s">
        <v>3259</v>
      </c>
      <c r="C846" s="22" t="s">
        <v>3843</v>
      </c>
      <c r="D846" s="23" t="s">
        <v>3842</v>
      </c>
    </row>
    <row r="847" spans="1:4" ht="15.75" x14ac:dyDescent="0.25">
      <c r="A847" s="21" t="s">
        <v>1525</v>
      </c>
      <c r="B847" s="22" t="s">
        <v>2384</v>
      </c>
      <c r="C847" s="22" t="s">
        <v>3845</v>
      </c>
      <c r="D847" s="23" t="s">
        <v>3844</v>
      </c>
    </row>
    <row r="848" spans="1:4" ht="15.75" x14ac:dyDescent="0.25">
      <c r="A848" s="21" t="s">
        <v>1524</v>
      </c>
      <c r="B848" s="22" t="s">
        <v>2384</v>
      </c>
      <c r="C848" s="22" t="s">
        <v>3847</v>
      </c>
      <c r="D848" s="23" t="s">
        <v>3846</v>
      </c>
    </row>
    <row r="849" spans="1:4" ht="15.75" x14ac:dyDescent="0.25">
      <c r="A849" s="21" t="s">
        <v>1523</v>
      </c>
      <c r="B849" s="22" t="s">
        <v>2384</v>
      </c>
      <c r="C849" s="22" t="s">
        <v>3849</v>
      </c>
      <c r="D849" s="23" t="s">
        <v>3848</v>
      </c>
    </row>
    <row r="850" spans="1:4" ht="15.75" x14ac:dyDescent="0.25">
      <c r="A850" s="21" t="s">
        <v>1522</v>
      </c>
      <c r="B850" s="22" t="s">
        <v>2387</v>
      </c>
      <c r="C850" s="22" t="s">
        <v>2485</v>
      </c>
      <c r="D850" s="23" t="s">
        <v>3850</v>
      </c>
    </row>
    <row r="851" spans="1:4" ht="15.75" x14ac:dyDescent="0.25">
      <c r="A851" s="21" t="s">
        <v>1521</v>
      </c>
      <c r="B851" s="22" t="s">
        <v>2387</v>
      </c>
      <c r="C851" s="22" t="s">
        <v>2470</v>
      </c>
      <c r="D851" s="23" t="s">
        <v>3851</v>
      </c>
    </row>
    <row r="852" spans="1:4" ht="15.75" x14ac:dyDescent="0.25">
      <c r="A852" s="21" t="s">
        <v>1520</v>
      </c>
      <c r="B852" s="22" t="s">
        <v>2384</v>
      </c>
      <c r="C852" s="22" t="s">
        <v>3853</v>
      </c>
      <c r="D852" s="23" t="s">
        <v>3852</v>
      </c>
    </row>
    <row r="853" spans="1:4" ht="15.75" x14ac:dyDescent="0.25">
      <c r="A853" s="21" t="s">
        <v>1519</v>
      </c>
      <c r="B853" s="22" t="s">
        <v>3259</v>
      </c>
      <c r="C853" s="22" t="s">
        <v>2740</v>
      </c>
      <c r="D853" s="23" t="s">
        <v>3854</v>
      </c>
    </row>
    <row r="854" spans="1:4" ht="15.75" x14ac:dyDescent="0.25">
      <c r="A854" s="21" t="s">
        <v>1518</v>
      </c>
      <c r="B854" s="22" t="s">
        <v>2387</v>
      </c>
      <c r="C854" s="22" t="s">
        <v>2537</v>
      </c>
      <c r="D854" s="23" t="s">
        <v>2720</v>
      </c>
    </row>
    <row r="855" spans="1:4" ht="15.75" x14ac:dyDescent="0.25">
      <c r="A855" s="21" t="s">
        <v>1517</v>
      </c>
      <c r="B855" s="22" t="s">
        <v>2387</v>
      </c>
      <c r="C855" s="22" t="s">
        <v>3856</v>
      </c>
      <c r="D855" s="23" t="s">
        <v>3855</v>
      </c>
    </row>
    <row r="856" spans="1:4" ht="15.75" x14ac:dyDescent="0.25">
      <c r="A856" s="21" t="s">
        <v>1516</v>
      </c>
      <c r="B856" s="22" t="s">
        <v>2387</v>
      </c>
      <c r="C856" s="22" t="s">
        <v>2814</v>
      </c>
      <c r="D856" s="23" t="s">
        <v>3857</v>
      </c>
    </row>
    <row r="857" spans="1:4" ht="15.75" x14ac:dyDescent="0.25">
      <c r="A857" s="21" t="s">
        <v>1515</v>
      </c>
      <c r="B857" s="22" t="s">
        <v>2387</v>
      </c>
      <c r="C857" s="22" t="s">
        <v>3859</v>
      </c>
      <c r="D857" s="23" t="s">
        <v>3858</v>
      </c>
    </row>
    <row r="858" spans="1:4" ht="15.75" x14ac:dyDescent="0.25">
      <c r="A858" s="21" t="s">
        <v>1514</v>
      </c>
      <c r="B858" s="22" t="s">
        <v>2384</v>
      </c>
      <c r="C858" s="22" t="s">
        <v>3861</v>
      </c>
      <c r="D858" s="23" t="s">
        <v>3860</v>
      </c>
    </row>
    <row r="859" spans="1:4" ht="15.75" x14ac:dyDescent="0.25">
      <c r="A859" s="21" t="s">
        <v>1513</v>
      </c>
      <c r="B859" s="22" t="s">
        <v>2384</v>
      </c>
      <c r="C859" s="22" t="s">
        <v>3193</v>
      </c>
      <c r="D859" s="23" t="s">
        <v>3862</v>
      </c>
    </row>
    <row r="860" spans="1:4" ht="15.75" x14ac:dyDescent="0.25">
      <c r="A860" s="21" t="s">
        <v>1512</v>
      </c>
      <c r="B860" s="22" t="s">
        <v>2384</v>
      </c>
      <c r="C860" s="22" t="s">
        <v>3864</v>
      </c>
      <c r="D860" s="23" t="s">
        <v>3863</v>
      </c>
    </row>
    <row r="861" spans="1:4" ht="15.75" x14ac:dyDescent="0.25">
      <c r="A861" s="21" t="s">
        <v>1511</v>
      </c>
      <c r="B861" s="22" t="s">
        <v>2384</v>
      </c>
      <c r="C861" s="22" t="s">
        <v>3866</v>
      </c>
      <c r="D861" s="23" t="s">
        <v>3865</v>
      </c>
    </row>
    <row r="862" spans="1:4" ht="15.75" x14ac:dyDescent="0.25">
      <c r="A862" s="21" t="s">
        <v>1510</v>
      </c>
      <c r="B862" s="22" t="s">
        <v>2387</v>
      </c>
      <c r="C862" s="22" t="s">
        <v>2485</v>
      </c>
      <c r="D862" s="23" t="s">
        <v>3867</v>
      </c>
    </row>
    <row r="863" spans="1:4" ht="15.75" x14ac:dyDescent="0.25">
      <c r="A863" s="21" t="s">
        <v>1509</v>
      </c>
      <c r="B863" s="22" t="s">
        <v>2384</v>
      </c>
      <c r="C863" s="22" t="s">
        <v>3006</v>
      </c>
      <c r="D863" s="23" t="s">
        <v>3868</v>
      </c>
    </row>
    <row r="864" spans="1:4" ht="15.75" x14ac:dyDescent="0.25">
      <c r="A864" s="21" t="s">
        <v>1508</v>
      </c>
      <c r="B864" s="22" t="s">
        <v>2387</v>
      </c>
      <c r="C864" s="22" t="s">
        <v>3870</v>
      </c>
      <c r="D864" s="23" t="s">
        <v>3869</v>
      </c>
    </row>
    <row r="865" spans="1:4" ht="15.75" x14ac:dyDescent="0.25">
      <c r="A865" s="21" t="s">
        <v>1507</v>
      </c>
      <c r="B865" s="22" t="s">
        <v>2387</v>
      </c>
      <c r="C865" s="22" t="s">
        <v>3872</v>
      </c>
      <c r="D865" s="23" t="s">
        <v>3871</v>
      </c>
    </row>
    <row r="866" spans="1:4" ht="15.75" x14ac:dyDescent="0.25">
      <c r="A866" s="21" t="s">
        <v>1506</v>
      </c>
      <c r="B866" s="22" t="s">
        <v>2387</v>
      </c>
      <c r="C866" s="22" t="s">
        <v>2515</v>
      </c>
      <c r="D866" s="23" t="s">
        <v>3873</v>
      </c>
    </row>
    <row r="867" spans="1:4" ht="15.75" x14ac:dyDescent="0.25">
      <c r="A867" s="21" t="s">
        <v>1505</v>
      </c>
      <c r="B867" s="22" t="s">
        <v>3259</v>
      </c>
      <c r="C867" s="22" t="s">
        <v>3875</v>
      </c>
      <c r="D867" s="23" t="s">
        <v>3874</v>
      </c>
    </row>
    <row r="868" spans="1:4" ht="15.75" x14ac:dyDescent="0.25">
      <c r="A868" s="21" t="s">
        <v>1504</v>
      </c>
      <c r="B868" s="22" t="s">
        <v>2387</v>
      </c>
      <c r="C868" s="22" t="s">
        <v>3877</v>
      </c>
      <c r="D868" s="23" t="s">
        <v>3876</v>
      </c>
    </row>
    <row r="869" spans="1:4" ht="15.75" x14ac:dyDescent="0.25">
      <c r="A869" s="21" t="s">
        <v>1503</v>
      </c>
      <c r="B869" s="22" t="s">
        <v>2387</v>
      </c>
      <c r="C869" s="22" t="s">
        <v>2588</v>
      </c>
      <c r="D869" s="23" t="s">
        <v>3878</v>
      </c>
    </row>
    <row r="870" spans="1:4" ht="15.75" x14ac:dyDescent="0.25">
      <c r="A870" s="21" t="s">
        <v>1502</v>
      </c>
      <c r="B870" s="22" t="s">
        <v>2387</v>
      </c>
      <c r="C870" s="22" t="s">
        <v>2408</v>
      </c>
      <c r="D870" s="23" t="s">
        <v>3879</v>
      </c>
    </row>
    <row r="871" spans="1:4" ht="15.75" x14ac:dyDescent="0.25">
      <c r="A871" s="21" t="s">
        <v>1501</v>
      </c>
      <c r="B871" s="22" t="s">
        <v>2387</v>
      </c>
      <c r="C871" s="22" t="s">
        <v>3881</v>
      </c>
      <c r="D871" s="23" t="s">
        <v>3880</v>
      </c>
    </row>
    <row r="872" spans="1:4" ht="15.75" x14ac:dyDescent="0.25">
      <c r="A872" s="21" t="s">
        <v>1500</v>
      </c>
      <c r="B872" s="22" t="s">
        <v>3259</v>
      </c>
      <c r="C872" s="22" t="s">
        <v>3883</v>
      </c>
      <c r="D872" s="23" t="s">
        <v>3882</v>
      </c>
    </row>
    <row r="873" spans="1:4" ht="15.75" x14ac:dyDescent="0.25">
      <c r="A873" s="21" t="s">
        <v>1499</v>
      </c>
      <c r="B873" s="22" t="s">
        <v>2384</v>
      </c>
      <c r="C873" s="22" t="s">
        <v>3885</v>
      </c>
      <c r="D873" s="23" t="s">
        <v>3884</v>
      </c>
    </row>
    <row r="874" spans="1:4" ht="15.75" x14ac:dyDescent="0.25">
      <c r="A874" s="21" t="s">
        <v>1498</v>
      </c>
      <c r="B874" s="22" t="s">
        <v>3259</v>
      </c>
      <c r="C874" s="22" t="s">
        <v>3158</v>
      </c>
      <c r="D874" s="23" t="s">
        <v>3886</v>
      </c>
    </row>
    <row r="875" spans="1:4" ht="15.75" x14ac:dyDescent="0.25">
      <c r="A875" s="21" t="s">
        <v>1497</v>
      </c>
      <c r="B875" s="22" t="s">
        <v>2384</v>
      </c>
      <c r="C875" s="22" t="s">
        <v>3888</v>
      </c>
      <c r="D875" s="23" t="s">
        <v>3887</v>
      </c>
    </row>
    <row r="876" spans="1:4" ht="15.75" x14ac:dyDescent="0.25">
      <c r="A876" s="21" t="s">
        <v>1496</v>
      </c>
      <c r="B876" s="22" t="s">
        <v>2384</v>
      </c>
      <c r="C876" s="22" t="s">
        <v>3890</v>
      </c>
      <c r="D876" s="23" t="s">
        <v>3889</v>
      </c>
    </row>
    <row r="877" spans="1:4" ht="15.75" x14ac:dyDescent="0.25">
      <c r="A877" s="21" t="s">
        <v>1495</v>
      </c>
      <c r="B877" s="22" t="s">
        <v>2384</v>
      </c>
      <c r="C877" s="22" t="s">
        <v>3892</v>
      </c>
      <c r="D877" s="23" t="s">
        <v>3891</v>
      </c>
    </row>
    <row r="878" spans="1:4" ht="15.75" x14ac:dyDescent="0.25">
      <c r="A878" s="21" t="s">
        <v>1494</v>
      </c>
      <c r="B878" s="22" t="s">
        <v>3259</v>
      </c>
      <c r="C878" s="22" t="s">
        <v>3529</v>
      </c>
      <c r="D878" s="23" t="s">
        <v>3893</v>
      </c>
    </row>
    <row r="879" spans="1:4" ht="15.75" x14ac:dyDescent="0.25">
      <c r="A879" s="21" t="s">
        <v>1493</v>
      </c>
      <c r="B879" s="22" t="s">
        <v>3259</v>
      </c>
      <c r="C879" s="22" t="s">
        <v>3895</v>
      </c>
      <c r="D879" s="23" t="s">
        <v>3894</v>
      </c>
    </row>
    <row r="880" spans="1:4" ht="15.75" x14ac:dyDescent="0.25">
      <c r="A880" s="21" t="s">
        <v>1492</v>
      </c>
      <c r="B880" s="22" t="s">
        <v>2384</v>
      </c>
      <c r="C880" s="22" t="s">
        <v>3897</v>
      </c>
      <c r="D880" s="23" t="s">
        <v>3896</v>
      </c>
    </row>
    <row r="881" spans="1:4" ht="15.75" x14ac:dyDescent="0.25">
      <c r="A881" s="21" t="s">
        <v>1491</v>
      </c>
      <c r="B881" s="22" t="s">
        <v>2384</v>
      </c>
      <c r="C881" s="22" t="s">
        <v>3899</v>
      </c>
      <c r="D881" s="23" t="s">
        <v>3898</v>
      </c>
    </row>
    <row r="882" spans="1:4" ht="15.75" x14ac:dyDescent="0.25">
      <c r="A882" s="21" t="s">
        <v>1490</v>
      </c>
      <c r="B882" s="22" t="s">
        <v>2384</v>
      </c>
      <c r="C882" s="22" t="s">
        <v>3901</v>
      </c>
      <c r="D882" s="23" t="s">
        <v>3900</v>
      </c>
    </row>
    <row r="883" spans="1:4" ht="15.75" x14ac:dyDescent="0.25">
      <c r="A883" s="21" t="s">
        <v>1489</v>
      </c>
      <c r="B883" s="22" t="s">
        <v>2384</v>
      </c>
      <c r="C883" s="22" t="s">
        <v>2905</v>
      </c>
      <c r="D883" s="23" t="s">
        <v>3902</v>
      </c>
    </row>
    <row r="884" spans="1:4" ht="15.75" x14ac:dyDescent="0.25">
      <c r="A884" s="21" t="s">
        <v>1488</v>
      </c>
      <c r="B884" s="22" t="s">
        <v>2384</v>
      </c>
      <c r="C884" s="22" t="s">
        <v>3904</v>
      </c>
      <c r="D884" s="23" t="s">
        <v>3903</v>
      </c>
    </row>
    <row r="885" spans="1:4" ht="15.75" x14ac:dyDescent="0.25">
      <c r="A885" s="21" t="s">
        <v>1487</v>
      </c>
      <c r="B885" s="22" t="s">
        <v>2384</v>
      </c>
      <c r="C885" s="22" t="s">
        <v>3906</v>
      </c>
      <c r="D885" s="23" t="s">
        <v>3905</v>
      </c>
    </row>
    <row r="886" spans="1:4" ht="15.75" x14ac:dyDescent="0.25">
      <c r="A886" s="21" t="s">
        <v>1486</v>
      </c>
      <c r="B886" s="22" t="s">
        <v>2384</v>
      </c>
      <c r="C886" s="22" t="s">
        <v>3908</v>
      </c>
      <c r="D886" s="23" t="s">
        <v>3907</v>
      </c>
    </row>
    <row r="887" spans="1:4" ht="15.75" x14ac:dyDescent="0.25">
      <c r="A887" s="21" t="s">
        <v>1485</v>
      </c>
      <c r="B887" s="22" t="s">
        <v>2384</v>
      </c>
      <c r="C887" s="22" t="s">
        <v>3910</v>
      </c>
      <c r="D887" s="23" t="s">
        <v>3909</v>
      </c>
    </row>
    <row r="888" spans="1:4" ht="15.75" x14ac:dyDescent="0.25">
      <c r="A888" s="21" t="s">
        <v>1484</v>
      </c>
      <c r="B888" s="22" t="s">
        <v>2384</v>
      </c>
      <c r="C888" s="22" t="s">
        <v>3912</v>
      </c>
      <c r="D888" s="23" t="s">
        <v>3911</v>
      </c>
    </row>
    <row r="889" spans="1:4" ht="15.75" x14ac:dyDescent="0.25">
      <c r="A889" s="21" t="s">
        <v>1483</v>
      </c>
      <c r="B889" s="22" t="s">
        <v>3259</v>
      </c>
      <c r="C889" s="22" t="s">
        <v>3914</v>
      </c>
      <c r="D889" s="23" t="s">
        <v>3913</v>
      </c>
    </row>
    <row r="890" spans="1:4" ht="15.75" x14ac:dyDescent="0.25">
      <c r="A890" s="21" t="s">
        <v>1482</v>
      </c>
      <c r="B890" s="22" t="s">
        <v>2387</v>
      </c>
      <c r="C890" s="22" t="s">
        <v>3916</v>
      </c>
      <c r="D890" s="23" t="s">
        <v>3915</v>
      </c>
    </row>
    <row r="891" spans="1:4" ht="15.75" x14ac:dyDescent="0.25">
      <c r="A891" s="21" t="s">
        <v>1481</v>
      </c>
      <c r="B891" s="22" t="s">
        <v>2387</v>
      </c>
      <c r="C891" s="22" t="s">
        <v>2734</v>
      </c>
      <c r="D891" s="23" t="s">
        <v>3917</v>
      </c>
    </row>
    <row r="892" spans="1:4" ht="15.75" x14ac:dyDescent="0.25">
      <c r="A892" s="21" t="s">
        <v>1480</v>
      </c>
      <c r="B892" s="22" t="s">
        <v>2387</v>
      </c>
      <c r="C892" s="22" t="s">
        <v>3919</v>
      </c>
      <c r="D892" s="23" t="s">
        <v>3918</v>
      </c>
    </row>
    <row r="893" spans="1:4" ht="15.75" x14ac:dyDescent="0.25">
      <c r="A893" s="21" t="s">
        <v>1479</v>
      </c>
      <c r="B893" s="22" t="s">
        <v>2387</v>
      </c>
      <c r="C893" s="22" t="s">
        <v>3921</v>
      </c>
      <c r="D893" s="23" t="s">
        <v>3920</v>
      </c>
    </row>
    <row r="894" spans="1:4" ht="15.75" x14ac:dyDescent="0.25">
      <c r="A894" s="21" t="s">
        <v>1478</v>
      </c>
      <c r="B894" s="22" t="s">
        <v>3259</v>
      </c>
      <c r="C894" s="22" t="s">
        <v>3923</v>
      </c>
      <c r="D894" s="23" t="s">
        <v>3922</v>
      </c>
    </row>
    <row r="895" spans="1:4" ht="15.75" x14ac:dyDescent="0.25">
      <c r="A895" s="21" t="s">
        <v>1477</v>
      </c>
      <c r="B895" s="22" t="s">
        <v>2387</v>
      </c>
      <c r="C895" s="22" t="s">
        <v>2424</v>
      </c>
      <c r="D895" s="23" t="s">
        <v>3924</v>
      </c>
    </row>
    <row r="896" spans="1:4" ht="15.75" x14ac:dyDescent="0.25">
      <c r="A896" s="21" t="s">
        <v>1476</v>
      </c>
      <c r="B896" s="22" t="s">
        <v>2387</v>
      </c>
      <c r="C896" s="22" t="s">
        <v>3926</v>
      </c>
      <c r="D896" s="23" t="s">
        <v>3925</v>
      </c>
    </row>
    <row r="897" spans="1:4" ht="15.75" x14ac:dyDescent="0.25">
      <c r="A897" s="21" t="s">
        <v>1475</v>
      </c>
      <c r="B897" s="22" t="s">
        <v>2384</v>
      </c>
      <c r="C897" s="22" t="s">
        <v>3928</v>
      </c>
      <c r="D897" s="23" t="s">
        <v>3927</v>
      </c>
    </row>
    <row r="898" spans="1:4" ht="15.75" x14ac:dyDescent="0.25">
      <c r="A898" s="21" t="s">
        <v>1474</v>
      </c>
      <c r="B898" s="22" t="s">
        <v>2384</v>
      </c>
      <c r="C898" s="22" t="s">
        <v>3929</v>
      </c>
      <c r="D898" s="23" t="s">
        <v>3317</v>
      </c>
    </row>
    <row r="899" spans="1:4" ht="15.75" x14ac:dyDescent="0.25">
      <c r="A899" s="21" t="s">
        <v>1473</v>
      </c>
      <c r="B899" s="22" t="s">
        <v>2384</v>
      </c>
      <c r="C899" s="22" t="s">
        <v>3931</v>
      </c>
      <c r="D899" s="23" t="s">
        <v>3930</v>
      </c>
    </row>
    <row r="900" spans="1:4" ht="15.75" x14ac:dyDescent="0.25">
      <c r="A900" s="21" t="s">
        <v>1472</v>
      </c>
      <c r="B900" s="22" t="s">
        <v>2387</v>
      </c>
      <c r="C900" s="22" t="s">
        <v>2463</v>
      </c>
      <c r="D900" s="23" t="s">
        <v>2766</v>
      </c>
    </row>
    <row r="901" spans="1:4" ht="15.75" x14ac:dyDescent="0.25">
      <c r="A901" s="21" t="s">
        <v>1471</v>
      </c>
      <c r="B901" s="22" t="s">
        <v>3259</v>
      </c>
      <c r="C901" s="22" t="s">
        <v>3932</v>
      </c>
      <c r="D901" s="23" t="s">
        <v>2796</v>
      </c>
    </row>
    <row r="902" spans="1:4" ht="15.75" x14ac:dyDescent="0.25">
      <c r="A902" s="21" t="s">
        <v>1470</v>
      </c>
      <c r="B902" s="22" t="s">
        <v>2384</v>
      </c>
      <c r="C902" s="22" t="s">
        <v>3934</v>
      </c>
      <c r="D902" s="23" t="s">
        <v>3933</v>
      </c>
    </row>
    <row r="903" spans="1:4" ht="15.75" x14ac:dyDescent="0.25">
      <c r="A903" s="21" t="s">
        <v>1469</v>
      </c>
      <c r="B903" s="22" t="s">
        <v>2387</v>
      </c>
      <c r="C903" s="22" t="s">
        <v>3396</v>
      </c>
      <c r="D903" s="23" t="s">
        <v>3935</v>
      </c>
    </row>
    <row r="904" spans="1:4" ht="15.75" x14ac:dyDescent="0.25">
      <c r="A904" s="21" t="s">
        <v>1468</v>
      </c>
      <c r="B904" s="22" t="s">
        <v>2384</v>
      </c>
      <c r="C904" s="22" t="s">
        <v>3937</v>
      </c>
      <c r="D904" s="23" t="s">
        <v>3936</v>
      </c>
    </row>
    <row r="905" spans="1:4" ht="15.75" x14ac:dyDescent="0.25">
      <c r="A905" s="21" t="s">
        <v>1467</v>
      </c>
      <c r="B905" s="22" t="s">
        <v>2384</v>
      </c>
      <c r="C905" s="22" t="s">
        <v>3939</v>
      </c>
      <c r="D905" s="23" t="s">
        <v>3938</v>
      </c>
    </row>
    <row r="906" spans="1:4" ht="15.75" x14ac:dyDescent="0.25">
      <c r="A906" s="21" t="s">
        <v>1466</v>
      </c>
      <c r="B906" s="22" t="s">
        <v>2387</v>
      </c>
      <c r="C906" s="22" t="s">
        <v>3941</v>
      </c>
      <c r="D906" s="23" t="s">
        <v>3940</v>
      </c>
    </row>
    <row r="907" spans="1:4" ht="15.75" x14ac:dyDescent="0.25">
      <c r="A907" s="21" t="s">
        <v>1465</v>
      </c>
      <c r="B907" s="22" t="s">
        <v>2384</v>
      </c>
      <c r="C907" s="22" t="s">
        <v>3833</v>
      </c>
      <c r="D907" s="23" t="s">
        <v>3942</v>
      </c>
    </row>
    <row r="908" spans="1:4" ht="15.75" x14ac:dyDescent="0.25">
      <c r="A908" s="21" t="s">
        <v>1464</v>
      </c>
      <c r="B908" s="22" t="s">
        <v>3259</v>
      </c>
      <c r="C908" s="22" t="s">
        <v>3944</v>
      </c>
      <c r="D908" s="23" t="s">
        <v>3943</v>
      </c>
    </row>
    <row r="909" spans="1:4" ht="15.75" x14ac:dyDescent="0.25">
      <c r="A909" s="21" t="s">
        <v>1463</v>
      </c>
      <c r="B909" s="22" t="s">
        <v>2387</v>
      </c>
      <c r="C909" s="22" t="s">
        <v>3946</v>
      </c>
      <c r="D909" s="23" t="s">
        <v>3945</v>
      </c>
    </row>
    <row r="910" spans="1:4" ht="15.75" x14ac:dyDescent="0.25">
      <c r="A910" s="21" t="s">
        <v>1462</v>
      </c>
      <c r="B910" s="22" t="s">
        <v>2387</v>
      </c>
      <c r="C910" s="22" t="s">
        <v>2975</v>
      </c>
      <c r="D910" s="23" t="s">
        <v>3947</v>
      </c>
    </row>
    <row r="911" spans="1:4" ht="15.75" x14ac:dyDescent="0.25">
      <c r="A911" s="21" t="s">
        <v>1461</v>
      </c>
      <c r="B911" s="22" t="s">
        <v>2387</v>
      </c>
      <c r="C911" s="22" t="s">
        <v>3949</v>
      </c>
      <c r="D911" s="23" t="s">
        <v>3948</v>
      </c>
    </row>
    <row r="912" spans="1:4" ht="15.75" x14ac:dyDescent="0.25">
      <c r="A912" s="21" t="s">
        <v>1460</v>
      </c>
      <c r="B912" s="22" t="s">
        <v>2387</v>
      </c>
      <c r="C912" s="22" t="s">
        <v>3951</v>
      </c>
      <c r="D912" s="23" t="s">
        <v>3950</v>
      </c>
    </row>
    <row r="913" spans="1:4" ht="15.75" x14ac:dyDescent="0.25">
      <c r="A913" s="21" t="s">
        <v>1459</v>
      </c>
      <c r="B913" s="22" t="s">
        <v>2387</v>
      </c>
      <c r="C913" s="22" t="s">
        <v>3139</v>
      </c>
      <c r="D913" s="23" t="s">
        <v>3952</v>
      </c>
    </row>
    <row r="914" spans="1:4" ht="15.75" x14ac:dyDescent="0.25">
      <c r="A914" s="21" t="s">
        <v>1458</v>
      </c>
      <c r="B914" s="22" t="s">
        <v>2387</v>
      </c>
      <c r="C914" s="22" t="s">
        <v>2547</v>
      </c>
      <c r="D914" s="23" t="s">
        <v>3953</v>
      </c>
    </row>
    <row r="915" spans="1:4" ht="15.75" x14ac:dyDescent="0.25">
      <c r="A915" s="21" t="s">
        <v>1457</v>
      </c>
      <c r="B915" s="22" t="s">
        <v>2387</v>
      </c>
      <c r="C915" s="22" t="s">
        <v>3954</v>
      </c>
      <c r="D915" s="23" t="s">
        <v>2635</v>
      </c>
    </row>
    <row r="916" spans="1:4" ht="15.75" x14ac:dyDescent="0.25">
      <c r="A916" s="21" t="s">
        <v>1456</v>
      </c>
      <c r="B916" s="22" t="s">
        <v>2387</v>
      </c>
      <c r="C916" s="22" t="s">
        <v>3956</v>
      </c>
      <c r="D916" s="23" t="s">
        <v>3955</v>
      </c>
    </row>
    <row r="917" spans="1:4" ht="15.75" x14ac:dyDescent="0.25">
      <c r="A917" s="21" t="s">
        <v>1455</v>
      </c>
      <c r="B917" s="22" t="s">
        <v>2387</v>
      </c>
      <c r="C917" s="22" t="s">
        <v>3957</v>
      </c>
      <c r="D917" s="23" t="s">
        <v>2796</v>
      </c>
    </row>
    <row r="918" spans="1:4" ht="15.75" x14ac:dyDescent="0.25">
      <c r="A918" s="21" t="s">
        <v>1454</v>
      </c>
      <c r="B918" s="22" t="s">
        <v>2384</v>
      </c>
      <c r="C918" s="22" t="s">
        <v>3959</v>
      </c>
      <c r="D918" s="23" t="s">
        <v>3958</v>
      </c>
    </row>
    <row r="919" spans="1:4" ht="15.75" x14ac:dyDescent="0.25">
      <c r="A919" s="21" t="s">
        <v>1453</v>
      </c>
      <c r="B919" s="22" t="s">
        <v>2384</v>
      </c>
      <c r="C919" s="22" t="s">
        <v>3156</v>
      </c>
      <c r="D919" s="23" t="s">
        <v>3960</v>
      </c>
    </row>
    <row r="920" spans="1:4" ht="15.75" x14ac:dyDescent="0.25">
      <c r="A920" s="21" t="s">
        <v>1452</v>
      </c>
      <c r="B920" s="22" t="s">
        <v>2384</v>
      </c>
      <c r="C920" s="22" t="s">
        <v>2477</v>
      </c>
      <c r="D920" s="23" t="s">
        <v>3961</v>
      </c>
    </row>
    <row r="921" spans="1:4" ht="15.75" x14ac:dyDescent="0.25">
      <c r="A921" s="21" t="s">
        <v>1451</v>
      </c>
      <c r="B921" s="22" t="s">
        <v>2384</v>
      </c>
      <c r="C921" s="22" t="s">
        <v>3963</v>
      </c>
      <c r="D921" s="23" t="s">
        <v>3962</v>
      </c>
    </row>
    <row r="922" spans="1:4" ht="15.75" x14ac:dyDescent="0.25">
      <c r="A922" s="21" t="s">
        <v>1450</v>
      </c>
      <c r="B922" s="22" t="s">
        <v>2384</v>
      </c>
      <c r="C922" s="22" t="s">
        <v>3965</v>
      </c>
      <c r="D922" s="23" t="s">
        <v>3964</v>
      </c>
    </row>
    <row r="923" spans="1:4" ht="15.75" x14ac:dyDescent="0.25">
      <c r="A923" s="21" t="s">
        <v>1449</v>
      </c>
      <c r="B923" s="22" t="s">
        <v>2384</v>
      </c>
      <c r="C923" s="22" t="s">
        <v>3967</v>
      </c>
      <c r="D923" s="23" t="s">
        <v>3966</v>
      </c>
    </row>
    <row r="924" spans="1:4" ht="15.75" x14ac:dyDescent="0.25">
      <c r="A924" s="21" t="s">
        <v>1448</v>
      </c>
      <c r="B924" s="22" t="s">
        <v>2384</v>
      </c>
      <c r="C924" s="22" t="s">
        <v>3969</v>
      </c>
      <c r="D924" s="23" t="s">
        <v>3968</v>
      </c>
    </row>
    <row r="925" spans="1:4" ht="15.75" x14ac:dyDescent="0.25">
      <c r="A925" s="21" t="s">
        <v>1447</v>
      </c>
      <c r="B925" s="22" t="s">
        <v>2384</v>
      </c>
      <c r="C925" s="22" t="s">
        <v>3971</v>
      </c>
      <c r="D925" s="23" t="s">
        <v>3970</v>
      </c>
    </row>
    <row r="926" spans="1:4" ht="15.75" x14ac:dyDescent="0.25">
      <c r="A926" s="21" t="s">
        <v>1446</v>
      </c>
      <c r="B926" s="22" t="s">
        <v>2384</v>
      </c>
      <c r="C926" s="22" t="s">
        <v>3973</v>
      </c>
      <c r="D926" s="23" t="s">
        <v>3972</v>
      </c>
    </row>
    <row r="927" spans="1:4" ht="15.75" x14ac:dyDescent="0.25">
      <c r="A927" s="21" t="s">
        <v>1445</v>
      </c>
      <c r="B927" s="22" t="s">
        <v>2384</v>
      </c>
      <c r="C927" s="22" t="s">
        <v>3975</v>
      </c>
      <c r="D927" s="23" t="s">
        <v>3974</v>
      </c>
    </row>
    <row r="928" spans="1:4" ht="15.75" x14ac:dyDescent="0.25">
      <c r="A928" s="21" t="s">
        <v>1444</v>
      </c>
      <c r="B928" s="22" t="s">
        <v>2384</v>
      </c>
      <c r="C928" s="22" t="s">
        <v>3604</v>
      </c>
      <c r="D928" s="23" t="s">
        <v>3976</v>
      </c>
    </row>
    <row r="929" spans="1:4" ht="15.75" x14ac:dyDescent="0.25">
      <c r="A929" s="21" t="s">
        <v>1443</v>
      </c>
      <c r="B929" s="22" t="s">
        <v>2384</v>
      </c>
      <c r="C929" s="22" t="s">
        <v>3978</v>
      </c>
      <c r="D929" s="23" t="s">
        <v>3977</v>
      </c>
    </row>
    <row r="930" spans="1:4" ht="15.75" x14ac:dyDescent="0.25">
      <c r="A930" s="21" t="s">
        <v>1442</v>
      </c>
      <c r="B930" s="22" t="s">
        <v>3259</v>
      </c>
      <c r="C930" s="22" t="s">
        <v>3980</v>
      </c>
      <c r="D930" s="23" t="s">
        <v>3979</v>
      </c>
    </row>
    <row r="931" spans="1:4" ht="15.75" x14ac:dyDescent="0.25">
      <c r="A931" s="21" t="s">
        <v>1441</v>
      </c>
      <c r="B931" s="22" t="s">
        <v>2387</v>
      </c>
      <c r="C931" s="22" t="s">
        <v>3982</v>
      </c>
      <c r="D931" s="23" t="s">
        <v>3981</v>
      </c>
    </row>
    <row r="932" spans="1:4" ht="15.75" x14ac:dyDescent="0.25">
      <c r="A932" s="21" t="s">
        <v>1440</v>
      </c>
      <c r="B932" s="22" t="s">
        <v>3259</v>
      </c>
      <c r="C932" s="22" t="s">
        <v>3606</v>
      </c>
      <c r="D932" s="23" t="s">
        <v>3983</v>
      </c>
    </row>
    <row r="933" spans="1:4" ht="15.75" x14ac:dyDescent="0.25">
      <c r="A933" s="21" t="s">
        <v>1439</v>
      </c>
      <c r="B933" s="22" t="s">
        <v>2387</v>
      </c>
      <c r="C933" s="22" t="s">
        <v>2719</v>
      </c>
      <c r="D933" s="23" t="s">
        <v>3984</v>
      </c>
    </row>
    <row r="934" spans="1:4" ht="15.75" x14ac:dyDescent="0.25">
      <c r="A934" s="21" t="s">
        <v>1438</v>
      </c>
      <c r="B934" s="22" t="s">
        <v>2387</v>
      </c>
      <c r="C934" s="22" t="s">
        <v>3986</v>
      </c>
      <c r="D934" s="23" t="s">
        <v>3985</v>
      </c>
    </row>
    <row r="935" spans="1:4" ht="15.75" x14ac:dyDescent="0.25">
      <c r="A935" s="21" t="s">
        <v>1437</v>
      </c>
      <c r="B935" s="22" t="s">
        <v>2384</v>
      </c>
      <c r="C935" s="22" t="s">
        <v>3987</v>
      </c>
      <c r="D935" s="23" t="s">
        <v>2401</v>
      </c>
    </row>
    <row r="936" spans="1:4" ht="15.75" x14ac:dyDescent="0.25">
      <c r="A936" s="21" t="s">
        <v>1436</v>
      </c>
      <c r="B936" s="22" t="s">
        <v>2387</v>
      </c>
      <c r="C936" s="22" t="s">
        <v>3989</v>
      </c>
      <c r="D936" s="23" t="s">
        <v>3988</v>
      </c>
    </row>
    <row r="937" spans="1:4" ht="15.75" x14ac:dyDescent="0.25">
      <c r="A937" s="21" t="s">
        <v>1435</v>
      </c>
      <c r="B937" s="22" t="s">
        <v>2387</v>
      </c>
      <c r="C937" s="22" t="s">
        <v>2502</v>
      </c>
      <c r="D937" s="23" t="s">
        <v>3990</v>
      </c>
    </row>
    <row r="938" spans="1:4" ht="15.75" x14ac:dyDescent="0.25">
      <c r="A938" s="21" t="s">
        <v>1434</v>
      </c>
      <c r="B938" s="22" t="s">
        <v>3259</v>
      </c>
      <c r="C938" s="22" t="s">
        <v>3991</v>
      </c>
      <c r="D938" s="23" t="s">
        <v>3958</v>
      </c>
    </row>
    <row r="939" spans="1:4" ht="15.75" x14ac:dyDescent="0.25">
      <c r="A939" s="21" t="s">
        <v>1433</v>
      </c>
      <c r="B939" s="22" t="s">
        <v>2384</v>
      </c>
      <c r="C939" s="22" t="s">
        <v>3993</v>
      </c>
      <c r="D939" s="23" t="s">
        <v>3992</v>
      </c>
    </row>
    <row r="940" spans="1:4" ht="15.75" x14ac:dyDescent="0.25">
      <c r="A940" s="21" t="s">
        <v>1432</v>
      </c>
      <c r="B940" s="22" t="s">
        <v>2387</v>
      </c>
      <c r="C940" s="22" t="s">
        <v>3995</v>
      </c>
      <c r="D940" s="23" t="s">
        <v>3994</v>
      </c>
    </row>
    <row r="941" spans="1:4" ht="15.75" x14ac:dyDescent="0.25">
      <c r="A941" s="21" t="s">
        <v>1431</v>
      </c>
      <c r="B941" s="22" t="s">
        <v>2387</v>
      </c>
      <c r="C941" s="22" t="s">
        <v>3112</v>
      </c>
      <c r="D941" s="23" t="s">
        <v>3996</v>
      </c>
    </row>
    <row r="942" spans="1:4" ht="15.75" x14ac:dyDescent="0.25">
      <c r="A942" s="21" t="s">
        <v>1430</v>
      </c>
      <c r="B942" s="22" t="s">
        <v>2384</v>
      </c>
      <c r="C942" s="22" t="s">
        <v>3998</v>
      </c>
      <c r="D942" s="23" t="s">
        <v>3997</v>
      </c>
    </row>
    <row r="943" spans="1:4" ht="15.75" x14ac:dyDescent="0.25">
      <c r="A943" s="21" t="s">
        <v>1429</v>
      </c>
      <c r="B943" s="22" t="s">
        <v>2384</v>
      </c>
      <c r="C943" s="22" t="s">
        <v>4000</v>
      </c>
      <c r="D943" s="23" t="s">
        <v>3999</v>
      </c>
    </row>
    <row r="944" spans="1:4" ht="15.75" x14ac:dyDescent="0.25">
      <c r="A944" s="21" t="s">
        <v>1428</v>
      </c>
      <c r="B944" s="22" t="s">
        <v>2384</v>
      </c>
      <c r="C944" s="22" t="s">
        <v>4002</v>
      </c>
      <c r="D944" s="23" t="s">
        <v>4001</v>
      </c>
    </row>
    <row r="945" spans="1:4" ht="15.75" x14ac:dyDescent="0.25">
      <c r="A945" s="21" t="s">
        <v>1427</v>
      </c>
      <c r="B945" s="22" t="s">
        <v>2387</v>
      </c>
      <c r="C945" s="22" t="s">
        <v>4003</v>
      </c>
      <c r="D945" s="23" t="s">
        <v>3094</v>
      </c>
    </row>
    <row r="946" spans="1:4" ht="15.75" x14ac:dyDescent="0.25">
      <c r="A946" s="21" t="s">
        <v>1426</v>
      </c>
      <c r="B946" s="22" t="s">
        <v>2384</v>
      </c>
      <c r="C946" s="22" t="s">
        <v>2555</v>
      </c>
      <c r="D946" s="23" t="s">
        <v>4004</v>
      </c>
    </row>
    <row r="947" spans="1:4" ht="15.75" x14ac:dyDescent="0.25">
      <c r="A947" s="21" t="s">
        <v>1425</v>
      </c>
      <c r="B947" s="22" t="s">
        <v>2387</v>
      </c>
      <c r="C947" s="22" t="s">
        <v>2424</v>
      </c>
      <c r="D947" s="23" t="s">
        <v>4005</v>
      </c>
    </row>
    <row r="948" spans="1:4" ht="15.75" x14ac:dyDescent="0.25">
      <c r="A948" s="21" t="s">
        <v>1424</v>
      </c>
      <c r="B948" s="22" t="s">
        <v>2387</v>
      </c>
      <c r="C948" s="22" t="s">
        <v>4006</v>
      </c>
      <c r="D948" s="23" t="s">
        <v>3449</v>
      </c>
    </row>
    <row r="949" spans="1:4" ht="15.75" x14ac:dyDescent="0.25">
      <c r="A949" s="21" t="s">
        <v>1423</v>
      </c>
      <c r="B949" s="22" t="s">
        <v>2387</v>
      </c>
      <c r="C949" s="22" t="s">
        <v>2664</v>
      </c>
      <c r="D949" s="23" t="s">
        <v>4007</v>
      </c>
    </row>
    <row r="950" spans="1:4" ht="15.75" x14ac:dyDescent="0.25">
      <c r="A950" s="21" t="s">
        <v>1422</v>
      </c>
      <c r="B950" s="22" t="s">
        <v>2387</v>
      </c>
      <c r="C950" s="22" t="s">
        <v>2806</v>
      </c>
      <c r="D950" s="23" t="s">
        <v>4008</v>
      </c>
    </row>
    <row r="951" spans="1:4" ht="15.75" x14ac:dyDescent="0.25">
      <c r="A951" s="21" t="s">
        <v>1421</v>
      </c>
      <c r="B951" s="22" t="s">
        <v>2387</v>
      </c>
      <c r="C951" s="22" t="s">
        <v>3227</v>
      </c>
      <c r="D951" s="23" t="s">
        <v>4009</v>
      </c>
    </row>
    <row r="952" spans="1:4" ht="15.75" x14ac:dyDescent="0.25">
      <c r="A952" s="21" t="s">
        <v>1420</v>
      </c>
      <c r="B952" s="22" t="s">
        <v>2384</v>
      </c>
      <c r="C952" s="22" t="s">
        <v>4011</v>
      </c>
      <c r="D952" s="23" t="s">
        <v>4010</v>
      </c>
    </row>
    <row r="953" spans="1:4" ht="15.75" x14ac:dyDescent="0.25">
      <c r="A953" s="21" t="s">
        <v>1419</v>
      </c>
      <c r="B953" s="22" t="s">
        <v>2384</v>
      </c>
      <c r="C953" s="22" t="s">
        <v>4012</v>
      </c>
      <c r="D953" s="23" t="s">
        <v>3007</v>
      </c>
    </row>
    <row r="954" spans="1:4" ht="15.75" x14ac:dyDescent="0.25">
      <c r="A954" s="21" t="s">
        <v>1418</v>
      </c>
      <c r="B954" s="22" t="s">
        <v>2384</v>
      </c>
      <c r="C954" s="22" t="s">
        <v>4014</v>
      </c>
      <c r="D954" s="23" t="s">
        <v>4013</v>
      </c>
    </row>
    <row r="955" spans="1:4" ht="15.75" x14ac:dyDescent="0.25">
      <c r="A955" s="21" t="s">
        <v>1417</v>
      </c>
      <c r="B955" s="22" t="s">
        <v>2387</v>
      </c>
      <c r="C955" s="22" t="s">
        <v>4016</v>
      </c>
      <c r="D955" s="23" t="s">
        <v>4015</v>
      </c>
    </row>
    <row r="956" spans="1:4" ht="15.75" x14ac:dyDescent="0.25">
      <c r="A956" s="21" t="s">
        <v>1416</v>
      </c>
      <c r="B956" s="22" t="s">
        <v>2387</v>
      </c>
      <c r="C956" s="22" t="s">
        <v>3881</v>
      </c>
      <c r="D956" s="23" t="s">
        <v>4017</v>
      </c>
    </row>
    <row r="957" spans="1:4" ht="15.75" x14ac:dyDescent="0.25">
      <c r="A957" s="21" t="s">
        <v>1415</v>
      </c>
      <c r="B957" s="22" t="s">
        <v>3259</v>
      </c>
      <c r="C957" s="22" t="s">
        <v>4019</v>
      </c>
      <c r="D957" s="23" t="s">
        <v>4018</v>
      </c>
    </row>
    <row r="958" spans="1:4" ht="15.75" x14ac:dyDescent="0.25">
      <c r="A958" s="21" t="s">
        <v>1414</v>
      </c>
      <c r="B958" s="22" t="s">
        <v>2387</v>
      </c>
      <c r="C958" s="22" t="s">
        <v>2664</v>
      </c>
      <c r="D958" s="23" t="s">
        <v>3920</v>
      </c>
    </row>
    <row r="959" spans="1:4" ht="15.75" x14ac:dyDescent="0.25">
      <c r="A959" s="21" t="s">
        <v>1413</v>
      </c>
      <c r="B959" s="22" t="s">
        <v>2384</v>
      </c>
      <c r="C959" s="22" t="s">
        <v>4021</v>
      </c>
      <c r="D959" s="23" t="s">
        <v>4020</v>
      </c>
    </row>
    <row r="960" spans="1:4" ht="15.75" x14ac:dyDescent="0.25">
      <c r="A960" s="21" t="s">
        <v>1412</v>
      </c>
      <c r="B960" s="22" t="s">
        <v>3259</v>
      </c>
      <c r="C960" s="22" t="s">
        <v>4023</v>
      </c>
      <c r="D960" s="23" t="s">
        <v>4022</v>
      </c>
    </row>
    <row r="961" spans="1:4" ht="15.75" x14ac:dyDescent="0.25">
      <c r="A961" s="21" t="s">
        <v>1411</v>
      </c>
      <c r="B961" s="22" t="s">
        <v>2384</v>
      </c>
      <c r="C961" s="22" t="s">
        <v>3596</v>
      </c>
      <c r="D961" s="23" t="s">
        <v>4024</v>
      </c>
    </row>
    <row r="962" spans="1:4" ht="15.75" x14ac:dyDescent="0.25">
      <c r="A962" s="21" t="s">
        <v>1410</v>
      </c>
      <c r="B962" s="22" t="s">
        <v>3259</v>
      </c>
      <c r="C962" s="22" t="s">
        <v>3119</v>
      </c>
      <c r="D962" s="23" t="s">
        <v>4025</v>
      </c>
    </row>
    <row r="963" spans="1:4" ht="15.75" x14ac:dyDescent="0.25">
      <c r="A963" s="21" t="s">
        <v>1409</v>
      </c>
      <c r="B963" s="22" t="s">
        <v>2387</v>
      </c>
      <c r="C963" s="22" t="s">
        <v>2961</v>
      </c>
      <c r="D963" s="23" t="s">
        <v>2931</v>
      </c>
    </row>
    <row r="964" spans="1:4" ht="15.75" x14ac:dyDescent="0.25">
      <c r="A964" s="21" t="s">
        <v>1408</v>
      </c>
      <c r="B964" s="22" t="s">
        <v>2384</v>
      </c>
      <c r="C964" s="22" t="s">
        <v>4027</v>
      </c>
      <c r="D964" s="23" t="s">
        <v>4026</v>
      </c>
    </row>
    <row r="965" spans="1:4" ht="15.75" x14ac:dyDescent="0.25">
      <c r="A965" s="21" t="s">
        <v>1407</v>
      </c>
      <c r="B965" s="22" t="s">
        <v>3259</v>
      </c>
      <c r="C965" s="22" t="s">
        <v>4029</v>
      </c>
      <c r="D965" s="23" t="s">
        <v>4028</v>
      </c>
    </row>
    <row r="966" spans="1:4" ht="15.75" x14ac:dyDescent="0.25">
      <c r="A966" s="21" t="s">
        <v>1406</v>
      </c>
      <c r="B966" s="22" t="s">
        <v>2384</v>
      </c>
      <c r="C966" s="22" t="s">
        <v>4031</v>
      </c>
      <c r="D966" s="23" t="s">
        <v>4030</v>
      </c>
    </row>
    <row r="967" spans="1:4" ht="15.75" x14ac:dyDescent="0.25">
      <c r="A967" s="21" t="s">
        <v>1405</v>
      </c>
      <c r="B967" s="22" t="s">
        <v>2384</v>
      </c>
      <c r="C967" s="22" t="s">
        <v>4033</v>
      </c>
      <c r="D967" s="23" t="s">
        <v>4032</v>
      </c>
    </row>
    <row r="968" spans="1:4" ht="15.75" x14ac:dyDescent="0.25">
      <c r="A968" s="21" t="s">
        <v>1404</v>
      </c>
      <c r="B968" s="22" t="s">
        <v>2384</v>
      </c>
      <c r="C968" s="22" t="s">
        <v>4035</v>
      </c>
      <c r="D968" s="23" t="s">
        <v>4034</v>
      </c>
    </row>
    <row r="969" spans="1:4" ht="15.75" x14ac:dyDescent="0.25">
      <c r="A969" s="21" t="s">
        <v>1403</v>
      </c>
      <c r="B969" s="22" t="s">
        <v>2387</v>
      </c>
      <c r="C969" s="22" t="s">
        <v>2506</v>
      </c>
      <c r="D969" s="23" t="s">
        <v>4036</v>
      </c>
    </row>
    <row r="970" spans="1:4" ht="15.75" x14ac:dyDescent="0.25">
      <c r="A970" s="21" t="s">
        <v>1402</v>
      </c>
      <c r="B970" s="22" t="s">
        <v>2384</v>
      </c>
      <c r="C970" s="22" t="s">
        <v>3477</v>
      </c>
      <c r="D970" s="23" t="s">
        <v>4037</v>
      </c>
    </row>
    <row r="971" spans="1:4" ht="15.75" x14ac:dyDescent="0.25">
      <c r="A971" s="21" t="s">
        <v>1401</v>
      </c>
      <c r="B971" s="22" t="s">
        <v>2387</v>
      </c>
      <c r="C971" s="22" t="s">
        <v>4039</v>
      </c>
      <c r="D971" s="23" t="s">
        <v>4038</v>
      </c>
    </row>
    <row r="972" spans="1:4" ht="15.75" x14ac:dyDescent="0.25">
      <c r="A972" s="21" t="s">
        <v>1400</v>
      </c>
      <c r="B972" s="22" t="s">
        <v>2384</v>
      </c>
      <c r="C972" s="22" t="s">
        <v>3135</v>
      </c>
      <c r="D972" s="23" t="s">
        <v>4040</v>
      </c>
    </row>
    <row r="973" spans="1:4" ht="15.75" x14ac:dyDescent="0.25">
      <c r="A973" s="21" t="s">
        <v>1399</v>
      </c>
      <c r="B973" s="22" t="s">
        <v>2384</v>
      </c>
      <c r="C973" s="22" t="s">
        <v>4042</v>
      </c>
      <c r="D973" s="23" t="s">
        <v>4041</v>
      </c>
    </row>
    <row r="974" spans="1:4" ht="15.75" x14ac:dyDescent="0.25">
      <c r="A974" s="21" t="s">
        <v>1398</v>
      </c>
      <c r="B974" s="22" t="s">
        <v>2387</v>
      </c>
      <c r="C974" s="22" t="s">
        <v>2684</v>
      </c>
      <c r="D974" s="23" t="s">
        <v>4043</v>
      </c>
    </row>
    <row r="975" spans="1:4" ht="15.75" x14ac:dyDescent="0.25">
      <c r="A975" s="21" t="s">
        <v>1397</v>
      </c>
      <c r="B975" s="22" t="s">
        <v>3259</v>
      </c>
      <c r="C975" s="22" t="s">
        <v>4044</v>
      </c>
      <c r="D975" s="23" t="s">
        <v>3717</v>
      </c>
    </row>
    <row r="976" spans="1:4" ht="15.75" x14ac:dyDescent="0.25">
      <c r="A976" s="21" t="s">
        <v>1396</v>
      </c>
      <c r="B976" s="22" t="s">
        <v>2387</v>
      </c>
      <c r="C976" s="22" t="s">
        <v>3608</v>
      </c>
      <c r="D976" s="23" t="s">
        <v>4045</v>
      </c>
    </row>
    <row r="977" spans="1:4" ht="15.75" x14ac:dyDescent="0.25">
      <c r="A977" s="21" t="s">
        <v>1395</v>
      </c>
      <c r="B977" s="22" t="s">
        <v>3259</v>
      </c>
      <c r="C977" s="22" t="s">
        <v>4047</v>
      </c>
      <c r="D977" s="23" t="s">
        <v>4046</v>
      </c>
    </row>
    <row r="978" spans="1:4" ht="15.75" x14ac:dyDescent="0.25">
      <c r="A978" s="21" t="s">
        <v>1394</v>
      </c>
      <c r="B978" s="22" t="s">
        <v>3259</v>
      </c>
      <c r="C978" s="22" t="s">
        <v>4048</v>
      </c>
      <c r="D978" s="23" t="s">
        <v>3251</v>
      </c>
    </row>
    <row r="979" spans="1:4" ht="15.75" x14ac:dyDescent="0.25">
      <c r="A979" s="21" t="s">
        <v>1393</v>
      </c>
      <c r="B979" s="22" t="s">
        <v>2387</v>
      </c>
      <c r="C979" s="22" t="s">
        <v>2945</v>
      </c>
      <c r="D979" s="23" t="s">
        <v>4049</v>
      </c>
    </row>
    <row r="980" spans="1:4" ht="15.75" x14ac:dyDescent="0.25">
      <c r="A980" s="21" t="s">
        <v>1392</v>
      </c>
      <c r="B980" s="22" t="s">
        <v>2387</v>
      </c>
      <c r="C980" s="22" t="s">
        <v>2476</v>
      </c>
      <c r="D980" s="23" t="s">
        <v>4050</v>
      </c>
    </row>
    <row r="981" spans="1:4" ht="15.75" x14ac:dyDescent="0.25">
      <c r="A981" s="21" t="s">
        <v>1391</v>
      </c>
      <c r="B981" s="22" t="s">
        <v>2387</v>
      </c>
      <c r="C981" s="22" t="s">
        <v>2810</v>
      </c>
      <c r="D981" s="23" t="s">
        <v>4051</v>
      </c>
    </row>
    <row r="982" spans="1:4" ht="15.75" x14ac:dyDescent="0.25">
      <c r="A982" s="21" t="s">
        <v>1390</v>
      </c>
      <c r="B982" s="22" t="s">
        <v>2387</v>
      </c>
      <c r="C982" s="22" t="s">
        <v>4053</v>
      </c>
      <c r="D982" s="23" t="s">
        <v>4052</v>
      </c>
    </row>
    <row r="983" spans="1:4" ht="15.75" x14ac:dyDescent="0.25">
      <c r="A983" s="21" t="s">
        <v>1389</v>
      </c>
      <c r="B983" s="22" t="s">
        <v>2387</v>
      </c>
      <c r="C983" s="22" t="s">
        <v>4055</v>
      </c>
      <c r="D983" s="23" t="s">
        <v>4054</v>
      </c>
    </row>
    <row r="984" spans="1:4" ht="15.75" x14ac:dyDescent="0.25">
      <c r="A984" s="21" t="s">
        <v>1388</v>
      </c>
      <c r="B984" s="22" t="s">
        <v>2387</v>
      </c>
      <c r="C984" s="22" t="s">
        <v>2820</v>
      </c>
      <c r="D984" s="23" t="s">
        <v>4056</v>
      </c>
    </row>
    <row r="985" spans="1:4" ht="15.75" x14ac:dyDescent="0.25">
      <c r="A985" s="21" t="s">
        <v>1387</v>
      </c>
      <c r="B985" s="22" t="s">
        <v>3259</v>
      </c>
      <c r="C985" s="22" t="s">
        <v>4058</v>
      </c>
      <c r="D985" s="23" t="s">
        <v>4057</v>
      </c>
    </row>
    <row r="986" spans="1:4" ht="15.75" x14ac:dyDescent="0.25">
      <c r="A986" s="21" t="s">
        <v>1386</v>
      </c>
      <c r="B986" s="22" t="s">
        <v>2387</v>
      </c>
      <c r="C986" s="22" t="s">
        <v>4060</v>
      </c>
      <c r="D986" s="23" t="s">
        <v>4059</v>
      </c>
    </row>
    <row r="987" spans="1:4" ht="15.75" x14ac:dyDescent="0.25">
      <c r="A987" s="21" t="s">
        <v>1385</v>
      </c>
      <c r="B987" s="22" t="s">
        <v>2384</v>
      </c>
      <c r="C987" s="22" t="s">
        <v>4062</v>
      </c>
      <c r="D987" s="23" t="s">
        <v>4061</v>
      </c>
    </row>
    <row r="988" spans="1:4" ht="15.75" x14ac:dyDescent="0.25">
      <c r="A988" s="21" t="s">
        <v>1384</v>
      </c>
      <c r="B988" s="22" t="s">
        <v>2384</v>
      </c>
      <c r="C988" s="22" t="s">
        <v>2861</v>
      </c>
      <c r="D988" s="23" t="s">
        <v>2661</v>
      </c>
    </row>
    <row r="989" spans="1:4" ht="15.75" x14ac:dyDescent="0.25">
      <c r="A989" s="21" t="s">
        <v>1383</v>
      </c>
      <c r="B989" s="22" t="s">
        <v>3259</v>
      </c>
      <c r="C989" s="22" t="s">
        <v>3906</v>
      </c>
      <c r="D989" s="23" t="s">
        <v>4063</v>
      </c>
    </row>
    <row r="990" spans="1:4" ht="15.75" x14ac:dyDescent="0.25">
      <c r="A990" s="21" t="s">
        <v>1382</v>
      </c>
      <c r="B990" s="22" t="s">
        <v>2384</v>
      </c>
      <c r="C990" s="22" t="s">
        <v>4065</v>
      </c>
      <c r="D990" s="23" t="s">
        <v>4064</v>
      </c>
    </row>
    <row r="991" spans="1:4" ht="15.75" x14ac:dyDescent="0.25">
      <c r="A991" s="21" t="s">
        <v>1381</v>
      </c>
      <c r="B991" s="22" t="s">
        <v>2384</v>
      </c>
      <c r="C991" s="22" t="s">
        <v>2539</v>
      </c>
      <c r="D991" s="23" t="s">
        <v>4066</v>
      </c>
    </row>
    <row r="992" spans="1:4" ht="15.75" x14ac:dyDescent="0.25">
      <c r="A992" s="21" t="s">
        <v>1380</v>
      </c>
      <c r="B992" s="22" t="s">
        <v>2384</v>
      </c>
      <c r="C992" s="22" t="s">
        <v>4068</v>
      </c>
      <c r="D992" s="23" t="s">
        <v>4067</v>
      </c>
    </row>
    <row r="993" spans="1:4" ht="15.75" x14ac:dyDescent="0.25">
      <c r="A993" s="21" t="s">
        <v>1379</v>
      </c>
      <c r="B993" s="22" t="s">
        <v>2387</v>
      </c>
      <c r="C993" s="22" t="s">
        <v>4069</v>
      </c>
      <c r="D993" s="23" t="s">
        <v>2558</v>
      </c>
    </row>
    <row r="994" spans="1:4" ht="15.75" x14ac:dyDescent="0.25">
      <c r="A994" s="21" t="s">
        <v>1378</v>
      </c>
      <c r="B994" s="22" t="s">
        <v>2387</v>
      </c>
      <c r="C994" s="22" t="s">
        <v>4071</v>
      </c>
      <c r="D994" s="23" t="s">
        <v>4070</v>
      </c>
    </row>
    <row r="995" spans="1:4" ht="15.75" x14ac:dyDescent="0.25">
      <c r="A995" s="21" t="s">
        <v>1377</v>
      </c>
      <c r="B995" s="22" t="s">
        <v>2384</v>
      </c>
      <c r="C995" s="22" t="s">
        <v>4073</v>
      </c>
      <c r="D995" s="23" t="s">
        <v>4072</v>
      </c>
    </row>
    <row r="996" spans="1:4" ht="15.75" x14ac:dyDescent="0.25">
      <c r="A996" s="21" t="s">
        <v>1376</v>
      </c>
      <c r="B996" s="22" t="s">
        <v>2387</v>
      </c>
      <c r="C996" s="22" t="s">
        <v>4074</v>
      </c>
      <c r="D996" s="23" t="s">
        <v>2466</v>
      </c>
    </row>
    <row r="997" spans="1:4" ht="15.75" x14ac:dyDescent="0.25">
      <c r="A997" s="21" t="s">
        <v>1375</v>
      </c>
      <c r="B997" s="22" t="s">
        <v>3259</v>
      </c>
      <c r="C997" s="22" t="s">
        <v>4076</v>
      </c>
      <c r="D997" s="23" t="s">
        <v>4075</v>
      </c>
    </row>
    <row r="998" spans="1:4" ht="15.75" x14ac:dyDescent="0.25">
      <c r="A998" s="21" t="s">
        <v>1374</v>
      </c>
      <c r="B998" s="22" t="s">
        <v>2387</v>
      </c>
      <c r="C998" s="22" t="s">
        <v>4077</v>
      </c>
      <c r="D998" s="23" t="s">
        <v>2433</v>
      </c>
    </row>
    <row r="999" spans="1:4" ht="15.75" x14ac:dyDescent="0.25">
      <c r="A999" s="21" t="s">
        <v>1373</v>
      </c>
      <c r="B999" s="22" t="s">
        <v>3259</v>
      </c>
      <c r="C999" s="22" t="s">
        <v>3204</v>
      </c>
      <c r="D999" s="23" t="s">
        <v>4078</v>
      </c>
    </row>
    <row r="1000" spans="1:4" ht="15.75" x14ac:dyDescent="0.25">
      <c r="A1000" s="21" t="s">
        <v>1372</v>
      </c>
      <c r="B1000" s="22" t="s">
        <v>2387</v>
      </c>
      <c r="C1000" s="22" t="s">
        <v>4079</v>
      </c>
      <c r="D1000" s="23" t="s">
        <v>3365</v>
      </c>
    </row>
    <row r="1001" spans="1:4" ht="15.75" x14ac:dyDescent="0.25">
      <c r="A1001" s="21" t="s">
        <v>1371</v>
      </c>
      <c r="B1001" s="22" t="s">
        <v>3259</v>
      </c>
      <c r="C1001" s="22" t="s">
        <v>4081</v>
      </c>
      <c r="D1001" s="23" t="s">
        <v>4080</v>
      </c>
    </row>
    <row r="1002" spans="1:4" ht="15.75" x14ac:dyDescent="0.25">
      <c r="A1002" s="21" t="s">
        <v>1370</v>
      </c>
      <c r="B1002" s="22" t="s">
        <v>2387</v>
      </c>
      <c r="C1002" s="22" t="s">
        <v>2543</v>
      </c>
      <c r="D1002" s="23" t="s">
        <v>4082</v>
      </c>
    </row>
    <row r="1003" spans="1:4" ht="15.75" x14ac:dyDescent="0.25">
      <c r="A1003" s="21" t="s">
        <v>1369</v>
      </c>
      <c r="B1003" s="22" t="s">
        <v>3259</v>
      </c>
      <c r="C1003" s="22" t="s">
        <v>4084</v>
      </c>
      <c r="D1003" s="23" t="s">
        <v>4083</v>
      </c>
    </row>
    <row r="1004" spans="1:4" ht="15.75" x14ac:dyDescent="0.25">
      <c r="A1004" s="21" t="s">
        <v>1368</v>
      </c>
      <c r="B1004" s="22" t="s">
        <v>2384</v>
      </c>
      <c r="C1004" s="22" t="s">
        <v>4086</v>
      </c>
      <c r="D1004" s="23" t="s">
        <v>4085</v>
      </c>
    </row>
    <row r="1005" spans="1:4" ht="15.75" x14ac:dyDescent="0.25">
      <c r="A1005" s="21" t="s">
        <v>1367</v>
      </c>
      <c r="B1005" s="22" t="s">
        <v>2387</v>
      </c>
      <c r="C1005" s="22" t="s">
        <v>2457</v>
      </c>
      <c r="D1005" s="23" t="s">
        <v>4087</v>
      </c>
    </row>
    <row r="1006" spans="1:4" ht="15.75" x14ac:dyDescent="0.25">
      <c r="A1006" s="21" t="s">
        <v>1366</v>
      </c>
      <c r="B1006" s="22" t="s">
        <v>2387</v>
      </c>
      <c r="C1006" s="22" t="s">
        <v>2569</v>
      </c>
      <c r="D1006" s="23" t="s">
        <v>4088</v>
      </c>
    </row>
    <row r="1007" spans="1:4" ht="15.75" x14ac:dyDescent="0.25">
      <c r="A1007" s="21" t="s">
        <v>1365</v>
      </c>
      <c r="B1007" s="22" t="s">
        <v>2384</v>
      </c>
      <c r="C1007" s="22" t="s">
        <v>4090</v>
      </c>
      <c r="D1007" s="23" t="s">
        <v>4089</v>
      </c>
    </row>
    <row r="1008" spans="1:4" ht="15.75" x14ac:dyDescent="0.25">
      <c r="A1008" s="21" t="s">
        <v>1364</v>
      </c>
      <c r="B1008" s="22" t="s">
        <v>2384</v>
      </c>
      <c r="C1008" s="22" t="s">
        <v>4091</v>
      </c>
      <c r="D1008" s="23" t="s">
        <v>2875</v>
      </c>
    </row>
    <row r="1009" spans="1:4" ht="15.75" x14ac:dyDescent="0.25">
      <c r="A1009" s="21" t="s">
        <v>1363</v>
      </c>
      <c r="B1009" s="22" t="s">
        <v>2387</v>
      </c>
      <c r="C1009" s="22" t="s">
        <v>4093</v>
      </c>
      <c r="D1009" s="23" t="s">
        <v>4092</v>
      </c>
    </row>
    <row r="1010" spans="1:4" ht="15.75" x14ac:dyDescent="0.25">
      <c r="A1010" s="21" t="s">
        <v>1362</v>
      </c>
      <c r="B1010" s="22" t="s">
        <v>2384</v>
      </c>
      <c r="C1010" s="22" t="s">
        <v>2740</v>
      </c>
      <c r="D1010" s="23" t="s">
        <v>4094</v>
      </c>
    </row>
    <row r="1011" spans="1:4" ht="15.75" x14ac:dyDescent="0.25">
      <c r="A1011" s="21" t="s">
        <v>1361</v>
      </c>
      <c r="B1011" s="22" t="s">
        <v>2384</v>
      </c>
      <c r="C1011" s="22" t="s">
        <v>4096</v>
      </c>
      <c r="D1011" s="23" t="s">
        <v>4095</v>
      </c>
    </row>
    <row r="1012" spans="1:4" ht="15.75" x14ac:dyDescent="0.25">
      <c r="A1012" s="21" t="s">
        <v>1360</v>
      </c>
      <c r="B1012" s="22" t="s">
        <v>2384</v>
      </c>
      <c r="C1012" s="22" t="s">
        <v>2854</v>
      </c>
      <c r="D1012" s="23" t="s">
        <v>4097</v>
      </c>
    </row>
    <row r="1013" spans="1:4" ht="15.75" x14ac:dyDescent="0.25">
      <c r="A1013" s="21" t="s">
        <v>1359</v>
      </c>
      <c r="B1013" s="22" t="s">
        <v>2384</v>
      </c>
      <c r="C1013" s="22" t="s">
        <v>3959</v>
      </c>
      <c r="D1013" s="23" t="s">
        <v>4098</v>
      </c>
    </row>
    <row r="1014" spans="1:4" ht="15.75" x14ac:dyDescent="0.25">
      <c r="A1014" s="21" t="s">
        <v>1358</v>
      </c>
      <c r="B1014" s="22" t="s">
        <v>2384</v>
      </c>
      <c r="C1014" s="22" t="s">
        <v>4100</v>
      </c>
      <c r="D1014" s="23" t="s">
        <v>4099</v>
      </c>
    </row>
    <row r="1015" spans="1:4" ht="15.75" x14ac:dyDescent="0.25">
      <c r="A1015" s="21" t="s">
        <v>1357</v>
      </c>
      <c r="B1015" s="22" t="s">
        <v>2384</v>
      </c>
      <c r="C1015" s="22" t="s">
        <v>3323</v>
      </c>
      <c r="D1015" s="23" t="s">
        <v>4101</v>
      </c>
    </row>
    <row r="1016" spans="1:4" ht="15.75" x14ac:dyDescent="0.25">
      <c r="A1016" s="21" t="s">
        <v>1356</v>
      </c>
      <c r="B1016" s="22" t="s">
        <v>2384</v>
      </c>
      <c r="C1016" s="22" t="s">
        <v>2689</v>
      </c>
      <c r="D1016" s="23" t="s">
        <v>4102</v>
      </c>
    </row>
    <row r="1017" spans="1:4" ht="15.75" x14ac:dyDescent="0.25">
      <c r="A1017" s="21" t="s">
        <v>1355</v>
      </c>
      <c r="B1017" s="22" t="s">
        <v>2384</v>
      </c>
      <c r="C1017" s="22" t="s">
        <v>4104</v>
      </c>
      <c r="D1017" s="23" t="s">
        <v>4103</v>
      </c>
    </row>
    <row r="1018" spans="1:4" ht="15.75" x14ac:dyDescent="0.25">
      <c r="A1018" s="21" t="s">
        <v>1354</v>
      </c>
      <c r="B1018" s="22" t="s">
        <v>3259</v>
      </c>
      <c r="C1018" s="22" t="s">
        <v>4106</v>
      </c>
      <c r="D1018" s="23" t="s">
        <v>4105</v>
      </c>
    </row>
    <row r="1019" spans="1:4" ht="15.75" x14ac:dyDescent="0.25">
      <c r="A1019" s="21" t="s">
        <v>1353</v>
      </c>
      <c r="B1019" s="22" t="s">
        <v>3259</v>
      </c>
      <c r="C1019" s="22" t="s">
        <v>4108</v>
      </c>
      <c r="D1019" s="23" t="s">
        <v>4107</v>
      </c>
    </row>
    <row r="1020" spans="1:4" ht="15.75" x14ac:dyDescent="0.25">
      <c r="A1020" s="21" t="s">
        <v>1352</v>
      </c>
      <c r="B1020" s="22" t="s">
        <v>2387</v>
      </c>
      <c r="C1020" s="22" t="s">
        <v>2400</v>
      </c>
      <c r="D1020" s="23" t="s">
        <v>4109</v>
      </c>
    </row>
    <row r="1021" spans="1:4" ht="15.75" x14ac:dyDescent="0.25">
      <c r="A1021" s="21" t="s">
        <v>1351</v>
      </c>
      <c r="B1021" s="22" t="s">
        <v>2384</v>
      </c>
      <c r="C1021" s="22" t="s">
        <v>4111</v>
      </c>
      <c r="D1021" s="23" t="s">
        <v>4110</v>
      </c>
    </row>
    <row r="1022" spans="1:4" ht="15.75" x14ac:dyDescent="0.25">
      <c r="A1022" s="21" t="s">
        <v>1350</v>
      </c>
      <c r="B1022" s="22" t="s">
        <v>2387</v>
      </c>
      <c r="C1022" s="22" t="s">
        <v>4113</v>
      </c>
      <c r="D1022" s="23" t="s">
        <v>4112</v>
      </c>
    </row>
    <row r="1023" spans="1:4" ht="15.75" x14ac:dyDescent="0.25">
      <c r="A1023" s="21" t="s">
        <v>1349</v>
      </c>
      <c r="B1023" s="22" t="s">
        <v>2384</v>
      </c>
      <c r="C1023" s="22" t="s">
        <v>4115</v>
      </c>
      <c r="D1023" s="23" t="s">
        <v>4114</v>
      </c>
    </row>
    <row r="1024" spans="1:4" ht="15.75" x14ac:dyDescent="0.25">
      <c r="A1024" s="21" t="s">
        <v>1348</v>
      </c>
      <c r="B1024" s="22" t="s">
        <v>2384</v>
      </c>
      <c r="C1024" s="22" t="s">
        <v>4117</v>
      </c>
      <c r="D1024" s="23" t="s">
        <v>4116</v>
      </c>
    </row>
    <row r="1025" spans="1:4" ht="15.75" x14ac:dyDescent="0.25">
      <c r="A1025" s="21" t="s">
        <v>1347</v>
      </c>
      <c r="B1025" s="22" t="s">
        <v>2387</v>
      </c>
      <c r="C1025" s="22" t="s">
        <v>4119</v>
      </c>
      <c r="D1025" s="23" t="s">
        <v>4118</v>
      </c>
    </row>
    <row r="1026" spans="1:4" ht="15.75" x14ac:dyDescent="0.25">
      <c r="A1026" s="21" t="s">
        <v>1346</v>
      </c>
      <c r="B1026" s="22" t="s">
        <v>2387</v>
      </c>
      <c r="C1026" s="22" t="s">
        <v>2408</v>
      </c>
      <c r="D1026" s="23" t="s">
        <v>4120</v>
      </c>
    </row>
    <row r="1027" spans="1:4" ht="15.75" x14ac:dyDescent="0.25">
      <c r="A1027" s="21" t="s">
        <v>1345</v>
      </c>
      <c r="B1027" s="22" t="s">
        <v>2387</v>
      </c>
      <c r="C1027" s="22" t="s">
        <v>4122</v>
      </c>
      <c r="D1027" s="23" t="s">
        <v>4121</v>
      </c>
    </row>
    <row r="1028" spans="1:4" ht="15.75" x14ac:dyDescent="0.25">
      <c r="A1028" s="21" t="s">
        <v>1344</v>
      </c>
      <c r="B1028" s="22" t="s">
        <v>2384</v>
      </c>
      <c r="C1028" s="22" t="s">
        <v>4124</v>
      </c>
      <c r="D1028" s="23" t="s">
        <v>4123</v>
      </c>
    </row>
    <row r="1029" spans="1:4" ht="15.75" x14ac:dyDescent="0.25">
      <c r="A1029" s="21" t="s">
        <v>1343</v>
      </c>
      <c r="B1029" s="22" t="s">
        <v>2387</v>
      </c>
      <c r="C1029" s="22" t="s">
        <v>4122</v>
      </c>
      <c r="D1029" s="23" t="s">
        <v>4125</v>
      </c>
    </row>
    <row r="1030" spans="1:4" ht="15.75" x14ac:dyDescent="0.25">
      <c r="A1030" s="21" t="s">
        <v>1342</v>
      </c>
      <c r="B1030" s="22" t="s">
        <v>2387</v>
      </c>
      <c r="C1030" s="22" t="s">
        <v>2543</v>
      </c>
      <c r="D1030" s="23" t="s">
        <v>4126</v>
      </c>
    </row>
    <row r="1031" spans="1:4" ht="15.75" x14ac:dyDescent="0.25">
      <c r="A1031" s="21" t="s">
        <v>1341</v>
      </c>
      <c r="B1031" s="22" t="s">
        <v>2384</v>
      </c>
      <c r="C1031" s="22" t="s">
        <v>4128</v>
      </c>
      <c r="D1031" s="23" t="s">
        <v>4127</v>
      </c>
    </row>
    <row r="1032" spans="1:4" ht="15.75" x14ac:dyDescent="0.25">
      <c r="A1032" s="21" t="s">
        <v>1340</v>
      </c>
      <c r="B1032" s="22" t="s">
        <v>2387</v>
      </c>
      <c r="C1032" s="22" t="s">
        <v>4130</v>
      </c>
      <c r="D1032" s="23" t="s">
        <v>4129</v>
      </c>
    </row>
    <row r="1033" spans="1:4" ht="15.75" x14ac:dyDescent="0.25">
      <c r="A1033" s="21" t="s">
        <v>1339</v>
      </c>
      <c r="B1033" s="22" t="s">
        <v>2384</v>
      </c>
      <c r="C1033" s="22" t="s">
        <v>4132</v>
      </c>
      <c r="D1033" s="23" t="s">
        <v>4131</v>
      </c>
    </row>
    <row r="1034" spans="1:4" ht="15.75" x14ac:dyDescent="0.25">
      <c r="A1034" s="21" t="s">
        <v>1338</v>
      </c>
      <c r="B1034" s="22" t="s">
        <v>2384</v>
      </c>
      <c r="C1034" s="22" t="s">
        <v>4133</v>
      </c>
      <c r="D1034" s="23" t="s">
        <v>3547</v>
      </c>
    </row>
    <row r="1035" spans="1:4" ht="15.75" x14ac:dyDescent="0.25">
      <c r="A1035" s="21" t="s">
        <v>1337</v>
      </c>
      <c r="B1035" s="22" t="s">
        <v>2384</v>
      </c>
      <c r="C1035" s="22" t="s">
        <v>3093</v>
      </c>
      <c r="D1035" s="23" t="s">
        <v>4134</v>
      </c>
    </row>
    <row r="1036" spans="1:4" ht="15.75" x14ac:dyDescent="0.25">
      <c r="A1036" s="21" t="s">
        <v>1336</v>
      </c>
      <c r="B1036" s="22" t="s">
        <v>2384</v>
      </c>
      <c r="C1036" s="22" t="s">
        <v>4136</v>
      </c>
      <c r="D1036" s="23" t="s">
        <v>4135</v>
      </c>
    </row>
    <row r="1037" spans="1:4" ht="15.75" x14ac:dyDescent="0.25">
      <c r="A1037" s="21" t="s">
        <v>1335</v>
      </c>
      <c r="B1037" s="22" t="s">
        <v>2384</v>
      </c>
      <c r="C1037" s="22" t="s">
        <v>3388</v>
      </c>
      <c r="D1037" s="23" t="s">
        <v>4137</v>
      </c>
    </row>
    <row r="1038" spans="1:4" ht="15.75" x14ac:dyDescent="0.25">
      <c r="A1038" s="21" t="s">
        <v>1334</v>
      </c>
      <c r="B1038" s="22" t="s">
        <v>2387</v>
      </c>
      <c r="C1038" s="22" t="s">
        <v>2513</v>
      </c>
      <c r="D1038" s="23" t="s">
        <v>4138</v>
      </c>
    </row>
    <row r="1039" spans="1:4" ht="15.75" x14ac:dyDescent="0.25">
      <c r="A1039" s="21" t="s">
        <v>1333</v>
      </c>
      <c r="B1039" s="22" t="s">
        <v>2387</v>
      </c>
      <c r="C1039" s="22" t="s">
        <v>4140</v>
      </c>
      <c r="D1039" s="23" t="s">
        <v>4139</v>
      </c>
    </row>
    <row r="1040" spans="1:4" ht="15.75" x14ac:dyDescent="0.25">
      <c r="A1040" s="21" t="s">
        <v>1332</v>
      </c>
      <c r="B1040" s="22" t="s">
        <v>2384</v>
      </c>
      <c r="C1040" s="22" t="s">
        <v>2887</v>
      </c>
      <c r="D1040" s="23" t="s">
        <v>4141</v>
      </c>
    </row>
    <row r="1041" spans="1:4" ht="15.75" x14ac:dyDescent="0.25">
      <c r="A1041" s="21" t="s">
        <v>1331</v>
      </c>
      <c r="B1041" s="22" t="s">
        <v>2384</v>
      </c>
      <c r="C1041" s="22" t="s">
        <v>4143</v>
      </c>
      <c r="D1041" s="23" t="s">
        <v>4142</v>
      </c>
    </row>
    <row r="1042" spans="1:4" ht="15.75" x14ac:dyDescent="0.25">
      <c r="A1042" s="21" t="s">
        <v>1330</v>
      </c>
      <c r="B1042" s="22" t="s">
        <v>2387</v>
      </c>
      <c r="C1042" s="22" t="s">
        <v>2693</v>
      </c>
      <c r="D1042" s="23" t="s">
        <v>3597</v>
      </c>
    </row>
    <row r="1043" spans="1:4" ht="15.75" x14ac:dyDescent="0.25">
      <c r="A1043" s="21" t="s">
        <v>1329</v>
      </c>
      <c r="B1043" s="22" t="s">
        <v>2384</v>
      </c>
      <c r="C1043" s="22" t="s">
        <v>4145</v>
      </c>
      <c r="D1043" s="23" t="s">
        <v>4144</v>
      </c>
    </row>
    <row r="1044" spans="1:4" ht="15.75" x14ac:dyDescent="0.25">
      <c r="A1044" s="21" t="s">
        <v>1328</v>
      </c>
      <c r="B1044" s="22" t="s">
        <v>2387</v>
      </c>
      <c r="C1044" s="22" t="s">
        <v>4147</v>
      </c>
      <c r="D1044" s="23" t="s">
        <v>4146</v>
      </c>
    </row>
    <row r="1045" spans="1:4" ht="15.75" x14ac:dyDescent="0.25">
      <c r="A1045" s="21" t="s">
        <v>1327</v>
      </c>
      <c r="B1045" s="22" t="s">
        <v>2387</v>
      </c>
      <c r="C1045" s="22" t="s">
        <v>4149</v>
      </c>
      <c r="D1045" s="23" t="s">
        <v>4148</v>
      </c>
    </row>
    <row r="1046" spans="1:4" ht="15.75" x14ac:dyDescent="0.25">
      <c r="A1046" s="21" t="s">
        <v>1326</v>
      </c>
      <c r="B1046" s="22" t="s">
        <v>3259</v>
      </c>
      <c r="C1046" s="22" t="s">
        <v>4151</v>
      </c>
      <c r="D1046" s="23" t="s">
        <v>4150</v>
      </c>
    </row>
    <row r="1047" spans="1:4" ht="15.75" x14ac:dyDescent="0.25">
      <c r="A1047" s="21" t="s">
        <v>1325</v>
      </c>
      <c r="B1047" s="22" t="s">
        <v>2387</v>
      </c>
      <c r="C1047" s="22" t="s">
        <v>4153</v>
      </c>
      <c r="D1047" s="23" t="s">
        <v>4152</v>
      </c>
    </row>
    <row r="1048" spans="1:4" ht="15.75" x14ac:dyDescent="0.25">
      <c r="A1048" s="21" t="s">
        <v>1324</v>
      </c>
      <c r="B1048" s="22" t="s">
        <v>2387</v>
      </c>
      <c r="C1048" s="22" t="s">
        <v>4122</v>
      </c>
      <c r="D1048" s="23" t="s">
        <v>4154</v>
      </c>
    </row>
    <row r="1049" spans="1:4" ht="15.75" x14ac:dyDescent="0.25">
      <c r="A1049" s="21" t="s">
        <v>1323</v>
      </c>
      <c r="B1049" s="22" t="s">
        <v>2384</v>
      </c>
      <c r="C1049" s="22" t="s">
        <v>4156</v>
      </c>
      <c r="D1049" s="23" t="s">
        <v>4155</v>
      </c>
    </row>
    <row r="1050" spans="1:4" ht="15.75" x14ac:dyDescent="0.25">
      <c r="A1050" s="21" t="s">
        <v>1322</v>
      </c>
      <c r="B1050" s="22" t="s">
        <v>2384</v>
      </c>
      <c r="C1050" s="22" t="s">
        <v>4158</v>
      </c>
      <c r="D1050" s="23" t="s">
        <v>4157</v>
      </c>
    </row>
    <row r="1051" spans="1:4" ht="15.75" x14ac:dyDescent="0.25">
      <c r="A1051" s="21" t="s">
        <v>1321</v>
      </c>
      <c r="B1051" s="22" t="s">
        <v>2384</v>
      </c>
      <c r="C1051" s="22" t="s">
        <v>3606</v>
      </c>
      <c r="D1051" s="23" t="s">
        <v>4159</v>
      </c>
    </row>
    <row r="1052" spans="1:4" ht="15.75" x14ac:dyDescent="0.25">
      <c r="A1052" s="21" t="s">
        <v>1320</v>
      </c>
      <c r="B1052" s="22" t="s">
        <v>3259</v>
      </c>
      <c r="C1052" s="22" t="s">
        <v>4161</v>
      </c>
      <c r="D1052" s="23" t="s">
        <v>4160</v>
      </c>
    </row>
    <row r="1053" spans="1:4" ht="15.75" x14ac:dyDescent="0.25">
      <c r="A1053" s="21" t="s">
        <v>1319</v>
      </c>
      <c r="B1053" s="22" t="s">
        <v>2387</v>
      </c>
      <c r="C1053" s="22" t="s">
        <v>4163</v>
      </c>
      <c r="D1053" s="23" t="s">
        <v>4162</v>
      </c>
    </row>
    <row r="1054" spans="1:4" ht="15.75" x14ac:dyDescent="0.25">
      <c r="A1054" s="21" t="s">
        <v>1318</v>
      </c>
      <c r="B1054" s="22" t="s">
        <v>2384</v>
      </c>
      <c r="C1054" s="22" t="s">
        <v>4165</v>
      </c>
      <c r="D1054" s="23" t="s">
        <v>4164</v>
      </c>
    </row>
    <row r="1055" spans="1:4" ht="15.75" x14ac:dyDescent="0.25">
      <c r="A1055" s="21" t="s">
        <v>1317</v>
      </c>
      <c r="B1055" s="22" t="s">
        <v>2387</v>
      </c>
      <c r="C1055" s="22" t="s">
        <v>3227</v>
      </c>
      <c r="D1055" s="23" t="s">
        <v>4166</v>
      </c>
    </row>
    <row r="1056" spans="1:4" ht="15.75" x14ac:dyDescent="0.25">
      <c r="A1056" s="21" t="s">
        <v>1316</v>
      </c>
      <c r="B1056" s="22" t="s">
        <v>3259</v>
      </c>
      <c r="C1056" s="22" t="s">
        <v>3158</v>
      </c>
      <c r="D1056" s="23" t="s">
        <v>4167</v>
      </c>
    </row>
    <row r="1057" spans="1:4" ht="15.75" x14ac:dyDescent="0.25">
      <c r="A1057" s="21" t="s">
        <v>1315</v>
      </c>
      <c r="B1057" s="22" t="s">
        <v>2384</v>
      </c>
      <c r="C1057" s="22" t="s">
        <v>4169</v>
      </c>
      <c r="D1057" s="23" t="s">
        <v>4168</v>
      </c>
    </row>
    <row r="1058" spans="1:4" ht="15.75" x14ac:dyDescent="0.25">
      <c r="A1058" s="21" t="s">
        <v>1314</v>
      </c>
      <c r="B1058" s="22" t="s">
        <v>3259</v>
      </c>
      <c r="C1058" s="22" t="s">
        <v>4170</v>
      </c>
      <c r="D1058" s="23" t="s">
        <v>4066</v>
      </c>
    </row>
    <row r="1059" spans="1:4" ht="15.75" x14ac:dyDescent="0.25">
      <c r="A1059" s="21" t="s">
        <v>1313</v>
      </c>
      <c r="B1059" s="22" t="s">
        <v>2384</v>
      </c>
      <c r="C1059" s="22" t="s">
        <v>3980</v>
      </c>
      <c r="D1059" s="23" t="s">
        <v>4171</v>
      </c>
    </row>
    <row r="1060" spans="1:4" ht="15.75" x14ac:dyDescent="0.25">
      <c r="A1060" s="21" t="s">
        <v>1312</v>
      </c>
      <c r="B1060" s="22" t="s">
        <v>2387</v>
      </c>
      <c r="C1060" s="22" t="s">
        <v>2775</v>
      </c>
      <c r="D1060" s="23" t="s">
        <v>4172</v>
      </c>
    </row>
    <row r="1061" spans="1:4" ht="15.75" x14ac:dyDescent="0.25">
      <c r="A1061" s="21" t="s">
        <v>1311</v>
      </c>
      <c r="B1061" s="22" t="s">
        <v>2387</v>
      </c>
      <c r="C1061" s="22" t="s">
        <v>4174</v>
      </c>
      <c r="D1061" s="23" t="s">
        <v>4173</v>
      </c>
    </row>
    <row r="1062" spans="1:4" ht="15.75" x14ac:dyDescent="0.25">
      <c r="A1062" s="21" t="s">
        <v>1310</v>
      </c>
      <c r="B1062" s="22" t="s">
        <v>2387</v>
      </c>
      <c r="C1062" s="22" t="s">
        <v>4176</v>
      </c>
      <c r="D1062" s="23" t="s">
        <v>4175</v>
      </c>
    </row>
    <row r="1063" spans="1:4" ht="15.75" x14ac:dyDescent="0.25">
      <c r="A1063" s="21" t="s">
        <v>1309</v>
      </c>
      <c r="B1063" s="22" t="s">
        <v>2387</v>
      </c>
      <c r="C1063" s="22" t="s">
        <v>4177</v>
      </c>
      <c r="D1063" s="23" t="s">
        <v>3723</v>
      </c>
    </row>
    <row r="1064" spans="1:4" ht="15.75" x14ac:dyDescent="0.25">
      <c r="A1064" s="21" t="s">
        <v>1308</v>
      </c>
      <c r="B1064" s="22" t="s">
        <v>2387</v>
      </c>
      <c r="C1064" s="22" t="s">
        <v>4179</v>
      </c>
      <c r="D1064" s="23" t="s">
        <v>4178</v>
      </c>
    </row>
    <row r="1065" spans="1:4" ht="15.75" x14ac:dyDescent="0.25">
      <c r="A1065" s="21" t="s">
        <v>1307</v>
      </c>
      <c r="B1065" s="22" t="s">
        <v>2387</v>
      </c>
      <c r="C1065" s="22" t="s">
        <v>4181</v>
      </c>
      <c r="D1065" s="23" t="s">
        <v>4180</v>
      </c>
    </row>
    <row r="1066" spans="1:4" ht="15.75" x14ac:dyDescent="0.25">
      <c r="A1066" s="21" t="s">
        <v>1306</v>
      </c>
      <c r="B1066" s="22" t="s">
        <v>2384</v>
      </c>
      <c r="C1066" s="22" t="s">
        <v>4183</v>
      </c>
      <c r="D1066" s="23" t="s">
        <v>4182</v>
      </c>
    </row>
    <row r="1067" spans="1:4" ht="15.75" x14ac:dyDescent="0.25">
      <c r="A1067" s="21" t="s">
        <v>1305</v>
      </c>
      <c r="B1067" s="22" t="s">
        <v>2387</v>
      </c>
      <c r="C1067" s="22" t="s">
        <v>4185</v>
      </c>
      <c r="D1067" s="23" t="s">
        <v>4184</v>
      </c>
    </row>
    <row r="1068" spans="1:4" ht="15.75" x14ac:dyDescent="0.25">
      <c r="A1068" s="21" t="s">
        <v>1304</v>
      </c>
      <c r="B1068" s="22" t="s">
        <v>2384</v>
      </c>
      <c r="C1068" s="22" t="s">
        <v>3738</v>
      </c>
      <c r="D1068" s="23" t="s">
        <v>4186</v>
      </c>
    </row>
    <row r="1069" spans="1:4" ht="15.75" x14ac:dyDescent="0.25">
      <c r="A1069" s="21" t="s">
        <v>1303</v>
      </c>
      <c r="B1069" s="22" t="s">
        <v>2387</v>
      </c>
      <c r="C1069" s="22" t="s">
        <v>2398</v>
      </c>
      <c r="D1069" s="23" t="s">
        <v>4187</v>
      </c>
    </row>
    <row r="1070" spans="1:4" ht="15.75" x14ac:dyDescent="0.25">
      <c r="A1070" s="21" t="s">
        <v>1302</v>
      </c>
      <c r="B1070" s="22" t="s">
        <v>2384</v>
      </c>
      <c r="C1070" s="22" t="s">
        <v>4188</v>
      </c>
      <c r="D1070" s="23" t="s">
        <v>3734</v>
      </c>
    </row>
    <row r="1071" spans="1:4" ht="15.75" x14ac:dyDescent="0.25">
      <c r="A1071" s="21" t="s">
        <v>1301</v>
      </c>
      <c r="B1071" s="22" t="s">
        <v>2384</v>
      </c>
      <c r="C1071" s="22" t="s">
        <v>4190</v>
      </c>
      <c r="D1071" s="23" t="s">
        <v>4189</v>
      </c>
    </row>
    <row r="1072" spans="1:4" ht="15.75" x14ac:dyDescent="0.25">
      <c r="A1072" s="21" t="s">
        <v>1300</v>
      </c>
      <c r="B1072" s="22" t="s">
        <v>2384</v>
      </c>
      <c r="C1072" s="22" t="s">
        <v>3024</v>
      </c>
      <c r="D1072" s="23" t="s">
        <v>4191</v>
      </c>
    </row>
    <row r="1073" spans="1:4" ht="15.75" x14ac:dyDescent="0.25">
      <c r="A1073" s="21" t="s">
        <v>1299</v>
      </c>
      <c r="B1073" s="22" t="s">
        <v>3259</v>
      </c>
      <c r="C1073" s="22" t="s">
        <v>4193</v>
      </c>
      <c r="D1073" s="23" t="s">
        <v>4192</v>
      </c>
    </row>
    <row r="1074" spans="1:4" ht="15.75" x14ac:dyDescent="0.25">
      <c r="A1074" s="21" t="s">
        <v>1298</v>
      </c>
      <c r="B1074" s="22" t="s">
        <v>2384</v>
      </c>
      <c r="C1074" s="22" t="s">
        <v>4195</v>
      </c>
      <c r="D1074" s="23" t="s">
        <v>4194</v>
      </c>
    </row>
    <row r="1075" spans="1:4" ht="15.75" x14ac:dyDescent="0.25">
      <c r="A1075" s="21" t="s">
        <v>1297</v>
      </c>
      <c r="B1075" s="22" t="s">
        <v>2387</v>
      </c>
      <c r="C1075" s="22" t="s">
        <v>2664</v>
      </c>
      <c r="D1075" s="23" t="s">
        <v>4196</v>
      </c>
    </row>
    <row r="1076" spans="1:4" ht="15.75" x14ac:dyDescent="0.25">
      <c r="A1076" s="21" t="s">
        <v>1296</v>
      </c>
      <c r="B1076" s="22" t="s">
        <v>2387</v>
      </c>
      <c r="C1076" s="22" t="s">
        <v>3360</v>
      </c>
      <c r="D1076" s="23" t="s">
        <v>4197</v>
      </c>
    </row>
    <row r="1077" spans="1:4" ht="15.75" x14ac:dyDescent="0.25">
      <c r="A1077" s="21" t="s">
        <v>1295</v>
      </c>
      <c r="B1077" s="22" t="s">
        <v>2387</v>
      </c>
      <c r="C1077" s="22" t="s">
        <v>4198</v>
      </c>
      <c r="D1077" s="23" t="s">
        <v>3287</v>
      </c>
    </row>
    <row r="1078" spans="1:4" ht="15.75" x14ac:dyDescent="0.25">
      <c r="A1078" s="21" t="s">
        <v>1294</v>
      </c>
      <c r="B1078" s="22" t="s">
        <v>2384</v>
      </c>
      <c r="C1078" s="22" t="s">
        <v>4200</v>
      </c>
      <c r="D1078" s="23" t="s">
        <v>4199</v>
      </c>
    </row>
    <row r="1079" spans="1:4" ht="15.75" x14ac:dyDescent="0.25">
      <c r="A1079" s="21" t="s">
        <v>1293</v>
      </c>
      <c r="B1079" s="22" t="s">
        <v>2387</v>
      </c>
      <c r="C1079" s="22" t="s">
        <v>2810</v>
      </c>
      <c r="D1079" s="23" t="s">
        <v>4201</v>
      </c>
    </row>
    <row r="1080" spans="1:4" ht="15.75" x14ac:dyDescent="0.25">
      <c r="A1080" s="21" t="s">
        <v>1292</v>
      </c>
      <c r="B1080" s="22" t="s">
        <v>2387</v>
      </c>
      <c r="C1080" s="22" t="s">
        <v>4203</v>
      </c>
      <c r="D1080" s="23" t="s">
        <v>4202</v>
      </c>
    </row>
    <row r="1081" spans="1:4" ht="15.75" x14ac:dyDescent="0.25">
      <c r="A1081" s="21" t="s">
        <v>1291</v>
      </c>
      <c r="B1081" s="22" t="s">
        <v>2387</v>
      </c>
      <c r="C1081" s="22" t="s">
        <v>4205</v>
      </c>
      <c r="D1081" s="23" t="s">
        <v>4204</v>
      </c>
    </row>
    <row r="1082" spans="1:4" ht="15.75" x14ac:dyDescent="0.25">
      <c r="A1082" s="21" t="s">
        <v>1290</v>
      </c>
      <c r="B1082" s="22" t="s">
        <v>2387</v>
      </c>
      <c r="C1082" s="22" t="s">
        <v>3381</v>
      </c>
      <c r="D1082" s="23" t="s">
        <v>4206</v>
      </c>
    </row>
    <row r="1083" spans="1:4" ht="15.75" x14ac:dyDescent="0.25">
      <c r="A1083" s="21" t="s">
        <v>1289</v>
      </c>
      <c r="B1083" s="22" t="s">
        <v>3259</v>
      </c>
      <c r="C1083" s="22" t="s">
        <v>4208</v>
      </c>
      <c r="D1083" s="23" t="s">
        <v>4207</v>
      </c>
    </row>
    <row r="1084" spans="1:4" ht="15.75" x14ac:dyDescent="0.25">
      <c r="A1084" s="21" t="s">
        <v>1288</v>
      </c>
      <c r="B1084" s="22" t="s">
        <v>3259</v>
      </c>
      <c r="C1084" s="22" t="s">
        <v>4210</v>
      </c>
      <c r="D1084" s="23" t="s">
        <v>4209</v>
      </c>
    </row>
    <row r="1085" spans="1:4" ht="15.75" x14ac:dyDescent="0.25">
      <c r="A1085" s="21" t="s">
        <v>1287</v>
      </c>
      <c r="B1085" s="22" t="s">
        <v>2387</v>
      </c>
      <c r="C1085" s="22" t="s">
        <v>4212</v>
      </c>
      <c r="D1085" s="23" t="s">
        <v>4211</v>
      </c>
    </row>
    <row r="1086" spans="1:4" ht="15.75" x14ac:dyDescent="0.25">
      <c r="A1086" s="21" t="s">
        <v>1286</v>
      </c>
      <c r="B1086" s="22" t="s">
        <v>2387</v>
      </c>
      <c r="C1086" s="22" t="s">
        <v>3360</v>
      </c>
      <c r="D1086" s="23" t="s">
        <v>4213</v>
      </c>
    </row>
    <row r="1087" spans="1:4" ht="15.75" x14ac:dyDescent="0.25">
      <c r="A1087" s="21" t="s">
        <v>1285</v>
      </c>
      <c r="B1087" s="22" t="s">
        <v>2387</v>
      </c>
      <c r="C1087" s="22" t="s">
        <v>2810</v>
      </c>
      <c r="D1087" s="23" t="s">
        <v>4214</v>
      </c>
    </row>
    <row r="1088" spans="1:4" ht="15.75" x14ac:dyDescent="0.25">
      <c r="A1088" s="21" t="s">
        <v>1284</v>
      </c>
      <c r="B1088" s="22" t="s">
        <v>2384</v>
      </c>
      <c r="C1088" s="22" t="s">
        <v>4216</v>
      </c>
      <c r="D1088" s="23" t="s">
        <v>4215</v>
      </c>
    </row>
    <row r="1089" spans="1:4" ht="15.75" x14ac:dyDescent="0.25">
      <c r="A1089" s="21" t="s">
        <v>1283</v>
      </c>
      <c r="B1089" s="22" t="s">
        <v>2384</v>
      </c>
      <c r="C1089" s="22" t="s">
        <v>4218</v>
      </c>
      <c r="D1089" s="23" t="s">
        <v>4217</v>
      </c>
    </row>
    <row r="1090" spans="1:4" ht="15.75" x14ac:dyDescent="0.25">
      <c r="A1090" s="21" t="s">
        <v>1282</v>
      </c>
      <c r="B1090" s="22" t="s">
        <v>3259</v>
      </c>
      <c r="C1090" s="22" t="s">
        <v>4220</v>
      </c>
      <c r="D1090" s="23" t="s">
        <v>4219</v>
      </c>
    </row>
    <row r="1091" spans="1:4" ht="15.75" x14ac:dyDescent="0.25">
      <c r="A1091" s="21" t="s">
        <v>1281</v>
      </c>
      <c r="B1091" s="22" t="s">
        <v>2384</v>
      </c>
      <c r="C1091" s="22" t="s">
        <v>4222</v>
      </c>
      <c r="D1091" s="23" t="s">
        <v>4221</v>
      </c>
    </row>
    <row r="1092" spans="1:4" ht="15.75" x14ac:dyDescent="0.25">
      <c r="A1092" s="21" t="s">
        <v>1280</v>
      </c>
      <c r="B1092" s="22" t="s">
        <v>2384</v>
      </c>
      <c r="C1092" s="22" t="s">
        <v>4223</v>
      </c>
      <c r="D1092" s="23" t="s">
        <v>4139</v>
      </c>
    </row>
    <row r="1093" spans="1:4" ht="15.75" x14ac:dyDescent="0.25">
      <c r="A1093" s="21" t="s">
        <v>1279</v>
      </c>
      <c r="B1093" s="22" t="s">
        <v>2387</v>
      </c>
      <c r="C1093" s="22" t="s">
        <v>4225</v>
      </c>
      <c r="D1093" s="23" t="s">
        <v>4224</v>
      </c>
    </row>
    <row r="1094" spans="1:4" ht="15.75" x14ac:dyDescent="0.25">
      <c r="A1094" s="21" t="s">
        <v>1278</v>
      </c>
      <c r="B1094" s="22" t="s">
        <v>2384</v>
      </c>
      <c r="C1094" s="22" t="s">
        <v>4227</v>
      </c>
      <c r="D1094" s="23" t="s">
        <v>4226</v>
      </c>
    </row>
    <row r="1095" spans="1:4" ht="15.75" x14ac:dyDescent="0.25">
      <c r="A1095" s="21" t="s">
        <v>1277</v>
      </c>
      <c r="B1095" s="22" t="s">
        <v>2387</v>
      </c>
      <c r="C1095" s="22" t="s">
        <v>3827</v>
      </c>
      <c r="D1095" s="23" t="s">
        <v>2508</v>
      </c>
    </row>
    <row r="1096" spans="1:4" ht="15.75" x14ac:dyDescent="0.25">
      <c r="A1096" s="21" t="s">
        <v>1276</v>
      </c>
      <c r="B1096" s="22" t="s">
        <v>2387</v>
      </c>
      <c r="C1096" s="22" t="s">
        <v>2684</v>
      </c>
      <c r="D1096" s="23" t="s">
        <v>4228</v>
      </c>
    </row>
    <row r="1097" spans="1:4" ht="15.75" x14ac:dyDescent="0.25">
      <c r="A1097" s="21" t="s">
        <v>1275</v>
      </c>
      <c r="B1097" s="22" t="s">
        <v>3259</v>
      </c>
      <c r="C1097" s="22" t="s">
        <v>4230</v>
      </c>
      <c r="D1097" s="23" t="s">
        <v>4229</v>
      </c>
    </row>
    <row r="1098" spans="1:4" ht="15.75" x14ac:dyDescent="0.25">
      <c r="A1098" s="21" t="s">
        <v>1274</v>
      </c>
      <c r="B1098" s="22" t="s">
        <v>2384</v>
      </c>
      <c r="C1098" s="22" t="s">
        <v>4232</v>
      </c>
      <c r="D1098" s="23" t="s">
        <v>4231</v>
      </c>
    </row>
    <row r="1099" spans="1:4" ht="15.75" x14ac:dyDescent="0.25">
      <c r="A1099" s="21" t="s">
        <v>1273</v>
      </c>
      <c r="B1099" s="22" t="s">
        <v>2384</v>
      </c>
      <c r="C1099" s="22" t="s">
        <v>3606</v>
      </c>
      <c r="D1099" s="23" t="s">
        <v>4233</v>
      </c>
    </row>
    <row r="1100" spans="1:4" ht="15.75" x14ac:dyDescent="0.25">
      <c r="A1100" s="21" t="s">
        <v>1272</v>
      </c>
      <c r="B1100" s="22" t="s">
        <v>2384</v>
      </c>
      <c r="C1100" s="22" t="s">
        <v>4234</v>
      </c>
      <c r="D1100" s="23" t="s">
        <v>2865</v>
      </c>
    </row>
    <row r="1101" spans="1:4" ht="15.75" x14ac:dyDescent="0.25">
      <c r="A1101" s="21" t="s">
        <v>1271</v>
      </c>
      <c r="B1101" s="22" t="s">
        <v>2387</v>
      </c>
      <c r="C1101" s="22" t="s">
        <v>4236</v>
      </c>
      <c r="D1101" s="23" t="s">
        <v>4235</v>
      </c>
    </row>
    <row r="1102" spans="1:4" ht="15.75" x14ac:dyDescent="0.25">
      <c r="A1102" s="21" t="s">
        <v>1270</v>
      </c>
      <c r="B1102" s="22" t="s">
        <v>3259</v>
      </c>
      <c r="C1102" s="22" t="s">
        <v>3204</v>
      </c>
      <c r="D1102" s="23" t="s">
        <v>4237</v>
      </c>
    </row>
    <row r="1103" spans="1:4" ht="15.75" x14ac:dyDescent="0.25">
      <c r="A1103" s="21" t="s">
        <v>1269</v>
      </c>
      <c r="B1103" s="22" t="s">
        <v>2387</v>
      </c>
      <c r="C1103" s="22" t="s">
        <v>2398</v>
      </c>
      <c r="D1103" s="23" t="s">
        <v>3247</v>
      </c>
    </row>
    <row r="1104" spans="1:4" ht="15.75" x14ac:dyDescent="0.25">
      <c r="A1104" s="21" t="s">
        <v>1268</v>
      </c>
      <c r="B1104" s="22" t="s">
        <v>2387</v>
      </c>
      <c r="C1104" s="22" t="s">
        <v>4239</v>
      </c>
      <c r="D1104" s="23" t="s">
        <v>4238</v>
      </c>
    </row>
    <row r="1105" spans="1:4" ht="15.75" x14ac:dyDescent="0.25">
      <c r="A1105" s="21" t="s">
        <v>1267</v>
      </c>
      <c r="B1105" s="22" t="s">
        <v>2384</v>
      </c>
      <c r="C1105" s="22" t="s">
        <v>4241</v>
      </c>
      <c r="D1105" s="23" t="s">
        <v>4240</v>
      </c>
    </row>
    <row r="1106" spans="1:4" ht="15.75" x14ac:dyDescent="0.25">
      <c r="A1106" s="21" t="s">
        <v>1266</v>
      </c>
      <c r="B1106" s="22" t="s">
        <v>2387</v>
      </c>
      <c r="C1106" s="22" t="s">
        <v>4243</v>
      </c>
      <c r="D1106" s="23" t="s">
        <v>4242</v>
      </c>
    </row>
    <row r="1107" spans="1:4" ht="15.75" x14ac:dyDescent="0.25">
      <c r="A1107" s="21" t="s">
        <v>1265</v>
      </c>
      <c r="B1107" s="22" t="s">
        <v>2387</v>
      </c>
      <c r="C1107" s="22" t="s">
        <v>2612</v>
      </c>
      <c r="D1107" s="23" t="s">
        <v>4244</v>
      </c>
    </row>
    <row r="1108" spans="1:4" ht="15.75" x14ac:dyDescent="0.25">
      <c r="A1108" s="21" t="s">
        <v>1264</v>
      </c>
      <c r="B1108" s="22" t="s">
        <v>2387</v>
      </c>
      <c r="C1108" s="22" t="s">
        <v>3438</v>
      </c>
      <c r="D1108" s="23" t="s">
        <v>4245</v>
      </c>
    </row>
    <row r="1109" spans="1:4" ht="15.75" x14ac:dyDescent="0.25">
      <c r="A1109" s="21" t="s">
        <v>1263</v>
      </c>
      <c r="B1109" s="22" t="s">
        <v>2384</v>
      </c>
      <c r="C1109" s="22" t="s">
        <v>4247</v>
      </c>
      <c r="D1109" s="23" t="s">
        <v>4246</v>
      </c>
    </row>
    <row r="1110" spans="1:4" ht="15.75" x14ac:dyDescent="0.25">
      <c r="A1110" s="21" t="s">
        <v>1262</v>
      </c>
      <c r="B1110" s="22" t="s">
        <v>3259</v>
      </c>
      <c r="C1110" s="22" t="s">
        <v>4249</v>
      </c>
      <c r="D1110" s="23" t="s">
        <v>4248</v>
      </c>
    </row>
    <row r="1111" spans="1:4" ht="15.75" x14ac:dyDescent="0.25">
      <c r="A1111" s="21" t="s">
        <v>1261</v>
      </c>
      <c r="B1111" s="22" t="s">
        <v>3259</v>
      </c>
      <c r="C1111" s="22" t="s">
        <v>4251</v>
      </c>
      <c r="D1111" s="23" t="s">
        <v>4250</v>
      </c>
    </row>
    <row r="1112" spans="1:4" ht="15.75" x14ac:dyDescent="0.25">
      <c r="A1112" s="21" t="s">
        <v>1260</v>
      </c>
      <c r="B1112" s="22" t="s">
        <v>2384</v>
      </c>
      <c r="C1112" s="22" t="s">
        <v>2539</v>
      </c>
      <c r="D1112" s="23" t="s">
        <v>3114</v>
      </c>
    </row>
    <row r="1113" spans="1:4" ht="15.75" x14ac:dyDescent="0.25">
      <c r="A1113" s="21" t="s">
        <v>1259</v>
      </c>
      <c r="B1113" s="22" t="s">
        <v>3259</v>
      </c>
      <c r="C1113" s="22" t="s">
        <v>4253</v>
      </c>
      <c r="D1113" s="23" t="s">
        <v>4252</v>
      </c>
    </row>
    <row r="1114" spans="1:4" ht="15.75" x14ac:dyDescent="0.25">
      <c r="A1114" s="21" t="s">
        <v>1258</v>
      </c>
      <c r="B1114" s="22" t="s">
        <v>2387</v>
      </c>
      <c r="C1114" s="22" t="s">
        <v>2569</v>
      </c>
      <c r="D1114" s="23" t="s">
        <v>4254</v>
      </c>
    </row>
    <row r="1115" spans="1:4" ht="15.75" x14ac:dyDescent="0.25">
      <c r="A1115" s="21" t="s">
        <v>1257</v>
      </c>
      <c r="B1115" s="22" t="s">
        <v>2384</v>
      </c>
      <c r="C1115" s="22" t="s">
        <v>4256</v>
      </c>
      <c r="D1115" s="23" t="s">
        <v>4255</v>
      </c>
    </row>
    <row r="1116" spans="1:4" ht="15.75" x14ac:dyDescent="0.25">
      <c r="A1116" s="21" t="s">
        <v>1256</v>
      </c>
      <c r="B1116" s="22" t="s">
        <v>2384</v>
      </c>
      <c r="C1116" s="22" t="s">
        <v>4258</v>
      </c>
      <c r="D1116" s="23" t="s">
        <v>4257</v>
      </c>
    </row>
    <row r="1117" spans="1:4" ht="15.75" x14ac:dyDescent="0.25">
      <c r="A1117" s="21" t="s">
        <v>1255</v>
      </c>
      <c r="B1117" s="22" t="s">
        <v>2384</v>
      </c>
      <c r="C1117" s="22" t="s">
        <v>4260</v>
      </c>
      <c r="D1117" s="23" t="s">
        <v>4259</v>
      </c>
    </row>
    <row r="1118" spans="1:4" ht="15.75" x14ac:dyDescent="0.25">
      <c r="A1118" s="21" t="s">
        <v>1254</v>
      </c>
      <c r="B1118" s="22" t="s">
        <v>2384</v>
      </c>
      <c r="C1118" s="22" t="s">
        <v>4262</v>
      </c>
      <c r="D1118" s="23" t="s">
        <v>4261</v>
      </c>
    </row>
    <row r="1119" spans="1:4" ht="15.75" x14ac:dyDescent="0.25">
      <c r="A1119" s="21" t="s">
        <v>1253</v>
      </c>
      <c r="B1119" s="22" t="s">
        <v>2384</v>
      </c>
      <c r="C1119" s="22" t="s">
        <v>2818</v>
      </c>
      <c r="D1119" s="23" t="s">
        <v>4263</v>
      </c>
    </row>
    <row r="1120" spans="1:4" ht="15.75" x14ac:dyDescent="0.25">
      <c r="A1120" s="21" t="s">
        <v>1252</v>
      </c>
      <c r="B1120" s="22" t="s">
        <v>2387</v>
      </c>
      <c r="C1120" s="22" t="s">
        <v>4265</v>
      </c>
      <c r="D1120" s="23" t="s">
        <v>4264</v>
      </c>
    </row>
    <row r="1121" spans="1:4" ht="15.75" x14ac:dyDescent="0.25">
      <c r="A1121" s="21" t="s">
        <v>1251</v>
      </c>
      <c r="B1121" s="22" t="s">
        <v>2387</v>
      </c>
      <c r="C1121" s="22" t="s">
        <v>4267</v>
      </c>
      <c r="D1121" s="23" t="s">
        <v>4266</v>
      </c>
    </row>
    <row r="1122" spans="1:4" ht="15.75" x14ac:dyDescent="0.25">
      <c r="A1122" s="21" t="s">
        <v>1250</v>
      </c>
      <c r="B1122" s="22" t="s">
        <v>2387</v>
      </c>
      <c r="C1122" s="22" t="s">
        <v>4269</v>
      </c>
      <c r="D1122" s="23" t="s">
        <v>4268</v>
      </c>
    </row>
    <row r="1123" spans="1:4" ht="15.75" x14ac:dyDescent="0.25">
      <c r="A1123" s="21" t="s">
        <v>1249</v>
      </c>
      <c r="B1123" s="22" t="s">
        <v>2387</v>
      </c>
      <c r="C1123" s="22" t="s">
        <v>3827</v>
      </c>
      <c r="D1123" s="23" t="s">
        <v>4270</v>
      </c>
    </row>
    <row r="1124" spans="1:4" ht="15.75" x14ac:dyDescent="0.25">
      <c r="A1124" s="21" t="s">
        <v>1248</v>
      </c>
      <c r="B1124" s="22" t="s">
        <v>2384</v>
      </c>
      <c r="C1124" s="22" t="s">
        <v>4272</v>
      </c>
      <c r="D1124" s="23" t="s">
        <v>4271</v>
      </c>
    </row>
    <row r="1125" spans="1:4" ht="15.75" x14ac:dyDescent="0.25">
      <c r="A1125" s="21" t="s">
        <v>1247</v>
      </c>
      <c r="B1125" s="22" t="s">
        <v>2387</v>
      </c>
      <c r="C1125" s="22" t="s">
        <v>3127</v>
      </c>
      <c r="D1125" s="23" t="s">
        <v>4273</v>
      </c>
    </row>
    <row r="1126" spans="1:4" ht="15.75" x14ac:dyDescent="0.25">
      <c r="A1126" s="21" t="s">
        <v>1246</v>
      </c>
      <c r="B1126" s="22" t="s">
        <v>3259</v>
      </c>
      <c r="C1126" s="22" t="s">
        <v>4275</v>
      </c>
      <c r="D1126" s="23" t="s">
        <v>4274</v>
      </c>
    </row>
    <row r="1127" spans="1:4" ht="15.75" x14ac:dyDescent="0.25">
      <c r="A1127" s="21" t="s">
        <v>1245</v>
      </c>
      <c r="B1127" s="22" t="s">
        <v>2384</v>
      </c>
      <c r="C1127" s="22" t="s">
        <v>4277</v>
      </c>
      <c r="D1127" s="23" t="s">
        <v>4276</v>
      </c>
    </row>
    <row r="1128" spans="1:4" ht="15.75" x14ac:dyDescent="0.25">
      <c r="A1128" s="21" t="s">
        <v>1244</v>
      </c>
      <c r="B1128" s="22" t="s">
        <v>2387</v>
      </c>
      <c r="C1128" s="22" t="s">
        <v>3139</v>
      </c>
      <c r="D1128" s="23" t="s">
        <v>4278</v>
      </c>
    </row>
    <row r="1129" spans="1:4" ht="15.75" x14ac:dyDescent="0.25">
      <c r="A1129" s="21" t="s">
        <v>1243</v>
      </c>
      <c r="B1129" s="22" t="s">
        <v>2387</v>
      </c>
      <c r="C1129" s="22" t="s">
        <v>2481</v>
      </c>
      <c r="D1129" s="23" t="s">
        <v>4279</v>
      </c>
    </row>
    <row r="1130" spans="1:4" ht="15.75" x14ac:dyDescent="0.25">
      <c r="A1130" s="21" t="s">
        <v>1242</v>
      </c>
      <c r="B1130" s="22" t="s">
        <v>2387</v>
      </c>
      <c r="C1130" s="22" t="s">
        <v>4281</v>
      </c>
      <c r="D1130" s="23" t="s">
        <v>4280</v>
      </c>
    </row>
    <row r="1131" spans="1:4" ht="15.75" x14ac:dyDescent="0.25">
      <c r="A1131" s="21" t="s">
        <v>1241</v>
      </c>
      <c r="B1131" s="22" t="s">
        <v>2384</v>
      </c>
      <c r="C1131" s="22" t="s">
        <v>3329</v>
      </c>
      <c r="D1131" s="23" t="s">
        <v>4282</v>
      </c>
    </row>
    <row r="1132" spans="1:4" ht="15.75" x14ac:dyDescent="0.25">
      <c r="A1132" s="21" t="s">
        <v>1240</v>
      </c>
      <c r="B1132" s="22" t="s">
        <v>3259</v>
      </c>
      <c r="C1132" s="22" t="s">
        <v>4284</v>
      </c>
      <c r="D1132" s="23" t="s">
        <v>4283</v>
      </c>
    </row>
    <row r="1133" spans="1:4" ht="15.75" x14ac:dyDescent="0.25">
      <c r="A1133" s="21" t="s">
        <v>1239</v>
      </c>
      <c r="B1133" s="22" t="s">
        <v>2384</v>
      </c>
      <c r="C1133" s="22" t="s">
        <v>4286</v>
      </c>
      <c r="D1133" s="23" t="s">
        <v>4285</v>
      </c>
    </row>
    <row r="1134" spans="1:4" ht="15.75" x14ac:dyDescent="0.25">
      <c r="A1134" s="21" t="s">
        <v>1238</v>
      </c>
      <c r="B1134" s="22" t="s">
        <v>2387</v>
      </c>
      <c r="C1134" s="22" t="s">
        <v>4288</v>
      </c>
      <c r="D1134" s="23" t="s">
        <v>4287</v>
      </c>
    </row>
    <row r="1135" spans="1:4" ht="15.75" x14ac:dyDescent="0.25">
      <c r="A1135" s="21" t="s">
        <v>1237</v>
      </c>
      <c r="B1135" s="22" t="s">
        <v>2384</v>
      </c>
      <c r="C1135" s="22" t="s">
        <v>2748</v>
      </c>
      <c r="D1135" s="23" t="s">
        <v>4289</v>
      </c>
    </row>
    <row r="1136" spans="1:4" ht="15.75" x14ac:dyDescent="0.25">
      <c r="A1136" s="21" t="s">
        <v>1236</v>
      </c>
      <c r="B1136" s="22" t="s">
        <v>2384</v>
      </c>
      <c r="C1136" s="22" t="s">
        <v>2511</v>
      </c>
      <c r="D1136" s="23" t="s">
        <v>4290</v>
      </c>
    </row>
    <row r="1137" spans="1:4" ht="15.75" x14ac:dyDescent="0.25">
      <c r="A1137" s="21" t="s">
        <v>1235</v>
      </c>
      <c r="B1137" s="22" t="s">
        <v>2384</v>
      </c>
      <c r="C1137" s="22" t="s">
        <v>4292</v>
      </c>
      <c r="D1137" s="23" t="s">
        <v>4291</v>
      </c>
    </row>
    <row r="1138" spans="1:4" ht="15.75" x14ac:dyDescent="0.25">
      <c r="A1138" s="21" t="s">
        <v>1234</v>
      </c>
      <c r="B1138" s="22" t="s">
        <v>2384</v>
      </c>
      <c r="C1138" s="22" t="s">
        <v>4294</v>
      </c>
      <c r="D1138" s="23" t="s">
        <v>4293</v>
      </c>
    </row>
    <row r="1139" spans="1:4" ht="15.75" x14ac:dyDescent="0.25">
      <c r="A1139" s="21" t="s">
        <v>1233</v>
      </c>
      <c r="B1139" s="22" t="s">
        <v>2384</v>
      </c>
      <c r="C1139" s="22" t="s">
        <v>4296</v>
      </c>
      <c r="D1139" s="23" t="s">
        <v>4295</v>
      </c>
    </row>
    <row r="1140" spans="1:4" ht="15.75" x14ac:dyDescent="0.25">
      <c r="A1140" s="21" t="s">
        <v>1232</v>
      </c>
      <c r="B1140" s="22" t="s">
        <v>2384</v>
      </c>
      <c r="C1140" s="22" t="s">
        <v>4298</v>
      </c>
      <c r="D1140" s="23" t="s">
        <v>4297</v>
      </c>
    </row>
    <row r="1141" spans="1:4" ht="15.75" x14ac:dyDescent="0.25">
      <c r="A1141" s="21" t="s">
        <v>1231</v>
      </c>
      <c r="B1141" s="22" t="s">
        <v>2387</v>
      </c>
      <c r="C1141" s="22" t="s">
        <v>2481</v>
      </c>
      <c r="D1141" s="23" t="s">
        <v>4299</v>
      </c>
    </row>
    <row r="1142" spans="1:4" ht="15.75" x14ac:dyDescent="0.25">
      <c r="A1142" s="21" t="s">
        <v>1230</v>
      </c>
      <c r="B1142" s="22" t="s">
        <v>2387</v>
      </c>
      <c r="C1142" s="22" t="s">
        <v>2513</v>
      </c>
      <c r="D1142" s="23" t="s">
        <v>2798</v>
      </c>
    </row>
    <row r="1143" spans="1:4" ht="15.75" x14ac:dyDescent="0.25">
      <c r="A1143" s="21" t="s">
        <v>1229</v>
      </c>
      <c r="B1143" s="22" t="s">
        <v>2384</v>
      </c>
      <c r="C1143" s="22" t="s">
        <v>2746</v>
      </c>
      <c r="D1143" s="23" t="s">
        <v>4300</v>
      </c>
    </row>
    <row r="1144" spans="1:4" ht="15.75" x14ac:dyDescent="0.25">
      <c r="A1144" s="21" t="s">
        <v>1228</v>
      </c>
      <c r="B1144" s="22" t="s">
        <v>2387</v>
      </c>
      <c r="C1144" s="22" t="s">
        <v>3827</v>
      </c>
      <c r="D1144" s="23" t="s">
        <v>4301</v>
      </c>
    </row>
    <row r="1145" spans="1:4" ht="15.75" x14ac:dyDescent="0.25">
      <c r="A1145" s="21" t="s">
        <v>1227</v>
      </c>
      <c r="B1145" s="22" t="s">
        <v>2384</v>
      </c>
      <c r="C1145" s="22" t="s">
        <v>4303</v>
      </c>
      <c r="D1145" s="23" t="s">
        <v>4302</v>
      </c>
    </row>
    <row r="1146" spans="1:4" ht="15.75" x14ac:dyDescent="0.25">
      <c r="A1146" s="21" t="s">
        <v>1226</v>
      </c>
      <c r="B1146" s="22" t="s">
        <v>2384</v>
      </c>
      <c r="C1146" s="22" t="s">
        <v>2430</v>
      </c>
      <c r="D1146" s="23" t="s">
        <v>4304</v>
      </c>
    </row>
    <row r="1147" spans="1:4" ht="15.75" x14ac:dyDescent="0.25">
      <c r="A1147" s="21" t="s">
        <v>1225</v>
      </c>
      <c r="B1147" s="22" t="s">
        <v>2387</v>
      </c>
      <c r="C1147" s="22" t="s">
        <v>4306</v>
      </c>
      <c r="D1147" s="23" t="s">
        <v>4305</v>
      </c>
    </row>
    <row r="1148" spans="1:4" ht="15.75" x14ac:dyDescent="0.25">
      <c r="A1148" s="21" t="s">
        <v>1224</v>
      </c>
      <c r="B1148" s="22" t="s">
        <v>2387</v>
      </c>
      <c r="C1148" s="22" t="s">
        <v>4308</v>
      </c>
      <c r="D1148" s="23" t="s">
        <v>4307</v>
      </c>
    </row>
    <row r="1149" spans="1:4" ht="15.75" x14ac:dyDescent="0.25">
      <c r="A1149" s="21" t="s">
        <v>1223</v>
      </c>
      <c r="B1149" s="22" t="s">
        <v>2387</v>
      </c>
      <c r="C1149" s="22" t="s">
        <v>2578</v>
      </c>
      <c r="D1149" s="23" t="s">
        <v>4309</v>
      </c>
    </row>
    <row r="1150" spans="1:4" ht="15.75" x14ac:dyDescent="0.25">
      <c r="A1150" s="21" t="s">
        <v>1222</v>
      </c>
      <c r="B1150" s="22" t="s">
        <v>2387</v>
      </c>
      <c r="C1150" s="22" t="s">
        <v>2684</v>
      </c>
      <c r="D1150" s="23" t="s">
        <v>4310</v>
      </c>
    </row>
    <row r="1151" spans="1:4" ht="15.75" x14ac:dyDescent="0.25">
      <c r="A1151" s="21" t="s">
        <v>1221</v>
      </c>
      <c r="B1151" s="22" t="s">
        <v>2384</v>
      </c>
      <c r="C1151" s="22" t="s">
        <v>4312</v>
      </c>
      <c r="D1151" s="23" t="s">
        <v>4311</v>
      </c>
    </row>
    <row r="1152" spans="1:4" ht="15.75" x14ac:dyDescent="0.25">
      <c r="A1152" s="21" t="s">
        <v>1220</v>
      </c>
      <c r="B1152" s="22" t="s">
        <v>2387</v>
      </c>
      <c r="C1152" s="22" t="s">
        <v>4313</v>
      </c>
      <c r="D1152" s="23" t="s">
        <v>3317</v>
      </c>
    </row>
    <row r="1153" spans="1:4" ht="15.75" x14ac:dyDescent="0.25">
      <c r="A1153" s="21" t="s">
        <v>1219</v>
      </c>
      <c r="B1153" s="22" t="s">
        <v>2387</v>
      </c>
      <c r="C1153" s="22" t="s">
        <v>4315</v>
      </c>
      <c r="D1153" s="23" t="s">
        <v>4314</v>
      </c>
    </row>
    <row r="1154" spans="1:4" ht="15.75" x14ac:dyDescent="0.25">
      <c r="A1154" s="21" t="s">
        <v>1218</v>
      </c>
      <c r="B1154" s="22" t="s">
        <v>2384</v>
      </c>
      <c r="C1154" s="22" t="s">
        <v>3289</v>
      </c>
      <c r="D1154" s="23" t="s">
        <v>4316</v>
      </c>
    </row>
    <row r="1155" spans="1:4" ht="15.75" x14ac:dyDescent="0.25">
      <c r="A1155" s="21" t="s">
        <v>1217</v>
      </c>
      <c r="B1155" s="22" t="s">
        <v>2384</v>
      </c>
      <c r="C1155" s="22" t="s">
        <v>4318</v>
      </c>
      <c r="D1155" s="23" t="s">
        <v>4317</v>
      </c>
    </row>
    <row r="1156" spans="1:4" ht="15.75" x14ac:dyDescent="0.25">
      <c r="A1156" s="21" t="s">
        <v>1216</v>
      </c>
      <c r="B1156" s="22" t="s">
        <v>2384</v>
      </c>
      <c r="C1156" s="22" t="s">
        <v>4320</v>
      </c>
      <c r="D1156" s="23" t="s">
        <v>4319</v>
      </c>
    </row>
    <row r="1157" spans="1:4" ht="15.75" x14ac:dyDescent="0.25">
      <c r="A1157" s="21" t="s">
        <v>1215</v>
      </c>
      <c r="B1157" s="22" t="s">
        <v>2387</v>
      </c>
      <c r="C1157" s="22" t="s">
        <v>4322</v>
      </c>
      <c r="D1157" s="23" t="s">
        <v>4321</v>
      </c>
    </row>
    <row r="1158" spans="1:4" ht="15.75" x14ac:dyDescent="0.25">
      <c r="A1158" s="21" t="s">
        <v>1214</v>
      </c>
      <c r="B1158" s="22" t="s">
        <v>2387</v>
      </c>
      <c r="C1158" s="22" t="s">
        <v>4324</v>
      </c>
      <c r="D1158" s="23" t="s">
        <v>4323</v>
      </c>
    </row>
    <row r="1159" spans="1:4" ht="15.75" x14ac:dyDescent="0.25">
      <c r="A1159" s="21" t="s">
        <v>1213</v>
      </c>
      <c r="B1159" s="22" t="s">
        <v>2387</v>
      </c>
      <c r="C1159" s="22" t="s">
        <v>4326</v>
      </c>
      <c r="D1159" s="23" t="s">
        <v>4325</v>
      </c>
    </row>
    <row r="1160" spans="1:4" ht="15.75" x14ac:dyDescent="0.25">
      <c r="A1160" s="21" t="s">
        <v>1212</v>
      </c>
      <c r="B1160" s="22" t="s">
        <v>2384</v>
      </c>
      <c r="C1160" s="22" t="s">
        <v>4328</v>
      </c>
      <c r="D1160" s="23" t="s">
        <v>4327</v>
      </c>
    </row>
    <row r="1161" spans="1:4" ht="15.75" x14ac:dyDescent="0.25">
      <c r="A1161" s="21" t="s">
        <v>1211</v>
      </c>
      <c r="B1161" s="22" t="s">
        <v>2387</v>
      </c>
      <c r="C1161" s="22" t="s">
        <v>4330</v>
      </c>
      <c r="D1161" s="23" t="s">
        <v>4329</v>
      </c>
    </row>
    <row r="1162" spans="1:4" ht="15.75" x14ac:dyDescent="0.25">
      <c r="A1162" s="21" t="s">
        <v>1210</v>
      </c>
      <c r="B1162" s="22" t="s">
        <v>2384</v>
      </c>
      <c r="C1162" s="22" t="s">
        <v>4332</v>
      </c>
      <c r="D1162" s="23" t="s">
        <v>4331</v>
      </c>
    </row>
    <row r="1163" spans="1:4" ht="15.75" x14ac:dyDescent="0.25">
      <c r="A1163" s="21" t="s">
        <v>1209</v>
      </c>
      <c r="B1163" s="22" t="s">
        <v>2384</v>
      </c>
      <c r="C1163" s="22" t="s">
        <v>3686</v>
      </c>
      <c r="D1163" s="23" t="s">
        <v>4333</v>
      </c>
    </row>
    <row r="1164" spans="1:4" ht="15.75" x14ac:dyDescent="0.25">
      <c r="A1164" s="21" t="s">
        <v>1208</v>
      </c>
      <c r="B1164" s="22" t="s">
        <v>2387</v>
      </c>
      <c r="C1164" s="22" t="s">
        <v>4335</v>
      </c>
      <c r="D1164" s="23" t="s">
        <v>4334</v>
      </c>
    </row>
    <row r="1165" spans="1:4" ht="15.75" x14ac:dyDescent="0.25">
      <c r="A1165" s="21" t="s">
        <v>1207</v>
      </c>
      <c r="B1165" s="22" t="s">
        <v>2384</v>
      </c>
      <c r="C1165" s="22" t="s">
        <v>4337</v>
      </c>
      <c r="D1165" s="23" t="s">
        <v>4336</v>
      </c>
    </row>
    <row r="1166" spans="1:4" ht="15.75" x14ac:dyDescent="0.25">
      <c r="A1166" s="21" t="s">
        <v>1206</v>
      </c>
      <c r="B1166" s="22" t="s">
        <v>2384</v>
      </c>
      <c r="C1166" s="22" t="s">
        <v>4339</v>
      </c>
      <c r="D1166" s="23" t="s">
        <v>4338</v>
      </c>
    </row>
    <row r="1167" spans="1:4" ht="15.75" x14ac:dyDescent="0.25">
      <c r="A1167" s="21" t="s">
        <v>1205</v>
      </c>
      <c r="B1167" s="22" t="s">
        <v>2384</v>
      </c>
      <c r="C1167" s="22" t="s">
        <v>2779</v>
      </c>
      <c r="D1167" s="23" t="s">
        <v>4340</v>
      </c>
    </row>
    <row r="1168" spans="1:4" ht="15.75" x14ac:dyDescent="0.25">
      <c r="A1168" s="21" t="s">
        <v>1204</v>
      </c>
      <c r="B1168" s="22" t="s">
        <v>2384</v>
      </c>
      <c r="C1168" s="22" t="s">
        <v>2461</v>
      </c>
      <c r="D1168" s="23" t="s">
        <v>4341</v>
      </c>
    </row>
    <row r="1169" spans="1:4" ht="15.75" x14ac:dyDescent="0.25">
      <c r="A1169" s="21" t="s">
        <v>1203</v>
      </c>
      <c r="B1169" s="22" t="s">
        <v>3259</v>
      </c>
      <c r="C1169" s="22" t="s">
        <v>4343</v>
      </c>
      <c r="D1169" s="23" t="s">
        <v>4342</v>
      </c>
    </row>
    <row r="1170" spans="1:4" ht="15.75" x14ac:dyDescent="0.25">
      <c r="A1170" s="21" t="s">
        <v>1202</v>
      </c>
      <c r="B1170" s="22" t="s">
        <v>2387</v>
      </c>
      <c r="C1170" s="22" t="s">
        <v>4344</v>
      </c>
      <c r="D1170" s="23" t="s">
        <v>2466</v>
      </c>
    </row>
    <row r="1171" spans="1:4" ht="15.75" x14ac:dyDescent="0.25">
      <c r="A1171" s="21" t="s">
        <v>1201</v>
      </c>
      <c r="B1171" s="22" t="s">
        <v>2387</v>
      </c>
      <c r="C1171" s="22" t="s">
        <v>4346</v>
      </c>
      <c r="D1171" s="23" t="s">
        <v>4345</v>
      </c>
    </row>
    <row r="1172" spans="1:4" ht="15.75" x14ac:dyDescent="0.25">
      <c r="A1172" s="21" t="s">
        <v>1200</v>
      </c>
      <c r="B1172" s="22" t="s">
        <v>3259</v>
      </c>
      <c r="C1172" s="22" t="s">
        <v>4347</v>
      </c>
      <c r="D1172" s="23" t="s">
        <v>4070</v>
      </c>
    </row>
    <row r="1173" spans="1:4" ht="15.75" x14ac:dyDescent="0.25">
      <c r="A1173" s="21" t="s">
        <v>1199</v>
      </c>
      <c r="B1173" s="22" t="s">
        <v>2384</v>
      </c>
      <c r="C1173" s="22" t="s">
        <v>4349</v>
      </c>
      <c r="D1173" s="23" t="s">
        <v>4348</v>
      </c>
    </row>
    <row r="1174" spans="1:4" ht="15.75" x14ac:dyDescent="0.25">
      <c r="A1174" s="21" t="s">
        <v>1198</v>
      </c>
      <c r="B1174" s="22" t="s">
        <v>2387</v>
      </c>
      <c r="C1174" s="22" t="s">
        <v>4351</v>
      </c>
      <c r="D1174" s="23" t="s">
        <v>4350</v>
      </c>
    </row>
    <row r="1175" spans="1:4" ht="15.75" x14ac:dyDescent="0.25">
      <c r="A1175" s="21" t="s">
        <v>1197</v>
      </c>
      <c r="B1175" s="22" t="s">
        <v>3259</v>
      </c>
      <c r="C1175" s="22" t="s">
        <v>4353</v>
      </c>
      <c r="D1175" s="23" t="s">
        <v>4352</v>
      </c>
    </row>
    <row r="1176" spans="1:4" ht="15.75" x14ac:dyDescent="0.25">
      <c r="A1176" s="21" t="s">
        <v>1196</v>
      </c>
      <c r="B1176" s="22" t="s">
        <v>2387</v>
      </c>
      <c r="C1176" s="22" t="s">
        <v>4355</v>
      </c>
      <c r="D1176" s="23" t="s">
        <v>4354</v>
      </c>
    </row>
    <row r="1177" spans="1:4" ht="15.75" x14ac:dyDescent="0.25">
      <c r="A1177" s="21" t="s">
        <v>1195</v>
      </c>
      <c r="B1177" s="22" t="s">
        <v>2387</v>
      </c>
      <c r="C1177" s="22" t="s">
        <v>4357</v>
      </c>
      <c r="D1177" s="23" t="s">
        <v>4356</v>
      </c>
    </row>
    <row r="1178" spans="1:4" ht="15.75" x14ac:dyDescent="0.25">
      <c r="A1178" s="21" t="s">
        <v>1194</v>
      </c>
      <c r="B1178" s="22" t="s">
        <v>2387</v>
      </c>
      <c r="C1178" s="22" t="s">
        <v>4359</v>
      </c>
      <c r="D1178" s="23" t="s">
        <v>4358</v>
      </c>
    </row>
    <row r="1179" spans="1:4" ht="15.75" x14ac:dyDescent="0.25">
      <c r="A1179" s="21" t="s">
        <v>1193</v>
      </c>
      <c r="B1179" s="22" t="s">
        <v>2384</v>
      </c>
      <c r="C1179" s="22" t="s">
        <v>4361</v>
      </c>
      <c r="D1179" s="23" t="s">
        <v>4360</v>
      </c>
    </row>
    <row r="1180" spans="1:4" ht="15.75" x14ac:dyDescent="0.25">
      <c r="A1180" s="21" t="s">
        <v>1192</v>
      </c>
      <c r="B1180" s="22" t="s">
        <v>2387</v>
      </c>
      <c r="C1180" s="22" t="s">
        <v>2521</v>
      </c>
      <c r="D1180" s="23" t="s">
        <v>4362</v>
      </c>
    </row>
    <row r="1181" spans="1:4" ht="15.75" x14ac:dyDescent="0.25">
      <c r="A1181" s="21" t="s">
        <v>1191</v>
      </c>
      <c r="B1181" s="22" t="s">
        <v>2384</v>
      </c>
      <c r="C1181" s="22" t="s">
        <v>2740</v>
      </c>
      <c r="D1181" s="23" t="s">
        <v>4363</v>
      </c>
    </row>
    <row r="1182" spans="1:4" ht="15.75" x14ac:dyDescent="0.25">
      <c r="A1182" s="21" t="s">
        <v>1190</v>
      </c>
      <c r="B1182" s="22" t="s">
        <v>2387</v>
      </c>
      <c r="C1182" s="22" t="s">
        <v>2436</v>
      </c>
      <c r="D1182" s="23" t="s">
        <v>4364</v>
      </c>
    </row>
    <row r="1183" spans="1:4" ht="15.75" x14ac:dyDescent="0.25">
      <c r="A1183" s="21" t="s">
        <v>1189</v>
      </c>
      <c r="B1183" s="22" t="s">
        <v>2384</v>
      </c>
      <c r="C1183" s="22" t="s">
        <v>4365</v>
      </c>
      <c r="D1183" s="23" t="s">
        <v>2464</v>
      </c>
    </row>
    <row r="1184" spans="1:4" ht="15.75" x14ac:dyDescent="0.25">
      <c r="A1184" s="21" t="s">
        <v>1188</v>
      </c>
      <c r="B1184" s="22" t="s">
        <v>2384</v>
      </c>
      <c r="C1184" s="22" t="s">
        <v>4367</v>
      </c>
      <c r="D1184" s="23" t="s">
        <v>4366</v>
      </c>
    </row>
    <row r="1185" spans="1:4" ht="15.75" x14ac:dyDescent="0.25">
      <c r="A1185" s="21" t="s">
        <v>1187</v>
      </c>
      <c r="B1185" s="22" t="s">
        <v>3259</v>
      </c>
      <c r="C1185" s="22" t="s">
        <v>4369</v>
      </c>
      <c r="D1185" s="23" t="s">
        <v>4368</v>
      </c>
    </row>
    <row r="1186" spans="1:4" ht="15.75" x14ac:dyDescent="0.25">
      <c r="A1186" s="21" t="s">
        <v>1186</v>
      </c>
      <c r="B1186" s="22" t="s">
        <v>2387</v>
      </c>
      <c r="C1186" s="22" t="s">
        <v>4371</v>
      </c>
      <c r="D1186" s="23" t="s">
        <v>4370</v>
      </c>
    </row>
    <row r="1187" spans="1:4" ht="15.75" x14ac:dyDescent="0.25">
      <c r="A1187" s="21" t="s">
        <v>1185</v>
      </c>
      <c r="B1187" s="22" t="s">
        <v>2384</v>
      </c>
      <c r="C1187" s="22" t="s">
        <v>2430</v>
      </c>
      <c r="D1187" s="23" t="s">
        <v>4372</v>
      </c>
    </row>
    <row r="1188" spans="1:4" ht="15.75" x14ac:dyDescent="0.25">
      <c r="A1188" s="21" t="s">
        <v>1184</v>
      </c>
      <c r="B1188" s="22" t="s">
        <v>2384</v>
      </c>
      <c r="C1188" s="22" t="s">
        <v>4374</v>
      </c>
      <c r="D1188" s="23" t="s">
        <v>4373</v>
      </c>
    </row>
    <row r="1189" spans="1:4" ht="15.75" x14ac:dyDescent="0.25">
      <c r="A1189" s="21" t="s">
        <v>1183</v>
      </c>
      <c r="B1189" s="22" t="s">
        <v>2387</v>
      </c>
      <c r="C1189" s="22" t="s">
        <v>4375</v>
      </c>
      <c r="D1189" s="23" t="s">
        <v>2898</v>
      </c>
    </row>
    <row r="1190" spans="1:4" ht="15.75" x14ac:dyDescent="0.25">
      <c r="A1190" s="21" t="s">
        <v>1182</v>
      </c>
      <c r="B1190" s="22" t="s">
        <v>2387</v>
      </c>
      <c r="C1190" s="22" t="s">
        <v>4377</v>
      </c>
      <c r="D1190" s="23" t="s">
        <v>4376</v>
      </c>
    </row>
    <row r="1191" spans="1:4" ht="15.75" x14ac:dyDescent="0.25">
      <c r="A1191" s="21" t="s">
        <v>1181</v>
      </c>
      <c r="B1191" s="22" t="s">
        <v>2387</v>
      </c>
      <c r="C1191" s="22" t="s">
        <v>4379</v>
      </c>
      <c r="D1191" s="23" t="s">
        <v>4378</v>
      </c>
    </row>
    <row r="1192" spans="1:4" ht="15.75" x14ac:dyDescent="0.25">
      <c r="A1192" s="21" t="s">
        <v>1180</v>
      </c>
      <c r="B1192" s="22" t="s">
        <v>2387</v>
      </c>
      <c r="C1192" s="22" t="s">
        <v>4381</v>
      </c>
      <c r="D1192" s="23" t="s">
        <v>4380</v>
      </c>
    </row>
    <row r="1193" spans="1:4" ht="15.75" x14ac:dyDescent="0.25">
      <c r="A1193" s="21" t="s">
        <v>1179</v>
      </c>
      <c r="B1193" s="22" t="s">
        <v>2387</v>
      </c>
      <c r="C1193" s="22" t="s">
        <v>2842</v>
      </c>
      <c r="D1193" s="23" t="s">
        <v>4382</v>
      </c>
    </row>
    <row r="1194" spans="1:4" ht="15.75" x14ac:dyDescent="0.25">
      <c r="A1194" s="21" t="s">
        <v>1178</v>
      </c>
      <c r="B1194" s="22" t="s">
        <v>2384</v>
      </c>
      <c r="C1194" s="22" t="s">
        <v>3022</v>
      </c>
      <c r="D1194" s="23" t="s">
        <v>4383</v>
      </c>
    </row>
    <row r="1195" spans="1:4" ht="15.75" x14ac:dyDescent="0.25">
      <c r="A1195" s="21" t="s">
        <v>1177</v>
      </c>
      <c r="B1195" s="22" t="s">
        <v>2384</v>
      </c>
      <c r="C1195" s="22" t="s">
        <v>2594</v>
      </c>
      <c r="D1195" s="23" t="s">
        <v>4384</v>
      </c>
    </row>
    <row r="1196" spans="1:4" ht="15.75" x14ac:dyDescent="0.25">
      <c r="A1196" s="21" t="s">
        <v>1176</v>
      </c>
      <c r="B1196" s="22" t="s">
        <v>2384</v>
      </c>
      <c r="C1196" s="22" t="s">
        <v>4386</v>
      </c>
      <c r="D1196" s="23" t="s">
        <v>4385</v>
      </c>
    </row>
    <row r="1197" spans="1:4" ht="15.75" x14ac:dyDescent="0.25">
      <c r="A1197" s="21" t="s">
        <v>1175</v>
      </c>
      <c r="B1197" s="22" t="s">
        <v>2384</v>
      </c>
      <c r="C1197" s="22" t="s">
        <v>4388</v>
      </c>
      <c r="D1197" s="23" t="s">
        <v>4387</v>
      </c>
    </row>
    <row r="1198" spans="1:4" ht="15.75" x14ac:dyDescent="0.25">
      <c r="A1198" s="21" t="s">
        <v>1174</v>
      </c>
      <c r="B1198" s="22" t="s">
        <v>2384</v>
      </c>
      <c r="C1198" s="22" t="s">
        <v>4390</v>
      </c>
      <c r="D1198" s="23" t="s">
        <v>4389</v>
      </c>
    </row>
    <row r="1199" spans="1:4" ht="15.75" x14ac:dyDescent="0.25">
      <c r="A1199" s="21" t="s">
        <v>1173</v>
      </c>
      <c r="B1199" s="22" t="s">
        <v>2387</v>
      </c>
      <c r="C1199" s="22" t="s">
        <v>4122</v>
      </c>
      <c r="D1199" s="23" t="s">
        <v>4391</v>
      </c>
    </row>
    <row r="1200" spans="1:4" ht="15.75" x14ac:dyDescent="0.25">
      <c r="A1200" s="21" t="s">
        <v>1172</v>
      </c>
      <c r="B1200" s="22" t="s">
        <v>2387</v>
      </c>
      <c r="C1200" s="22" t="s">
        <v>4393</v>
      </c>
      <c r="D1200" s="23" t="s">
        <v>4392</v>
      </c>
    </row>
    <row r="1201" spans="1:4" ht="15.75" x14ac:dyDescent="0.25">
      <c r="A1201" s="21" t="s">
        <v>1171</v>
      </c>
      <c r="B1201" s="22" t="s">
        <v>3259</v>
      </c>
      <c r="C1201" s="22" t="s">
        <v>3980</v>
      </c>
      <c r="D1201" s="23" t="s">
        <v>4394</v>
      </c>
    </row>
    <row r="1202" spans="1:4" ht="15.75" x14ac:dyDescent="0.25">
      <c r="A1202" s="21" t="s">
        <v>1170</v>
      </c>
      <c r="B1202" s="22" t="s">
        <v>2387</v>
      </c>
      <c r="C1202" s="22" t="s">
        <v>2481</v>
      </c>
      <c r="D1202" s="23" t="s">
        <v>3832</v>
      </c>
    </row>
    <row r="1203" spans="1:4" ht="15.75" x14ac:dyDescent="0.25">
      <c r="A1203" s="21" t="s">
        <v>1169</v>
      </c>
      <c r="B1203" s="22" t="s">
        <v>3259</v>
      </c>
      <c r="C1203" s="22" t="s">
        <v>4396</v>
      </c>
      <c r="D1203" s="23" t="s">
        <v>4395</v>
      </c>
    </row>
    <row r="1204" spans="1:4" ht="15.75" x14ac:dyDescent="0.25">
      <c r="A1204" s="21" t="s">
        <v>1168</v>
      </c>
      <c r="B1204" s="22" t="s">
        <v>2387</v>
      </c>
      <c r="C1204" s="22" t="s">
        <v>4398</v>
      </c>
      <c r="D1204" s="23" t="s">
        <v>4397</v>
      </c>
    </row>
    <row r="1205" spans="1:4" ht="15.75" x14ac:dyDescent="0.25">
      <c r="A1205" s="21" t="s">
        <v>1167</v>
      </c>
      <c r="B1205" s="22" t="s">
        <v>2387</v>
      </c>
      <c r="C1205" s="22" t="s">
        <v>3017</v>
      </c>
      <c r="D1205" s="23" t="s">
        <v>4399</v>
      </c>
    </row>
    <row r="1206" spans="1:4" ht="15.75" x14ac:dyDescent="0.25">
      <c r="A1206" s="21" t="s">
        <v>1166</v>
      </c>
      <c r="B1206" s="22" t="s">
        <v>3259</v>
      </c>
      <c r="C1206" s="22" t="s">
        <v>4401</v>
      </c>
      <c r="D1206" s="23" t="s">
        <v>4400</v>
      </c>
    </row>
    <row r="1207" spans="1:4" ht="15.75" x14ac:dyDescent="0.25">
      <c r="A1207" s="21" t="s">
        <v>1165</v>
      </c>
      <c r="B1207" s="22" t="s">
        <v>2387</v>
      </c>
      <c r="C1207" s="22" t="s">
        <v>4403</v>
      </c>
      <c r="D1207" s="23" t="s">
        <v>4402</v>
      </c>
    </row>
    <row r="1208" spans="1:4" ht="15.75" x14ac:dyDescent="0.25">
      <c r="A1208" s="21" t="s">
        <v>1164</v>
      </c>
      <c r="B1208" s="22" t="s">
        <v>3259</v>
      </c>
      <c r="C1208" s="22" t="s">
        <v>4405</v>
      </c>
      <c r="D1208" s="23" t="s">
        <v>4404</v>
      </c>
    </row>
    <row r="1209" spans="1:4" ht="15.75" x14ac:dyDescent="0.25">
      <c r="A1209" s="21" t="s">
        <v>1163</v>
      </c>
      <c r="B1209" s="22" t="s">
        <v>2384</v>
      </c>
      <c r="C1209" s="22" t="s">
        <v>4406</v>
      </c>
      <c r="D1209" s="23" t="s">
        <v>3385</v>
      </c>
    </row>
    <row r="1210" spans="1:4" ht="15.75" x14ac:dyDescent="0.25">
      <c r="A1210" s="21" t="s">
        <v>1162</v>
      </c>
      <c r="B1210" s="22" t="s">
        <v>2387</v>
      </c>
      <c r="C1210" s="22" t="s">
        <v>4408</v>
      </c>
      <c r="D1210" s="23" t="s">
        <v>4407</v>
      </c>
    </row>
    <row r="1211" spans="1:4" ht="15.75" x14ac:dyDescent="0.25">
      <c r="A1211" s="21" t="s">
        <v>1161</v>
      </c>
      <c r="B1211" s="22" t="s">
        <v>2387</v>
      </c>
      <c r="C1211" s="22" t="s">
        <v>2684</v>
      </c>
      <c r="D1211" s="23" t="s">
        <v>3492</v>
      </c>
    </row>
    <row r="1212" spans="1:4" ht="15.75" x14ac:dyDescent="0.25">
      <c r="A1212" s="21" t="s">
        <v>1160</v>
      </c>
      <c r="B1212" s="22" t="s">
        <v>2387</v>
      </c>
      <c r="C1212" s="22" t="s">
        <v>4410</v>
      </c>
      <c r="D1212" s="23" t="s">
        <v>4409</v>
      </c>
    </row>
    <row r="1213" spans="1:4" ht="15.75" x14ac:dyDescent="0.25">
      <c r="A1213" s="21" t="s">
        <v>1159</v>
      </c>
      <c r="B1213" s="22" t="s">
        <v>2387</v>
      </c>
      <c r="C1213" s="22" t="s">
        <v>2682</v>
      </c>
      <c r="D1213" s="23" t="s">
        <v>4411</v>
      </c>
    </row>
    <row r="1214" spans="1:4" ht="15.75" x14ac:dyDescent="0.25">
      <c r="A1214" s="21" t="s">
        <v>1158</v>
      </c>
      <c r="B1214" s="22" t="s">
        <v>3259</v>
      </c>
      <c r="C1214" s="22" t="s">
        <v>3158</v>
      </c>
      <c r="D1214" s="23" t="s">
        <v>4412</v>
      </c>
    </row>
    <row r="1215" spans="1:4" ht="15.75" x14ac:dyDescent="0.25">
      <c r="A1215" s="21" t="s">
        <v>1157</v>
      </c>
      <c r="B1215" s="22" t="s">
        <v>2384</v>
      </c>
      <c r="C1215" s="22" t="s">
        <v>3606</v>
      </c>
      <c r="D1215" s="23" t="s">
        <v>4413</v>
      </c>
    </row>
    <row r="1216" spans="1:4" ht="15.75" x14ac:dyDescent="0.25">
      <c r="A1216" s="21" t="s">
        <v>1156</v>
      </c>
      <c r="B1216" s="22" t="s">
        <v>2387</v>
      </c>
      <c r="C1216" s="22" t="s">
        <v>4415</v>
      </c>
      <c r="D1216" s="23" t="s">
        <v>4414</v>
      </c>
    </row>
    <row r="1217" spans="1:4" ht="15.75" x14ac:dyDescent="0.25">
      <c r="A1217" s="21" t="s">
        <v>1155</v>
      </c>
      <c r="B1217" s="22" t="s">
        <v>2384</v>
      </c>
      <c r="C1217" s="22" t="s">
        <v>4417</v>
      </c>
      <c r="D1217" s="23" t="s">
        <v>4416</v>
      </c>
    </row>
    <row r="1218" spans="1:4" ht="15.75" x14ac:dyDescent="0.25">
      <c r="A1218" s="21" t="s">
        <v>1154</v>
      </c>
      <c r="B1218" s="22" t="s">
        <v>2384</v>
      </c>
      <c r="C1218" s="22" t="s">
        <v>3596</v>
      </c>
      <c r="D1218" s="23" t="s">
        <v>3695</v>
      </c>
    </row>
    <row r="1219" spans="1:4" ht="15.75" x14ac:dyDescent="0.25">
      <c r="A1219" s="21" t="s">
        <v>1153</v>
      </c>
      <c r="B1219" s="22" t="s">
        <v>2387</v>
      </c>
      <c r="C1219" s="22" t="s">
        <v>4419</v>
      </c>
      <c r="D1219" s="23" t="s">
        <v>4418</v>
      </c>
    </row>
    <row r="1220" spans="1:4" ht="15.75" x14ac:dyDescent="0.25">
      <c r="A1220" s="21" t="s">
        <v>1152</v>
      </c>
      <c r="B1220" s="22" t="s">
        <v>2387</v>
      </c>
      <c r="C1220" s="22" t="s">
        <v>2400</v>
      </c>
      <c r="D1220" s="23" t="s">
        <v>4420</v>
      </c>
    </row>
    <row r="1221" spans="1:4" ht="15.75" x14ac:dyDescent="0.25">
      <c r="A1221" s="21" t="s">
        <v>1151</v>
      </c>
      <c r="B1221" s="22" t="s">
        <v>2387</v>
      </c>
      <c r="C1221" s="22" t="s">
        <v>4422</v>
      </c>
      <c r="D1221" s="23" t="s">
        <v>4421</v>
      </c>
    </row>
    <row r="1222" spans="1:4" ht="15.75" x14ac:dyDescent="0.25">
      <c r="A1222" s="21" t="s">
        <v>1150</v>
      </c>
      <c r="B1222" s="22" t="s">
        <v>2387</v>
      </c>
      <c r="C1222" s="22" t="s">
        <v>4424</v>
      </c>
      <c r="D1222" s="23" t="s">
        <v>4423</v>
      </c>
    </row>
    <row r="1223" spans="1:4" ht="15.75" x14ac:dyDescent="0.25">
      <c r="A1223" s="21" t="s">
        <v>1149</v>
      </c>
      <c r="B1223" s="22" t="s">
        <v>2384</v>
      </c>
      <c r="C1223" s="22" t="s">
        <v>3451</v>
      </c>
      <c r="D1223" s="23" t="s">
        <v>4425</v>
      </c>
    </row>
    <row r="1224" spans="1:4" ht="15.75" x14ac:dyDescent="0.25">
      <c r="A1224" s="21" t="s">
        <v>1148</v>
      </c>
      <c r="B1224" s="22" t="s">
        <v>2384</v>
      </c>
      <c r="C1224" s="22" t="s">
        <v>4427</v>
      </c>
      <c r="D1224" s="23" t="s">
        <v>4426</v>
      </c>
    </row>
    <row r="1225" spans="1:4" ht="15.75" x14ac:dyDescent="0.25">
      <c r="A1225" s="21" t="s">
        <v>1147</v>
      </c>
      <c r="B1225" s="22" t="s">
        <v>2387</v>
      </c>
      <c r="C1225" s="22" t="s">
        <v>4428</v>
      </c>
      <c r="D1225" s="23" t="s">
        <v>2949</v>
      </c>
    </row>
    <row r="1226" spans="1:4" ht="15.75" x14ac:dyDescent="0.25">
      <c r="A1226" s="21" t="s">
        <v>1146</v>
      </c>
      <c r="B1226" s="22" t="s">
        <v>2384</v>
      </c>
      <c r="C1226" s="22" t="s">
        <v>4429</v>
      </c>
      <c r="D1226" s="23" t="s">
        <v>2484</v>
      </c>
    </row>
    <row r="1227" spans="1:4" ht="15.75" x14ac:dyDescent="0.25">
      <c r="A1227" s="21" t="s">
        <v>1145</v>
      </c>
      <c r="B1227" s="22" t="s">
        <v>2387</v>
      </c>
      <c r="C1227" s="22" t="s">
        <v>4431</v>
      </c>
      <c r="D1227" s="23" t="s">
        <v>4430</v>
      </c>
    </row>
    <row r="1228" spans="1:4" ht="15.75" x14ac:dyDescent="0.25">
      <c r="A1228" s="21" t="s">
        <v>1144</v>
      </c>
      <c r="B1228" s="22" t="s">
        <v>2384</v>
      </c>
      <c r="C1228" s="22" t="s">
        <v>4433</v>
      </c>
      <c r="D1228" s="23" t="s">
        <v>4432</v>
      </c>
    </row>
    <row r="1229" spans="1:4" ht="15.75" x14ac:dyDescent="0.25">
      <c r="A1229" s="21" t="s">
        <v>1143</v>
      </c>
      <c r="B1229" s="22" t="s">
        <v>2387</v>
      </c>
      <c r="C1229" s="22" t="s">
        <v>4435</v>
      </c>
      <c r="D1229" s="23" t="s">
        <v>4434</v>
      </c>
    </row>
    <row r="1230" spans="1:4" ht="15.75" x14ac:dyDescent="0.25">
      <c r="A1230" s="21" t="s">
        <v>1142</v>
      </c>
      <c r="B1230" s="22" t="s">
        <v>2387</v>
      </c>
      <c r="C1230" s="22" t="s">
        <v>2842</v>
      </c>
      <c r="D1230" s="23" t="s">
        <v>4436</v>
      </c>
    </row>
    <row r="1231" spans="1:4" ht="15.75" x14ac:dyDescent="0.25">
      <c r="A1231" s="21" t="s">
        <v>1141</v>
      </c>
      <c r="B1231" s="22" t="s">
        <v>2384</v>
      </c>
      <c r="C1231" s="22" t="s">
        <v>4438</v>
      </c>
      <c r="D1231" s="23" t="s">
        <v>4437</v>
      </c>
    </row>
    <row r="1232" spans="1:4" ht="15.75" x14ac:dyDescent="0.25">
      <c r="A1232" s="21" t="s">
        <v>1140</v>
      </c>
      <c r="B1232" s="22" t="s">
        <v>2384</v>
      </c>
      <c r="C1232" s="22" t="s">
        <v>4440</v>
      </c>
      <c r="D1232" s="23" t="s">
        <v>4439</v>
      </c>
    </row>
    <row r="1233" spans="1:4" ht="15.75" x14ac:dyDescent="0.25">
      <c r="A1233" s="21" t="s">
        <v>1139</v>
      </c>
      <c r="B1233" s="22" t="s">
        <v>2384</v>
      </c>
      <c r="C1233" s="22" t="s">
        <v>4442</v>
      </c>
      <c r="D1233" s="23" t="s">
        <v>4441</v>
      </c>
    </row>
    <row r="1234" spans="1:4" ht="15.75" x14ac:dyDescent="0.25">
      <c r="A1234" s="21" t="s">
        <v>1138</v>
      </c>
      <c r="B1234" s="22" t="s">
        <v>2387</v>
      </c>
      <c r="C1234" s="22" t="s">
        <v>4444</v>
      </c>
      <c r="D1234" s="23" t="s">
        <v>4443</v>
      </c>
    </row>
    <row r="1235" spans="1:4" ht="15.75" x14ac:dyDescent="0.25">
      <c r="A1235" s="21" t="s">
        <v>1137</v>
      </c>
      <c r="B1235" s="22" t="s">
        <v>2387</v>
      </c>
      <c r="C1235" s="22" t="s">
        <v>4445</v>
      </c>
      <c r="D1235" s="23" t="s">
        <v>4110</v>
      </c>
    </row>
    <row r="1236" spans="1:4" ht="15.75" x14ac:dyDescent="0.25">
      <c r="A1236" s="21" t="s">
        <v>1136</v>
      </c>
      <c r="B1236" s="22" t="s">
        <v>3259</v>
      </c>
      <c r="C1236" s="22" t="s">
        <v>4251</v>
      </c>
      <c r="D1236" s="23" t="s">
        <v>4446</v>
      </c>
    </row>
    <row r="1237" spans="1:4" ht="15.75" x14ac:dyDescent="0.25">
      <c r="A1237" s="21" t="s">
        <v>1135</v>
      </c>
      <c r="B1237" s="22" t="s">
        <v>3259</v>
      </c>
      <c r="C1237" s="22" t="s">
        <v>4448</v>
      </c>
      <c r="D1237" s="23" t="s">
        <v>4447</v>
      </c>
    </row>
    <row r="1238" spans="1:4" ht="15.75" x14ac:dyDescent="0.25">
      <c r="A1238" s="21" t="s">
        <v>1134</v>
      </c>
      <c r="B1238" s="22" t="s">
        <v>2384</v>
      </c>
      <c r="C1238" s="22" t="s">
        <v>4450</v>
      </c>
      <c r="D1238" s="23" t="s">
        <v>4449</v>
      </c>
    </row>
    <row r="1239" spans="1:4" ht="15.75" x14ac:dyDescent="0.25">
      <c r="A1239" s="21" t="s">
        <v>1133</v>
      </c>
      <c r="B1239" s="22" t="s">
        <v>2387</v>
      </c>
      <c r="C1239" s="22" t="s">
        <v>2682</v>
      </c>
      <c r="D1239" s="23" t="s">
        <v>4451</v>
      </c>
    </row>
    <row r="1240" spans="1:4" ht="15.75" x14ac:dyDescent="0.25">
      <c r="A1240" s="21" t="s">
        <v>1132</v>
      </c>
      <c r="B1240" s="22" t="s">
        <v>2387</v>
      </c>
      <c r="C1240" s="22" t="s">
        <v>4453</v>
      </c>
      <c r="D1240" s="23" t="s">
        <v>4452</v>
      </c>
    </row>
    <row r="1241" spans="1:4" ht="15.75" x14ac:dyDescent="0.25">
      <c r="A1241" s="21" t="s">
        <v>1131</v>
      </c>
      <c r="B1241" s="22" t="s">
        <v>2384</v>
      </c>
      <c r="C1241" s="22" t="s">
        <v>4455</v>
      </c>
      <c r="D1241" s="23" t="s">
        <v>4454</v>
      </c>
    </row>
    <row r="1242" spans="1:4" ht="15.75" x14ac:dyDescent="0.25">
      <c r="A1242" s="21" t="s">
        <v>1130</v>
      </c>
      <c r="B1242" s="22" t="s">
        <v>2387</v>
      </c>
      <c r="C1242" s="22" t="s">
        <v>4457</v>
      </c>
      <c r="D1242" s="23" t="s">
        <v>4456</v>
      </c>
    </row>
    <row r="1243" spans="1:4" ht="15.75" x14ac:dyDescent="0.25">
      <c r="A1243" s="21" t="s">
        <v>1129</v>
      </c>
      <c r="B1243" s="22" t="s">
        <v>3259</v>
      </c>
      <c r="C1243" s="22" t="s">
        <v>4458</v>
      </c>
      <c r="D1243" s="23" t="s">
        <v>3952</v>
      </c>
    </row>
    <row r="1244" spans="1:4" ht="15.75" x14ac:dyDescent="0.25">
      <c r="A1244" s="21" t="s">
        <v>1128</v>
      </c>
      <c r="B1244" s="22" t="s">
        <v>2387</v>
      </c>
      <c r="C1244" s="22" t="s">
        <v>4460</v>
      </c>
      <c r="D1244" s="23" t="s">
        <v>4459</v>
      </c>
    </row>
    <row r="1245" spans="1:4" ht="15.75" x14ac:dyDescent="0.25">
      <c r="A1245" s="21" t="s">
        <v>1127</v>
      </c>
      <c r="B1245" s="22" t="s">
        <v>2384</v>
      </c>
      <c r="C1245" s="22" t="s">
        <v>4188</v>
      </c>
      <c r="D1245" s="23" t="s">
        <v>4461</v>
      </c>
    </row>
    <row r="1246" spans="1:4" ht="15.75" x14ac:dyDescent="0.25">
      <c r="A1246" s="21" t="s">
        <v>1126</v>
      </c>
      <c r="B1246" s="22" t="s">
        <v>2384</v>
      </c>
      <c r="C1246" s="22" t="s">
        <v>4462</v>
      </c>
      <c r="D1246" s="23" t="s">
        <v>4397</v>
      </c>
    </row>
    <row r="1247" spans="1:4" ht="15.75" x14ac:dyDescent="0.25">
      <c r="A1247" s="21" t="s">
        <v>1125</v>
      </c>
      <c r="B1247" s="22" t="s">
        <v>2387</v>
      </c>
      <c r="C1247" s="22" t="s">
        <v>4464</v>
      </c>
      <c r="D1247" s="23" t="s">
        <v>4463</v>
      </c>
    </row>
    <row r="1248" spans="1:4" ht="15.75" x14ac:dyDescent="0.25">
      <c r="A1248" s="21" t="s">
        <v>1124</v>
      </c>
      <c r="B1248" s="22" t="s">
        <v>2387</v>
      </c>
      <c r="C1248" s="22" t="s">
        <v>4466</v>
      </c>
      <c r="D1248" s="23" t="s">
        <v>4465</v>
      </c>
    </row>
    <row r="1249" spans="1:4" ht="15.75" x14ac:dyDescent="0.25">
      <c r="A1249" s="21" t="s">
        <v>1123</v>
      </c>
      <c r="B1249" s="22" t="s">
        <v>2387</v>
      </c>
      <c r="C1249" s="22" t="s">
        <v>3117</v>
      </c>
      <c r="D1249" s="23" t="s">
        <v>4467</v>
      </c>
    </row>
    <row r="1250" spans="1:4" ht="15.75" x14ac:dyDescent="0.25">
      <c r="A1250" s="21" t="s">
        <v>1122</v>
      </c>
      <c r="B1250" s="22" t="s">
        <v>2387</v>
      </c>
      <c r="C1250" s="22" t="s">
        <v>2664</v>
      </c>
      <c r="D1250" s="23" t="s">
        <v>4468</v>
      </c>
    </row>
    <row r="1251" spans="1:4" ht="15.75" x14ac:dyDescent="0.25">
      <c r="A1251" s="21" t="s">
        <v>1121</v>
      </c>
      <c r="B1251" s="22" t="s">
        <v>2384</v>
      </c>
      <c r="C1251" s="22" t="s">
        <v>4470</v>
      </c>
      <c r="D1251" s="23" t="s">
        <v>4469</v>
      </c>
    </row>
    <row r="1252" spans="1:4" ht="15.75" x14ac:dyDescent="0.25">
      <c r="A1252" s="21" t="s">
        <v>1120</v>
      </c>
      <c r="B1252" s="22" t="s">
        <v>2387</v>
      </c>
      <c r="C1252" s="22" t="s">
        <v>4472</v>
      </c>
      <c r="D1252" s="23" t="s">
        <v>4471</v>
      </c>
    </row>
    <row r="1253" spans="1:4" ht="15.75" x14ac:dyDescent="0.25">
      <c r="A1253" s="21" t="s">
        <v>1119</v>
      </c>
      <c r="B1253" s="22" t="s">
        <v>2387</v>
      </c>
      <c r="C1253" s="22" t="s">
        <v>3481</v>
      </c>
      <c r="D1253" s="23" t="s">
        <v>4473</v>
      </c>
    </row>
    <row r="1254" spans="1:4" ht="15.75" x14ac:dyDescent="0.25">
      <c r="A1254" s="21" t="s">
        <v>1118</v>
      </c>
      <c r="B1254" s="22" t="s">
        <v>2384</v>
      </c>
      <c r="C1254" s="22" t="s">
        <v>4475</v>
      </c>
      <c r="D1254" s="23" t="s">
        <v>4474</v>
      </c>
    </row>
    <row r="1255" spans="1:4" ht="15.75" x14ac:dyDescent="0.25">
      <c r="A1255" s="21" t="s">
        <v>1117</v>
      </c>
      <c r="B1255" s="22" t="s">
        <v>3259</v>
      </c>
      <c r="C1255" s="22" t="s">
        <v>2539</v>
      </c>
      <c r="D1255" s="23" t="s">
        <v>4476</v>
      </c>
    </row>
    <row r="1256" spans="1:4" ht="15.75" x14ac:dyDescent="0.25">
      <c r="A1256" s="21" t="s">
        <v>1116</v>
      </c>
      <c r="B1256" s="22" t="s">
        <v>2384</v>
      </c>
      <c r="C1256" s="22" t="s">
        <v>4478</v>
      </c>
      <c r="D1256" s="23" t="s">
        <v>4477</v>
      </c>
    </row>
    <row r="1257" spans="1:4" ht="15.75" x14ac:dyDescent="0.25">
      <c r="A1257" s="21" t="s">
        <v>1115</v>
      </c>
      <c r="B1257" s="22" t="s">
        <v>2384</v>
      </c>
      <c r="C1257" s="22" t="s">
        <v>4480</v>
      </c>
      <c r="D1257" s="23" t="s">
        <v>4479</v>
      </c>
    </row>
    <row r="1258" spans="1:4" ht="15.75" x14ac:dyDescent="0.25">
      <c r="A1258" s="21" t="s">
        <v>1114</v>
      </c>
      <c r="B1258" s="22" t="s">
        <v>2387</v>
      </c>
      <c r="C1258" s="22" t="s">
        <v>2680</v>
      </c>
      <c r="D1258" s="23" t="s">
        <v>4481</v>
      </c>
    </row>
    <row r="1259" spans="1:4" ht="15.75" x14ac:dyDescent="0.25">
      <c r="A1259" s="21" t="s">
        <v>1113</v>
      </c>
      <c r="B1259" s="22" t="s">
        <v>2384</v>
      </c>
      <c r="C1259" s="22" t="s">
        <v>4483</v>
      </c>
      <c r="D1259" s="23" t="s">
        <v>4482</v>
      </c>
    </row>
    <row r="1260" spans="1:4" ht="15.75" x14ac:dyDescent="0.25">
      <c r="A1260" s="21" t="s">
        <v>1112</v>
      </c>
      <c r="B1260" s="22" t="s">
        <v>2387</v>
      </c>
      <c r="C1260" s="22" t="s">
        <v>4485</v>
      </c>
      <c r="D1260" s="23" t="s">
        <v>4484</v>
      </c>
    </row>
    <row r="1261" spans="1:4" ht="15.75" x14ac:dyDescent="0.25">
      <c r="A1261" s="21" t="s">
        <v>1111</v>
      </c>
      <c r="B1261" s="22" t="s">
        <v>2387</v>
      </c>
      <c r="C1261" s="22" t="s">
        <v>4486</v>
      </c>
      <c r="D1261" s="23" t="s">
        <v>4080</v>
      </c>
    </row>
    <row r="1262" spans="1:4" ht="15.75" x14ac:dyDescent="0.25">
      <c r="A1262" s="21" t="s">
        <v>1110</v>
      </c>
      <c r="B1262" s="22" t="s">
        <v>2387</v>
      </c>
      <c r="C1262" s="22" t="s">
        <v>3112</v>
      </c>
      <c r="D1262" s="23" t="s">
        <v>4487</v>
      </c>
    </row>
    <row r="1263" spans="1:4" ht="15.75" x14ac:dyDescent="0.25">
      <c r="A1263" s="21" t="s">
        <v>1109</v>
      </c>
      <c r="B1263" s="22" t="s">
        <v>2384</v>
      </c>
      <c r="C1263" s="22" t="s">
        <v>4489</v>
      </c>
      <c r="D1263" s="23" t="s">
        <v>4488</v>
      </c>
    </row>
    <row r="1264" spans="1:4" ht="15.75" x14ac:dyDescent="0.25">
      <c r="A1264" s="21" t="s">
        <v>1108</v>
      </c>
      <c r="B1264" s="22" t="s">
        <v>2384</v>
      </c>
      <c r="C1264" s="22" t="s">
        <v>4491</v>
      </c>
      <c r="D1264" s="23" t="s">
        <v>4490</v>
      </c>
    </row>
    <row r="1265" spans="1:4" ht="15.75" x14ac:dyDescent="0.25">
      <c r="A1265" s="21" t="s">
        <v>1107</v>
      </c>
      <c r="B1265" s="22" t="s">
        <v>2387</v>
      </c>
      <c r="C1265" s="22" t="s">
        <v>4493</v>
      </c>
      <c r="D1265" s="23" t="s">
        <v>4492</v>
      </c>
    </row>
    <row r="1266" spans="1:4" ht="15.75" x14ac:dyDescent="0.25">
      <c r="A1266" s="21" t="s">
        <v>1106</v>
      </c>
      <c r="B1266" s="22" t="s">
        <v>2387</v>
      </c>
      <c r="C1266" s="22" t="s">
        <v>4495</v>
      </c>
      <c r="D1266" s="23" t="s">
        <v>4494</v>
      </c>
    </row>
    <row r="1267" spans="1:4" ht="15.75" x14ac:dyDescent="0.25">
      <c r="A1267" s="21" t="s">
        <v>1105</v>
      </c>
      <c r="B1267" s="22" t="s">
        <v>2387</v>
      </c>
      <c r="C1267" s="22" t="s">
        <v>2775</v>
      </c>
      <c r="D1267" s="23" t="s">
        <v>4496</v>
      </c>
    </row>
    <row r="1268" spans="1:4" ht="15.75" x14ac:dyDescent="0.25">
      <c r="A1268" s="21" t="s">
        <v>1104</v>
      </c>
      <c r="B1268" s="22" t="s">
        <v>2387</v>
      </c>
      <c r="C1268" s="22" t="s">
        <v>4498</v>
      </c>
      <c r="D1268" s="23" t="s">
        <v>4497</v>
      </c>
    </row>
    <row r="1269" spans="1:4" ht="15.75" x14ac:dyDescent="0.25">
      <c r="A1269" s="21" t="s">
        <v>1103</v>
      </c>
      <c r="B1269" s="22" t="s">
        <v>2384</v>
      </c>
      <c r="C1269" s="22" t="s">
        <v>4500</v>
      </c>
      <c r="D1269" s="23" t="s">
        <v>4499</v>
      </c>
    </row>
    <row r="1270" spans="1:4" ht="15.75" x14ac:dyDescent="0.25">
      <c r="A1270" s="21" t="s">
        <v>1102</v>
      </c>
      <c r="B1270" s="22" t="s">
        <v>2384</v>
      </c>
      <c r="C1270" s="22" t="s">
        <v>4489</v>
      </c>
      <c r="D1270" s="23" t="s">
        <v>4501</v>
      </c>
    </row>
    <row r="1271" spans="1:4" ht="15.75" x14ac:dyDescent="0.25">
      <c r="A1271" s="21" t="s">
        <v>1101</v>
      </c>
      <c r="B1271" s="22" t="s">
        <v>2384</v>
      </c>
      <c r="C1271" s="22" t="s">
        <v>4502</v>
      </c>
      <c r="D1271" s="23" t="s">
        <v>2745</v>
      </c>
    </row>
    <row r="1272" spans="1:4" ht="15.75" x14ac:dyDescent="0.25">
      <c r="A1272" s="21" t="s">
        <v>1100</v>
      </c>
      <c r="B1272" s="22" t="s">
        <v>2387</v>
      </c>
      <c r="C1272" s="22" t="s">
        <v>4503</v>
      </c>
      <c r="D1272" s="23" t="s">
        <v>2661</v>
      </c>
    </row>
    <row r="1273" spans="1:4" ht="15.75" x14ac:dyDescent="0.25">
      <c r="A1273" s="21" t="s">
        <v>1099</v>
      </c>
      <c r="B1273" s="22" t="s">
        <v>2387</v>
      </c>
      <c r="C1273" s="22" t="s">
        <v>4505</v>
      </c>
      <c r="D1273" s="23" t="s">
        <v>4504</v>
      </c>
    </row>
    <row r="1274" spans="1:4" ht="15.75" x14ac:dyDescent="0.25">
      <c r="A1274" s="21" t="s">
        <v>1098</v>
      </c>
      <c r="B1274" s="22" t="s">
        <v>2387</v>
      </c>
      <c r="C1274" s="22" t="s">
        <v>4507</v>
      </c>
      <c r="D1274" s="23" t="s">
        <v>4506</v>
      </c>
    </row>
    <row r="1275" spans="1:4" ht="15.75" x14ac:dyDescent="0.25">
      <c r="A1275" s="21" t="s">
        <v>1097</v>
      </c>
      <c r="B1275" s="22" t="s">
        <v>2387</v>
      </c>
      <c r="C1275" s="22" t="s">
        <v>3394</v>
      </c>
      <c r="D1275" s="23" t="s">
        <v>4508</v>
      </c>
    </row>
    <row r="1276" spans="1:4" ht="15.75" x14ac:dyDescent="0.25">
      <c r="A1276" s="21" t="s">
        <v>1096</v>
      </c>
      <c r="B1276" s="22" t="s">
        <v>2387</v>
      </c>
      <c r="C1276" s="22" t="s">
        <v>2436</v>
      </c>
      <c r="D1276" s="23" t="s">
        <v>4509</v>
      </c>
    </row>
    <row r="1277" spans="1:4" ht="15.75" x14ac:dyDescent="0.25">
      <c r="A1277" s="21" t="s">
        <v>1095</v>
      </c>
      <c r="B1277" s="22" t="s">
        <v>2387</v>
      </c>
      <c r="C1277" s="22" t="s">
        <v>4510</v>
      </c>
      <c r="D1277" s="23" t="s">
        <v>4050</v>
      </c>
    </row>
    <row r="1278" spans="1:4" ht="15.75" x14ac:dyDescent="0.25">
      <c r="A1278" s="21" t="s">
        <v>1094</v>
      </c>
      <c r="B1278" s="22" t="s">
        <v>2384</v>
      </c>
      <c r="C1278" s="22" t="s">
        <v>4512</v>
      </c>
      <c r="D1278" s="23" t="s">
        <v>4511</v>
      </c>
    </row>
    <row r="1279" spans="1:4" ht="15.75" x14ac:dyDescent="0.25">
      <c r="A1279" s="21" t="s">
        <v>1093</v>
      </c>
      <c r="B1279" s="22" t="s">
        <v>2384</v>
      </c>
      <c r="C1279" s="22" t="s">
        <v>4514</v>
      </c>
      <c r="D1279" s="23" t="s">
        <v>4513</v>
      </c>
    </row>
    <row r="1280" spans="1:4" ht="15.75" x14ac:dyDescent="0.25">
      <c r="A1280" s="21" t="s">
        <v>1092</v>
      </c>
      <c r="B1280" s="22" t="s">
        <v>2384</v>
      </c>
      <c r="C1280" s="22" t="s">
        <v>4222</v>
      </c>
      <c r="D1280" s="23" t="s">
        <v>4515</v>
      </c>
    </row>
    <row r="1281" spans="1:4" ht="15.75" x14ac:dyDescent="0.25">
      <c r="A1281" s="21" t="s">
        <v>1091</v>
      </c>
      <c r="B1281" s="22" t="s">
        <v>2387</v>
      </c>
      <c r="C1281" s="22" t="s">
        <v>4517</v>
      </c>
      <c r="D1281" s="23" t="s">
        <v>4516</v>
      </c>
    </row>
    <row r="1282" spans="1:4" ht="15.75" x14ac:dyDescent="0.25">
      <c r="A1282" s="21" t="s">
        <v>1090</v>
      </c>
      <c r="B1282" s="22" t="s">
        <v>2387</v>
      </c>
      <c r="C1282" s="22" t="s">
        <v>2678</v>
      </c>
      <c r="D1282" s="23" t="s">
        <v>4518</v>
      </c>
    </row>
    <row r="1283" spans="1:4" ht="15.75" x14ac:dyDescent="0.25">
      <c r="A1283" s="21" t="s">
        <v>1089</v>
      </c>
      <c r="B1283" s="22" t="s">
        <v>2384</v>
      </c>
      <c r="C1283" s="22" t="s">
        <v>4195</v>
      </c>
      <c r="D1283" s="23" t="s">
        <v>4519</v>
      </c>
    </row>
    <row r="1284" spans="1:4" ht="15.75" x14ac:dyDescent="0.25">
      <c r="A1284" s="21" t="s">
        <v>1088</v>
      </c>
      <c r="B1284" s="22" t="s">
        <v>2387</v>
      </c>
      <c r="C1284" s="22" t="s">
        <v>2806</v>
      </c>
      <c r="D1284" s="23" t="s">
        <v>2843</v>
      </c>
    </row>
    <row r="1285" spans="1:4" ht="15.75" x14ac:dyDescent="0.25">
      <c r="A1285" s="21" t="s">
        <v>1087</v>
      </c>
      <c r="B1285" s="22" t="s">
        <v>2384</v>
      </c>
      <c r="C1285" s="22" t="s">
        <v>4521</v>
      </c>
      <c r="D1285" s="23" t="s">
        <v>4520</v>
      </c>
    </row>
    <row r="1286" spans="1:4" ht="15.75" x14ac:dyDescent="0.25">
      <c r="A1286" s="21" t="s">
        <v>1086</v>
      </c>
      <c r="B1286" s="22" t="s">
        <v>2384</v>
      </c>
      <c r="C1286" s="22" t="s">
        <v>4523</v>
      </c>
      <c r="D1286" s="23" t="s">
        <v>4522</v>
      </c>
    </row>
    <row r="1287" spans="1:4" ht="15.75" x14ac:dyDescent="0.25">
      <c r="A1287" s="21" t="s">
        <v>1085</v>
      </c>
      <c r="B1287" s="22" t="s">
        <v>2384</v>
      </c>
      <c r="C1287" s="22" t="s">
        <v>4525</v>
      </c>
      <c r="D1287" s="23" t="s">
        <v>4524</v>
      </c>
    </row>
    <row r="1288" spans="1:4" ht="15.75" x14ac:dyDescent="0.25">
      <c r="A1288" s="21" t="s">
        <v>1084</v>
      </c>
      <c r="B1288" s="22" t="s">
        <v>2384</v>
      </c>
      <c r="C1288" s="22" t="s">
        <v>4526</v>
      </c>
      <c r="D1288" s="23" t="s">
        <v>2409</v>
      </c>
    </row>
    <row r="1289" spans="1:4" ht="15.75" x14ac:dyDescent="0.25">
      <c r="A1289" s="21" t="s">
        <v>1083</v>
      </c>
      <c r="B1289" s="22" t="s">
        <v>2384</v>
      </c>
      <c r="C1289" s="22" t="s">
        <v>2746</v>
      </c>
      <c r="D1289" s="23" t="s">
        <v>4527</v>
      </c>
    </row>
    <row r="1290" spans="1:4" ht="15.75" x14ac:dyDescent="0.25">
      <c r="A1290" s="21" t="s">
        <v>1082</v>
      </c>
      <c r="B1290" s="22" t="s">
        <v>2384</v>
      </c>
      <c r="C1290" s="22" t="s">
        <v>4529</v>
      </c>
      <c r="D1290" s="23" t="s">
        <v>4528</v>
      </c>
    </row>
    <row r="1291" spans="1:4" ht="15.75" x14ac:dyDescent="0.25">
      <c r="A1291" s="21" t="s">
        <v>1081</v>
      </c>
      <c r="B1291" s="22" t="s">
        <v>2384</v>
      </c>
      <c r="C1291" s="22" t="s">
        <v>4531</v>
      </c>
      <c r="D1291" s="23" t="s">
        <v>4530</v>
      </c>
    </row>
    <row r="1292" spans="1:4" ht="15.75" x14ac:dyDescent="0.25">
      <c r="A1292" s="21" t="s">
        <v>1080</v>
      </c>
      <c r="B1292" s="22" t="s">
        <v>2384</v>
      </c>
      <c r="C1292" s="22" t="s">
        <v>2496</v>
      </c>
      <c r="D1292" s="23" t="s">
        <v>4532</v>
      </c>
    </row>
    <row r="1293" spans="1:4" ht="15.75" x14ac:dyDescent="0.25">
      <c r="A1293" s="21" t="s">
        <v>1079</v>
      </c>
      <c r="B1293" s="22" t="s">
        <v>2384</v>
      </c>
      <c r="C1293" s="22" t="s">
        <v>4222</v>
      </c>
      <c r="D1293" s="23" t="s">
        <v>4533</v>
      </c>
    </row>
    <row r="1294" spans="1:4" ht="15.75" x14ac:dyDescent="0.25">
      <c r="A1294" s="21" t="s">
        <v>1078</v>
      </c>
      <c r="B1294" s="22" t="s">
        <v>2384</v>
      </c>
      <c r="C1294" s="22" t="s">
        <v>4535</v>
      </c>
      <c r="D1294" s="23" t="s">
        <v>4534</v>
      </c>
    </row>
    <row r="1295" spans="1:4" ht="15.75" x14ac:dyDescent="0.25">
      <c r="A1295" s="21" t="s">
        <v>1077</v>
      </c>
      <c r="B1295" s="22" t="s">
        <v>2384</v>
      </c>
      <c r="C1295" s="22" t="s">
        <v>4537</v>
      </c>
      <c r="D1295" s="23" t="s">
        <v>4536</v>
      </c>
    </row>
    <row r="1296" spans="1:4" ht="15.75" x14ac:dyDescent="0.25">
      <c r="A1296" s="21" t="s">
        <v>1076</v>
      </c>
      <c r="B1296" s="22" t="s">
        <v>2387</v>
      </c>
      <c r="C1296" s="22" t="s">
        <v>4539</v>
      </c>
      <c r="D1296" s="23" t="s">
        <v>4538</v>
      </c>
    </row>
    <row r="1297" spans="1:4" ht="15.75" x14ac:dyDescent="0.25">
      <c r="A1297" s="21" t="s">
        <v>1075</v>
      </c>
      <c r="B1297" s="22" t="s">
        <v>2384</v>
      </c>
      <c r="C1297" s="22" t="s">
        <v>4541</v>
      </c>
      <c r="D1297" s="23" t="s">
        <v>4540</v>
      </c>
    </row>
    <row r="1298" spans="1:4" ht="15.75" x14ac:dyDescent="0.25">
      <c r="A1298" s="21" t="s">
        <v>1074</v>
      </c>
      <c r="B1298" s="22" t="s">
        <v>2387</v>
      </c>
      <c r="C1298" s="22" t="s">
        <v>4543</v>
      </c>
      <c r="D1298" s="23" t="s">
        <v>4542</v>
      </c>
    </row>
    <row r="1299" spans="1:4" ht="15.75" x14ac:dyDescent="0.25">
      <c r="A1299" s="21" t="s">
        <v>1073</v>
      </c>
      <c r="B1299" s="22" t="s">
        <v>3259</v>
      </c>
      <c r="C1299" s="22" t="s">
        <v>4544</v>
      </c>
      <c r="D1299" s="23" t="s">
        <v>3514</v>
      </c>
    </row>
    <row r="1300" spans="1:4" ht="15.75" x14ac:dyDescent="0.25">
      <c r="A1300" s="21" t="s">
        <v>1072</v>
      </c>
      <c r="B1300" s="22" t="s">
        <v>2384</v>
      </c>
      <c r="C1300" s="22" t="s">
        <v>4545</v>
      </c>
      <c r="D1300" s="23" t="s">
        <v>4221</v>
      </c>
    </row>
    <row r="1301" spans="1:4" ht="15.75" x14ac:dyDescent="0.25">
      <c r="A1301" s="21" t="s">
        <v>1071</v>
      </c>
      <c r="B1301" s="22" t="s">
        <v>2387</v>
      </c>
      <c r="C1301" s="22" t="s">
        <v>2463</v>
      </c>
      <c r="D1301" s="23" t="s">
        <v>4546</v>
      </c>
    </row>
    <row r="1302" spans="1:4" ht="15.75" x14ac:dyDescent="0.25">
      <c r="A1302" s="21" t="s">
        <v>1070</v>
      </c>
      <c r="B1302" s="22" t="s">
        <v>2387</v>
      </c>
      <c r="C1302" s="22" t="s">
        <v>4548</v>
      </c>
      <c r="D1302" s="23" t="s">
        <v>4547</v>
      </c>
    </row>
    <row r="1303" spans="1:4" ht="15.75" x14ac:dyDescent="0.25">
      <c r="A1303" s="21" t="s">
        <v>1069</v>
      </c>
      <c r="B1303" s="22" t="s">
        <v>2387</v>
      </c>
      <c r="C1303" s="22" t="s">
        <v>4550</v>
      </c>
      <c r="D1303" s="23" t="s">
        <v>4549</v>
      </c>
    </row>
    <row r="1304" spans="1:4" ht="15.75" x14ac:dyDescent="0.25">
      <c r="A1304" s="21" t="s">
        <v>1068</v>
      </c>
      <c r="B1304" s="22" t="s">
        <v>2387</v>
      </c>
      <c r="C1304" s="22" t="s">
        <v>4552</v>
      </c>
      <c r="D1304" s="23" t="s">
        <v>4551</v>
      </c>
    </row>
    <row r="1305" spans="1:4" ht="15.75" x14ac:dyDescent="0.25">
      <c r="A1305" s="21" t="s">
        <v>1067</v>
      </c>
      <c r="B1305" s="22" t="s">
        <v>2387</v>
      </c>
      <c r="C1305" s="22" t="s">
        <v>2806</v>
      </c>
      <c r="D1305" s="23" t="s">
        <v>4553</v>
      </c>
    </row>
    <row r="1306" spans="1:4" ht="15.75" x14ac:dyDescent="0.25">
      <c r="A1306" s="21" t="s">
        <v>1066</v>
      </c>
      <c r="B1306" s="22" t="s">
        <v>2387</v>
      </c>
      <c r="C1306" s="22" t="s">
        <v>3139</v>
      </c>
      <c r="D1306" s="23" t="s">
        <v>4554</v>
      </c>
    </row>
    <row r="1307" spans="1:4" ht="15.75" x14ac:dyDescent="0.25">
      <c r="A1307" s="21" t="s">
        <v>1065</v>
      </c>
      <c r="B1307" s="22" t="s">
        <v>2387</v>
      </c>
      <c r="C1307" s="22" t="s">
        <v>4556</v>
      </c>
      <c r="D1307" s="23" t="s">
        <v>4555</v>
      </c>
    </row>
    <row r="1308" spans="1:4" ht="15.75" x14ac:dyDescent="0.25">
      <c r="A1308" s="21" t="s">
        <v>1064</v>
      </c>
      <c r="B1308" s="22" t="s">
        <v>2387</v>
      </c>
      <c r="C1308" s="22" t="s">
        <v>4558</v>
      </c>
      <c r="D1308" s="23" t="s">
        <v>4557</v>
      </c>
    </row>
    <row r="1309" spans="1:4" ht="15.75" x14ac:dyDescent="0.25">
      <c r="A1309" s="21" t="s">
        <v>1063</v>
      </c>
      <c r="B1309" s="22" t="s">
        <v>2387</v>
      </c>
      <c r="C1309" s="22" t="s">
        <v>3881</v>
      </c>
      <c r="D1309" s="23" t="s">
        <v>4559</v>
      </c>
    </row>
    <row r="1310" spans="1:4" ht="15.75" x14ac:dyDescent="0.25">
      <c r="A1310" s="21" t="s">
        <v>1062</v>
      </c>
      <c r="B1310" s="22" t="s">
        <v>2387</v>
      </c>
      <c r="C1310" s="22" t="s">
        <v>3470</v>
      </c>
      <c r="D1310" s="23" t="s">
        <v>2984</v>
      </c>
    </row>
    <row r="1311" spans="1:4" ht="15.75" x14ac:dyDescent="0.25">
      <c r="A1311" s="21" t="s">
        <v>1061</v>
      </c>
      <c r="B1311" s="22" t="s">
        <v>2387</v>
      </c>
      <c r="C1311" s="22" t="s">
        <v>4561</v>
      </c>
      <c r="D1311" s="23" t="s">
        <v>4560</v>
      </c>
    </row>
    <row r="1312" spans="1:4" ht="15.75" x14ac:dyDescent="0.25">
      <c r="A1312" s="21" t="s">
        <v>1060</v>
      </c>
      <c r="B1312" s="22" t="s">
        <v>2387</v>
      </c>
      <c r="C1312" s="22" t="s">
        <v>4563</v>
      </c>
      <c r="D1312" s="23" t="s">
        <v>4562</v>
      </c>
    </row>
    <row r="1313" spans="1:4" ht="15.75" x14ac:dyDescent="0.25">
      <c r="A1313" s="21" t="s">
        <v>1059</v>
      </c>
      <c r="B1313" s="22" t="s">
        <v>2387</v>
      </c>
      <c r="C1313" s="22" t="s">
        <v>3112</v>
      </c>
      <c r="D1313" s="23" t="s">
        <v>4564</v>
      </c>
    </row>
    <row r="1314" spans="1:4" ht="15.75" x14ac:dyDescent="0.25">
      <c r="A1314" s="21" t="s">
        <v>1058</v>
      </c>
      <c r="B1314" s="22" t="s">
        <v>2384</v>
      </c>
      <c r="C1314" s="22" t="s">
        <v>4566</v>
      </c>
      <c r="D1314" s="23" t="s">
        <v>4565</v>
      </c>
    </row>
    <row r="1315" spans="1:4" ht="15.75" x14ac:dyDescent="0.25">
      <c r="A1315" s="21" t="s">
        <v>1057</v>
      </c>
      <c r="B1315" s="22" t="s">
        <v>2384</v>
      </c>
      <c r="C1315" s="22" t="s">
        <v>2887</v>
      </c>
      <c r="D1315" s="23" t="s">
        <v>4567</v>
      </c>
    </row>
    <row r="1316" spans="1:4" ht="15.75" x14ac:dyDescent="0.25">
      <c r="A1316" s="21" t="s">
        <v>1056</v>
      </c>
      <c r="B1316" s="22" t="s">
        <v>2387</v>
      </c>
      <c r="C1316" s="22" t="s">
        <v>4569</v>
      </c>
      <c r="D1316" s="23" t="s">
        <v>4568</v>
      </c>
    </row>
    <row r="1317" spans="1:4" ht="15.75" x14ac:dyDescent="0.25">
      <c r="A1317" s="21" t="s">
        <v>1055</v>
      </c>
      <c r="B1317" s="22" t="s">
        <v>2384</v>
      </c>
      <c r="C1317" s="22" t="s">
        <v>3268</v>
      </c>
      <c r="D1317" s="23" t="s">
        <v>4570</v>
      </c>
    </row>
    <row r="1318" spans="1:4" ht="15.75" x14ac:dyDescent="0.25">
      <c r="A1318" s="21" t="s">
        <v>1054</v>
      </c>
      <c r="B1318" s="22" t="s">
        <v>2384</v>
      </c>
      <c r="C1318" s="22" t="s">
        <v>4572</v>
      </c>
      <c r="D1318" s="23" t="s">
        <v>4571</v>
      </c>
    </row>
    <row r="1319" spans="1:4" ht="15.75" x14ac:dyDescent="0.25">
      <c r="A1319" s="21" t="s">
        <v>1053</v>
      </c>
      <c r="B1319" s="22" t="s">
        <v>2384</v>
      </c>
      <c r="C1319" s="22" t="s">
        <v>4574</v>
      </c>
      <c r="D1319" s="23" t="s">
        <v>4573</v>
      </c>
    </row>
    <row r="1320" spans="1:4" ht="15.75" x14ac:dyDescent="0.25">
      <c r="A1320" s="21" t="s">
        <v>1052</v>
      </c>
      <c r="B1320" s="22" t="s">
        <v>2387</v>
      </c>
      <c r="C1320" s="22" t="s">
        <v>4576</v>
      </c>
      <c r="D1320" s="23" t="s">
        <v>4575</v>
      </c>
    </row>
    <row r="1321" spans="1:4" ht="15.75" x14ac:dyDescent="0.25">
      <c r="A1321" s="21" t="s">
        <v>1051</v>
      </c>
      <c r="B1321" s="22" t="s">
        <v>2384</v>
      </c>
      <c r="C1321" s="22" t="s">
        <v>2392</v>
      </c>
      <c r="D1321" s="23" t="s">
        <v>4577</v>
      </c>
    </row>
    <row r="1322" spans="1:4" ht="15.75" x14ac:dyDescent="0.25">
      <c r="A1322" s="21" t="s">
        <v>1050</v>
      </c>
      <c r="B1322" s="22" t="s">
        <v>2387</v>
      </c>
      <c r="C1322" s="22" t="s">
        <v>4579</v>
      </c>
      <c r="D1322" s="23" t="s">
        <v>4578</v>
      </c>
    </row>
    <row r="1323" spans="1:4" ht="15.75" x14ac:dyDescent="0.25">
      <c r="A1323" s="21" t="s">
        <v>1049</v>
      </c>
      <c r="B1323" s="22" t="s">
        <v>2384</v>
      </c>
      <c r="C1323" s="22" t="s">
        <v>4581</v>
      </c>
      <c r="D1323" s="23" t="s">
        <v>4580</v>
      </c>
    </row>
    <row r="1324" spans="1:4" ht="15.75" x14ac:dyDescent="0.25">
      <c r="A1324" s="21" t="s">
        <v>1048</v>
      </c>
      <c r="B1324" s="22" t="s">
        <v>2384</v>
      </c>
      <c r="C1324" s="22" t="s">
        <v>4583</v>
      </c>
      <c r="D1324" s="23" t="s">
        <v>4582</v>
      </c>
    </row>
    <row r="1325" spans="1:4" ht="15.75" x14ac:dyDescent="0.25">
      <c r="A1325" s="21" t="s">
        <v>1047</v>
      </c>
      <c r="B1325" s="22" t="s">
        <v>2384</v>
      </c>
      <c r="C1325" s="22" t="s">
        <v>4585</v>
      </c>
      <c r="D1325" s="23" t="s">
        <v>4584</v>
      </c>
    </row>
    <row r="1326" spans="1:4" ht="15.75" x14ac:dyDescent="0.25">
      <c r="A1326" s="21" t="s">
        <v>1046</v>
      </c>
      <c r="B1326" s="22" t="s">
        <v>2384</v>
      </c>
      <c r="C1326" s="22" t="s">
        <v>2511</v>
      </c>
      <c r="D1326" s="23" t="s">
        <v>4586</v>
      </c>
    </row>
    <row r="1327" spans="1:4" ht="15.75" x14ac:dyDescent="0.25">
      <c r="A1327" s="21" t="s">
        <v>1045</v>
      </c>
      <c r="B1327" s="22" t="s">
        <v>2384</v>
      </c>
      <c r="C1327" s="22" t="s">
        <v>4588</v>
      </c>
      <c r="D1327" s="23" t="s">
        <v>4587</v>
      </c>
    </row>
    <row r="1328" spans="1:4" ht="15.75" x14ac:dyDescent="0.25">
      <c r="A1328" s="21" t="s">
        <v>1044</v>
      </c>
      <c r="B1328" s="22" t="s">
        <v>2384</v>
      </c>
      <c r="C1328" s="22" t="s">
        <v>3262</v>
      </c>
      <c r="D1328" s="23" t="s">
        <v>4589</v>
      </c>
    </row>
    <row r="1329" spans="1:4" ht="15.75" x14ac:dyDescent="0.25">
      <c r="A1329" s="21" t="s">
        <v>1043</v>
      </c>
      <c r="B1329" s="22" t="s">
        <v>2387</v>
      </c>
      <c r="C1329" s="22" t="s">
        <v>3123</v>
      </c>
      <c r="D1329" s="23" t="s">
        <v>4590</v>
      </c>
    </row>
    <row r="1330" spans="1:4" ht="15.75" x14ac:dyDescent="0.25">
      <c r="A1330" s="21" t="s">
        <v>1042</v>
      </c>
      <c r="B1330" s="22" t="s">
        <v>3259</v>
      </c>
      <c r="C1330" s="22" t="s">
        <v>4526</v>
      </c>
      <c r="D1330" s="23" t="s">
        <v>4591</v>
      </c>
    </row>
    <row r="1331" spans="1:4" ht="15.75" x14ac:dyDescent="0.25">
      <c r="A1331" s="21" t="s">
        <v>1041</v>
      </c>
      <c r="B1331" s="22" t="s">
        <v>2387</v>
      </c>
      <c r="C1331" s="22" t="s">
        <v>2820</v>
      </c>
      <c r="D1331" s="23" t="s">
        <v>4592</v>
      </c>
    </row>
    <row r="1332" spans="1:4" ht="15.75" x14ac:dyDescent="0.25">
      <c r="A1332" s="21" t="s">
        <v>1040</v>
      </c>
      <c r="B1332" s="22" t="s">
        <v>2384</v>
      </c>
      <c r="C1332" s="22" t="s">
        <v>3275</v>
      </c>
      <c r="D1332" s="23" t="s">
        <v>4593</v>
      </c>
    </row>
    <row r="1333" spans="1:4" ht="15.75" x14ac:dyDescent="0.25">
      <c r="A1333" s="21" t="s">
        <v>1039</v>
      </c>
      <c r="B1333" s="22" t="s">
        <v>2387</v>
      </c>
      <c r="C1333" s="22" t="s">
        <v>4595</v>
      </c>
      <c r="D1333" s="23" t="s">
        <v>4594</v>
      </c>
    </row>
    <row r="1334" spans="1:4" ht="15.75" x14ac:dyDescent="0.25">
      <c r="A1334" s="21" t="s">
        <v>1038</v>
      </c>
      <c r="B1334" s="22" t="s">
        <v>3259</v>
      </c>
      <c r="C1334" s="22" t="s">
        <v>4597</v>
      </c>
      <c r="D1334" s="23" t="s">
        <v>4596</v>
      </c>
    </row>
    <row r="1335" spans="1:4" ht="15.75" x14ac:dyDescent="0.25">
      <c r="A1335" s="21" t="s">
        <v>1037</v>
      </c>
      <c r="B1335" s="22" t="s">
        <v>2387</v>
      </c>
      <c r="C1335" s="22" t="s">
        <v>4599</v>
      </c>
      <c r="D1335" s="23" t="s">
        <v>4598</v>
      </c>
    </row>
    <row r="1336" spans="1:4" ht="15.75" x14ac:dyDescent="0.25">
      <c r="A1336" s="21" t="s">
        <v>1036</v>
      </c>
      <c r="B1336" s="22" t="s">
        <v>2387</v>
      </c>
      <c r="C1336" s="22" t="s">
        <v>4601</v>
      </c>
      <c r="D1336" s="23" t="s">
        <v>4600</v>
      </c>
    </row>
    <row r="1337" spans="1:4" ht="15.75" x14ac:dyDescent="0.25">
      <c r="A1337" s="21" t="s">
        <v>1035</v>
      </c>
      <c r="B1337" s="22" t="s">
        <v>2387</v>
      </c>
      <c r="C1337" s="22" t="s">
        <v>4602</v>
      </c>
      <c r="D1337" s="23" t="s">
        <v>2395</v>
      </c>
    </row>
    <row r="1338" spans="1:4" ht="15.75" x14ac:dyDescent="0.25">
      <c r="A1338" s="21" t="s">
        <v>1034</v>
      </c>
      <c r="B1338" s="22" t="s">
        <v>2387</v>
      </c>
      <c r="C1338" s="22" t="s">
        <v>4604</v>
      </c>
      <c r="D1338" s="23" t="s">
        <v>4603</v>
      </c>
    </row>
    <row r="1339" spans="1:4" ht="15.75" x14ac:dyDescent="0.25">
      <c r="A1339" s="21" t="s">
        <v>1033</v>
      </c>
      <c r="B1339" s="22" t="s">
        <v>3259</v>
      </c>
      <c r="C1339" s="22" t="s">
        <v>3430</v>
      </c>
      <c r="D1339" s="23" t="s">
        <v>2514</v>
      </c>
    </row>
    <row r="1340" spans="1:4" ht="15.75" x14ac:dyDescent="0.25">
      <c r="A1340" s="21" t="s">
        <v>1032</v>
      </c>
      <c r="B1340" s="22" t="s">
        <v>2387</v>
      </c>
      <c r="C1340" s="22" t="s">
        <v>2682</v>
      </c>
      <c r="D1340" s="23" t="s">
        <v>4605</v>
      </c>
    </row>
    <row r="1341" spans="1:4" ht="15.75" x14ac:dyDescent="0.25">
      <c r="A1341" s="21" t="s">
        <v>1031</v>
      </c>
      <c r="B1341" s="22" t="s">
        <v>2387</v>
      </c>
      <c r="C1341" s="22" t="s">
        <v>4607</v>
      </c>
      <c r="D1341" s="23" t="s">
        <v>4606</v>
      </c>
    </row>
    <row r="1342" spans="1:4" ht="15.75" x14ac:dyDescent="0.25">
      <c r="A1342" s="21" t="s">
        <v>1030</v>
      </c>
      <c r="B1342" s="22" t="s">
        <v>3259</v>
      </c>
      <c r="C1342" s="22" t="s">
        <v>3477</v>
      </c>
      <c r="D1342" s="23" t="s">
        <v>4608</v>
      </c>
    </row>
    <row r="1343" spans="1:4" ht="15.75" x14ac:dyDescent="0.25">
      <c r="A1343" s="21" t="s">
        <v>1029</v>
      </c>
      <c r="B1343" s="22" t="s">
        <v>2384</v>
      </c>
      <c r="C1343" s="22" t="s">
        <v>4610</v>
      </c>
      <c r="D1343" s="23" t="s">
        <v>4609</v>
      </c>
    </row>
    <row r="1344" spans="1:4" ht="15.75" x14ac:dyDescent="0.25">
      <c r="A1344" s="21" t="s">
        <v>1028</v>
      </c>
      <c r="B1344" s="22" t="s">
        <v>3259</v>
      </c>
      <c r="C1344" s="22" t="s">
        <v>4612</v>
      </c>
      <c r="D1344" s="23" t="s">
        <v>4611</v>
      </c>
    </row>
    <row r="1345" spans="1:4" ht="15.75" x14ac:dyDescent="0.25">
      <c r="A1345" s="21" t="s">
        <v>1027</v>
      </c>
      <c r="B1345" s="22" t="s">
        <v>2384</v>
      </c>
      <c r="C1345" s="22" t="s">
        <v>3156</v>
      </c>
      <c r="D1345" s="23" t="s">
        <v>4613</v>
      </c>
    </row>
    <row r="1346" spans="1:4" ht="15.75" x14ac:dyDescent="0.25">
      <c r="A1346" s="21" t="s">
        <v>1026</v>
      </c>
      <c r="B1346" s="22" t="s">
        <v>2387</v>
      </c>
      <c r="C1346" s="22" t="s">
        <v>2578</v>
      </c>
      <c r="D1346" s="23" t="s">
        <v>4614</v>
      </c>
    </row>
    <row r="1347" spans="1:4" ht="15.75" x14ac:dyDescent="0.25">
      <c r="A1347" s="21" t="s">
        <v>1025</v>
      </c>
      <c r="B1347" s="22" t="s">
        <v>2384</v>
      </c>
      <c r="C1347" s="22" t="s">
        <v>4616</v>
      </c>
      <c r="D1347" s="23" t="s">
        <v>4615</v>
      </c>
    </row>
    <row r="1348" spans="1:4" ht="15.75" x14ac:dyDescent="0.25">
      <c r="A1348" s="21" t="s">
        <v>1024</v>
      </c>
      <c r="B1348" s="22" t="s">
        <v>2387</v>
      </c>
      <c r="C1348" s="22" t="s">
        <v>2732</v>
      </c>
      <c r="D1348" s="23" t="s">
        <v>4617</v>
      </c>
    </row>
    <row r="1349" spans="1:4" ht="15.75" x14ac:dyDescent="0.25">
      <c r="A1349" s="21" t="s">
        <v>1023</v>
      </c>
      <c r="B1349" s="22" t="s">
        <v>2384</v>
      </c>
      <c r="C1349" s="22" t="s">
        <v>4619</v>
      </c>
      <c r="D1349" s="23" t="s">
        <v>4618</v>
      </c>
    </row>
    <row r="1350" spans="1:4" ht="15.75" x14ac:dyDescent="0.25">
      <c r="A1350" s="21" t="s">
        <v>1022</v>
      </c>
      <c r="B1350" s="22" t="s">
        <v>3259</v>
      </c>
      <c r="C1350" s="22" t="s">
        <v>3158</v>
      </c>
      <c r="D1350" s="23" t="s">
        <v>4620</v>
      </c>
    </row>
    <row r="1351" spans="1:4" ht="15.75" x14ac:dyDescent="0.25">
      <c r="A1351" s="21" t="s">
        <v>1021</v>
      </c>
      <c r="B1351" s="22" t="s">
        <v>2387</v>
      </c>
      <c r="C1351" s="22" t="s">
        <v>4622</v>
      </c>
      <c r="D1351" s="23" t="s">
        <v>4621</v>
      </c>
    </row>
    <row r="1352" spans="1:4" ht="15.75" x14ac:dyDescent="0.25">
      <c r="A1352" s="21" t="s">
        <v>1020</v>
      </c>
      <c r="B1352" s="22" t="s">
        <v>2384</v>
      </c>
      <c r="C1352" s="22" t="s">
        <v>4623</v>
      </c>
      <c r="D1352" s="23" t="s">
        <v>2949</v>
      </c>
    </row>
    <row r="1353" spans="1:4" ht="15.75" x14ac:dyDescent="0.25">
      <c r="A1353" s="21" t="s">
        <v>1019</v>
      </c>
      <c r="B1353" s="22" t="s">
        <v>2387</v>
      </c>
      <c r="C1353" s="22" t="s">
        <v>3095</v>
      </c>
      <c r="D1353" s="23" t="s">
        <v>4624</v>
      </c>
    </row>
    <row r="1354" spans="1:4" ht="15.75" x14ac:dyDescent="0.25">
      <c r="A1354" s="21" t="s">
        <v>1018</v>
      </c>
      <c r="B1354" s="22" t="s">
        <v>2384</v>
      </c>
      <c r="C1354" s="22" t="s">
        <v>4626</v>
      </c>
      <c r="D1354" s="23" t="s">
        <v>4625</v>
      </c>
    </row>
    <row r="1355" spans="1:4" ht="15.75" x14ac:dyDescent="0.25">
      <c r="A1355" s="21" t="s">
        <v>1017</v>
      </c>
      <c r="B1355" s="22" t="s">
        <v>2384</v>
      </c>
      <c r="C1355" s="22" t="s">
        <v>4627</v>
      </c>
      <c r="D1355" s="23" t="s">
        <v>3029</v>
      </c>
    </row>
    <row r="1356" spans="1:4" ht="15.75" x14ac:dyDescent="0.25">
      <c r="A1356" s="21" t="s">
        <v>1016</v>
      </c>
      <c r="B1356" s="22" t="s">
        <v>2384</v>
      </c>
      <c r="C1356" s="22" t="s">
        <v>4628</v>
      </c>
      <c r="D1356" s="23" t="s">
        <v>4358</v>
      </c>
    </row>
    <row r="1357" spans="1:4" ht="15.75" x14ac:dyDescent="0.25">
      <c r="A1357" s="21" t="s">
        <v>1015</v>
      </c>
      <c r="B1357" s="22" t="s">
        <v>2384</v>
      </c>
      <c r="C1357" s="22" t="s">
        <v>4630</v>
      </c>
      <c r="D1357" s="23" t="s">
        <v>4629</v>
      </c>
    </row>
    <row r="1358" spans="1:4" ht="15.75" x14ac:dyDescent="0.25">
      <c r="A1358" s="21" t="s">
        <v>1014</v>
      </c>
      <c r="B1358" s="22" t="s">
        <v>2384</v>
      </c>
      <c r="C1358" s="22" t="s">
        <v>4632</v>
      </c>
      <c r="D1358" s="23" t="s">
        <v>4631</v>
      </c>
    </row>
    <row r="1359" spans="1:4" ht="15.75" x14ac:dyDescent="0.25">
      <c r="A1359" s="21" t="s">
        <v>1013</v>
      </c>
      <c r="B1359" s="22" t="s">
        <v>2387</v>
      </c>
      <c r="C1359" s="22" t="s">
        <v>3465</v>
      </c>
      <c r="D1359" s="23" t="s">
        <v>4633</v>
      </c>
    </row>
    <row r="1360" spans="1:4" ht="15.75" x14ac:dyDescent="0.25">
      <c r="A1360" s="21" t="s">
        <v>1012</v>
      </c>
      <c r="B1360" s="22" t="s">
        <v>2384</v>
      </c>
      <c r="C1360" s="22" t="s">
        <v>4635</v>
      </c>
      <c r="D1360" s="23" t="s">
        <v>4634</v>
      </c>
    </row>
    <row r="1361" spans="1:4" ht="15.75" x14ac:dyDescent="0.25">
      <c r="A1361" s="21" t="s">
        <v>1011</v>
      </c>
      <c r="B1361" s="22" t="s">
        <v>2384</v>
      </c>
      <c r="C1361" s="22" t="s">
        <v>4636</v>
      </c>
      <c r="D1361" s="23" t="s">
        <v>2641</v>
      </c>
    </row>
    <row r="1362" spans="1:4" ht="15.75" x14ac:dyDescent="0.25">
      <c r="A1362" s="21" t="s">
        <v>1010</v>
      </c>
      <c r="B1362" s="22" t="s">
        <v>2387</v>
      </c>
      <c r="C1362" s="22" t="s">
        <v>4638</v>
      </c>
      <c r="D1362" s="23" t="s">
        <v>4637</v>
      </c>
    </row>
    <row r="1363" spans="1:4" ht="15.75" x14ac:dyDescent="0.25">
      <c r="A1363" s="21" t="s">
        <v>1009</v>
      </c>
      <c r="B1363" s="22" t="s">
        <v>2387</v>
      </c>
      <c r="C1363" s="22" t="s">
        <v>4640</v>
      </c>
      <c r="D1363" s="23" t="s">
        <v>4639</v>
      </c>
    </row>
    <row r="1364" spans="1:4" ht="15.75" x14ac:dyDescent="0.25">
      <c r="A1364" s="21" t="s">
        <v>1008</v>
      </c>
      <c r="B1364" s="22" t="s">
        <v>2387</v>
      </c>
      <c r="C1364" s="22" t="s">
        <v>3396</v>
      </c>
      <c r="D1364" s="23" t="s">
        <v>3800</v>
      </c>
    </row>
    <row r="1365" spans="1:4" ht="15.75" x14ac:dyDescent="0.25">
      <c r="A1365" s="21" t="s">
        <v>1007</v>
      </c>
      <c r="B1365" s="22" t="s">
        <v>2384</v>
      </c>
      <c r="C1365" s="22" t="s">
        <v>4642</v>
      </c>
      <c r="D1365" s="23" t="s">
        <v>4641</v>
      </c>
    </row>
    <row r="1366" spans="1:4" ht="15.75" x14ac:dyDescent="0.25">
      <c r="A1366" s="21" t="s">
        <v>1006</v>
      </c>
      <c r="B1366" s="22" t="s">
        <v>2384</v>
      </c>
      <c r="C1366" s="22" t="s">
        <v>2430</v>
      </c>
      <c r="D1366" s="23" t="s">
        <v>4643</v>
      </c>
    </row>
    <row r="1367" spans="1:4" ht="15.75" x14ac:dyDescent="0.25">
      <c r="A1367" s="21" t="s">
        <v>1005</v>
      </c>
      <c r="B1367" s="22" t="s">
        <v>3259</v>
      </c>
      <c r="C1367" s="22" t="s">
        <v>4645</v>
      </c>
      <c r="D1367" s="23" t="s">
        <v>4644</v>
      </c>
    </row>
    <row r="1368" spans="1:4" ht="15.75" x14ac:dyDescent="0.25">
      <c r="A1368" s="21" t="s">
        <v>1004</v>
      </c>
      <c r="B1368" s="22" t="s">
        <v>2384</v>
      </c>
      <c r="C1368" s="22" t="s">
        <v>4647</v>
      </c>
      <c r="D1368" s="23" t="s">
        <v>4646</v>
      </c>
    </row>
    <row r="1369" spans="1:4" ht="15.75" x14ac:dyDescent="0.25">
      <c r="A1369" s="21" t="s">
        <v>1003</v>
      </c>
      <c r="B1369" s="22" t="s">
        <v>2387</v>
      </c>
      <c r="C1369" s="22" t="s">
        <v>2578</v>
      </c>
      <c r="D1369" s="23" t="s">
        <v>4648</v>
      </c>
    </row>
    <row r="1370" spans="1:4" ht="15.75" x14ac:dyDescent="0.25">
      <c r="A1370" s="21" t="s">
        <v>1002</v>
      </c>
      <c r="B1370" s="22" t="s">
        <v>2387</v>
      </c>
      <c r="C1370" s="22" t="s">
        <v>4650</v>
      </c>
      <c r="D1370" s="23" t="s">
        <v>4649</v>
      </c>
    </row>
    <row r="1371" spans="1:4" ht="15.75" x14ac:dyDescent="0.25">
      <c r="A1371" s="21" t="s">
        <v>1001</v>
      </c>
      <c r="B1371" s="22" t="s">
        <v>2387</v>
      </c>
      <c r="C1371" s="22" t="s">
        <v>4652</v>
      </c>
      <c r="D1371" s="23" t="s">
        <v>4651</v>
      </c>
    </row>
    <row r="1372" spans="1:4" ht="15.75" x14ac:dyDescent="0.25">
      <c r="A1372" s="21" t="s">
        <v>1000</v>
      </c>
      <c r="B1372" s="22" t="s">
        <v>2384</v>
      </c>
      <c r="C1372" s="22" t="s">
        <v>4654</v>
      </c>
      <c r="D1372" s="23" t="s">
        <v>4653</v>
      </c>
    </row>
    <row r="1373" spans="1:4" ht="15.75" x14ac:dyDescent="0.25">
      <c r="A1373" s="21" t="s">
        <v>999</v>
      </c>
      <c r="B1373" s="22" t="s">
        <v>2384</v>
      </c>
      <c r="C1373" s="22" t="s">
        <v>4656</v>
      </c>
      <c r="D1373" s="23" t="s">
        <v>4655</v>
      </c>
    </row>
    <row r="1374" spans="1:4" ht="15.75" x14ac:dyDescent="0.25">
      <c r="A1374" s="21" t="s">
        <v>998</v>
      </c>
      <c r="B1374" s="22" t="s">
        <v>2387</v>
      </c>
      <c r="C1374" s="22" t="s">
        <v>4657</v>
      </c>
      <c r="D1374" s="23" t="s">
        <v>2727</v>
      </c>
    </row>
    <row r="1375" spans="1:4" ht="15.75" x14ac:dyDescent="0.25">
      <c r="A1375" s="21" t="s">
        <v>997</v>
      </c>
      <c r="B1375" s="22" t="s">
        <v>2387</v>
      </c>
      <c r="C1375" s="22" t="s">
        <v>4659</v>
      </c>
      <c r="D1375" s="23" t="s">
        <v>4658</v>
      </c>
    </row>
    <row r="1376" spans="1:4" ht="15.75" x14ac:dyDescent="0.25">
      <c r="A1376" s="21" t="s">
        <v>996</v>
      </c>
      <c r="B1376" s="22" t="s">
        <v>3259</v>
      </c>
      <c r="C1376" s="22" t="s">
        <v>4660</v>
      </c>
      <c r="D1376" s="23" t="s">
        <v>3365</v>
      </c>
    </row>
    <row r="1377" spans="1:4" ht="15.75" x14ac:dyDescent="0.25">
      <c r="A1377" s="21" t="s">
        <v>995</v>
      </c>
      <c r="B1377" s="22" t="s">
        <v>2387</v>
      </c>
      <c r="C1377" s="22" t="s">
        <v>4662</v>
      </c>
      <c r="D1377" s="23" t="s">
        <v>4661</v>
      </c>
    </row>
    <row r="1378" spans="1:4" ht="15.75" x14ac:dyDescent="0.25">
      <c r="A1378" s="21" t="s">
        <v>994</v>
      </c>
      <c r="B1378" s="22" t="s">
        <v>2387</v>
      </c>
      <c r="C1378" s="22" t="s">
        <v>3046</v>
      </c>
      <c r="D1378" s="23" t="s">
        <v>4663</v>
      </c>
    </row>
    <row r="1379" spans="1:4" ht="15.75" x14ac:dyDescent="0.25">
      <c r="A1379" s="21" t="s">
        <v>993</v>
      </c>
      <c r="B1379" s="22" t="s">
        <v>2384</v>
      </c>
      <c r="C1379" s="22" t="s">
        <v>4665</v>
      </c>
      <c r="D1379" s="23" t="s">
        <v>4664</v>
      </c>
    </row>
    <row r="1380" spans="1:4" ht="15.75" x14ac:dyDescent="0.25">
      <c r="A1380" s="21" t="s">
        <v>992</v>
      </c>
      <c r="B1380" s="22" t="s">
        <v>2387</v>
      </c>
      <c r="C1380" s="22" t="s">
        <v>2513</v>
      </c>
      <c r="D1380" s="23" t="s">
        <v>4666</v>
      </c>
    </row>
    <row r="1381" spans="1:4" ht="15.75" x14ac:dyDescent="0.25">
      <c r="A1381" s="21" t="s">
        <v>991</v>
      </c>
      <c r="B1381" s="22" t="s">
        <v>2387</v>
      </c>
      <c r="C1381" s="22" t="s">
        <v>2781</v>
      </c>
      <c r="D1381" s="23" t="s">
        <v>4667</v>
      </c>
    </row>
    <row r="1382" spans="1:4" ht="15.75" x14ac:dyDescent="0.25">
      <c r="A1382" s="21" t="s">
        <v>990</v>
      </c>
      <c r="B1382" s="22" t="s">
        <v>2387</v>
      </c>
      <c r="C1382" s="22" t="s">
        <v>4669</v>
      </c>
      <c r="D1382" s="23" t="s">
        <v>4668</v>
      </c>
    </row>
    <row r="1383" spans="1:4" ht="15.75" x14ac:dyDescent="0.25">
      <c r="A1383" s="21" t="s">
        <v>989</v>
      </c>
      <c r="B1383" s="22" t="s">
        <v>2384</v>
      </c>
      <c r="C1383" s="22" t="s">
        <v>3329</v>
      </c>
      <c r="D1383" s="23" t="s">
        <v>4670</v>
      </c>
    </row>
    <row r="1384" spans="1:4" ht="15.75" x14ac:dyDescent="0.25">
      <c r="A1384" s="21" t="s">
        <v>988</v>
      </c>
      <c r="B1384" s="22" t="s">
        <v>2387</v>
      </c>
      <c r="C1384" s="22" t="s">
        <v>4174</v>
      </c>
      <c r="D1384" s="23" t="s">
        <v>3518</v>
      </c>
    </row>
    <row r="1385" spans="1:4" ht="15.75" x14ac:dyDescent="0.25">
      <c r="A1385" s="21" t="s">
        <v>987</v>
      </c>
      <c r="B1385" s="22" t="s">
        <v>2387</v>
      </c>
      <c r="C1385" s="22" t="s">
        <v>4672</v>
      </c>
      <c r="D1385" s="23" t="s">
        <v>4671</v>
      </c>
    </row>
    <row r="1386" spans="1:4" ht="15.75" x14ac:dyDescent="0.25">
      <c r="A1386" s="21" t="s">
        <v>986</v>
      </c>
      <c r="B1386" s="22" t="s">
        <v>2384</v>
      </c>
      <c r="C1386" s="22" t="s">
        <v>4673</v>
      </c>
      <c r="D1386" s="23" t="s">
        <v>2911</v>
      </c>
    </row>
    <row r="1387" spans="1:4" ht="15.75" x14ac:dyDescent="0.25">
      <c r="A1387" s="21" t="s">
        <v>985</v>
      </c>
      <c r="B1387" s="22" t="s">
        <v>2387</v>
      </c>
      <c r="C1387" s="22" t="s">
        <v>4675</v>
      </c>
      <c r="D1387" s="23" t="s">
        <v>4674</v>
      </c>
    </row>
    <row r="1388" spans="1:4" ht="15.75" x14ac:dyDescent="0.25">
      <c r="A1388" s="21" t="s">
        <v>984</v>
      </c>
      <c r="B1388" s="22" t="s">
        <v>2387</v>
      </c>
      <c r="C1388" s="22" t="s">
        <v>4676</v>
      </c>
      <c r="D1388" s="23" t="s">
        <v>4085</v>
      </c>
    </row>
    <row r="1389" spans="1:4" ht="15.75" x14ac:dyDescent="0.25">
      <c r="A1389" s="21" t="s">
        <v>983</v>
      </c>
      <c r="B1389" s="22" t="s">
        <v>2384</v>
      </c>
      <c r="C1389" s="22" t="s">
        <v>4678</v>
      </c>
      <c r="D1389" s="23" t="s">
        <v>4677</v>
      </c>
    </row>
    <row r="1390" spans="1:4" ht="15.75" x14ac:dyDescent="0.25">
      <c r="A1390" s="21" t="s">
        <v>982</v>
      </c>
      <c r="B1390" s="22" t="s">
        <v>2387</v>
      </c>
      <c r="C1390" s="22" t="s">
        <v>2408</v>
      </c>
      <c r="D1390" s="23" t="s">
        <v>4679</v>
      </c>
    </row>
    <row r="1391" spans="1:4" ht="15.75" x14ac:dyDescent="0.25">
      <c r="A1391" s="21" t="s">
        <v>981</v>
      </c>
      <c r="B1391" s="22" t="s">
        <v>2387</v>
      </c>
      <c r="C1391" s="22" t="s">
        <v>3226</v>
      </c>
      <c r="D1391" s="23" t="s">
        <v>4680</v>
      </c>
    </row>
    <row r="1392" spans="1:4" ht="15.75" x14ac:dyDescent="0.25">
      <c r="A1392" s="21" t="s">
        <v>980</v>
      </c>
      <c r="B1392" s="22" t="s">
        <v>2387</v>
      </c>
      <c r="C1392" s="22" t="s">
        <v>4681</v>
      </c>
      <c r="D1392" s="23" t="s">
        <v>3201</v>
      </c>
    </row>
    <row r="1393" spans="1:4" ht="15.75" x14ac:dyDescent="0.25">
      <c r="A1393" s="21" t="s">
        <v>979</v>
      </c>
      <c r="B1393" s="22" t="s">
        <v>2387</v>
      </c>
      <c r="C1393" s="22" t="s">
        <v>2680</v>
      </c>
      <c r="D1393" s="23" t="s">
        <v>4682</v>
      </c>
    </row>
    <row r="1394" spans="1:4" ht="15.75" x14ac:dyDescent="0.25">
      <c r="A1394" s="21" t="s">
        <v>978</v>
      </c>
      <c r="B1394" s="22" t="s">
        <v>2384</v>
      </c>
      <c r="C1394" s="22" t="s">
        <v>4684</v>
      </c>
      <c r="D1394" s="23" t="s">
        <v>4683</v>
      </c>
    </row>
    <row r="1395" spans="1:4" ht="15.75" x14ac:dyDescent="0.25">
      <c r="A1395" s="21" t="s">
        <v>977</v>
      </c>
      <c r="B1395" s="22" t="s">
        <v>2384</v>
      </c>
      <c r="C1395" s="22" t="s">
        <v>4686</v>
      </c>
      <c r="D1395" s="23" t="s">
        <v>4685</v>
      </c>
    </row>
    <row r="1396" spans="1:4" ht="15.75" x14ac:dyDescent="0.25">
      <c r="A1396" s="21" t="s">
        <v>976</v>
      </c>
      <c r="B1396" s="22" t="s">
        <v>2387</v>
      </c>
      <c r="C1396" s="22" t="s">
        <v>2578</v>
      </c>
      <c r="D1396" s="23" t="s">
        <v>4687</v>
      </c>
    </row>
    <row r="1397" spans="1:4" ht="15.75" x14ac:dyDescent="0.25">
      <c r="A1397" s="21" t="s">
        <v>975</v>
      </c>
      <c r="B1397" s="22" t="s">
        <v>2387</v>
      </c>
      <c r="C1397" s="22" t="s">
        <v>2578</v>
      </c>
      <c r="D1397" s="23" t="s">
        <v>4688</v>
      </c>
    </row>
    <row r="1398" spans="1:4" ht="15.75" x14ac:dyDescent="0.25">
      <c r="A1398" s="21" t="s">
        <v>974</v>
      </c>
      <c r="B1398" s="22" t="s">
        <v>2384</v>
      </c>
      <c r="C1398" s="22" t="s">
        <v>4690</v>
      </c>
      <c r="D1398" s="23" t="s">
        <v>4689</v>
      </c>
    </row>
    <row r="1399" spans="1:4" ht="15.75" x14ac:dyDescent="0.25">
      <c r="A1399" s="21" t="s">
        <v>973</v>
      </c>
      <c r="B1399" s="22" t="s">
        <v>3259</v>
      </c>
      <c r="C1399" s="22" t="s">
        <v>4692</v>
      </c>
      <c r="D1399" s="23" t="s">
        <v>4691</v>
      </c>
    </row>
    <row r="1400" spans="1:4" ht="15.75" x14ac:dyDescent="0.25">
      <c r="A1400" s="21" t="s">
        <v>972</v>
      </c>
      <c r="B1400" s="22" t="s">
        <v>2384</v>
      </c>
      <c r="C1400" s="22" t="s">
        <v>2854</v>
      </c>
      <c r="D1400" s="23" t="s">
        <v>4693</v>
      </c>
    </row>
    <row r="1401" spans="1:4" ht="15.75" x14ac:dyDescent="0.25">
      <c r="A1401" s="21" t="s">
        <v>971</v>
      </c>
      <c r="B1401" s="22" t="s">
        <v>2384</v>
      </c>
      <c r="C1401" s="22" t="s">
        <v>3664</v>
      </c>
      <c r="D1401" s="23" t="s">
        <v>4694</v>
      </c>
    </row>
    <row r="1402" spans="1:4" ht="15.75" x14ac:dyDescent="0.25">
      <c r="A1402" s="21" t="s">
        <v>970</v>
      </c>
      <c r="B1402" s="22" t="s">
        <v>2384</v>
      </c>
      <c r="C1402" s="22" t="s">
        <v>4695</v>
      </c>
      <c r="D1402" s="23" t="s">
        <v>4389</v>
      </c>
    </row>
    <row r="1403" spans="1:4" ht="15.75" x14ac:dyDescent="0.25">
      <c r="A1403" s="21" t="s">
        <v>969</v>
      </c>
      <c r="B1403" s="22" t="s">
        <v>2384</v>
      </c>
      <c r="C1403" s="22" t="s">
        <v>2496</v>
      </c>
      <c r="D1403" s="23" t="s">
        <v>4696</v>
      </c>
    </row>
    <row r="1404" spans="1:4" ht="15.75" x14ac:dyDescent="0.25">
      <c r="A1404" s="21" t="s">
        <v>968</v>
      </c>
      <c r="B1404" s="22" t="s">
        <v>2384</v>
      </c>
      <c r="C1404" s="22" t="s">
        <v>3513</v>
      </c>
      <c r="D1404" s="23" t="s">
        <v>4697</v>
      </c>
    </row>
    <row r="1405" spans="1:4" ht="15.75" x14ac:dyDescent="0.25">
      <c r="A1405" s="21" t="s">
        <v>967</v>
      </c>
      <c r="B1405" s="22" t="s">
        <v>2384</v>
      </c>
      <c r="C1405" s="22" t="s">
        <v>4699</v>
      </c>
      <c r="D1405" s="23" t="s">
        <v>4698</v>
      </c>
    </row>
    <row r="1406" spans="1:4" ht="15.75" x14ac:dyDescent="0.25">
      <c r="A1406" s="21" t="s">
        <v>966</v>
      </c>
      <c r="B1406" s="22" t="s">
        <v>2384</v>
      </c>
      <c r="C1406" s="22" t="s">
        <v>4701</v>
      </c>
      <c r="D1406" s="23" t="s">
        <v>4700</v>
      </c>
    </row>
    <row r="1407" spans="1:4" ht="15.75" x14ac:dyDescent="0.25">
      <c r="A1407" s="21" t="s">
        <v>965</v>
      </c>
      <c r="B1407" s="22" t="s">
        <v>2387</v>
      </c>
      <c r="C1407" s="22" t="s">
        <v>2436</v>
      </c>
      <c r="D1407" s="23" t="s">
        <v>4702</v>
      </c>
    </row>
    <row r="1408" spans="1:4" ht="15.75" x14ac:dyDescent="0.25">
      <c r="A1408" s="21" t="s">
        <v>964</v>
      </c>
      <c r="B1408" s="22" t="s">
        <v>2384</v>
      </c>
      <c r="C1408" s="22" t="s">
        <v>3664</v>
      </c>
      <c r="D1408" s="23" t="s">
        <v>4703</v>
      </c>
    </row>
    <row r="1409" spans="1:4" ht="15.75" x14ac:dyDescent="0.25">
      <c r="A1409" s="21" t="s">
        <v>963</v>
      </c>
      <c r="B1409" s="22" t="s">
        <v>2387</v>
      </c>
      <c r="C1409" s="22" t="s">
        <v>2472</v>
      </c>
      <c r="D1409" s="23" t="s">
        <v>4704</v>
      </c>
    </row>
    <row r="1410" spans="1:4" ht="15.75" x14ac:dyDescent="0.25">
      <c r="A1410" s="21" t="s">
        <v>962</v>
      </c>
      <c r="B1410" s="22" t="s">
        <v>2387</v>
      </c>
      <c r="C1410" s="22" t="s">
        <v>2388</v>
      </c>
      <c r="D1410" s="23" t="s">
        <v>4705</v>
      </c>
    </row>
    <row r="1411" spans="1:4" ht="15.75" x14ac:dyDescent="0.25">
      <c r="A1411" s="21" t="s">
        <v>961</v>
      </c>
      <c r="B1411" s="22" t="s">
        <v>2387</v>
      </c>
      <c r="C1411" s="22" t="s">
        <v>4707</v>
      </c>
      <c r="D1411" s="23" t="s">
        <v>4706</v>
      </c>
    </row>
    <row r="1412" spans="1:4" ht="15.75" x14ac:dyDescent="0.25">
      <c r="A1412" s="21" t="s">
        <v>960</v>
      </c>
      <c r="B1412" s="22" t="s">
        <v>2384</v>
      </c>
      <c r="C1412" s="22" t="s">
        <v>4708</v>
      </c>
      <c r="D1412" s="23" t="s">
        <v>4252</v>
      </c>
    </row>
    <row r="1413" spans="1:4" ht="15.75" x14ac:dyDescent="0.25">
      <c r="A1413" s="21" t="s">
        <v>959</v>
      </c>
      <c r="B1413" s="22" t="s">
        <v>2384</v>
      </c>
      <c r="C1413" s="22" t="s">
        <v>4654</v>
      </c>
      <c r="D1413" s="23" t="s">
        <v>4709</v>
      </c>
    </row>
    <row r="1414" spans="1:4" ht="15.75" x14ac:dyDescent="0.25">
      <c r="A1414" s="21" t="s">
        <v>958</v>
      </c>
      <c r="B1414" s="22" t="s">
        <v>2384</v>
      </c>
      <c r="C1414" s="22" t="s">
        <v>4710</v>
      </c>
      <c r="D1414" s="23" t="s">
        <v>4434</v>
      </c>
    </row>
    <row r="1415" spans="1:4" ht="15.75" x14ac:dyDescent="0.25">
      <c r="A1415" s="21" t="s">
        <v>957</v>
      </c>
      <c r="B1415" s="22" t="s">
        <v>2387</v>
      </c>
      <c r="C1415" s="22" t="s">
        <v>2684</v>
      </c>
      <c r="D1415" s="23" t="s">
        <v>4711</v>
      </c>
    </row>
    <row r="1416" spans="1:4" ht="15.75" x14ac:dyDescent="0.25">
      <c r="A1416" s="21" t="s">
        <v>956</v>
      </c>
      <c r="B1416" s="22" t="s">
        <v>2387</v>
      </c>
      <c r="C1416" s="22" t="s">
        <v>4713</v>
      </c>
      <c r="D1416" s="23" t="s">
        <v>4712</v>
      </c>
    </row>
    <row r="1417" spans="1:4" ht="15.75" x14ac:dyDescent="0.25">
      <c r="A1417" s="21" t="s">
        <v>955</v>
      </c>
      <c r="B1417" s="22" t="s">
        <v>2387</v>
      </c>
      <c r="C1417" s="22" t="s">
        <v>2547</v>
      </c>
      <c r="D1417" s="23" t="s">
        <v>4714</v>
      </c>
    </row>
    <row r="1418" spans="1:4" ht="15.75" x14ac:dyDescent="0.25">
      <c r="A1418" s="21" t="s">
        <v>954</v>
      </c>
      <c r="B1418" s="22" t="s">
        <v>2384</v>
      </c>
      <c r="C1418" s="22" t="s">
        <v>4716</v>
      </c>
      <c r="D1418" s="23" t="s">
        <v>4715</v>
      </c>
    </row>
    <row r="1419" spans="1:4" ht="15.75" x14ac:dyDescent="0.25">
      <c r="A1419" s="21" t="s">
        <v>953</v>
      </c>
      <c r="B1419" s="22" t="s">
        <v>3259</v>
      </c>
      <c r="C1419" s="22" t="s">
        <v>2594</v>
      </c>
      <c r="D1419" s="23" t="s">
        <v>4717</v>
      </c>
    </row>
    <row r="1420" spans="1:4" ht="15.75" x14ac:dyDescent="0.25">
      <c r="A1420" s="21" t="s">
        <v>952</v>
      </c>
      <c r="B1420" s="22" t="s">
        <v>2387</v>
      </c>
      <c r="C1420" s="22" t="s">
        <v>2897</v>
      </c>
      <c r="D1420" s="23" t="s">
        <v>4718</v>
      </c>
    </row>
    <row r="1421" spans="1:4" ht="15.75" x14ac:dyDescent="0.25">
      <c r="A1421" s="21" t="s">
        <v>951</v>
      </c>
      <c r="B1421" s="22" t="s">
        <v>2387</v>
      </c>
      <c r="C1421" s="22" t="s">
        <v>4720</v>
      </c>
      <c r="D1421" s="23" t="s">
        <v>4719</v>
      </c>
    </row>
    <row r="1422" spans="1:4" ht="15.75" x14ac:dyDescent="0.25">
      <c r="A1422" s="21" t="s">
        <v>950</v>
      </c>
      <c r="B1422" s="22" t="s">
        <v>2384</v>
      </c>
      <c r="C1422" s="22" t="s">
        <v>4722</v>
      </c>
      <c r="D1422" s="23" t="s">
        <v>4721</v>
      </c>
    </row>
    <row r="1423" spans="1:4" ht="15.75" x14ac:dyDescent="0.25">
      <c r="A1423" s="21" t="s">
        <v>949</v>
      </c>
      <c r="B1423" s="22" t="s">
        <v>2387</v>
      </c>
      <c r="C1423" s="22" t="s">
        <v>4724</v>
      </c>
      <c r="D1423" s="23" t="s">
        <v>4723</v>
      </c>
    </row>
    <row r="1424" spans="1:4" ht="15.75" x14ac:dyDescent="0.25">
      <c r="A1424" s="21" t="s">
        <v>948</v>
      </c>
      <c r="B1424" s="22" t="s">
        <v>2387</v>
      </c>
      <c r="C1424" s="22" t="s">
        <v>4726</v>
      </c>
      <c r="D1424" s="23" t="s">
        <v>4725</v>
      </c>
    </row>
    <row r="1425" spans="1:4" ht="15.75" x14ac:dyDescent="0.25">
      <c r="A1425" s="21" t="s">
        <v>947</v>
      </c>
      <c r="B1425" s="22" t="s">
        <v>2384</v>
      </c>
      <c r="C1425" s="22" t="s">
        <v>4728</v>
      </c>
      <c r="D1425" s="23" t="s">
        <v>4727</v>
      </c>
    </row>
    <row r="1426" spans="1:4" ht="15.75" x14ac:dyDescent="0.25">
      <c r="A1426" s="21" t="s">
        <v>946</v>
      </c>
      <c r="B1426" s="22" t="s">
        <v>2387</v>
      </c>
      <c r="C1426" s="22" t="s">
        <v>4730</v>
      </c>
      <c r="D1426" s="23" t="s">
        <v>4729</v>
      </c>
    </row>
    <row r="1427" spans="1:4" ht="15.75" x14ac:dyDescent="0.25">
      <c r="A1427" s="21" t="s">
        <v>945</v>
      </c>
      <c r="B1427" s="22" t="s">
        <v>2387</v>
      </c>
      <c r="C1427" s="22" t="s">
        <v>2398</v>
      </c>
      <c r="D1427" s="23" t="s">
        <v>4731</v>
      </c>
    </row>
    <row r="1428" spans="1:4" ht="15.75" x14ac:dyDescent="0.25">
      <c r="A1428" s="21" t="s">
        <v>944</v>
      </c>
      <c r="B1428" s="22" t="s">
        <v>2384</v>
      </c>
      <c r="C1428" s="22" t="s">
        <v>4732</v>
      </c>
      <c r="D1428" s="23" t="s">
        <v>2933</v>
      </c>
    </row>
    <row r="1429" spans="1:4" ht="15.75" x14ac:dyDescent="0.25">
      <c r="A1429" s="21" t="s">
        <v>943</v>
      </c>
      <c r="B1429" s="22" t="s">
        <v>2384</v>
      </c>
      <c r="C1429" s="22" t="s">
        <v>4734</v>
      </c>
      <c r="D1429" s="23" t="s">
        <v>4733</v>
      </c>
    </row>
    <row r="1430" spans="1:4" ht="15.75" x14ac:dyDescent="0.25">
      <c r="A1430" s="21" t="s">
        <v>942</v>
      </c>
      <c r="B1430" s="22" t="s">
        <v>2384</v>
      </c>
      <c r="C1430" s="22" t="s">
        <v>3219</v>
      </c>
      <c r="D1430" s="23" t="s">
        <v>2508</v>
      </c>
    </row>
    <row r="1431" spans="1:4" ht="15.75" x14ac:dyDescent="0.25">
      <c r="A1431" s="21" t="s">
        <v>941</v>
      </c>
      <c r="B1431" s="22" t="s">
        <v>2387</v>
      </c>
      <c r="C1431" s="22" t="s">
        <v>4736</v>
      </c>
      <c r="D1431" s="23" t="s">
        <v>4735</v>
      </c>
    </row>
    <row r="1432" spans="1:4" ht="15.75" x14ac:dyDescent="0.25">
      <c r="A1432" s="21" t="s">
        <v>940</v>
      </c>
      <c r="B1432" s="22" t="s">
        <v>3259</v>
      </c>
      <c r="C1432" s="22" t="s">
        <v>4738</v>
      </c>
      <c r="D1432" s="23" t="s">
        <v>4737</v>
      </c>
    </row>
    <row r="1433" spans="1:4" ht="15.75" x14ac:dyDescent="0.25">
      <c r="A1433" s="21" t="s">
        <v>939</v>
      </c>
      <c r="B1433" s="22" t="s">
        <v>2384</v>
      </c>
      <c r="C1433" s="22" t="s">
        <v>2430</v>
      </c>
      <c r="D1433" s="23" t="s">
        <v>4739</v>
      </c>
    </row>
    <row r="1434" spans="1:4" ht="15.75" x14ac:dyDescent="0.25">
      <c r="A1434" s="21" t="s">
        <v>938</v>
      </c>
      <c r="B1434" s="22" t="s">
        <v>2384</v>
      </c>
      <c r="C1434" s="22" t="s">
        <v>4741</v>
      </c>
      <c r="D1434" s="23" t="s">
        <v>4740</v>
      </c>
    </row>
    <row r="1435" spans="1:4" ht="15.75" x14ac:dyDescent="0.25">
      <c r="A1435" s="21" t="s">
        <v>937</v>
      </c>
      <c r="B1435" s="22" t="s">
        <v>2384</v>
      </c>
      <c r="C1435" s="22" t="s">
        <v>3019</v>
      </c>
      <c r="D1435" s="23" t="s">
        <v>4742</v>
      </c>
    </row>
    <row r="1436" spans="1:4" ht="15.75" x14ac:dyDescent="0.25">
      <c r="A1436" s="21" t="s">
        <v>936</v>
      </c>
      <c r="B1436" s="22" t="s">
        <v>2384</v>
      </c>
      <c r="C1436" s="22" t="s">
        <v>4743</v>
      </c>
      <c r="D1436" s="23" t="s">
        <v>2957</v>
      </c>
    </row>
    <row r="1437" spans="1:4" ht="15.75" x14ac:dyDescent="0.25">
      <c r="A1437" s="21" t="s">
        <v>935</v>
      </c>
      <c r="B1437" s="22" t="s">
        <v>2387</v>
      </c>
      <c r="C1437" s="22" t="s">
        <v>4745</v>
      </c>
      <c r="D1437" s="23" t="s">
        <v>4744</v>
      </c>
    </row>
    <row r="1438" spans="1:4" ht="15.75" x14ac:dyDescent="0.25">
      <c r="A1438" s="21" t="s">
        <v>934</v>
      </c>
      <c r="B1438" s="22" t="s">
        <v>2384</v>
      </c>
      <c r="C1438" s="22" t="s">
        <v>3931</v>
      </c>
      <c r="D1438" s="23" t="s">
        <v>4746</v>
      </c>
    </row>
    <row r="1439" spans="1:4" ht="15.75" x14ac:dyDescent="0.25">
      <c r="A1439" s="21" t="s">
        <v>933</v>
      </c>
      <c r="B1439" s="22" t="s">
        <v>2384</v>
      </c>
      <c r="C1439" s="22" t="s">
        <v>2940</v>
      </c>
      <c r="D1439" s="23" t="s">
        <v>4747</v>
      </c>
    </row>
    <row r="1440" spans="1:4" ht="15.75" x14ac:dyDescent="0.25">
      <c r="A1440" s="21" t="s">
        <v>932</v>
      </c>
      <c r="B1440" s="22" t="s">
        <v>2384</v>
      </c>
      <c r="C1440" s="22" t="s">
        <v>3726</v>
      </c>
      <c r="D1440" s="23" t="s">
        <v>4748</v>
      </c>
    </row>
    <row r="1441" spans="1:4" ht="15.75" x14ac:dyDescent="0.25">
      <c r="A1441" s="21" t="s">
        <v>931</v>
      </c>
      <c r="B1441" s="22" t="s">
        <v>2384</v>
      </c>
      <c r="C1441" s="22" t="s">
        <v>4750</v>
      </c>
      <c r="D1441" s="23" t="s">
        <v>4749</v>
      </c>
    </row>
    <row r="1442" spans="1:4" ht="15.75" x14ac:dyDescent="0.25">
      <c r="A1442" s="21" t="s">
        <v>930</v>
      </c>
      <c r="B1442" s="22" t="s">
        <v>2384</v>
      </c>
      <c r="C1442" s="22" t="s">
        <v>4751</v>
      </c>
      <c r="D1442" s="23" t="s">
        <v>2661</v>
      </c>
    </row>
    <row r="1443" spans="1:4" ht="15.75" x14ac:dyDescent="0.25">
      <c r="A1443" s="21" t="s">
        <v>929</v>
      </c>
      <c r="B1443" s="22" t="s">
        <v>2387</v>
      </c>
      <c r="C1443" s="22" t="s">
        <v>2547</v>
      </c>
      <c r="D1443" s="23" t="s">
        <v>4752</v>
      </c>
    </row>
    <row r="1444" spans="1:4" ht="15.75" x14ac:dyDescent="0.25">
      <c r="A1444" s="21" t="s">
        <v>928</v>
      </c>
      <c r="B1444" s="22" t="s">
        <v>2384</v>
      </c>
      <c r="C1444" s="22" t="s">
        <v>3268</v>
      </c>
      <c r="D1444" s="23" t="s">
        <v>4753</v>
      </c>
    </row>
    <row r="1445" spans="1:4" ht="15.75" x14ac:dyDescent="0.25">
      <c r="A1445" s="21" t="s">
        <v>927</v>
      </c>
      <c r="B1445" s="22" t="s">
        <v>2384</v>
      </c>
      <c r="C1445" s="22" t="s">
        <v>4754</v>
      </c>
      <c r="D1445" s="23" t="s">
        <v>2395</v>
      </c>
    </row>
    <row r="1446" spans="1:4" ht="15.75" x14ac:dyDescent="0.25">
      <c r="A1446" s="21" t="s">
        <v>926</v>
      </c>
      <c r="B1446" s="22" t="s">
        <v>2387</v>
      </c>
      <c r="C1446" s="22" t="s">
        <v>4756</v>
      </c>
      <c r="D1446" s="23" t="s">
        <v>4755</v>
      </c>
    </row>
    <row r="1447" spans="1:4" ht="15.75" x14ac:dyDescent="0.25">
      <c r="A1447" s="21" t="s">
        <v>925</v>
      </c>
      <c r="B1447" s="22" t="s">
        <v>2384</v>
      </c>
      <c r="C1447" s="22" t="s">
        <v>2785</v>
      </c>
      <c r="D1447" s="23" t="s">
        <v>2514</v>
      </c>
    </row>
    <row r="1448" spans="1:4" ht="15.75" x14ac:dyDescent="0.25">
      <c r="A1448" s="21" t="s">
        <v>924</v>
      </c>
      <c r="B1448" s="22" t="s">
        <v>2384</v>
      </c>
      <c r="C1448" s="22" t="s">
        <v>3849</v>
      </c>
      <c r="D1448" s="23" t="s">
        <v>4757</v>
      </c>
    </row>
    <row r="1449" spans="1:4" ht="15.75" x14ac:dyDescent="0.25">
      <c r="A1449" s="21" t="s">
        <v>923</v>
      </c>
      <c r="B1449" s="22" t="s">
        <v>2384</v>
      </c>
      <c r="C1449" s="22" t="s">
        <v>4759</v>
      </c>
      <c r="D1449" s="23" t="s">
        <v>4758</v>
      </c>
    </row>
    <row r="1450" spans="1:4" ht="15.75" x14ac:dyDescent="0.25">
      <c r="A1450" s="21" t="s">
        <v>922</v>
      </c>
      <c r="B1450" s="22" t="s">
        <v>2384</v>
      </c>
      <c r="C1450" s="22" t="s">
        <v>4761</v>
      </c>
      <c r="D1450" s="23" t="s">
        <v>4760</v>
      </c>
    </row>
    <row r="1451" spans="1:4" ht="15.75" x14ac:dyDescent="0.25">
      <c r="A1451" s="21" t="s">
        <v>921</v>
      </c>
      <c r="B1451" s="22" t="s">
        <v>2384</v>
      </c>
      <c r="C1451" s="22" t="s">
        <v>4763</v>
      </c>
      <c r="D1451" s="23" t="s">
        <v>4762</v>
      </c>
    </row>
    <row r="1452" spans="1:4" ht="15.75" x14ac:dyDescent="0.25">
      <c r="A1452" s="21" t="s">
        <v>920</v>
      </c>
      <c r="B1452" s="22" t="s">
        <v>2387</v>
      </c>
      <c r="C1452" s="22" t="s">
        <v>4765</v>
      </c>
      <c r="D1452" s="23" t="s">
        <v>4764</v>
      </c>
    </row>
    <row r="1453" spans="1:4" ht="15.75" x14ac:dyDescent="0.25">
      <c r="A1453" s="21" t="s">
        <v>919</v>
      </c>
      <c r="B1453" s="22" t="s">
        <v>2387</v>
      </c>
      <c r="C1453" s="22" t="s">
        <v>2436</v>
      </c>
      <c r="D1453" s="23" t="s">
        <v>4766</v>
      </c>
    </row>
    <row r="1454" spans="1:4" ht="15.75" x14ac:dyDescent="0.25">
      <c r="A1454" s="21" t="s">
        <v>918</v>
      </c>
      <c r="B1454" s="22" t="s">
        <v>2387</v>
      </c>
      <c r="C1454" s="22" t="s">
        <v>3735</v>
      </c>
      <c r="D1454" s="23" t="s">
        <v>4767</v>
      </c>
    </row>
    <row r="1455" spans="1:4" ht="15.75" x14ac:dyDescent="0.25">
      <c r="A1455" s="21" t="s">
        <v>917</v>
      </c>
      <c r="B1455" s="22" t="s">
        <v>2387</v>
      </c>
      <c r="C1455" s="22" t="s">
        <v>4769</v>
      </c>
      <c r="D1455" s="23" t="s">
        <v>4768</v>
      </c>
    </row>
    <row r="1456" spans="1:4" ht="15.75" x14ac:dyDescent="0.25">
      <c r="A1456" s="21" t="s">
        <v>916</v>
      </c>
      <c r="B1456" s="22" t="s">
        <v>2387</v>
      </c>
      <c r="C1456" s="22" t="s">
        <v>4771</v>
      </c>
      <c r="D1456" s="23" t="s">
        <v>4770</v>
      </c>
    </row>
    <row r="1457" spans="1:4" ht="15.75" x14ac:dyDescent="0.25">
      <c r="A1457" s="21" t="s">
        <v>915</v>
      </c>
      <c r="B1457" s="22" t="s">
        <v>2387</v>
      </c>
      <c r="C1457" s="22" t="s">
        <v>4772</v>
      </c>
      <c r="D1457" s="23" t="s">
        <v>3038</v>
      </c>
    </row>
    <row r="1458" spans="1:4" ht="15.75" x14ac:dyDescent="0.25">
      <c r="A1458" s="21" t="s">
        <v>914</v>
      </c>
      <c r="B1458" s="22" t="s">
        <v>2384</v>
      </c>
      <c r="C1458" s="22" t="s">
        <v>4774</v>
      </c>
      <c r="D1458" s="23" t="s">
        <v>4773</v>
      </c>
    </row>
    <row r="1459" spans="1:4" ht="15.75" x14ac:dyDescent="0.25">
      <c r="A1459" s="21" t="s">
        <v>913</v>
      </c>
      <c r="B1459" s="22" t="s">
        <v>2384</v>
      </c>
      <c r="C1459" s="22" t="s">
        <v>2854</v>
      </c>
      <c r="D1459" s="23" t="s">
        <v>4775</v>
      </c>
    </row>
    <row r="1460" spans="1:4" ht="15.75" x14ac:dyDescent="0.25">
      <c r="A1460" s="21" t="s">
        <v>912</v>
      </c>
      <c r="B1460" s="22" t="s">
        <v>2387</v>
      </c>
      <c r="C1460" s="22" t="s">
        <v>4777</v>
      </c>
      <c r="D1460" s="23" t="s">
        <v>4776</v>
      </c>
    </row>
    <row r="1461" spans="1:4" ht="15.75" x14ac:dyDescent="0.25">
      <c r="A1461" s="21" t="s">
        <v>911</v>
      </c>
      <c r="B1461" s="22" t="s">
        <v>2387</v>
      </c>
      <c r="C1461" s="22" t="s">
        <v>4778</v>
      </c>
      <c r="D1461" s="23" t="s">
        <v>3776</v>
      </c>
    </row>
    <row r="1462" spans="1:4" ht="15.75" x14ac:dyDescent="0.25">
      <c r="A1462" s="21" t="s">
        <v>910</v>
      </c>
      <c r="B1462" s="22" t="s">
        <v>2384</v>
      </c>
      <c r="C1462" s="22" t="s">
        <v>3329</v>
      </c>
      <c r="D1462" s="23" t="s">
        <v>2927</v>
      </c>
    </row>
    <row r="1463" spans="1:4" ht="15.75" x14ac:dyDescent="0.25">
      <c r="A1463" s="21" t="s">
        <v>909</v>
      </c>
      <c r="B1463" s="22" t="s">
        <v>2384</v>
      </c>
      <c r="C1463" s="22" t="s">
        <v>4779</v>
      </c>
      <c r="D1463" s="23" t="s">
        <v>2811</v>
      </c>
    </row>
    <row r="1464" spans="1:4" ht="15.75" x14ac:dyDescent="0.25">
      <c r="A1464" s="21" t="s">
        <v>908</v>
      </c>
      <c r="B1464" s="22" t="s">
        <v>2387</v>
      </c>
      <c r="C1464" s="22" t="s">
        <v>2866</v>
      </c>
      <c r="D1464" s="23" t="s">
        <v>4780</v>
      </c>
    </row>
    <row r="1465" spans="1:4" ht="15.75" x14ac:dyDescent="0.25">
      <c r="A1465" s="21" t="s">
        <v>907</v>
      </c>
      <c r="B1465" s="22" t="s">
        <v>2387</v>
      </c>
      <c r="C1465" s="22" t="s">
        <v>4782</v>
      </c>
      <c r="D1465" s="23" t="s">
        <v>4781</v>
      </c>
    </row>
    <row r="1466" spans="1:4" ht="15.75" x14ac:dyDescent="0.25">
      <c r="A1466" s="21" t="s">
        <v>906</v>
      </c>
      <c r="B1466" s="22" t="s">
        <v>2384</v>
      </c>
      <c r="C1466" s="22" t="s">
        <v>4783</v>
      </c>
      <c r="D1466" s="23" t="s">
        <v>2892</v>
      </c>
    </row>
    <row r="1467" spans="1:4" ht="15.75" x14ac:dyDescent="0.25">
      <c r="A1467" s="21" t="s">
        <v>905</v>
      </c>
      <c r="B1467" s="22" t="s">
        <v>2387</v>
      </c>
      <c r="C1467" s="22" t="s">
        <v>4784</v>
      </c>
      <c r="D1467" s="23" t="s">
        <v>3201</v>
      </c>
    </row>
    <row r="1468" spans="1:4" ht="15.75" x14ac:dyDescent="0.25">
      <c r="A1468" s="21" t="s">
        <v>904</v>
      </c>
      <c r="B1468" s="22" t="s">
        <v>2387</v>
      </c>
      <c r="C1468" s="22" t="s">
        <v>4786</v>
      </c>
      <c r="D1468" s="23" t="s">
        <v>4785</v>
      </c>
    </row>
    <row r="1469" spans="1:4" ht="15.75" x14ac:dyDescent="0.25">
      <c r="A1469" s="21" t="s">
        <v>903</v>
      </c>
      <c r="B1469" s="22" t="s">
        <v>2387</v>
      </c>
      <c r="C1469" s="22" t="s">
        <v>4788</v>
      </c>
      <c r="D1469" s="23" t="s">
        <v>4787</v>
      </c>
    </row>
    <row r="1470" spans="1:4" ht="15.75" x14ac:dyDescent="0.25">
      <c r="A1470" s="21" t="s">
        <v>902</v>
      </c>
      <c r="B1470" s="22" t="s">
        <v>2387</v>
      </c>
      <c r="C1470" s="22" t="s">
        <v>2820</v>
      </c>
      <c r="D1470" s="23" t="s">
        <v>4789</v>
      </c>
    </row>
    <row r="1471" spans="1:4" ht="15.75" x14ac:dyDescent="0.25">
      <c r="A1471" s="21" t="s">
        <v>901</v>
      </c>
      <c r="B1471" s="22" t="s">
        <v>2384</v>
      </c>
      <c r="C1471" s="22" t="s">
        <v>4791</v>
      </c>
      <c r="D1471" s="23" t="s">
        <v>4790</v>
      </c>
    </row>
    <row r="1472" spans="1:4" ht="15.75" x14ac:dyDescent="0.25">
      <c r="A1472" s="21" t="s">
        <v>900</v>
      </c>
      <c r="B1472" s="22" t="s">
        <v>2387</v>
      </c>
      <c r="C1472" s="22" t="s">
        <v>4793</v>
      </c>
      <c r="D1472" s="23" t="s">
        <v>4792</v>
      </c>
    </row>
    <row r="1473" spans="1:4" ht="15.75" x14ac:dyDescent="0.25">
      <c r="A1473" s="21" t="s">
        <v>899</v>
      </c>
      <c r="B1473" s="22" t="s">
        <v>2384</v>
      </c>
      <c r="C1473" s="22" t="s">
        <v>3119</v>
      </c>
      <c r="D1473" s="23" t="s">
        <v>4794</v>
      </c>
    </row>
    <row r="1474" spans="1:4" ht="15.75" x14ac:dyDescent="0.25">
      <c r="A1474" s="21" t="s">
        <v>898</v>
      </c>
      <c r="B1474" s="22" t="s">
        <v>2387</v>
      </c>
      <c r="C1474" s="22" t="s">
        <v>3649</v>
      </c>
      <c r="D1474" s="23" t="s">
        <v>4795</v>
      </c>
    </row>
    <row r="1475" spans="1:4" ht="15.75" x14ac:dyDescent="0.25">
      <c r="A1475" s="21" t="s">
        <v>897</v>
      </c>
      <c r="B1475" s="22" t="s">
        <v>2387</v>
      </c>
      <c r="C1475" s="22" t="s">
        <v>4797</v>
      </c>
      <c r="D1475" s="23" t="s">
        <v>4796</v>
      </c>
    </row>
    <row r="1476" spans="1:4" ht="15.75" x14ac:dyDescent="0.25">
      <c r="A1476" s="21" t="s">
        <v>896</v>
      </c>
      <c r="B1476" s="22" t="s">
        <v>2384</v>
      </c>
      <c r="C1476" s="22" t="s">
        <v>4799</v>
      </c>
      <c r="D1476" s="23" t="s">
        <v>4798</v>
      </c>
    </row>
    <row r="1477" spans="1:4" ht="15.75" x14ac:dyDescent="0.25">
      <c r="A1477" s="21" t="s">
        <v>895</v>
      </c>
      <c r="B1477" s="22" t="s">
        <v>2387</v>
      </c>
      <c r="C1477" s="22" t="s">
        <v>4801</v>
      </c>
      <c r="D1477" s="23" t="s">
        <v>4800</v>
      </c>
    </row>
    <row r="1478" spans="1:4" ht="15.75" x14ac:dyDescent="0.25">
      <c r="A1478" s="21" t="s">
        <v>894</v>
      </c>
      <c r="B1478" s="22" t="s">
        <v>2384</v>
      </c>
      <c r="C1478" s="22" t="s">
        <v>4541</v>
      </c>
      <c r="D1478" s="23" t="s">
        <v>4802</v>
      </c>
    </row>
    <row r="1479" spans="1:4" ht="15.75" x14ac:dyDescent="0.25">
      <c r="A1479" s="21" t="s">
        <v>893</v>
      </c>
      <c r="B1479" s="22" t="s">
        <v>2387</v>
      </c>
      <c r="C1479" s="22" t="s">
        <v>4804</v>
      </c>
      <c r="D1479" s="23" t="s">
        <v>4803</v>
      </c>
    </row>
    <row r="1480" spans="1:4" ht="15.75" x14ac:dyDescent="0.25">
      <c r="A1480" s="21" t="s">
        <v>892</v>
      </c>
      <c r="B1480" s="22" t="s">
        <v>2387</v>
      </c>
      <c r="C1480" s="22" t="s">
        <v>4806</v>
      </c>
      <c r="D1480" s="23" t="s">
        <v>4805</v>
      </c>
    </row>
    <row r="1481" spans="1:4" ht="15.75" x14ac:dyDescent="0.25">
      <c r="A1481" s="21" t="s">
        <v>891</v>
      </c>
      <c r="B1481" s="22" t="s">
        <v>2384</v>
      </c>
      <c r="C1481" s="22" t="s">
        <v>4808</v>
      </c>
      <c r="D1481" s="23" t="s">
        <v>4807</v>
      </c>
    </row>
    <row r="1482" spans="1:4" ht="15.75" x14ac:dyDescent="0.25">
      <c r="A1482" s="21" t="s">
        <v>890</v>
      </c>
      <c r="B1482" s="22" t="s">
        <v>2387</v>
      </c>
      <c r="C1482" s="22" t="s">
        <v>2902</v>
      </c>
      <c r="D1482" s="23" t="s">
        <v>4809</v>
      </c>
    </row>
    <row r="1483" spans="1:4" ht="15.75" x14ac:dyDescent="0.25">
      <c r="A1483" s="21" t="s">
        <v>889</v>
      </c>
      <c r="B1483" s="22" t="s">
        <v>2384</v>
      </c>
      <c r="C1483" s="22" t="s">
        <v>4810</v>
      </c>
      <c r="D1483" s="23" t="s">
        <v>4618</v>
      </c>
    </row>
    <row r="1484" spans="1:4" ht="15.75" x14ac:dyDescent="0.25">
      <c r="A1484" s="21" t="s">
        <v>888</v>
      </c>
      <c r="B1484" s="22" t="s">
        <v>2387</v>
      </c>
      <c r="C1484" s="22" t="s">
        <v>4812</v>
      </c>
      <c r="D1484" s="23" t="s">
        <v>4811</v>
      </c>
    </row>
    <row r="1485" spans="1:4" ht="15.75" x14ac:dyDescent="0.25">
      <c r="A1485" s="21" t="s">
        <v>887</v>
      </c>
      <c r="B1485" s="22" t="s">
        <v>2384</v>
      </c>
      <c r="C1485" s="22" t="s">
        <v>2506</v>
      </c>
      <c r="D1485" s="23" t="s">
        <v>4813</v>
      </c>
    </row>
    <row r="1486" spans="1:4" ht="15.75" x14ac:dyDescent="0.25">
      <c r="A1486" s="21" t="s">
        <v>886</v>
      </c>
      <c r="B1486" s="22" t="s">
        <v>2384</v>
      </c>
      <c r="C1486" s="22" t="s">
        <v>3895</v>
      </c>
      <c r="D1486" s="23" t="s">
        <v>4814</v>
      </c>
    </row>
    <row r="1487" spans="1:4" ht="15.75" x14ac:dyDescent="0.25">
      <c r="A1487" s="21" t="s">
        <v>885</v>
      </c>
      <c r="B1487" s="22" t="s">
        <v>2384</v>
      </c>
      <c r="C1487" s="22" t="s">
        <v>4816</v>
      </c>
      <c r="D1487" s="23" t="s">
        <v>4815</v>
      </c>
    </row>
    <row r="1488" spans="1:4" ht="15.75" x14ac:dyDescent="0.25">
      <c r="A1488" s="21" t="s">
        <v>884</v>
      </c>
      <c r="B1488" s="22" t="s">
        <v>2384</v>
      </c>
      <c r="C1488" s="22" t="s">
        <v>4818</v>
      </c>
      <c r="D1488" s="23" t="s">
        <v>4817</v>
      </c>
    </row>
    <row r="1489" spans="1:4" ht="15.75" x14ac:dyDescent="0.25">
      <c r="A1489" s="21" t="s">
        <v>883</v>
      </c>
      <c r="B1489" s="22" t="s">
        <v>2387</v>
      </c>
      <c r="C1489" s="22" t="s">
        <v>4819</v>
      </c>
      <c r="D1489" s="23" t="s">
        <v>4052</v>
      </c>
    </row>
    <row r="1490" spans="1:4" ht="15.75" x14ac:dyDescent="0.25">
      <c r="A1490" s="21" t="s">
        <v>882</v>
      </c>
      <c r="B1490" s="22" t="s">
        <v>2384</v>
      </c>
      <c r="C1490" s="22" t="s">
        <v>4821</v>
      </c>
      <c r="D1490" s="23" t="s">
        <v>4820</v>
      </c>
    </row>
    <row r="1491" spans="1:4" ht="15.75" x14ac:dyDescent="0.25">
      <c r="A1491" s="21" t="s">
        <v>881</v>
      </c>
      <c r="B1491" s="22" t="s">
        <v>2384</v>
      </c>
      <c r="C1491" s="22" t="s">
        <v>4823</v>
      </c>
      <c r="D1491" s="23" t="s">
        <v>4822</v>
      </c>
    </row>
    <row r="1492" spans="1:4" ht="15.75" x14ac:dyDescent="0.25">
      <c r="A1492" s="21" t="s">
        <v>880</v>
      </c>
      <c r="B1492" s="22" t="s">
        <v>2384</v>
      </c>
      <c r="C1492" s="22" t="s">
        <v>4825</v>
      </c>
      <c r="D1492" s="23" t="s">
        <v>4824</v>
      </c>
    </row>
    <row r="1493" spans="1:4" ht="15.75" x14ac:dyDescent="0.25">
      <c r="A1493" s="21" t="s">
        <v>879</v>
      </c>
      <c r="B1493" s="22" t="s">
        <v>2387</v>
      </c>
      <c r="C1493" s="22" t="s">
        <v>4827</v>
      </c>
      <c r="D1493" s="23" t="s">
        <v>4826</v>
      </c>
    </row>
    <row r="1494" spans="1:4" ht="15.75" x14ac:dyDescent="0.25">
      <c r="A1494" s="21" t="s">
        <v>878</v>
      </c>
      <c r="B1494" s="22" t="s">
        <v>2387</v>
      </c>
      <c r="C1494" s="22" t="s">
        <v>4829</v>
      </c>
      <c r="D1494" s="23" t="s">
        <v>4828</v>
      </c>
    </row>
    <row r="1495" spans="1:4" ht="15.75" x14ac:dyDescent="0.25">
      <c r="A1495" s="21" t="s">
        <v>877</v>
      </c>
      <c r="B1495" s="22" t="s">
        <v>2384</v>
      </c>
      <c r="C1495" s="22" t="s">
        <v>4526</v>
      </c>
      <c r="D1495" s="23" t="s">
        <v>4830</v>
      </c>
    </row>
    <row r="1496" spans="1:4" ht="15.75" x14ac:dyDescent="0.25">
      <c r="A1496" s="21" t="s">
        <v>876</v>
      </c>
      <c r="B1496" s="22" t="s">
        <v>2387</v>
      </c>
      <c r="C1496" s="22" t="s">
        <v>4832</v>
      </c>
      <c r="D1496" s="23" t="s">
        <v>4831</v>
      </c>
    </row>
    <row r="1497" spans="1:4" ht="15.75" x14ac:dyDescent="0.25">
      <c r="A1497" s="21" t="s">
        <v>875</v>
      </c>
      <c r="B1497" s="22" t="s">
        <v>2387</v>
      </c>
      <c r="C1497" s="22" t="s">
        <v>4834</v>
      </c>
      <c r="D1497" s="23" t="s">
        <v>4833</v>
      </c>
    </row>
    <row r="1498" spans="1:4" ht="15.75" x14ac:dyDescent="0.25">
      <c r="A1498" s="21" t="s">
        <v>874</v>
      </c>
      <c r="B1498" s="22" t="s">
        <v>2387</v>
      </c>
      <c r="C1498" s="22" t="s">
        <v>4836</v>
      </c>
      <c r="D1498" s="23" t="s">
        <v>4835</v>
      </c>
    </row>
    <row r="1499" spans="1:4" ht="15.75" x14ac:dyDescent="0.25">
      <c r="A1499" s="21" t="s">
        <v>873</v>
      </c>
      <c r="B1499" s="22" t="s">
        <v>2387</v>
      </c>
      <c r="C1499" s="22" t="s">
        <v>2578</v>
      </c>
      <c r="D1499" s="23" t="s">
        <v>4837</v>
      </c>
    </row>
    <row r="1500" spans="1:4" ht="15.75" x14ac:dyDescent="0.25">
      <c r="A1500" s="21" t="s">
        <v>872</v>
      </c>
      <c r="B1500" s="22" t="s">
        <v>2384</v>
      </c>
      <c r="C1500" s="22" t="s">
        <v>4839</v>
      </c>
      <c r="D1500" s="23" t="s">
        <v>4838</v>
      </c>
    </row>
    <row r="1501" spans="1:4" ht="15.75" x14ac:dyDescent="0.25">
      <c r="A1501" s="21" t="s">
        <v>871</v>
      </c>
      <c r="B1501" s="22" t="s">
        <v>2384</v>
      </c>
      <c r="C1501" s="22" t="s">
        <v>3570</v>
      </c>
      <c r="D1501" s="23" t="s">
        <v>4840</v>
      </c>
    </row>
    <row r="1502" spans="1:4" ht="15.75" x14ac:dyDescent="0.25">
      <c r="A1502" s="21" t="s">
        <v>870</v>
      </c>
      <c r="B1502" s="22" t="s">
        <v>3259</v>
      </c>
      <c r="C1502" s="22" t="s">
        <v>4842</v>
      </c>
      <c r="D1502" s="23" t="s">
        <v>4841</v>
      </c>
    </row>
    <row r="1503" spans="1:4" ht="15.75" x14ac:dyDescent="0.25">
      <c r="A1503" s="21" t="s">
        <v>869</v>
      </c>
      <c r="B1503" s="22" t="s">
        <v>2384</v>
      </c>
      <c r="C1503" s="22" t="s">
        <v>3544</v>
      </c>
      <c r="D1503" s="23" t="s">
        <v>4843</v>
      </c>
    </row>
    <row r="1504" spans="1:4" ht="15.75" x14ac:dyDescent="0.25">
      <c r="A1504" s="21" t="s">
        <v>868</v>
      </c>
      <c r="B1504" s="22" t="s">
        <v>2384</v>
      </c>
      <c r="C1504" s="22" t="s">
        <v>4845</v>
      </c>
      <c r="D1504" s="23" t="s">
        <v>4844</v>
      </c>
    </row>
    <row r="1505" spans="1:4" ht="15.75" x14ac:dyDescent="0.25">
      <c r="A1505" s="21" t="s">
        <v>867</v>
      </c>
      <c r="B1505" s="22" t="s">
        <v>2387</v>
      </c>
      <c r="C1505" s="22" t="s">
        <v>4846</v>
      </c>
      <c r="D1505" s="23" t="s">
        <v>3938</v>
      </c>
    </row>
    <row r="1506" spans="1:4" ht="15.75" x14ac:dyDescent="0.25">
      <c r="A1506" s="21" t="s">
        <v>866</v>
      </c>
      <c r="B1506" s="22" t="s">
        <v>2387</v>
      </c>
      <c r="C1506" s="22" t="s">
        <v>4848</v>
      </c>
      <c r="D1506" s="23" t="s">
        <v>4847</v>
      </c>
    </row>
    <row r="1507" spans="1:4" ht="15.75" x14ac:dyDescent="0.25">
      <c r="A1507" s="21" t="s">
        <v>865</v>
      </c>
      <c r="B1507" s="22" t="s">
        <v>2384</v>
      </c>
      <c r="C1507" s="22" t="s">
        <v>4850</v>
      </c>
      <c r="D1507" s="23" t="s">
        <v>4849</v>
      </c>
    </row>
    <row r="1508" spans="1:4" ht="15.75" x14ac:dyDescent="0.25">
      <c r="A1508" s="21" t="s">
        <v>864</v>
      </c>
      <c r="B1508" s="22" t="s">
        <v>2387</v>
      </c>
      <c r="C1508" s="22" t="s">
        <v>4676</v>
      </c>
      <c r="D1508" s="23" t="s">
        <v>4851</v>
      </c>
    </row>
    <row r="1509" spans="1:4" ht="15.75" x14ac:dyDescent="0.25">
      <c r="A1509" s="21" t="s">
        <v>863</v>
      </c>
      <c r="B1509" s="22" t="s">
        <v>2387</v>
      </c>
      <c r="C1509" s="22" t="s">
        <v>4852</v>
      </c>
      <c r="D1509" s="23" t="s">
        <v>3807</v>
      </c>
    </row>
    <row r="1510" spans="1:4" ht="15.75" x14ac:dyDescent="0.25">
      <c r="A1510" s="21" t="s">
        <v>862</v>
      </c>
      <c r="B1510" s="22" t="s">
        <v>2387</v>
      </c>
      <c r="C1510" s="22" t="s">
        <v>2750</v>
      </c>
      <c r="D1510" s="23" t="s">
        <v>2704</v>
      </c>
    </row>
    <row r="1511" spans="1:4" ht="15.75" x14ac:dyDescent="0.25">
      <c r="A1511" s="21" t="s">
        <v>861</v>
      </c>
      <c r="B1511" s="22" t="s">
        <v>2384</v>
      </c>
      <c r="C1511" s="22" t="s">
        <v>4854</v>
      </c>
      <c r="D1511" s="23" t="s">
        <v>4853</v>
      </c>
    </row>
    <row r="1512" spans="1:4" ht="15.75" x14ac:dyDescent="0.25">
      <c r="A1512" s="21" t="s">
        <v>860</v>
      </c>
      <c r="B1512" s="22" t="s">
        <v>2387</v>
      </c>
      <c r="C1512" s="22" t="s">
        <v>2684</v>
      </c>
      <c r="D1512" s="23" t="s">
        <v>4855</v>
      </c>
    </row>
    <row r="1513" spans="1:4" ht="15.75" x14ac:dyDescent="0.25">
      <c r="A1513" s="21" t="s">
        <v>859</v>
      </c>
      <c r="B1513" s="22" t="s">
        <v>2387</v>
      </c>
      <c r="C1513" s="22" t="s">
        <v>4857</v>
      </c>
      <c r="D1513" s="23" t="s">
        <v>4856</v>
      </c>
    </row>
    <row r="1514" spans="1:4" ht="15.75" x14ac:dyDescent="0.25">
      <c r="A1514" s="21" t="s">
        <v>858</v>
      </c>
      <c r="B1514" s="22" t="s">
        <v>2384</v>
      </c>
      <c r="C1514" s="22" t="s">
        <v>4859</v>
      </c>
      <c r="D1514" s="23" t="s">
        <v>4858</v>
      </c>
    </row>
    <row r="1515" spans="1:4" ht="15.75" x14ac:dyDescent="0.25">
      <c r="A1515" s="21" t="s">
        <v>857</v>
      </c>
      <c r="B1515" s="22" t="s">
        <v>2387</v>
      </c>
      <c r="C1515" s="22" t="s">
        <v>4861</v>
      </c>
      <c r="D1515" s="23" t="s">
        <v>4860</v>
      </c>
    </row>
    <row r="1516" spans="1:4" ht="15.75" x14ac:dyDescent="0.25">
      <c r="A1516" s="21" t="s">
        <v>856</v>
      </c>
      <c r="B1516" s="22" t="s">
        <v>2387</v>
      </c>
      <c r="C1516" s="22" t="s">
        <v>2684</v>
      </c>
      <c r="D1516" s="23" t="s">
        <v>4862</v>
      </c>
    </row>
    <row r="1517" spans="1:4" ht="15.75" x14ac:dyDescent="0.25">
      <c r="A1517" s="21" t="s">
        <v>855</v>
      </c>
      <c r="B1517" s="22" t="s">
        <v>2387</v>
      </c>
      <c r="C1517" s="22" t="s">
        <v>4375</v>
      </c>
      <c r="D1517" s="23" t="s">
        <v>4863</v>
      </c>
    </row>
    <row r="1518" spans="1:4" ht="15.75" x14ac:dyDescent="0.25">
      <c r="A1518" s="21" t="s">
        <v>854</v>
      </c>
      <c r="B1518" s="22" t="s">
        <v>2384</v>
      </c>
      <c r="C1518" s="22" t="s">
        <v>4865</v>
      </c>
      <c r="D1518" s="23" t="s">
        <v>4864</v>
      </c>
    </row>
    <row r="1519" spans="1:4" ht="15.75" x14ac:dyDescent="0.25">
      <c r="A1519" s="21" t="s">
        <v>853</v>
      </c>
      <c r="B1519" s="22" t="s">
        <v>2384</v>
      </c>
      <c r="C1519" s="22" t="s">
        <v>3204</v>
      </c>
      <c r="D1519" s="23" t="s">
        <v>4866</v>
      </c>
    </row>
    <row r="1520" spans="1:4" ht="15.75" x14ac:dyDescent="0.25">
      <c r="A1520" s="21" t="s">
        <v>852</v>
      </c>
      <c r="B1520" s="22" t="s">
        <v>2384</v>
      </c>
      <c r="C1520" s="22" t="s">
        <v>4868</v>
      </c>
      <c r="D1520" s="23" t="s">
        <v>4867</v>
      </c>
    </row>
    <row r="1521" spans="1:4" ht="15.75" x14ac:dyDescent="0.25">
      <c r="A1521" s="21" t="s">
        <v>851</v>
      </c>
      <c r="B1521" s="22" t="s">
        <v>2384</v>
      </c>
      <c r="C1521" s="22" t="s">
        <v>4870</v>
      </c>
      <c r="D1521" s="23" t="s">
        <v>4869</v>
      </c>
    </row>
    <row r="1522" spans="1:4" ht="15.75" x14ac:dyDescent="0.25">
      <c r="A1522" s="21" t="s">
        <v>850</v>
      </c>
      <c r="B1522" s="22" t="s">
        <v>2387</v>
      </c>
      <c r="C1522" s="22" t="s">
        <v>4872</v>
      </c>
      <c r="D1522" s="23" t="s">
        <v>4871</v>
      </c>
    </row>
    <row r="1523" spans="1:4" ht="15.75" x14ac:dyDescent="0.25">
      <c r="A1523" s="21" t="s">
        <v>849</v>
      </c>
      <c r="B1523" s="22" t="s">
        <v>2384</v>
      </c>
      <c r="C1523" s="22" t="s">
        <v>3529</v>
      </c>
      <c r="D1523" s="23" t="s">
        <v>4873</v>
      </c>
    </row>
    <row r="1524" spans="1:4" ht="15.75" x14ac:dyDescent="0.25">
      <c r="A1524" s="21" t="s">
        <v>848</v>
      </c>
      <c r="B1524" s="22" t="s">
        <v>2387</v>
      </c>
      <c r="C1524" s="22" t="s">
        <v>4875</v>
      </c>
      <c r="D1524" s="23" t="s">
        <v>4874</v>
      </c>
    </row>
    <row r="1525" spans="1:4" ht="15.75" x14ac:dyDescent="0.25">
      <c r="A1525" s="21" t="s">
        <v>847</v>
      </c>
      <c r="B1525" s="22" t="s">
        <v>2387</v>
      </c>
      <c r="C1525" s="22" t="s">
        <v>2820</v>
      </c>
      <c r="D1525" s="23" t="s">
        <v>4876</v>
      </c>
    </row>
    <row r="1526" spans="1:4" ht="15.75" x14ac:dyDescent="0.25">
      <c r="A1526" s="21" t="s">
        <v>846</v>
      </c>
      <c r="B1526" s="22" t="s">
        <v>2387</v>
      </c>
      <c r="C1526" s="22" t="s">
        <v>3026</v>
      </c>
      <c r="D1526" s="23" t="s">
        <v>3893</v>
      </c>
    </row>
    <row r="1527" spans="1:4" ht="15.75" x14ac:dyDescent="0.25">
      <c r="A1527" s="21" t="s">
        <v>845</v>
      </c>
      <c r="B1527" s="22" t="s">
        <v>2384</v>
      </c>
      <c r="C1527" s="22" t="s">
        <v>4878</v>
      </c>
      <c r="D1527" s="23" t="s">
        <v>4877</v>
      </c>
    </row>
    <row r="1528" spans="1:4" ht="15.75" x14ac:dyDescent="0.25">
      <c r="A1528" s="21" t="s">
        <v>844</v>
      </c>
      <c r="B1528" s="22" t="s">
        <v>2384</v>
      </c>
      <c r="C1528" s="22" t="s">
        <v>4880</v>
      </c>
      <c r="D1528" s="23" t="s">
        <v>4879</v>
      </c>
    </row>
    <row r="1529" spans="1:4" ht="15.75" x14ac:dyDescent="0.25">
      <c r="A1529" s="21" t="s">
        <v>843</v>
      </c>
      <c r="B1529" s="22" t="s">
        <v>2387</v>
      </c>
      <c r="C1529" s="22" t="s">
        <v>4882</v>
      </c>
      <c r="D1529" s="23" t="s">
        <v>4881</v>
      </c>
    </row>
    <row r="1530" spans="1:4" ht="15.75" x14ac:dyDescent="0.25">
      <c r="A1530" s="21" t="s">
        <v>842</v>
      </c>
      <c r="B1530" s="22" t="s">
        <v>2384</v>
      </c>
      <c r="C1530" s="22" t="s">
        <v>4884</v>
      </c>
      <c r="D1530" s="23" t="s">
        <v>4883</v>
      </c>
    </row>
    <row r="1531" spans="1:4" ht="15.75" x14ac:dyDescent="0.25">
      <c r="A1531" s="21" t="s">
        <v>841</v>
      </c>
      <c r="B1531" s="22" t="s">
        <v>2384</v>
      </c>
      <c r="C1531" s="22" t="s">
        <v>2545</v>
      </c>
      <c r="D1531" s="23" t="s">
        <v>2933</v>
      </c>
    </row>
    <row r="1532" spans="1:4" ht="15.75" x14ac:dyDescent="0.25">
      <c r="A1532" s="21" t="s">
        <v>840</v>
      </c>
      <c r="B1532" s="22" t="s">
        <v>2384</v>
      </c>
      <c r="C1532" s="22" t="s">
        <v>4886</v>
      </c>
      <c r="D1532" s="23" t="s">
        <v>4885</v>
      </c>
    </row>
    <row r="1533" spans="1:4" ht="15.75" x14ac:dyDescent="0.25">
      <c r="A1533" s="21" t="s">
        <v>839</v>
      </c>
      <c r="B1533" s="22" t="s">
        <v>2387</v>
      </c>
      <c r="C1533" s="22" t="s">
        <v>4888</v>
      </c>
      <c r="D1533" s="23" t="s">
        <v>4887</v>
      </c>
    </row>
    <row r="1534" spans="1:4" ht="15.75" x14ac:dyDescent="0.25">
      <c r="A1534" s="21" t="s">
        <v>838</v>
      </c>
      <c r="B1534" s="22" t="s">
        <v>2387</v>
      </c>
      <c r="C1534" s="22" t="s">
        <v>3117</v>
      </c>
      <c r="D1534" s="23" t="s">
        <v>4889</v>
      </c>
    </row>
    <row r="1535" spans="1:4" ht="15.75" x14ac:dyDescent="0.25">
      <c r="A1535" s="21" t="s">
        <v>837</v>
      </c>
      <c r="B1535" s="22" t="s">
        <v>2384</v>
      </c>
      <c r="C1535" s="22" t="s">
        <v>2555</v>
      </c>
      <c r="D1535" s="23" t="s">
        <v>4890</v>
      </c>
    </row>
    <row r="1536" spans="1:4" ht="15.75" x14ac:dyDescent="0.25">
      <c r="A1536" s="21" t="s">
        <v>836</v>
      </c>
      <c r="B1536" s="22" t="s">
        <v>2387</v>
      </c>
      <c r="C1536" s="22" t="s">
        <v>2436</v>
      </c>
      <c r="D1536" s="23" t="s">
        <v>4891</v>
      </c>
    </row>
    <row r="1537" spans="1:4" ht="15.75" x14ac:dyDescent="0.25">
      <c r="A1537" s="21" t="s">
        <v>835</v>
      </c>
      <c r="B1537" s="22" t="s">
        <v>2387</v>
      </c>
      <c r="C1537" s="22" t="s">
        <v>2481</v>
      </c>
      <c r="D1537" s="23" t="s">
        <v>4892</v>
      </c>
    </row>
    <row r="1538" spans="1:4" ht="15.75" x14ac:dyDescent="0.25">
      <c r="A1538" s="21" t="s">
        <v>834</v>
      </c>
      <c r="B1538" s="22" t="s">
        <v>2384</v>
      </c>
      <c r="C1538" s="22" t="s">
        <v>4894</v>
      </c>
      <c r="D1538" s="23" t="s">
        <v>4893</v>
      </c>
    </row>
    <row r="1539" spans="1:4" ht="15.75" x14ac:dyDescent="0.25">
      <c r="A1539" s="21" t="s">
        <v>833</v>
      </c>
      <c r="B1539" s="22" t="s">
        <v>2387</v>
      </c>
      <c r="C1539" s="22" t="s">
        <v>2810</v>
      </c>
      <c r="D1539" s="23" t="s">
        <v>4895</v>
      </c>
    </row>
    <row r="1540" spans="1:4" ht="15.75" x14ac:dyDescent="0.25">
      <c r="A1540" s="21" t="s">
        <v>832</v>
      </c>
      <c r="B1540" s="22" t="s">
        <v>2387</v>
      </c>
      <c r="C1540" s="22" t="s">
        <v>4897</v>
      </c>
      <c r="D1540" s="23" t="s">
        <v>4896</v>
      </c>
    </row>
    <row r="1541" spans="1:4" ht="15.75" x14ac:dyDescent="0.25">
      <c r="A1541" s="21" t="s">
        <v>831</v>
      </c>
      <c r="B1541" s="22" t="s">
        <v>2384</v>
      </c>
      <c r="C1541" s="22" t="s">
        <v>4899</v>
      </c>
      <c r="D1541" s="23" t="s">
        <v>4898</v>
      </c>
    </row>
    <row r="1542" spans="1:4" ht="15.75" x14ac:dyDescent="0.25">
      <c r="A1542" s="21" t="s">
        <v>830</v>
      </c>
      <c r="B1542" s="22" t="s">
        <v>2384</v>
      </c>
      <c r="C1542" s="22" t="s">
        <v>4901</v>
      </c>
      <c r="D1542" s="23" t="s">
        <v>4900</v>
      </c>
    </row>
    <row r="1543" spans="1:4" ht="15.75" x14ac:dyDescent="0.25">
      <c r="A1543" s="21" t="s">
        <v>829</v>
      </c>
      <c r="B1543" s="22" t="s">
        <v>2387</v>
      </c>
      <c r="C1543" s="22" t="s">
        <v>4903</v>
      </c>
      <c r="D1543" s="23" t="s">
        <v>4902</v>
      </c>
    </row>
    <row r="1544" spans="1:4" ht="15.75" x14ac:dyDescent="0.25">
      <c r="A1544" s="21" t="s">
        <v>828</v>
      </c>
      <c r="B1544" s="22" t="s">
        <v>2387</v>
      </c>
      <c r="C1544" s="22" t="s">
        <v>2481</v>
      </c>
      <c r="D1544" s="23" t="s">
        <v>4904</v>
      </c>
    </row>
    <row r="1545" spans="1:4" ht="15.75" x14ac:dyDescent="0.25">
      <c r="A1545" s="21" t="s">
        <v>827</v>
      </c>
      <c r="B1545" s="22" t="s">
        <v>2387</v>
      </c>
      <c r="C1545" s="22" t="s">
        <v>4906</v>
      </c>
      <c r="D1545" s="23" t="s">
        <v>4905</v>
      </c>
    </row>
    <row r="1546" spans="1:4" ht="15.75" x14ac:dyDescent="0.25">
      <c r="A1546" s="21" t="s">
        <v>826</v>
      </c>
      <c r="B1546" s="22" t="s">
        <v>2387</v>
      </c>
      <c r="C1546" s="22" t="s">
        <v>4908</v>
      </c>
      <c r="D1546" s="23" t="s">
        <v>4907</v>
      </c>
    </row>
    <row r="1547" spans="1:4" ht="15.75" x14ac:dyDescent="0.25">
      <c r="A1547" s="21" t="s">
        <v>825</v>
      </c>
      <c r="B1547" s="22" t="s">
        <v>2384</v>
      </c>
      <c r="C1547" s="22" t="s">
        <v>3119</v>
      </c>
      <c r="D1547" s="23" t="s">
        <v>4909</v>
      </c>
    </row>
    <row r="1548" spans="1:4" ht="15.75" x14ac:dyDescent="0.25">
      <c r="A1548" s="21" t="s">
        <v>824</v>
      </c>
      <c r="B1548" s="22" t="s">
        <v>2384</v>
      </c>
      <c r="C1548" s="22" t="s">
        <v>4911</v>
      </c>
      <c r="D1548" s="23" t="s">
        <v>4910</v>
      </c>
    </row>
    <row r="1549" spans="1:4" ht="15.75" x14ac:dyDescent="0.25">
      <c r="A1549" s="21" t="s">
        <v>823</v>
      </c>
      <c r="B1549" s="22" t="s">
        <v>2384</v>
      </c>
      <c r="C1549" s="22" t="s">
        <v>4913</v>
      </c>
      <c r="D1549" s="23" t="s">
        <v>4912</v>
      </c>
    </row>
    <row r="1550" spans="1:4" ht="15.75" x14ac:dyDescent="0.25">
      <c r="A1550" s="21" t="s">
        <v>822</v>
      </c>
      <c r="B1550" s="22" t="s">
        <v>2387</v>
      </c>
      <c r="C1550" s="22" t="s">
        <v>4915</v>
      </c>
      <c r="D1550" s="23" t="s">
        <v>4914</v>
      </c>
    </row>
    <row r="1551" spans="1:4" ht="15.75" x14ac:dyDescent="0.25">
      <c r="A1551" s="21" t="s">
        <v>821</v>
      </c>
      <c r="B1551" s="22" t="s">
        <v>2384</v>
      </c>
      <c r="C1551" s="22" t="s">
        <v>2440</v>
      </c>
      <c r="D1551" s="23" t="s">
        <v>4916</v>
      </c>
    </row>
    <row r="1552" spans="1:4" ht="15.75" x14ac:dyDescent="0.25">
      <c r="A1552" s="21" t="s">
        <v>820</v>
      </c>
      <c r="B1552" s="22" t="s">
        <v>2387</v>
      </c>
      <c r="C1552" s="22" t="s">
        <v>4918</v>
      </c>
      <c r="D1552" s="23" t="s">
        <v>4917</v>
      </c>
    </row>
    <row r="1553" spans="1:4" ht="15.75" x14ac:dyDescent="0.25">
      <c r="A1553" s="21" t="s">
        <v>819</v>
      </c>
      <c r="B1553" s="22" t="s">
        <v>2387</v>
      </c>
      <c r="C1553" s="22" t="s">
        <v>3226</v>
      </c>
      <c r="D1553" s="23" t="s">
        <v>4479</v>
      </c>
    </row>
    <row r="1554" spans="1:4" ht="15.75" x14ac:dyDescent="0.25">
      <c r="A1554" s="21" t="s">
        <v>818</v>
      </c>
      <c r="B1554" s="22" t="s">
        <v>2387</v>
      </c>
      <c r="C1554" s="22" t="s">
        <v>4920</v>
      </c>
      <c r="D1554" s="23" t="s">
        <v>4919</v>
      </c>
    </row>
    <row r="1555" spans="1:4" ht="15.75" x14ac:dyDescent="0.25">
      <c r="A1555" s="21" t="s">
        <v>817</v>
      </c>
      <c r="B1555" s="22" t="s">
        <v>2384</v>
      </c>
      <c r="C1555" s="22" t="s">
        <v>4922</v>
      </c>
      <c r="D1555" s="23" t="s">
        <v>4921</v>
      </c>
    </row>
    <row r="1556" spans="1:4" ht="15.75" x14ac:dyDescent="0.25">
      <c r="A1556" s="21" t="s">
        <v>816</v>
      </c>
      <c r="B1556" s="22" t="s">
        <v>2384</v>
      </c>
      <c r="C1556" s="22" t="s">
        <v>2754</v>
      </c>
      <c r="D1556" s="23" t="s">
        <v>4923</v>
      </c>
    </row>
    <row r="1557" spans="1:4" ht="15.75" x14ac:dyDescent="0.25">
      <c r="A1557" s="21" t="s">
        <v>815</v>
      </c>
      <c r="B1557" s="22" t="s">
        <v>2387</v>
      </c>
      <c r="C1557" s="22" t="s">
        <v>2838</v>
      </c>
      <c r="D1557" s="23" t="s">
        <v>4217</v>
      </c>
    </row>
    <row r="1558" spans="1:4" ht="15.75" x14ac:dyDescent="0.25">
      <c r="A1558" s="21" t="s">
        <v>814</v>
      </c>
      <c r="B1558" s="22" t="s">
        <v>2384</v>
      </c>
      <c r="C1558" s="22" t="s">
        <v>4925</v>
      </c>
      <c r="D1558" s="23" t="s">
        <v>4924</v>
      </c>
    </row>
    <row r="1559" spans="1:4" ht="15.75" x14ac:dyDescent="0.25">
      <c r="A1559" s="21" t="s">
        <v>813</v>
      </c>
      <c r="B1559" s="22" t="s">
        <v>2384</v>
      </c>
      <c r="C1559" s="22" t="s">
        <v>3513</v>
      </c>
      <c r="D1559" s="23" t="s">
        <v>4926</v>
      </c>
    </row>
    <row r="1560" spans="1:4" ht="15.75" x14ac:dyDescent="0.25">
      <c r="A1560" s="21" t="s">
        <v>812</v>
      </c>
      <c r="B1560" s="22" t="s">
        <v>2384</v>
      </c>
      <c r="C1560" s="22" t="s">
        <v>4928</v>
      </c>
      <c r="D1560" s="23" t="s">
        <v>4927</v>
      </c>
    </row>
    <row r="1561" spans="1:4" ht="15.75" x14ac:dyDescent="0.25">
      <c r="A1561" s="21" t="s">
        <v>811</v>
      </c>
      <c r="B1561" s="22" t="s">
        <v>2384</v>
      </c>
      <c r="C1561" s="22" t="s">
        <v>4930</v>
      </c>
      <c r="D1561" s="23" t="s">
        <v>4929</v>
      </c>
    </row>
    <row r="1562" spans="1:4" ht="15.75" x14ac:dyDescent="0.25">
      <c r="A1562" s="21" t="s">
        <v>810</v>
      </c>
      <c r="B1562" s="22" t="s">
        <v>2387</v>
      </c>
      <c r="C1562" s="22" t="s">
        <v>4932</v>
      </c>
      <c r="D1562" s="23" t="s">
        <v>4931</v>
      </c>
    </row>
    <row r="1563" spans="1:4" ht="15.75" x14ac:dyDescent="0.25">
      <c r="A1563" s="21" t="s">
        <v>809</v>
      </c>
      <c r="B1563" s="22" t="s">
        <v>2387</v>
      </c>
      <c r="C1563" s="22" t="s">
        <v>4934</v>
      </c>
      <c r="D1563" s="23" t="s">
        <v>4933</v>
      </c>
    </row>
    <row r="1564" spans="1:4" ht="15.75" x14ac:dyDescent="0.25">
      <c r="A1564" s="21" t="s">
        <v>808</v>
      </c>
      <c r="B1564" s="22" t="s">
        <v>2387</v>
      </c>
      <c r="C1564" s="22" t="s">
        <v>4936</v>
      </c>
      <c r="D1564" s="23" t="s">
        <v>4935</v>
      </c>
    </row>
    <row r="1565" spans="1:4" ht="15.75" x14ac:dyDescent="0.25">
      <c r="A1565" s="21" t="s">
        <v>807</v>
      </c>
      <c r="B1565" s="22" t="s">
        <v>2387</v>
      </c>
      <c r="C1565" s="22" t="s">
        <v>2678</v>
      </c>
      <c r="D1565" s="23" t="s">
        <v>3267</v>
      </c>
    </row>
    <row r="1566" spans="1:4" ht="15.75" x14ac:dyDescent="0.25">
      <c r="A1566" s="21" t="s">
        <v>806</v>
      </c>
      <c r="B1566" s="22" t="s">
        <v>2387</v>
      </c>
      <c r="C1566" s="22" t="s">
        <v>4937</v>
      </c>
      <c r="D1566" s="23" t="s">
        <v>3907</v>
      </c>
    </row>
    <row r="1567" spans="1:4" ht="15.75" x14ac:dyDescent="0.25">
      <c r="A1567" s="21" t="s">
        <v>805</v>
      </c>
      <c r="B1567" s="22" t="s">
        <v>2384</v>
      </c>
      <c r="C1567" s="22" t="s">
        <v>4939</v>
      </c>
      <c r="D1567" s="23" t="s">
        <v>4938</v>
      </c>
    </row>
    <row r="1568" spans="1:4" ht="15.75" x14ac:dyDescent="0.25">
      <c r="A1568" s="21" t="s">
        <v>804</v>
      </c>
      <c r="B1568" s="22" t="s">
        <v>2384</v>
      </c>
      <c r="C1568" s="22" t="s">
        <v>3055</v>
      </c>
      <c r="D1568" s="23" t="s">
        <v>4940</v>
      </c>
    </row>
    <row r="1569" spans="1:4" ht="15.75" x14ac:dyDescent="0.25">
      <c r="A1569" s="21" t="s">
        <v>803</v>
      </c>
      <c r="B1569" s="22" t="s">
        <v>2387</v>
      </c>
      <c r="C1569" s="22" t="s">
        <v>4941</v>
      </c>
      <c r="D1569" s="23" t="s">
        <v>3339</v>
      </c>
    </row>
    <row r="1570" spans="1:4" ht="15.75" x14ac:dyDescent="0.25">
      <c r="A1570" s="21" t="s">
        <v>802</v>
      </c>
      <c r="B1570" s="22" t="s">
        <v>2384</v>
      </c>
      <c r="C1570" s="22" t="s">
        <v>4943</v>
      </c>
      <c r="D1570" s="23" t="s">
        <v>4942</v>
      </c>
    </row>
    <row r="1571" spans="1:4" ht="15.75" x14ac:dyDescent="0.25">
      <c r="A1571" s="21" t="s">
        <v>801</v>
      </c>
      <c r="B1571" s="22" t="s">
        <v>2387</v>
      </c>
      <c r="C1571" s="22" t="s">
        <v>4153</v>
      </c>
      <c r="D1571" s="23" t="s">
        <v>4944</v>
      </c>
    </row>
    <row r="1572" spans="1:4" ht="15.75" x14ac:dyDescent="0.25">
      <c r="A1572" s="21" t="s">
        <v>800</v>
      </c>
      <c r="B1572" s="22" t="s">
        <v>2384</v>
      </c>
      <c r="C1572" s="22" t="s">
        <v>4161</v>
      </c>
      <c r="D1572" s="23" t="s">
        <v>4945</v>
      </c>
    </row>
    <row r="1573" spans="1:4" ht="15.75" x14ac:dyDescent="0.25">
      <c r="A1573" s="21" t="s">
        <v>799</v>
      </c>
      <c r="B1573" s="22" t="s">
        <v>2387</v>
      </c>
      <c r="C1573" s="22" t="s">
        <v>4946</v>
      </c>
      <c r="D1573" s="23" t="s">
        <v>3251</v>
      </c>
    </row>
    <row r="1574" spans="1:4" ht="15.75" x14ac:dyDescent="0.25">
      <c r="A1574" s="21" t="s">
        <v>798</v>
      </c>
      <c r="B1574" s="22" t="s">
        <v>2387</v>
      </c>
      <c r="C1574" s="22" t="s">
        <v>4948</v>
      </c>
      <c r="D1574" s="23" t="s">
        <v>4947</v>
      </c>
    </row>
    <row r="1575" spans="1:4" ht="15.75" x14ac:dyDescent="0.25">
      <c r="A1575" s="21" t="s">
        <v>797</v>
      </c>
      <c r="B1575" s="22" t="s">
        <v>2387</v>
      </c>
      <c r="C1575" s="22" t="s">
        <v>4950</v>
      </c>
      <c r="D1575" s="23" t="s">
        <v>4949</v>
      </c>
    </row>
    <row r="1576" spans="1:4" ht="15.75" x14ac:dyDescent="0.25">
      <c r="A1576" s="21" t="s">
        <v>796</v>
      </c>
      <c r="B1576" s="22" t="s">
        <v>2387</v>
      </c>
      <c r="C1576" s="22" t="s">
        <v>2432</v>
      </c>
      <c r="D1576" s="23" t="s">
        <v>4951</v>
      </c>
    </row>
    <row r="1577" spans="1:4" ht="15.75" x14ac:dyDescent="0.25">
      <c r="A1577" s="21" t="s">
        <v>795</v>
      </c>
      <c r="B1577" s="22" t="s">
        <v>2384</v>
      </c>
      <c r="C1577" s="22" t="s">
        <v>4952</v>
      </c>
      <c r="D1577" s="23" t="s">
        <v>3365</v>
      </c>
    </row>
    <row r="1578" spans="1:4" ht="15.75" x14ac:dyDescent="0.25">
      <c r="A1578" s="21" t="s">
        <v>794</v>
      </c>
      <c r="B1578" s="22" t="s">
        <v>2387</v>
      </c>
      <c r="C1578" s="22" t="s">
        <v>4954</v>
      </c>
      <c r="D1578" s="23" t="s">
        <v>4953</v>
      </c>
    </row>
    <row r="1579" spans="1:4" ht="15.75" x14ac:dyDescent="0.25">
      <c r="A1579" s="21" t="s">
        <v>793</v>
      </c>
      <c r="B1579" s="22" t="s">
        <v>2387</v>
      </c>
      <c r="C1579" s="22" t="s">
        <v>4956</v>
      </c>
      <c r="D1579" s="23" t="s">
        <v>4955</v>
      </c>
    </row>
    <row r="1580" spans="1:4" ht="15.75" x14ac:dyDescent="0.25">
      <c r="A1580" s="21" t="s">
        <v>792</v>
      </c>
      <c r="B1580" s="22" t="s">
        <v>2384</v>
      </c>
      <c r="C1580" s="22" t="s">
        <v>4957</v>
      </c>
      <c r="D1580" s="23" t="s">
        <v>3535</v>
      </c>
    </row>
    <row r="1581" spans="1:4" ht="15.75" x14ac:dyDescent="0.25">
      <c r="A1581" s="21" t="s">
        <v>791</v>
      </c>
      <c r="B1581" s="22" t="s">
        <v>2387</v>
      </c>
      <c r="C1581" s="22" t="s">
        <v>2680</v>
      </c>
      <c r="D1581" s="23" t="s">
        <v>4958</v>
      </c>
    </row>
    <row r="1582" spans="1:4" ht="15.75" x14ac:dyDescent="0.25">
      <c r="A1582" s="21" t="s">
        <v>790</v>
      </c>
      <c r="B1582" s="22" t="s">
        <v>2387</v>
      </c>
      <c r="C1582" s="22" t="s">
        <v>4960</v>
      </c>
      <c r="D1582" s="23" t="s">
        <v>4959</v>
      </c>
    </row>
    <row r="1583" spans="1:4" ht="15.75" x14ac:dyDescent="0.25">
      <c r="A1583" s="21" t="s">
        <v>789</v>
      </c>
      <c r="B1583" s="22" t="s">
        <v>2387</v>
      </c>
      <c r="C1583" s="22" t="s">
        <v>4961</v>
      </c>
      <c r="D1583" s="23" t="s">
        <v>3007</v>
      </c>
    </row>
    <row r="1584" spans="1:4" ht="15.75" x14ac:dyDescent="0.25">
      <c r="A1584" s="21" t="s">
        <v>788</v>
      </c>
      <c r="B1584" s="22" t="s">
        <v>3259</v>
      </c>
      <c r="C1584" s="22" t="s">
        <v>4963</v>
      </c>
      <c r="D1584" s="23" t="s">
        <v>4962</v>
      </c>
    </row>
    <row r="1585" spans="1:4" ht="15.75" x14ac:dyDescent="0.25">
      <c r="A1585" s="21" t="s">
        <v>787</v>
      </c>
      <c r="B1585" s="22" t="s">
        <v>2384</v>
      </c>
      <c r="C1585" s="22" t="s">
        <v>4965</v>
      </c>
      <c r="D1585" s="23" t="s">
        <v>4964</v>
      </c>
    </row>
    <row r="1586" spans="1:4" ht="15.75" x14ac:dyDescent="0.25">
      <c r="A1586" s="21" t="s">
        <v>786</v>
      </c>
      <c r="B1586" s="22" t="s">
        <v>3259</v>
      </c>
      <c r="C1586" s="22" t="s">
        <v>4967</v>
      </c>
      <c r="D1586" s="23" t="s">
        <v>4966</v>
      </c>
    </row>
    <row r="1587" spans="1:4" ht="15.75" x14ac:dyDescent="0.25">
      <c r="A1587" s="21" t="s">
        <v>785</v>
      </c>
      <c r="B1587" s="22" t="s">
        <v>2384</v>
      </c>
      <c r="C1587" s="22" t="s">
        <v>4969</v>
      </c>
      <c r="D1587" s="23" t="s">
        <v>4968</v>
      </c>
    </row>
    <row r="1588" spans="1:4" ht="15.75" x14ac:dyDescent="0.25">
      <c r="A1588" s="21" t="s">
        <v>784</v>
      </c>
      <c r="B1588" s="22" t="s">
        <v>2387</v>
      </c>
      <c r="C1588" s="22" t="s">
        <v>4971</v>
      </c>
      <c r="D1588" s="23" t="s">
        <v>4970</v>
      </c>
    </row>
    <row r="1589" spans="1:4" ht="15.75" x14ac:dyDescent="0.25">
      <c r="A1589" s="21" t="s">
        <v>783</v>
      </c>
      <c r="B1589" s="22" t="s">
        <v>2387</v>
      </c>
      <c r="C1589" s="22" t="s">
        <v>4973</v>
      </c>
      <c r="D1589" s="23" t="s">
        <v>4972</v>
      </c>
    </row>
    <row r="1590" spans="1:4" ht="15.75" x14ac:dyDescent="0.25">
      <c r="A1590" s="21" t="s">
        <v>782</v>
      </c>
      <c r="B1590" s="22" t="s">
        <v>2384</v>
      </c>
      <c r="C1590" s="22" t="s">
        <v>4975</v>
      </c>
      <c r="D1590" s="23" t="s">
        <v>4974</v>
      </c>
    </row>
    <row r="1591" spans="1:4" ht="15.75" x14ac:dyDescent="0.25">
      <c r="A1591" s="21" t="s">
        <v>781</v>
      </c>
      <c r="B1591" s="22" t="s">
        <v>2387</v>
      </c>
      <c r="C1591" s="22" t="s">
        <v>3139</v>
      </c>
      <c r="D1591" s="23" t="s">
        <v>2941</v>
      </c>
    </row>
    <row r="1592" spans="1:4" ht="15.75" x14ac:dyDescent="0.25">
      <c r="A1592" s="21" t="s">
        <v>780</v>
      </c>
      <c r="B1592" s="22" t="s">
        <v>2387</v>
      </c>
      <c r="C1592" s="22" t="s">
        <v>3313</v>
      </c>
      <c r="D1592" s="23" t="s">
        <v>4976</v>
      </c>
    </row>
    <row r="1593" spans="1:4" ht="15.75" x14ac:dyDescent="0.25">
      <c r="A1593" s="21" t="s">
        <v>779</v>
      </c>
      <c r="B1593" s="22" t="s">
        <v>2387</v>
      </c>
      <c r="C1593" s="22" t="s">
        <v>2795</v>
      </c>
      <c r="D1593" s="23" t="s">
        <v>4977</v>
      </c>
    </row>
    <row r="1594" spans="1:4" ht="15.75" x14ac:dyDescent="0.25">
      <c r="A1594" s="21" t="s">
        <v>778</v>
      </c>
      <c r="B1594" s="22" t="s">
        <v>3259</v>
      </c>
      <c r="C1594" s="22" t="s">
        <v>3329</v>
      </c>
      <c r="D1594" s="23" t="s">
        <v>4978</v>
      </c>
    </row>
    <row r="1595" spans="1:4" ht="15.75" x14ac:dyDescent="0.25">
      <c r="A1595" s="21" t="s">
        <v>777</v>
      </c>
      <c r="B1595" s="22" t="s">
        <v>2387</v>
      </c>
      <c r="C1595" s="22" t="s">
        <v>4980</v>
      </c>
      <c r="D1595" s="23" t="s">
        <v>4979</v>
      </c>
    </row>
    <row r="1596" spans="1:4" ht="15.75" x14ac:dyDescent="0.25">
      <c r="A1596" s="21" t="s">
        <v>776</v>
      </c>
      <c r="B1596" s="22" t="s">
        <v>2384</v>
      </c>
      <c r="C1596" s="22" t="s">
        <v>2746</v>
      </c>
      <c r="D1596" s="23" t="s">
        <v>4981</v>
      </c>
    </row>
    <row r="1597" spans="1:4" ht="15.75" x14ac:dyDescent="0.25">
      <c r="A1597" s="21" t="s">
        <v>775</v>
      </c>
      <c r="B1597" s="22" t="s">
        <v>3259</v>
      </c>
      <c r="C1597" s="22" t="s">
        <v>2998</v>
      </c>
      <c r="D1597" s="23" t="s">
        <v>4982</v>
      </c>
    </row>
    <row r="1598" spans="1:4" ht="15.75" x14ac:dyDescent="0.25">
      <c r="A1598" s="21" t="s">
        <v>774</v>
      </c>
      <c r="B1598" s="22" t="s">
        <v>2387</v>
      </c>
      <c r="C1598" s="22" t="s">
        <v>4984</v>
      </c>
      <c r="D1598" s="23" t="s">
        <v>4983</v>
      </c>
    </row>
    <row r="1599" spans="1:4" ht="15.75" x14ac:dyDescent="0.25">
      <c r="A1599" s="21" t="s">
        <v>773</v>
      </c>
      <c r="B1599" s="22" t="s">
        <v>2387</v>
      </c>
      <c r="C1599" s="22" t="s">
        <v>4986</v>
      </c>
      <c r="D1599" s="23" t="s">
        <v>4985</v>
      </c>
    </row>
    <row r="1600" spans="1:4" ht="15.75" x14ac:dyDescent="0.25">
      <c r="A1600" s="21" t="s">
        <v>772</v>
      </c>
      <c r="B1600" s="22" t="s">
        <v>2387</v>
      </c>
      <c r="C1600" s="22" t="s">
        <v>4987</v>
      </c>
      <c r="D1600" s="23" t="s">
        <v>3976</v>
      </c>
    </row>
    <row r="1601" spans="1:4" ht="15.75" x14ac:dyDescent="0.25">
      <c r="A1601" s="21" t="s">
        <v>771</v>
      </c>
      <c r="B1601" s="22" t="s">
        <v>2387</v>
      </c>
      <c r="C1601" s="22" t="s">
        <v>3104</v>
      </c>
      <c r="D1601" s="23" t="s">
        <v>4988</v>
      </c>
    </row>
    <row r="1602" spans="1:4" ht="15.75" x14ac:dyDescent="0.25">
      <c r="A1602" s="21" t="s">
        <v>770</v>
      </c>
      <c r="B1602" s="22" t="s">
        <v>2384</v>
      </c>
      <c r="C1602" s="22" t="s">
        <v>4990</v>
      </c>
      <c r="D1602" s="23" t="s">
        <v>4989</v>
      </c>
    </row>
    <row r="1603" spans="1:4" ht="15.75" x14ac:dyDescent="0.25">
      <c r="A1603" s="21" t="s">
        <v>769</v>
      </c>
      <c r="B1603" s="22" t="s">
        <v>2387</v>
      </c>
      <c r="C1603" s="22" t="s">
        <v>3892</v>
      </c>
      <c r="D1603" s="23" t="s">
        <v>4991</v>
      </c>
    </row>
    <row r="1604" spans="1:4" ht="15.75" x14ac:dyDescent="0.25">
      <c r="A1604" s="21" t="s">
        <v>768</v>
      </c>
      <c r="B1604" s="22" t="s">
        <v>2387</v>
      </c>
      <c r="C1604" s="22" t="s">
        <v>2640</v>
      </c>
      <c r="D1604" s="23" t="s">
        <v>4992</v>
      </c>
    </row>
    <row r="1605" spans="1:4" ht="15.75" x14ac:dyDescent="0.25">
      <c r="A1605" s="21" t="s">
        <v>767</v>
      </c>
      <c r="B1605" s="22" t="s">
        <v>2387</v>
      </c>
      <c r="C1605" s="22" t="s">
        <v>4993</v>
      </c>
      <c r="D1605" s="23" t="s">
        <v>3773</v>
      </c>
    </row>
    <row r="1606" spans="1:4" ht="15.75" x14ac:dyDescent="0.25">
      <c r="A1606" s="21" t="s">
        <v>766</v>
      </c>
      <c r="B1606" s="22" t="s">
        <v>3259</v>
      </c>
      <c r="C1606" s="22" t="s">
        <v>4455</v>
      </c>
      <c r="D1606" s="23" t="s">
        <v>4994</v>
      </c>
    </row>
    <row r="1607" spans="1:4" ht="15.75" x14ac:dyDescent="0.25">
      <c r="A1607" s="21" t="s">
        <v>765</v>
      </c>
      <c r="B1607" s="22" t="s">
        <v>2387</v>
      </c>
      <c r="C1607" s="22" t="s">
        <v>2565</v>
      </c>
      <c r="D1607" s="23" t="s">
        <v>4995</v>
      </c>
    </row>
    <row r="1608" spans="1:4" ht="15.75" x14ac:dyDescent="0.25">
      <c r="A1608" s="21" t="s">
        <v>764</v>
      </c>
      <c r="B1608" s="22" t="s">
        <v>2387</v>
      </c>
      <c r="C1608" s="22" t="s">
        <v>3495</v>
      </c>
      <c r="D1608" s="23" t="s">
        <v>3267</v>
      </c>
    </row>
    <row r="1609" spans="1:4" ht="15.75" x14ac:dyDescent="0.25">
      <c r="A1609" s="21" t="s">
        <v>763</v>
      </c>
      <c r="B1609" s="22" t="s">
        <v>2384</v>
      </c>
      <c r="C1609" s="22" t="s">
        <v>4997</v>
      </c>
      <c r="D1609" s="23" t="s">
        <v>4996</v>
      </c>
    </row>
    <row r="1610" spans="1:4" ht="15.75" x14ac:dyDescent="0.25">
      <c r="A1610" s="21" t="s">
        <v>762</v>
      </c>
      <c r="B1610" s="22" t="s">
        <v>2384</v>
      </c>
      <c r="C1610" s="22" t="s">
        <v>3329</v>
      </c>
      <c r="D1610" s="23" t="s">
        <v>4998</v>
      </c>
    </row>
    <row r="1611" spans="1:4" ht="15.75" x14ac:dyDescent="0.25">
      <c r="A1611" s="21" t="s">
        <v>761</v>
      </c>
      <c r="B1611" s="22" t="s">
        <v>2384</v>
      </c>
      <c r="C1611" s="22" t="s">
        <v>3737</v>
      </c>
      <c r="D1611" s="23" t="s">
        <v>4999</v>
      </c>
    </row>
    <row r="1612" spans="1:4" ht="15.75" x14ac:dyDescent="0.25">
      <c r="A1612" s="21" t="s">
        <v>760</v>
      </c>
      <c r="B1612" s="22" t="s">
        <v>2384</v>
      </c>
      <c r="C1612" s="22" t="s">
        <v>5001</v>
      </c>
      <c r="D1612" s="23" t="s">
        <v>5000</v>
      </c>
    </row>
    <row r="1613" spans="1:4" ht="15.75" x14ac:dyDescent="0.25">
      <c r="A1613" s="21" t="s">
        <v>759</v>
      </c>
      <c r="B1613" s="22" t="s">
        <v>2384</v>
      </c>
      <c r="C1613" s="22" t="s">
        <v>3115</v>
      </c>
      <c r="D1613" s="23" t="s">
        <v>5002</v>
      </c>
    </row>
    <row r="1614" spans="1:4" ht="15.75" x14ac:dyDescent="0.25">
      <c r="A1614" s="21" t="s">
        <v>758</v>
      </c>
      <c r="B1614" s="22" t="s">
        <v>2387</v>
      </c>
      <c r="C1614" s="22" t="s">
        <v>5004</v>
      </c>
      <c r="D1614" s="23" t="s">
        <v>5003</v>
      </c>
    </row>
    <row r="1615" spans="1:4" ht="15.75" x14ac:dyDescent="0.25">
      <c r="A1615" s="21" t="s">
        <v>757</v>
      </c>
      <c r="B1615" s="22" t="s">
        <v>2384</v>
      </c>
      <c r="C1615" s="22" t="s">
        <v>5006</v>
      </c>
      <c r="D1615" s="23" t="s">
        <v>5005</v>
      </c>
    </row>
    <row r="1616" spans="1:4" ht="15.75" x14ac:dyDescent="0.25">
      <c r="A1616" s="21" t="s">
        <v>756</v>
      </c>
      <c r="B1616" s="22" t="s">
        <v>2387</v>
      </c>
      <c r="C1616" s="22" t="s">
        <v>2810</v>
      </c>
      <c r="D1616" s="23" t="s">
        <v>5007</v>
      </c>
    </row>
    <row r="1617" spans="1:4" ht="15.75" x14ac:dyDescent="0.25">
      <c r="A1617" s="21" t="s">
        <v>755</v>
      </c>
      <c r="B1617" s="22" t="s">
        <v>2384</v>
      </c>
      <c r="C1617" s="22" t="s">
        <v>2418</v>
      </c>
      <c r="D1617" s="23" t="s">
        <v>5008</v>
      </c>
    </row>
    <row r="1618" spans="1:4" ht="15.75" x14ac:dyDescent="0.25">
      <c r="A1618" s="21" t="s">
        <v>754</v>
      </c>
      <c r="B1618" s="22" t="s">
        <v>2387</v>
      </c>
      <c r="C1618" s="22" t="s">
        <v>5010</v>
      </c>
      <c r="D1618" s="23" t="s">
        <v>5009</v>
      </c>
    </row>
    <row r="1619" spans="1:4" ht="15.75" x14ac:dyDescent="0.25">
      <c r="A1619" s="21" t="s">
        <v>753</v>
      </c>
      <c r="B1619" s="22" t="s">
        <v>2384</v>
      </c>
      <c r="C1619" s="22" t="s">
        <v>4081</v>
      </c>
      <c r="D1619" s="23" t="s">
        <v>5011</v>
      </c>
    </row>
    <row r="1620" spans="1:4" ht="15.75" x14ac:dyDescent="0.25">
      <c r="A1620" s="21" t="s">
        <v>752</v>
      </c>
      <c r="B1620" s="22" t="s">
        <v>2387</v>
      </c>
      <c r="C1620" s="22" t="s">
        <v>5012</v>
      </c>
      <c r="D1620" s="23" t="s">
        <v>2484</v>
      </c>
    </row>
    <row r="1621" spans="1:4" ht="15.75" x14ac:dyDescent="0.25">
      <c r="A1621" s="21" t="s">
        <v>751</v>
      </c>
      <c r="B1621" s="22" t="s">
        <v>2384</v>
      </c>
      <c r="C1621" s="22" t="s">
        <v>5014</v>
      </c>
      <c r="D1621" s="23" t="s">
        <v>5013</v>
      </c>
    </row>
    <row r="1622" spans="1:4" ht="15.75" x14ac:dyDescent="0.25">
      <c r="A1622" s="21" t="s">
        <v>750</v>
      </c>
      <c r="B1622" s="22" t="s">
        <v>2384</v>
      </c>
      <c r="C1622" s="22" t="s">
        <v>5016</v>
      </c>
      <c r="D1622" s="23" t="s">
        <v>5015</v>
      </c>
    </row>
    <row r="1623" spans="1:4" ht="15.75" x14ac:dyDescent="0.25">
      <c r="A1623" s="21" t="s">
        <v>749</v>
      </c>
      <c r="B1623" s="22" t="s">
        <v>2387</v>
      </c>
      <c r="C1623" s="22" t="s">
        <v>2734</v>
      </c>
      <c r="D1623" s="23" t="s">
        <v>5017</v>
      </c>
    </row>
    <row r="1624" spans="1:4" ht="15.75" x14ac:dyDescent="0.25">
      <c r="A1624" s="21" t="s">
        <v>748</v>
      </c>
      <c r="B1624" s="22" t="s">
        <v>2387</v>
      </c>
      <c r="C1624" s="22" t="s">
        <v>3465</v>
      </c>
      <c r="D1624" s="23" t="s">
        <v>5018</v>
      </c>
    </row>
    <row r="1625" spans="1:4" ht="15.75" x14ac:dyDescent="0.25">
      <c r="A1625" s="21" t="s">
        <v>747</v>
      </c>
      <c r="B1625" s="22" t="s">
        <v>2384</v>
      </c>
      <c r="C1625" s="22" t="s">
        <v>3158</v>
      </c>
      <c r="D1625" s="23" t="s">
        <v>5019</v>
      </c>
    </row>
    <row r="1626" spans="1:4" ht="15.75" x14ac:dyDescent="0.25">
      <c r="A1626" s="21" t="s">
        <v>746</v>
      </c>
      <c r="B1626" s="22" t="s">
        <v>2384</v>
      </c>
      <c r="C1626" s="22" t="s">
        <v>2555</v>
      </c>
      <c r="D1626" s="23" t="s">
        <v>5020</v>
      </c>
    </row>
    <row r="1627" spans="1:4" ht="15.75" x14ac:dyDescent="0.25">
      <c r="A1627" s="21" t="s">
        <v>745</v>
      </c>
      <c r="B1627" s="22" t="s">
        <v>3259</v>
      </c>
      <c r="C1627" s="22" t="s">
        <v>5021</v>
      </c>
      <c r="D1627" s="23" t="s">
        <v>4137</v>
      </c>
    </row>
    <row r="1628" spans="1:4" ht="15.75" x14ac:dyDescent="0.25">
      <c r="A1628" s="21" t="s">
        <v>744</v>
      </c>
      <c r="B1628" s="22" t="s">
        <v>2384</v>
      </c>
      <c r="C1628" s="22" t="s">
        <v>5023</v>
      </c>
      <c r="D1628" s="23" t="s">
        <v>5022</v>
      </c>
    </row>
    <row r="1629" spans="1:4" ht="15.75" x14ac:dyDescent="0.25">
      <c r="A1629" s="21" t="s">
        <v>743</v>
      </c>
      <c r="B1629" s="22" t="s">
        <v>2387</v>
      </c>
      <c r="C1629" s="22" t="s">
        <v>2547</v>
      </c>
      <c r="D1629" s="23" t="s">
        <v>5024</v>
      </c>
    </row>
    <row r="1630" spans="1:4" ht="15.75" x14ac:dyDescent="0.25">
      <c r="A1630" s="21" t="s">
        <v>742</v>
      </c>
      <c r="B1630" s="22" t="s">
        <v>2387</v>
      </c>
      <c r="C1630" s="22" t="s">
        <v>5026</v>
      </c>
      <c r="D1630" s="23" t="s">
        <v>5025</v>
      </c>
    </row>
    <row r="1631" spans="1:4" ht="15.75" x14ac:dyDescent="0.25">
      <c r="A1631" s="21" t="s">
        <v>741</v>
      </c>
      <c r="B1631" s="22" t="s">
        <v>2384</v>
      </c>
      <c r="C1631" s="22" t="s">
        <v>5028</v>
      </c>
      <c r="D1631" s="23" t="s">
        <v>5027</v>
      </c>
    </row>
    <row r="1632" spans="1:4" ht="15.75" x14ac:dyDescent="0.25">
      <c r="A1632" s="21" t="s">
        <v>740</v>
      </c>
      <c r="B1632" s="22" t="s">
        <v>2387</v>
      </c>
      <c r="C1632" s="22" t="s">
        <v>2810</v>
      </c>
      <c r="D1632" s="23" t="s">
        <v>4127</v>
      </c>
    </row>
    <row r="1633" spans="1:4" ht="15.75" x14ac:dyDescent="0.25">
      <c r="A1633" s="21" t="s">
        <v>739</v>
      </c>
      <c r="B1633" s="22" t="s">
        <v>2387</v>
      </c>
      <c r="C1633" s="22" t="s">
        <v>5029</v>
      </c>
      <c r="D1633" s="23" t="s">
        <v>4893</v>
      </c>
    </row>
    <row r="1634" spans="1:4" ht="15.75" x14ac:dyDescent="0.25">
      <c r="A1634" s="21" t="s">
        <v>738</v>
      </c>
      <c r="B1634" s="22" t="s">
        <v>2384</v>
      </c>
      <c r="C1634" s="22" t="s">
        <v>4349</v>
      </c>
      <c r="D1634" s="23" t="s">
        <v>5030</v>
      </c>
    </row>
    <row r="1635" spans="1:4" ht="15.75" x14ac:dyDescent="0.25">
      <c r="A1635" s="21" t="s">
        <v>737</v>
      </c>
      <c r="B1635" s="22" t="s">
        <v>2387</v>
      </c>
      <c r="C1635" s="22" t="s">
        <v>5032</v>
      </c>
      <c r="D1635" s="23" t="s">
        <v>5031</v>
      </c>
    </row>
    <row r="1636" spans="1:4" ht="15.75" x14ac:dyDescent="0.25">
      <c r="A1636" s="21" t="s">
        <v>736</v>
      </c>
      <c r="B1636" s="22" t="s">
        <v>2384</v>
      </c>
      <c r="C1636" s="22" t="s">
        <v>5034</v>
      </c>
      <c r="D1636" s="23" t="s">
        <v>5033</v>
      </c>
    </row>
    <row r="1637" spans="1:4" ht="15.75" x14ac:dyDescent="0.25">
      <c r="A1637" s="21" t="s">
        <v>735</v>
      </c>
      <c r="B1637" s="22" t="s">
        <v>2384</v>
      </c>
      <c r="C1637" s="22" t="s">
        <v>3262</v>
      </c>
      <c r="D1637" s="23" t="s">
        <v>5035</v>
      </c>
    </row>
    <row r="1638" spans="1:4" ht="15.75" x14ac:dyDescent="0.25">
      <c r="A1638" s="21" t="s">
        <v>734</v>
      </c>
      <c r="B1638" s="22" t="s">
        <v>2384</v>
      </c>
      <c r="C1638" s="22" t="s">
        <v>5037</v>
      </c>
      <c r="D1638" s="23" t="s">
        <v>5036</v>
      </c>
    </row>
    <row r="1639" spans="1:4" ht="15.75" x14ac:dyDescent="0.25">
      <c r="A1639" s="21" t="s">
        <v>733</v>
      </c>
      <c r="B1639" s="22" t="s">
        <v>2384</v>
      </c>
      <c r="C1639" s="22" t="s">
        <v>5038</v>
      </c>
      <c r="D1639" s="23" t="s">
        <v>4615</v>
      </c>
    </row>
    <row r="1640" spans="1:4" ht="15.75" x14ac:dyDescent="0.25">
      <c r="A1640" s="21" t="s">
        <v>732</v>
      </c>
      <c r="B1640" s="22" t="s">
        <v>2387</v>
      </c>
      <c r="C1640" s="22" t="s">
        <v>5039</v>
      </c>
      <c r="D1640" s="23" t="s">
        <v>2841</v>
      </c>
    </row>
    <row r="1641" spans="1:4" ht="15.75" x14ac:dyDescent="0.25">
      <c r="A1641" s="21" t="s">
        <v>731</v>
      </c>
      <c r="B1641" s="22" t="s">
        <v>2384</v>
      </c>
      <c r="C1641" s="22" t="s">
        <v>5041</v>
      </c>
      <c r="D1641" s="23" t="s">
        <v>5040</v>
      </c>
    </row>
    <row r="1642" spans="1:4" ht="15.75" x14ac:dyDescent="0.25">
      <c r="A1642" s="21" t="s">
        <v>730</v>
      </c>
      <c r="B1642" s="22" t="s">
        <v>2384</v>
      </c>
      <c r="C1642" s="22" t="s">
        <v>5043</v>
      </c>
      <c r="D1642" s="23" t="s">
        <v>5042</v>
      </c>
    </row>
    <row r="1643" spans="1:4" ht="15.75" x14ac:dyDescent="0.25">
      <c r="A1643" s="21" t="s">
        <v>729</v>
      </c>
      <c r="B1643" s="22" t="s">
        <v>2384</v>
      </c>
      <c r="C1643" s="22" t="s">
        <v>3219</v>
      </c>
      <c r="D1643" s="23" t="s">
        <v>3214</v>
      </c>
    </row>
    <row r="1644" spans="1:4" ht="15.75" x14ac:dyDescent="0.25">
      <c r="A1644" s="21" t="s">
        <v>728</v>
      </c>
      <c r="B1644" s="22" t="s">
        <v>2384</v>
      </c>
      <c r="C1644" s="22" t="s">
        <v>3311</v>
      </c>
      <c r="D1644" s="23" t="s">
        <v>5044</v>
      </c>
    </row>
    <row r="1645" spans="1:4" ht="15.75" x14ac:dyDescent="0.25">
      <c r="A1645" s="21" t="s">
        <v>727</v>
      </c>
      <c r="B1645" s="22" t="s">
        <v>2387</v>
      </c>
      <c r="C1645" s="22" t="s">
        <v>2711</v>
      </c>
      <c r="D1645" s="23" t="s">
        <v>3367</v>
      </c>
    </row>
    <row r="1646" spans="1:4" ht="15.75" x14ac:dyDescent="0.25">
      <c r="A1646" s="21" t="s">
        <v>726</v>
      </c>
      <c r="B1646" s="22" t="s">
        <v>2387</v>
      </c>
      <c r="C1646" s="22" t="s">
        <v>5045</v>
      </c>
      <c r="D1646" s="23" t="s">
        <v>3757</v>
      </c>
    </row>
    <row r="1647" spans="1:4" ht="15.75" x14ac:dyDescent="0.25">
      <c r="A1647" s="21" t="s">
        <v>725</v>
      </c>
      <c r="B1647" s="22" t="s">
        <v>3259</v>
      </c>
      <c r="C1647" s="22" t="s">
        <v>4470</v>
      </c>
      <c r="D1647" s="23" t="s">
        <v>5046</v>
      </c>
    </row>
    <row r="1648" spans="1:4" ht="15.75" x14ac:dyDescent="0.25">
      <c r="A1648" s="21" t="s">
        <v>724</v>
      </c>
      <c r="B1648" s="22" t="s">
        <v>2387</v>
      </c>
      <c r="C1648" s="22" t="s">
        <v>2719</v>
      </c>
      <c r="D1648" s="23" t="s">
        <v>5047</v>
      </c>
    </row>
    <row r="1649" spans="1:4" ht="15.75" x14ac:dyDescent="0.25">
      <c r="A1649" s="21" t="s">
        <v>723</v>
      </c>
      <c r="B1649" s="22" t="s">
        <v>2387</v>
      </c>
      <c r="C1649" s="22" t="s">
        <v>2842</v>
      </c>
      <c r="D1649" s="23" t="s">
        <v>5048</v>
      </c>
    </row>
    <row r="1650" spans="1:4" ht="15.75" x14ac:dyDescent="0.25">
      <c r="A1650" s="21" t="s">
        <v>722</v>
      </c>
      <c r="B1650" s="22" t="s">
        <v>2384</v>
      </c>
      <c r="C1650" s="22" t="s">
        <v>2418</v>
      </c>
      <c r="D1650" s="23" t="s">
        <v>2841</v>
      </c>
    </row>
    <row r="1651" spans="1:4" ht="15.75" x14ac:dyDescent="0.25">
      <c r="A1651" s="21" t="s">
        <v>721</v>
      </c>
      <c r="B1651" s="22" t="s">
        <v>3259</v>
      </c>
      <c r="C1651" s="22" t="s">
        <v>2573</v>
      </c>
      <c r="D1651" s="23" t="s">
        <v>5049</v>
      </c>
    </row>
    <row r="1652" spans="1:4" ht="15.75" x14ac:dyDescent="0.25">
      <c r="A1652" s="21" t="s">
        <v>720</v>
      </c>
      <c r="B1652" s="22" t="s">
        <v>2387</v>
      </c>
      <c r="C1652" s="22" t="s">
        <v>5051</v>
      </c>
      <c r="D1652" s="23" t="s">
        <v>5050</v>
      </c>
    </row>
    <row r="1653" spans="1:4" ht="15.75" x14ac:dyDescent="0.25">
      <c r="A1653" s="21" t="s">
        <v>719</v>
      </c>
      <c r="B1653" s="22" t="s">
        <v>2384</v>
      </c>
      <c r="C1653" s="22" t="s">
        <v>5053</v>
      </c>
      <c r="D1653" s="23" t="s">
        <v>5052</v>
      </c>
    </row>
    <row r="1654" spans="1:4" ht="15.75" x14ac:dyDescent="0.25">
      <c r="A1654" s="21" t="s">
        <v>718</v>
      </c>
      <c r="B1654" s="22" t="s">
        <v>2384</v>
      </c>
      <c r="C1654" s="22" t="s">
        <v>3268</v>
      </c>
      <c r="D1654" s="23" t="s">
        <v>5054</v>
      </c>
    </row>
    <row r="1655" spans="1:4" ht="15.75" x14ac:dyDescent="0.25">
      <c r="A1655" s="21" t="s">
        <v>717</v>
      </c>
      <c r="B1655" s="22" t="s">
        <v>2387</v>
      </c>
      <c r="C1655" s="22" t="s">
        <v>5056</v>
      </c>
      <c r="D1655" s="23" t="s">
        <v>5055</v>
      </c>
    </row>
    <row r="1656" spans="1:4" ht="15.75" x14ac:dyDescent="0.25">
      <c r="A1656" s="21" t="s">
        <v>716</v>
      </c>
      <c r="B1656" s="22" t="s">
        <v>2387</v>
      </c>
      <c r="C1656" s="22" t="s">
        <v>5058</v>
      </c>
      <c r="D1656" s="23" t="s">
        <v>5057</v>
      </c>
    </row>
    <row r="1657" spans="1:4" ht="15.75" x14ac:dyDescent="0.25">
      <c r="A1657" s="21" t="s">
        <v>715</v>
      </c>
      <c r="B1657" s="22" t="s">
        <v>2387</v>
      </c>
      <c r="C1657" s="22" t="s">
        <v>2667</v>
      </c>
      <c r="D1657" s="23" t="s">
        <v>5059</v>
      </c>
    </row>
    <row r="1658" spans="1:4" ht="15.75" x14ac:dyDescent="0.25">
      <c r="A1658" s="21" t="s">
        <v>714</v>
      </c>
      <c r="B1658" s="22" t="s">
        <v>2384</v>
      </c>
      <c r="C1658" s="22" t="s">
        <v>5060</v>
      </c>
      <c r="D1658" s="23" t="s">
        <v>3636</v>
      </c>
    </row>
    <row r="1659" spans="1:4" ht="15.75" x14ac:dyDescent="0.25">
      <c r="A1659" s="21" t="s">
        <v>713</v>
      </c>
      <c r="B1659" s="22" t="s">
        <v>3259</v>
      </c>
      <c r="C1659" s="22" t="s">
        <v>5062</v>
      </c>
      <c r="D1659" s="23" t="s">
        <v>5061</v>
      </c>
    </row>
    <row r="1660" spans="1:4" ht="15.75" x14ac:dyDescent="0.25">
      <c r="A1660" s="21" t="s">
        <v>712</v>
      </c>
      <c r="B1660" s="22" t="s">
        <v>2384</v>
      </c>
      <c r="C1660" s="22" t="s">
        <v>2385</v>
      </c>
      <c r="D1660" s="23" t="s">
        <v>3962</v>
      </c>
    </row>
    <row r="1661" spans="1:4" ht="15.75" x14ac:dyDescent="0.25">
      <c r="A1661" s="21" t="s">
        <v>711</v>
      </c>
      <c r="B1661" s="22" t="s">
        <v>2387</v>
      </c>
      <c r="C1661" s="22" t="s">
        <v>5064</v>
      </c>
      <c r="D1661" s="23" t="s">
        <v>5063</v>
      </c>
    </row>
    <row r="1662" spans="1:4" ht="15.75" x14ac:dyDescent="0.25">
      <c r="A1662" s="21" t="s">
        <v>710</v>
      </c>
      <c r="B1662" s="22" t="s">
        <v>3259</v>
      </c>
      <c r="C1662" s="22" t="s">
        <v>5066</v>
      </c>
      <c r="D1662" s="23" t="s">
        <v>5065</v>
      </c>
    </row>
    <row r="1663" spans="1:4" ht="15.75" x14ac:dyDescent="0.25">
      <c r="A1663" s="21" t="s">
        <v>709</v>
      </c>
      <c r="B1663" s="22" t="s">
        <v>2387</v>
      </c>
      <c r="C1663" s="22" t="s">
        <v>2820</v>
      </c>
      <c r="D1663" s="23" t="s">
        <v>5067</v>
      </c>
    </row>
    <row r="1664" spans="1:4" ht="15.75" x14ac:dyDescent="0.25">
      <c r="A1664" s="21" t="s">
        <v>708</v>
      </c>
      <c r="B1664" s="22" t="s">
        <v>2384</v>
      </c>
      <c r="C1664" s="22" t="s">
        <v>5069</v>
      </c>
      <c r="D1664" s="23" t="s">
        <v>5068</v>
      </c>
    </row>
    <row r="1665" spans="1:4" ht="15.75" x14ac:dyDescent="0.25">
      <c r="A1665" s="21" t="s">
        <v>707</v>
      </c>
      <c r="B1665" s="22" t="s">
        <v>2387</v>
      </c>
      <c r="C1665" s="22" t="s">
        <v>5071</v>
      </c>
      <c r="D1665" s="23" t="s">
        <v>5070</v>
      </c>
    </row>
    <row r="1666" spans="1:4" ht="15.75" x14ac:dyDescent="0.25">
      <c r="A1666" s="21" t="s">
        <v>706</v>
      </c>
      <c r="B1666" s="22" t="s">
        <v>2387</v>
      </c>
      <c r="C1666" s="22" t="s">
        <v>5073</v>
      </c>
      <c r="D1666" s="23" t="s">
        <v>5072</v>
      </c>
    </row>
    <row r="1667" spans="1:4" ht="15.75" x14ac:dyDescent="0.25">
      <c r="A1667" s="21" t="s">
        <v>705</v>
      </c>
      <c r="B1667" s="22" t="s">
        <v>2387</v>
      </c>
      <c r="C1667" s="22" t="s">
        <v>5074</v>
      </c>
      <c r="D1667" s="23" t="s">
        <v>2514</v>
      </c>
    </row>
    <row r="1668" spans="1:4" ht="15.75" x14ac:dyDescent="0.25">
      <c r="A1668" s="21" t="s">
        <v>704</v>
      </c>
      <c r="B1668" s="22" t="s">
        <v>2387</v>
      </c>
      <c r="C1668" s="22" t="s">
        <v>2463</v>
      </c>
      <c r="D1668" s="23" t="s">
        <v>5075</v>
      </c>
    </row>
    <row r="1669" spans="1:4" ht="15.75" x14ac:dyDescent="0.25">
      <c r="A1669" s="21" t="s">
        <v>703</v>
      </c>
      <c r="B1669" s="22" t="s">
        <v>2387</v>
      </c>
      <c r="C1669" s="22" t="s">
        <v>5077</v>
      </c>
      <c r="D1669" s="23" t="s">
        <v>5076</v>
      </c>
    </row>
    <row r="1670" spans="1:4" ht="15.75" x14ac:dyDescent="0.25">
      <c r="A1670" s="21" t="s">
        <v>702</v>
      </c>
      <c r="B1670" s="22" t="s">
        <v>2387</v>
      </c>
      <c r="C1670" s="22" t="s">
        <v>2684</v>
      </c>
      <c r="D1670" s="23" t="s">
        <v>3146</v>
      </c>
    </row>
    <row r="1671" spans="1:4" ht="15.75" x14ac:dyDescent="0.25">
      <c r="A1671" s="21" t="s">
        <v>701</v>
      </c>
      <c r="B1671" s="22" t="s">
        <v>2387</v>
      </c>
      <c r="C1671" s="22" t="s">
        <v>5079</v>
      </c>
      <c r="D1671" s="23" t="s">
        <v>5078</v>
      </c>
    </row>
    <row r="1672" spans="1:4" ht="15.75" x14ac:dyDescent="0.25">
      <c r="A1672" s="21" t="s">
        <v>700</v>
      </c>
      <c r="B1672" s="22" t="s">
        <v>2384</v>
      </c>
      <c r="C1672" s="22" t="s">
        <v>5080</v>
      </c>
      <c r="D1672" s="23" t="s">
        <v>4389</v>
      </c>
    </row>
    <row r="1673" spans="1:4" ht="15.75" x14ac:dyDescent="0.25">
      <c r="A1673" s="21" t="s">
        <v>699</v>
      </c>
      <c r="B1673" s="22" t="s">
        <v>2387</v>
      </c>
      <c r="C1673" s="22" t="s">
        <v>4908</v>
      </c>
      <c r="D1673" s="23" t="s">
        <v>5081</v>
      </c>
    </row>
    <row r="1674" spans="1:4" ht="15.75" x14ac:dyDescent="0.25">
      <c r="A1674" s="21" t="s">
        <v>698</v>
      </c>
      <c r="B1674" s="22" t="s">
        <v>2384</v>
      </c>
      <c r="C1674" s="22" t="s">
        <v>4911</v>
      </c>
      <c r="D1674" s="23" t="s">
        <v>5082</v>
      </c>
    </row>
    <row r="1675" spans="1:4" ht="15.75" x14ac:dyDescent="0.25">
      <c r="A1675" s="21" t="s">
        <v>697</v>
      </c>
      <c r="B1675" s="22" t="s">
        <v>2384</v>
      </c>
      <c r="C1675" s="22" t="s">
        <v>4716</v>
      </c>
      <c r="D1675" s="23" t="s">
        <v>5083</v>
      </c>
    </row>
    <row r="1676" spans="1:4" ht="15.75" x14ac:dyDescent="0.25">
      <c r="A1676" s="21" t="s">
        <v>696</v>
      </c>
      <c r="B1676" s="22" t="s">
        <v>2387</v>
      </c>
      <c r="C1676" s="22" t="s">
        <v>5085</v>
      </c>
      <c r="D1676" s="23" t="s">
        <v>5084</v>
      </c>
    </row>
    <row r="1677" spans="1:4" ht="15.75" x14ac:dyDescent="0.25">
      <c r="A1677" s="21" t="s">
        <v>695</v>
      </c>
      <c r="B1677" s="22" t="s">
        <v>2384</v>
      </c>
      <c r="C1677" s="22" t="s">
        <v>5087</v>
      </c>
      <c r="D1677" s="23" t="s">
        <v>5086</v>
      </c>
    </row>
    <row r="1678" spans="1:4" ht="15.75" x14ac:dyDescent="0.25">
      <c r="A1678" s="21" t="s">
        <v>694</v>
      </c>
      <c r="B1678" s="22" t="s">
        <v>2384</v>
      </c>
      <c r="C1678" s="22" t="s">
        <v>5089</v>
      </c>
      <c r="D1678" s="23" t="s">
        <v>5088</v>
      </c>
    </row>
    <row r="1679" spans="1:4" ht="15.75" x14ac:dyDescent="0.25">
      <c r="A1679" s="21" t="s">
        <v>693</v>
      </c>
      <c r="B1679" s="22" t="s">
        <v>2387</v>
      </c>
      <c r="C1679" s="22" t="s">
        <v>5091</v>
      </c>
      <c r="D1679" s="23" t="s">
        <v>5090</v>
      </c>
    </row>
    <row r="1680" spans="1:4" ht="15.75" x14ac:dyDescent="0.25">
      <c r="A1680" s="21" t="s">
        <v>692</v>
      </c>
      <c r="B1680" s="22" t="s">
        <v>2384</v>
      </c>
      <c r="C1680" s="22" t="s">
        <v>5092</v>
      </c>
      <c r="D1680" s="23" t="s">
        <v>4340</v>
      </c>
    </row>
    <row r="1681" spans="1:4" ht="15.75" x14ac:dyDescent="0.25">
      <c r="A1681" s="21" t="s">
        <v>691</v>
      </c>
      <c r="B1681" s="22" t="s">
        <v>2384</v>
      </c>
      <c r="C1681" s="22" t="s">
        <v>5094</v>
      </c>
      <c r="D1681" s="23" t="s">
        <v>5093</v>
      </c>
    </row>
    <row r="1682" spans="1:4" ht="15.75" x14ac:dyDescent="0.25">
      <c r="A1682" s="21" t="s">
        <v>690</v>
      </c>
      <c r="B1682" s="22" t="s">
        <v>2387</v>
      </c>
      <c r="C1682" s="22" t="s">
        <v>5095</v>
      </c>
      <c r="D1682" s="23" t="s">
        <v>3391</v>
      </c>
    </row>
    <row r="1683" spans="1:4" ht="15.75" x14ac:dyDescent="0.25">
      <c r="A1683" s="21" t="s">
        <v>689</v>
      </c>
      <c r="B1683" s="22" t="s">
        <v>2387</v>
      </c>
      <c r="C1683" s="22" t="s">
        <v>4375</v>
      </c>
      <c r="D1683" s="23" t="s">
        <v>5096</v>
      </c>
    </row>
    <row r="1684" spans="1:4" ht="15.75" x14ac:dyDescent="0.25">
      <c r="A1684" s="21" t="s">
        <v>688</v>
      </c>
      <c r="B1684" s="22" t="s">
        <v>2384</v>
      </c>
      <c r="C1684" s="22" t="s">
        <v>5097</v>
      </c>
      <c r="D1684" s="23" t="s">
        <v>3027</v>
      </c>
    </row>
    <row r="1685" spans="1:4" ht="15.75" x14ac:dyDescent="0.25">
      <c r="A1685" s="21" t="s">
        <v>687</v>
      </c>
      <c r="B1685" s="22" t="s">
        <v>2387</v>
      </c>
      <c r="C1685" s="22" t="s">
        <v>5098</v>
      </c>
      <c r="D1685" s="23" t="s">
        <v>4613</v>
      </c>
    </row>
    <row r="1686" spans="1:4" ht="15.75" x14ac:dyDescent="0.25">
      <c r="A1686" s="21" t="s">
        <v>686</v>
      </c>
      <c r="B1686" s="22" t="s">
        <v>2387</v>
      </c>
      <c r="C1686" s="22" t="s">
        <v>2476</v>
      </c>
      <c r="D1686" s="23" t="s">
        <v>5099</v>
      </c>
    </row>
    <row r="1687" spans="1:4" ht="15.75" x14ac:dyDescent="0.25">
      <c r="A1687" s="21" t="s">
        <v>685</v>
      </c>
      <c r="B1687" s="22" t="s">
        <v>2387</v>
      </c>
      <c r="C1687" s="22" t="s">
        <v>5100</v>
      </c>
      <c r="D1687" s="23" t="s">
        <v>3245</v>
      </c>
    </row>
    <row r="1688" spans="1:4" ht="15.75" x14ac:dyDescent="0.25">
      <c r="A1688" s="21" t="s">
        <v>684</v>
      </c>
      <c r="B1688" s="22" t="s">
        <v>2384</v>
      </c>
      <c r="C1688" s="22" t="s">
        <v>5102</v>
      </c>
      <c r="D1688" s="23" t="s">
        <v>5101</v>
      </c>
    </row>
    <row r="1689" spans="1:4" ht="15.75" x14ac:dyDescent="0.25">
      <c r="A1689" s="21" t="s">
        <v>683</v>
      </c>
      <c r="B1689" s="22" t="s">
        <v>3259</v>
      </c>
      <c r="C1689" s="22" t="s">
        <v>5104</v>
      </c>
      <c r="D1689" s="23" t="s">
        <v>5103</v>
      </c>
    </row>
    <row r="1690" spans="1:4" ht="15.75" x14ac:dyDescent="0.25">
      <c r="A1690" s="21" t="s">
        <v>682</v>
      </c>
      <c r="B1690" s="22" t="s">
        <v>2387</v>
      </c>
      <c r="C1690" s="22" t="s">
        <v>4381</v>
      </c>
      <c r="D1690" s="23" t="s">
        <v>5105</v>
      </c>
    </row>
    <row r="1691" spans="1:4" ht="15.75" x14ac:dyDescent="0.25">
      <c r="A1691" s="21" t="s">
        <v>681</v>
      </c>
      <c r="B1691" s="22" t="s">
        <v>2384</v>
      </c>
      <c r="C1691" s="22" t="s">
        <v>5107</v>
      </c>
      <c r="D1691" s="23" t="s">
        <v>5106</v>
      </c>
    </row>
    <row r="1692" spans="1:4" ht="15.75" x14ac:dyDescent="0.25">
      <c r="A1692" s="21" t="s">
        <v>680</v>
      </c>
      <c r="B1692" s="22" t="s">
        <v>2384</v>
      </c>
      <c r="C1692" s="22" t="s">
        <v>5109</v>
      </c>
      <c r="D1692" s="23" t="s">
        <v>5108</v>
      </c>
    </row>
    <row r="1693" spans="1:4" ht="15.75" x14ac:dyDescent="0.25">
      <c r="A1693" s="21" t="s">
        <v>679</v>
      </c>
      <c r="B1693" s="22" t="s">
        <v>2387</v>
      </c>
      <c r="C1693" s="22" t="s">
        <v>4357</v>
      </c>
      <c r="D1693" s="23" t="s">
        <v>5110</v>
      </c>
    </row>
    <row r="1694" spans="1:4" ht="15.75" x14ac:dyDescent="0.25">
      <c r="A1694" s="21" t="s">
        <v>678</v>
      </c>
      <c r="B1694" s="22" t="s">
        <v>2387</v>
      </c>
      <c r="C1694" s="22" t="s">
        <v>5111</v>
      </c>
      <c r="D1694" s="23" t="s">
        <v>3264</v>
      </c>
    </row>
    <row r="1695" spans="1:4" ht="15.75" x14ac:dyDescent="0.25">
      <c r="A1695" s="21" t="s">
        <v>677</v>
      </c>
      <c r="B1695" s="22" t="s">
        <v>2384</v>
      </c>
      <c r="C1695" s="22" t="s">
        <v>3448</v>
      </c>
      <c r="D1695" s="23" t="s">
        <v>5112</v>
      </c>
    </row>
    <row r="1696" spans="1:4" ht="15.75" x14ac:dyDescent="0.25">
      <c r="A1696" s="21" t="s">
        <v>676</v>
      </c>
      <c r="B1696" s="22" t="s">
        <v>2384</v>
      </c>
      <c r="C1696" s="22" t="s">
        <v>5114</v>
      </c>
      <c r="D1696" s="23" t="s">
        <v>5113</v>
      </c>
    </row>
    <row r="1697" spans="1:4" ht="15.75" x14ac:dyDescent="0.25">
      <c r="A1697" s="21" t="s">
        <v>675</v>
      </c>
      <c r="B1697" s="22" t="s">
        <v>2384</v>
      </c>
      <c r="C1697" s="22" t="s">
        <v>5116</v>
      </c>
      <c r="D1697" s="23" t="s">
        <v>5115</v>
      </c>
    </row>
    <row r="1698" spans="1:4" ht="15.75" x14ac:dyDescent="0.25">
      <c r="A1698" s="21" t="s">
        <v>674</v>
      </c>
      <c r="B1698" s="22" t="s">
        <v>2384</v>
      </c>
      <c r="C1698" s="22" t="s">
        <v>5117</v>
      </c>
      <c r="D1698" s="23" t="s">
        <v>4666</v>
      </c>
    </row>
    <row r="1699" spans="1:4" ht="15.75" x14ac:dyDescent="0.25">
      <c r="A1699" s="21" t="s">
        <v>673</v>
      </c>
      <c r="B1699" s="22" t="s">
        <v>2384</v>
      </c>
      <c r="C1699" s="22" t="s">
        <v>4156</v>
      </c>
      <c r="D1699" s="23" t="s">
        <v>5118</v>
      </c>
    </row>
    <row r="1700" spans="1:4" ht="15.75" x14ac:dyDescent="0.25">
      <c r="A1700" s="21" t="s">
        <v>672</v>
      </c>
      <c r="B1700" s="22" t="s">
        <v>2387</v>
      </c>
      <c r="C1700" s="22" t="s">
        <v>2578</v>
      </c>
      <c r="D1700" s="23" t="s">
        <v>5119</v>
      </c>
    </row>
    <row r="1701" spans="1:4" ht="15.75" x14ac:dyDescent="0.25">
      <c r="A1701" s="21" t="s">
        <v>671</v>
      </c>
      <c r="B1701" s="22" t="s">
        <v>2384</v>
      </c>
      <c r="C1701" s="22" t="s">
        <v>5121</v>
      </c>
      <c r="D1701" s="23" t="s">
        <v>5120</v>
      </c>
    </row>
    <row r="1702" spans="1:4" ht="15.75" x14ac:dyDescent="0.25">
      <c r="A1702" s="21" t="s">
        <v>670</v>
      </c>
      <c r="B1702" s="22" t="s">
        <v>2387</v>
      </c>
      <c r="C1702" s="22" t="s">
        <v>2400</v>
      </c>
      <c r="D1702" s="23" t="s">
        <v>5122</v>
      </c>
    </row>
    <row r="1703" spans="1:4" ht="15.75" x14ac:dyDescent="0.25">
      <c r="A1703" s="21" t="s">
        <v>669</v>
      </c>
      <c r="B1703" s="22" t="s">
        <v>2387</v>
      </c>
      <c r="C1703" s="22" t="s">
        <v>2537</v>
      </c>
      <c r="D1703" s="23" t="s">
        <v>5123</v>
      </c>
    </row>
    <row r="1704" spans="1:4" ht="15.75" x14ac:dyDescent="0.25">
      <c r="A1704" s="21" t="s">
        <v>668</v>
      </c>
      <c r="B1704" s="22" t="s">
        <v>2387</v>
      </c>
      <c r="C1704" s="22" t="s">
        <v>3649</v>
      </c>
      <c r="D1704" s="23" t="s">
        <v>5124</v>
      </c>
    </row>
    <row r="1705" spans="1:4" ht="15.75" x14ac:dyDescent="0.25">
      <c r="A1705" s="21" t="s">
        <v>667</v>
      </c>
      <c r="B1705" s="22" t="s">
        <v>2384</v>
      </c>
      <c r="C1705" s="22" t="s">
        <v>2754</v>
      </c>
      <c r="D1705" s="23" t="s">
        <v>5125</v>
      </c>
    </row>
    <row r="1706" spans="1:4" ht="15.75" x14ac:dyDescent="0.25">
      <c r="A1706" s="21" t="s">
        <v>666</v>
      </c>
      <c r="B1706" s="22" t="s">
        <v>2387</v>
      </c>
      <c r="C1706" s="22" t="s">
        <v>5126</v>
      </c>
      <c r="D1706" s="23" t="s">
        <v>3727</v>
      </c>
    </row>
    <row r="1707" spans="1:4" ht="15.75" x14ac:dyDescent="0.25">
      <c r="A1707" s="21" t="s">
        <v>665</v>
      </c>
      <c r="B1707" s="22" t="s">
        <v>2384</v>
      </c>
      <c r="C1707" s="22" t="s">
        <v>5128</v>
      </c>
      <c r="D1707" s="23" t="s">
        <v>5127</v>
      </c>
    </row>
    <row r="1708" spans="1:4" ht="15.75" x14ac:dyDescent="0.25">
      <c r="A1708" s="21" t="s">
        <v>664</v>
      </c>
      <c r="B1708" s="22" t="s">
        <v>2384</v>
      </c>
      <c r="C1708" s="22" t="s">
        <v>3383</v>
      </c>
      <c r="D1708" s="23" t="s">
        <v>4297</v>
      </c>
    </row>
    <row r="1709" spans="1:4" ht="15.75" x14ac:dyDescent="0.25">
      <c r="A1709" s="21" t="s">
        <v>663</v>
      </c>
      <c r="B1709" s="22" t="s">
        <v>2387</v>
      </c>
      <c r="C1709" s="22" t="s">
        <v>5130</v>
      </c>
      <c r="D1709" s="23" t="s">
        <v>5129</v>
      </c>
    </row>
    <row r="1710" spans="1:4" ht="15.75" x14ac:dyDescent="0.25">
      <c r="A1710" s="21" t="s">
        <v>662</v>
      </c>
      <c r="B1710" s="22" t="s">
        <v>2384</v>
      </c>
      <c r="C1710" s="22" t="s">
        <v>3934</v>
      </c>
      <c r="D1710" s="23" t="s">
        <v>4666</v>
      </c>
    </row>
    <row r="1711" spans="1:4" ht="15.75" x14ac:dyDescent="0.25">
      <c r="A1711" s="21" t="s">
        <v>661</v>
      </c>
      <c r="B1711" s="22" t="s">
        <v>2384</v>
      </c>
      <c r="C1711" s="22" t="s">
        <v>5132</v>
      </c>
      <c r="D1711" s="23" t="s">
        <v>5131</v>
      </c>
    </row>
    <row r="1712" spans="1:4" ht="15.75" x14ac:dyDescent="0.25">
      <c r="A1712" s="21" t="s">
        <v>660</v>
      </c>
      <c r="B1712" s="22" t="s">
        <v>2387</v>
      </c>
      <c r="C1712" s="22" t="s">
        <v>5134</v>
      </c>
      <c r="D1712" s="23" t="s">
        <v>5133</v>
      </c>
    </row>
    <row r="1713" spans="1:4" ht="15.75" x14ac:dyDescent="0.25">
      <c r="A1713" s="21" t="s">
        <v>659</v>
      </c>
      <c r="B1713" s="22" t="s">
        <v>2384</v>
      </c>
      <c r="C1713" s="22" t="s">
        <v>3014</v>
      </c>
      <c r="D1713" s="23" t="s">
        <v>5135</v>
      </c>
    </row>
    <row r="1714" spans="1:4" ht="15.75" x14ac:dyDescent="0.25">
      <c r="A1714" s="21" t="s">
        <v>658</v>
      </c>
      <c r="B1714" s="22" t="s">
        <v>2387</v>
      </c>
      <c r="C1714" s="22" t="s">
        <v>2732</v>
      </c>
      <c r="D1714" s="23" t="s">
        <v>5136</v>
      </c>
    </row>
    <row r="1715" spans="1:4" ht="15.75" x14ac:dyDescent="0.25">
      <c r="A1715" s="21" t="s">
        <v>657</v>
      </c>
      <c r="B1715" s="22" t="s">
        <v>2384</v>
      </c>
      <c r="C1715" s="22" t="s">
        <v>5138</v>
      </c>
      <c r="D1715" s="23" t="s">
        <v>5137</v>
      </c>
    </row>
    <row r="1716" spans="1:4" ht="15.75" x14ac:dyDescent="0.25">
      <c r="A1716" s="21" t="s">
        <v>656</v>
      </c>
      <c r="B1716" s="22" t="s">
        <v>2384</v>
      </c>
      <c r="C1716" s="22" t="s">
        <v>5132</v>
      </c>
      <c r="D1716" s="23" t="s">
        <v>5139</v>
      </c>
    </row>
    <row r="1717" spans="1:4" ht="15.75" x14ac:dyDescent="0.25">
      <c r="A1717" s="21" t="s">
        <v>655</v>
      </c>
      <c r="B1717" s="22" t="s">
        <v>2387</v>
      </c>
      <c r="C1717" s="22" t="s">
        <v>2569</v>
      </c>
      <c r="D1717" s="23" t="s">
        <v>5140</v>
      </c>
    </row>
    <row r="1718" spans="1:4" ht="15.75" x14ac:dyDescent="0.25">
      <c r="A1718" s="21" t="s">
        <v>654</v>
      </c>
      <c r="B1718" s="22" t="s">
        <v>2384</v>
      </c>
      <c r="C1718" s="22" t="s">
        <v>5142</v>
      </c>
      <c r="D1718" s="23" t="s">
        <v>5141</v>
      </c>
    </row>
    <row r="1719" spans="1:4" ht="15.75" x14ac:dyDescent="0.25">
      <c r="A1719" s="21" t="s">
        <v>653</v>
      </c>
      <c r="B1719" s="22" t="s">
        <v>2384</v>
      </c>
      <c r="C1719" s="22" t="s">
        <v>5144</v>
      </c>
      <c r="D1719" s="23" t="s">
        <v>5143</v>
      </c>
    </row>
    <row r="1720" spans="1:4" ht="15.75" x14ac:dyDescent="0.25">
      <c r="A1720" s="21" t="s">
        <v>652</v>
      </c>
      <c r="B1720" s="22" t="s">
        <v>2384</v>
      </c>
      <c r="C1720" s="22" t="s">
        <v>3980</v>
      </c>
      <c r="D1720" s="23" t="s">
        <v>5145</v>
      </c>
    </row>
    <row r="1721" spans="1:4" ht="15.75" x14ac:dyDescent="0.25">
      <c r="A1721" s="21" t="s">
        <v>651</v>
      </c>
      <c r="B1721" s="22" t="s">
        <v>2384</v>
      </c>
      <c r="C1721" s="22" t="s">
        <v>5146</v>
      </c>
      <c r="D1721" s="23" t="s">
        <v>2776</v>
      </c>
    </row>
    <row r="1722" spans="1:4" ht="15.75" x14ac:dyDescent="0.25">
      <c r="A1722" s="21" t="s">
        <v>650</v>
      </c>
      <c r="B1722" s="22" t="s">
        <v>2387</v>
      </c>
      <c r="C1722" s="22" t="s">
        <v>2543</v>
      </c>
      <c r="D1722" s="23" t="s">
        <v>5147</v>
      </c>
    </row>
    <row r="1723" spans="1:4" ht="15.75" x14ac:dyDescent="0.25">
      <c r="A1723" s="21" t="s">
        <v>649</v>
      </c>
      <c r="B1723" s="22" t="s">
        <v>2387</v>
      </c>
      <c r="C1723" s="22" t="s">
        <v>5149</v>
      </c>
      <c r="D1723" s="23" t="s">
        <v>5148</v>
      </c>
    </row>
    <row r="1724" spans="1:4" ht="15.75" x14ac:dyDescent="0.25">
      <c r="A1724" s="21" t="s">
        <v>648</v>
      </c>
      <c r="B1724" s="22" t="s">
        <v>2384</v>
      </c>
      <c r="C1724" s="22" t="s">
        <v>5151</v>
      </c>
      <c r="D1724" s="23" t="s">
        <v>5150</v>
      </c>
    </row>
    <row r="1725" spans="1:4" ht="15.75" x14ac:dyDescent="0.25">
      <c r="A1725" s="21" t="s">
        <v>647</v>
      </c>
      <c r="B1725" s="22" t="s">
        <v>2387</v>
      </c>
      <c r="C1725" s="22" t="s">
        <v>5153</v>
      </c>
      <c r="D1725" s="23" t="s">
        <v>5152</v>
      </c>
    </row>
    <row r="1726" spans="1:4" ht="15.75" x14ac:dyDescent="0.25">
      <c r="A1726" s="21" t="s">
        <v>646</v>
      </c>
      <c r="B1726" s="22" t="s">
        <v>2384</v>
      </c>
      <c r="C1726" s="22" t="s">
        <v>5154</v>
      </c>
      <c r="D1726" s="23" t="s">
        <v>4760</v>
      </c>
    </row>
    <row r="1727" spans="1:4" ht="15.75" x14ac:dyDescent="0.25">
      <c r="A1727" s="21" t="s">
        <v>645</v>
      </c>
      <c r="B1727" s="22" t="s">
        <v>2384</v>
      </c>
      <c r="C1727" s="22" t="s">
        <v>5156</v>
      </c>
      <c r="D1727" s="23" t="s">
        <v>5155</v>
      </c>
    </row>
    <row r="1728" spans="1:4" ht="15.75" x14ac:dyDescent="0.25">
      <c r="A1728" s="21" t="s">
        <v>644</v>
      </c>
      <c r="B1728" s="22" t="s">
        <v>2384</v>
      </c>
      <c r="C1728" s="22" t="s">
        <v>4716</v>
      </c>
      <c r="D1728" s="23" t="s">
        <v>5157</v>
      </c>
    </row>
    <row r="1729" spans="1:4" ht="15.75" x14ac:dyDescent="0.25">
      <c r="A1729" s="21" t="s">
        <v>643</v>
      </c>
      <c r="B1729" s="22" t="s">
        <v>2387</v>
      </c>
      <c r="C1729" s="22" t="s">
        <v>5158</v>
      </c>
      <c r="D1729" s="23" t="s">
        <v>3560</v>
      </c>
    </row>
    <row r="1730" spans="1:4" ht="15.75" x14ac:dyDescent="0.25">
      <c r="A1730" s="21" t="s">
        <v>642</v>
      </c>
      <c r="B1730" s="22" t="s">
        <v>2387</v>
      </c>
      <c r="C1730" s="22" t="s">
        <v>5160</v>
      </c>
      <c r="D1730" s="23" t="s">
        <v>5159</v>
      </c>
    </row>
    <row r="1731" spans="1:4" ht="15.75" x14ac:dyDescent="0.25">
      <c r="A1731" s="21" t="s">
        <v>641</v>
      </c>
      <c r="B1731" s="22" t="s">
        <v>2387</v>
      </c>
      <c r="C1731" s="22" t="s">
        <v>5161</v>
      </c>
      <c r="D1731" s="23" t="s">
        <v>4981</v>
      </c>
    </row>
    <row r="1732" spans="1:4" ht="15.75" x14ac:dyDescent="0.25">
      <c r="A1732" s="21" t="s">
        <v>640</v>
      </c>
      <c r="B1732" s="22" t="s">
        <v>2384</v>
      </c>
      <c r="C1732" s="22" t="s">
        <v>5162</v>
      </c>
      <c r="D1732" s="23" t="s">
        <v>3429</v>
      </c>
    </row>
    <row r="1733" spans="1:4" ht="15.75" x14ac:dyDescent="0.25">
      <c r="A1733" s="21" t="s">
        <v>639</v>
      </c>
      <c r="B1733" s="22" t="s">
        <v>2384</v>
      </c>
      <c r="C1733" s="22" t="s">
        <v>2545</v>
      </c>
      <c r="D1733" s="23" t="s">
        <v>5163</v>
      </c>
    </row>
    <row r="1734" spans="1:4" ht="15.75" x14ac:dyDescent="0.25">
      <c r="A1734" s="21" t="s">
        <v>638</v>
      </c>
      <c r="B1734" s="22" t="s">
        <v>2384</v>
      </c>
      <c r="C1734" s="22" t="s">
        <v>5165</v>
      </c>
      <c r="D1734" s="23" t="s">
        <v>5164</v>
      </c>
    </row>
    <row r="1735" spans="1:4" ht="15.75" x14ac:dyDescent="0.25">
      <c r="A1735" s="21" t="s">
        <v>637</v>
      </c>
      <c r="B1735" s="22" t="s">
        <v>2384</v>
      </c>
      <c r="C1735" s="22" t="s">
        <v>5167</v>
      </c>
      <c r="D1735" s="23" t="s">
        <v>5166</v>
      </c>
    </row>
    <row r="1736" spans="1:4" ht="15.75" x14ac:dyDescent="0.25">
      <c r="A1736" s="21" t="s">
        <v>636</v>
      </c>
      <c r="B1736" s="22" t="s">
        <v>3259</v>
      </c>
      <c r="C1736" s="22" t="s">
        <v>5169</v>
      </c>
      <c r="D1736" s="23" t="s">
        <v>5168</v>
      </c>
    </row>
    <row r="1737" spans="1:4" ht="15.75" x14ac:dyDescent="0.25">
      <c r="A1737" s="21" t="s">
        <v>635</v>
      </c>
      <c r="B1737" s="22" t="s">
        <v>2384</v>
      </c>
      <c r="C1737" s="22" t="s">
        <v>5171</v>
      </c>
      <c r="D1737" s="23" t="s">
        <v>5170</v>
      </c>
    </row>
    <row r="1738" spans="1:4" ht="15.75" x14ac:dyDescent="0.25">
      <c r="A1738" s="21" t="s">
        <v>634</v>
      </c>
      <c r="B1738" s="22" t="s">
        <v>2387</v>
      </c>
      <c r="C1738" s="22" t="s">
        <v>5172</v>
      </c>
      <c r="D1738" s="23" t="s">
        <v>3938</v>
      </c>
    </row>
    <row r="1739" spans="1:4" ht="15.75" x14ac:dyDescent="0.25">
      <c r="A1739" s="21" t="s">
        <v>633</v>
      </c>
      <c r="B1739" s="22" t="s">
        <v>2387</v>
      </c>
      <c r="C1739" s="22" t="s">
        <v>2485</v>
      </c>
      <c r="D1739" s="23" t="s">
        <v>5173</v>
      </c>
    </row>
    <row r="1740" spans="1:4" ht="15.75" x14ac:dyDescent="0.25">
      <c r="A1740" s="21" t="s">
        <v>631</v>
      </c>
      <c r="B1740" s="22" t="s">
        <v>2387</v>
      </c>
      <c r="C1740" s="22" t="s">
        <v>5175</v>
      </c>
      <c r="D1740" s="23" t="s">
        <v>5174</v>
      </c>
    </row>
    <row r="1741" spans="1:4" ht="15.75" x14ac:dyDescent="0.25">
      <c r="A1741" s="21" t="s">
        <v>630</v>
      </c>
      <c r="B1741" s="22" t="s">
        <v>2384</v>
      </c>
      <c r="C1741" s="22" t="s">
        <v>5177</v>
      </c>
      <c r="D1741" s="23" t="s">
        <v>5176</v>
      </c>
    </row>
    <row r="1742" spans="1:4" ht="15.75" x14ac:dyDescent="0.25">
      <c r="A1742" s="21" t="s">
        <v>629</v>
      </c>
      <c r="B1742" s="22" t="s">
        <v>2384</v>
      </c>
      <c r="C1742" s="22" t="s">
        <v>5179</v>
      </c>
      <c r="D1742" s="23" t="s">
        <v>5178</v>
      </c>
    </row>
    <row r="1743" spans="1:4" ht="15.75" x14ac:dyDescent="0.25">
      <c r="A1743" s="21" t="s">
        <v>628</v>
      </c>
      <c r="B1743" s="22" t="s">
        <v>2384</v>
      </c>
      <c r="C1743" s="22" t="s">
        <v>5181</v>
      </c>
      <c r="D1743" s="23" t="s">
        <v>5180</v>
      </c>
    </row>
    <row r="1744" spans="1:4" ht="15.75" x14ac:dyDescent="0.25">
      <c r="A1744" s="21" t="s">
        <v>627</v>
      </c>
      <c r="B1744" s="22" t="s">
        <v>2384</v>
      </c>
      <c r="C1744" s="22" t="s">
        <v>5183</v>
      </c>
      <c r="D1744" s="23" t="s">
        <v>5182</v>
      </c>
    </row>
    <row r="1745" spans="1:4" ht="15.75" x14ac:dyDescent="0.25">
      <c r="A1745" s="21" t="s">
        <v>626</v>
      </c>
      <c r="B1745" s="22" t="s">
        <v>2384</v>
      </c>
      <c r="C1745" s="22" t="s">
        <v>3329</v>
      </c>
      <c r="D1745" s="23" t="s">
        <v>5184</v>
      </c>
    </row>
    <row r="1746" spans="1:4" ht="15.75" x14ac:dyDescent="0.25">
      <c r="A1746" s="21" t="s">
        <v>625</v>
      </c>
      <c r="B1746" s="22" t="s">
        <v>2387</v>
      </c>
      <c r="C1746" s="22" t="s">
        <v>4205</v>
      </c>
      <c r="D1746" s="23" t="s">
        <v>3676</v>
      </c>
    </row>
    <row r="1747" spans="1:4" ht="15.75" x14ac:dyDescent="0.25">
      <c r="A1747" s="21" t="s">
        <v>624</v>
      </c>
      <c r="B1747" s="22" t="s">
        <v>2384</v>
      </c>
      <c r="C1747" s="22" t="s">
        <v>4878</v>
      </c>
      <c r="D1747" s="23" t="s">
        <v>5185</v>
      </c>
    </row>
    <row r="1748" spans="1:4" ht="15.75" x14ac:dyDescent="0.25">
      <c r="A1748" s="21" t="s">
        <v>623</v>
      </c>
      <c r="B1748" s="22" t="s">
        <v>2384</v>
      </c>
      <c r="C1748" s="22" t="s">
        <v>5187</v>
      </c>
      <c r="D1748" s="23" t="s">
        <v>5186</v>
      </c>
    </row>
    <row r="1749" spans="1:4" ht="15.75" x14ac:dyDescent="0.25">
      <c r="A1749" s="21" t="s">
        <v>622</v>
      </c>
      <c r="B1749" s="22" t="s">
        <v>2387</v>
      </c>
      <c r="C1749" s="22" t="s">
        <v>5188</v>
      </c>
      <c r="D1749" s="23" t="s">
        <v>5170</v>
      </c>
    </row>
    <row r="1750" spans="1:4" ht="15.75" x14ac:dyDescent="0.25">
      <c r="A1750" s="21" t="s">
        <v>621</v>
      </c>
      <c r="B1750" s="22" t="s">
        <v>2387</v>
      </c>
      <c r="C1750" s="22" t="s">
        <v>3794</v>
      </c>
      <c r="D1750" s="23" t="s">
        <v>5189</v>
      </c>
    </row>
    <row r="1751" spans="1:4" ht="15.75" x14ac:dyDescent="0.25">
      <c r="A1751" s="21" t="s">
        <v>620</v>
      </c>
      <c r="B1751" s="22" t="s">
        <v>2387</v>
      </c>
      <c r="C1751" s="22" t="s">
        <v>5190</v>
      </c>
      <c r="D1751" s="23" t="s">
        <v>4235</v>
      </c>
    </row>
    <row r="1752" spans="1:4" ht="15.75" x14ac:dyDescent="0.25">
      <c r="A1752" s="21" t="s">
        <v>619</v>
      </c>
      <c r="B1752" s="22" t="s">
        <v>3259</v>
      </c>
      <c r="C1752" s="22" t="s">
        <v>5192</v>
      </c>
      <c r="D1752" s="23" t="s">
        <v>5191</v>
      </c>
    </row>
    <row r="1753" spans="1:4" ht="15.75" x14ac:dyDescent="0.25">
      <c r="A1753" s="21" t="s">
        <v>618</v>
      </c>
      <c r="B1753" s="22" t="s">
        <v>2387</v>
      </c>
      <c r="C1753" s="22" t="s">
        <v>3495</v>
      </c>
      <c r="D1753" s="23" t="s">
        <v>5193</v>
      </c>
    </row>
    <row r="1754" spans="1:4" ht="15.75" x14ac:dyDescent="0.25">
      <c r="A1754" s="21" t="s">
        <v>617</v>
      </c>
      <c r="B1754" s="22" t="s">
        <v>2387</v>
      </c>
      <c r="C1754" s="22" t="s">
        <v>5195</v>
      </c>
      <c r="D1754" s="23" t="s">
        <v>5194</v>
      </c>
    </row>
    <row r="1755" spans="1:4" ht="15.75" x14ac:dyDescent="0.25">
      <c r="A1755" s="21" t="s">
        <v>616</v>
      </c>
      <c r="B1755" s="22" t="s">
        <v>2387</v>
      </c>
      <c r="C1755" s="22" t="s">
        <v>5196</v>
      </c>
      <c r="D1755" s="23" t="s">
        <v>3449</v>
      </c>
    </row>
    <row r="1756" spans="1:4" ht="15.75" x14ac:dyDescent="0.25">
      <c r="A1756" s="21" t="s">
        <v>615</v>
      </c>
      <c r="B1756" s="22" t="s">
        <v>2384</v>
      </c>
      <c r="C1756" s="22" t="s">
        <v>5198</v>
      </c>
      <c r="D1756" s="23" t="s">
        <v>5197</v>
      </c>
    </row>
    <row r="1757" spans="1:4" ht="15.75" x14ac:dyDescent="0.25">
      <c r="A1757" s="21" t="s">
        <v>614</v>
      </c>
      <c r="B1757" s="22" t="s">
        <v>2384</v>
      </c>
      <c r="C1757" s="22" t="s">
        <v>5200</v>
      </c>
      <c r="D1757" s="23" t="s">
        <v>5199</v>
      </c>
    </row>
    <row r="1758" spans="1:4" ht="15.75" x14ac:dyDescent="0.25">
      <c r="A1758" s="21" t="s">
        <v>613</v>
      </c>
      <c r="B1758" s="22" t="s">
        <v>2387</v>
      </c>
      <c r="C1758" s="22" t="s">
        <v>5201</v>
      </c>
      <c r="D1758" s="23" t="s">
        <v>2841</v>
      </c>
    </row>
    <row r="1759" spans="1:4" ht="15.75" x14ac:dyDescent="0.25">
      <c r="A1759" s="21" t="s">
        <v>612</v>
      </c>
      <c r="B1759" s="22" t="s">
        <v>3259</v>
      </c>
      <c r="C1759" s="22" t="s">
        <v>5203</v>
      </c>
      <c r="D1759" s="23" t="s">
        <v>5202</v>
      </c>
    </row>
    <row r="1760" spans="1:4" ht="15.75" x14ac:dyDescent="0.25">
      <c r="A1760" s="21" t="s">
        <v>611</v>
      </c>
      <c r="B1760" s="22" t="s">
        <v>2387</v>
      </c>
      <c r="C1760" s="22" t="s">
        <v>5205</v>
      </c>
      <c r="D1760" s="23" t="s">
        <v>5204</v>
      </c>
    </row>
    <row r="1761" spans="1:4" ht="15.75" x14ac:dyDescent="0.25">
      <c r="A1761" s="21" t="s">
        <v>610</v>
      </c>
      <c r="B1761" s="22" t="s">
        <v>2387</v>
      </c>
      <c r="C1761" s="22" t="s">
        <v>5207</v>
      </c>
      <c r="D1761" s="23" t="s">
        <v>5206</v>
      </c>
    </row>
    <row r="1762" spans="1:4" ht="15.75" x14ac:dyDescent="0.25">
      <c r="A1762" s="21" t="s">
        <v>609</v>
      </c>
      <c r="B1762" s="22" t="s">
        <v>2387</v>
      </c>
      <c r="C1762" s="22" t="s">
        <v>5209</v>
      </c>
      <c r="D1762" s="23" t="s">
        <v>5208</v>
      </c>
    </row>
    <row r="1763" spans="1:4" ht="15.75" x14ac:dyDescent="0.25">
      <c r="A1763" s="21" t="s">
        <v>608</v>
      </c>
      <c r="B1763" s="22" t="s">
        <v>2384</v>
      </c>
      <c r="C1763" s="22" t="s">
        <v>5211</v>
      </c>
      <c r="D1763" s="23" t="s">
        <v>5210</v>
      </c>
    </row>
    <row r="1764" spans="1:4" ht="15.75" x14ac:dyDescent="0.25">
      <c r="A1764" s="21" t="s">
        <v>607</v>
      </c>
      <c r="B1764" s="22" t="s">
        <v>2384</v>
      </c>
      <c r="C1764" s="22" t="s">
        <v>5213</v>
      </c>
      <c r="D1764" s="23" t="s">
        <v>5212</v>
      </c>
    </row>
    <row r="1765" spans="1:4" ht="15.75" x14ac:dyDescent="0.25">
      <c r="A1765" s="21" t="s">
        <v>606</v>
      </c>
      <c r="B1765" s="22" t="s">
        <v>2384</v>
      </c>
      <c r="C1765" s="22" t="s">
        <v>5214</v>
      </c>
      <c r="D1765" s="23" t="s">
        <v>2821</v>
      </c>
    </row>
    <row r="1766" spans="1:4" ht="15.75" x14ac:dyDescent="0.25">
      <c r="A1766" s="21" t="s">
        <v>605</v>
      </c>
      <c r="B1766" s="22" t="s">
        <v>2384</v>
      </c>
      <c r="C1766" s="22" t="s">
        <v>5215</v>
      </c>
      <c r="D1766" s="23" t="s">
        <v>4331</v>
      </c>
    </row>
    <row r="1767" spans="1:4" ht="15.75" x14ac:dyDescent="0.25">
      <c r="A1767" s="21" t="s">
        <v>604</v>
      </c>
      <c r="B1767" s="22" t="s">
        <v>2387</v>
      </c>
      <c r="C1767" s="22" t="s">
        <v>2699</v>
      </c>
      <c r="D1767" s="23" t="s">
        <v>5216</v>
      </c>
    </row>
    <row r="1768" spans="1:4" ht="15.75" x14ac:dyDescent="0.25">
      <c r="A1768" s="21" t="s">
        <v>603</v>
      </c>
      <c r="B1768" s="22" t="s">
        <v>2384</v>
      </c>
      <c r="C1768" s="22" t="s">
        <v>4251</v>
      </c>
      <c r="D1768" s="23" t="s">
        <v>5217</v>
      </c>
    </row>
    <row r="1769" spans="1:4" ht="15.75" x14ac:dyDescent="0.25">
      <c r="A1769" s="21" t="s">
        <v>602</v>
      </c>
      <c r="B1769" s="22" t="s">
        <v>2384</v>
      </c>
      <c r="C1769" s="22" t="s">
        <v>2746</v>
      </c>
      <c r="D1769" s="23" t="s">
        <v>5218</v>
      </c>
    </row>
    <row r="1770" spans="1:4" ht="15.75" x14ac:dyDescent="0.25">
      <c r="A1770" s="21" t="s">
        <v>601</v>
      </c>
      <c r="B1770" s="22" t="s">
        <v>2384</v>
      </c>
      <c r="C1770" s="22" t="s">
        <v>3329</v>
      </c>
      <c r="D1770" s="23" t="s">
        <v>5219</v>
      </c>
    </row>
    <row r="1771" spans="1:4" ht="15.75" x14ac:dyDescent="0.25">
      <c r="A1771" s="21" t="s">
        <v>600</v>
      </c>
      <c r="B1771" s="22" t="s">
        <v>2384</v>
      </c>
      <c r="C1771" s="22" t="s">
        <v>5221</v>
      </c>
      <c r="D1771" s="23" t="s">
        <v>5220</v>
      </c>
    </row>
    <row r="1772" spans="1:4" ht="15.75" x14ac:dyDescent="0.25">
      <c r="A1772" s="21" t="s">
        <v>599</v>
      </c>
      <c r="B1772" s="22" t="s">
        <v>2384</v>
      </c>
      <c r="C1772" s="22" t="s">
        <v>5223</v>
      </c>
      <c r="D1772" s="23" t="s">
        <v>5222</v>
      </c>
    </row>
    <row r="1773" spans="1:4" ht="15.75" x14ac:dyDescent="0.25">
      <c r="A1773" s="21" t="s">
        <v>598</v>
      </c>
      <c r="B1773" s="22" t="s">
        <v>2384</v>
      </c>
      <c r="C1773" s="22" t="s">
        <v>3278</v>
      </c>
      <c r="D1773" s="23" t="s">
        <v>5224</v>
      </c>
    </row>
    <row r="1774" spans="1:4" ht="15.75" x14ac:dyDescent="0.25">
      <c r="A1774" s="21" t="s">
        <v>597</v>
      </c>
      <c r="B1774" s="22" t="s">
        <v>2384</v>
      </c>
      <c r="C1774" s="22" t="s">
        <v>5226</v>
      </c>
      <c r="D1774" s="23" t="s">
        <v>5225</v>
      </c>
    </row>
    <row r="1775" spans="1:4" ht="15.75" x14ac:dyDescent="0.25">
      <c r="A1775" s="21" t="s">
        <v>596</v>
      </c>
      <c r="B1775" s="22" t="s">
        <v>2387</v>
      </c>
      <c r="C1775" s="22" t="s">
        <v>4074</v>
      </c>
      <c r="D1775" s="23" t="s">
        <v>5227</v>
      </c>
    </row>
    <row r="1776" spans="1:4" ht="15.75" x14ac:dyDescent="0.25">
      <c r="A1776" s="21" t="s">
        <v>595</v>
      </c>
      <c r="B1776" s="22" t="s">
        <v>2384</v>
      </c>
      <c r="C1776" s="22" t="s">
        <v>4158</v>
      </c>
      <c r="D1776" s="23" t="s">
        <v>5228</v>
      </c>
    </row>
    <row r="1777" spans="1:4" ht="15.75" x14ac:dyDescent="0.25">
      <c r="A1777" s="21" t="s">
        <v>594</v>
      </c>
      <c r="B1777" s="22" t="s">
        <v>2384</v>
      </c>
      <c r="C1777" s="22" t="s">
        <v>2573</v>
      </c>
      <c r="D1777" s="23" t="s">
        <v>5229</v>
      </c>
    </row>
    <row r="1778" spans="1:4" ht="15.75" x14ac:dyDescent="0.25">
      <c r="A1778" s="21" t="s">
        <v>593</v>
      </c>
      <c r="B1778" s="22" t="s">
        <v>2387</v>
      </c>
      <c r="C1778" s="22" t="s">
        <v>5231</v>
      </c>
      <c r="D1778" s="23" t="s">
        <v>5230</v>
      </c>
    </row>
    <row r="1779" spans="1:4" ht="15.75" x14ac:dyDescent="0.25">
      <c r="A1779" s="21" t="s">
        <v>592</v>
      </c>
      <c r="B1779" s="22" t="s">
        <v>2384</v>
      </c>
      <c r="C1779" s="22" t="s">
        <v>5232</v>
      </c>
      <c r="D1779" s="23" t="s">
        <v>4237</v>
      </c>
    </row>
    <row r="1780" spans="1:4" ht="15.75" x14ac:dyDescent="0.25">
      <c r="A1780" s="21" t="s">
        <v>591</v>
      </c>
      <c r="B1780" s="22" t="s">
        <v>2387</v>
      </c>
      <c r="C1780" s="22" t="s">
        <v>5234</v>
      </c>
      <c r="D1780" s="23" t="s">
        <v>5233</v>
      </c>
    </row>
    <row r="1781" spans="1:4" ht="15.75" x14ac:dyDescent="0.25">
      <c r="A1781" s="21" t="s">
        <v>590</v>
      </c>
      <c r="B1781" s="22" t="s">
        <v>2384</v>
      </c>
      <c r="C1781" s="22" t="s">
        <v>3770</v>
      </c>
      <c r="D1781" s="23" t="s">
        <v>5235</v>
      </c>
    </row>
    <row r="1782" spans="1:4" ht="15.75" x14ac:dyDescent="0.25">
      <c r="A1782" s="21" t="s">
        <v>589</v>
      </c>
      <c r="B1782" s="22" t="s">
        <v>2384</v>
      </c>
      <c r="C1782" s="22" t="s">
        <v>3888</v>
      </c>
      <c r="D1782" s="23" t="s">
        <v>5236</v>
      </c>
    </row>
    <row r="1783" spans="1:4" ht="15.75" x14ac:dyDescent="0.25">
      <c r="A1783" s="21" t="s">
        <v>588</v>
      </c>
      <c r="B1783" s="22" t="s">
        <v>2387</v>
      </c>
      <c r="C1783" s="22" t="s">
        <v>5237</v>
      </c>
      <c r="D1783" s="23" t="s">
        <v>4991</v>
      </c>
    </row>
    <row r="1784" spans="1:4" ht="15.75" x14ac:dyDescent="0.25">
      <c r="A1784" s="21" t="s">
        <v>587</v>
      </c>
      <c r="B1784" s="22" t="s">
        <v>2384</v>
      </c>
      <c r="C1784" s="22" t="s">
        <v>5238</v>
      </c>
      <c r="D1784" s="23" t="s">
        <v>2435</v>
      </c>
    </row>
    <row r="1785" spans="1:4" ht="15.75" x14ac:dyDescent="0.25">
      <c r="A1785" s="21" t="s">
        <v>586</v>
      </c>
      <c r="B1785" s="22" t="s">
        <v>2387</v>
      </c>
      <c r="C1785" s="22" t="s">
        <v>3756</v>
      </c>
      <c r="D1785" s="23" t="s">
        <v>3424</v>
      </c>
    </row>
    <row r="1786" spans="1:4" ht="15.75" x14ac:dyDescent="0.25">
      <c r="A1786" s="21" t="s">
        <v>585</v>
      </c>
      <c r="B1786" s="22" t="s">
        <v>2387</v>
      </c>
      <c r="C1786" s="22" t="s">
        <v>5240</v>
      </c>
      <c r="D1786" s="23" t="s">
        <v>5239</v>
      </c>
    </row>
    <row r="1787" spans="1:4" ht="15.75" x14ac:dyDescent="0.25">
      <c r="A1787" s="21" t="s">
        <v>584</v>
      </c>
      <c r="B1787" s="22" t="s">
        <v>2387</v>
      </c>
      <c r="C1787" s="22" t="s">
        <v>2424</v>
      </c>
      <c r="D1787" s="23" t="s">
        <v>5241</v>
      </c>
    </row>
    <row r="1788" spans="1:4" ht="15.75" x14ac:dyDescent="0.25">
      <c r="A1788" s="21" t="s">
        <v>583</v>
      </c>
      <c r="B1788" s="22" t="s">
        <v>2387</v>
      </c>
      <c r="C1788" s="22" t="s">
        <v>5243</v>
      </c>
      <c r="D1788" s="23" t="s">
        <v>5242</v>
      </c>
    </row>
    <row r="1789" spans="1:4" ht="15.75" x14ac:dyDescent="0.25">
      <c r="A1789" s="21" t="s">
        <v>582</v>
      </c>
      <c r="B1789" s="22" t="s">
        <v>2387</v>
      </c>
      <c r="C1789" s="22" t="s">
        <v>5244</v>
      </c>
      <c r="D1789" s="23" t="s">
        <v>4271</v>
      </c>
    </row>
    <row r="1790" spans="1:4" ht="15.75" x14ac:dyDescent="0.25">
      <c r="A1790" s="21" t="s">
        <v>581</v>
      </c>
      <c r="B1790" s="22" t="s">
        <v>2387</v>
      </c>
      <c r="C1790" s="22" t="s">
        <v>2398</v>
      </c>
      <c r="D1790" s="23" t="s">
        <v>5245</v>
      </c>
    </row>
    <row r="1791" spans="1:4" ht="15.75" x14ac:dyDescent="0.25">
      <c r="A1791" s="21" t="s">
        <v>580</v>
      </c>
      <c r="B1791" s="22" t="s">
        <v>2387</v>
      </c>
      <c r="C1791" s="22" t="s">
        <v>5247</v>
      </c>
      <c r="D1791" s="23" t="s">
        <v>5246</v>
      </c>
    </row>
    <row r="1792" spans="1:4" ht="15.75" x14ac:dyDescent="0.25">
      <c r="A1792" s="21" t="s">
        <v>579</v>
      </c>
      <c r="B1792" s="22" t="s">
        <v>2387</v>
      </c>
      <c r="C1792" s="22" t="s">
        <v>5248</v>
      </c>
      <c r="D1792" s="23" t="s">
        <v>3132</v>
      </c>
    </row>
    <row r="1793" spans="1:4" ht="15.75" x14ac:dyDescent="0.25">
      <c r="A1793" s="21" t="s">
        <v>578</v>
      </c>
      <c r="B1793" s="22" t="s">
        <v>2384</v>
      </c>
      <c r="C1793" s="22" t="s">
        <v>2754</v>
      </c>
      <c r="D1793" s="23" t="s">
        <v>5249</v>
      </c>
    </row>
    <row r="1794" spans="1:4" ht="15.75" x14ac:dyDescent="0.25">
      <c r="A1794" s="21" t="s">
        <v>577</v>
      </c>
      <c r="B1794" s="22" t="s">
        <v>2387</v>
      </c>
      <c r="C1794" s="22" t="s">
        <v>2680</v>
      </c>
      <c r="D1794" s="23" t="s">
        <v>5250</v>
      </c>
    </row>
    <row r="1795" spans="1:4" ht="15.75" x14ac:dyDescent="0.25">
      <c r="A1795" s="21" t="s">
        <v>576</v>
      </c>
      <c r="B1795" s="22" t="s">
        <v>2384</v>
      </c>
      <c r="C1795" s="22" t="s">
        <v>3544</v>
      </c>
      <c r="D1795" s="23" t="s">
        <v>5251</v>
      </c>
    </row>
    <row r="1796" spans="1:4" ht="15.75" x14ac:dyDescent="0.25">
      <c r="A1796" s="21" t="s">
        <v>575</v>
      </c>
      <c r="B1796" s="22" t="s">
        <v>2387</v>
      </c>
      <c r="C1796" s="22" t="s">
        <v>2457</v>
      </c>
      <c r="D1796" s="23" t="s">
        <v>4740</v>
      </c>
    </row>
    <row r="1797" spans="1:4" ht="15.75" x14ac:dyDescent="0.25">
      <c r="A1797" s="21" t="s">
        <v>574</v>
      </c>
      <c r="B1797" s="22" t="s">
        <v>2384</v>
      </c>
      <c r="C1797" s="22" t="s">
        <v>4292</v>
      </c>
      <c r="D1797" s="23" t="s">
        <v>5252</v>
      </c>
    </row>
    <row r="1798" spans="1:4" ht="15.75" x14ac:dyDescent="0.25">
      <c r="A1798" s="21" t="s">
        <v>573</v>
      </c>
      <c r="B1798" s="22" t="s">
        <v>2387</v>
      </c>
      <c r="C1798" s="22" t="s">
        <v>5254</v>
      </c>
      <c r="D1798" s="23" t="s">
        <v>5253</v>
      </c>
    </row>
    <row r="1799" spans="1:4" ht="15.75" x14ac:dyDescent="0.25">
      <c r="A1799" s="21" t="s">
        <v>572</v>
      </c>
      <c r="B1799" s="22" t="s">
        <v>2384</v>
      </c>
      <c r="C1799" s="22" t="s">
        <v>3641</v>
      </c>
      <c r="D1799" s="23" t="s">
        <v>5255</v>
      </c>
    </row>
    <row r="1800" spans="1:4" ht="15.75" x14ac:dyDescent="0.25">
      <c r="A1800" s="21" t="s">
        <v>571</v>
      </c>
      <c r="B1800" s="22" t="s">
        <v>2384</v>
      </c>
      <c r="C1800" s="22" t="s">
        <v>4396</v>
      </c>
      <c r="D1800" s="23" t="s">
        <v>3376</v>
      </c>
    </row>
    <row r="1801" spans="1:4" ht="15.75" x14ac:dyDescent="0.25">
      <c r="A1801" s="21" t="s">
        <v>570</v>
      </c>
      <c r="B1801" s="22" t="s">
        <v>2387</v>
      </c>
      <c r="C1801" s="22" t="s">
        <v>5257</v>
      </c>
      <c r="D1801" s="23" t="s">
        <v>5256</v>
      </c>
    </row>
    <row r="1802" spans="1:4" ht="15.75" x14ac:dyDescent="0.25">
      <c r="A1802" s="21" t="s">
        <v>569</v>
      </c>
      <c r="B1802" s="22" t="s">
        <v>2384</v>
      </c>
      <c r="C1802" s="22" t="s">
        <v>5132</v>
      </c>
      <c r="D1802" s="23" t="s">
        <v>5258</v>
      </c>
    </row>
    <row r="1803" spans="1:4" ht="15.75" x14ac:dyDescent="0.25">
      <c r="A1803" s="21" t="s">
        <v>568</v>
      </c>
      <c r="B1803" s="22" t="s">
        <v>2387</v>
      </c>
      <c r="C1803" s="22" t="s">
        <v>2513</v>
      </c>
      <c r="D1803" s="23" t="s">
        <v>5259</v>
      </c>
    </row>
    <row r="1804" spans="1:4" ht="15.75" x14ac:dyDescent="0.25">
      <c r="A1804" s="21" t="s">
        <v>567</v>
      </c>
      <c r="B1804" s="22" t="s">
        <v>2387</v>
      </c>
      <c r="C1804" s="22" t="s">
        <v>3414</v>
      </c>
      <c r="D1804" s="23" t="s">
        <v>2771</v>
      </c>
    </row>
    <row r="1805" spans="1:4" ht="15.75" x14ac:dyDescent="0.25">
      <c r="A1805" s="21" t="s">
        <v>566</v>
      </c>
      <c r="B1805" s="22" t="s">
        <v>2387</v>
      </c>
      <c r="C1805" s="22" t="s">
        <v>5260</v>
      </c>
      <c r="D1805" s="23" t="s">
        <v>2441</v>
      </c>
    </row>
    <row r="1806" spans="1:4" ht="15.75" x14ac:dyDescent="0.25">
      <c r="A1806" s="21" t="s">
        <v>565</v>
      </c>
      <c r="B1806" s="22" t="s">
        <v>2387</v>
      </c>
      <c r="C1806" s="22" t="s">
        <v>4736</v>
      </c>
      <c r="D1806" s="23" t="s">
        <v>5261</v>
      </c>
    </row>
    <row r="1807" spans="1:4" ht="15.75" x14ac:dyDescent="0.25">
      <c r="A1807" s="21" t="s">
        <v>564</v>
      </c>
      <c r="B1807" s="22" t="s">
        <v>2384</v>
      </c>
      <c r="C1807" s="22" t="s">
        <v>3204</v>
      </c>
      <c r="D1807" s="23" t="s">
        <v>5262</v>
      </c>
    </row>
    <row r="1808" spans="1:4" ht="15.75" x14ac:dyDescent="0.25">
      <c r="A1808" s="21" t="s">
        <v>563</v>
      </c>
      <c r="B1808" s="22" t="s">
        <v>2384</v>
      </c>
      <c r="C1808" s="22" t="s">
        <v>5264</v>
      </c>
      <c r="D1808" s="23" t="s">
        <v>5263</v>
      </c>
    </row>
    <row r="1809" spans="1:4" ht="15.75" x14ac:dyDescent="0.25">
      <c r="A1809" s="21" t="s">
        <v>562</v>
      </c>
      <c r="B1809" s="22" t="s">
        <v>2384</v>
      </c>
      <c r="C1809" s="22" t="s">
        <v>5266</v>
      </c>
      <c r="D1809" s="23" t="s">
        <v>5265</v>
      </c>
    </row>
    <row r="1810" spans="1:4" ht="15.75" x14ac:dyDescent="0.25">
      <c r="A1810" s="21" t="s">
        <v>561</v>
      </c>
      <c r="B1810" s="22" t="s">
        <v>2384</v>
      </c>
      <c r="C1810" s="22" t="s">
        <v>2854</v>
      </c>
      <c r="D1810" s="23" t="s">
        <v>5267</v>
      </c>
    </row>
    <row r="1811" spans="1:4" ht="15.75" x14ac:dyDescent="0.25">
      <c r="A1811" s="21" t="s">
        <v>560</v>
      </c>
      <c r="B1811" s="22" t="s">
        <v>2384</v>
      </c>
      <c r="C1811" s="22" t="s">
        <v>5179</v>
      </c>
      <c r="D1811" s="23" t="s">
        <v>5268</v>
      </c>
    </row>
    <row r="1812" spans="1:4" ht="15.75" x14ac:dyDescent="0.25">
      <c r="A1812" s="21" t="s">
        <v>559</v>
      </c>
      <c r="B1812" s="22" t="s">
        <v>2384</v>
      </c>
      <c r="C1812" s="22" t="s">
        <v>5270</v>
      </c>
      <c r="D1812" s="23" t="s">
        <v>5269</v>
      </c>
    </row>
    <row r="1813" spans="1:4" ht="15.75" x14ac:dyDescent="0.25">
      <c r="A1813" s="21" t="s">
        <v>558</v>
      </c>
      <c r="B1813" s="22" t="s">
        <v>2384</v>
      </c>
      <c r="C1813" s="22" t="s">
        <v>5272</v>
      </c>
      <c r="D1813" s="23" t="s">
        <v>5271</v>
      </c>
    </row>
    <row r="1814" spans="1:4" ht="15.75" x14ac:dyDescent="0.25">
      <c r="A1814" s="21" t="s">
        <v>557</v>
      </c>
      <c r="B1814" s="22" t="s">
        <v>2387</v>
      </c>
      <c r="C1814" s="22" t="s">
        <v>5274</v>
      </c>
      <c r="D1814" s="23" t="s">
        <v>5273</v>
      </c>
    </row>
    <row r="1815" spans="1:4" ht="15.75" x14ac:dyDescent="0.25">
      <c r="A1815" s="21" t="s">
        <v>556</v>
      </c>
      <c r="B1815" s="22" t="s">
        <v>2384</v>
      </c>
      <c r="C1815" s="22" t="s">
        <v>3204</v>
      </c>
      <c r="D1815" s="23" t="s">
        <v>5275</v>
      </c>
    </row>
    <row r="1816" spans="1:4" ht="15.75" x14ac:dyDescent="0.25">
      <c r="A1816" s="21" t="s">
        <v>555</v>
      </c>
      <c r="B1816" s="22" t="s">
        <v>2387</v>
      </c>
      <c r="C1816" s="22" t="s">
        <v>3667</v>
      </c>
      <c r="D1816" s="23" t="s">
        <v>5276</v>
      </c>
    </row>
    <row r="1817" spans="1:4" ht="15.75" x14ac:dyDescent="0.25">
      <c r="A1817" s="21" t="s">
        <v>554</v>
      </c>
      <c r="B1817" s="22" t="s">
        <v>2387</v>
      </c>
      <c r="C1817" s="22" t="s">
        <v>5278</v>
      </c>
      <c r="D1817" s="23" t="s">
        <v>5277</v>
      </c>
    </row>
    <row r="1818" spans="1:4" ht="15.75" x14ac:dyDescent="0.25">
      <c r="A1818" s="21" t="s">
        <v>553</v>
      </c>
      <c r="B1818" s="22" t="s">
        <v>2387</v>
      </c>
      <c r="C1818" s="22" t="s">
        <v>4074</v>
      </c>
      <c r="D1818" s="23" t="s">
        <v>5279</v>
      </c>
    </row>
    <row r="1819" spans="1:4" ht="15.75" x14ac:dyDescent="0.25">
      <c r="A1819" s="21" t="s">
        <v>552</v>
      </c>
      <c r="B1819" s="22" t="s">
        <v>2387</v>
      </c>
      <c r="C1819" s="22" t="s">
        <v>4812</v>
      </c>
      <c r="D1819" s="23" t="s">
        <v>5280</v>
      </c>
    </row>
    <row r="1820" spans="1:4" ht="15.75" x14ac:dyDescent="0.25">
      <c r="A1820" s="21" t="s">
        <v>551</v>
      </c>
      <c r="B1820" s="22" t="s">
        <v>2387</v>
      </c>
      <c r="C1820" s="22" t="s">
        <v>3033</v>
      </c>
      <c r="D1820" s="23" t="s">
        <v>4126</v>
      </c>
    </row>
    <row r="1821" spans="1:4" ht="15.75" x14ac:dyDescent="0.25">
      <c r="A1821" s="21" t="s">
        <v>550</v>
      </c>
      <c r="B1821" s="22" t="s">
        <v>2387</v>
      </c>
      <c r="C1821" s="22" t="s">
        <v>5282</v>
      </c>
      <c r="D1821" s="23" t="s">
        <v>5281</v>
      </c>
    </row>
    <row r="1822" spans="1:4" ht="15.75" x14ac:dyDescent="0.25">
      <c r="A1822" s="21" t="s">
        <v>549</v>
      </c>
      <c r="B1822" s="22" t="s">
        <v>2387</v>
      </c>
      <c r="C1822" s="22" t="s">
        <v>2543</v>
      </c>
      <c r="D1822" s="23" t="s">
        <v>5283</v>
      </c>
    </row>
    <row r="1823" spans="1:4" ht="15.75" x14ac:dyDescent="0.25">
      <c r="A1823" s="21" t="s">
        <v>548</v>
      </c>
      <c r="B1823" s="22" t="s">
        <v>2387</v>
      </c>
      <c r="C1823" s="22" t="s">
        <v>5285</v>
      </c>
      <c r="D1823" s="23" t="s">
        <v>5284</v>
      </c>
    </row>
    <row r="1824" spans="1:4" ht="15.75" x14ac:dyDescent="0.25">
      <c r="A1824" s="21" t="s">
        <v>547</v>
      </c>
      <c r="B1824" s="22" t="s">
        <v>2384</v>
      </c>
      <c r="C1824" s="22" t="s">
        <v>5287</v>
      </c>
      <c r="D1824" s="23" t="s">
        <v>5286</v>
      </c>
    </row>
    <row r="1825" spans="1:4" ht="15.75" x14ac:dyDescent="0.25">
      <c r="A1825" s="21" t="s">
        <v>546</v>
      </c>
      <c r="B1825" s="22" t="s">
        <v>2387</v>
      </c>
      <c r="C1825" s="22" t="s">
        <v>3227</v>
      </c>
      <c r="D1825" s="23" t="s">
        <v>3705</v>
      </c>
    </row>
    <row r="1826" spans="1:4" ht="15.75" x14ac:dyDescent="0.25">
      <c r="A1826" s="21" t="s">
        <v>545</v>
      </c>
      <c r="B1826" s="22" t="s">
        <v>2384</v>
      </c>
      <c r="C1826" s="22" t="s">
        <v>5289</v>
      </c>
      <c r="D1826" s="23" t="s">
        <v>5288</v>
      </c>
    </row>
    <row r="1827" spans="1:4" ht="15.75" x14ac:dyDescent="0.25">
      <c r="A1827" s="21" t="s">
        <v>544</v>
      </c>
      <c r="B1827" s="22" t="s">
        <v>2384</v>
      </c>
      <c r="C1827" s="22" t="s">
        <v>5291</v>
      </c>
      <c r="D1827" s="23" t="s">
        <v>5290</v>
      </c>
    </row>
    <row r="1828" spans="1:4" ht="15.75" x14ac:dyDescent="0.25">
      <c r="A1828" s="21" t="s">
        <v>543</v>
      </c>
      <c r="B1828" s="22" t="s">
        <v>2384</v>
      </c>
      <c r="C1828" s="22" t="s">
        <v>5293</v>
      </c>
      <c r="D1828" s="23" t="s">
        <v>5292</v>
      </c>
    </row>
    <row r="1829" spans="1:4" ht="15.75" x14ac:dyDescent="0.25">
      <c r="A1829" s="21" t="s">
        <v>542</v>
      </c>
      <c r="B1829" s="22" t="s">
        <v>2384</v>
      </c>
      <c r="C1829" s="22" t="s">
        <v>5151</v>
      </c>
      <c r="D1829" s="23" t="s">
        <v>5294</v>
      </c>
    </row>
    <row r="1830" spans="1:4" ht="15.75" x14ac:dyDescent="0.25">
      <c r="A1830" s="21" t="s">
        <v>541</v>
      </c>
      <c r="B1830" s="22" t="s">
        <v>2384</v>
      </c>
      <c r="C1830" s="22" t="s">
        <v>3193</v>
      </c>
      <c r="D1830" s="23" t="s">
        <v>5295</v>
      </c>
    </row>
    <row r="1831" spans="1:4" ht="15.75" x14ac:dyDescent="0.25">
      <c r="A1831" s="21" t="s">
        <v>540</v>
      </c>
      <c r="B1831" s="22" t="s">
        <v>2387</v>
      </c>
      <c r="C1831" s="22" t="s">
        <v>5296</v>
      </c>
      <c r="D1831" s="23" t="s">
        <v>2747</v>
      </c>
    </row>
    <row r="1832" spans="1:4" ht="15.75" x14ac:dyDescent="0.25">
      <c r="A1832" s="21" t="s">
        <v>539</v>
      </c>
      <c r="B1832" s="22" t="s">
        <v>2384</v>
      </c>
      <c r="C1832" s="22" t="s">
        <v>2781</v>
      </c>
      <c r="D1832" s="23" t="s">
        <v>4127</v>
      </c>
    </row>
    <row r="1833" spans="1:4" ht="15.75" x14ac:dyDescent="0.25">
      <c r="A1833" s="21" t="s">
        <v>538</v>
      </c>
      <c r="B1833" s="22" t="s">
        <v>2384</v>
      </c>
      <c r="C1833" s="22" t="s">
        <v>5069</v>
      </c>
      <c r="D1833" s="23" t="s">
        <v>3107</v>
      </c>
    </row>
    <row r="1834" spans="1:4" ht="15.75" x14ac:dyDescent="0.25">
      <c r="A1834" s="21" t="s">
        <v>537</v>
      </c>
      <c r="B1834" s="22" t="s">
        <v>2387</v>
      </c>
      <c r="C1834" s="22" t="s">
        <v>5298</v>
      </c>
      <c r="D1834" s="23" t="s">
        <v>5297</v>
      </c>
    </row>
    <row r="1835" spans="1:4" ht="15.75" x14ac:dyDescent="0.25">
      <c r="A1835" s="21" t="s">
        <v>536</v>
      </c>
      <c r="B1835" s="22" t="s">
        <v>2384</v>
      </c>
      <c r="C1835" s="22" t="s">
        <v>5300</v>
      </c>
      <c r="D1835" s="23" t="s">
        <v>5299</v>
      </c>
    </row>
    <row r="1836" spans="1:4" ht="15.75" x14ac:dyDescent="0.25">
      <c r="A1836" s="21" t="s">
        <v>534</v>
      </c>
      <c r="B1836" s="22" t="s">
        <v>3259</v>
      </c>
      <c r="C1836" s="22" t="s">
        <v>4526</v>
      </c>
      <c r="D1836" s="23" t="s">
        <v>5301</v>
      </c>
    </row>
    <row r="1837" spans="1:4" ht="15.75" x14ac:dyDescent="0.25">
      <c r="A1837" s="21" t="s">
        <v>533</v>
      </c>
      <c r="B1837" s="22" t="s">
        <v>2387</v>
      </c>
      <c r="C1837" s="22" t="s">
        <v>3667</v>
      </c>
      <c r="D1837" s="23" t="s">
        <v>5302</v>
      </c>
    </row>
    <row r="1838" spans="1:4" ht="15.75" x14ac:dyDescent="0.25">
      <c r="A1838" s="21" t="s">
        <v>532</v>
      </c>
      <c r="B1838" s="22" t="s">
        <v>2387</v>
      </c>
      <c r="C1838" s="22" t="s">
        <v>5304</v>
      </c>
      <c r="D1838" s="23" t="s">
        <v>5303</v>
      </c>
    </row>
    <row r="1839" spans="1:4" ht="15.75" x14ac:dyDescent="0.25">
      <c r="A1839" s="21" t="s">
        <v>531</v>
      </c>
      <c r="B1839" s="22" t="s">
        <v>2387</v>
      </c>
      <c r="C1839" s="22" t="s">
        <v>5306</v>
      </c>
      <c r="D1839" s="23" t="s">
        <v>5305</v>
      </c>
    </row>
    <row r="1840" spans="1:4" ht="15.75" x14ac:dyDescent="0.25">
      <c r="A1840" s="21" t="s">
        <v>530</v>
      </c>
      <c r="B1840" s="22" t="s">
        <v>2387</v>
      </c>
      <c r="C1840" s="22" t="s">
        <v>5307</v>
      </c>
      <c r="D1840" s="23" t="s">
        <v>4352</v>
      </c>
    </row>
    <row r="1841" spans="1:4" ht="15.75" x14ac:dyDescent="0.25">
      <c r="A1841" s="21" t="s">
        <v>529</v>
      </c>
      <c r="B1841" s="22" t="s">
        <v>2387</v>
      </c>
      <c r="C1841" s="22" t="s">
        <v>5308</v>
      </c>
      <c r="D1841" s="23" t="s">
        <v>4434</v>
      </c>
    </row>
    <row r="1842" spans="1:4" ht="15.75" x14ac:dyDescent="0.25">
      <c r="A1842" s="21" t="s">
        <v>528</v>
      </c>
      <c r="B1842" s="22" t="s">
        <v>2384</v>
      </c>
      <c r="C1842" s="22" t="s">
        <v>2511</v>
      </c>
      <c r="D1842" s="23" t="s">
        <v>5309</v>
      </c>
    </row>
    <row r="1843" spans="1:4" ht="15.75" x14ac:dyDescent="0.25">
      <c r="A1843" s="21" t="s">
        <v>527</v>
      </c>
      <c r="B1843" s="22" t="s">
        <v>2384</v>
      </c>
      <c r="C1843" s="22" t="s">
        <v>5311</v>
      </c>
      <c r="D1843" s="23" t="s">
        <v>5310</v>
      </c>
    </row>
    <row r="1844" spans="1:4" ht="15.75" x14ac:dyDescent="0.25">
      <c r="A1844" s="21" t="s">
        <v>526</v>
      </c>
      <c r="B1844" s="22" t="s">
        <v>2387</v>
      </c>
      <c r="C1844" s="22" t="s">
        <v>5312</v>
      </c>
      <c r="D1844" s="23" t="s">
        <v>2514</v>
      </c>
    </row>
    <row r="1845" spans="1:4" ht="15.75" x14ac:dyDescent="0.25">
      <c r="A1845" s="21" t="s">
        <v>525</v>
      </c>
      <c r="B1845" s="22" t="s">
        <v>2387</v>
      </c>
      <c r="C1845" s="22" t="s">
        <v>5314</v>
      </c>
      <c r="D1845" s="23" t="s">
        <v>5313</v>
      </c>
    </row>
    <row r="1846" spans="1:4" ht="15.75" x14ac:dyDescent="0.25">
      <c r="A1846" s="21" t="s">
        <v>524</v>
      </c>
      <c r="B1846" s="22" t="s">
        <v>2387</v>
      </c>
      <c r="C1846" s="22" t="s">
        <v>2436</v>
      </c>
      <c r="D1846" s="23" t="s">
        <v>5315</v>
      </c>
    </row>
    <row r="1847" spans="1:4" ht="15.75" x14ac:dyDescent="0.25">
      <c r="A1847" s="21" t="s">
        <v>523</v>
      </c>
      <c r="B1847" s="22" t="s">
        <v>2387</v>
      </c>
      <c r="C1847" s="22" t="s">
        <v>5317</v>
      </c>
      <c r="D1847" s="23" t="s">
        <v>5316</v>
      </c>
    </row>
    <row r="1848" spans="1:4" ht="15.75" x14ac:dyDescent="0.25">
      <c r="A1848" s="21" t="s">
        <v>522</v>
      </c>
      <c r="B1848" s="22" t="s">
        <v>2387</v>
      </c>
      <c r="C1848" s="22" t="s">
        <v>5319</v>
      </c>
      <c r="D1848" s="23" t="s">
        <v>5318</v>
      </c>
    </row>
    <row r="1849" spans="1:4" ht="15.75" x14ac:dyDescent="0.25">
      <c r="A1849" s="21" t="s">
        <v>521</v>
      </c>
      <c r="B1849" s="22" t="s">
        <v>2387</v>
      </c>
      <c r="C1849" s="22" t="s">
        <v>5321</v>
      </c>
      <c r="D1849" s="23" t="s">
        <v>5320</v>
      </c>
    </row>
    <row r="1850" spans="1:4" ht="15.75" x14ac:dyDescent="0.25">
      <c r="A1850" s="21" t="s">
        <v>520</v>
      </c>
      <c r="B1850" s="22" t="s">
        <v>2387</v>
      </c>
      <c r="C1850" s="22" t="s">
        <v>5323</v>
      </c>
      <c r="D1850" s="23" t="s">
        <v>5322</v>
      </c>
    </row>
    <row r="1851" spans="1:4" ht="15.75" x14ac:dyDescent="0.25">
      <c r="A1851" s="21" t="s">
        <v>519</v>
      </c>
      <c r="B1851" s="22" t="s">
        <v>2387</v>
      </c>
      <c r="C1851" s="22" t="s">
        <v>2945</v>
      </c>
      <c r="D1851" s="23" t="s">
        <v>5324</v>
      </c>
    </row>
    <row r="1852" spans="1:4" ht="15.75" x14ac:dyDescent="0.25">
      <c r="A1852" s="21" t="s">
        <v>518</v>
      </c>
      <c r="B1852" s="22" t="s">
        <v>2387</v>
      </c>
      <c r="C1852" s="22" t="s">
        <v>2481</v>
      </c>
      <c r="D1852" s="23" t="s">
        <v>5325</v>
      </c>
    </row>
    <row r="1853" spans="1:4" ht="15.75" x14ac:dyDescent="0.25">
      <c r="A1853" s="21" t="s">
        <v>517</v>
      </c>
      <c r="B1853" s="22" t="s">
        <v>2387</v>
      </c>
      <c r="C1853" s="22" t="s">
        <v>5327</v>
      </c>
      <c r="D1853" s="23" t="s">
        <v>5326</v>
      </c>
    </row>
    <row r="1854" spans="1:4" ht="15.75" x14ac:dyDescent="0.25">
      <c r="A1854" s="21" t="s">
        <v>515</v>
      </c>
      <c r="B1854" s="22" t="s">
        <v>2387</v>
      </c>
      <c r="C1854" s="22" t="s">
        <v>2481</v>
      </c>
      <c r="D1854" s="23" t="s">
        <v>5328</v>
      </c>
    </row>
    <row r="1855" spans="1:4" ht="15.75" x14ac:dyDescent="0.25">
      <c r="A1855" s="21" t="s">
        <v>514</v>
      </c>
      <c r="B1855" s="22" t="s">
        <v>2384</v>
      </c>
      <c r="C1855" s="22" t="s">
        <v>5329</v>
      </c>
      <c r="D1855" s="23" t="s">
        <v>5031</v>
      </c>
    </row>
    <row r="1856" spans="1:4" ht="15.75" x14ac:dyDescent="0.25">
      <c r="A1856" s="21" t="s">
        <v>513</v>
      </c>
      <c r="B1856" s="22" t="s">
        <v>2387</v>
      </c>
      <c r="C1856" s="22" t="s">
        <v>3394</v>
      </c>
      <c r="D1856" s="23" t="s">
        <v>3595</v>
      </c>
    </row>
    <row r="1857" spans="1:4" ht="15.75" x14ac:dyDescent="0.25">
      <c r="A1857" s="21" t="s">
        <v>512</v>
      </c>
      <c r="B1857" s="22" t="s">
        <v>2387</v>
      </c>
      <c r="C1857" s="22" t="s">
        <v>3139</v>
      </c>
      <c r="D1857" s="23" t="s">
        <v>5330</v>
      </c>
    </row>
    <row r="1858" spans="1:4" ht="15.75" x14ac:dyDescent="0.25">
      <c r="A1858" s="21" t="s">
        <v>511</v>
      </c>
      <c r="B1858" s="22" t="s">
        <v>2384</v>
      </c>
      <c r="C1858" s="22" t="s">
        <v>5332</v>
      </c>
      <c r="D1858" s="23" t="s">
        <v>5331</v>
      </c>
    </row>
    <row r="1859" spans="1:4" ht="15.75" x14ac:dyDescent="0.25">
      <c r="A1859" s="21" t="s">
        <v>510</v>
      </c>
      <c r="B1859" s="22" t="s">
        <v>2387</v>
      </c>
      <c r="C1859" s="22" t="s">
        <v>5334</v>
      </c>
      <c r="D1859" s="23" t="s">
        <v>5333</v>
      </c>
    </row>
    <row r="1860" spans="1:4" ht="15.75" x14ac:dyDescent="0.25">
      <c r="A1860" s="21" t="s">
        <v>509</v>
      </c>
      <c r="B1860" s="22" t="s">
        <v>2384</v>
      </c>
      <c r="C1860" s="22" t="s">
        <v>4574</v>
      </c>
      <c r="D1860" s="23" t="s">
        <v>4213</v>
      </c>
    </row>
    <row r="1861" spans="1:4" ht="15.75" x14ac:dyDescent="0.25">
      <c r="A1861" s="21" t="s">
        <v>508</v>
      </c>
      <c r="B1861" s="22" t="s">
        <v>2384</v>
      </c>
      <c r="C1861" s="22" t="s">
        <v>5335</v>
      </c>
      <c r="D1861" s="23" t="s">
        <v>3938</v>
      </c>
    </row>
    <row r="1862" spans="1:4" ht="15.75" x14ac:dyDescent="0.25">
      <c r="A1862" s="21" t="s">
        <v>507</v>
      </c>
      <c r="B1862" s="22" t="s">
        <v>2384</v>
      </c>
      <c r="C1862" s="22" t="s">
        <v>5337</v>
      </c>
      <c r="D1862" s="23" t="s">
        <v>5336</v>
      </c>
    </row>
    <row r="1863" spans="1:4" ht="15.75" x14ac:dyDescent="0.25">
      <c r="A1863" s="21" t="s">
        <v>506</v>
      </c>
      <c r="B1863" s="22" t="s">
        <v>2384</v>
      </c>
      <c r="C1863" s="22" t="s">
        <v>3329</v>
      </c>
      <c r="D1863" s="23" t="s">
        <v>3114</v>
      </c>
    </row>
    <row r="1864" spans="1:4" ht="15.75" x14ac:dyDescent="0.25">
      <c r="A1864" s="21" t="s">
        <v>505</v>
      </c>
      <c r="B1864" s="22" t="s">
        <v>2384</v>
      </c>
      <c r="C1864" s="22" t="s">
        <v>5339</v>
      </c>
      <c r="D1864" s="23" t="s">
        <v>5338</v>
      </c>
    </row>
    <row r="1865" spans="1:4" ht="15.75" x14ac:dyDescent="0.25">
      <c r="A1865" s="21" t="s">
        <v>504</v>
      </c>
      <c r="B1865" s="22" t="s">
        <v>2384</v>
      </c>
      <c r="C1865" s="22" t="s">
        <v>2492</v>
      </c>
      <c r="D1865" s="23" t="s">
        <v>5340</v>
      </c>
    </row>
    <row r="1866" spans="1:4" ht="15.75" x14ac:dyDescent="0.25">
      <c r="A1866" s="21" t="s">
        <v>503</v>
      </c>
      <c r="B1866" s="22" t="s">
        <v>2384</v>
      </c>
      <c r="C1866" s="22" t="s">
        <v>5341</v>
      </c>
      <c r="D1866" s="23" t="s">
        <v>3201</v>
      </c>
    </row>
    <row r="1867" spans="1:4" ht="15.75" x14ac:dyDescent="0.25">
      <c r="A1867" s="21" t="s">
        <v>502</v>
      </c>
      <c r="B1867" s="22" t="s">
        <v>2387</v>
      </c>
      <c r="C1867" s="22" t="s">
        <v>5343</v>
      </c>
      <c r="D1867" s="23" t="s">
        <v>5342</v>
      </c>
    </row>
    <row r="1868" spans="1:4" ht="15.75" x14ac:dyDescent="0.25">
      <c r="A1868" s="21" t="s">
        <v>501</v>
      </c>
      <c r="B1868" s="22" t="s">
        <v>2384</v>
      </c>
      <c r="C1868" s="22" t="s">
        <v>3729</v>
      </c>
      <c r="D1868" s="23" t="s">
        <v>3800</v>
      </c>
    </row>
    <row r="1869" spans="1:4" ht="15.75" x14ac:dyDescent="0.25">
      <c r="A1869" s="21" t="s">
        <v>500</v>
      </c>
      <c r="B1869" s="22" t="s">
        <v>2387</v>
      </c>
      <c r="C1869" s="22" t="s">
        <v>5344</v>
      </c>
      <c r="D1869" s="23" t="s">
        <v>3636</v>
      </c>
    </row>
    <row r="1870" spans="1:4" ht="15.75" x14ac:dyDescent="0.25">
      <c r="A1870" s="21" t="s">
        <v>499</v>
      </c>
      <c r="B1870" s="22" t="s">
        <v>2387</v>
      </c>
      <c r="C1870" s="22" t="s">
        <v>3076</v>
      </c>
      <c r="D1870" s="23" t="s">
        <v>5345</v>
      </c>
    </row>
    <row r="1871" spans="1:4" ht="15.75" x14ac:dyDescent="0.25">
      <c r="A1871" s="21" t="s">
        <v>498</v>
      </c>
      <c r="B1871" s="22" t="s">
        <v>2387</v>
      </c>
      <c r="C1871" s="22" t="s">
        <v>2632</v>
      </c>
      <c r="D1871" s="23" t="s">
        <v>2778</v>
      </c>
    </row>
    <row r="1872" spans="1:4" ht="15.75" x14ac:dyDescent="0.25">
      <c r="A1872" s="21" t="s">
        <v>497</v>
      </c>
      <c r="B1872" s="22" t="s">
        <v>2387</v>
      </c>
      <c r="C1872" s="22" t="s">
        <v>5347</v>
      </c>
      <c r="D1872" s="23" t="s">
        <v>5346</v>
      </c>
    </row>
    <row r="1873" spans="1:4" ht="15.75" x14ac:dyDescent="0.25">
      <c r="A1873" s="21" t="s">
        <v>496</v>
      </c>
      <c r="B1873" s="22" t="s">
        <v>2387</v>
      </c>
      <c r="C1873" s="22" t="s">
        <v>5349</v>
      </c>
      <c r="D1873" s="23" t="s">
        <v>5348</v>
      </c>
    </row>
    <row r="1874" spans="1:4" ht="15.75" x14ac:dyDescent="0.25">
      <c r="A1874" s="21" t="s">
        <v>495</v>
      </c>
      <c r="B1874" s="22" t="s">
        <v>2387</v>
      </c>
      <c r="C1874" s="22" t="s">
        <v>5351</v>
      </c>
      <c r="D1874" s="23" t="s">
        <v>5350</v>
      </c>
    </row>
    <row r="1875" spans="1:4" ht="15.75" x14ac:dyDescent="0.25">
      <c r="A1875" s="21" t="s">
        <v>494</v>
      </c>
      <c r="B1875" s="22" t="s">
        <v>2387</v>
      </c>
      <c r="C1875" s="22" t="s">
        <v>5353</v>
      </c>
      <c r="D1875" s="23" t="s">
        <v>5352</v>
      </c>
    </row>
    <row r="1876" spans="1:4" ht="15.75" x14ac:dyDescent="0.25">
      <c r="A1876" s="21" t="s">
        <v>493</v>
      </c>
      <c r="B1876" s="22" t="s">
        <v>2387</v>
      </c>
      <c r="C1876" s="22" t="s">
        <v>5355</v>
      </c>
      <c r="D1876" s="23" t="s">
        <v>5354</v>
      </c>
    </row>
    <row r="1877" spans="1:4" ht="15.75" x14ac:dyDescent="0.25">
      <c r="A1877" s="21" t="s">
        <v>492</v>
      </c>
      <c r="B1877" s="22" t="s">
        <v>2384</v>
      </c>
      <c r="C1877" s="22" t="s">
        <v>5356</v>
      </c>
      <c r="D1877" s="23" t="s">
        <v>4271</v>
      </c>
    </row>
    <row r="1878" spans="1:4" ht="15.75" x14ac:dyDescent="0.25">
      <c r="A1878" s="21" t="s">
        <v>491</v>
      </c>
      <c r="B1878" s="22" t="s">
        <v>2384</v>
      </c>
      <c r="C1878" s="22" t="s">
        <v>3596</v>
      </c>
      <c r="D1878" s="23" t="s">
        <v>5357</v>
      </c>
    </row>
    <row r="1879" spans="1:4" ht="15.75" x14ac:dyDescent="0.25">
      <c r="A1879" s="21" t="s">
        <v>490</v>
      </c>
      <c r="B1879" s="22" t="s">
        <v>3259</v>
      </c>
      <c r="C1879" s="22" t="s">
        <v>5359</v>
      </c>
      <c r="D1879" s="23" t="s">
        <v>5358</v>
      </c>
    </row>
    <row r="1880" spans="1:4" ht="15.75" x14ac:dyDescent="0.25">
      <c r="A1880" s="21" t="s">
        <v>489</v>
      </c>
      <c r="B1880" s="22" t="s">
        <v>2384</v>
      </c>
      <c r="C1880" s="22" t="s">
        <v>5361</v>
      </c>
      <c r="D1880" s="23" t="s">
        <v>5360</v>
      </c>
    </row>
    <row r="1881" spans="1:4" ht="15.75" x14ac:dyDescent="0.25">
      <c r="A1881" s="21" t="s">
        <v>488</v>
      </c>
      <c r="B1881" s="22" t="s">
        <v>2384</v>
      </c>
      <c r="C1881" s="22" t="s">
        <v>5363</v>
      </c>
      <c r="D1881" s="23" t="s">
        <v>5362</v>
      </c>
    </row>
    <row r="1882" spans="1:4" ht="15.75" x14ac:dyDescent="0.25">
      <c r="A1882" s="21" t="s">
        <v>487</v>
      </c>
      <c r="B1882" s="22" t="s">
        <v>2387</v>
      </c>
      <c r="C1882" s="22" t="s">
        <v>5364</v>
      </c>
      <c r="D1882" s="23" t="s">
        <v>3393</v>
      </c>
    </row>
    <row r="1883" spans="1:4" ht="15.75" x14ac:dyDescent="0.25">
      <c r="A1883" s="21" t="s">
        <v>486</v>
      </c>
      <c r="B1883" s="22" t="s">
        <v>2384</v>
      </c>
      <c r="C1883" s="22" t="s">
        <v>5356</v>
      </c>
      <c r="D1883" s="23" t="s">
        <v>5365</v>
      </c>
    </row>
    <row r="1884" spans="1:4" ht="15.75" x14ac:dyDescent="0.25">
      <c r="A1884" s="21" t="s">
        <v>485</v>
      </c>
      <c r="B1884" s="22" t="s">
        <v>2384</v>
      </c>
      <c r="C1884" s="22" t="s">
        <v>5367</v>
      </c>
      <c r="D1884" s="23" t="s">
        <v>5366</v>
      </c>
    </row>
    <row r="1885" spans="1:4" ht="15.75" x14ac:dyDescent="0.25">
      <c r="A1885" s="21" t="s">
        <v>484</v>
      </c>
      <c r="B1885" s="22" t="s">
        <v>2384</v>
      </c>
      <c r="C1885" s="22" t="s">
        <v>5369</v>
      </c>
      <c r="D1885" s="23" t="s">
        <v>5368</v>
      </c>
    </row>
    <row r="1886" spans="1:4" ht="15.75" x14ac:dyDescent="0.25">
      <c r="A1886" s="21" t="s">
        <v>483</v>
      </c>
      <c r="B1886" s="22" t="s">
        <v>2384</v>
      </c>
      <c r="C1886" s="22" t="s">
        <v>5371</v>
      </c>
      <c r="D1886" s="23" t="s">
        <v>5370</v>
      </c>
    </row>
    <row r="1887" spans="1:4" ht="15.75" x14ac:dyDescent="0.25">
      <c r="A1887" s="21" t="s">
        <v>482</v>
      </c>
      <c r="B1887" s="22" t="s">
        <v>2384</v>
      </c>
      <c r="C1887" s="22" t="s">
        <v>5373</v>
      </c>
      <c r="D1887" s="23" t="s">
        <v>5372</v>
      </c>
    </row>
    <row r="1888" spans="1:4" ht="15.75" x14ac:dyDescent="0.25">
      <c r="A1888" s="21" t="s">
        <v>481</v>
      </c>
      <c r="B1888" s="22" t="s">
        <v>2387</v>
      </c>
      <c r="C1888" s="22" t="s">
        <v>5375</v>
      </c>
      <c r="D1888" s="23" t="s">
        <v>5374</v>
      </c>
    </row>
    <row r="1889" spans="1:4" ht="15.75" x14ac:dyDescent="0.25">
      <c r="A1889" s="21" t="s">
        <v>480</v>
      </c>
      <c r="B1889" s="22" t="s">
        <v>2387</v>
      </c>
      <c r="C1889" s="22" t="s">
        <v>3112</v>
      </c>
      <c r="D1889" s="23" t="s">
        <v>5376</v>
      </c>
    </row>
    <row r="1890" spans="1:4" ht="15.75" x14ac:dyDescent="0.25">
      <c r="A1890" s="21" t="s">
        <v>479</v>
      </c>
      <c r="B1890" s="22" t="s">
        <v>2387</v>
      </c>
      <c r="C1890" s="22" t="s">
        <v>5377</v>
      </c>
      <c r="D1890" s="23" t="s">
        <v>3419</v>
      </c>
    </row>
    <row r="1891" spans="1:4" ht="15.75" x14ac:dyDescent="0.25">
      <c r="A1891" s="21" t="s">
        <v>478</v>
      </c>
      <c r="B1891" s="22" t="s">
        <v>2384</v>
      </c>
      <c r="C1891" s="22" t="s">
        <v>4349</v>
      </c>
      <c r="D1891" s="23" t="s">
        <v>5378</v>
      </c>
    </row>
    <row r="1892" spans="1:4" ht="15.75" x14ac:dyDescent="0.25">
      <c r="A1892" s="21" t="s">
        <v>477</v>
      </c>
      <c r="B1892" s="22" t="s">
        <v>2387</v>
      </c>
      <c r="C1892" s="22" t="s">
        <v>2424</v>
      </c>
      <c r="D1892" s="23" t="s">
        <v>5379</v>
      </c>
    </row>
    <row r="1893" spans="1:4" ht="15.75" x14ac:dyDescent="0.25">
      <c r="A1893" s="21" t="s">
        <v>476</v>
      </c>
      <c r="B1893" s="22" t="s">
        <v>2387</v>
      </c>
      <c r="C1893" s="22" t="s">
        <v>5381</v>
      </c>
      <c r="D1893" s="23" t="s">
        <v>5380</v>
      </c>
    </row>
    <row r="1894" spans="1:4" ht="15.75" x14ac:dyDescent="0.25">
      <c r="A1894" s="21" t="s">
        <v>475</v>
      </c>
      <c r="B1894" s="22" t="s">
        <v>2384</v>
      </c>
      <c r="C1894" s="22" t="s">
        <v>5383</v>
      </c>
      <c r="D1894" s="23" t="s">
        <v>5382</v>
      </c>
    </row>
    <row r="1895" spans="1:4" ht="15.75" x14ac:dyDescent="0.25">
      <c r="A1895" s="21" t="s">
        <v>474</v>
      </c>
      <c r="B1895" s="22" t="s">
        <v>2387</v>
      </c>
      <c r="C1895" s="22" t="s">
        <v>2612</v>
      </c>
      <c r="D1895" s="23" t="s">
        <v>5384</v>
      </c>
    </row>
    <row r="1896" spans="1:4" ht="15.75" x14ac:dyDescent="0.25">
      <c r="A1896" s="21" t="s">
        <v>473</v>
      </c>
      <c r="B1896" s="22" t="s">
        <v>2384</v>
      </c>
      <c r="C1896" s="22" t="s">
        <v>5386</v>
      </c>
      <c r="D1896" s="23" t="s">
        <v>5385</v>
      </c>
    </row>
    <row r="1897" spans="1:4" ht="15.75" x14ac:dyDescent="0.25">
      <c r="A1897" s="21" t="s">
        <v>472</v>
      </c>
      <c r="B1897" s="22" t="s">
        <v>2387</v>
      </c>
      <c r="C1897" s="22" t="s">
        <v>5387</v>
      </c>
      <c r="D1897" s="23" t="s">
        <v>2839</v>
      </c>
    </row>
    <row r="1898" spans="1:4" ht="15.75" x14ac:dyDescent="0.25">
      <c r="A1898" s="21" t="s">
        <v>471</v>
      </c>
      <c r="B1898" s="22" t="s">
        <v>2387</v>
      </c>
      <c r="C1898" s="22" t="s">
        <v>2684</v>
      </c>
      <c r="D1898" s="23" t="s">
        <v>5388</v>
      </c>
    </row>
    <row r="1899" spans="1:4" ht="15.75" x14ac:dyDescent="0.25">
      <c r="A1899" s="21" t="s">
        <v>470</v>
      </c>
      <c r="B1899" s="22" t="s">
        <v>2387</v>
      </c>
      <c r="C1899" s="22" t="s">
        <v>5389</v>
      </c>
      <c r="D1899" s="23" t="s">
        <v>2520</v>
      </c>
    </row>
    <row r="1900" spans="1:4" ht="15.75" x14ac:dyDescent="0.25">
      <c r="A1900" s="21" t="s">
        <v>469</v>
      </c>
      <c r="B1900" s="22" t="s">
        <v>2387</v>
      </c>
      <c r="C1900" s="22" t="s">
        <v>3139</v>
      </c>
      <c r="D1900" s="23" t="s">
        <v>2577</v>
      </c>
    </row>
    <row r="1901" spans="1:4" ht="15.75" x14ac:dyDescent="0.25">
      <c r="A1901" s="21" t="s">
        <v>468</v>
      </c>
      <c r="B1901" s="22" t="s">
        <v>2384</v>
      </c>
      <c r="C1901" s="22" t="s">
        <v>2573</v>
      </c>
      <c r="D1901" s="23" t="s">
        <v>5390</v>
      </c>
    </row>
    <row r="1902" spans="1:4" ht="15.75" x14ac:dyDescent="0.25">
      <c r="A1902" s="21" t="s">
        <v>467</v>
      </c>
      <c r="B1902" s="22" t="s">
        <v>2384</v>
      </c>
      <c r="C1902" s="22" t="s">
        <v>5391</v>
      </c>
      <c r="D1902" s="23" t="s">
        <v>5230</v>
      </c>
    </row>
    <row r="1903" spans="1:4" ht="15.75" x14ac:dyDescent="0.25">
      <c r="A1903" s="21" t="s">
        <v>466</v>
      </c>
      <c r="B1903" s="22" t="s">
        <v>2384</v>
      </c>
      <c r="C1903" s="22" t="s">
        <v>4292</v>
      </c>
      <c r="D1903" s="23" t="s">
        <v>5392</v>
      </c>
    </row>
    <row r="1904" spans="1:4" ht="15.75" x14ac:dyDescent="0.25">
      <c r="A1904" s="21" t="s">
        <v>465</v>
      </c>
      <c r="B1904" s="22" t="s">
        <v>2384</v>
      </c>
      <c r="C1904" s="22" t="s">
        <v>2818</v>
      </c>
      <c r="D1904" s="23" t="s">
        <v>5393</v>
      </c>
    </row>
    <row r="1905" spans="1:4" ht="15.75" x14ac:dyDescent="0.25">
      <c r="A1905" s="21" t="s">
        <v>464</v>
      </c>
      <c r="B1905" s="22" t="s">
        <v>2384</v>
      </c>
      <c r="C1905" s="22" t="s">
        <v>5395</v>
      </c>
      <c r="D1905" s="23" t="s">
        <v>5394</v>
      </c>
    </row>
    <row r="1906" spans="1:4" ht="15.75" x14ac:dyDescent="0.25">
      <c r="A1906" s="21" t="s">
        <v>463</v>
      </c>
      <c r="B1906" s="22" t="s">
        <v>2384</v>
      </c>
      <c r="C1906" s="22" t="s">
        <v>5397</v>
      </c>
      <c r="D1906" s="23" t="s">
        <v>5396</v>
      </c>
    </row>
    <row r="1907" spans="1:4" ht="15.75" x14ac:dyDescent="0.25">
      <c r="A1907" s="21" t="s">
        <v>462</v>
      </c>
      <c r="B1907" s="22" t="s">
        <v>2387</v>
      </c>
      <c r="C1907" s="22" t="s">
        <v>5399</v>
      </c>
      <c r="D1907" s="23" t="s">
        <v>5398</v>
      </c>
    </row>
    <row r="1908" spans="1:4" ht="15.75" x14ac:dyDescent="0.25">
      <c r="A1908" s="21" t="s">
        <v>461</v>
      </c>
      <c r="B1908" s="22" t="s">
        <v>2384</v>
      </c>
      <c r="C1908" s="22" t="s">
        <v>5400</v>
      </c>
      <c r="D1908" s="23" t="s">
        <v>2931</v>
      </c>
    </row>
    <row r="1909" spans="1:4" ht="15.75" x14ac:dyDescent="0.25">
      <c r="A1909" s="21" t="s">
        <v>460</v>
      </c>
      <c r="B1909" s="22" t="s">
        <v>2384</v>
      </c>
      <c r="C1909" s="22" t="s">
        <v>5402</v>
      </c>
      <c r="D1909" s="23" t="s">
        <v>5401</v>
      </c>
    </row>
    <row r="1910" spans="1:4" ht="15.75" x14ac:dyDescent="0.25">
      <c r="A1910" s="21" t="s">
        <v>459</v>
      </c>
      <c r="B1910" s="22" t="s">
        <v>2387</v>
      </c>
      <c r="C1910" s="22" t="s">
        <v>5404</v>
      </c>
      <c r="D1910" s="23" t="s">
        <v>5403</v>
      </c>
    </row>
    <row r="1911" spans="1:4" ht="15.75" x14ac:dyDescent="0.25">
      <c r="A1911" s="21" t="s">
        <v>458</v>
      </c>
      <c r="B1911" s="22" t="s">
        <v>2387</v>
      </c>
      <c r="C1911" s="22" t="s">
        <v>5405</v>
      </c>
      <c r="D1911" s="23" t="s">
        <v>3201</v>
      </c>
    </row>
    <row r="1912" spans="1:4" ht="15.75" x14ac:dyDescent="0.25">
      <c r="A1912" s="21" t="s">
        <v>457</v>
      </c>
      <c r="B1912" s="22" t="s">
        <v>2384</v>
      </c>
      <c r="C1912" s="22" t="s">
        <v>5407</v>
      </c>
      <c r="D1912" s="23" t="s">
        <v>5406</v>
      </c>
    </row>
    <row r="1913" spans="1:4" ht="15.75" x14ac:dyDescent="0.25">
      <c r="A1913" s="21" t="s">
        <v>456</v>
      </c>
      <c r="B1913" s="22" t="s">
        <v>2387</v>
      </c>
      <c r="C1913" s="22" t="s">
        <v>5408</v>
      </c>
      <c r="D1913" s="23" t="s">
        <v>3094</v>
      </c>
    </row>
    <row r="1914" spans="1:4" ht="15.75" x14ac:dyDescent="0.25">
      <c r="A1914" s="21" t="s">
        <v>455</v>
      </c>
      <c r="B1914" s="22" t="s">
        <v>2387</v>
      </c>
      <c r="C1914" s="22" t="s">
        <v>5410</v>
      </c>
      <c r="D1914" s="23" t="s">
        <v>5409</v>
      </c>
    </row>
    <row r="1915" spans="1:4" ht="15.75" x14ac:dyDescent="0.25">
      <c r="A1915" s="21" t="s">
        <v>454</v>
      </c>
      <c r="B1915" s="22" t="s">
        <v>2387</v>
      </c>
      <c r="C1915" s="22" t="s">
        <v>5411</v>
      </c>
      <c r="D1915" s="23" t="s">
        <v>3429</v>
      </c>
    </row>
    <row r="1916" spans="1:4" ht="15.75" x14ac:dyDescent="0.25">
      <c r="A1916" s="21" t="s">
        <v>453</v>
      </c>
      <c r="B1916" s="22" t="s">
        <v>2384</v>
      </c>
      <c r="C1916" s="22" t="s">
        <v>5413</v>
      </c>
      <c r="D1916" s="23" t="s">
        <v>5412</v>
      </c>
    </row>
    <row r="1917" spans="1:4" ht="15.75" x14ac:dyDescent="0.25">
      <c r="A1917" s="21" t="s">
        <v>452</v>
      </c>
      <c r="B1917" s="22" t="s">
        <v>2387</v>
      </c>
      <c r="C1917" s="22" t="s">
        <v>5415</v>
      </c>
      <c r="D1917" s="23" t="s">
        <v>5414</v>
      </c>
    </row>
    <row r="1918" spans="1:4" ht="15.75" x14ac:dyDescent="0.25">
      <c r="A1918" s="21" t="s">
        <v>451</v>
      </c>
      <c r="B1918" s="22" t="s">
        <v>2387</v>
      </c>
      <c r="C1918" s="22" t="s">
        <v>2680</v>
      </c>
      <c r="D1918" s="23" t="s">
        <v>5416</v>
      </c>
    </row>
    <row r="1919" spans="1:4" ht="15.75" x14ac:dyDescent="0.25">
      <c r="A1919" s="21" t="s">
        <v>450</v>
      </c>
      <c r="B1919" s="22" t="s">
        <v>2387</v>
      </c>
      <c r="C1919" s="22" t="s">
        <v>4601</v>
      </c>
      <c r="D1919" s="23" t="s">
        <v>5417</v>
      </c>
    </row>
    <row r="1920" spans="1:4" ht="15.75" x14ac:dyDescent="0.25">
      <c r="A1920" s="21" t="s">
        <v>449</v>
      </c>
      <c r="B1920" s="22" t="s">
        <v>2387</v>
      </c>
      <c r="C1920" s="22" t="s">
        <v>5419</v>
      </c>
      <c r="D1920" s="23" t="s">
        <v>5418</v>
      </c>
    </row>
    <row r="1921" spans="1:4" ht="15.75" x14ac:dyDescent="0.25">
      <c r="A1921" s="21" t="s">
        <v>448</v>
      </c>
      <c r="B1921" s="22" t="s">
        <v>2387</v>
      </c>
      <c r="C1921" s="22" t="s">
        <v>2605</v>
      </c>
      <c r="D1921" s="23" t="s">
        <v>5420</v>
      </c>
    </row>
    <row r="1922" spans="1:4" ht="15.75" x14ac:dyDescent="0.25">
      <c r="A1922" s="21" t="s">
        <v>447</v>
      </c>
      <c r="B1922" s="22" t="s">
        <v>3259</v>
      </c>
      <c r="C1922" s="22" t="s">
        <v>5422</v>
      </c>
      <c r="D1922" s="23" t="s">
        <v>5421</v>
      </c>
    </row>
    <row r="1923" spans="1:4" ht="15.75" x14ac:dyDescent="0.25">
      <c r="A1923" s="21" t="s">
        <v>446</v>
      </c>
      <c r="B1923" s="22" t="s">
        <v>2387</v>
      </c>
      <c r="C1923" s="22" t="s">
        <v>2680</v>
      </c>
      <c r="D1923" s="23" t="s">
        <v>5423</v>
      </c>
    </row>
    <row r="1924" spans="1:4" ht="15.75" x14ac:dyDescent="0.25">
      <c r="A1924" s="21" t="s">
        <v>445</v>
      </c>
      <c r="B1924" s="22" t="s">
        <v>2387</v>
      </c>
      <c r="C1924" s="22" t="s">
        <v>3667</v>
      </c>
      <c r="D1924" s="23" t="s">
        <v>5424</v>
      </c>
    </row>
    <row r="1925" spans="1:4" ht="15.75" x14ac:dyDescent="0.25">
      <c r="A1925" s="21" t="s">
        <v>444</v>
      </c>
      <c r="B1925" s="22" t="s">
        <v>2387</v>
      </c>
      <c r="C1925" s="22" t="s">
        <v>5426</v>
      </c>
      <c r="D1925" s="23" t="s">
        <v>5425</v>
      </c>
    </row>
    <row r="1926" spans="1:4" ht="15.75" x14ac:dyDescent="0.25">
      <c r="A1926" s="21" t="s">
        <v>443</v>
      </c>
      <c r="B1926" s="22" t="s">
        <v>2387</v>
      </c>
      <c r="C1926" s="22" t="s">
        <v>2652</v>
      </c>
      <c r="D1926" s="23" t="s">
        <v>5427</v>
      </c>
    </row>
    <row r="1927" spans="1:4" ht="15.75" x14ac:dyDescent="0.25">
      <c r="A1927" s="21" t="s">
        <v>442</v>
      </c>
      <c r="B1927" s="22" t="s">
        <v>2384</v>
      </c>
      <c r="C1927" s="22" t="s">
        <v>5428</v>
      </c>
      <c r="D1927" s="23" t="s">
        <v>3868</v>
      </c>
    </row>
    <row r="1928" spans="1:4" ht="15.75" x14ac:dyDescent="0.25">
      <c r="A1928" s="21" t="s">
        <v>441</v>
      </c>
      <c r="B1928" s="22" t="s">
        <v>2384</v>
      </c>
      <c r="C1928" s="22" t="s">
        <v>5430</v>
      </c>
      <c r="D1928" s="23" t="s">
        <v>5429</v>
      </c>
    </row>
    <row r="1929" spans="1:4" ht="15.75" x14ac:dyDescent="0.25">
      <c r="A1929" s="21" t="s">
        <v>440</v>
      </c>
      <c r="B1929" s="22" t="s">
        <v>2387</v>
      </c>
      <c r="C1929" s="22" t="s">
        <v>2513</v>
      </c>
      <c r="D1929" s="23" t="s">
        <v>5431</v>
      </c>
    </row>
    <row r="1930" spans="1:4" ht="15.75" x14ac:dyDescent="0.25">
      <c r="A1930" s="21" t="s">
        <v>439</v>
      </c>
      <c r="B1930" s="22" t="s">
        <v>2384</v>
      </c>
      <c r="C1930" s="22" t="s">
        <v>5432</v>
      </c>
      <c r="D1930" s="23" t="s">
        <v>4221</v>
      </c>
    </row>
    <row r="1931" spans="1:4" ht="15.75" x14ac:dyDescent="0.25">
      <c r="A1931" s="21" t="s">
        <v>438</v>
      </c>
      <c r="B1931" s="22" t="s">
        <v>2384</v>
      </c>
      <c r="C1931" s="22" t="s">
        <v>4286</v>
      </c>
      <c r="D1931" s="23" t="s">
        <v>3267</v>
      </c>
    </row>
    <row r="1932" spans="1:4" ht="15.75" x14ac:dyDescent="0.25">
      <c r="A1932" s="21" t="s">
        <v>437</v>
      </c>
      <c r="B1932" s="22" t="s">
        <v>2384</v>
      </c>
      <c r="C1932" s="22" t="s">
        <v>5434</v>
      </c>
      <c r="D1932" s="23" t="s">
        <v>5433</v>
      </c>
    </row>
    <row r="1933" spans="1:4" ht="15.75" x14ac:dyDescent="0.25">
      <c r="A1933" s="21" t="s">
        <v>436</v>
      </c>
      <c r="B1933" s="22" t="s">
        <v>2384</v>
      </c>
      <c r="C1933" s="22" t="s">
        <v>5436</v>
      </c>
      <c r="D1933" s="23" t="s">
        <v>5435</v>
      </c>
    </row>
    <row r="1934" spans="1:4" ht="15.75" x14ac:dyDescent="0.25">
      <c r="A1934" s="21" t="s">
        <v>435</v>
      </c>
      <c r="B1934" s="22" t="s">
        <v>2387</v>
      </c>
      <c r="C1934" s="22" t="s">
        <v>2547</v>
      </c>
      <c r="D1934" s="23" t="s">
        <v>5437</v>
      </c>
    </row>
    <row r="1935" spans="1:4" ht="15.75" x14ac:dyDescent="0.25">
      <c r="A1935" s="21" t="s">
        <v>434</v>
      </c>
      <c r="B1935" s="22" t="s">
        <v>2384</v>
      </c>
      <c r="C1935" s="22" t="s">
        <v>2573</v>
      </c>
      <c r="D1935" s="23" t="s">
        <v>5438</v>
      </c>
    </row>
    <row r="1936" spans="1:4" ht="15.75" x14ac:dyDescent="0.25">
      <c r="A1936" s="21" t="s">
        <v>433</v>
      </c>
      <c r="B1936" s="22" t="s">
        <v>2384</v>
      </c>
      <c r="C1936" s="22" t="s">
        <v>5440</v>
      </c>
      <c r="D1936" s="23" t="s">
        <v>5439</v>
      </c>
    </row>
    <row r="1937" spans="1:4" ht="15.75" x14ac:dyDescent="0.25">
      <c r="A1937" s="21" t="s">
        <v>432</v>
      </c>
      <c r="B1937" s="22" t="s">
        <v>2387</v>
      </c>
      <c r="C1937" s="22" t="s">
        <v>5442</v>
      </c>
      <c r="D1937" s="23" t="s">
        <v>5441</v>
      </c>
    </row>
    <row r="1938" spans="1:4" ht="15.75" x14ac:dyDescent="0.25">
      <c r="A1938" s="21" t="s">
        <v>431</v>
      </c>
      <c r="B1938" s="22" t="s">
        <v>3259</v>
      </c>
      <c r="C1938" s="22" t="s">
        <v>5444</v>
      </c>
      <c r="D1938" s="23" t="s">
        <v>5443</v>
      </c>
    </row>
    <row r="1939" spans="1:4" ht="15.75" x14ac:dyDescent="0.25">
      <c r="A1939" s="21" t="s">
        <v>430</v>
      </c>
      <c r="B1939" s="22" t="s">
        <v>2387</v>
      </c>
      <c r="C1939" s="22" t="s">
        <v>2408</v>
      </c>
      <c r="D1939" s="23" t="s">
        <v>5123</v>
      </c>
    </row>
    <row r="1940" spans="1:4" ht="15.75" x14ac:dyDescent="0.25">
      <c r="A1940" s="21" t="s">
        <v>429</v>
      </c>
      <c r="B1940" s="22" t="s">
        <v>2387</v>
      </c>
      <c r="C1940" s="22" t="s">
        <v>5446</v>
      </c>
      <c r="D1940" s="23" t="s">
        <v>5445</v>
      </c>
    </row>
    <row r="1941" spans="1:4" ht="15.75" x14ac:dyDescent="0.25">
      <c r="A1941" s="21" t="s">
        <v>428</v>
      </c>
      <c r="B1941" s="22" t="s">
        <v>2387</v>
      </c>
      <c r="C1941" s="22" t="s">
        <v>2667</v>
      </c>
      <c r="D1941" s="23" t="s">
        <v>5447</v>
      </c>
    </row>
    <row r="1942" spans="1:4" ht="15.75" x14ac:dyDescent="0.25">
      <c r="A1942" s="21" t="s">
        <v>427</v>
      </c>
      <c r="B1942" s="22" t="s">
        <v>2387</v>
      </c>
      <c r="C1942" s="22" t="s">
        <v>5448</v>
      </c>
      <c r="D1942" s="23" t="s">
        <v>3807</v>
      </c>
    </row>
    <row r="1943" spans="1:4" ht="15.75" x14ac:dyDescent="0.25">
      <c r="A1943" s="21" t="s">
        <v>426</v>
      </c>
      <c r="B1943" s="22" t="s">
        <v>2387</v>
      </c>
      <c r="C1943" s="22" t="s">
        <v>5450</v>
      </c>
      <c r="D1943" s="23" t="s">
        <v>5449</v>
      </c>
    </row>
    <row r="1944" spans="1:4" ht="15.75" x14ac:dyDescent="0.25">
      <c r="A1944" s="21" t="s">
        <v>425</v>
      </c>
      <c r="B1944" s="22" t="s">
        <v>2387</v>
      </c>
      <c r="C1944" s="22" t="s">
        <v>2680</v>
      </c>
      <c r="D1944" s="23" t="s">
        <v>5451</v>
      </c>
    </row>
    <row r="1945" spans="1:4" ht="15.75" x14ac:dyDescent="0.25">
      <c r="A1945" s="21" t="s">
        <v>424</v>
      </c>
      <c r="B1945" s="22" t="s">
        <v>2387</v>
      </c>
      <c r="C1945" s="22" t="s">
        <v>5452</v>
      </c>
      <c r="D1945" s="23" t="s">
        <v>3675</v>
      </c>
    </row>
    <row r="1946" spans="1:4" ht="15.75" x14ac:dyDescent="0.25">
      <c r="A1946" s="21" t="s">
        <v>423</v>
      </c>
      <c r="B1946" s="22" t="s">
        <v>2384</v>
      </c>
      <c r="C1946" s="22" t="s">
        <v>2594</v>
      </c>
      <c r="D1946" s="23" t="s">
        <v>5453</v>
      </c>
    </row>
    <row r="1947" spans="1:4" ht="15.75" x14ac:dyDescent="0.25">
      <c r="A1947" s="21" t="s">
        <v>422</v>
      </c>
      <c r="B1947" s="22" t="s">
        <v>2387</v>
      </c>
      <c r="C1947" s="22" t="s">
        <v>5355</v>
      </c>
      <c r="D1947" s="23" t="s">
        <v>5454</v>
      </c>
    </row>
    <row r="1948" spans="1:4" ht="15.75" x14ac:dyDescent="0.25">
      <c r="A1948" s="21" t="s">
        <v>421</v>
      </c>
      <c r="B1948" s="22" t="s">
        <v>2387</v>
      </c>
      <c r="C1948" s="22" t="s">
        <v>5456</v>
      </c>
      <c r="D1948" s="23" t="s">
        <v>5455</v>
      </c>
    </row>
    <row r="1949" spans="1:4" ht="15.75" x14ac:dyDescent="0.25">
      <c r="A1949" s="21" t="s">
        <v>420</v>
      </c>
      <c r="B1949" s="22" t="s">
        <v>2387</v>
      </c>
      <c r="C1949" s="22" t="s">
        <v>5458</v>
      </c>
      <c r="D1949" s="23" t="s">
        <v>5457</v>
      </c>
    </row>
    <row r="1950" spans="1:4" ht="15.75" x14ac:dyDescent="0.25">
      <c r="A1950" s="21" t="s">
        <v>419</v>
      </c>
      <c r="B1950" s="22" t="s">
        <v>2384</v>
      </c>
      <c r="C1950" s="22" t="s">
        <v>5460</v>
      </c>
      <c r="D1950" s="23" t="s">
        <v>5459</v>
      </c>
    </row>
    <row r="1951" spans="1:4" ht="15.75" x14ac:dyDescent="0.25">
      <c r="A1951" s="21" t="s">
        <v>418</v>
      </c>
      <c r="B1951" s="22" t="s">
        <v>2387</v>
      </c>
      <c r="C1951" s="22" t="s">
        <v>2652</v>
      </c>
      <c r="D1951" s="23" t="s">
        <v>3441</v>
      </c>
    </row>
    <row r="1952" spans="1:4" ht="15.75" x14ac:dyDescent="0.25">
      <c r="A1952" s="21" t="s">
        <v>417</v>
      </c>
      <c r="B1952" s="22" t="s">
        <v>2384</v>
      </c>
      <c r="C1952" s="22" t="s">
        <v>5462</v>
      </c>
      <c r="D1952" s="23" t="s">
        <v>5461</v>
      </c>
    </row>
    <row r="1953" spans="1:4" ht="15.75" x14ac:dyDescent="0.25">
      <c r="A1953" s="21" t="s">
        <v>416</v>
      </c>
      <c r="B1953" s="22" t="s">
        <v>2387</v>
      </c>
      <c r="C1953" s="22" t="s">
        <v>5464</v>
      </c>
      <c r="D1953" s="23" t="s">
        <v>5463</v>
      </c>
    </row>
    <row r="1954" spans="1:4" ht="15.75" x14ac:dyDescent="0.25">
      <c r="A1954" s="21" t="s">
        <v>415</v>
      </c>
      <c r="B1954" s="22" t="s">
        <v>2387</v>
      </c>
      <c r="C1954" s="22" t="s">
        <v>5466</v>
      </c>
      <c r="D1954" s="23" t="s">
        <v>5465</v>
      </c>
    </row>
    <row r="1955" spans="1:4" ht="15.75" x14ac:dyDescent="0.25">
      <c r="A1955" s="21" t="s">
        <v>414</v>
      </c>
      <c r="B1955" s="22" t="s">
        <v>2384</v>
      </c>
      <c r="C1955" s="22" t="s">
        <v>5468</v>
      </c>
      <c r="D1955" s="23" t="s">
        <v>5467</v>
      </c>
    </row>
    <row r="1956" spans="1:4" ht="15.75" x14ac:dyDescent="0.25">
      <c r="A1956" s="21" t="s">
        <v>413</v>
      </c>
      <c r="B1956" s="22" t="s">
        <v>2384</v>
      </c>
      <c r="C1956" s="22" t="s">
        <v>5470</v>
      </c>
      <c r="D1956" s="23" t="s">
        <v>5469</v>
      </c>
    </row>
    <row r="1957" spans="1:4" ht="15.75" x14ac:dyDescent="0.25">
      <c r="A1957" s="21" t="s">
        <v>412</v>
      </c>
      <c r="B1957" s="22" t="s">
        <v>2384</v>
      </c>
      <c r="C1957" s="22" t="s">
        <v>5472</v>
      </c>
      <c r="D1957" s="23" t="s">
        <v>5471</v>
      </c>
    </row>
    <row r="1958" spans="1:4" ht="15.75" x14ac:dyDescent="0.25">
      <c r="A1958" s="21" t="s">
        <v>411</v>
      </c>
      <c r="B1958" s="22" t="s">
        <v>2387</v>
      </c>
      <c r="C1958" s="22" t="s">
        <v>5474</v>
      </c>
      <c r="D1958" s="23" t="s">
        <v>5473</v>
      </c>
    </row>
    <row r="1959" spans="1:4" ht="15.75" x14ac:dyDescent="0.25">
      <c r="A1959" s="21" t="s">
        <v>410</v>
      </c>
      <c r="B1959" s="22" t="s">
        <v>2384</v>
      </c>
      <c r="C1959" s="22" t="s">
        <v>3204</v>
      </c>
      <c r="D1959" s="23" t="s">
        <v>3013</v>
      </c>
    </row>
    <row r="1960" spans="1:4" ht="15.75" x14ac:dyDescent="0.25">
      <c r="A1960" s="21" t="s">
        <v>409</v>
      </c>
      <c r="B1960" s="22" t="s">
        <v>2384</v>
      </c>
      <c r="C1960" s="22" t="s">
        <v>2451</v>
      </c>
      <c r="D1960" s="23" t="s">
        <v>5475</v>
      </c>
    </row>
    <row r="1961" spans="1:4" ht="15.75" x14ac:dyDescent="0.25">
      <c r="A1961" s="21" t="s">
        <v>408</v>
      </c>
      <c r="B1961" s="22" t="s">
        <v>2384</v>
      </c>
      <c r="C1961" s="22" t="s">
        <v>2818</v>
      </c>
      <c r="D1961" s="23" t="s">
        <v>3267</v>
      </c>
    </row>
    <row r="1962" spans="1:4" ht="15.75" x14ac:dyDescent="0.25">
      <c r="A1962" s="21" t="s">
        <v>407</v>
      </c>
      <c r="B1962" s="22" t="s">
        <v>2384</v>
      </c>
      <c r="C1962" s="22" t="s">
        <v>5477</v>
      </c>
      <c r="D1962" s="23" t="s">
        <v>5476</v>
      </c>
    </row>
    <row r="1963" spans="1:4" ht="15.75" x14ac:dyDescent="0.25">
      <c r="A1963" s="21" t="s">
        <v>406</v>
      </c>
      <c r="B1963" s="22" t="s">
        <v>2387</v>
      </c>
      <c r="C1963" s="22" t="s">
        <v>2388</v>
      </c>
      <c r="D1963" s="23" t="s">
        <v>5230</v>
      </c>
    </row>
    <row r="1964" spans="1:4" ht="15.75" x14ac:dyDescent="0.25">
      <c r="A1964" s="21" t="s">
        <v>405</v>
      </c>
      <c r="B1964" s="22" t="s">
        <v>2387</v>
      </c>
      <c r="C1964" s="22" t="s">
        <v>5479</v>
      </c>
      <c r="D1964" s="23" t="s">
        <v>5478</v>
      </c>
    </row>
    <row r="1965" spans="1:4" ht="15.75" x14ac:dyDescent="0.25">
      <c r="A1965" s="21" t="s">
        <v>404</v>
      </c>
      <c r="B1965" s="22" t="s">
        <v>2387</v>
      </c>
      <c r="C1965" s="22" t="s">
        <v>5480</v>
      </c>
      <c r="D1965" s="23" t="s">
        <v>2957</v>
      </c>
    </row>
    <row r="1966" spans="1:4" ht="15.75" x14ac:dyDescent="0.25">
      <c r="A1966" s="21" t="s">
        <v>403</v>
      </c>
      <c r="B1966" s="22" t="s">
        <v>2384</v>
      </c>
      <c r="C1966" s="22" t="s">
        <v>5482</v>
      </c>
      <c r="D1966" s="23" t="s">
        <v>5481</v>
      </c>
    </row>
    <row r="1967" spans="1:4" ht="15.75" x14ac:dyDescent="0.25">
      <c r="A1967" s="21" t="s">
        <v>402</v>
      </c>
      <c r="B1967" s="22" t="s">
        <v>2387</v>
      </c>
      <c r="C1967" s="22" t="s">
        <v>5483</v>
      </c>
      <c r="D1967" s="23" t="s">
        <v>2487</v>
      </c>
    </row>
    <row r="1968" spans="1:4" ht="15.75" x14ac:dyDescent="0.25">
      <c r="A1968" s="21" t="s">
        <v>401</v>
      </c>
      <c r="B1968" s="22" t="s">
        <v>2387</v>
      </c>
      <c r="C1968" s="22" t="s">
        <v>5485</v>
      </c>
      <c r="D1968" s="23" t="s">
        <v>5484</v>
      </c>
    </row>
    <row r="1969" spans="1:4" ht="15.75" x14ac:dyDescent="0.25">
      <c r="A1969" s="21" t="s">
        <v>400</v>
      </c>
      <c r="B1969" s="22" t="s">
        <v>2387</v>
      </c>
      <c r="C1969" s="22" t="s">
        <v>5486</v>
      </c>
      <c r="D1969" s="23" t="s">
        <v>4644</v>
      </c>
    </row>
    <row r="1970" spans="1:4" ht="15.75" x14ac:dyDescent="0.25">
      <c r="A1970" s="21" t="s">
        <v>399</v>
      </c>
      <c r="B1970" s="22" t="s">
        <v>2387</v>
      </c>
      <c r="C1970" s="22" t="s">
        <v>5487</v>
      </c>
      <c r="D1970" s="23" t="s">
        <v>4264</v>
      </c>
    </row>
    <row r="1971" spans="1:4" ht="15.75" x14ac:dyDescent="0.25">
      <c r="A1971" s="21" t="s">
        <v>398</v>
      </c>
      <c r="B1971" s="22" t="s">
        <v>3259</v>
      </c>
      <c r="C1971" s="22" t="s">
        <v>5489</v>
      </c>
      <c r="D1971" s="23" t="s">
        <v>5488</v>
      </c>
    </row>
    <row r="1972" spans="1:4" ht="15.75" x14ac:dyDescent="0.25">
      <c r="A1972" s="21" t="s">
        <v>397</v>
      </c>
      <c r="B1972" s="22" t="s">
        <v>2384</v>
      </c>
      <c r="C1972" s="22" t="s">
        <v>5491</v>
      </c>
      <c r="D1972" s="23" t="s">
        <v>5490</v>
      </c>
    </row>
    <row r="1973" spans="1:4" ht="15.75" x14ac:dyDescent="0.25">
      <c r="A1973" s="21" t="s">
        <v>396</v>
      </c>
      <c r="B1973" s="22" t="s">
        <v>2387</v>
      </c>
      <c r="C1973" s="22" t="s">
        <v>2537</v>
      </c>
      <c r="D1973" s="23" t="s">
        <v>5492</v>
      </c>
    </row>
    <row r="1974" spans="1:4" ht="15.75" x14ac:dyDescent="0.25">
      <c r="A1974" s="21" t="s">
        <v>395</v>
      </c>
      <c r="B1974" s="22" t="s">
        <v>2387</v>
      </c>
      <c r="C1974" s="22" t="s">
        <v>5494</v>
      </c>
      <c r="D1974" s="23" t="s">
        <v>5493</v>
      </c>
    </row>
    <row r="1975" spans="1:4" ht="15.75" x14ac:dyDescent="0.25">
      <c r="A1975" s="21" t="s">
        <v>394</v>
      </c>
      <c r="B1975" s="22" t="s">
        <v>2384</v>
      </c>
      <c r="C1975" s="22" t="s">
        <v>5496</v>
      </c>
      <c r="D1975" s="23" t="s">
        <v>5495</v>
      </c>
    </row>
    <row r="1976" spans="1:4" ht="15.75" x14ac:dyDescent="0.25">
      <c r="A1976" s="21" t="s">
        <v>393</v>
      </c>
      <c r="B1976" s="22" t="s">
        <v>2384</v>
      </c>
      <c r="C1976" s="22" t="s">
        <v>5498</v>
      </c>
      <c r="D1976" s="23" t="s">
        <v>5497</v>
      </c>
    </row>
    <row r="1977" spans="1:4" ht="15.75" x14ac:dyDescent="0.25">
      <c r="A1977" s="21" t="s">
        <v>392</v>
      </c>
      <c r="B1977" s="22" t="s">
        <v>2384</v>
      </c>
      <c r="C1977" s="22" t="s">
        <v>5500</v>
      </c>
      <c r="D1977" s="23" t="s">
        <v>5499</v>
      </c>
    </row>
    <row r="1978" spans="1:4" ht="15.75" x14ac:dyDescent="0.25">
      <c r="A1978" s="21" t="s">
        <v>391</v>
      </c>
      <c r="B1978" s="22" t="s">
        <v>2384</v>
      </c>
      <c r="C1978" s="22" t="s">
        <v>2496</v>
      </c>
      <c r="D1978" s="23" t="s">
        <v>5501</v>
      </c>
    </row>
    <row r="1979" spans="1:4" ht="15.75" x14ac:dyDescent="0.25">
      <c r="A1979" s="21" t="s">
        <v>390</v>
      </c>
      <c r="B1979" s="22" t="s">
        <v>2384</v>
      </c>
      <c r="C1979" s="22" t="s">
        <v>5502</v>
      </c>
      <c r="D1979" s="23" t="s">
        <v>2796</v>
      </c>
    </row>
    <row r="1980" spans="1:4" ht="15.75" x14ac:dyDescent="0.25">
      <c r="A1980" s="21" t="s">
        <v>389</v>
      </c>
      <c r="B1980" s="22" t="s">
        <v>2384</v>
      </c>
      <c r="C1980" s="22" t="s">
        <v>5504</v>
      </c>
      <c r="D1980" s="23" t="s">
        <v>5503</v>
      </c>
    </row>
    <row r="1981" spans="1:4" ht="15.75" x14ac:dyDescent="0.25">
      <c r="A1981" s="21" t="s">
        <v>388</v>
      </c>
      <c r="B1981" s="22" t="s">
        <v>2384</v>
      </c>
      <c r="C1981" s="22" t="s">
        <v>5506</v>
      </c>
      <c r="D1981" s="23" t="s">
        <v>5505</v>
      </c>
    </row>
    <row r="1982" spans="1:4" ht="15.75" x14ac:dyDescent="0.25">
      <c r="A1982" s="21" t="s">
        <v>387</v>
      </c>
      <c r="B1982" s="22" t="s">
        <v>2384</v>
      </c>
      <c r="C1982" s="22" t="s">
        <v>5508</v>
      </c>
      <c r="D1982" s="23" t="s">
        <v>5507</v>
      </c>
    </row>
    <row r="1983" spans="1:4" ht="15.75" x14ac:dyDescent="0.25">
      <c r="A1983" s="21" t="s">
        <v>386</v>
      </c>
      <c r="B1983" s="22" t="s">
        <v>2384</v>
      </c>
      <c r="C1983" s="22" t="s">
        <v>5510</v>
      </c>
      <c r="D1983" s="23" t="s">
        <v>5509</v>
      </c>
    </row>
    <row r="1984" spans="1:4" ht="15.75" x14ac:dyDescent="0.25">
      <c r="A1984" s="21" t="s">
        <v>385</v>
      </c>
      <c r="B1984" s="22" t="s">
        <v>2384</v>
      </c>
      <c r="C1984" s="22" t="s">
        <v>5512</v>
      </c>
      <c r="D1984" s="23" t="s">
        <v>5511</v>
      </c>
    </row>
    <row r="1985" spans="1:4" ht="15.75" x14ac:dyDescent="0.25">
      <c r="A1985" s="21" t="s">
        <v>384</v>
      </c>
      <c r="B1985" s="22" t="s">
        <v>2387</v>
      </c>
      <c r="C1985" s="22" t="s">
        <v>5514</v>
      </c>
      <c r="D1985" s="23" t="s">
        <v>5513</v>
      </c>
    </row>
    <row r="1986" spans="1:4" ht="15.75" x14ac:dyDescent="0.25">
      <c r="A1986" s="21" t="s">
        <v>383</v>
      </c>
      <c r="B1986" s="22" t="s">
        <v>2387</v>
      </c>
      <c r="C1986" s="22" t="s">
        <v>4122</v>
      </c>
      <c r="D1986" s="23" t="s">
        <v>5515</v>
      </c>
    </row>
    <row r="1987" spans="1:4" ht="15.75" x14ac:dyDescent="0.25">
      <c r="A1987" s="21" t="s">
        <v>382</v>
      </c>
      <c r="B1987" s="22" t="s">
        <v>2387</v>
      </c>
      <c r="C1987" s="22" t="s">
        <v>2424</v>
      </c>
      <c r="D1987" s="23" t="s">
        <v>5516</v>
      </c>
    </row>
    <row r="1988" spans="1:4" ht="15.75" x14ac:dyDescent="0.25">
      <c r="A1988" s="21" t="s">
        <v>381</v>
      </c>
      <c r="B1988" s="22" t="s">
        <v>3259</v>
      </c>
      <c r="C1988" s="22" t="s">
        <v>3014</v>
      </c>
      <c r="D1988" s="23" t="s">
        <v>5517</v>
      </c>
    </row>
    <row r="1989" spans="1:4" ht="15.75" x14ac:dyDescent="0.25">
      <c r="A1989" s="21" t="s">
        <v>380</v>
      </c>
      <c r="B1989" s="22" t="s">
        <v>2387</v>
      </c>
      <c r="C1989" s="22" t="s">
        <v>5519</v>
      </c>
      <c r="D1989" s="23" t="s">
        <v>5518</v>
      </c>
    </row>
    <row r="1990" spans="1:4" ht="15.75" x14ac:dyDescent="0.25">
      <c r="A1990" s="21" t="s">
        <v>379</v>
      </c>
      <c r="B1990" s="22" t="s">
        <v>2384</v>
      </c>
      <c r="C1990" s="22" t="s">
        <v>2545</v>
      </c>
      <c r="D1990" s="23" t="s">
        <v>5520</v>
      </c>
    </row>
    <row r="1991" spans="1:4" ht="15.75" x14ac:dyDescent="0.25">
      <c r="A1991" s="21" t="s">
        <v>378</v>
      </c>
      <c r="B1991" s="22" t="s">
        <v>2387</v>
      </c>
      <c r="C1991" s="22" t="s">
        <v>5522</v>
      </c>
      <c r="D1991" s="23" t="s">
        <v>5521</v>
      </c>
    </row>
    <row r="1992" spans="1:4" ht="15.75" x14ac:dyDescent="0.25">
      <c r="A1992" s="21" t="s">
        <v>377</v>
      </c>
      <c r="B1992" s="22" t="s">
        <v>2387</v>
      </c>
      <c r="C1992" s="22" t="s">
        <v>3556</v>
      </c>
      <c r="D1992" s="23" t="s">
        <v>5523</v>
      </c>
    </row>
    <row r="1993" spans="1:4" ht="15.75" x14ac:dyDescent="0.25">
      <c r="A1993" s="21" t="s">
        <v>376</v>
      </c>
      <c r="B1993" s="22" t="s">
        <v>2387</v>
      </c>
      <c r="C1993" s="22" t="s">
        <v>5525</v>
      </c>
      <c r="D1993" s="23" t="s">
        <v>5524</v>
      </c>
    </row>
    <row r="1994" spans="1:4" ht="15.75" x14ac:dyDescent="0.25">
      <c r="A1994" s="21" t="s">
        <v>375</v>
      </c>
      <c r="B1994" s="22" t="s">
        <v>2387</v>
      </c>
      <c r="C1994" s="22" t="s">
        <v>5527</v>
      </c>
      <c r="D1994" s="23" t="s">
        <v>5526</v>
      </c>
    </row>
    <row r="1995" spans="1:4" ht="15.75" x14ac:dyDescent="0.25">
      <c r="A1995" s="21" t="s">
        <v>374</v>
      </c>
      <c r="B1995" s="22" t="s">
        <v>2384</v>
      </c>
      <c r="C1995" s="22" t="s">
        <v>4880</v>
      </c>
      <c r="D1995" s="23" t="s">
        <v>5528</v>
      </c>
    </row>
    <row r="1996" spans="1:4" ht="15.75" x14ac:dyDescent="0.25">
      <c r="A1996" s="21" t="s">
        <v>373</v>
      </c>
      <c r="B1996" s="22" t="s">
        <v>2384</v>
      </c>
      <c r="C1996" s="22" t="s">
        <v>5530</v>
      </c>
      <c r="D1996" s="23" t="s">
        <v>5529</v>
      </c>
    </row>
    <row r="1997" spans="1:4" ht="15.75" x14ac:dyDescent="0.25">
      <c r="A1997" s="21" t="s">
        <v>372</v>
      </c>
      <c r="B1997" s="22" t="s">
        <v>2384</v>
      </c>
      <c r="C1997" s="22" t="s">
        <v>5531</v>
      </c>
      <c r="D1997" s="23" t="s">
        <v>3087</v>
      </c>
    </row>
    <row r="1998" spans="1:4" ht="15.75" x14ac:dyDescent="0.25">
      <c r="A1998" s="21" t="s">
        <v>371</v>
      </c>
      <c r="B1998" s="22" t="s">
        <v>2384</v>
      </c>
      <c r="C1998" s="22" t="s">
        <v>2861</v>
      </c>
      <c r="D1998" s="23" t="s">
        <v>2568</v>
      </c>
    </row>
    <row r="1999" spans="1:4" ht="15.75" x14ac:dyDescent="0.25">
      <c r="A1999" s="21" t="s">
        <v>370</v>
      </c>
      <c r="B1999" s="22" t="s">
        <v>2384</v>
      </c>
      <c r="C1999" s="22" t="s">
        <v>5533</v>
      </c>
      <c r="D1999" s="23" t="s">
        <v>5532</v>
      </c>
    </row>
    <row r="2000" spans="1:4" ht="15.75" x14ac:dyDescent="0.25">
      <c r="A2000" s="21" t="s">
        <v>369</v>
      </c>
      <c r="B2000" s="22" t="s">
        <v>2384</v>
      </c>
      <c r="C2000" s="22" t="s">
        <v>3219</v>
      </c>
      <c r="D2000" s="23" t="s">
        <v>2931</v>
      </c>
    </row>
    <row r="2001" spans="1:4" ht="15.75" x14ac:dyDescent="0.25">
      <c r="A2001" s="21" t="s">
        <v>368</v>
      </c>
      <c r="B2001" s="22" t="s">
        <v>2384</v>
      </c>
      <c r="C2001" s="22" t="s">
        <v>5535</v>
      </c>
      <c r="D2001" s="23" t="s">
        <v>5534</v>
      </c>
    </row>
    <row r="2002" spans="1:4" ht="15.75" x14ac:dyDescent="0.25">
      <c r="A2002" s="21" t="s">
        <v>367</v>
      </c>
      <c r="B2002" s="22" t="s">
        <v>2387</v>
      </c>
      <c r="C2002" s="22" t="s">
        <v>5537</v>
      </c>
      <c r="D2002" s="23" t="s">
        <v>5536</v>
      </c>
    </row>
    <row r="2003" spans="1:4" ht="15.75" x14ac:dyDescent="0.25">
      <c r="A2003" s="21" t="s">
        <v>366</v>
      </c>
      <c r="B2003" s="22" t="s">
        <v>2384</v>
      </c>
      <c r="C2003" s="22" t="s">
        <v>5539</v>
      </c>
      <c r="D2003" s="23" t="s">
        <v>5538</v>
      </c>
    </row>
    <row r="2004" spans="1:4" ht="15.75" x14ac:dyDescent="0.25">
      <c r="A2004" s="21" t="s">
        <v>365</v>
      </c>
      <c r="B2004" s="22" t="s">
        <v>2384</v>
      </c>
      <c r="C2004" s="22" t="s">
        <v>3268</v>
      </c>
      <c r="D2004" s="23" t="s">
        <v>5540</v>
      </c>
    </row>
    <row r="2005" spans="1:4" ht="15.75" x14ac:dyDescent="0.25">
      <c r="A2005" s="21" t="s">
        <v>364</v>
      </c>
      <c r="B2005" s="22" t="s">
        <v>2384</v>
      </c>
      <c r="C2005" s="22" t="s">
        <v>5542</v>
      </c>
      <c r="D2005" s="23" t="s">
        <v>5541</v>
      </c>
    </row>
    <row r="2006" spans="1:4" ht="15.75" x14ac:dyDescent="0.25">
      <c r="A2006" s="21" t="s">
        <v>363</v>
      </c>
      <c r="B2006" s="22" t="s">
        <v>2384</v>
      </c>
      <c r="C2006" s="22" t="s">
        <v>5543</v>
      </c>
      <c r="D2006" s="23" t="s">
        <v>4532</v>
      </c>
    </row>
    <row r="2007" spans="1:4" ht="15.75" x14ac:dyDescent="0.25">
      <c r="A2007" s="21" t="s">
        <v>362</v>
      </c>
      <c r="B2007" s="22" t="s">
        <v>2384</v>
      </c>
      <c r="C2007" s="22" t="s">
        <v>2511</v>
      </c>
      <c r="D2007" s="23" t="s">
        <v>5544</v>
      </c>
    </row>
    <row r="2008" spans="1:4" ht="15.75" x14ac:dyDescent="0.25">
      <c r="A2008" s="21" t="s">
        <v>361</v>
      </c>
      <c r="B2008" s="22" t="s">
        <v>3259</v>
      </c>
      <c r="C2008" s="22" t="s">
        <v>5545</v>
      </c>
      <c r="D2008" s="23" t="s">
        <v>3132</v>
      </c>
    </row>
    <row r="2009" spans="1:4" ht="15.75" x14ac:dyDescent="0.25">
      <c r="A2009" s="21" t="s">
        <v>360</v>
      </c>
      <c r="B2009" s="22" t="s">
        <v>2384</v>
      </c>
      <c r="C2009" s="22" t="s">
        <v>5547</v>
      </c>
      <c r="D2009" s="23" t="s">
        <v>5546</v>
      </c>
    </row>
    <row r="2010" spans="1:4" ht="15.75" x14ac:dyDescent="0.25">
      <c r="A2010" s="21" t="s">
        <v>359</v>
      </c>
      <c r="B2010" s="22" t="s">
        <v>2387</v>
      </c>
      <c r="C2010" s="22" t="s">
        <v>5549</v>
      </c>
      <c r="D2010" s="23" t="s">
        <v>5548</v>
      </c>
    </row>
    <row r="2011" spans="1:4" ht="15.75" x14ac:dyDescent="0.25">
      <c r="A2011" s="21" t="s">
        <v>358</v>
      </c>
      <c r="B2011" s="22" t="s">
        <v>2387</v>
      </c>
      <c r="C2011" s="22" t="s">
        <v>3095</v>
      </c>
      <c r="D2011" s="23" t="s">
        <v>5550</v>
      </c>
    </row>
    <row r="2012" spans="1:4" ht="15.75" x14ac:dyDescent="0.25">
      <c r="A2012" s="21" t="s">
        <v>357</v>
      </c>
      <c r="B2012" s="22" t="s">
        <v>2387</v>
      </c>
      <c r="C2012" s="22" t="s">
        <v>2916</v>
      </c>
      <c r="D2012" s="23" t="s">
        <v>5551</v>
      </c>
    </row>
    <row r="2013" spans="1:4" ht="15.75" x14ac:dyDescent="0.25">
      <c r="A2013" s="21" t="s">
        <v>355</v>
      </c>
      <c r="B2013" s="22" t="s">
        <v>2387</v>
      </c>
      <c r="C2013" s="22" t="s">
        <v>2775</v>
      </c>
      <c r="D2013" s="23" t="s">
        <v>5552</v>
      </c>
    </row>
    <row r="2014" spans="1:4" ht="15.75" x14ac:dyDescent="0.25">
      <c r="A2014" s="21" t="s">
        <v>354</v>
      </c>
      <c r="B2014" s="22" t="s">
        <v>2384</v>
      </c>
      <c r="C2014" s="22" t="s">
        <v>5553</v>
      </c>
      <c r="D2014" s="23" t="s">
        <v>4126</v>
      </c>
    </row>
    <row r="2015" spans="1:4" ht="15.75" x14ac:dyDescent="0.25">
      <c r="A2015" s="21" t="s">
        <v>353</v>
      </c>
      <c r="B2015" s="22" t="s">
        <v>2387</v>
      </c>
      <c r="C2015" s="22" t="s">
        <v>5555</v>
      </c>
      <c r="D2015" s="23" t="s">
        <v>5554</v>
      </c>
    </row>
    <row r="2016" spans="1:4" ht="15.75" x14ac:dyDescent="0.25">
      <c r="A2016" s="21" t="s">
        <v>352</v>
      </c>
      <c r="B2016" s="22" t="s">
        <v>2384</v>
      </c>
      <c r="C2016" s="22" t="s">
        <v>5557</v>
      </c>
      <c r="D2016" s="23" t="s">
        <v>5556</v>
      </c>
    </row>
    <row r="2017" spans="1:4" ht="15.75" x14ac:dyDescent="0.25">
      <c r="A2017" s="21" t="s">
        <v>351</v>
      </c>
      <c r="B2017" s="22" t="s">
        <v>2387</v>
      </c>
      <c r="C2017" s="22" t="s">
        <v>5458</v>
      </c>
      <c r="D2017" s="23" t="s">
        <v>5558</v>
      </c>
    </row>
    <row r="2018" spans="1:4" ht="15.75" x14ac:dyDescent="0.25">
      <c r="A2018" s="21" t="s">
        <v>350</v>
      </c>
      <c r="B2018" s="22" t="s">
        <v>2384</v>
      </c>
      <c r="C2018" s="22" t="s">
        <v>5560</v>
      </c>
      <c r="D2018" s="23" t="s">
        <v>5559</v>
      </c>
    </row>
    <row r="2019" spans="1:4" ht="15.75" x14ac:dyDescent="0.25">
      <c r="A2019" s="21" t="s">
        <v>349</v>
      </c>
      <c r="B2019" s="22" t="s">
        <v>2384</v>
      </c>
      <c r="C2019" s="22" t="s">
        <v>2511</v>
      </c>
      <c r="D2019" s="23" t="s">
        <v>5561</v>
      </c>
    </row>
    <row r="2020" spans="1:4" ht="15.75" x14ac:dyDescent="0.25">
      <c r="A2020" s="21" t="s">
        <v>348</v>
      </c>
      <c r="B2020" s="22" t="s">
        <v>2384</v>
      </c>
      <c r="C2020" s="22" t="s">
        <v>5562</v>
      </c>
      <c r="D2020" s="23" t="s">
        <v>2505</v>
      </c>
    </row>
    <row r="2021" spans="1:4" ht="15.75" x14ac:dyDescent="0.25">
      <c r="A2021" s="21" t="s">
        <v>347</v>
      </c>
      <c r="B2021" s="22" t="s">
        <v>2387</v>
      </c>
      <c r="C2021" s="22" t="s">
        <v>5564</v>
      </c>
      <c r="D2021" s="23" t="s">
        <v>5563</v>
      </c>
    </row>
    <row r="2022" spans="1:4" ht="15.75" x14ac:dyDescent="0.25">
      <c r="A2022" s="21" t="s">
        <v>346</v>
      </c>
      <c r="B2022" s="22" t="s">
        <v>2387</v>
      </c>
      <c r="C2022" s="22" t="s">
        <v>5244</v>
      </c>
      <c r="D2022" s="23" t="s">
        <v>2811</v>
      </c>
    </row>
    <row r="2023" spans="1:4" ht="15.75" x14ac:dyDescent="0.25">
      <c r="A2023" s="21" t="s">
        <v>345</v>
      </c>
      <c r="B2023" s="22" t="s">
        <v>2384</v>
      </c>
      <c r="C2023" s="22" t="s">
        <v>5566</v>
      </c>
      <c r="D2023" s="23" t="s">
        <v>5565</v>
      </c>
    </row>
    <row r="2024" spans="1:4" ht="15.75" x14ac:dyDescent="0.25">
      <c r="A2024" s="21" t="s">
        <v>344</v>
      </c>
      <c r="B2024" s="22" t="s">
        <v>2387</v>
      </c>
      <c r="C2024" s="22" t="s">
        <v>5568</v>
      </c>
      <c r="D2024" s="23" t="s">
        <v>5567</v>
      </c>
    </row>
    <row r="2025" spans="1:4" ht="15.75" x14ac:dyDescent="0.25">
      <c r="A2025" s="21" t="s">
        <v>343</v>
      </c>
      <c r="B2025" s="22" t="s">
        <v>2384</v>
      </c>
      <c r="C2025" s="22" t="s">
        <v>5570</v>
      </c>
      <c r="D2025" s="23" t="s">
        <v>5569</v>
      </c>
    </row>
    <row r="2026" spans="1:4" ht="15.75" x14ac:dyDescent="0.25">
      <c r="A2026" s="21" t="s">
        <v>342</v>
      </c>
      <c r="B2026" s="22" t="s">
        <v>2384</v>
      </c>
      <c r="C2026" s="22" t="s">
        <v>5572</v>
      </c>
      <c r="D2026" s="23" t="s">
        <v>5571</v>
      </c>
    </row>
    <row r="2027" spans="1:4" ht="15.75" x14ac:dyDescent="0.25">
      <c r="A2027" s="21" t="s">
        <v>341</v>
      </c>
      <c r="B2027" s="22" t="s">
        <v>2387</v>
      </c>
      <c r="C2027" s="22" t="s">
        <v>5574</v>
      </c>
      <c r="D2027" s="23" t="s">
        <v>5573</v>
      </c>
    </row>
    <row r="2028" spans="1:4" ht="15.75" x14ac:dyDescent="0.25">
      <c r="A2028" s="21" t="s">
        <v>340</v>
      </c>
      <c r="B2028" s="22" t="s">
        <v>2384</v>
      </c>
      <c r="C2028" s="22" t="s">
        <v>5575</v>
      </c>
      <c r="D2028" s="23" t="s">
        <v>4945</v>
      </c>
    </row>
    <row r="2029" spans="1:4" ht="15.75" x14ac:dyDescent="0.25">
      <c r="A2029" s="21" t="s">
        <v>339</v>
      </c>
      <c r="B2029" s="22" t="s">
        <v>2387</v>
      </c>
      <c r="C2029" s="22" t="s">
        <v>5577</v>
      </c>
      <c r="D2029" s="23" t="s">
        <v>5576</v>
      </c>
    </row>
    <row r="2030" spans="1:4" ht="15.75" x14ac:dyDescent="0.25">
      <c r="A2030" s="21" t="s">
        <v>338</v>
      </c>
      <c r="B2030" s="22" t="s">
        <v>2387</v>
      </c>
      <c r="C2030" s="22" t="s">
        <v>2513</v>
      </c>
      <c r="D2030" s="23" t="s">
        <v>5578</v>
      </c>
    </row>
    <row r="2031" spans="1:4" ht="15.75" x14ac:dyDescent="0.25">
      <c r="A2031" s="21" t="s">
        <v>337</v>
      </c>
      <c r="B2031" s="22" t="s">
        <v>2384</v>
      </c>
      <c r="C2031" s="22" t="s">
        <v>5580</v>
      </c>
      <c r="D2031" s="23" t="s">
        <v>5579</v>
      </c>
    </row>
    <row r="2032" spans="1:4" ht="15.75" x14ac:dyDescent="0.25">
      <c r="A2032" s="21" t="s">
        <v>336</v>
      </c>
      <c r="B2032" s="22" t="s">
        <v>2384</v>
      </c>
      <c r="C2032" s="22" t="s">
        <v>5582</v>
      </c>
      <c r="D2032" s="23" t="s">
        <v>5581</v>
      </c>
    </row>
    <row r="2033" spans="1:4" ht="15.75" x14ac:dyDescent="0.25">
      <c r="A2033" s="21" t="s">
        <v>335</v>
      </c>
      <c r="B2033" s="22" t="s">
        <v>2387</v>
      </c>
      <c r="C2033" s="22" t="s">
        <v>5583</v>
      </c>
      <c r="D2033" s="23" t="s">
        <v>3654</v>
      </c>
    </row>
    <row r="2034" spans="1:4" ht="15.75" x14ac:dyDescent="0.25">
      <c r="A2034" s="21" t="s">
        <v>334</v>
      </c>
      <c r="B2034" s="22" t="s">
        <v>2387</v>
      </c>
      <c r="C2034" s="22" t="s">
        <v>5585</v>
      </c>
      <c r="D2034" s="23" t="s">
        <v>5584</v>
      </c>
    </row>
    <row r="2035" spans="1:4" ht="15.75" x14ac:dyDescent="0.25">
      <c r="A2035" s="21" t="s">
        <v>333</v>
      </c>
      <c r="B2035" s="22" t="s">
        <v>2387</v>
      </c>
      <c r="C2035" s="22" t="s">
        <v>4074</v>
      </c>
      <c r="D2035" s="23" t="s">
        <v>5586</v>
      </c>
    </row>
    <row r="2036" spans="1:4" ht="15.75" x14ac:dyDescent="0.25">
      <c r="A2036" s="21" t="s">
        <v>332</v>
      </c>
      <c r="B2036" s="22" t="s">
        <v>2384</v>
      </c>
      <c r="C2036" s="22" t="s">
        <v>5588</v>
      </c>
      <c r="D2036" s="23" t="s">
        <v>5587</v>
      </c>
    </row>
    <row r="2037" spans="1:4" ht="15.75" x14ac:dyDescent="0.25">
      <c r="A2037" s="21" t="s">
        <v>331</v>
      </c>
      <c r="B2037" s="22" t="s">
        <v>2384</v>
      </c>
      <c r="C2037" s="22" t="s">
        <v>5590</v>
      </c>
      <c r="D2037" s="23" t="s">
        <v>5589</v>
      </c>
    </row>
    <row r="2038" spans="1:4" ht="15.75" x14ac:dyDescent="0.25">
      <c r="A2038" s="21" t="s">
        <v>330</v>
      </c>
      <c r="B2038" s="22" t="s">
        <v>2384</v>
      </c>
      <c r="C2038" s="22" t="s">
        <v>3722</v>
      </c>
      <c r="D2038" s="23" t="s">
        <v>5591</v>
      </c>
    </row>
    <row r="2039" spans="1:4" ht="15.75" x14ac:dyDescent="0.25">
      <c r="A2039" s="21" t="s">
        <v>329</v>
      </c>
      <c r="B2039" s="22" t="s">
        <v>2384</v>
      </c>
      <c r="C2039" s="22" t="s">
        <v>2850</v>
      </c>
      <c r="D2039" s="23" t="s">
        <v>5592</v>
      </c>
    </row>
    <row r="2040" spans="1:4" ht="15.75" x14ac:dyDescent="0.25">
      <c r="A2040" s="21" t="s">
        <v>328</v>
      </c>
      <c r="B2040" s="22" t="s">
        <v>2387</v>
      </c>
      <c r="C2040" s="22" t="s">
        <v>5244</v>
      </c>
      <c r="D2040" s="23" t="s">
        <v>2510</v>
      </c>
    </row>
    <row r="2041" spans="1:4" ht="15.75" x14ac:dyDescent="0.25">
      <c r="A2041" s="21" t="s">
        <v>327</v>
      </c>
      <c r="B2041" s="22" t="s">
        <v>2384</v>
      </c>
      <c r="C2041" s="22" t="s">
        <v>5594</v>
      </c>
      <c r="D2041" s="23" t="s">
        <v>5593</v>
      </c>
    </row>
    <row r="2042" spans="1:4" ht="15.75" x14ac:dyDescent="0.25">
      <c r="A2042" s="21" t="s">
        <v>326</v>
      </c>
      <c r="B2042" s="22" t="s">
        <v>2387</v>
      </c>
      <c r="C2042" s="22" t="s">
        <v>3957</v>
      </c>
      <c r="D2042" s="23" t="s">
        <v>3938</v>
      </c>
    </row>
    <row r="2043" spans="1:4" ht="15.75" x14ac:dyDescent="0.25">
      <c r="A2043" s="21" t="s">
        <v>325</v>
      </c>
      <c r="B2043" s="22" t="s">
        <v>2387</v>
      </c>
      <c r="C2043" s="22" t="s">
        <v>5596</v>
      </c>
      <c r="D2043" s="23" t="s">
        <v>5595</v>
      </c>
    </row>
    <row r="2044" spans="1:4" ht="15.75" x14ac:dyDescent="0.25">
      <c r="A2044" s="21" t="s">
        <v>324</v>
      </c>
      <c r="B2044" s="22" t="s">
        <v>2387</v>
      </c>
      <c r="C2044" s="22" t="s">
        <v>5598</v>
      </c>
      <c r="D2044" s="23" t="s">
        <v>5597</v>
      </c>
    </row>
    <row r="2045" spans="1:4" ht="15.75" x14ac:dyDescent="0.25">
      <c r="A2045" s="21" t="s">
        <v>323</v>
      </c>
      <c r="B2045" s="22" t="s">
        <v>2384</v>
      </c>
      <c r="C2045" s="22" t="s">
        <v>5600</v>
      </c>
      <c r="D2045" s="23" t="s">
        <v>5599</v>
      </c>
    </row>
    <row r="2046" spans="1:4" ht="15.75" x14ac:dyDescent="0.25">
      <c r="A2046" s="21" t="s">
        <v>322</v>
      </c>
      <c r="B2046" s="22" t="s">
        <v>2384</v>
      </c>
      <c r="C2046" s="22" t="s">
        <v>5602</v>
      </c>
      <c r="D2046" s="23" t="s">
        <v>5601</v>
      </c>
    </row>
    <row r="2047" spans="1:4" ht="15.75" x14ac:dyDescent="0.25">
      <c r="A2047" s="21" t="s">
        <v>321</v>
      </c>
      <c r="B2047" s="22" t="s">
        <v>2384</v>
      </c>
      <c r="C2047" s="22" t="s">
        <v>5604</v>
      </c>
      <c r="D2047" s="23" t="s">
        <v>5603</v>
      </c>
    </row>
    <row r="2048" spans="1:4" ht="15.75" x14ac:dyDescent="0.25">
      <c r="A2048" s="21" t="s">
        <v>320</v>
      </c>
      <c r="B2048" s="22" t="s">
        <v>2384</v>
      </c>
      <c r="C2048" s="22" t="s">
        <v>2539</v>
      </c>
      <c r="D2048" s="23" t="s">
        <v>2518</v>
      </c>
    </row>
    <row r="2049" spans="1:4" ht="15.75" x14ac:dyDescent="0.25">
      <c r="A2049" s="21" t="s">
        <v>319</v>
      </c>
      <c r="B2049" s="22" t="s">
        <v>2384</v>
      </c>
      <c r="C2049" s="22" t="s">
        <v>5606</v>
      </c>
      <c r="D2049" s="23" t="s">
        <v>5605</v>
      </c>
    </row>
    <row r="2050" spans="1:4" ht="15.75" x14ac:dyDescent="0.25">
      <c r="A2050" s="21" t="s">
        <v>318</v>
      </c>
      <c r="B2050" s="22" t="s">
        <v>2387</v>
      </c>
      <c r="C2050" s="22" t="s">
        <v>5607</v>
      </c>
      <c r="D2050" s="23" t="s">
        <v>4271</v>
      </c>
    </row>
    <row r="2051" spans="1:4" ht="15.75" x14ac:dyDescent="0.25">
      <c r="A2051" s="21" t="s">
        <v>317</v>
      </c>
      <c r="B2051" s="22" t="s">
        <v>2387</v>
      </c>
      <c r="C2051" s="22" t="s">
        <v>3396</v>
      </c>
      <c r="D2051" s="23" t="s">
        <v>4828</v>
      </c>
    </row>
    <row r="2052" spans="1:4" ht="15.75" x14ac:dyDescent="0.25">
      <c r="A2052" s="21" t="s">
        <v>316</v>
      </c>
      <c r="B2052" s="22" t="s">
        <v>2387</v>
      </c>
      <c r="C2052" s="22" t="s">
        <v>5609</v>
      </c>
      <c r="D2052" s="23" t="s">
        <v>5608</v>
      </c>
    </row>
    <row r="2053" spans="1:4" ht="15.75" x14ac:dyDescent="0.25">
      <c r="A2053" s="21" t="s">
        <v>315</v>
      </c>
      <c r="B2053" s="22" t="s">
        <v>2384</v>
      </c>
      <c r="C2053" s="22" t="s">
        <v>5610</v>
      </c>
      <c r="D2053" s="23" t="s">
        <v>3571</v>
      </c>
    </row>
    <row r="2054" spans="1:4" ht="15.75" x14ac:dyDescent="0.25">
      <c r="A2054" s="21" t="s">
        <v>314</v>
      </c>
      <c r="B2054" s="22" t="s">
        <v>2384</v>
      </c>
      <c r="C2054" s="22" t="s">
        <v>5612</v>
      </c>
      <c r="D2054" s="23" t="s">
        <v>5611</v>
      </c>
    </row>
    <row r="2055" spans="1:4" ht="15.75" x14ac:dyDescent="0.25">
      <c r="A2055" s="21" t="s">
        <v>313</v>
      </c>
      <c r="B2055" s="22" t="s">
        <v>2384</v>
      </c>
      <c r="C2055" s="22" t="s">
        <v>2728</v>
      </c>
      <c r="D2055" s="23" t="s">
        <v>5613</v>
      </c>
    </row>
    <row r="2056" spans="1:4" ht="15.75" x14ac:dyDescent="0.25">
      <c r="A2056" s="21" t="s">
        <v>312</v>
      </c>
      <c r="B2056" s="22" t="s">
        <v>2384</v>
      </c>
      <c r="C2056" s="22" t="s">
        <v>5614</v>
      </c>
      <c r="D2056" s="23" t="s">
        <v>3264</v>
      </c>
    </row>
    <row r="2057" spans="1:4" ht="15.75" x14ac:dyDescent="0.25">
      <c r="A2057" s="21" t="s">
        <v>311</v>
      </c>
      <c r="B2057" s="22" t="s">
        <v>2387</v>
      </c>
      <c r="C2057" s="22" t="s">
        <v>5616</v>
      </c>
      <c r="D2057" s="23" t="s">
        <v>5615</v>
      </c>
    </row>
    <row r="2058" spans="1:4" ht="15.75" x14ac:dyDescent="0.25">
      <c r="A2058" s="21" t="s">
        <v>310</v>
      </c>
      <c r="B2058" s="22" t="s">
        <v>2384</v>
      </c>
      <c r="C2058" s="22" t="s">
        <v>5618</v>
      </c>
      <c r="D2058" s="23" t="s">
        <v>5617</v>
      </c>
    </row>
    <row r="2059" spans="1:4" ht="15.75" x14ac:dyDescent="0.25">
      <c r="A2059" s="21" t="s">
        <v>309</v>
      </c>
      <c r="B2059" s="22" t="s">
        <v>2387</v>
      </c>
      <c r="C2059" s="22" t="s">
        <v>3360</v>
      </c>
      <c r="D2059" s="23" t="s">
        <v>5619</v>
      </c>
    </row>
    <row r="2060" spans="1:4" ht="15.75" x14ac:dyDescent="0.25">
      <c r="A2060" s="21" t="s">
        <v>308</v>
      </c>
      <c r="B2060" s="22" t="s">
        <v>2384</v>
      </c>
      <c r="C2060" s="22" t="s">
        <v>5621</v>
      </c>
      <c r="D2060" s="23" t="s">
        <v>5620</v>
      </c>
    </row>
    <row r="2061" spans="1:4" ht="15.75" x14ac:dyDescent="0.25">
      <c r="A2061" s="21" t="s">
        <v>307</v>
      </c>
      <c r="B2061" s="22" t="s">
        <v>2387</v>
      </c>
      <c r="C2061" s="22" t="s">
        <v>3951</v>
      </c>
      <c r="D2061" s="23" t="s">
        <v>5622</v>
      </c>
    </row>
    <row r="2062" spans="1:4" ht="15.75" x14ac:dyDescent="0.25">
      <c r="A2062" s="21" t="s">
        <v>306</v>
      </c>
      <c r="B2062" s="22" t="s">
        <v>2387</v>
      </c>
      <c r="C2062" s="22" t="s">
        <v>5624</v>
      </c>
      <c r="D2062" s="23" t="s">
        <v>5623</v>
      </c>
    </row>
    <row r="2063" spans="1:4" ht="15.75" x14ac:dyDescent="0.25">
      <c r="A2063" s="21" t="s">
        <v>305</v>
      </c>
      <c r="B2063" s="22" t="s">
        <v>2387</v>
      </c>
      <c r="C2063" s="22" t="s">
        <v>5626</v>
      </c>
      <c r="D2063" s="23" t="s">
        <v>5625</v>
      </c>
    </row>
    <row r="2064" spans="1:4" ht="15.75" x14ac:dyDescent="0.25">
      <c r="A2064" s="21" t="s">
        <v>304</v>
      </c>
      <c r="B2064" s="22" t="s">
        <v>2384</v>
      </c>
      <c r="C2064" s="22" t="s">
        <v>5627</v>
      </c>
      <c r="D2064" s="23" t="s">
        <v>4631</v>
      </c>
    </row>
    <row r="2065" spans="1:4" ht="15.75" x14ac:dyDescent="0.25">
      <c r="A2065" s="21" t="s">
        <v>303</v>
      </c>
      <c r="B2065" s="22" t="s">
        <v>2384</v>
      </c>
      <c r="C2065" s="22" t="s">
        <v>2850</v>
      </c>
      <c r="D2065" s="23" t="s">
        <v>3324</v>
      </c>
    </row>
    <row r="2066" spans="1:4" ht="15.75" x14ac:dyDescent="0.25">
      <c r="A2066" s="21" t="s">
        <v>302</v>
      </c>
      <c r="B2066" s="22" t="s">
        <v>2384</v>
      </c>
      <c r="C2066" s="22" t="s">
        <v>5629</v>
      </c>
      <c r="D2066" s="23" t="s">
        <v>5628</v>
      </c>
    </row>
    <row r="2067" spans="1:4" ht="15.75" x14ac:dyDescent="0.25">
      <c r="A2067" s="21" t="s">
        <v>301</v>
      </c>
      <c r="B2067" s="22" t="s">
        <v>2384</v>
      </c>
      <c r="C2067" s="22" t="s">
        <v>5630</v>
      </c>
      <c r="D2067" s="23" t="s">
        <v>3938</v>
      </c>
    </row>
    <row r="2068" spans="1:4" ht="15.75" x14ac:dyDescent="0.25">
      <c r="A2068" s="21" t="s">
        <v>299</v>
      </c>
      <c r="B2068" s="22" t="s">
        <v>2387</v>
      </c>
      <c r="C2068" s="22" t="s">
        <v>4888</v>
      </c>
      <c r="D2068" s="23" t="s">
        <v>5631</v>
      </c>
    </row>
    <row r="2069" spans="1:4" ht="15.75" x14ac:dyDescent="0.25">
      <c r="A2069" s="21" t="s">
        <v>298</v>
      </c>
      <c r="B2069" s="22" t="s">
        <v>2387</v>
      </c>
      <c r="C2069" s="22" t="s">
        <v>5633</v>
      </c>
      <c r="D2069" s="23" t="s">
        <v>5632</v>
      </c>
    </row>
    <row r="2070" spans="1:4" ht="15.75" x14ac:dyDescent="0.25">
      <c r="A2070" s="21" t="s">
        <v>297</v>
      </c>
      <c r="B2070" s="22" t="s">
        <v>2387</v>
      </c>
      <c r="C2070" s="22" t="s">
        <v>5635</v>
      </c>
      <c r="D2070" s="23" t="s">
        <v>5634</v>
      </c>
    </row>
    <row r="2071" spans="1:4" ht="15.75" x14ac:dyDescent="0.25">
      <c r="A2071" s="21" t="s">
        <v>296</v>
      </c>
      <c r="B2071" s="22" t="s">
        <v>2384</v>
      </c>
      <c r="C2071" s="22" t="s">
        <v>2746</v>
      </c>
      <c r="D2071" s="23" t="s">
        <v>5636</v>
      </c>
    </row>
    <row r="2072" spans="1:4" ht="15.75" x14ac:dyDescent="0.25">
      <c r="A2072" s="21" t="s">
        <v>295</v>
      </c>
      <c r="B2072" s="22" t="s">
        <v>2387</v>
      </c>
      <c r="C2072" s="22" t="s">
        <v>2804</v>
      </c>
      <c r="D2072" s="23" t="s">
        <v>2766</v>
      </c>
    </row>
    <row r="2073" spans="1:4" ht="15.75" x14ac:dyDescent="0.25">
      <c r="A2073" s="21" t="s">
        <v>294</v>
      </c>
      <c r="B2073" s="22" t="s">
        <v>2384</v>
      </c>
      <c r="C2073" s="22" t="s">
        <v>5638</v>
      </c>
      <c r="D2073" s="23" t="s">
        <v>5637</v>
      </c>
    </row>
    <row r="2074" spans="1:4" ht="15.75" x14ac:dyDescent="0.25">
      <c r="A2074" s="21" t="s">
        <v>293</v>
      </c>
      <c r="B2074" s="22" t="s">
        <v>2387</v>
      </c>
      <c r="C2074" s="22" t="s">
        <v>5640</v>
      </c>
      <c r="D2074" s="23" t="s">
        <v>5639</v>
      </c>
    </row>
    <row r="2075" spans="1:4" ht="15.75" x14ac:dyDescent="0.25">
      <c r="A2075" s="21" t="s">
        <v>292</v>
      </c>
      <c r="B2075" s="22" t="s">
        <v>2384</v>
      </c>
      <c r="C2075" s="22" t="s">
        <v>5642</v>
      </c>
      <c r="D2075" s="23" t="s">
        <v>5641</v>
      </c>
    </row>
    <row r="2076" spans="1:4" ht="15.75" x14ac:dyDescent="0.25">
      <c r="A2076" s="21" t="s">
        <v>291</v>
      </c>
      <c r="B2076" s="22" t="s">
        <v>2384</v>
      </c>
      <c r="C2076" s="22" t="s">
        <v>5643</v>
      </c>
      <c r="D2076" s="23" t="s">
        <v>5443</v>
      </c>
    </row>
    <row r="2077" spans="1:4" ht="15.75" x14ac:dyDescent="0.25">
      <c r="A2077" s="21" t="s">
        <v>290</v>
      </c>
      <c r="B2077" s="22" t="s">
        <v>2387</v>
      </c>
      <c r="C2077" s="22" t="s">
        <v>5161</v>
      </c>
      <c r="D2077" s="23" t="s">
        <v>5644</v>
      </c>
    </row>
    <row r="2078" spans="1:4" ht="15.75" x14ac:dyDescent="0.25">
      <c r="A2078" s="21" t="s">
        <v>289</v>
      </c>
      <c r="B2078" s="22" t="s">
        <v>2387</v>
      </c>
      <c r="C2078" s="22" t="s">
        <v>2565</v>
      </c>
      <c r="D2078" s="23" t="s">
        <v>5645</v>
      </c>
    </row>
    <row r="2079" spans="1:4" ht="15.75" x14ac:dyDescent="0.25">
      <c r="A2079" s="21" t="s">
        <v>288</v>
      </c>
      <c r="B2079" s="22" t="s">
        <v>2387</v>
      </c>
      <c r="C2079" s="22" t="s">
        <v>3523</v>
      </c>
      <c r="D2079" s="23" t="s">
        <v>5646</v>
      </c>
    </row>
    <row r="2080" spans="1:4" ht="15.75" x14ac:dyDescent="0.25">
      <c r="A2080" s="21" t="s">
        <v>287</v>
      </c>
      <c r="B2080" s="22" t="s">
        <v>2387</v>
      </c>
      <c r="C2080" s="22" t="s">
        <v>3360</v>
      </c>
      <c r="D2080" s="23" t="s">
        <v>5647</v>
      </c>
    </row>
    <row r="2081" spans="1:4" ht="15.75" x14ac:dyDescent="0.25">
      <c r="A2081" s="21" t="s">
        <v>286</v>
      </c>
      <c r="B2081" s="22" t="s">
        <v>2384</v>
      </c>
      <c r="C2081" s="22" t="s">
        <v>5648</v>
      </c>
      <c r="D2081" s="23" t="s">
        <v>3869</v>
      </c>
    </row>
    <row r="2082" spans="1:4" ht="15.75" x14ac:dyDescent="0.25">
      <c r="A2082" s="21" t="s">
        <v>285</v>
      </c>
      <c r="B2082" s="22" t="s">
        <v>2384</v>
      </c>
      <c r="C2082" s="22" t="s">
        <v>4374</v>
      </c>
      <c r="D2082" s="23" t="s">
        <v>5649</v>
      </c>
    </row>
    <row r="2083" spans="1:4" ht="15.75" x14ac:dyDescent="0.25">
      <c r="A2083" s="21" t="s">
        <v>284</v>
      </c>
      <c r="B2083" s="22" t="s">
        <v>2384</v>
      </c>
      <c r="C2083" s="22" t="s">
        <v>4222</v>
      </c>
      <c r="D2083" s="23" t="s">
        <v>5650</v>
      </c>
    </row>
    <row r="2084" spans="1:4" ht="15.75" x14ac:dyDescent="0.25">
      <c r="A2084" s="21" t="s">
        <v>283</v>
      </c>
      <c r="B2084" s="22" t="s">
        <v>2384</v>
      </c>
      <c r="C2084" s="22" t="s">
        <v>5652</v>
      </c>
      <c r="D2084" s="23" t="s">
        <v>5651</v>
      </c>
    </row>
    <row r="2085" spans="1:4" ht="15.75" x14ac:dyDescent="0.25">
      <c r="A2085" s="21" t="s">
        <v>282</v>
      </c>
      <c r="B2085" s="22" t="s">
        <v>2384</v>
      </c>
      <c r="C2085" s="22" t="s">
        <v>5654</v>
      </c>
      <c r="D2085" s="23" t="s">
        <v>5653</v>
      </c>
    </row>
    <row r="2086" spans="1:4" ht="15.75" x14ac:dyDescent="0.25">
      <c r="A2086" s="21" t="s">
        <v>281</v>
      </c>
      <c r="B2086" s="22" t="s">
        <v>2384</v>
      </c>
      <c r="C2086" s="22" t="s">
        <v>5656</v>
      </c>
      <c r="D2086" s="23" t="s">
        <v>5655</v>
      </c>
    </row>
    <row r="2087" spans="1:4" ht="15.75" x14ac:dyDescent="0.25">
      <c r="A2087" s="21" t="s">
        <v>280</v>
      </c>
      <c r="B2087" s="22" t="s">
        <v>2387</v>
      </c>
      <c r="C2087" s="22" t="s">
        <v>5658</v>
      </c>
      <c r="D2087" s="23" t="s">
        <v>5657</v>
      </c>
    </row>
    <row r="2088" spans="1:4" ht="15.75" x14ac:dyDescent="0.25">
      <c r="A2088" s="21" t="s">
        <v>279</v>
      </c>
      <c r="B2088" s="22" t="s">
        <v>2387</v>
      </c>
      <c r="C2088" s="22" t="s">
        <v>2814</v>
      </c>
      <c r="D2088" s="23" t="s">
        <v>2766</v>
      </c>
    </row>
    <row r="2089" spans="1:4" ht="15.75" x14ac:dyDescent="0.25">
      <c r="A2089" s="21" t="s">
        <v>278</v>
      </c>
      <c r="B2089" s="22" t="s">
        <v>2384</v>
      </c>
      <c r="C2089" s="22" t="s">
        <v>5660</v>
      </c>
      <c r="D2089" s="23" t="s">
        <v>5659</v>
      </c>
    </row>
    <row r="2090" spans="1:4" ht="15.75" x14ac:dyDescent="0.25">
      <c r="A2090" s="21" t="s">
        <v>277</v>
      </c>
      <c r="B2090" s="22" t="s">
        <v>2387</v>
      </c>
      <c r="C2090" s="22" t="s">
        <v>5426</v>
      </c>
      <c r="D2090" s="23" t="s">
        <v>5661</v>
      </c>
    </row>
    <row r="2091" spans="1:4" ht="15.75" x14ac:dyDescent="0.25">
      <c r="A2091" s="21" t="s">
        <v>275</v>
      </c>
      <c r="B2091" s="22" t="s">
        <v>2387</v>
      </c>
      <c r="C2091" s="22" t="s">
        <v>5663</v>
      </c>
      <c r="D2091" s="23" t="s">
        <v>5662</v>
      </c>
    </row>
    <row r="2092" spans="1:4" ht="15.75" x14ac:dyDescent="0.25">
      <c r="A2092" s="21" t="s">
        <v>274</v>
      </c>
      <c r="B2092" s="22" t="s">
        <v>2387</v>
      </c>
      <c r="C2092" s="22" t="s">
        <v>5665</v>
      </c>
      <c r="D2092" s="23" t="s">
        <v>5664</v>
      </c>
    </row>
    <row r="2093" spans="1:4" ht="15.75" x14ac:dyDescent="0.25">
      <c r="A2093" s="21" t="s">
        <v>273</v>
      </c>
      <c r="B2093" s="22" t="s">
        <v>2387</v>
      </c>
      <c r="C2093" s="22" t="s">
        <v>2658</v>
      </c>
      <c r="D2093" s="23" t="s">
        <v>5666</v>
      </c>
    </row>
    <row r="2094" spans="1:4" ht="15.75" x14ac:dyDescent="0.25">
      <c r="A2094" s="21" t="s">
        <v>272</v>
      </c>
      <c r="B2094" s="22" t="s">
        <v>2387</v>
      </c>
      <c r="C2094" s="22" t="s">
        <v>2588</v>
      </c>
      <c r="D2094" s="23" t="s">
        <v>5667</v>
      </c>
    </row>
    <row r="2095" spans="1:4" ht="15.75" x14ac:dyDescent="0.25">
      <c r="A2095" s="21" t="s">
        <v>271</v>
      </c>
      <c r="B2095" s="22" t="s">
        <v>2384</v>
      </c>
      <c r="C2095" s="22" t="s">
        <v>3204</v>
      </c>
      <c r="D2095" s="23" t="s">
        <v>5668</v>
      </c>
    </row>
    <row r="2096" spans="1:4" ht="15.75" x14ac:dyDescent="0.25">
      <c r="A2096" s="21" t="s">
        <v>270</v>
      </c>
      <c r="B2096" s="22" t="s">
        <v>2387</v>
      </c>
      <c r="C2096" s="22" t="s">
        <v>5670</v>
      </c>
      <c r="D2096" s="23" t="s">
        <v>5669</v>
      </c>
    </row>
    <row r="2097" spans="1:4" ht="15.75" x14ac:dyDescent="0.25">
      <c r="A2097" s="21" t="s">
        <v>269</v>
      </c>
      <c r="B2097" s="22" t="s">
        <v>2387</v>
      </c>
      <c r="C2097" s="22" t="s">
        <v>3649</v>
      </c>
      <c r="D2097" s="23" t="s">
        <v>5671</v>
      </c>
    </row>
    <row r="2098" spans="1:4" ht="15.75" x14ac:dyDescent="0.25">
      <c r="A2098" s="21" t="s">
        <v>268</v>
      </c>
      <c r="B2098" s="22" t="s">
        <v>2387</v>
      </c>
      <c r="C2098" s="22" t="s">
        <v>5673</v>
      </c>
      <c r="D2098" s="23" t="s">
        <v>5672</v>
      </c>
    </row>
    <row r="2099" spans="1:4" ht="15.75" x14ac:dyDescent="0.25">
      <c r="A2099" s="21" t="s">
        <v>267</v>
      </c>
      <c r="B2099" s="22" t="s">
        <v>2384</v>
      </c>
      <c r="C2099" s="22" t="s">
        <v>3895</v>
      </c>
      <c r="D2099" s="23" t="s">
        <v>5674</v>
      </c>
    </row>
    <row r="2100" spans="1:4" ht="15.75" x14ac:dyDescent="0.25">
      <c r="A2100" s="21" t="s">
        <v>266</v>
      </c>
      <c r="B2100" s="22" t="s">
        <v>2387</v>
      </c>
      <c r="C2100" s="22" t="s">
        <v>2684</v>
      </c>
      <c r="D2100" s="23" t="s">
        <v>5675</v>
      </c>
    </row>
    <row r="2101" spans="1:4" ht="15.75" x14ac:dyDescent="0.25">
      <c r="A2101" s="21" t="s">
        <v>265</v>
      </c>
      <c r="B2101" s="22" t="s">
        <v>2384</v>
      </c>
      <c r="C2101" s="22" t="s">
        <v>5677</v>
      </c>
      <c r="D2101" s="23" t="s">
        <v>5676</v>
      </c>
    </row>
    <row r="2102" spans="1:4" ht="15.75" x14ac:dyDescent="0.25">
      <c r="A2102" s="21" t="s">
        <v>264</v>
      </c>
      <c r="B2102" s="22" t="s">
        <v>2384</v>
      </c>
      <c r="C2102" s="22" t="s">
        <v>5679</v>
      </c>
      <c r="D2102" s="23" t="s">
        <v>5678</v>
      </c>
    </row>
    <row r="2103" spans="1:4" ht="15.75" x14ac:dyDescent="0.25">
      <c r="A2103" s="21" t="s">
        <v>263</v>
      </c>
      <c r="B2103" s="22" t="s">
        <v>2387</v>
      </c>
      <c r="C2103" s="22" t="s">
        <v>3465</v>
      </c>
      <c r="D2103" s="23" t="s">
        <v>5054</v>
      </c>
    </row>
    <row r="2104" spans="1:4" ht="15.75" x14ac:dyDescent="0.25">
      <c r="A2104" s="21" t="s">
        <v>262</v>
      </c>
      <c r="B2104" s="22" t="s">
        <v>2387</v>
      </c>
      <c r="C2104" s="22" t="s">
        <v>5681</v>
      </c>
      <c r="D2104" s="23" t="s">
        <v>5680</v>
      </c>
    </row>
    <row r="2105" spans="1:4" ht="15.75" x14ac:dyDescent="0.25">
      <c r="A2105" s="21" t="s">
        <v>261</v>
      </c>
      <c r="B2105" s="22" t="s">
        <v>2387</v>
      </c>
      <c r="C2105" s="22" t="s">
        <v>3045</v>
      </c>
      <c r="D2105" s="23" t="s">
        <v>2401</v>
      </c>
    </row>
    <row r="2106" spans="1:4" ht="15.75" x14ac:dyDescent="0.25">
      <c r="A2106" s="21" t="s">
        <v>260</v>
      </c>
      <c r="B2106" s="22" t="s">
        <v>2384</v>
      </c>
      <c r="C2106" s="22" t="s">
        <v>5683</v>
      </c>
      <c r="D2106" s="23" t="s">
        <v>5682</v>
      </c>
    </row>
    <row r="2107" spans="1:4" ht="15.75" x14ac:dyDescent="0.25">
      <c r="A2107" s="21" t="s">
        <v>259</v>
      </c>
      <c r="B2107" s="22" t="s">
        <v>2384</v>
      </c>
      <c r="C2107" s="22" t="s">
        <v>5685</v>
      </c>
      <c r="D2107" s="23" t="s">
        <v>5684</v>
      </c>
    </row>
    <row r="2108" spans="1:4" ht="15.75" x14ac:dyDescent="0.25">
      <c r="A2108" s="21" t="s">
        <v>258</v>
      </c>
      <c r="B2108" s="22" t="s">
        <v>2384</v>
      </c>
      <c r="C2108" s="22" t="s">
        <v>5687</v>
      </c>
      <c r="D2108" s="23" t="s">
        <v>5686</v>
      </c>
    </row>
    <row r="2109" spans="1:4" ht="15.75" x14ac:dyDescent="0.25">
      <c r="A2109" s="21" t="s">
        <v>257</v>
      </c>
      <c r="B2109" s="22" t="s">
        <v>2384</v>
      </c>
      <c r="C2109" s="22" t="s">
        <v>5689</v>
      </c>
      <c r="D2109" s="23" t="s">
        <v>5688</v>
      </c>
    </row>
    <row r="2110" spans="1:4" ht="15.75" x14ac:dyDescent="0.25">
      <c r="A2110" s="21" t="s">
        <v>256</v>
      </c>
      <c r="B2110" s="22" t="s">
        <v>2384</v>
      </c>
      <c r="C2110" s="22" t="s">
        <v>5690</v>
      </c>
      <c r="D2110" s="23" t="s">
        <v>3232</v>
      </c>
    </row>
    <row r="2111" spans="1:4" ht="15.75" x14ac:dyDescent="0.25">
      <c r="A2111" s="21" t="s">
        <v>255</v>
      </c>
      <c r="B2111" s="22" t="s">
        <v>2384</v>
      </c>
      <c r="C2111" s="22" t="s">
        <v>5692</v>
      </c>
      <c r="D2111" s="23" t="s">
        <v>5691</v>
      </c>
    </row>
    <row r="2112" spans="1:4" ht="15.75" x14ac:dyDescent="0.25">
      <c r="A2112" s="21" t="s">
        <v>254</v>
      </c>
      <c r="B2112" s="22" t="s">
        <v>2384</v>
      </c>
      <c r="C2112" s="22" t="s">
        <v>5694</v>
      </c>
      <c r="D2112" s="23" t="s">
        <v>5693</v>
      </c>
    </row>
    <row r="2113" spans="1:4" ht="15.75" x14ac:dyDescent="0.25">
      <c r="A2113" s="21" t="s">
        <v>253</v>
      </c>
      <c r="B2113" s="22" t="s">
        <v>2384</v>
      </c>
      <c r="C2113" s="22" t="s">
        <v>5696</v>
      </c>
      <c r="D2113" s="23" t="s">
        <v>5695</v>
      </c>
    </row>
    <row r="2114" spans="1:4" ht="15.75" x14ac:dyDescent="0.25">
      <c r="A2114" s="21" t="s">
        <v>252</v>
      </c>
      <c r="B2114" s="22" t="s">
        <v>2384</v>
      </c>
      <c r="C2114" s="22" t="s">
        <v>3849</v>
      </c>
      <c r="D2114" s="23" t="s">
        <v>5697</v>
      </c>
    </row>
    <row r="2115" spans="1:4" ht="15.75" x14ac:dyDescent="0.25">
      <c r="A2115" s="21" t="s">
        <v>251</v>
      </c>
      <c r="B2115" s="22" t="s">
        <v>2384</v>
      </c>
      <c r="C2115" s="22" t="s">
        <v>3019</v>
      </c>
      <c r="D2115" s="23" t="s">
        <v>5698</v>
      </c>
    </row>
    <row r="2116" spans="1:4" ht="15.75" x14ac:dyDescent="0.25">
      <c r="A2116" s="21" t="s">
        <v>250</v>
      </c>
      <c r="B2116" s="22" t="s">
        <v>2384</v>
      </c>
      <c r="C2116" s="22" t="s">
        <v>3323</v>
      </c>
      <c r="D2116" s="23" t="s">
        <v>5699</v>
      </c>
    </row>
    <row r="2117" spans="1:4" ht="15.75" x14ac:dyDescent="0.25">
      <c r="A2117" s="21" t="s">
        <v>248</v>
      </c>
      <c r="B2117" s="22" t="s">
        <v>2384</v>
      </c>
      <c r="C2117" s="22" t="s">
        <v>5701</v>
      </c>
      <c r="D2117" s="23" t="s">
        <v>5700</v>
      </c>
    </row>
    <row r="2118" spans="1:4" ht="15.75" x14ac:dyDescent="0.25">
      <c r="A2118" s="21" t="s">
        <v>246</v>
      </c>
      <c r="B2118" s="22" t="s">
        <v>2384</v>
      </c>
      <c r="C2118" s="22" t="s">
        <v>5703</v>
      </c>
      <c r="D2118" s="23" t="s">
        <v>5702</v>
      </c>
    </row>
    <row r="2119" spans="1:4" ht="15.75" x14ac:dyDescent="0.25">
      <c r="A2119" s="21" t="s">
        <v>245</v>
      </c>
      <c r="B2119" s="22" t="s">
        <v>2387</v>
      </c>
      <c r="C2119" s="22" t="s">
        <v>5705</v>
      </c>
      <c r="D2119" s="23" t="s">
        <v>5704</v>
      </c>
    </row>
    <row r="2120" spans="1:4" ht="15.75" x14ac:dyDescent="0.25">
      <c r="A2120" s="21" t="s">
        <v>244</v>
      </c>
      <c r="B2120" s="22" t="s">
        <v>2387</v>
      </c>
      <c r="C2120" s="22" t="s">
        <v>2684</v>
      </c>
      <c r="D2120" s="23" t="s">
        <v>5706</v>
      </c>
    </row>
    <row r="2121" spans="1:4" ht="15.75" x14ac:dyDescent="0.25">
      <c r="A2121" s="21" t="s">
        <v>243</v>
      </c>
      <c r="B2121" s="22" t="s">
        <v>2384</v>
      </c>
      <c r="C2121" s="22" t="s">
        <v>3289</v>
      </c>
      <c r="D2121" s="23" t="s">
        <v>5707</v>
      </c>
    </row>
    <row r="2122" spans="1:4" ht="15.75" x14ac:dyDescent="0.25">
      <c r="A2122" s="21" t="s">
        <v>242</v>
      </c>
      <c r="B2122" s="22" t="s">
        <v>2384</v>
      </c>
      <c r="C2122" s="22" t="s">
        <v>5709</v>
      </c>
      <c r="D2122" s="23" t="s">
        <v>5708</v>
      </c>
    </row>
    <row r="2123" spans="1:4" ht="15.75" x14ac:dyDescent="0.25">
      <c r="A2123" s="21" t="s">
        <v>241</v>
      </c>
      <c r="B2123" s="22" t="s">
        <v>2384</v>
      </c>
      <c r="C2123" s="22" t="s">
        <v>5711</v>
      </c>
      <c r="D2123" s="23" t="s">
        <v>5710</v>
      </c>
    </row>
    <row r="2124" spans="1:4" ht="15.75" x14ac:dyDescent="0.25">
      <c r="A2124" s="21" t="s">
        <v>240</v>
      </c>
      <c r="B2124" s="22" t="s">
        <v>2384</v>
      </c>
      <c r="C2124" s="22" t="s">
        <v>5713</v>
      </c>
      <c r="D2124" s="23" t="s">
        <v>5712</v>
      </c>
    </row>
    <row r="2125" spans="1:4" ht="15.75" x14ac:dyDescent="0.25">
      <c r="A2125" s="21" t="s">
        <v>239</v>
      </c>
      <c r="B2125" s="22" t="s">
        <v>2384</v>
      </c>
      <c r="C2125" s="22" t="s">
        <v>5714</v>
      </c>
      <c r="D2125" s="23" t="s">
        <v>3687</v>
      </c>
    </row>
    <row r="2126" spans="1:4" ht="15.75" x14ac:dyDescent="0.25">
      <c r="A2126" s="21" t="s">
        <v>238</v>
      </c>
      <c r="B2126" s="22" t="s">
        <v>2384</v>
      </c>
      <c r="C2126" s="22" t="s">
        <v>5716</v>
      </c>
      <c r="D2126" s="23" t="s">
        <v>5715</v>
      </c>
    </row>
    <row r="2127" spans="1:4" ht="15.75" x14ac:dyDescent="0.25">
      <c r="A2127" s="21" t="s">
        <v>237</v>
      </c>
      <c r="B2127" s="22" t="s">
        <v>2384</v>
      </c>
      <c r="C2127" s="22" t="s">
        <v>2728</v>
      </c>
      <c r="D2127" s="23" t="s">
        <v>5717</v>
      </c>
    </row>
    <row r="2128" spans="1:4" ht="15.75" x14ac:dyDescent="0.25">
      <c r="A2128" s="21" t="s">
        <v>236</v>
      </c>
      <c r="B2128" s="22" t="s">
        <v>2387</v>
      </c>
      <c r="C2128" s="22" t="s">
        <v>5719</v>
      </c>
      <c r="D2128" s="23" t="s">
        <v>5718</v>
      </c>
    </row>
    <row r="2129" spans="1:4" ht="15.75" x14ac:dyDescent="0.25">
      <c r="A2129" s="21" t="s">
        <v>235</v>
      </c>
      <c r="B2129" s="22" t="s">
        <v>2384</v>
      </c>
      <c r="C2129" s="22" t="s">
        <v>5132</v>
      </c>
      <c r="D2129" s="23" t="s">
        <v>5720</v>
      </c>
    </row>
    <row r="2130" spans="1:4" ht="15.75" x14ac:dyDescent="0.25">
      <c r="A2130" s="21" t="s">
        <v>234</v>
      </c>
      <c r="B2130" s="22" t="s">
        <v>2384</v>
      </c>
      <c r="C2130" s="22" t="s">
        <v>5722</v>
      </c>
      <c r="D2130" s="23" t="s">
        <v>5721</v>
      </c>
    </row>
    <row r="2131" spans="1:4" ht="15.75" x14ac:dyDescent="0.25">
      <c r="A2131" s="21" t="s">
        <v>233</v>
      </c>
      <c r="B2131" s="22" t="s">
        <v>2384</v>
      </c>
      <c r="C2131" s="22" t="s">
        <v>4965</v>
      </c>
      <c r="D2131" s="23" t="s">
        <v>3791</v>
      </c>
    </row>
    <row r="2132" spans="1:4" ht="15.75" x14ac:dyDescent="0.25">
      <c r="A2132" s="21" t="s">
        <v>232</v>
      </c>
      <c r="B2132" s="22" t="s">
        <v>2384</v>
      </c>
      <c r="C2132" s="22" t="s">
        <v>5723</v>
      </c>
      <c r="D2132" s="23" t="s">
        <v>2462</v>
      </c>
    </row>
    <row r="2133" spans="1:4" ht="15.75" x14ac:dyDescent="0.25">
      <c r="A2133" s="21" t="s">
        <v>231</v>
      </c>
      <c r="B2133" s="22" t="s">
        <v>2387</v>
      </c>
      <c r="C2133" s="22" t="s">
        <v>5725</v>
      </c>
      <c r="D2133" s="23" t="s">
        <v>5724</v>
      </c>
    </row>
    <row r="2134" spans="1:4" ht="15.75" x14ac:dyDescent="0.25">
      <c r="A2134" s="21" t="s">
        <v>230</v>
      </c>
      <c r="B2134" s="22" t="s">
        <v>2384</v>
      </c>
      <c r="C2134" s="22" t="s">
        <v>3722</v>
      </c>
      <c r="D2134" s="23" t="s">
        <v>5726</v>
      </c>
    </row>
    <row r="2135" spans="1:4" ht="15.75" x14ac:dyDescent="0.25">
      <c r="A2135" s="21" t="s">
        <v>229</v>
      </c>
      <c r="B2135" s="22" t="s">
        <v>2387</v>
      </c>
      <c r="C2135" s="22" t="s">
        <v>2872</v>
      </c>
      <c r="D2135" s="23" t="s">
        <v>5727</v>
      </c>
    </row>
    <row r="2136" spans="1:4" ht="15.75" x14ac:dyDescent="0.25">
      <c r="A2136" s="21" t="s">
        <v>228</v>
      </c>
      <c r="B2136" s="22" t="s">
        <v>2387</v>
      </c>
      <c r="C2136" s="22" t="s">
        <v>5729</v>
      </c>
      <c r="D2136" s="23" t="s">
        <v>5728</v>
      </c>
    </row>
    <row r="2137" spans="1:4" ht="15.75" x14ac:dyDescent="0.25">
      <c r="A2137" s="21" t="s">
        <v>227</v>
      </c>
      <c r="B2137" s="22" t="s">
        <v>2387</v>
      </c>
      <c r="C2137" s="22" t="s">
        <v>5730</v>
      </c>
      <c r="D2137" s="23" t="s">
        <v>5558</v>
      </c>
    </row>
    <row r="2138" spans="1:4" ht="15.75" x14ac:dyDescent="0.25">
      <c r="A2138" s="21" t="s">
        <v>226</v>
      </c>
      <c r="B2138" s="22" t="s">
        <v>2387</v>
      </c>
      <c r="C2138" s="22" t="s">
        <v>5731</v>
      </c>
      <c r="D2138" s="23" t="s">
        <v>4962</v>
      </c>
    </row>
    <row r="2139" spans="1:4" ht="15.75" x14ac:dyDescent="0.25">
      <c r="A2139" s="21" t="s">
        <v>225</v>
      </c>
      <c r="B2139" s="22" t="s">
        <v>3259</v>
      </c>
      <c r="C2139" s="22" t="s">
        <v>3204</v>
      </c>
      <c r="D2139" s="23" t="s">
        <v>5732</v>
      </c>
    </row>
    <row r="2140" spans="1:4" ht="15.75" x14ac:dyDescent="0.25">
      <c r="A2140" s="21" t="s">
        <v>224</v>
      </c>
      <c r="B2140" s="22" t="s">
        <v>2387</v>
      </c>
      <c r="C2140" s="22" t="s">
        <v>5734</v>
      </c>
      <c r="D2140" s="23" t="s">
        <v>5733</v>
      </c>
    </row>
    <row r="2141" spans="1:4" ht="15.75" x14ac:dyDescent="0.25">
      <c r="A2141" s="21" t="s">
        <v>223</v>
      </c>
      <c r="B2141" s="22" t="s">
        <v>2387</v>
      </c>
      <c r="C2141" s="22" t="s">
        <v>2569</v>
      </c>
      <c r="D2141" s="23" t="s">
        <v>5735</v>
      </c>
    </row>
    <row r="2142" spans="1:4" ht="15.75" x14ac:dyDescent="0.25">
      <c r="A2142" s="21" t="s">
        <v>222</v>
      </c>
      <c r="B2142" s="22" t="s">
        <v>2384</v>
      </c>
      <c r="C2142" s="22" t="s">
        <v>2539</v>
      </c>
      <c r="D2142" s="23" t="s">
        <v>5736</v>
      </c>
    </row>
    <row r="2143" spans="1:4" ht="15.75" x14ac:dyDescent="0.25">
      <c r="A2143" s="21" t="s">
        <v>221</v>
      </c>
      <c r="B2143" s="22" t="s">
        <v>2384</v>
      </c>
      <c r="C2143" s="22" t="s">
        <v>5738</v>
      </c>
      <c r="D2143" s="23" t="s">
        <v>5737</v>
      </c>
    </row>
    <row r="2144" spans="1:4" ht="15.75" x14ac:dyDescent="0.25">
      <c r="A2144" s="21" t="s">
        <v>220</v>
      </c>
      <c r="B2144" s="22" t="s">
        <v>2384</v>
      </c>
      <c r="C2144" s="22" t="s">
        <v>5740</v>
      </c>
      <c r="D2144" s="23" t="s">
        <v>5739</v>
      </c>
    </row>
    <row r="2145" spans="1:4" ht="15.75" x14ac:dyDescent="0.25">
      <c r="A2145" s="21" t="s">
        <v>219</v>
      </c>
      <c r="B2145" s="22" t="s">
        <v>2384</v>
      </c>
      <c r="C2145" s="22" t="s">
        <v>5742</v>
      </c>
      <c r="D2145" s="23" t="s">
        <v>5741</v>
      </c>
    </row>
    <row r="2146" spans="1:4" ht="15.75" x14ac:dyDescent="0.25">
      <c r="A2146" s="21" t="s">
        <v>218</v>
      </c>
      <c r="B2146" s="22" t="s">
        <v>2387</v>
      </c>
      <c r="C2146" s="22" t="s">
        <v>5744</v>
      </c>
      <c r="D2146" s="23" t="s">
        <v>5743</v>
      </c>
    </row>
    <row r="2147" spans="1:4" ht="15.75" x14ac:dyDescent="0.25">
      <c r="A2147" s="21" t="s">
        <v>217</v>
      </c>
      <c r="B2147" s="22" t="s">
        <v>2387</v>
      </c>
      <c r="C2147" s="22" t="s">
        <v>5746</v>
      </c>
      <c r="D2147" s="23" t="s">
        <v>5745</v>
      </c>
    </row>
    <row r="2148" spans="1:4" ht="15.75" x14ac:dyDescent="0.25">
      <c r="A2148" s="21" t="s">
        <v>216</v>
      </c>
      <c r="B2148" s="22" t="s">
        <v>2387</v>
      </c>
      <c r="C2148" s="22" t="s">
        <v>5748</v>
      </c>
      <c r="D2148" s="23" t="s">
        <v>5747</v>
      </c>
    </row>
    <row r="2149" spans="1:4" ht="15.75" x14ac:dyDescent="0.25">
      <c r="A2149" s="21" t="s">
        <v>215</v>
      </c>
      <c r="B2149" s="22" t="s">
        <v>2387</v>
      </c>
      <c r="C2149" s="22" t="s">
        <v>5750</v>
      </c>
      <c r="D2149" s="23" t="s">
        <v>5749</v>
      </c>
    </row>
    <row r="2150" spans="1:4" ht="15.75" x14ac:dyDescent="0.25">
      <c r="A2150" s="21" t="s">
        <v>214</v>
      </c>
      <c r="B2150" s="22" t="s">
        <v>2387</v>
      </c>
      <c r="C2150" s="22" t="s">
        <v>2436</v>
      </c>
      <c r="D2150" s="23" t="s">
        <v>5751</v>
      </c>
    </row>
    <row r="2151" spans="1:4" ht="15.75" x14ac:dyDescent="0.25">
      <c r="A2151" s="21" t="s">
        <v>213</v>
      </c>
      <c r="B2151" s="22" t="s">
        <v>2387</v>
      </c>
      <c r="C2151" s="22" t="s">
        <v>5752</v>
      </c>
      <c r="D2151" s="23" t="s">
        <v>4715</v>
      </c>
    </row>
    <row r="2152" spans="1:4" ht="15.75" x14ac:dyDescent="0.25">
      <c r="A2152" s="21" t="s">
        <v>212</v>
      </c>
      <c r="B2152" s="22" t="s">
        <v>2387</v>
      </c>
      <c r="C2152" s="22" t="s">
        <v>5754</v>
      </c>
      <c r="D2152" s="23" t="s">
        <v>5753</v>
      </c>
    </row>
    <row r="2153" spans="1:4" ht="15.75" x14ac:dyDescent="0.25">
      <c r="A2153" s="21" t="s">
        <v>211</v>
      </c>
      <c r="B2153" s="22" t="s">
        <v>2387</v>
      </c>
      <c r="C2153" s="22" t="s">
        <v>5756</v>
      </c>
      <c r="D2153" s="23" t="s">
        <v>5755</v>
      </c>
    </row>
    <row r="2154" spans="1:4" ht="15.75" x14ac:dyDescent="0.25">
      <c r="A2154" s="21" t="s">
        <v>210</v>
      </c>
      <c r="B2154" s="22" t="s">
        <v>2387</v>
      </c>
      <c r="C2154" s="22" t="s">
        <v>5758</v>
      </c>
      <c r="D2154" s="23" t="s">
        <v>5757</v>
      </c>
    </row>
    <row r="2155" spans="1:4" ht="15.75" x14ac:dyDescent="0.25">
      <c r="A2155" s="21" t="s">
        <v>209</v>
      </c>
      <c r="B2155" s="22" t="s">
        <v>2387</v>
      </c>
      <c r="C2155" s="22" t="s">
        <v>5760</v>
      </c>
      <c r="D2155" s="23" t="s">
        <v>5759</v>
      </c>
    </row>
    <row r="2156" spans="1:4" ht="15.75" x14ac:dyDescent="0.25">
      <c r="A2156" s="21" t="s">
        <v>208</v>
      </c>
      <c r="B2156" s="22" t="s">
        <v>2387</v>
      </c>
      <c r="C2156" s="22" t="s">
        <v>5761</v>
      </c>
      <c r="D2156" s="23" t="s">
        <v>5707</v>
      </c>
    </row>
    <row r="2157" spans="1:4" ht="15.75" x14ac:dyDescent="0.25">
      <c r="A2157" s="21" t="s">
        <v>207</v>
      </c>
      <c r="B2157" s="22" t="s">
        <v>2387</v>
      </c>
      <c r="C2157" s="22" t="s">
        <v>5405</v>
      </c>
      <c r="D2157" s="23" t="s">
        <v>5762</v>
      </c>
    </row>
    <row r="2158" spans="1:4" ht="15.75" x14ac:dyDescent="0.25">
      <c r="A2158" s="21" t="s">
        <v>206</v>
      </c>
      <c r="B2158" s="22" t="s">
        <v>2387</v>
      </c>
      <c r="C2158" s="22" t="s">
        <v>2400</v>
      </c>
      <c r="D2158" s="23" t="s">
        <v>5763</v>
      </c>
    </row>
    <row r="2159" spans="1:4" ht="15.75" x14ac:dyDescent="0.25">
      <c r="A2159" s="21" t="s">
        <v>205</v>
      </c>
      <c r="B2159" s="22" t="s">
        <v>2384</v>
      </c>
      <c r="C2159" s="22" t="s">
        <v>5765</v>
      </c>
      <c r="D2159" s="23" t="s">
        <v>5764</v>
      </c>
    </row>
    <row r="2160" spans="1:4" ht="15.75" x14ac:dyDescent="0.25">
      <c r="A2160" s="21" t="s">
        <v>204</v>
      </c>
      <c r="B2160" s="22" t="s">
        <v>2384</v>
      </c>
      <c r="C2160" s="22" t="s">
        <v>5179</v>
      </c>
      <c r="D2160" s="23" t="s">
        <v>5766</v>
      </c>
    </row>
    <row r="2161" spans="1:4" ht="15.75" x14ac:dyDescent="0.25">
      <c r="A2161" s="21" t="s">
        <v>203</v>
      </c>
      <c r="B2161" s="22" t="s">
        <v>2384</v>
      </c>
      <c r="C2161" s="22" t="s">
        <v>5768</v>
      </c>
      <c r="D2161" s="23" t="s">
        <v>5767</v>
      </c>
    </row>
    <row r="2162" spans="1:4" ht="15.75" x14ac:dyDescent="0.25">
      <c r="A2162" s="21" t="s">
        <v>202</v>
      </c>
      <c r="B2162" s="22" t="s">
        <v>2384</v>
      </c>
      <c r="C2162" s="22" t="s">
        <v>3737</v>
      </c>
      <c r="D2162" s="23" t="s">
        <v>5769</v>
      </c>
    </row>
    <row r="2163" spans="1:4" ht="15.75" x14ac:dyDescent="0.25">
      <c r="A2163" s="21" t="s">
        <v>201</v>
      </c>
      <c r="B2163" s="22" t="s">
        <v>2384</v>
      </c>
      <c r="C2163" s="22" t="s">
        <v>2740</v>
      </c>
      <c r="D2163" s="23" t="s">
        <v>5770</v>
      </c>
    </row>
    <row r="2164" spans="1:4" ht="15.75" x14ac:dyDescent="0.25">
      <c r="A2164" s="21" t="s">
        <v>199</v>
      </c>
      <c r="B2164" s="22" t="s">
        <v>3259</v>
      </c>
      <c r="C2164" s="22" t="s">
        <v>5772</v>
      </c>
      <c r="D2164" s="23" t="s">
        <v>5771</v>
      </c>
    </row>
    <row r="2165" spans="1:4" ht="15.75" x14ac:dyDescent="0.25">
      <c r="A2165" s="21" t="s">
        <v>198</v>
      </c>
      <c r="B2165" s="22" t="s">
        <v>2384</v>
      </c>
      <c r="C2165" s="22" t="s">
        <v>5773</v>
      </c>
      <c r="D2165" s="23" t="s">
        <v>2540</v>
      </c>
    </row>
    <row r="2166" spans="1:4" ht="15.75" x14ac:dyDescent="0.25">
      <c r="A2166" s="21" t="s">
        <v>197</v>
      </c>
      <c r="B2166" s="22" t="s">
        <v>2387</v>
      </c>
      <c r="C2166" s="22" t="s">
        <v>3667</v>
      </c>
      <c r="D2166" s="23" t="s">
        <v>5774</v>
      </c>
    </row>
    <row r="2167" spans="1:4" ht="15.75" x14ac:dyDescent="0.25">
      <c r="A2167" s="21" t="s">
        <v>196</v>
      </c>
      <c r="B2167" s="22" t="s">
        <v>2387</v>
      </c>
      <c r="C2167" s="22" t="s">
        <v>5776</v>
      </c>
      <c r="D2167" s="23" t="s">
        <v>5775</v>
      </c>
    </row>
    <row r="2168" spans="1:4" ht="15.75" x14ac:dyDescent="0.25">
      <c r="A2168" s="21" t="s">
        <v>195</v>
      </c>
      <c r="B2168" s="22" t="s">
        <v>2387</v>
      </c>
      <c r="C2168" s="22" t="s">
        <v>5778</v>
      </c>
      <c r="D2168" s="23" t="s">
        <v>5777</v>
      </c>
    </row>
    <row r="2169" spans="1:4" ht="15.75" x14ac:dyDescent="0.25">
      <c r="A2169" s="21" t="s">
        <v>194</v>
      </c>
      <c r="B2169" s="22" t="s">
        <v>2387</v>
      </c>
      <c r="C2169" s="22" t="s">
        <v>3414</v>
      </c>
      <c r="D2169" s="23" t="s">
        <v>5779</v>
      </c>
    </row>
    <row r="2170" spans="1:4" ht="15.75" x14ac:dyDescent="0.25">
      <c r="A2170" s="21" t="s">
        <v>193</v>
      </c>
      <c r="B2170" s="22" t="s">
        <v>2387</v>
      </c>
      <c r="C2170" s="22" t="s">
        <v>5781</v>
      </c>
      <c r="D2170" s="23" t="s">
        <v>5780</v>
      </c>
    </row>
    <row r="2171" spans="1:4" ht="15.75" x14ac:dyDescent="0.25">
      <c r="A2171" s="21" t="s">
        <v>192</v>
      </c>
      <c r="B2171" s="22" t="s">
        <v>2387</v>
      </c>
      <c r="C2171" s="22" t="s">
        <v>2664</v>
      </c>
      <c r="D2171" s="23" t="s">
        <v>5782</v>
      </c>
    </row>
    <row r="2172" spans="1:4" ht="15.75" x14ac:dyDescent="0.25">
      <c r="A2172" s="21" t="s">
        <v>191</v>
      </c>
      <c r="B2172" s="22" t="s">
        <v>2384</v>
      </c>
      <c r="C2172" s="22" t="s">
        <v>3596</v>
      </c>
      <c r="D2172" s="23" t="s">
        <v>5783</v>
      </c>
    </row>
    <row r="2173" spans="1:4" ht="15.75" x14ac:dyDescent="0.25">
      <c r="A2173" s="21" t="s">
        <v>190</v>
      </c>
      <c r="B2173" s="22" t="s">
        <v>2387</v>
      </c>
      <c r="C2173" s="22" t="s">
        <v>2678</v>
      </c>
      <c r="D2173" s="23" t="s">
        <v>5075</v>
      </c>
    </row>
    <row r="2174" spans="1:4" ht="15.75" x14ac:dyDescent="0.25">
      <c r="A2174" s="21" t="s">
        <v>189</v>
      </c>
      <c r="B2174" s="22" t="s">
        <v>2387</v>
      </c>
      <c r="C2174" s="22" t="s">
        <v>5785</v>
      </c>
      <c r="D2174" s="23" t="s">
        <v>5784</v>
      </c>
    </row>
    <row r="2175" spans="1:4" ht="15.75" x14ac:dyDescent="0.25">
      <c r="A2175" s="21" t="s">
        <v>188</v>
      </c>
      <c r="B2175" s="22" t="s">
        <v>2384</v>
      </c>
      <c r="C2175" s="22" t="s">
        <v>5786</v>
      </c>
      <c r="D2175" s="23" t="s">
        <v>4274</v>
      </c>
    </row>
    <row r="2176" spans="1:4" ht="15.75" x14ac:dyDescent="0.25">
      <c r="A2176" s="21" t="s">
        <v>187</v>
      </c>
      <c r="B2176" s="22" t="s">
        <v>2387</v>
      </c>
      <c r="C2176" s="22" t="s">
        <v>5788</v>
      </c>
      <c r="D2176" s="23" t="s">
        <v>5787</v>
      </c>
    </row>
    <row r="2177" spans="1:4" ht="15.75" x14ac:dyDescent="0.25">
      <c r="A2177" s="21" t="s">
        <v>186</v>
      </c>
      <c r="B2177" s="22" t="s">
        <v>2384</v>
      </c>
      <c r="C2177" s="22" t="s">
        <v>5789</v>
      </c>
      <c r="D2177" s="23" t="s">
        <v>2811</v>
      </c>
    </row>
    <row r="2178" spans="1:4" ht="15.75" x14ac:dyDescent="0.25">
      <c r="A2178" s="21" t="s">
        <v>185</v>
      </c>
      <c r="B2178" s="22" t="s">
        <v>2384</v>
      </c>
      <c r="C2178" s="22" t="s">
        <v>5790</v>
      </c>
      <c r="D2178" s="23" t="s">
        <v>2796</v>
      </c>
    </row>
    <row r="2179" spans="1:4" ht="15.75" x14ac:dyDescent="0.25">
      <c r="A2179" s="21" t="s">
        <v>184</v>
      </c>
      <c r="B2179" s="22" t="s">
        <v>2384</v>
      </c>
      <c r="C2179" s="22" t="s">
        <v>3039</v>
      </c>
      <c r="D2179" s="23" t="s">
        <v>3560</v>
      </c>
    </row>
    <row r="2180" spans="1:4" ht="15.75" x14ac:dyDescent="0.25">
      <c r="A2180" s="21" t="s">
        <v>183</v>
      </c>
      <c r="B2180" s="22" t="s">
        <v>2384</v>
      </c>
      <c r="C2180" s="22" t="s">
        <v>5792</v>
      </c>
      <c r="D2180" s="23" t="s">
        <v>5791</v>
      </c>
    </row>
    <row r="2181" spans="1:4" ht="15.75" x14ac:dyDescent="0.25">
      <c r="A2181" s="21" t="s">
        <v>182</v>
      </c>
      <c r="B2181" s="22" t="s">
        <v>2384</v>
      </c>
      <c r="C2181" s="22" t="s">
        <v>3002</v>
      </c>
      <c r="D2181" s="23" t="s">
        <v>4331</v>
      </c>
    </row>
    <row r="2182" spans="1:4" ht="15.75" x14ac:dyDescent="0.25">
      <c r="A2182" s="21" t="s">
        <v>181</v>
      </c>
      <c r="B2182" s="22" t="s">
        <v>2384</v>
      </c>
      <c r="C2182" s="22" t="s">
        <v>5794</v>
      </c>
      <c r="D2182" s="23" t="s">
        <v>5793</v>
      </c>
    </row>
    <row r="2183" spans="1:4" ht="15.75" x14ac:dyDescent="0.25">
      <c r="A2183" s="21" t="s">
        <v>180</v>
      </c>
      <c r="B2183" s="22" t="s">
        <v>2384</v>
      </c>
      <c r="C2183" s="22" t="s">
        <v>3035</v>
      </c>
      <c r="D2183" s="23" t="s">
        <v>5795</v>
      </c>
    </row>
    <row r="2184" spans="1:4" ht="15.75" x14ac:dyDescent="0.25">
      <c r="A2184" s="21" t="s">
        <v>179</v>
      </c>
      <c r="B2184" s="22" t="s">
        <v>2387</v>
      </c>
      <c r="C2184" s="22" t="s">
        <v>5274</v>
      </c>
      <c r="D2184" s="23" t="s">
        <v>3094</v>
      </c>
    </row>
    <row r="2185" spans="1:4" ht="15.75" x14ac:dyDescent="0.25">
      <c r="A2185" s="21" t="s">
        <v>178</v>
      </c>
      <c r="B2185" s="22" t="s">
        <v>2387</v>
      </c>
      <c r="C2185" s="22" t="s">
        <v>5797</v>
      </c>
      <c r="D2185" s="23" t="s">
        <v>5796</v>
      </c>
    </row>
    <row r="2186" spans="1:4" ht="15.75" x14ac:dyDescent="0.25">
      <c r="A2186" s="21" t="s">
        <v>177</v>
      </c>
      <c r="B2186" s="22" t="s">
        <v>2387</v>
      </c>
      <c r="C2186" s="22" t="s">
        <v>2868</v>
      </c>
      <c r="D2186" s="23" t="s">
        <v>5798</v>
      </c>
    </row>
    <row r="2187" spans="1:4" ht="15.75" x14ac:dyDescent="0.25">
      <c r="A2187" s="21" t="s">
        <v>176</v>
      </c>
      <c r="B2187" s="22" t="s">
        <v>2387</v>
      </c>
      <c r="C2187" s="22" t="s">
        <v>5799</v>
      </c>
      <c r="D2187" s="23" t="s">
        <v>3363</v>
      </c>
    </row>
    <row r="2188" spans="1:4" ht="15.75" x14ac:dyDescent="0.25">
      <c r="A2188" s="21" t="s">
        <v>175</v>
      </c>
      <c r="B2188" s="22" t="s">
        <v>2387</v>
      </c>
      <c r="C2188" s="22" t="s">
        <v>2398</v>
      </c>
      <c r="D2188" s="23" t="s">
        <v>5800</v>
      </c>
    </row>
    <row r="2189" spans="1:4" ht="15.75" x14ac:dyDescent="0.25">
      <c r="A2189" s="21" t="s">
        <v>174</v>
      </c>
      <c r="B2189" s="22" t="s">
        <v>2387</v>
      </c>
      <c r="C2189" s="22" t="s">
        <v>2547</v>
      </c>
      <c r="D2189" s="23" t="s">
        <v>5801</v>
      </c>
    </row>
    <row r="2190" spans="1:4" ht="15.75" x14ac:dyDescent="0.25">
      <c r="A2190" s="21" t="s">
        <v>173</v>
      </c>
      <c r="B2190" s="22" t="s">
        <v>2387</v>
      </c>
      <c r="C2190" s="22" t="s">
        <v>5802</v>
      </c>
      <c r="D2190" s="23" t="s">
        <v>4605</v>
      </c>
    </row>
    <row r="2191" spans="1:4" ht="15.75" x14ac:dyDescent="0.25">
      <c r="A2191" s="21" t="s">
        <v>172</v>
      </c>
      <c r="B2191" s="22" t="s">
        <v>2387</v>
      </c>
      <c r="C2191" s="22" t="s">
        <v>5804</v>
      </c>
      <c r="D2191" s="23" t="s">
        <v>5803</v>
      </c>
    </row>
    <row r="2192" spans="1:4" ht="15.75" x14ac:dyDescent="0.25">
      <c r="A2192" s="21" t="s">
        <v>171</v>
      </c>
      <c r="B2192" s="22" t="s">
        <v>2387</v>
      </c>
      <c r="C2192" s="22" t="s">
        <v>5805</v>
      </c>
      <c r="D2192" s="23" t="s">
        <v>2793</v>
      </c>
    </row>
    <row r="2193" spans="1:4" ht="15.75" x14ac:dyDescent="0.25">
      <c r="A2193" s="21" t="s">
        <v>169</v>
      </c>
      <c r="B2193" s="22" t="s">
        <v>2387</v>
      </c>
      <c r="C2193" s="22" t="s">
        <v>5807</v>
      </c>
      <c r="D2193" s="23" t="s">
        <v>5806</v>
      </c>
    </row>
    <row r="2194" spans="1:4" ht="15.75" x14ac:dyDescent="0.25">
      <c r="A2194" s="21" t="s">
        <v>167</v>
      </c>
      <c r="B2194" s="22" t="s">
        <v>2387</v>
      </c>
      <c r="C2194" s="22" t="s">
        <v>4176</v>
      </c>
      <c r="D2194" s="23" t="s">
        <v>5182</v>
      </c>
    </row>
    <row r="2195" spans="1:4" ht="15.75" x14ac:dyDescent="0.25">
      <c r="A2195" s="21" t="s">
        <v>165</v>
      </c>
      <c r="B2195" s="22" t="s">
        <v>2387</v>
      </c>
      <c r="C2195" s="22" t="s">
        <v>5808</v>
      </c>
      <c r="D2195" s="23" t="s">
        <v>3476</v>
      </c>
    </row>
    <row r="2196" spans="1:4" ht="15.75" x14ac:dyDescent="0.25">
      <c r="A2196" s="21" t="s">
        <v>163</v>
      </c>
      <c r="B2196" s="22" t="s">
        <v>2387</v>
      </c>
      <c r="C2196" s="22" t="s">
        <v>5810</v>
      </c>
      <c r="D2196" s="23" t="s">
        <v>5809</v>
      </c>
    </row>
    <row r="2197" spans="1:4" ht="15.75" x14ac:dyDescent="0.25">
      <c r="A2197" s="21" t="s">
        <v>162</v>
      </c>
      <c r="B2197" s="22" t="s">
        <v>2387</v>
      </c>
      <c r="C2197" s="22" t="s">
        <v>5811</v>
      </c>
      <c r="D2197" s="23" t="s">
        <v>3307</v>
      </c>
    </row>
    <row r="2198" spans="1:4" ht="15.75" x14ac:dyDescent="0.25">
      <c r="A2198" s="21" t="s">
        <v>161</v>
      </c>
      <c r="B2198" s="22" t="s">
        <v>2387</v>
      </c>
      <c r="C2198" s="22" t="s">
        <v>5813</v>
      </c>
      <c r="D2198" s="23" t="s">
        <v>5812</v>
      </c>
    </row>
    <row r="2199" spans="1:4" ht="15.75" x14ac:dyDescent="0.25">
      <c r="A2199" s="21" t="s">
        <v>160</v>
      </c>
      <c r="B2199" s="22" t="s">
        <v>2387</v>
      </c>
      <c r="C2199" s="22" t="s">
        <v>2481</v>
      </c>
      <c r="D2199" s="23" t="s">
        <v>5814</v>
      </c>
    </row>
    <row r="2200" spans="1:4" ht="15.75" x14ac:dyDescent="0.25">
      <c r="A2200" s="21" t="s">
        <v>159</v>
      </c>
      <c r="B2200" s="22" t="s">
        <v>2387</v>
      </c>
      <c r="C2200" s="22" t="s">
        <v>5816</v>
      </c>
      <c r="D2200" s="23" t="s">
        <v>5815</v>
      </c>
    </row>
    <row r="2201" spans="1:4" ht="15.75" x14ac:dyDescent="0.25">
      <c r="A2201" s="21" t="s">
        <v>158</v>
      </c>
      <c r="B2201" s="22" t="s">
        <v>2387</v>
      </c>
      <c r="C2201" s="22" t="s">
        <v>5818</v>
      </c>
      <c r="D2201" s="23" t="s">
        <v>5817</v>
      </c>
    </row>
    <row r="2202" spans="1:4" ht="15.75" x14ac:dyDescent="0.25">
      <c r="A2202" s="21" t="s">
        <v>157</v>
      </c>
      <c r="B2202" s="22" t="s">
        <v>2387</v>
      </c>
      <c r="C2202" s="22" t="s">
        <v>5820</v>
      </c>
      <c r="D2202" s="23" t="s">
        <v>5819</v>
      </c>
    </row>
    <row r="2203" spans="1:4" ht="15.75" x14ac:dyDescent="0.25">
      <c r="A2203" s="21" t="s">
        <v>156</v>
      </c>
      <c r="B2203" s="22" t="s">
        <v>2387</v>
      </c>
      <c r="C2203" s="22" t="s">
        <v>2732</v>
      </c>
      <c r="D2203" s="23" t="s">
        <v>5821</v>
      </c>
    </row>
    <row r="2204" spans="1:4" ht="15.75" x14ac:dyDescent="0.25">
      <c r="A2204" s="21" t="s">
        <v>155</v>
      </c>
      <c r="B2204" s="22" t="s">
        <v>2384</v>
      </c>
      <c r="C2204" s="22" t="s">
        <v>5823</v>
      </c>
      <c r="D2204" s="23" t="s">
        <v>5822</v>
      </c>
    </row>
    <row r="2205" spans="1:4" ht="15.75" x14ac:dyDescent="0.25">
      <c r="A2205" s="21" t="s">
        <v>154</v>
      </c>
      <c r="B2205" s="22" t="s">
        <v>2384</v>
      </c>
      <c r="C2205" s="22" t="s">
        <v>5037</v>
      </c>
      <c r="D2205" s="23" t="s">
        <v>5824</v>
      </c>
    </row>
    <row r="2206" spans="1:4" ht="15.75" x14ac:dyDescent="0.25">
      <c r="A2206" s="21" t="s">
        <v>153</v>
      </c>
      <c r="B2206" s="22" t="s">
        <v>2384</v>
      </c>
      <c r="C2206" s="22" t="s">
        <v>5826</v>
      </c>
      <c r="D2206" s="23" t="s">
        <v>5825</v>
      </c>
    </row>
    <row r="2207" spans="1:4" ht="15.75" x14ac:dyDescent="0.25">
      <c r="A2207" s="21" t="s">
        <v>152</v>
      </c>
      <c r="B2207" s="22" t="s">
        <v>2387</v>
      </c>
      <c r="C2207" s="22" t="s">
        <v>5828</v>
      </c>
      <c r="D2207" s="23" t="s">
        <v>5827</v>
      </c>
    </row>
    <row r="2208" spans="1:4" ht="15.75" x14ac:dyDescent="0.25">
      <c r="A2208" s="21" t="s">
        <v>151</v>
      </c>
      <c r="B2208" s="22" t="s">
        <v>2387</v>
      </c>
      <c r="C2208" s="22" t="s">
        <v>4756</v>
      </c>
      <c r="D2208" s="23" t="s">
        <v>5829</v>
      </c>
    </row>
    <row r="2209" spans="1:4" ht="15.75" x14ac:dyDescent="0.25">
      <c r="A2209" s="21" t="s">
        <v>150</v>
      </c>
      <c r="B2209" s="22" t="s">
        <v>2384</v>
      </c>
      <c r="C2209" s="22" t="s">
        <v>5831</v>
      </c>
      <c r="D2209" s="23" t="s">
        <v>5830</v>
      </c>
    </row>
    <row r="2210" spans="1:4" ht="15.75" x14ac:dyDescent="0.25">
      <c r="A2210" s="21" t="s">
        <v>149</v>
      </c>
      <c r="B2210" s="22" t="s">
        <v>2384</v>
      </c>
      <c r="C2210" s="22" t="s">
        <v>5833</v>
      </c>
      <c r="D2210" s="23" t="s">
        <v>5832</v>
      </c>
    </row>
    <row r="2211" spans="1:4" ht="15.75" x14ac:dyDescent="0.25">
      <c r="A2211" s="21" t="s">
        <v>148</v>
      </c>
      <c r="B2211" s="22" t="s">
        <v>2384</v>
      </c>
      <c r="C2211" s="22" t="s">
        <v>2418</v>
      </c>
      <c r="D2211" s="23" t="s">
        <v>5834</v>
      </c>
    </row>
    <row r="2212" spans="1:4" ht="15.75" x14ac:dyDescent="0.25">
      <c r="A2212" s="21" t="s">
        <v>147</v>
      </c>
      <c r="B2212" s="22" t="s">
        <v>2387</v>
      </c>
      <c r="C2212" s="22" t="s">
        <v>5450</v>
      </c>
      <c r="D2212" s="23" t="s">
        <v>5835</v>
      </c>
    </row>
    <row r="2213" spans="1:4" ht="15.75" x14ac:dyDescent="0.25">
      <c r="A2213" s="21" t="s">
        <v>146</v>
      </c>
      <c r="B2213" s="22" t="s">
        <v>2387</v>
      </c>
      <c r="C2213" s="22" t="s">
        <v>4756</v>
      </c>
      <c r="D2213" s="23" t="s">
        <v>5263</v>
      </c>
    </row>
    <row r="2214" spans="1:4" ht="15.75" x14ac:dyDescent="0.25">
      <c r="A2214" s="21" t="s">
        <v>145</v>
      </c>
      <c r="B2214" s="22" t="s">
        <v>2387</v>
      </c>
      <c r="C2214" s="22" t="s">
        <v>3139</v>
      </c>
      <c r="D2214" s="23" t="s">
        <v>5836</v>
      </c>
    </row>
    <row r="2215" spans="1:4" ht="15.75" x14ac:dyDescent="0.25">
      <c r="A2215" s="21" t="s">
        <v>144</v>
      </c>
      <c r="B2215" s="22" t="s">
        <v>2384</v>
      </c>
      <c r="C2215" s="22" t="s">
        <v>5838</v>
      </c>
      <c r="D2215" s="23" t="s">
        <v>5837</v>
      </c>
    </row>
    <row r="2216" spans="1:4" ht="15.75" x14ac:dyDescent="0.25">
      <c r="A2216" s="21" t="s">
        <v>143</v>
      </c>
      <c r="B2216" s="22" t="s">
        <v>2384</v>
      </c>
      <c r="C2216" s="22" t="s">
        <v>3158</v>
      </c>
      <c r="D2216" s="23" t="s">
        <v>5839</v>
      </c>
    </row>
    <row r="2217" spans="1:4" ht="15.75" x14ac:dyDescent="0.25">
      <c r="A2217" s="21" t="s">
        <v>142</v>
      </c>
      <c r="B2217" s="22" t="s">
        <v>2387</v>
      </c>
      <c r="C2217" s="22" t="s">
        <v>5840</v>
      </c>
      <c r="D2217" s="23" t="s">
        <v>3739</v>
      </c>
    </row>
    <row r="2218" spans="1:4" ht="15.75" x14ac:dyDescent="0.25">
      <c r="A2218" s="21" t="s">
        <v>141</v>
      </c>
      <c r="B2218" s="22" t="s">
        <v>2384</v>
      </c>
      <c r="C2218" s="22" t="s">
        <v>5841</v>
      </c>
      <c r="D2218" s="23" t="s">
        <v>2508</v>
      </c>
    </row>
    <row r="2219" spans="1:4" ht="15.75" x14ac:dyDescent="0.25">
      <c r="A2219" s="21" t="s">
        <v>140</v>
      </c>
      <c r="B2219" s="22" t="s">
        <v>2384</v>
      </c>
      <c r="C2219" s="22" t="s">
        <v>3688</v>
      </c>
      <c r="D2219" s="23" t="s">
        <v>5842</v>
      </c>
    </row>
    <row r="2220" spans="1:4" ht="15.75" x14ac:dyDescent="0.25">
      <c r="A2220" s="21" t="s">
        <v>139</v>
      </c>
      <c r="B2220" s="22" t="s">
        <v>2384</v>
      </c>
      <c r="C2220" s="22" t="s">
        <v>2818</v>
      </c>
      <c r="D2220" s="23" t="s">
        <v>5843</v>
      </c>
    </row>
    <row r="2221" spans="1:4" ht="15.75" x14ac:dyDescent="0.25">
      <c r="A2221" s="21" t="s">
        <v>138</v>
      </c>
      <c r="B2221" s="22" t="s">
        <v>2384</v>
      </c>
      <c r="C2221" s="22" t="s">
        <v>4854</v>
      </c>
      <c r="D2221" s="23" t="s">
        <v>5844</v>
      </c>
    </row>
    <row r="2222" spans="1:4" ht="15.75" x14ac:dyDescent="0.25">
      <c r="A2222" s="21" t="s">
        <v>137</v>
      </c>
      <c r="B2222" s="22" t="s">
        <v>2387</v>
      </c>
      <c r="C2222" s="22" t="s">
        <v>2656</v>
      </c>
      <c r="D2222" s="23" t="s">
        <v>5845</v>
      </c>
    </row>
    <row r="2223" spans="1:4" ht="15.75" x14ac:dyDescent="0.25">
      <c r="A2223" s="21" t="s">
        <v>136</v>
      </c>
      <c r="B2223" s="22" t="s">
        <v>2387</v>
      </c>
      <c r="C2223" s="22" t="s">
        <v>3227</v>
      </c>
      <c r="D2223" s="23" t="s">
        <v>5846</v>
      </c>
    </row>
    <row r="2224" spans="1:4" ht="15.75" x14ac:dyDescent="0.25">
      <c r="A2224" s="21" t="s">
        <v>135</v>
      </c>
      <c r="B2224" s="22" t="s">
        <v>2387</v>
      </c>
      <c r="C2224" s="22" t="s">
        <v>3076</v>
      </c>
      <c r="D2224" s="23" t="s">
        <v>3251</v>
      </c>
    </row>
    <row r="2225" spans="1:4" ht="15.75" x14ac:dyDescent="0.25">
      <c r="A2225" s="21" t="s">
        <v>134</v>
      </c>
      <c r="B2225" s="22" t="s">
        <v>2387</v>
      </c>
      <c r="C2225" s="22" t="s">
        <v>3227</v>
      </c>
      <c r="D2225" s="23" t="s">
        <v>5847</v>
      </c>
    </row>
    <row r="2226" spans="1:4" ht="15.75" x14ac:dyDescent="0.25">
      <c r="A2226" s="21" t="s">
        <v>133</v>
      </c>
      <c r="B2226" s="22" t="s">
        <v>2387</v>
      </c>
      <c r="C2226" s="22" t="s">
        <v>5848</v>
      </c>
      <c r="D2226" s="23" t="s">
        <v>5267</v>
      </c>
    </row>
    <row r="2227" spans="1:4" ht="15.75" x14ac:dyDescent="0.25">
      <c r="A2227" s="21" t="s">
        <v>132</v>
      </c>
      <c r="B2227" s="22" t="s">
        <v>2384</v>
      </c>
      <c r="C2227" s="22" t="s">
        <v>2854</v>
      </c>
      <c r="D2227" s="23" t="s">
        <v>3696</v>
      </c>
    </row>
    <row r="2228" spans="1:4" ht="15.75" x14ac:dyDescent="0.25">
      <c r="A2228" s="21" t="s">
        <v>131</v>
      </c>
      <c r="B2228" s="22" t="s">
        <v>2384</v>
      </c>
      <c r="C2228" s="22" t="s">
        <v>4526</v>
      </c>
      <c r="D2228" s="23" t="s">
        <v>4641</v>
      </c>
    </row>
    <row r="2229" spans="1:4" ht="15.75" x14ac:dyDescent="0.25">
      <c r="A2229" s="21" t="s">
        <v>130</v>
      </c>
      <c r="B2229" s="22" t="s">
        <v>2384</v>
      </c>
      <c r="C2229" s="22" t="s">
        <v>5850</v>
      </c>
      <c r="D2229" s="23" t="s">
        <v>5849</v>
      </c>
    </row>
    <row r="2230" spans="1:4" ht="15.75" x14ac:dyDescent="0.25">
      <c r="A2230" s="21" t="s">
        <v>129</v>
      </c>
      <c r="B2230" s="22" t="s">
        <v>2384</v>
      </c>
      <c r="C2230" s="22" t="s">
        <v>5852</v>
      </c>
      <c r="D2230" s="23" t="s">
        <v>5851</v>
      </c>
    </row>
    <row r="2231" spans="1:4" ht="15.75" x14ac:dyDescent="0.25">
      <c r="A2231" s="21" t="s">
        <v>128</v>
      </c>
      <c r="B2231" s="22" t="s">
        <v>2387</v>
      </c>
      <c r="C2231" s="22" t="s">
        <v>5854</v>
      </c>
      <c r="D2231" s="23" t="s">
        <v>5853</v>
      </c>
    </row>
    <row r="2232" spans="1:4" ht="15.75" x14ac:dyDescent="0.25">
      <c r="A2232" s="21" t="s">
        <v>127</v>
      </c>
      <c r="B2232" s="22" t="s">
        <v>2384</v>
      </c>
      <c r="C2232" s="22" t="s">
        <v>5856</v>
      </c>
      <c r="D2232" s="23" t="s">
        <v>5855</v>
      </c>
    </row>
    <row r="2233" spans="1:4" ht="15.75" x14ac:dyDescent="0.25">
      <c r="A2233" s="21" t="s">
        <v>126</v>
      </c>
      <c r="B2233" s="22" t="s">
        <v>2384</v>
      </c>
      <c r="C2233" s="22" t="s">
        <v>5858</v>
      </c>
      <c r="D2233" s="23" t="s">
        <v>5857</v>
      </c>
    </row>
    <row r="2234" spans="1:4" ht="15.75" x14ac:dyDescent="0.25">
      <c r="A2234" s="21" t="s">
        <v>125</v>
      </c>
      <c r="B2234" s="22" t="s">
        <v>2384</v>
      </c>
      <c r="C2234" s="22" t="s">
        <v>5860</v>
      </c>
      <c r="D2234" s="23" t="s">
        <v>5859</v>
      </c>
    </row>
    <row r="2235" spans="1:4" ht="15.75" x14ac:dyDescent="0.25">
      <c r="A2235" s="21" t="s">
        <v>124</v>
      </c>
      <c r="B2235" s="22" t="s">
        <v>2387</v>
      </c>
      <c r="C2235" s="22" t="s">
        <v>2398</v>
      </c>
      <c r="D2235" s="23" t="s">
        <v>4221</v>
      </c>
    </row>
    <row r="2236" spans="1:4" ht="15.75" x14ac:dyDescent="0.25">
      <c r="A2236" s="21" t="s">
        <v>123</v>
      </c>
      <c r="B2236" s="22" t="s">
        <v>2387</v>
      </c>
      <c r="C2236" s="22" t="s">
        <v>2424</v>
      </c>
      <c r="D2236" s="23" t="s">
        <v>5861</v>
      </c>
    </row>
    <row r="2237" spans="1:4" ht="15.75" x14ac:dyDescent="0.25">
      <c r="A2237" s="21" t="s">
        <v>122</v>
      </c>
      <c r="B2237" s="22" t="s">
        <v>2387</v>
      </c>
      <c r="C2237" s="22" t="s">
        <v>5863</v>
      </c>
      <c r="D2237" s="23" t="s">
        <v>5862</v>
      </c>
    </row>
    <row r="2238" spans="1:4" ht="15.75" x14ac:dyDescent="0.25">
      <c r="A2238" s="21" t="s">
        <v>121</v>
      </c>
      <c r="B2238" s="22" t="s">
        <v>2387</v>
      </c>
      <c r="C2238" s="22" t="s">
        <v>4736</v>
      </c>
      <c r="D2238" s="23" t="s">
        <v>5864</v>
      </c>
    </row>
    <row r="2239" spans="1:4" ht="15.75" x14ac:dyDescent="0.25">
      <c r="A2239" s="21" t="s">
        <v>120</v>
      </c>
      <c r="B2239" s="22" t="s">
        <v>2387</v>
      </c>
      <c r="C2239" s="22" t="s">
        <v>5866</v>
      </c>
      <c r="D2239" s="23" t="s">
        <v>5865</v>
      </c>
    </row>
    <row r="2240" spans="1:4" ht="15.75" x14ac:dyDescent="0.25">
      <c r="A2240" s="21" t="s">
        <v>119</v>
      </c>
      <c r="B2240" s="22" t="s">
        <v>2387</v>
      </c>
      <c r="C2240" s="22" t="s">
        <v>4398</v>
      </c>
      <c r="D2240" s="23" t="s">
        <v>2514</v>
      </c>
    </row>
    <row r="2241" spans="1:4" ht="15.75" x14ac:dyDescent="0.25">
      <c r="A2241" s="21" t="s">
        <v>118</v>
      </c>
      <c r="B2241" s="22" t="s">
        <v>2384</v>
      </c>
      <c r="C2241" s="22" t="s">
        <v>5868</v>
      </c>
      <c r="D2241" s="23" t="s">
        <v>5867</v>
      </c>
    </row>
    <row r="2242" spans="1:4" ht="15.75" x14ac:dyDescent="0.25">
      <c r="A2242" s="21" t="s">
        <v>117</v>
      </c>
      <c r="B2242" s="22" t="s">
        <v>2384</v>
      </c>
      <c r="C2242" s="22" t="s">
        <v>2573</v>
      </c>
      <c r="D2242" s="23" t="s">
        <v>5869</v>
      </c>
    </row>
    <row r="2243" spans="1:4" ht="15.75" x14ac:dyDescent="0.25">
      <c r="A2243" s="21" t="s">
        <v>116</v>
      </c>
      <c r="B2243" s="22" t="s">
        <v>2384</v>
      </c>
      <c r="C2243" s="22" t="s">
        <v>5871</v>
      </c>
      <c r="D2243" s="23" t="s">
        <v>5870</v>
      </c>
    </row>
    <row r="2244" spans="1:4" ht="15.75" x14ac:dyDescent="0.25">
      <c r="A2244" s="21" t="s">
        <v>115</v>
      </c>
      <c r="B2244" s="22" t="s">
        <v>2387</v>
      </c>
      <c r="C2244" s="22" t="s">
        <v>3143</v>
      </c>
      <c r="D2244" s="23" t="s">
        <v>3962</v>
      </c>
    </row>
    <row r="2245" spans="1:4" ht="15.75" x14ac:dyDescent="0.25">
      <c r="A2245" s="21" t="s">
        <v>114</v>
      </c>
      <c r="B2245" s="22" t="s">
        <v>2387</v>
      </c>
      <c r="C2245" s="22" t="s">
        <v>2578</v>
      </c>
      <c r="D2245" s="23" t="s">
        <v>5872</v>
      </c>
    </row>
    <row r="2246" spans="1:4" ht="15.75" x14ac:dyDescent="0.25">
      <c r="A2246" s="21" t="s">
        <v>113</v>
      </c>
      <c r="B2246" s="22" t="s">
        <v>2384</v>
      </c>
      <c r="C2246" s="22" t="s">
        <v>4754</v>
      </c>
      <c r="D2246" s="23" t="s">
        <v>3560</v>
      </c>
    </row>
    <row r="2247" spans="1:4" ht="15.75" x14ac:dyDescent="0.25">
      <c r="A2247" s="21" t="s">
        <v>112</v>
      </c>
      <c r="B2247" s="22" t="s">
        <v>2384</v>
      </c>
      <c r="C2247" s="22" t="s">
        <v>3749</v>
      </c>
      <c r="D2247" s="23" t="s">
        <v>5873</v>
      </c>
    </row>
    <row r="2248" spans="1:4" ht="15.75" x14ac:dyDescent="0.25">
      <c r="A2248" s="21" t="s">
        <v>111</v>
      </c>
      <c r="B2248" s="22" t="s">
        <v>2384</v>
      </c>
      <c r="C2248" s="22" t="s">
        <v>2573</v>
      </c>
      <c r="D2248" s="23" t="s">
        <v>5874</v>
      </c>
    </row>
    <row r="2249" spans="1:4" ht="15.75" x14ac:dyDescent="0.25">
      <c r="A2249" s="21" t="s">
        <v>110</v>
      </c>
      <c r="B2249" s="22" t="s">
        <v>2387</v>
      </c>
      <c r="C2249" s="22" t="s">
        <v>5876</v>
      </c>
      <c r="D2249" s="23" t="s">
        <v>5875</v>
      </c>
    </row>
    <row r="2250" spans="1:4" ht="15.75" x14ac:dyDescent="0.25">
      <c r="A2250" s="21" t="s">
        <v>109</v>
      </c>
      <c r="B2250" s="22" t="s">
        <v>2387</v>
      </c>
      <c r="C2250" s="22" t="s">
        <v>3313</v>
      </c>
      <c r="D2250" s="23" t="s">
        <v>5877</v>
      </c>
    </row>
    <row r="2251" spans="1:4" ht="15.75" x14ac:dyDescent="0.25">
      <c r="A2251" s="21" t="s">
        <v>108</v>
      </c>
      <c r="B2251" s="22" t="s">
        <v>2384</v>
      </c>
      <c r="C2251" s="22" t="s">
        <v>3430</v>
      </c>
      <c r="D2251" s="23" t="s">
        <v>5878</v>
      </c>
    </row>
    <row r="2252" spans="1:4" ht="15.75" x14ac:dyDescent="0.25">
      <c r="A2252" s="21" t="s">
        <v>107</v>
      </c>
      <c r="B2252" s="22" t="s">
        <v>2384</v>
      </c>
      <c r="C2252" s="22" t="s">
        <v>2443</v>
      </c>
      <c r="D2252" s="23" t="s">
        <v>5879</v>
      </c>
    </row>
    <row r="2253" spans="1:4" ht="15.75" x14ac:dyDescent="0.25">
      <c r="A2253" s="21" t="s">
        <v>106</v>
      </c>
      <c r="B2253" s="22" t="s">
        <v>2387</v>
      </c>
      <c r="C2253" s="22" t="s">
        <v>3139</v>
      </c>
      <c r="D2253" s="23" t="s">
        <v>5880</v>
      </c>
    </row>
    <row r="2254" spans="1:4" ht="15.75" x14ac:dyDescent="0.25">
      <c r="A2254" s="21" t="s">
        <v>105</v>
      </c>
      <c r="B2254" s="22" t="s">
        <v>2384</v>
      </c>
      <c r="C2254" s="22" t="s">
        <v>5882</v>
      </c>
      <c r="D2254" s="23" t="s">
        <v>5881</v>
      </c>
    </row>
    <row r="2255" spans="1:4" ht="15.75" x14ac:dyDescent="0.25">
      <c r="A2255" s="21" t="s">
        <v>104</v>
      </c>
      <c r="B2255" s="22" t="s">
        <v>2384</v>
      </c>
      <c r="C2255" s="22" t="s">
        <v>4158</v>
      </c>
      <c r="D2255" s="23" t="s">
        <v>5883</v>
      </c>
    </row>
    <row r="2256" spans="1:4" ht="15.75" x14ac:dyDescent="0.25">
      <c r="A2256" s="21" t="s">
        <v>103</v>
      </c>
      <c r="B2256" s="22" t="s">
        <v>2384</v>
      </c>
      <c r="C2256" s="22" t="s">
        <v>5885</v>
      </c>
      <c r="D2256" s="23" t="s">
        <v>5884</v>
      </c>
    </row>
    <row r="2257" spans="1:4" ht="15.75" x14ac:dyDescent="0.25">
      <c r="A2257" s="21" t="s">
        <v>102</v>
      </c>
      <c r="B2257" s="22" t="s">
        <v>2387</v>
      </c>
      <c r="C2257" s="22" t="s">
        <v>2630</v>
      </c>
      <c r="D2257" s="23" t="s">
        <v>2514</v>
      </c>
    </row>
    <row r="2258" spans="1:4" ht="15.75" x14ac:dyDescent="0.25">
      <c r="A2258" s="21" t="s">
        <v>101</v>
      </c>
      <c r="B2258" s="22" t="s">
        <v>2387</v>
      </c>
      <c r="C2258" s="22" t="s">
        <v>5887</v>
      </c>
      <c r="D2258" s="23" t="s">
        <v>5886</v>
      </c>
    </row>
    <row r="2259" spans="1:4" ht="15.75" x14ac:dyDescent="0.25">
      <c r="A2259" s="21" t="s">
        <v>100</v>
      </c>
      <c r="B2259" s="22" t="s">
        <v>2387</v>
      </c>
      <c r="C2259" s="22" t="s">
        <v>5889</v>
      </c>
      <c r="D2259" s="23" t="s">
        <v>5888</v>
      </c>
    </row>
    <row r="2260" spans="1:4" ht="15.75" x14ac:dyDescent="0.25">
      <c r="A2260" s="21" t="s">
        <v>99</v>
      </c>
      <c r="B2260" s="22" t="s">
        <v>2387</v>
      </c>
      <c r="C2260" s="22" t="s">
        <v>5891</v>
      </c>
      <c r="D2260" s="23" t="s">
        <v>5890</v>
      </c>
    </row>
    <row r="2261" spans="1:4" ht="15.75" x14ac:dyDescent="0.25">
      <c r="A2261" s="21" t="s">
        <v>98</v>
      </c>
      <c r="B2261" s="22" t="s">
        <v>2387</v>
      </c>
      <c r="C2261" s="22" t="s">
        <v>2820</v>
      </c>
      <c r="D2261" s="23" t="s">
        <v>5892</v>
      </c>
    </row>
    <row r="2262" spans="1:4" ht="15.75" x14ac:dyDescent="0.25">
      <c r="A2262" s="21" t="s">
        <v>97</v>
      </c>
      <c r="B2262" s="22" t="s">
        <v>2384</v>
      </c>
      <c r="C2262" s="22" t="s">
        <v>2535</v>
      </c>
      <c r="D2262" s="23" t="s">
        <v>5893</v>
      </c>
    </row>
    <row r="2263" spans="1:4" ht="15.75" x14ac:dyDescent="0.25">
      <c r="A2263" s="21" t="s">
        <v>96</v>
      </c>
      <c r="B2263" s="22" t="s">
        <v>2387</v>
      </c>
      <c r="C2263" s="22" t="s">
        <v>2513</v>
      </c>
      <c r="D2263" s="23" t="s">
        <v>5894</v>
      </c>
    </row>
    <row r="2264" spans="1:4" ht="15.75" x14ac:dyDescent="0.25">
      <c r="A2264" s="21" t="s">
        <v>95</v>
      </c>
      <c r="B2264" s="22" t="s">
        <v>2387</v>
      </c>
      <c r="C2264" s="22" t="s">
        <v>2781</v>
      </c>
      <c r="D2264" s="23" t="s">
        <v>5895</v>
      </c>
    </row>
    <row r="2265" spans="1:4" ht="15.75" x14ac:dyDescent="0.25">
      <c r="A2265" s="21" t="s">
        <v>94</v>
      </c>
      <c r="B2265" s="22" t="s">
        <v>2387</v>
      </c>
      <c r="C2265" s="22" t="s">
        <v>5897</v>
      </c>
      <c r="D2265" s="23" t="s">
        <v>5896</v>
      </c>
    </row>
    <row r="2266" spans="1:4" ht="15.75" x14ac:dyDescent="0.25">
      <c r="A2266" s="21" t="s">
        <v>93</v>
      </c>
      <c r="B2266" s="22" t="s">
        <v>2387</v>
      </c>
      <c r="C2266" s="22" t="s">
        <v>2684</v>
      </c>
      <c r="D2266" s="23" t="s">
        <v>5044</v>
      </c>
    </row>
    <row r="2267" spans="1:4" ht="15.75" x14ac:dyDescent="0.25">
      <c r="A2267" s="21" t="s">
        <v>92</v>
      </c>
      <c r="B2267" s="22" t="s">
        <v>2384</v>
      </c>
      <c r="C2267" s="22" t="s">
        <v>4296</v>
      </c>
      <c r="D2267" s="23" t="s">
        <v>5898</v>
      </c>
    </row>
    <row r="2268" spans="1:4" ht="15.75" x14ac:dyDescent="0.25">
      <c r="A2268" s="21" t="s">
        <v>91</v>
      </c>
      <c r="B2268" s="22" t="s">
        <v>2384</v>
      </c>
      <c r="C2268" s="22" t="s">
        <v>3329</v>
      </c>
      <c r="D2268" s="23" t="s">
        <v>5899</v>
      </c>
    </row>
    <row r="2269" spans="1:4" ht="15.75" x14ac:dyDescent="0.25">
      <c r="A2269" s="21" t="s">
        <v>90</v>
      </c>
      <c r="B2269" s="22" t="s">
        <v>2384</v>
      </c>
      <c r="C2269" s="22" t="s">
        <v>5901</v>
      </c>
      <c r="D2269" s="23" t="s">
        <v>5900</v>
      </c>
    </row>
    <row r="2270" spans="1:4" ht="15.75" x14ac:dyDescent="0.25">
      <c r="A2270" s="21" t="s">
        <v>89</v>
      </c>
      <c r="B2270" s="22" t="s">
        <v>2384</v>
      </c>
      <c r="C2270" s="22" t="s">
        <v>5902</v>
      </c>
      <c r="D2270" s="23" t="s">
        <v>2641</v>
      </c>
    </row>
    <row r="2271" spans="1:4" ht="15.75" x14ac:dyDescent="0.25">
      <c r="A2271" s="21" t="s">
        <v>88</v>
      </c>
      <c r="B2271" s="22" t="s">
        <v>2384</v>
      </c>
      <c r="C2271" s="22" t="s">
        <v>4759</v>
      </c>
      <c r="D2271" s="23" t="s">
        <v>3429</v>
      </c>
    </row>
    <row r="2272" spans="1:4" ht="15.75" x14ac:dyDescent="0.25">
      <c r="A2272" s="21" t="s">
        <v>87</v>
      </c>
      <c r="B2272" s="22" t="s">
        <v>2387</v>
      </c>
      <c r="C2272" s="22" t="s">
        <v>5904</v>
      </c>
      <c r="D2272" s="23" t="s">
        <v>5903</v>
      </c>
    </row>
    <row r="2273" spans="1:4" ht="15.75" x14ac:dyDescent="0.25">
      <c r="A2273" s="21" t="s">
        <v>86</v>
      </c>
      <c r="B2273" s="22" t="s">
        <v>2384</v>
      </c>
      <c r="C2273" s="22" t="s">
        <v>5906</v>
      </c>
      <c r="D2273" s="23" t="s">
        <v>5905</v>
      </c>
    </row>
    <row r="2274" spans="1:4" ht="15.75" x14ac:dyDescent="0.25">
      <c r="A2274" s="21" t="s">
        <v>85</v>
      </c>
      <c r="B2274" s="22" t="s">
        <v>2387</v>
      </c>
      <c r="C2274" s="22" t="s">
        <v>5907</v>
      </c>
      <c r="D2274" s="23" t="s">
        <v>2518</v>
      </c>
    </row>
    <row r="2275" spans="1:4" ht="15.75" x14ac:dyDescent="0.25">
      <c r="A2275" s="21" t="s">
        <v>84</v>
      </c>
      <c r="B2275" s="22" t="s">
        <v>2384</v>
      </c>
      <c r="C2275" s="22" t="s">
        <v>5792</v>
      </c>
      <c r="D2275" s="23" t="s">
        <v>5908</v>
      </c>
    </row>
    <row r="2276" spans="1:4" ht="15.75" x14ac:dyDescent="0.25">
      <c r="A2276" s="21" t="s">
        <v>83</v>
      </c>
      <c r="B2276" s="22" t="s">
        <v>2387</v>
      </c>
      <c r="C2276" s="22" t="s">
        <v>3226</v>
      </c>
      <c r="D2276" s="23" t="s">
        <v>5909</v>
      </c>
    </row>
    <row r="2277" spans="1:4" ht="15.75" x14ac:dyDescent="0.25">
      <c r="A2277" s="21" t="s">
        <v>82</v>
      </c>
      <c r="B2277" s="22" t="s">
        <v>2387</v>
      </c>
      <c r="C2277" s="22" t="s">
        <v>4122</v>
      </c>
      <c r="D2277" s="23" t="s">
        <v>5910</v>
      </c>
    </row>
    <row r="2278" spans="1:4" ht="15.75" x14ac:dyDescent="0.25">
      <c r="A2278" s="21" t="s">
        <v>81</v>
      </c>
      <c r="B2278" s="22" t="s">
        <v>2384</v>
      </c>
      <c r="C2278" s="22" t="s">
        <v>5912</v>
      </c>
      <c r="D2278" s="23" t="s">
        <v>5911</v>
      </c>
    </row>
    <row r="2279" spans="1:4" ht="15.75" x14ac:dyDescent="0.25">
      <c r="A2279" s="21" t="s">
        <v>80</v>
      </c>
      <c r="B2279" s="22" t="s">
        <v>2387</v>
      </c>
      <c r="C2279" s="22" t="s">
        <v>2588</v>
      </c>
      <c r="D2279" s="23" t="s">
        <v>5913</v>
      </c>
    </row>
    <row r="2280" spans="1:4" ht="15.75" x14ac:dyDescent="0.25">
      <c r="A2280" s="21" t="s">
        <v>79</v>
      </c>
      <c r="B2280" s="22" t="s">
        <v>2387</v>
      </c>
      <c r="C2280" s="22" t="s">
        <v>5914</v>
      </c>
      <c r="D2280" s="23" t="s">
        <v>2727</v>
      </c>
    </row>
    <row r="2281" spans="1:4" ht="15.75" x14ac:dyDescent="0.25">
      <c r="A2281" s="21" t="s">
        <v>78</v>
      </c>
      <c r="B2281" s="22" t="s">
        <v>2387</v>
      </c>
      <c r="C2281" s="22" t="s">
        <v>2537</v>
      </c>
      <c r="D2281" s="23" t="s">
        <v>5915</v>
      </c>
    </row>
    <row r="2282" spans="1:4" ht="15.75" x14ac:dyDescent="0.25">
      <c r="A2282" s="21" t="s">
        <v>77</v>
      </c>
      <c r="B2282" s="22" t="s">
        <v>2387</v>
      </c>
      <c r="C2282" s="22" t="s">
        <v>5917</v>
      </c>
      <c r="D2282" s="23" t="s">
        <v>5916</v>
      </c>
    </row>
    <row r="2283" spans="1:4" ht="15.75" x14ac:dyDescent="0.25">
      <c r="A2283" s="21" t="s">
        <v>76</v>
      </c>
      <c r="B2283" s="22" t="s">
        <v>2384</v>
      </c>
      <c r="C2283" s="22" t="s">
        <v>2545</v>
      </c>
      <c r="D2283" s="23" t="s">
        <v>2466</v>
      </c>
    </row>
    <row r="2284" spans="1:4" ht="15.75" x14ac:dyDescent="0.25">
      <c r="A2284" s="21" t="s">
        <v>75</v>
      </c>
      <c r="B2284" s="22" t="s">
        <v>2387</v>
      </c>
      <c r="C2284" s="22" t="s">
        <v>2408</v>
      </c>
      <c r="D2284" s="23" t="s">
        <v>5918</v>
      </c>
    </row>
    <row r="2285" spans="1:4" ht="15.75" x14ac:dyDescent="0.25">
      <c r="A2285" s="21" t="s">
        <v>74</v>
      </c>
      <c r="B2285" s="22" t="s">
        <v>2384</v>
      </c>
      <c r="C2285" s="22" t="s">
        <v>3973</v>
      </c>
      <c r="D2285" s="23" t="s">
        <v>5919</v>
      </c>
    </row>
    <row r="2286" spans="1:4" ht="15.75" x14ac:dyDescent="0.25">
      <c r="A2286" s="21" t="s">
        <v>73</v>
      </c>
      <c r="B2286" s="22" t="s">
        <v>2387</v>
      </c>
      <c r="C2286" s="22" t="s">
        <v>5921</v>
      </c>
      <c r="D2286" s="23" t="s">
        <v>5920</v>
      </c>
    </row>
    <row r="2287" spans="1:4" ht="15.75" x14ac:dyDescent="0.25">
      <c r="A2287" s="21" t="s">
        <v>72</v>
      </c>
      <c r="B2287" s="22" t="s">
        <v>2384</v>
      </c>
      <c r="C2287" s="22" t="s">
        <v>2561</v>
      </c>
      <c r="D2287" s="23" t="s">
        <v>5880</v>
      </c>
    </row>
    <row r="2288" spans="1:4" ht="15.75" x14ac:dyDescent="0.25">
      <c r="A2288" s="21" t="s">
        <v>71</v>
      </c>
      <c r="B2288" s="22" t="s">
        <v>2387</v>
      </c>
      <c r="C2288" s="22" t="s">
        <v>5923</v>
      </c>
      <c r="D2288" s="23" t="s">
        <v>5922</v>
      </c>
    </row>
    <row r="2289" spans="1:4" ht="15.75" x14ac:dyDescent="0.25">
      <c r="A2289" s="21" t="s">
        <v>70</v>
      </c>
      <c r="B2289" s="22" t="s">
        <v>2384</v>
      </c>
      <c r="C2289" s="22" t="s">
        <v>4763</v>
      </c>
      <c r="D2289" s="23" t="s">
        <v>5924</v>
      </c>
    </row>
    <row r="2290" spans="1:4" ht="15.75" x14ac:dyDescent="0.25">
      <c r="A2290" s="21" t="s">
        <v>69</v>
      </c>
      <c r="B2290" s="22" t="s">
        <v>2387</v>
      </c>
      <c r="C2290" s="22" t="s">
        <v>5926</v>
      </c>
      <c r="D2290" s="23" t="s">
        <v>5925</v>
      </c>
    </row>
    <row r="2291" spans="1:4" ht="15.75" x14ac:dyDescent="0.25">
      <c r="A2291" s="21" t="s">
        <v>68</v>
      </c>
      <c r="B2291" s="22" t="s">
        <v>2387</v>
      </c>
      <c r="C2291" s="22" t="s">
        <v>5928</v>
      </c>
      <c r="D2291" s="23" t="s">
        <v>5927</v>
      </c>
    </row>
    <row r="2292" spans="1:4" ht="15.75" x14ac:dyDescent="0.25">
      <c r="A2292" s="21" t="s">
        <v>67</v>
      </c>
      <c r="B2292" s="22" t="s">
        <v>2384</v>
      </c>
      <c r="C2292" s="22" t="s">
        <v>2887</v>
      </c>
      <c r="D2292" s="23" t="s">
        <v>2727</v>
      </c>
    </row>
    <row r="2293" spans="1:4" ht="15.75" x14ac:dyDescent="0.25">
      <c r="A2293" s="21" t="s">
        <v>66</v>
      </c>
      <c r="B2293" s="22" t="s">
        <v>2387</v>
      </c>
      <c r="C2293" s="22" t="s">
        <v>5930</v>
      </c>
      <c r="D2293" s="23" t="s">
        <v>5929</v>
      </c>
    </row>
    <row r="2294" spans="1:4" ht="15.75" x14ac:dyDescent="0.25">
      <c r="A2294" s="21" t="s">
        <v>65</v>
      </c>
      <c r="B2294" s="22" t="s">
        <v>2387</v>
      </c>
      <c r="C2294" s="22" t="s">
        <v>2481</v>
      </c>
      <c r="D2294" s="23" t="s">
        <v>2550</v>
      </c>
    </row>
    <row r="2295" spans="1:4" ht="15.75" x14ac:dyDescent="0.25">
      <c r="A2295" s="21" t="s">
        <v>64</v>
      </c>
      <c r="B2295" s="22" t="s">
        <v>2384</v>
      </c>
      <c r="C2295" s="22" t="s">
        <v>2561</v>
      </c>
      <c r="D2295" s="23" t="s">
        <v>5931</v>
      </c>
    </row>
    <row r="2296" spans="1:4" ht="15.75" x14ac:dyDescent="0.25">
      <c r="A2296" s="21" t="s">
        <v>63</v>
      </c>
      <c r="B2296" s="22" t="s">
        <v>2387</v>
      </c>
      <c r="C2296" s="22" t="s">
        <v>3649</v>
      </c>
      <c r="D2296" s="23" t="s">
        <v>5932</v>
      </c>
    </row>
    <row r="2297" spans="1:4" ht="15.75" x14ac:dyDescent="0.25">
      <c r="A2297" s="21" t="s">
        <v>62</v>
      </c>
      <c r="B2297" s="22" t="s">
        <v>2387</v>
      </c>
      <c r="C2297" s="22" t="s">
        <v>5934</v>
      </c>
      <c r="D2297" s="23" t="s">
        <v>5933</v>
      </c>
    </row>
    <row r="2298" spans="1:4" ht="15.75" x14ac:dyDescent="0.25">
      <c r="A2298" s="21" t="s">
        <v>61</v>
      </c>
      <c r="B2298" s="22" t="s">
        <v>2387</v>
      </c>
      <c r="C2298" s="22" t="s">
        <v>5936</v>
      </c>
      <c r="D2298" s="23" t="s">
        <v>5935</v>
      </c>
    </row>
    <row r="2299" spans="1:4" ht="15.75" x14ac:dyDescent="0.25">
      <c r="A2299" s="21" t="s">
        <v>60</v>
      </c>
      <c r="B2299" s="22" t="s">
        <v>2384</v>
      </c>
      <c r="C2299" s="22" t="s">
        <v>5938</v>
      </c>
      <c r="D2299" s="23" t="s">
        <v>5937</v>
      </c>
    </row>
    <row r="2300" spans="1:4" ht="15.75" x14ac:dyDescent="0.25">
      <c r="A2300" s="21" t="s">
        <v>59</v>
      </c>
      <c r="B2300" s="22" t="s">
        <v>2387</v>
      </c>
      <c r="C2300" s="22" t="s">
        <v>5940</v>
      </c>
      <c r="D2300" s="23" t="s">
        <v>5939</v>
      </c>
    </row>
    <row r="2301" spans="1:4" ht="15.75" x14ac:dyDescent="0.25">
      <c r="A2301" s="21" t="s">
        <v>58</v>
      </c>
      <c r="B2301" s="22" t="s">
        <v>2387</v>
      </c>
      <c r="C2301" s="22" t="s">
        <v>2543</v>
      </c>
      <c r="D2301" s="23" t="s">
        <v>5941</v>
      </c>
    </row>
    <row r="2302" spans="1:4" ht="15.75" x14ac:dyDescent="0.25">
      <c r="A2302" s="21" t="s">
        <v>57</v>
      </c>
      <c r="B2302" s="22" t="s">
        <v>2387</v>
      </c>
      <c r="C2302" s="22" t="s">
        <v>5943</v>
      </c>
      <c r="D2302" s="23" t="s">
        <v>5942</v>
      </c>
    </row>
    <row r="2303" spans="1:4" ht="15.75" x14ac:dyDescent="0.25">
      <c r="A2303" s="21" t="s">
        <v>56</v>
      </c>
      <c r="B2303" s="22" t="s">
        <v>2387</v>
      </c>
      <c r="C2303" s="22" t="s">
        <v>2408</v>
      </c>
      <c r="D2303" s="23" t="s">
        <v>2900</v>
      </c>
    </row>
    <row r="2304" spans="1:4" ht="15.75" x14ac:dyDescent="0.25">
      <c r="A2304" s="21" t="s">
        <v>55</v>
      </c>
      <c r="B2304" s="22" t="s">
        <v>2384</v>
      </c>
      <c r="C2304" s="22" t="s">
        <v>5945</v>
      </c>
      <c r="D2304" s="23" t="s">
        <v>5944</v>
      </c>
    </row>
    <row r="2305" spans="1:4" ht="15.75" x14ac:dyDescent="0.25">
      <c r="A2305" s="21" t="s">
        <v>54</v>
      </c>
      <c r="B2305" s="22" t="s">
        <v>2387</v>
      </c>
      <c r="C2305" s="22" t="s">
        <v>3226</v>
      </c>
      <c r="D2305" s="23" t="s">
        <v>5946</v>
      </c>
    </row>
    <row r="2306" spans="1:4" ht="15.75" x14ac:dyDescent="0.25">
      <c r="A2306" s="21" t="s">
        <v>53</v>
      </c>
      <c r="B2306" s="22" t="s">
        <v>2387</v>
      </c>
      <c r="C2306" s="22" t="s">
        <v>2662</v>
      </c>
      <c r="D2306" s="23" t="s">
        <v>5947</v>
      </c>
    </row>
    <row r="2307" spans="1:4" ht="15.75" x14ac:dyDescent="0.25">
      <c r="A2307" s="21" t="s">
        <v>52</v>
      </c>
      <c r="B2307" s="22" t="s">
        <v>2387</v>
      </c>
      <c r="C2307" s="22" t="s">
        <v>4265</v>
      </c>
      <c r="D2307" s="23" t="s">
        <v>5948</v>
      </c>
    </row>
    <row r="2308" spans="1:4" ht="15.75" x14ac:dyDescent="0.25">
      <c r="A2308" s="21" t="s">
        <v>51</v>
      </c>
      <c r="B2308" s="22" t="s">
        <v>2384</v>
      </c>
      <c r="C2308" s="22" t="s">
        <v>2918</v>
      </c>
      <c r="D2308" s="23" t="s">
        <v>5949</v>
      </c>
    </row>
    <row r="2309" spans="1:4" ht="15.75" x14ac:dyDescent="0.25">
      <c r="A2309" s="21" t="s">
        <v>50</v>
      </c>
      <c r="B2309" s="22" t="s">
        <v>2384</v>
      </c>
      <c r="C2309" s="22" t="s">
        <v>5165</v>
      </c>
      <c r="D2309" s="23" t="s">
        <v>5950</v>
      </c>
    </row>
    <row r="2310" spans="1:4" ht="15.75" x14ac:dyDescent="0.25">
      <c r="A2310" s="21" t="s">
        <v>49</v>
      </c>
      <c r="B2310" s="22" t="s">
        <v>2384</v>
      </c>
      <c r="C2310" s="22" t="s">
        <v>5132</v>
      </c>
      <c r="D2310" s="23" t="s">
        <v>5302</v>
      </c>
    </row>
    <row r="2311" spans="1:4" ht="15.75" x14ac:dyDescent="0.25">
      <c r="A2311" s="21" t="s">
        <v>48</v>
      </c>
      <c r="B2311" s="22" t="s">
        <v>2387</v>
      </c>
      <c r="C2311" s="22" t="s">
        <v>2684</v>
      </c>
      <c r="D2311" s="23" t="s">
        <v>2641</v>
      </c>
    </row>
    <row r="2312" spans="1:4" ht="15.75" x14ac:dyDescent="0.25">
      <c r="A2312" s="21" t="s">
        <v>47</v>
      </c>
      <c r="B2312" s="22" t="s">
        <v>3259</v>
      </c>
      <c r="C2312" s="22" t="s">
        <v>3544</v>
      </c>
      <c r="D2312" s="23" t="s">
        <v>5951</v>
      </c>
    </row>
    <row r="2313" spans="1:4" ht="15.75" x14ac:dyDescent="0.25">
      <c r="A2313" s="21" t="s">
        <v>46</v>
      </c>
      <c r="B2313" s="22" t="s">
        <v>2384</v>
      </c>
      <c r="C2313" s="22" t="s">
        <v>2496</v>
      </c>
      <c r="D2313" s="23" t="s">
        <v>5952</v>
      </c>
    </row>
    <row r="2314" spans="1:4" ht="15.75" x14ac:dyDescent="0.25">
      <c r="A2314" s="21" t="s">
        <v>45</v>
      </c>
      <c r="B2314" s="22" t="s">
        <v>2387</v>
      </c>
      <c r="C2314" s="22" t="s">
        <v>2463</v>
      </c>
      <c r="D2314" s="23" t="s">
        <v>5953</v>
      </c>
    </row>
    <row r="2315" spans="1:4" ht="15.75" x14ac:dyDescent="0.25">
      <c r="A2315" s="21" t="s">
        <v>44</v>
      </c>
      <c r="B2315" s="22" t="s">
        <v>2384</v>
      </c>
      <c r="C2315" s="22" t="s">
        <v>3119</v>
      </c>
      <c r="D2315" s="23" t="s">
        <v>5954</v>
      </c>
    </row>
    <row r="2316" spans="1:4" ht="15.75" x14ac:dyDescent="0.25">
      <c r="A2316" s="21" t="s">
        <v>43</v>
      </c>
      <c r="B2316" s="22" t="s">
        <v>2384</v>
      </c>
      <c r="C2316" s="22" t="s">
        <v>5955</v>
      </c>
      <c r="D2316" s="23" t="s">
        <v>3882</v>
      </c>
    </row>
    <row r="2317" spans="1:4" ht="15.75" x14ac:dyDescent="0.25">
      <c r="A2317" s="21" t="s">
        <v>41</v>
      </c>
      <c r="B2317" s="22" t="s">
        <v>2387</v>
      </c>
      <c r="C2317" s="22" t="s">
        <v>5956</v>
      </c>
      <c r="D2317" s="23" t="s">
        <v>2933</v>
      </c>
    </row>
    <row r="2318" spans="1:4" ht="15.75" x14ac:dyDescent="0.25">
      <c r="A2318" s="21" t="s">
        <v>40</v>
      </c>
      <c r="B2318" s="22" t="s">
        <v>2387</v>
      </c>
      <c r="C2318" s="22" t="s">
        <v>3767</v>
      </c>
      <c r="D2318" s="23" t="s">
        <v>5957</v>
      </c>
    </row>
    <row r="2319" spans="1:4" ht="15.75" x14ac:dyDescent="0.25">
      <c r="A2319" s="21" t="s">
        <v>39</v>
      </c>
      <c r="B2319" s="22" t="s">
        <v>2384</v>
      </c>
      <c r="C2319" s="22" t="s">
        <v>5958</v>
      </c>
      <c r="D2319" s="23" t="s">
        <v>5186</v>
      </c>
    </row>
    <row r="2320" spans="1:4" ht="15.75" x14ac:dyDescent="0.25">
      <c r="A2320" s="21" t="s">
        <v>38</v>
      </c>
      <c r="B2320" s="22" t="s">
        <v>2387</v>
      </c>
      <c r="C2320" s="22" t="s">
        <v>5960</v>
      </c>
      <c r="D2320" s="23" t="s">
        <v>5959</v>
      </c>
    </row>
    <row r="2321" spans="1:4" ht="15.75" x14ac:dyDescent="0.25">
      <c r="A2321" s="21" t="s">
        <v>36</v>
      </c>
      <c r="B2321" s="22" t="s">
        <v>2384</v>
      </c>
      <c r="C2321" s="22" t="s">
        <v>5962</v>
      </c>
      <c r="D2321" s="23" t="s">
        <v>5961</v>
      </c>
    </row>
    <row r="2322" spans="1:4" ht="15.75" x14ac:dyDescent="0.25">
      <c r="A2322" s="21" t="s">
        <v>34</v>
      </c>
      <c r="B2322" s="22" t="s">
        <v>2387</v>
      </c>
      <c r="C2322" s="22" t="s">
        <v>2569</v>
      </c>
      <c r="D2322" s="23" t="s">
        <v>5963</v>
      </c>
    </row>
    <row r="2323" spans="1:4" ht="15.75" x14ac:dyDescent="0.25">
      <c r="A2323" s="21" t="s">
        <v>33</v>
      </c>
      <c r="B2323" s="22" t="s">
        <v>2384</v>
      </c>
      <c r="C2323" s="22" t="s">
        <v>5965</v>
      </c>
      <c r="D2323" s="23" t="s">
        <v>5964</v>
      </c>
    </row>
    <row r="2324" spans="1:4" ht="15.75" x14ac:dyDescent="0.25">
      <c r="A2324" s="21" t="s">
        <v>32</v>
      </c>
      <c r="B2324" s="22" t="s">
        <v>2387</v>
      </c>
      <c r="C2324" s="22" t="s">
        <v>2684</v>
      </c>
      <c r="D2324" s="23" t="s">
        <v>5966</v>
      </c>
    </row>
    <row r="2325" spans="1:4" ht="15.75" x14ac:dyDescent="0.25">
      <c r="A2325" s="21" t="s">
        <v>29</v>
      </c>
      <c r="B2325" s="22" t="s">
        <v>2384</v>
      </c>
      <c r="C2325" s="22" t="s">
        <v>5968</v>
      </c>
      <c r="D2325" s="23" t="s">
        <v>5967</v>
      </c>
    </row>
    <row r="2326" spans="1:4" ht="15.75" x14ac:dyDescent="0.25">
      <c r="A2326" s="21" t="s">
        <v>28</v>
      </c>
      <c r="B2326" s="22" t="s">
        <v>2387</v>
      </c>
      <c r="C2326" s="22" t="s">
        <v>5969</v>
      </c>
      <c r="D2326" s="23" t="s">
        <v>3703</v>
      </c>
    </row>
    <row r="2327" spans="1:4" ht="15.75" x14ac:dyDescent="0.25">
      <c r="A2327" s="21" t="s">
        <v>27</v>
      </c>
      <c r="B2327" s="22" t="s">
        <v>2387</v>
      </c>
      <c r="C2327" s="22" t="s">
        <v>5971</v>
      </c>
      <c r="D2327" s="23" t="s">
        <v>5970</v>
      </c>
    </row>
    <row r="2328" spans="1:4" ht="15.75" x14ac:dyDescent="0.25">
      <c r="A2328" s="21" t="s">
        <v>26</v>
      </c>
      <c r="B2328" s="22" t="s">
        <v>2384</v>
      </c>
      <c r="C2328" s="22" t="s">
        <v>4222</v>
      </c>
      <c r="D2328" s="23" t="s">
        <v>3025</v>
      </c>
    </row>
    <row r="2329" spans="1:4" ht="15.75" x14ac:dyDescent="0.25">
      <c r="A2329" s="21" t="s">
        <v>25</v>
      </c>
      <c r="B2329" s="22" t="s">
        <v>2384</v>
      </c>
      <c r="C2329" s="22" t="s">
        <v>2430</v>
      </c>
      <c r="D2329" s="23" t="s">
        <v>5972</v>
      </c>
    </row>
    <row r="2330" spans="1:4" ht="15.75" x14ac:dyDescent="0.25">
      <c r="A2330" s="21" t="s">
        <v>24</v>
      </c>
      <c r="B2330" s="22" t="s">
        <v>2384</v>
      </c>
      <c r="C2330" s="22" t="s">
        <v>5974</v>
      </c>
      <c r="D2330" s="23" t="s">
        <v>5973</v>
      </c>
    </row>
    <row r="2331" spans="1:4" ht="15.75" x14ac:dyDescent="0.25">
      <c r="A2331" s="21" t="s">
        <v>22</v>
      </c>
      <c r="B2331" s="22" t="s">
        <v>2384</v>
      </c>
      <c r="C2331" s="22" t="s">
        <v>5976</v>
      </c>
      <c r="D2331" s="23" t="s">
        <v>5975</v>
      </c>
    </row>
    <row r="2332" spans="1:4" ht="15.75" x14ac:dyDescent="0.25">
      <c r="A2332" s="21" t="s">
        <v>21</v>
      </c>
      <c r="B2332" s="22" t="s">
        <v>2387</v>
      </c>
      <c r="C2332" s="22" t="s">
        <v>3143</v>
      </c>
      <c r="D2332" s="23" t="s">
        <v>5977</v>
      </c>
    </row>
    <row r="2333" spans="1:4" ht="15.75" x14ac:dyDescent="0.25">
      <c r="A2333" s="21" t="s">
        <v>19</v>
      </c>
      <c r="B2333" s="22" t="s">
        <v>2387</v>
      </c>
      <c r="C2333" s="22" t="s">
        <v>5979</v>
      </c>
      <c r="D2333" s="23" t="s">
        <v>5978</v>
      </c>
    </row>
    <row r="2334" spans="1:4" ht="15.75" x14ac:dyDescent="0.25">
      <c r="A2334" s="21" t="s">
        <v>17</v>
      </c>
      <c r="B2334" s="22" t="s">
        <v>2384</v>
      </c>
      <c r="C2334" s="22" t="s">
        <v>5151</v>
      </c>
      <c r="D2334" s="23" t="s">
        <v>5980</v>
      </c>
    </row>
    <row r="2335" spans="1:4" ht="15.75" x14ac:dyDescent="0.25">
      <c r="A2335" s="21" t="s">
        <v>14</v>
      </c>
      <c r="B2335" s="22" t="s">
        <v>2387</v>
      </c>
      <c r="C2335" s="22" t="s">
        <v>5982</v>
      </c>
      <c r="D2335" s="23" t="s">
        <v>5981</v>
      </c>
    </row>
    <row r="2336" spans="1:4" ht="15.75" x14ac:dyDescent="0.25">
      <c r="A2336" s="21" t="s">
        <v>9</v>
      </c>
      <c r="B2336" s="22" t="s">
        <v>2387</v>
      </c>
      <c r="C2336" s="22" t="s">
        <v>5984</v>
      </c>
      <c r="D2336" s="23" t="s">
        <v>5983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T6721"/>
  <sheetViews>
    <sheetView topLeftCell="G1" workbookViewId="0">
      <selection activeCell="G4" sqref="G4"/>
    </sheetView>
  </sheetViews>
  <sheetFormatPr defaultRowHeight="15" x14ac:dyDescent="0.25"/>
  <cols>
    <col min="1" max="1" width="11.85546875" bestFit="1" customWidth="1"/>
    <col min="2" max="2" width="7" bestFit="1" customWidth="1"/>
    <col min="3" max="3" width="6.85546875" bestFit="1" customWidth="1"/>
    <col min="4" max="4" width="11.7109375" bestFit="1" customWidth="1"/>
    <col min="5" max="5" width="15.140625" bestFit="1" customWidth="1"/>
    <col min="6" max="6" width="13.7109375" bestFit="1" customWidth="1"/>
    <col min="7" max="7" width="24.42578125" style="5" bestFit="1" customWidth="1"/>
    <col min="8" max="8" width="7.5703125" bestFit="1" customWidth="1"/>
    <col min="9" max="9" width="14.85546875" style="11" bestFit="1" customWidth="1"/>
    <col min="10" max="10" width="16.5703125" customWidth="1"/>
    <col min="11" max="11" width="11.42578125" customWidth="1"/>
    <col min="12" max="12" width="26.28515625" customWidth="1"/>
    <col min="13" max="13" width="12" bestFit="1" customWidth="1"/>
    <col min="14" max="14" width="12" customWidth="1"/>
    <col min="15" max="15" width="9.42578125" customWidth="1"/>
    <col min="21" max="21" width="12.85546875" customWidth="1"/>
  </cols>
  <sheetData>
    <row r="1" spans="1:332" s="10" customFormat="1" ht="18.95" customHeight="1" x14ac:dyDescent="0.25">
      <c r="A1" s="9" t="s">
        <v>0</v>
      </c>
      <c r="B1" s="9" t="s">
        <v>2373</v>
      </c>
      <c r="C1" s="9" t="s">
        <v>2374</v>
      </c>
      <c r="D1" s="9" t="s">
        <v>2375</v>
      </c>
      <c r="E1" s="9" t="s">
        <v>2376</v>
      </c>
      <c r="F1" s="9" t="s">
        <v>2377</v>
      </c>
      <c r="G1" s="9" t="s">
        <v>2378</v>
      </c>
      <c r="H1" s="40" t="s">
        <v>2379</v>
      </c>
      <c r="I1" s="44" t="s">
        <v>6004</v>
      </c>
      <c r="J1" s="45" t="s">
        <v>6005</v>
      </c>
      <c r="K1"/>
      <c r="L1"/>
      <c r="M1"/>
      <c r="N1"/>
      <c r="O1"/>
      <c r="P1"/>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19"/>
      <c r="IS1" s="19"/>
      <c r="IT1" s="19"/>
      <c r="IU1" s="19"/>
      <c r="IV1" s="19"/>
      <c r="IW1" s="19"/>
      <c r="IX1" s="19"/>
      <c r="IY1" s="19"/>
      <c r="IZ1" s="19"/>
      <c r="JA1" s="19"/>
      <c r="JB1" s="19"/>
      <c r="JC1" s="19"/>
      <c r="JD1" s="19"/>
      <c r="JE1" s="19"/>
      <c r="JF1" s="19"/>
      <c r="JG1" s="19"/>
      <c r="JH1" s="19"/>
      <c r="JI1" s="19"/>
      <c r="JJ1" s="19"/>
      <c r="JK1" s="19"/>
      <c r="JL1" s="19"/>
      <c r="JM1" s="19"/>
      <c r="JN1" s="19"/>
      <c r="JO1" s="19"/>
      <c r="JP1" s="19"/>
      <c r="JQ1" s="19"/>
      <c r="JR1" s="19"/>
      <c r="JS1" s="19"/>
      <c r="JT1" s="19"/>
      <c r="JU1" s="19"/>
      <c r="JV1" s="19"/>
      <c r="JW1" s="19"/>
      <c r="JX1" s="19"/>
      <c r="JY1" s="19"/>
      <c r="JZ1" s="19"/>
      <c r="KA1" s="19"/>
      <c r="KB1" s="19"/>
      <c r="KC1" s="19"/>
      <c r="KD1" s="19"/>
      <c r="KE1" s="19"/>
      <c r="KF1" s="19"/>
      <c r="KG1" s="19"/>
      <c r="KH1" s="19"/>
      <c r="KI1" s="19"/>
      <c r="KJ1" s="19"/>
      <c r="KK1" s="19"/>
      <c r="KL1" s="19"/>
      <c r="KM1" s="19"/>
      <c r="KN1" s="19"/>
      <c r="KO1" s="19"/>
      <c r="KP1" s="19"/>
      <c r="KQ1" s="19"/>
      <c r="KR1" s="19"/>
      <c r="KS1" s="19"/>
      <c r="KT1" s="19"/>
      <c r="KU1" s="19"/>
      <c r="KV1" s="19"/>
      <c r="KW1" s="19"/>
      <c r="KX1" s="19"/>
      <c r="KY1" s="19"/>
      <c r="KZ1" s="19"/>
      <c r="LA1" s="19"/>
      <c r="LB1" s="19"/>
      <c r="LC1" s="19"/>
      <c r="LD1" s="19"/>
      <c r="LE1" s="19"/>
      <c r="LF1" s="19"/>
      <c r="LG1" s="19"/>
      <c r="LH1" s="19"/>
      <c r="LI1" s="19"/>
      <c r="LJ1" s="19"/>
      <c r="LK1" s="19"/>
      <c r="LL1" s="19"/>
      <c r="LM1" s="19"/>
      <c r="LN1" s="19"/>
      <c r="LO1" s="19"/>
      <c r="LP1" s="19"/>
      <c r="LQ1" s="19"/>
      <c r="LR1" s="19"/>
      <c r="LS1" s="19"/>
      <c r="LT1" s="18"/>
    </row>
    <row r="2" spans="1:332" x14ac:dyDescent="0.25">
      <c r="A2" s="11" t="s">
        <v>2372</v>
      </c>
      <c r="B2" s="11">
        <v>47.41</v>
      </c>
      <c r="C2" s="11">
        <v>7.47</v>
      </c>
      <c r="D2" s="11" t="s">
        <v>2380</v>
      </c>
      <c r="E2" s="11" t="s">
        <v>2380</v>
      </c>
      <c r="F2" s="11" t="s">
        <v>2380</v>
      </c>
      <c r="G2" s="12">
        <v>0</v>
      </c>
      <c r="H2" s="41" t="s">
        <v>2381</v>
      </c>
      <c r="I2" s="11" t="str">
        <f t="shared" ref="I2:I33" si="0">IF(B2 &lt; 18.5, "Underweight", IF(B2 &lt; 25, "Healthy Weight", IF(B2 &lt; 30, "Overweight", "Obesity")))</f>
        <v>Obesity</v>
      </c>
      <c r="J2" s="43" t="str">
        <f t="shared" ref="J2:J33" si="1">IF(C2 &lt; 5.7, "Normal", IF(C2 &lt;= 6.4, "Prediabetes", "Diabetes"))</f>
        <v>Diabetes</v>
      </c>
    </row>
    <row r="3" spans="1:332" x14ac:dyDescent="0.25">
      <c r="A3" s="11" t="s">
        <v>2371</v>
      </c>
      <c r="B3" s="11">
        <v>30.36</v>
      </c>
      <c r="C3" s="11">
        <v>5.77</v>
      </c>
      <c r="D3" s="11" t="s">
        <v>2380</v>
      </c>
      <c r="E3" s="11" t="s">
        <v>2380</v>
      </c>
      <c r="F3" s="11" t="s">
        <v>2380</v>
      </c>
      <c r="G3" s="12">
        <v>0</v>
      </c>
      <c r="H3" s="41" t="s">
        <v>2381</v>
      </c>
      <c r="I3" s="11" t="str">
        <f t="shared" si="0"/>
        <v>Obesity</v>
      </c>
      <c r="J3" s="43" t="str">
        <f t="shared" si="1"/>
        <v>Prediabetes</v>
      </c>
    </row>
    <row r="4" spans="1:332" x14ac:dyDescent="0.25">
      <c r="A4" s="11" t="s">
        <v>2370</v>
      </c>
      <c r="B4" s="11">
        <v>34.484999999999999</v>
      </c>
      <c r="C4" s="11">
        <v>11.87</v>
      </c>
      <c r="D4" s="11" t="s">
        <v>2381</v>
      </c>
      <c r="E4" s="11" t="s">
        <v>2380</v>
      </c>
      <c r="F4" s="11" t="s">
        <v>2380</v>
      </c>
      <c r="G4" s="11">
        <v>2</v>
      </c>
      <c r="H4" s="41" t="s">
        <v>2381</v>
      </c>
      <c r="I4" s="11" t="str">
        <f t="shared" si="0"/>
        <v>Obesity</v>
      </c>
      <c r="J4" s="43" t="str">
        <f t="shared" si="1"/>
        <v>Diabetes</v>
      </c>
    </row>
    <row r="5" spans="1:332" x14ac:dyDescent="0.25">
      <c r="A5" s="11" t="s">
        <v>2369</v>
      </c>
      <c r="B5" s="11">
        <v>38.094999999999999</v>
      </c>
      <c r="C5" s="11">
        <v>6.05</v>
      </c>
      <c r="D5" s="11" t="s">
        <v>2380</v>
      </c>
      <c r="E5" s="11" t="s">
        <v>2380</v>
      </c>
      <c r="F5" s="11" t="s">
        <v>2380</v>
      </c>
      <c r="G5" s="12">
        <v>0</v>
      </c>
      <c r="H5" s="41" t="s">
        <v>2381</v>
      </c>
      <c r="I5" s="11" t="str">
        <f t="shared" si="0"/>
        <v>Obesity</v>
      </c>
      <c r="J5" s="43" t="str">
        <f t="shared" si="1"/>
        <v>Prediabetes</v>
      </c>
    </row>
    <row r="6" spans="1:332" x14ac:dyDescent="0.25">
      <c r="A6" s="11" t="s">
        <v>2368</v>
      </c>
      <c r="B6" s="11">
        <v>35.53</v>
      </c>
      <c r="C6" s="11">
        <v>5.45</v>
      </c>
      <c r="D6" s="11" t="s">
        <v>2380</v>
      </c>
      <c r="E6" s="11" t="s">
        <v>2380</v>
      </c>
      <c r="F6" s="11" t="s">
        <v>2380</v>
      </c>
      <c r="G6" s="12">
        <v>0</v>
      </c>
      <c r="H6" s="41" t="s">
        <v>2381</v>
      </c>
      <c r="I6" s="11" t="str">
        <f t="shared" si="0"/>
        <v>Obesity</v>
      </c>
      <c r="J6" s="43" t="str">
        <f t="shared" si="1"/>
        <v>Normal</v>
      </c>
    </row>
    <row r="7" spans="1:332" x14ac:dyDescent="0.25">
      <c r="A7" s="11" t="s">
        <v>2367</v>
      </c>
      <c r="B7" s="11">
        <v>32.799999999999997</v>
      </c>
      <c r="C7" s="11">
        <v>6.59</v>
      </c>
      <c r="D7" s="11" t="s">
        <v>2380</v>
      </c>
      <c r="E7" s="11" t="s">
        <v>2380</v>
      </c>
      <c r="F7" s="11" t="s">
        <v>2380</v>
      </c>
      <c r="G7" s="12">
        <v>0</v>
      </c>
      <c r="H7" s="41" t="s">
        <v>2381</v>
      </c>
      <c r="I7" s="11" t="str">
        <f t="shared" si="0"/>
        <v>Obesity</v>
      </c>
      <c r="J7" s="43" t="str">
        <f t="shared" si="1"/>
        <v>Diabetes</v>
      </c>
    </row>
    <row r="8" spans="1:332" x14ac:dyDescent="0.25">
      <c r="A8" s="11" t="s">
        <v>2366</v>
      </c>
      <c r="B8" s="11">
        <v>36.4</v>
      </c>
      <c r="C8" s="11">
        <v>6.07</v>
      </c>
      <c r="D8" s="11" t="s">
        <v>2380</v>
      </c>
      <c r="E8" s="11" t="s">
        <v>2380</v>
      </c>
      <c r="F8" s="11" t="s">
        <v>2380</v>
      </c>
      <c r="G8" s="12">
        <v>0</v>
      </c>
      <c r="H8" s="41" t="s">
        <v>2381</v>
      </c>
      <c r="I8" s="11" t="str">
        <f t="shared" si="0"/>
        <v>Obesity</v>
      </c>
      <c r="J8" s="43" t="str">
        <f t="shared" si="1"/>
        <v>Prediabetes</v>
      </c>
      <c r="L8" s="208" t="s">
        <v>6113</v>
      </c>
      <c r="M8" s="11">
        <f>COUNTIF('Medical Examinations-5'!F:F,"yes")</f>
        <v>391</v>
      </c>
    </row>
    <row r="9" spans="1:332" x14ac:dyDescent="0.25">
      <c r="A9" s="11" t="s">
        <v>2365</v>
      </c>
      <c r="B9" s="11">
        <v>36.96</v>
      </c>
      <c r="C9" s="11">
        <v>7.93</v>
      </c>
      <c r="D9" s="11" t="s">
        <v>2380</v>
      </c>
      <c r="E9" s="11" t="s">
        <v>2380</v>
      </c>
      <c r="F9" s="11" t="s">
        <v>2380</v>
      </c>
      <c r="G9" s="11">
        <v>3</v>
      </c>
      <c r="H9" s="41" t="s">
        <v>2381</v>
      </c>
      <c r="I9" s="11" t="str">
        <f t="shared" si="0"/>
        <v>Obesity</v>
      </c>
      <c r="J9" s="43" t="str">
        <f t="shared" si="1"/>
        <v>Diabetes</v>
      </c>
      <c r="L9" s="208" t="s">
        <v>6114</v>
      </c>
      <c r="M9" s="11">
        <f>COUNTIF('Medical Examinations-5'!F:F,"No")</f>
        <v>1944</v>
      </c>
    </row>
    <row r="10" spans="1:332" x14ac:dyDescent="0.25">
      <c r="A10" s="11" t="s">
        <v>2364</v>
      </c>
      <c r="B10" s="11">
        <v>41.14</v>
      </c>
      <c r="C10" s="11">
        <v>9.58</v>
      </c>
      <c r="D10" s="11" t="s">
        <v>2381</v>
      </c>
      <c r="E10" s="11" t="s">
        <v>2380</v>
      </c>
      <c r="F10" s="11" t="s">
        <v>2382</v>
      </c>
      <c r="G10" s="11">
        <v>1</v>
      </c>
      <c r="H10" s="41" t="s">
        <v>2381</v>
      </c>
      <c r="I10" s="11" t="str">
        <f t="shared" si="0"/>
        <v>Obesity</v>
      </c>
      <c r="J10" s="43" t="str">
        <f t="shared" si="1"/>
        <v>Diabetes</v>
      </c>
      <c r="P10" s="17"/>
    </row>
    <row r="11" spans="1:332" x14ac:dyDescent="0.25">
      <c r="A11" s="11" t="s">
        <v>2363</v>
      </c>
      <c r="B11" s="11">
        <v>38.06</v>
      </c>
      <c r="C11" s="11">
        <v>10.79</v>
      </c>
      <c r="D11" s="11" t="s">
        <v>2380</v>
      </c>
      <c r="E11" s="11" t="s">
        <v>2380</v>
      </c>
      <c r="F11" s="11" t="s">
        <v>2380</v>
      </c>
      <c r="G11" s="12">
        <v>0</v>
      </c>
      <c r="H11" s="41" t="s">
        <v>2381</v>
      </c>
      <c r="I11" s="11" t="str">
        <f t="shared" si="0"/>
        <v>Obesity</v>
      </c>
      <c r="J11" s="43" t="str">
        <f t="shared" si="1"/>
        <v>Diabetes</v>
      </c>
    </row>
    <row r="12" spans="1:332" x14ac:dyDescent="0.25">
      <c r="A12" s="11" t="s">
        <v>2362</v>
      </c>
      <c r="B12" s="11">
        <v>37.700000000000003</v>
      </c>
      <c r="C12" s="11">
        <v>5.96</v>
      </c>
      <c r="D12" s="11" t="s">
        <v>2381</v>
      </c>
      <c r="E12" s="11" t="s">
        <v>2380</v>
      </c>
      <c r="F12" s="11" t="s">
        <v>2380</v>
      </c>
      <c r="G12" s="11">
        <v>2</v>
      </c>
      <c r="H12" s="41" t="s">
        <v>2381</v>
      </c>
      <c r="I12" s="11" t="str">
        <f t="shared" si="0"/>
        <v>Obesity</v>
      </c>
      <c r="J12" s="43" t="str">
        <f t="shared" si="1"/>
        <v>Prediabetes</v>
      </c>
    </row>
    <row r="13" spans="1:332" x14ac:dyDescent="0.25">
      <c r="A13" s="11" t="s">
        <v>2361</v>
      </c>
      <c r="B13" s="11">
        <v>42.13</v>
      </c>
      <c r="C13" s="11">
        <v>11.9</v>
      </c>
      <c r="D13" s="11" t="s">
        <v>2380</v>
      </c>
      <c r="E13" s="11" t="s">
        <v>2380</v>
      </c>
      <c r="F13" s="11" t="s">
        <v>2380</v>
      </c>
      <c r="G13" s="12">
        <v>0</v>
      </c>
      <c r="H13" s="41" t="s">
        <v>2381</v>
      </c>
      <c r="I13" s="11" t="str">
        <f t="shared" si="0"/>
        <v>Obesity</v>
      </c>
      <c r="J13" s="43" t="str">
        <f t="shared" si="1"/>
        <v>Diabetes</v>
      </c>
    </row>
    <row r="14" spans="1:332" x14ac:dyDescent="0.25">
      <c r="A14" s="11" t="s">
        <v>2360</v>
      </c>
      <c r="B14" s="11">
        <v>40.92</v>
      </c>
      <c r="C14" s="11">
        <v>8.41</v>
      </c>
      <c r="D14" s="11" t="s">
        <v>2380</v>
      </c>
      <c r="E14" s="11" t="s">
        <v>2380</v>
      </c>
      <c r="F14" s="11" t="s">
        <v>2380</v>
      </c>
      <c r="G14" s="12">
        <v>0</v>
      </c>
      <c r="H14" s="41" t="s">
        <v>2381</v>
      </c>
      <c r="I14" s="11" t="str">
        <f t="shared" si="0"/>
        <v>Obesity</v>
      </c>
      <c r="J14" s="43" t="str">
        <f t="shared" si="1"/>
        <v>Diabetes</v>
      </c>
    </row>
    <row r="15" spans="1:332" ht="15.75" thickBot="1" x14ac:dyDescent="0.3">
      <c r="A15" s="11" t="s">
        <v>2359</v>
      </c>
      <c r="B15" s="11">
        <v>40.564999999999998</v>
      </c>
      <c r="C15" s="11">
        <v>7.02</v>
      </c>
      <c r="D15" s="11" t="s">
        <v>2380</v>
      </c>
      <c r="E15" s="11" t="s">
        <v>2380</v>
      </c>
      <c r="F15" s="11" t="s">
        <v>2380</v>
      </c>
      <c r="G15" s="12">
        <v>0</v>
      </c>
      <c r="H15" s="41" t="s">
        <v>2381</v>
      </c>
      <c r="I15" s="11" t="str">
        <f t="shared" si="0"/>
        <v>Obesity</v>
      </c>
      <c r="J15" s="43" t="str">
        <f t="shared" si="1"/>
        <v>Diabetes</v>
      </c>
    </row>
    <row r="16" spans="1:332" ht="15.75" x14ac:dyDescent="0.25">
      <c r="A16" s="11" t="s">
        <v>2358</v>
      </c>
      <c r="B16" s="11">
        <v>36.384999999999998</v>
      </c>
      <c r="C16" s="11">
        <v>7.59</v>
      </c>
      <c r="D16" s="11" t="s">
        <v>2381</v>
      </c>
      <c r="E16" s="11" t="s">
        <v>2380</v>
      </c>
      <c r="F16" s="11" t="s">
        <v>2380</v>
      </c>
      <c r="G16" s="11">
        <v>2</v>
      </c>
      <c r="H16" s="41" t="s">
        <v>2381</v>
      </c>
      <c r="I16" s="11" t="str">
        <f t="shared" si="0"/>
        <v>Obesity</v>
      </c>
      <c r="J16" s="43" t="str">
        <f t="shared" si="1"/>
        <v>Diabetes</v>
      </c>
      <c r="L16" s="59" t="s">
        <v>6008</v>
      </c>
      <c r="M16" s="60"/>
    </row>
    <row r="17" spans="1:13" x14ac:dyDescent="0.25">
      <c r="A17" s="11" t="s">
        <v>2357</v>
      </c>
      <c r="B17" s="11">
        <v>39.9</v>
      </c>
      <c r="C17" s="11">
        <v>11.32</v>
      </c>
      <c r="D17" s="11" t="s">
        <v>2380</v>
      </c>
      <c r="E17" s="11" t="s">
        <v>2380</v>
      </c>
      <c r="F17" s="11" t="s">
        <v>2380</v>
      </c>
      <c r="G17" s="12">
        <v>0</v>
      </c>
      <c r="H17" s="41" t="s">
        <v>2381</v>
      </c>
      <c r="I17" s="11" t="str">
        <f t="shared" si="0"/>
        <v>Obesity</v>
      </c>
      <c r="J17" s="43" t="str">
        <f t="shared" si="1"/>
        <v>Diabetes</v>
      </c>
      <c r="L17" s="14" t="s">
        <v>6010</v>
      </c>
      <c r="M17" s="34"/>
    </row>
    <row r="18" spans="1:13" ht="15.75" thickBot="1" x14ac:dyDescent="0.3">
      <c r="A18" s="11" t="s">
        <v>2356</v>
      </c>
      <c r="B18" s="11">
        <v>33.799999999999997</v>
      </c>
      <c r="C18" s="11">
        <v>7.67</v>
      </c>
      <c r="D18" s="11" t="s">
        <v>2380</v>
      </c>
      <c r="E18" s="11" t="s">
        <v>2380</v>
      </c>
      <c r="F18" s="11" t="s">
        <v>2380</v>
      </c>
      <c r="G18" s="11">
        <v>3</v>
      </c>
      <c r="H18" s="41" t="s">
        <v>2381</v>
      </c>
      <c r="I18" s="11" t="str">
        <f t="shared" si="0"/>
        <v>Obesity</v>
      </c>
      <c r="J18" s="43" t="str">
        <f t="shared" si="1"/>
        <v>Diabetes</v>
      </c>
      <c r="L18" s="15" t="s">
        <v>6009</v>
      </c>
      <c r="M18" s="35"/>
    </row>
    <row r="19" spans="1:13" x14ac:dyDescent="0.25">
      <c r="A19" s="11" t="s">
        <v>2355</v>
      </c>
      <c r="B19" s="11">
        <v>36.765000000000001</v>
      </c>
      <c r="C19" s="11">
        <v>7.29</v>
      </c>
      <c r="D19" s="11" t="s">
        <v>2381</v>
      </c>
      <c r="E19" s="11" t="s">
        <v>2380</v>
      </c>
      <c r="F19" s="11" t="s">
        <v>2382</v>
      </c>
      <c r="G19" s="11">
        <v>1</v>
      </c>
      <c r="H19" s="41" t="s">
        <v>2381</v>
      </c>
      <c r="I19" s="11" t="str">
        <f t="shared" si="0"/>
        <v>Obesity</v>
      </c>
      <c r="J19" s="43" t="str">
        <f t="shared" si="1"/>
        <v>Diabetes</v>
      </c>
    </row>
    <row r="20" spans="1:13" x14ac:dyDescent="0.25">
      <c r="A20" s="11" t="s">
        <v>2354</v>
      </c>
      <c r="B20" s="11">
        <v>36.954999999999998</v>
      </c>
      <c r="C20" s="11">
        <v>4.72</v>
      </c>
      <c r="D20" s="11" t="s">
        <v>2381</v>
      </c>
      <c r="E20" s="11" t="s">
        <v>2380</v>
      </c>
      <c r="F20" s="11" t="s">
        <v>2380</v>
      </c>
      <c r="G20" s="11">
        <v>1</v>
      </c>
      <c r="H20" s="41" t="s">
        <v>2381</v>
      </c>
      <c r="I20" s="11" t="str">
        <f t="shared" si="0"/>
        <v>Obesity</v>
      </c>
      <c r="J20" s="43" t="str">
        <f t="shared" si="1"/>
        <v>Normal</v>
      </c>
    </row>
    <row r="21" spans="1:13" x14ac:dyDescent="0.25">
      <c r="A21" s="11" t="s">
        <v>2353</v>
      </c>
      <c r="B21" s="11">
        <v>42.9</v>
      </c>
      <c r="C21" s="11">
        <v>11.41</v>
      </c>
      <c r="D21" s="11" t="s">
        <v>2380</v>
      </c>
      <c r="E21" s="11" t="s">
        <v>2380</v>
      </c>
      <c r="F21" s="11" t="s">
        <v>2380</v>
      </c>
      <c r="G21" s="12">
        <v>0</v>
      </c>
      <c r="H21" s="41" t="s">
        <v>2381</v>
      </c>
      <c r="I21" s="11" t="str">
        <f t="shared" si="0"/>
        <v>Obesity</v>
      </c>
      <c r="J21" s="43" t="str">
        <f t="shared" si="1"/>
        <v>Diabetes</v>
      </c>
    </row>
    <row r="22" spans="1:13" x14ac:dyDescent="0.25">
      <c r="A22" s="11" t="s">
        <v>2352</v>
      </c>
      <c r="B22" s="11">
        <v>36.299999999999997</v>
      </c>
      <c r="C22" s="11">
        <v>11.5</v>
      </c>
      <c r="D22" s="11" t="s">
        <v>2381</v>
      </c>
      <c r="E22" s="11" t="s">
        <v>2380</v>
      </c>
      <c r="F22" s="11" t="s">
        <v>2380</v>
      </c>
      <c r="G22" s="11">
        <v>2</v>
      </c>
      <c r="H22" s="41" t="s">
        <v>2381</v>
      </c>
      <c r="I22" s="11" t="str">
        <f t="shared" si="0"/>
        <v>Obesity</v>
      </c>
      <c r="J22" s="43" t="str">
        <f t="shared" si="1"/>
        <v>Diabetes</v>
      </c>
    </row>
    <row r="23" spans="1:13" x14ac:dyDescent="0.25">
      <c r="A23" s="11" t="s">
        <v>2351</v>
      </c>
      <c r="B23" s="11">
        <v>32.200000000000003</v>
      </c>
      <c r="C23" s="11">
        <v>6.22</v>
      </c>
      <c r="D23" s="11" t="s">
        <v>2381</v>
      </c>
      <c r="E23" s="11" t="s">
        <v>2380</v>
      </c>
      <c r="F23" s="11" t="s">
        <v>2380</v>
      </c>
      <c r="G23" s="11">
        <v>2</v>
      </c>
      <c r="H23" s="41" t="s">
        <v>2381</v>
      </c>
      <c r="I23" s="11" t="str">
        <f t="shared" si="0"/>
        <v>Obesity</v>
      </c>
      <c r="J23" s="43" t="str">
        <f t="shared" si="1"/>
        <v>Prediabetes</v>
      </c>
    </row>
    <row r="24" spans="1:13" x14ac:dyDescent="0.25">
      <c r="A24" s="11" t="s">
        <v>2350</v>
      </c>
      <c r="B24" s="11">
        <v>31.3</v>
      </c>
      <c r="C24" s="11">
        <v>11.38</v>
      </c>
      <c r="D24" s="11" t="s">
        <v>2380</v>
      </c>
      <c r="E24" s="11" t="s">
        <v>2380</v>
      </c>
      <c r="F24" s="11" t="s">
        <v>2380</v>
      </c>
      <c r="G24" s="11">
        <v>3</v>
      </c>
      <c r="H24" s="41" t="s">
        <v>2381</v>
      </c>
      <c r="I24" s="11" t="str">
        <f t="shared" si="0"/>
        <v>Obesity</v>
      </c>
      <c r="J24" s="43" t="str">
        <f t="shared" si="1"/>
        <v>Diabetes</v>
      </c>
    </row>
    <row r="25" spans="1:13" x14ac:dyDescent="0.25">
      <c r="A25" s="11" t="s">
        <v>2349</v>
      </c>
      <c r="B25" s="11">
        <v>41.8</v>
      </c>
      <c r="C25" s="11">
        <v>7.89</v>
      </c>
      <c r="D25" s="11" t="s">
        <v>2381</v>
      </c>
      <c r="E25" s="11" t="s">
        <v>2380</v>
      </c>
      <c r="F25" s="11" t="s">
        <v>2380</v>
      </c>
      <c r="G25" s="11">
        <v>2</v>
      </c>
      <c r="H25" s="41" t="s">
        <v>2381</v>
      </c>
      <c r="I25" s="11" t="str">
        <f t="shared" si="0"/>
        <v>Obesity</v>
      </c>
      <c r="J25" s="43" t="str">
        <f t="shared" si="1"/>
        <v>Diabetes</v>
      </c>
    </row>
    <row r="26" spans="1:13" x14ac:dyDescent="0.25">
      <c r="A26" s="11" t="s">
        <v>2348</v>
      </c>
      <c r="B26" s="11">
        <v>35.090000000000003</v>
      </c>
      <c r="C26" s="11">
        <v>4.38</v>
      </c>
      <c r="D26" s="11" t="s">
        <v>2381</v>
      </c>
      <c r="E26" s="11" t="s">
        <v>2380</v>
      </c>
      <c r="F26" s="11" t="s">
        <v>2380</v>
      </c>
      <c r="G26" s="11">
        <v>2</v>
      </c>
      <c r="H26" s="41" t="s">
        <v>2381</v>
      </c>
      <c r="I26" s="11" t="str">
        <f t="shared" si="0"/>
        <v>Obesity</v>
      </c>
      <c r="J26" s="43" t="str">
        <f t="shared" si="1"/>
        <v>Normal</v>
      </c>
    </row>
    <row r="27" spans="1:13" x14ac:dyDescent="0.25">
      <c r="A27" s="11" t="s">
        <v>2347</v>
      </c>
      <c r="B27" s="11">
        <v>33.880000000000003</v>
      </c>
      <c r="C27" s="11">
        <v>7.01</v>
      </c>
      <c r="D27" s="11" t="s">
        <v>2380</v>
      </c>
      <c r="E27" s="11" t="s">
        <v>2380</v>
      </c>
      <c r="F27" s="11" t="s">
        <v>2380</v>
      </c>
      <c r="G27" s="11">
        <v>3</v>
      </c>
      <c r="H27" s="41" t="s">
        <v>2381</v>
      </c>
      <c r="I27" s="11" t="str">
        <f t="shared" si="0"/>
        <v>Obesity</v>
      </c>
      <c r="J27" s="43" t="str">
        <f t="shared" si="1"/>
        <v>Diabetes</v>
      </c>
    </row>
    <row r="28" spans="1:13" x14ac:dyDescent="0.25">
      <c r="A28" s="11" t="s">
        <v>2346</v>
      </c>
      <c r="B28" s="11">
        <v>30.875</v>
      </c>
      <c r="C28" s="11">
        <v>11.88</v>
      </c>
      <c r="D28" s="11" t="s">
        <v>2380</v>
      </c>
      <c r="E28" s="11" t="s">
        <v>2380</v>
      </c>
      <c r="F28" s="11" t="s">
        <v>2380</v>
      </c>
      <c r="G28" s="12">
        <v>0</v>
      </c>
      <c r="H28" s="41" t="s">
        <v>2381</v>
      </c>
      <c r="I28" s="11" t="str">
        <f t="shared" si="0"/>
        <v>Obesity</v>
      </c>
      <c r="J28" s="43" t="str">
        <f t="shared" si="1"/>
        <v>Diabetes</v>
      </c>
    </row>
    <row r="29" spans="1:13" x14ac:dyDescent="0.25">
      <c r="A29" s="11" t="s">
        <v>2345</v>
      </c>
      <c r="B29" s="11">
        <v>36.86</v>
      </c>
      <c r="C29" s="11">
        <v>5.19</v>
      </c>
      <c r="D29" s="11" t="s">
        <v>2381</v>
      </c>
      <c r="E29" s="11" t="s">
        <v>2380</v>
      </c>
      <c r="F29" s="11" t="s">
        <v>2382</v>
      </c>
      <c r="G29" s="11">
        <v>1</v>
      </c>
      <c r="H29" s="41" t="s">
        <v>2381</v>
      </c>
      <c r="I29" s="11" t="str">
        <f t="shared" si="0"/>
        <v>Obesity</v>
      </c>
      <c r="J29" s="43" t="str">
        <f t="shared" si="1"/>
        <v>Normal</v>
      </c>
    </row>
    <row r="30" spans="1:13" x14ac:dyDescent="0.25">
      <c r="A30" s="11" t="s">
        <v>2344</v>
      </c>
      <c r="B30" s="11">
        <v>35.86</v>
      </c>
      <c r="C30" s="11">
        <v>6.74</v>
      </c>
      <c r="D30" s="11" t="s">
        <v>2381</v>
      </c>
      <c r="E30" s="11" t="s">
        <v>2380</v>
      </c>
      <c r="F30" s="11" t="s">
        <v>2380</v>
      </c>
      <c r="G30" s="11">
        <v>2</v>
      </c>
      <c r="H30" s="41" t="s">
        <v>2381</v>
      </c>
      <c r="I30" s="11" t="str">
        <f t="shared" si="0"/>
        <v>Obesity</v>
      </c>
      <c r="J30" s="43" t="str">
        <f t="shared" si="1"/>
        <v>Diabetes</v>
      </c>
    </row>
    <row r="31" spans="1:13" x14ac:dyDescent="0.25">
      <c r="A31" s="11" t="s">
        <v>2343</v>
      </c>
      <c r="B31" s="11">
        <v>37.049999999999997</v>
      </c>
      <c r="C31" s="11">
        <v>8.44</v>
      </c>
      <c r="D31" s="11" t="s">
        <v>2380</v>
      </c>
      <c r="E31" s="11" t="s">
        <v>2380</v>
      </c>
      <c r="F31" s="11" t="s">
        <v>2380</v>
      </c>
      <c r="G31" s="12">
        <v>0</v>
      </c>
      <c r="H31" s="41" t="s">
        <v>2381</v>
      </c>
      <c r="I31" s="11" t="str">
        <f t="shared" si="0"/>
        <v>Obesity</v>
      </c>
      <c r="J31" s="43" t="str">
        <f t="shared" si="1"/>
        <v>Diabetes</v>
      </c>
    </row>
    <row r="32" spans="1:13" x14ac:dyDescent="0.25">
      <c r="A32" s="11" t="s">
        <v>2342</v>
      </c>
      <c r="B32" s="11">
        <v>43.89</v>
      </c>
      <c r="C32" s="11">
        <v>8.7100000000000009</v>
      </c>
      <c r="D32" s="11" t="s">
        <v>2380</v>
      </c>
      <c r="E32" s="11" t="s">
        <v>2380</v>
      </c>
      <c r="F32" s="11" t="s">
        <v>2380</v>
      </c>
      <c r="G32" s="12">
        <v>0</v>
      </c>
      <c r="H32" s="41" t="s">
        <v>2381</v>
      </c>
      <c r="I32" s="11" t="str">
        <f t="shared" si="0"/>
        <v>Obesity</v>
      </c>
      <c r="J32" s="43" t="str">
        <f t="shared" si="1"/>
        <v>Diabetes</v>
      </c>
    </row>
    <row r="33" spans="1:10" x14ac:dyDescent="0.25">
      <c r="A33" s="11" t="s">
        <v>2341</v>
      </c>
      <c r="B33" s="11">
        <v>42.35</v>
      </c>
      <c r="C33" s="11">
        <v>5.08</v>
      </c>
      <c r="D33" s="11" t="s">
        <v>2381</v>
      </c>
      <c r="E33" s="11" t="s">
        <v>2380</v>
      </c>
      <c r="F33" s="11" t="s">
        <v>2380</v>
      </c>
      <c r="G33" s="12">
        <v>0</v>
      </c>
      <c r="H33" s="41" t="s">
        <v>2381</v>
      </c>
      <c r="I33" s="11" t="str">
        <f t="shared" si="0"/>
        <v>Obesity</v>
      </c>
      <c r="J33" s="43" t="str">
        <f t="shared" si="1"/>
        <v>Normal</v>
      </c>
    </row>
    <row r="34" spans="1:10" x14ac:dyDescent="0.25">
      <c r="A34" s="11" t="s">
        <v>2340</v>
      </c>
      <c r="B34" s="11">
        <v>31.35</v>
      </c>
      <c r="C34" s="11">
        <v>6.86</v>
      </c>
      <c r="D34" s="11" t="s">
        <v>2380</v>
      </c>
      <c r="E34" s="11" t="s">
        <v>2380</v>
      </c>
      <c r="F34" s="11" t="s">
        <v>2380</v>
      </c>
      <c r="G34" s="12">
        <v>0</v>
      </c>
      <c r="H34" s="41" t="s">
        <v>2381</v>
      </c>
      <c r="I34" s="11" t="str">
        <f t="shared" ref="I34:I65" si="2">IF(B34 &lt; 18.5, "Underweight", IF(B34 &lt; 25, "Healthy Weight", IF(B34 &lt; 30, "Overweight", "Obesity")))</f>
        <v>Obesity</v>
      </c>
      <c r="J34" s="43" t="str">
        <f t="shared" ref="J34:J65" si="3">IF(C34 &lt; 5.7, "Normal", IF(C34 &lt;= 6.4, "Prediabetes", "Diabetes"))</f>
        <v>Diabetes</v>
      </c>
    </row>
    <row r="35" spans="1:10" x14ac:dyDescent="0.25">
      <c r="A35" s="11" t="s">
        <v>2339</v>
      </c>
      <c r="B35" s="11">
        <v>47.6</v>
      </c>
      <c r="C35" s="11">
        <v>5.95</v>
      </c>
      <c r="D35" s="11" t="s">
        <v>2381</v>
      </c>
      <c r="E35" s="11" t="s">
        <v>2380</v>
      </c>
      <c r="F35" s="11" t="s">
        <v>2380</v>
      </c>
      <c r="G35" s="12">
        <v>0</v>
      </c>
      <c r="H35" s="41" t="s">
        <v>2381</v>
      </c>
      <c r="I35" s="11" t="str">
        <f t="shared" si="2"/>
        <v>Obesity</v>
      </c>
      <c r="J35" s="43" t="str">
        <f t="shared" si="3"/>
        <v>Prediabetes</v>
      </c>
    </row>
    <row r="36" spans="1:10" x14ac:dyDescent="0.25">
      <c r="A36" s="11" t="s">
        <v>2338</v>
      </c>
      <c r="B36" s="11">
        <v>46.2</v>
      </c>
      <c r="C36" s="11">
        <v>6.09</v>
      </c>
      <c r="D36" s="11" t="s">
        <v>2380</v>
      </c>
      <c r="E36" s="11" t="s">
        <v>2380</v>
      </c>
      <c r="F36" s="11" t="s">
        <v>2382</v>
      </c>
      <c r="G36" s="11">
        <v>1</v>
      </c>
      <c r="H36" s="41" t="s">
        <v>2381</v>
      </c>
      <c r="I36" s="11" t="str">
        <f t="shared" si="2"/>
        <v>Obesity</v>
      </c>
      <c r="J36" s="43" t="str">
        <f t="shared" si="3"/>
        <v>Prediabetes</v>
      </c>
    </row>
    <row r="37" spans="1:10" x14ac:dyDescent="0.25">
      <c r="A37" s="11" t="s">
        <v>2337</v>
      </c>
      <c r="B37" s="11">
        <v>32.015000000000001</v>
      </c>
      <c r="C37" s="11">
        <v>11.75</v>
      </c>
      <c r="D37" s="11" t="s">
        <v>2380</v>
      </c>
      <c r="E37" s="11" t="s">
        <v>2380</v>
      </c>
      <c r="F37" s="11" t="s">
        <v>2380</v>
      </c>
      <c r="G37" s="12">
        <v>0</v>
      </c>
      <c r="H37" s="41" t="s">
        <v>2381</v>
      </c>
      <c r="I37" s="11" t="str">
        <f t="shared" si="2"/>
        <v>Obesity</v>
      </c>
      <c r="J37" s="43" t="str">
        <f t="shared" si="3"/>
        <v>Diabetes</v>
      </c>
    </row>
    <row r="38" spans="1:10" x14ac:dyDescent="0.25">
      <c r="A38" s="11" t="s">
        <v>2336</v>
      </c>
      <c r="B38" s="11">
        <v>40.564999999999998</v>
      </c>
      <c r="C38" s="11">
        <v>7.37</v>
      </c>
      <c r="D38" s="11" t="s">
        <v>2380</v>
      </c>
      <c r="E38" s="11" t="s">
        <v>2380</v>
      </c>
      <c r="F38" s="11" t="s">
        <v>2380</v>
      </c>
      <c r="G38" s="12">
        <v>0</v>
      </c>
      <c r="H38" s="41" t="s">
        <v>2381</v>
      </c>
      <c r="I38" s="11" t="str">
        <f t="shared" si="2"/>
        <v>Obesity</v>
      </c>
      <c r="J38" s="43" t="str">
        <f t="shared" si="3"/>
        <v>Diabetes</v>
      </c>
    </row>
    <row r="39" spans="1:10" x14ac:dyDescent="0.25">
      <c r="A39" s="11" t="s">
        <v>2335</v>
      </c>
      <c r="B39" s="11">
        <v>32.450000000000003</v>
      </c>
      <c r="C39" s="11">
        <v>11.91</v>
      </c>
      <c r="D39" s="11" t="s">
        <v>2380</v>
      </c>
      <c r="E39" s="11" t="s">
        <v>2380</v>
      </c>
      <c r="F39" s="11" t="s">
        <v>2380</v>
      </c>
      <c r="G39" s="12">
        <v>0</v>
      </c>
      <c r="H39" s="41" t="s">
        <v>2381</v>
      </c>
      <c r="I39" s="11" t="str">
        <f t="shared" si="2"/>
        <v>Obesity</v>
      </c>
      <c r="J39" s="43" t="str">
        <f t="shared" si="3"/>
        <v>Diabetes</v>
      </c>
    </row>
    <row r="40" spans="1:10" x14ac:dyDescent="0.25">
      <c r="A40" s="11" t="s">
        <v>2334</v>
      </c>
      <c r="B40" s="11">
        <v>34.96</v>
      </c>
      <c r="C40" s="11">
        <v>6.52</v>
      </c>
      <c r="D40" s="11" t="s">
        <v>2380</v>
      </c>
      <c r="E40" s="11" t="s">
        <v>2380</v>
      </c>
      <c r="F40" s="11" t="s">
        <v>2380</v>
      </c>
      <c r="G40" s="12">
        <v>0</v>
      </c>
      <c r="H40" s="41" t="s">
        <v>2381</v>
      </c>
      <c r="I40" s="11" t="str">
        <f t="shared" si="2"/>
        <v>Obesity</v>
      </c>
      <c r="J40" s="43" t="str">
        <f t="shared" si="3"/>
        <v>Diabetes</v>
      </c>
    </row>
    <row r="41" spans="1:10" x14ac:dyDescent="0.25">
      <c r="A41" s="11" t="s">
        <v>2333</v>
      </c>
      <c r="B41" s="11">
        <v>35.5</v>
      </c>
      <c r="C41" s="11">
        <v>5.14</v>
      </c>
      <c r="D41" s="11" t="s">
        <v>2380</v>
      </c>
      <c r="E41" s="11" t="s">
        <v>2380</v>
      </c>
      <c r="F41" s="11" t="s">
        <v>2382</v>
      </c>
      <c r="G41" s="11">
        <v>1</v>
      </c>
      <c r="H41" s="41" t="s">
        <v>2381</v>
      </c>
      <c r="I41" s="11" t="str">
        <f t="shared" si="2"/>
        <v>Obesity</v>
      </c>
      <c r="J41" s="43" t="str">
        <f t="shared" si="3"/>
        <v>Normal</v>
      </c>
    </row>
    <row r="42" spans="1:10" x14ac:dyDescent="0.25">
      <c r="A42" s="11" t="s">
        <v>2332</v>
      </c>
      <c r="B42" s="11">
        <v>52.58</v>
      </c>
      <c r="C42" s="11">
        <v>4.1900000000000004</v>
      </c>
      <c r="D42" s="11" t="s">
        <v>2380</v>
      </c>
      <c r="E42" s="11" t="s">
        <v>2381</v>
      </c>
      <c r="F42" s="11" t="s">
        <v>2380</v>
      </c>
      <c r="G42" s="11">
        <v>1</v>
      </c>
      <c r="H42" s="41" t="s">
        <v>2381</v>
      </c>
      <c r="I42" s="11" t="str">
        <f t="shared" si="2"/>
        <v>Obesity</v>
      </c>
      <c r="J42" s="43" t="str">
        <f t="shared" si="3"/>
        <v>Normal</v>
      </c>
    </row>
    <row r="43" spans="1:10" x14ac:dyDescent="0.25">
      <c r="A43" s="11" t="s">
        <v>2331</v>
      </c>
      <c r="B43" s="11">
        <v>35.200000000000003</v>
      </c>
      <c r="C43" s="11">
        <v>11.68</v>
      </c>
      <c r="D43" s="11" t="s">
        <v>2381</v>
      </c>
      <c r="E43" s="11" t="s">
        <v>2380</v>
      </c>
      <c r="F43" s="11" t="s">
        <v>2380</v>
      </c>
      <c r="G43" s="12">
        <v>0</v>
      </c>
      <c r="H43" s="41" t="s">
        <v>2381</v>
      </c>
      <c r="I43" s="11" t="str">
        <f t="shared" si="2"/>
        <v>Obesity</v>
      </c>
      <c r="J43" s="43" t="str">
        <f t="shared" si="3"/>
        <v>Diabetes</v>
      </c>
    </row>
    <row r="44" spans="1:10" x14ac:dyDescent="0.25">
      <c r="A44" s="11" t="s">
        <v>2330</v>
      </c>
      <c r="B44" s="11">
        <v>38.06</v>
      </c>
      <c r="C44" s="11">
        <v>6.98</v>
      </c>
      <c r="D44" s="11" t="s">
        <v>2380</v>
      </c>
      <c r="E44" s="11" t="s">
        <v>2380</v>
      </c>
      <c r="F44" s="11" t="s">
        <v>2380</v>
      </c>
      <c r="G44" s="12">
        <v>0</v>
      </c>
      <c r="H44" s="41" t="s">
        <v>2381</v>
      </c>
      <c r="I44" s="11" t="str">
        <f t="shared" si="2"/>
        <v>Obesity</v>
      </c>
      <c r="J44" s="43" t="str">
        <f t="shared" si="3"/>
        <v>Diabetes</v>
      </c>
    </row>
    <row r="45" spans="1:10" x14ac:dyDescent="0.25">
      <c r="A45" s="11" t="s">
        <v>2329</v>
      </c>
      <c r="B45" s="11">
        <v>34.21</v>
      </c>
      <c r="C45" s="11">
        <v>8.34</v>
      </c>
      <c r="D45" s="11" t="s">
        <v>2380</v>
      </c>
      <c r="E45" s="11" t="s">
        <v>2380</v>
      </c>
      <c r="F45" s="11" t="s">
        <v>2380</v>
      </c>
      <c r="G45" s="12">
        <v>0</v>
      </c>
      <c r="H45" s="41" t="s">
        <v>2381</v>
      </c>
      <c r="I45" s="11" t="str">
        <f t="shared" si="2"/>
        <v>Obesity</v>
      </c>
      <c r="J45" s="43" t="str">
        <f t="shared" si="3"/>
        <v>Diabetes</v>
      </c>
    </row>
    <row r="46" spans="1:10" x14ac:dyDescent="0.25">
      <c r="A46" s="11" t="s">
        <v>2328</v>
      </c>
      <c r="B46" s="11">
        <v>38.94</v>
      </c>
      <c r="C46" s="11">
        <v>8.49</v>
      </c>
      <c r="D46" s="11" t="s">
        <v>2381</v>
      </c>
      <c r="E46" s="11" t="s">
        <v>2380</v>
      </c>
      <c r="F46" s="11" t="s">
        <v>2380</v>
      </c>
      <c r="G46" s="11">
        <v>1</v>
      </c>
      <c r="H46" s="41" t="s">
        <v>2381</v>
      </c>
      <c r="I46" s="11" t="str">
        <f t="shared" si="2"/>
        <v>Obesity</v>
      </c>
      <c r="J46" s="43" t="str">
        <f t="shared" si="3"/>
        <v>Diabetes</v>
      </c>
    </row>
    <row r="47" spans="1:10" x14ac:dyDescent="0.25">
      <c r="A47" s="11" t="s">
        <v>2327</v>
      </c>
      <c r="B47" s="11">
        <v>30.21</v>
      </c>
      <c r="C47" s="11">
        <v>5.34</v>
      </c>
      <c r="D47" s="11" t="s">
        <v>2381</v>
      </c>
      <c r="E47" s="11" t="s">
        <v>2380</v>
      </c>
      <c r="F47" s="11" t="s">
        <v>2380</v>
      </c>
      <c r="G47" s="11">
        <v>1</v>
      </c>
      <c r="H47" s="41" t="s">
        <v>2381</v>
      </c>
      <c r="I47" s="11" t="str">
        <f t="shared" si="2"/>
        <v>Obesity</v>
      </c>
      <c r="J47" s="43" t="str">
        <f t="shared" si="3"/>
        <v>Normal</v>
      </c>
    </row>
    <row r="48" spans="1:10" x14ac:dyDescent="0.25">
      <c r="A48" s="11" t="s">
        <v>2326</v>
      </c>
      <c r="B48" s="11">
        <v>33.630000000000003</v>
      </c>
      <c r="C48" s="11">
        <v>4.43</v>
      </c>
      <c r="D48" s="11" t="s">
        <v>2381</v>
      </c>
      <c r="E48" s="11" t="s">
        <v>2380</v>
      </c>
      <c r="F48" s="11" t="s">
        <v>2380</v>
      </c>
      <c r="G48" s="11">
        <v>2</v>
      </c>
      <c r="H48" s="41" t="s">
        <v>2381</v>
      </c>
      <c r="I48" s="11" t="str">
        <f t="shared" si="2"/>
        <v>Obesity</v>
      </c>
      <c r="J48" s="43" t="str">
        <f t="shared" si="3"/>
        <v>Normal</v>
      </c>
    </row>
    <row r="49" spans="1:10" x14ac:dyDescent="0.25">
      <c r="A49" s="11" t="s">
        <v>2325</v>
      </c>
      <c r="B49" s="11">
        <v>40.369999999999997</v>
      </c>
      <c r="C49" s="11">
        <v>4.47</v>
      </c>
      <c r="D49" s="11" t="s">
        <v>2380</v>
      </c>
      <c r="E49" s="11" t="s">
        <v>2380</v>
      </c>
      <c r="F49" s="11" t="s">
        <v>2380</v>
      </c>
      <c r="G49" s="12">
        <v>0</v>
      </c>
      <c r="H49" s="41" t="s">
        <v>2381</v>
      </c>
      <c r="I49" s="11" t="str">
        <f t="shared" si="2"/>
        <v>Obesity</v>
      </c>
      <c r="J49" s="43" t="str">
        <f t="shared" si="3"/>
        <v>Normal</v>
      </c>
    </row>
    <row r="50" spans="1:10" x14ac:dyDescent="0.25">
      <c r="A50" s="11" t="s">
        <v>2324</v>
      </c>
      <c r="B50" s="11">
        <v>53.09</v>
      </c>
      <c r="C50" s="11">
        <v>4.82</v>
      </c>
      <c r="D50" s="11" t="s">
        <v>2381</v>
      </c>
      <c r="E50" s="11" t="s">
        <v>2380</v>
      </c>
      <c r="F50" s="11" t="s">
        <v>2380</v>
      </c>
      <c r="G50" s="11">
        <v>2</v>
      </c>
      <c r="H50" s="41" t="s">
        <v>2381</v>
      </c>
      <c r="I50" s="11" t="str">
        <f t="shared" si="2"/>
        <v>Obesity</v>
      </c>
      <c r="J50" s="43" t="str">
        <f t="shared" si="3"/>
        <v>Normal</v>
      </c>
    </row>
    <row r="51" spans="1:10" x14ac:dyDescent="0.25">
      <c r="A51" s="11" t="s">
        <v>2323</v>
      </c>
      <c r="B51" s="11">
        <v>31.79</v>
      </c>
      <c r="C51" s="11">
        <v>5.51</v>
      </c>
      <c r="D51" s="11" t="s">
        <v>2381</v>
      </c>
      <c r="E51" s="11" t="s">
        <v>2380</v>
      </c>
      <c r="F51" s="11" t="s">
        <v>2380</v>
      </c>
      <c r="G51" s="11">
        <v>2</v>
      </c>
      <c r="H51" s="41" t="s">
        <v>2381</v>
      </c>
      <c r="I51" s="11" t="str">
        <f t="shared" si="2"/>
        <v>Obesity</v>
      </c>
      <c r="J51" s="43" t="str">
        <f t="shared" si="3"/>
        <v>Normal</v>
      </c>
    </row>
    <row r="52" spans="1:10" x14ac:dyDescent="0.25">
      <c r="A52" s="11" t="s">
        <v>2322</v>
      </c>
      <c r="B52" s="11">
        <v>41.895000000000003</v>
      </c>
      <c r="C52" s="11">
        <v>10.87</v>
      </c>
      <c r="D52" s="11" t="s">
        <v>2381</v>
      </c>
      <c r="E52" s="11" t="s">
        <v>2380</v>
      </c>
      <c r="F52" s="11" t="s">
        <v>2380</v>
      </c>
      <c r="G52" s="11">
        <v>1</v>
      </c>
      <c r="H52" s="41" t="s">
        <v>2381</v>
      </c>
      <c r="I52" s="11" t="str">
        <f t="shared" si="2"/>
        <v>Obesity</v>
      </c>
      <c r="J52" s="43" t="str">
        <f t="shared" si="3"/>
        <v>Diabetes</v>
      </c>
    </row>
    <row r="53" spans="1:10" x14ac:dyDescent="0.25">
      <c r="A53" s="11" t="s">
        <v>2321</v>
      </c>
      <c r="B53" s="11">
        <v>31.16</v>
      </c>
      <c r="C53" s="11">
        <v>9.34</v>
      </c>
      <c r="D53" s="11" t="s">
        <v>2380</v>
      </c>
      <c r="E53" s="11" t="s">
        <v>2380</v>
      </c>
      <c r="F53" s="11" t="s">
        <v>2380</v>
      </c>
      <c r="G53" s="12">
        <v>0</v>
      </c>
      <c r="H53" s="41" t="s">
        <v>2381</v>
      </c>
      <c r="I53" s="11" t="str">
        <f t="shared" si="2"/>
        <v>Obesity</v>
      </c>
      <c r="J53" s="43" t="str">
        <f t="shared" si="3"/>
        <v>Diabetes</v>
      </c>
    </row>
    <row r="54" spans="1:10" x14ac:dyDescent="0.25">
      <c r="A54" s="11" t="s">
        <v>2320</v>
      </c>
      <c r="B54" s="11">
        <v>34.104999999999997</v>
      </c>
      <c r="C54" s="11">
        <v>5.03</v>
      </c>
      <c r="D54" s="11" t="s">
        <v>2381</v>
      </c>
      <c r="E54" s="11" t="s">
        <v>2380</v>
      </c>
      <c r="F54" s="11" t="s">
        <v>2382</v>
      </c>
      <c r="G54" s="11">
        <v>1</v>
      </c>
      <c r="H54" s="41" t="s">
        <v>2381</v>
      </c>
      <c r="I54" s="11" t="str">
        <f t="shared" si="2"/>
        <v>Obesity</v>
      </c>
      <c r="J54" s="43" t="str">
        <f t="shared" si="3"/>
        <v>Normal</v>
      </c>
    </row>
    <row r="55" spans="1:10" x14ac:dyDescent="0.25">
      <c r="A55" s="11" t="s">
        <v>2319</v>
      </c>
      <c r="B55" s="11">
        <v>51.93</v>
      </c>
      <c r="C55" s="11">
        <v>11.05</v>
      </c>
      <c r="D55" s="11" t="s">
        <v>2380</v>
      </c>
      <c r="E55" s="11" t="s">
        <v>2380</v>
      </c>
      <c r="F55" s="11" t="s">
        <v>2380</v>
      </c>
      <c r="G55" s="12">
        <v>0</v>
      </c>
      <c r="H55" s="41" t="s">
        <v>2381</v>
      </c>
      <c r="I55" s="11" t="str">
        <f t="shared" si="2"/>
        <v>Obesity</v>
      </c>
      <c r="J55" s="43" t="str">
        <f t="shared" si="3"/>
        <v>Diabetes</v>
      </c>
    </row>
    <row r="56" spans="1:10" x14ac:dyDescent="0.25">
      <c r="A56" s="11" t="s">
        <v>2318</v>
      </c>
      <c r="B56" s="11">
        <v>38.950000000000003</v>
      </c>
      <c r="C56" s="11">
        <v>11.95</v>
      </c>
      <c r="D56" s="11" t="s">
        <v>2380</v>
      </c>
      <c r="E56" s="11" t="s">
        <v>2380</v>
      </c>
      <c r="F56" s="11" t="s">
        <v>2380</v>
      </c>
      <c r="G56" s="12">
        <v>0</v>
      </c>
      <c r="H56" s="41" t="s">
        <v>2381</v>
      </c>
      <c r="I56" s="11" t="str">
        <f t="shared" si="2"/>
        <v>Obesity</v>
      </c>
      <c r="J56" s="43" t="str">
        <f t="shared" si="3"/>
        <v>Diabetes</v>
      </c>
    </row>
    <row r="57" spans="1:10" x14ac:dyDescent="0.25">
      <c r="A57" s="11" t="s">
        <v>2317</v>
      </c>
      <c r="B57" s="11">
        <v>36.630000000000003</v>
      </c>
      <c r="C57" s="11">
        <v>7.72</v>
      </c>
      <c r="D57" s="11" t="s">
        <v>2381</v>
      </c>
      <c r="E57" s="11" t="s">
        <v>2380</v>
      </c>
      <c r="F57" s="11" t="s">
        <v>2380</v>
      </c>
      <c r="G57" s="11">
        <v>1</v>
      </c>
      <c r="H57" s="41" t="s">
        <v>2381</v>
      </c>
      <c r="I57" s="11" t="str">
        <f t="shared" si="2"/>
        <v>Obesity</v>
      </c>
      <c r="J57" s="43" t="str">
        <f t="shared" si="3"/>
        <v>Diabetes</v>
      </c>
    </row>
    <row r="58" spans="1:10" x14ac:dyDescent="0.25">
      <c r="A58" s="11" t="s">
        <v>2316</v>
      </c>
      <c r="B58" s="11">
        <v>34.200000000000003</v>
      </c>
      <c r="C58" s="11">
        <v>5.75</v>
      </c>
      <c r="D58" s="11" t="s">
        <v>2380</v>
      </c>
      <c r="E58" s="11" t="s">
        <v>2380</v>
      </c>
      <c r="F58" s="11" t="s">
        <v>2380</v>
      </c>
      <c r="G58" s="11">
        <v>2</v>
      </c>
      <c r="H58" s="41" t="s">
        <v>2381</v>
      </c>
      <c r="I58" s="11" t="str">
        <f t="shared" si="2"/>
        <v>Obesity</v>
      </c>
      <c r="J58" s="43" t="str">
        <f t="shared" si="3"/>
        <v>Prediabetes</v>
      </c>
    </row>
    <row r="59" spans="1:10" x14ac:dyDescent="0.25">
      <c r="A59" s="11" t="s">
        <v>2315</v>
      </c>
      <c r="B59" s="11">
        <v>50.63</v>
      </c>
      <c r="C59" s="11">
        <v>11.89</v>
      </c>
      <c r="D59" s="11" t="s">
        <v>2380</v>
      </c>
      <c r="E59" s="11" t="s">
        <v>2380</v>
      </c>
      <c r="F59" s="11" t="s">
        <v>2380</v>
      </c>
      <c r="G59" s="12">
        <v>0</v>
      </c>
      <c r="H59" s="41" t="s">
        <v>2381</v>
      </c>
      <c r="I59" s="11" t="str">
        <f t="shared" si="2"/>
        <v>Obesity</v>
      </c>
      <c r="J59" s="43" t="str">
        <f t="shared" si="3"/>
        <v>Diabetes</v>
      </c>
    </row>
    <row r="60" spans="1:10" x14ac:dyDescent="0.25">
      <c r="A60" s="11" t="s">
        <v>2314</v>
      </c>
      <c r="B60" s="11">
        <v>36.479999999999997</v>
      </c>
      <c r="C60" s="11">
        <v>6.2</v>
      </c>
      <c r="D60" s="11" t="s">
        <v>2380</v>
      </c>
      <c r="E60" s="11" t="s">
        <v>2380</v>
      </c>
      <c r="F60" s="11" t="s">
        <v>2380</v>
      </c>
      <c r="G60" s="12">
        <v>0</v>
      </c>
      <c r="H60" s="41" t="s">
        <v>2381</v>
      </c>
      <c r="I60" s="11" t="str">
        <f t="shared" si="2"/>
        <v>Obesity</v>
      </c>
      <c r="J60" s="43" t="str">
        <f t="shared" si="3"/>
        <v>Prediabetes</v>
      </c>
    </row>
    <row r="61" spans="1:10" x14ac:dyDescent="0.25">
      <c r="A61" s="11" t="s">
        <v>2313</v>
      </c>
      <c r="B61" s="11">
        <v>54.82</v>
      </c>
      <c r="C61" s="11">
        <v>10.61</v>
      </c>
      <c r="D61" s="11" t="s">
        <v>2380</v>
      </c>
      <c r="E61" s="11" t="s">
        <v>2380</v>
      </c>
      <c r="F61" s="11" t="s">
        <v>2380</v>
      </c>
      <c r="G61" s="12">
        <v>0</v>
      </c>
      <c r="H61" s="41" t="s">
        <v>2381</v>
      </c>
      <c r="I61" s="11" t="str">
        <f t="shared" si="2"/>
        <v>Obesity</v>
      </c>
      <c r="J61" s="43" t="str">
        <f t="shared" si="3"/>
        <v>Diabetes</v>
      </c>
    </row>
    <row r="62" spans="1:10" x14ac:dyDescent="0.25">
      <c r="A62" s="11" t="s">
        <v>2312</v>
      </c>
      <c r="B62" s="11">
        <v>38.06</v>
      </c>
      <c r="C62" s="11">
        <v>6.04</v>
      </c>
      <c r="D62" s="11" t="s">
        <v>2380</v>
      </c>
      <c r="E62" s="11" t="s">
        <v>2380</v>
      </c>
      <c r="F62" s="11" t="s">
        <v>2382</v>
      </c>
      <c r="G62" s="11">
        <v>1</v>
      </c>
      <c r="H62" s="41" t="s">
        <v>2381</v>
      </c>
      <c r="I62" s="11" t="str">
        <f t="shared" si="2"/>
        <v>Obesity</v>
      </c>
      <c r="J62" s="43" t="str">
        <f t="shared" si="3"/>
        <v>Prediabetes</v>
      </c>
    </row>
    <row r="63" spans="1:10" x14ac:dyDescent="0.25">
      <c r="A63" s="11" t="s">
        <v>2311</v>
      </c>
      <c r="B63" s="11">
        <v>51.48</v>
      </c>
      <c r="C63" s="11">
        <v>9.33</v>
      </c>
      <c r="D63" s="11" t="s">
        <v>2381</v>
      </c>
      <c r="E63" s="11" t="s">
        <v>2380</v>
      </c>
      <c r="F63" s="11" t="s">
        <v>2380</v>
      </c>
      <c r="G63" s="12">
        <v>0</v>
      </c>
      <c r="H63" s="41" t="s">
        <v>2381</v>
      </c>
      <c r="I63" s="11" t="str">
        <f t="shared" si="2"/>
        <v>Obesity</v>
      </c>
      <c r="J63" s="43" t="str">
        <f t="shared" si="3"/>
        <v>Diabetes</v>
      </c>
    </row>
    <row r="64" spans="1:10" x14ac:dyDescent="0.25">
      <c r="A64" s="11" t="s">
        <v>2310</v>
      </c>
      <c r="B64" s="11">
        <v>52.06</v>
      </c>
      <c r="C64" s="11">
        <v>11.47</v>
      </c>
      <c r="D64" s="11" t="s">
        <v>2380</v>
      </c>
      <c r="E64" s="11" t="s">
        <v>2380</v>
      </c>
      <c r="F64" s="11" t="s">
        <v>2380</v>
      </c>
      <c r="G64" s="12">
        <v>0</v>
      </c>
      <c r="H64" s="41" t="s">
        <v>2381</v>
      </c>
      <c r="I64" s="11" t="str">
        <f t="shared" si="2"/>
        <v>Obesity</v>
      </c>
      <c r="J64" s="43" t="str">
        <f t="shared" si="3"/>
        <v>Diabetes</v>
      </c>
    </row>
    <row r="65" spans="1:10" x14ac:dyDescent="0.25">
      <c r="A65" s="11" t="s">
        <v>2309</v>
      </c>
      <c r="B65" s="11">
        <v>30.684999999999999</v>
      </c>
      <c r="C65" s="11">
        <v>7.02</v>
      </c>
      <c r="D65" s="11" t="s">
        <v>2381</v>
      </c>
      <c r="E65" s="11" t="s">
        <v>2380</v>
      </c>
      <c r="F65" s="11" t="s">
        <v>2380</v>
      </c>
      <c r="G65" s="12">
        <v>0</v>
      </c>
      <c r="H65" s="41" t="s">
        <v>2381</v>
      </c>
      <c r="I65" s="11" t="str">
        <f t="shared" si="2"/>
        <v>Obesity</v>
      </c>
      <c r="J65" s="43" t="str">
        <f t="shared" si="3"/>
        <v>Diabetes</v>
      </c>
    </row>
    <row r="66" spans="1:10" x14ac:dyDescent="0.25">
      <c r="A66" s="11" t="s">
        <v>2308</v>
      </c>
      <c r="B66" s="11">
        <v>36.08</v>
      </c>
      <c r="C66" s="11">
        <v>8.8000000000000007</v>
      </c>
      <c r="D66" s="11" t="s">
        <v>2381</v>
      </c>
      <c r="E66" s="11" t="s">
        <v>2380</v>
      </c>
      <c r="F66" s="11" t="s">
        <v>2380</v>
      </c>
      <c r="G66" s="11">
        <v>1</v>
      </c>
      <c r="H66" s="41" t="s">
        <v>2381</v>
      </c>
      <c r="I66" s="11" t="str">
        <f t="shared" ref="I66:I97" si="4">IF(B66 &lt; 18.5, "Underweight", IF(B66 &lt; 25, "Healthy Weight", IF(B66 &lt; 30, "Overweight", "Obesity")))</f>
        <v>Obesity</v>
      </c>
      <c r="J66" s="43" t="str">
        <f t="shared" ref="J66:J97" si="5">IF(C66 &lt; 5.7, "Normal", IF(C66 &lt;= 6.4, "Prediabetes", "Diabetes"))</f>
        <v>Diabetes</v>
      </c>
    </row>
    <row r="67" spans="1:10" x14ac:dyDescent="0.25">
      <c r="A67" s="11" t="s">
        <v>2307</v>
      </c>
      <c r="B67" s="11">
        <v>54.99</v>
      </c>
      <c r="C67" s="11">
        <v>8.68</v>
      </c>
      <c r="D67" s="11" t="s">
        <v>2380</v>
      </c>
      <c r="E67" s="11" t="s">
        <v>2380</v>
      </c>
      <c r="F67" s="11" t="s">
        <v>2380</v>
      </c>
      <c r="G67" s="11">
        <v>2</v>
      </c>
      <c r="H67" s="41" t="s">
        <v>2381</v>
      </c>
      <c r="I67" s="11" t="str">
        <f t="shared" si="4"/>
        <v>Obesity</v>
      </c>
      <c r="J67" s="43" t="str">
        <f t="shared" si="5"/>
        <v>Diabetes</v>
      </c>
    </row>
    <row r="68" spans="1:10" x14ac:dyDescent="0.25">
      <c r="A68" s="11" t="s">
        <v>2306</v>
      </c>
      <c r="B68" s="11">
        <v>35.97</v>
      </c>
      <c r="C68" s="11">
        <v>6.12</v>
      </c>
      <c r="D68" s="11" t="s">
        <v>2380</v>
      </c>
      <c r="E68" s="11" t="s">
        <v>2380</v>
      </c>
      <c r="F68" s="11" t="s">
        <v>2382</v>
      </c>
      <c r="G68" s="11">
        <v>1</v>
      </c>
      <c r="H68" s="41" t="s">
        <v>2381</v>
      </c>
      <c r="I68" s="11" t="str">
        <f t="shared" si="4"/>
        <v>Obesity</v>
      </c>
      <c r="J68" s="43" t="str">
        <f t="shared" si="5"/>
        <v>Prediabetes</v>
      </c>
    </row>
    <row r="69" spans="1:10" x14ac:dyDescent="0.25">
      <c r="A69" s="11" t="s">
        <v>2305</v>
      </c>
      <c r="B69" s="11">
        <v>45.54</v>
      </c>
      <c r="C69" s="11">
        <v>5.4</v>
      </c>
      <c r="D69" s="11" t="s">
        <v>2381</v>
      </c>
      <c r="E69" s="11" t="s">
        <v>2380</v>
      </c>
      <c r="F69" s="11" t="s">
        <v>2382</v>
      </c>
      <c r="G69" s="11">
        <v>1</v>
      </c>
      <c r="H69" s="41" t="s">
        <v>2381</v>
      </c>
      <c r="I69" s="11" t="str">
        <f t="shared" si="4"/>
        <v>Obesity</v>
      </c>
      <c r="J69" s="43" t="str">
        <f t="shared" si="5"/>
        <v>Normal</v>
      </c>
    </row>
    <row r="70" spans="1:10" x14ac:dyDescent="0.25">
      <c r="A70" s="11" t="s">
        <v>2304</v>
      </c>
      <c r="B70" s="11">
        <v>35.53</v>
      </c>
      <c r="C70" s="11">
        <v>4.3600000000000003</v>
      </c>
      <c r="D70" s="11" t="s">
        <v>2381</v>
      </c>
      <c r="E70" s="11" t="s">
        <v>2380</v>
      </c>
      <c r="F70" s="11" t="s">
        <v>2380</v>
      </c>
      <c r="G70" s="12">
        <v>0</v>
      </c>
      <c r="H70" s="41" t="s">
        <v>2381</v>
      </c>
      <c r="I70" s="11" t="str">
        <f t="shared" si="4"/>
        <v>Obesity</v>
      </c>
      <c r="J70" s="43" t="str">
        <f t="shared" si="5"/>
        <v>Normal</v>
      </c>
    </row>
    <row r="71" spans="1:10" x14ac:dyDescent="0.25">
      <c r="A71" s="11" t="s">
        <v>2303</v>
      </c>
      <c r="B71" s="11">
        <v>30.8</v>
      </c>
      <c r="C71" s="11">
        <v>9.77</v>
      </c>
      <c r="D71" s="11" t="s">
        <v>2380</v>
      </c>
      <c r="E71" s="11" t="s">
        <v>2380</v>
      </c>
      <c r="F71" s="11" t="s">
        <v>2380</v>
      </c>
      <c r="G71" s="12">
        <v>0</v>
      </c>
      <c r="H71" s="41" t="s">
        <v>2381</v>
      </c>
      <c r="I71" s="11" t="str">
        <f t="shared" si="4"/>
        <v>Obesity</v>
      </c>
      <c r="J71" s="43" t="str">
        <f t="shared" si="5"/>
        <v>Diabetes</v>
      </c>
    </row>
    <row r="72" spans="1:10" x14ac:dyDescent="0.25">
      <c r="A72" s="11" t="s">
        <v>2302</v>
      </c>
      <c r="B72" s="11">
        <v>38.39</v>
      </c>
      <c r="C72" s="11">
        <v>4.25</v>
      </c>
      <c r="D72" s="11" t="s">
        <v>2380</v>
      </c>
      <c r="E72" s="11" t="s">
        <v>2380</v>
      </c>
      <c r="F72" s="11" t="s">
        <v>2380</v>
      </c>
      <c r="G72" s="11">
        <v>1</v>
      </c>
      <c r="H72" s="41" t="s">
        <v>2381</v>
      </c>
      <c r="I72" s="11" t="str">
        <f t="shared" si="4"/>
        <v>Obesity</v>
      </c>
      <c r="J72" s="43" t="str">
        <f t="shared" si="5"/>
        <v>Normal</v>
      </c>
    </row>
    <row r="73" spans="1:10" x14ac:dyDescent="0.25">
      <c r="A73" s="11" t="s">
        <v>2301</v>
      </c>
      <c r="B73" s="11">
        <v>32.299999999999997</v>
      </c>
      <c r="C73" s="11">
        <v>4.76</v>
      </c>
      <c r="D73" s="11" t="s">
        <v>2380</v>
      </c>
      <c r="E73" s="11" t="s">
        <v>2380</v>
      </c>
      <c r="F73" s="11" t="s">
        <v>2380</v>
      </c>
      <c r="G73" s="11">
        <v>2</v>
      </c>
      <c r="H73" s="41" t="s">
        <v>2381</v>
      </c>
      <c r="I73" s="11" t="str">
        <f t="shared" si="4"/>
        <v>Obesity</v>
      </c>
      <c r="J73" s="43" t="str">
        <f t="shared" si="5"/>
        <v>Normal</v>
      </c>
    </row>
    <row r="74" spans="1:10" x14ac:dyDescent="0.25">
      <c r="A74" s="11" t="s">
        <v>2300</v>
      </c>
      <c r="B74" s="11">
        <v>48.8</v>
      </c>
      <c r="C74" s="11">
        <v>6.22</v>
      </c>
      <c r="D74" s="11" t="s">
        <v>2381</v>
      </c>
      <c r="E74" s="11" t="s">
        <v>2380</v>
      </c>
      <c r="F74" s="11" t="s">
        <v>2380</v>
      </c>
      <c r="G74" s="11">
        <v>2</v>
      </c>
      <c r="H74" s="41" t="s">
        <v>2381</v>
      </c>
      <c r="I74" s="11" t="str">
        <f t="shared" si="4"/>
        <v>Obesity</v>
      </c>
      <c r="J74" s="43" t="str">
        <f t="shared" si="5"/>
        <v>Prediabetes</v>
      </c>
    </row>
    <row r="75" spans="1:10" x14ac:dyDescent="0.25">
      <c r="A75" s="11" t="s">
        <v>2299</v>
      </c>
      <c r="B75" s="11">
        <v>45.5</v>
      </c>
      <c r="C75" s="11">
        <v>7.96</v>
      </c>
      <c r="D75" s="11" t="s">
        <v>2380</v>
      </c>
      <c r="E75" s="11" t="s">
        <v>2380</v>
      </c>
      <c r="F75" s="11" t="s">
        <v>2380</v>
      </c>
      <c r="G75" s="12">
        <v>0</v>
      </c>
      <c r="H75" s="41" t="s">
        <v>2381</v>
      </c>
      <c r="I75" s="11" t="str">
        <f t="shared" si="4"/>
        <v>Obesity</v>
      </c>
      <c r="J75" s="43" t="str">
        <f t="shared" si="5"/>
        <v>Diabetes</v>
      </c>
    </row>
    <row r="76" spans="1:10" x14ac:dyDescent="0.25">
      <c r="A76" s="11" t="s">
        <v>2298</v>
      </c>
      <c r="B76" s="11">
        <v>53.61</v>
      </c>
      <c r="C76" s="11">
        <v>10.92</v>
      </c>
      <c r="D76" s="11" t="s">
        <v>2381</v>
      </c>
      <c r="E76" s="11" t="s">
        <v>2380</v>
      </c>
      <c r="F76" s="11" t="s">
        <v>2380</v>
      </c>
      <c r="G76" s="11">
        <v>1</v>
      </c>
      <c r="H76" s="41" t="s">
        <v>2381</v>
      </c>
      <c r="I76" s="11" t="str">
        <f t="shared" si="4"/>
        <v>Obesity</v>
      </c>
      <c r="J76" s="43" t="str">
        <f t="shared" si="5"/>
        <v>Diabetes</v>
      </c>
    </row>
    <row r="77" spans="1:10" x14ac:dyDescent="0.25">
      <c r="A77" s="11" t="s">
        <v>2297</v>
      </c>
      <c r="B77" s="11">
        <v>36.19</v>
      </c>
      <c r="C77" s="11">
        <v>11.51</v>
      </c>
      <c r="D77" s="11" t="s">
        <v>2381</v>
      </c>
      <c r="E77" s="11" t="s">
        <v>2380</v>
      </c>
      <c r="F77" s="11" t="s">
        <v>2380</v>
      </c>
      <c r="G77" s="11">
        <v>1</v>
      </c>
      <c r="H77" s="41" t="s">
        <v>2381</v>
      </c>
      <c r="I77" s="11" t="str">
        <f t="shared" si="4"/>
        <v>Obesity</v>
      </c>
      <c r="J77" s="43" t="str">
        <f t="shared" si="5"/>
        <v>Diabetes</v>
      </c>
    </row>
    <row r="78" spans="1:10" x14ac:dyDescent="0.25">
      <c r="A78" s="11" t="s">
        <v>2296</v>
      </c>
      <c r="B78" s="11">
        <v>34.6</v>
      </c>
      <c r="C78" s="11">
        <v>5.99</v>
      </c>
      <c r="D78" s="11" t="s">
        <v>2381</v>
      </c>
      <c r="E78" s="11" t="s">
        <v>2380</v>
      </c>
      <c r="F78" s="11" t="s">
        <v>2380</v>
      </c>
      <c r="G78" s="12">
        <v>0</v>
      </c>
      <c r="H78" s="41" t="s">
        <v>2381</v>
      </c>
      <c r="I78" s="11" t="str">
        <f t="shared" si="4"/>
        <v>Obesity</v>
      </c>
      <c r="J78" s="43" t="str">
        <f t="shared" si="5"/>
        <v>Prediabetes</v>
      </c>
    </row>
    <row r="79" spans="1:10" x14ac:dyDescent="0.25">
      <c r="A79" s="11" t="s">
        <v>2295</v>
      </c>
      <c r="B79" s="11">
        <v>54.12</v>
      </c>
      <c r="C79" s="11">
        <v>11.57</v>
      </c>
      <c r="D79" s="11" t="s">
        <v>2380</v>
      </c>
      <c r="E79" s="11" t="s">
        <v>2380</v>
      </c>
      <c r="F79" s="11" t="s">
        <v>2380</v>
      </c>
      <c r="G79" s="12">
        <v>0</v>
      </c>
      <c r="H79" s="41" t="s">
        <v>2381</v>
      </c>
      <c r="I79" s="11" t="str">
        <f t="shared" si="4"/>
        <v>Obesity</v>
      </c>
      <c r="J79" s="43" t="str">
        <f t="shared" si="5"/>
        <v>Diabetes</v>
      </c>
    </row>
    <row r="80" spans="1:10" x14ac:dyDescent="0.25">
      <c r="A80" s="11" t="s">
        <v>2294</v>
      </c>
      <c r="B80" s="11">
        <v>48.82</v>
      </c>
      <c r="C80" s="11">
        <v>6.67</v>
      </c>
      <c r="D80" s="11" t="s">
        <v>2381</v>
      </c>
      <c r="E80" s="11" t="s">
        <v>2380</v>
      </c>
      <c r="F80" s="11" t="s">
        <v>2380</v>
      </c>
      <c r="G80" s="12">
        <v>0</v>
      </c>
      <c r="H80" s="41" t="s">
        <v>2381</v>
      </c>
      <c r="I80" s="11" t="str">
        <f t="shared" si="4"/>
        <v>Obesity</v>
      </c>
      <c r="J80" s="43" t="str">
        <f t="shared" si="5"/>
        <v>Diabetes</v>
      </c>
    </row>
    <row r="81" spans="1:10" x14ac:dyDescent="0.25">
      <c r="A81" s="11" t="s">
        <v>2293</v>
      </c>
      <c r="B81" s="11">
        <v>51.01</v>
      </c>
      <c r="C81" s="11">
        <v>9.1999999999999993</v>
      </c>
      <c r="D81" s="11" t="s">
        <v>2380</v>
      </c>
      <c r="E81" s="11" t="s">
        <v>2380</v>
      </c>
      <c r="F81" s="11" t="s">
        <v>2380</v>
      </c>
      <c r="G81" s="12">
        <v>0</v>
      </c>
      <c r="H81" s="41" t="s">
        <v>2381</v>
      </c>
      <c r="I81" s="11" t="str">
        <f t="shared" si="4"/>
        <v>Obesity</v>
      </c>
      <c r="J81" s="43" t="str">
        <f t="shared" si="5"/>
        <v>Diabetes</v>
      </c>
    </row>
    <row r="82" spans="1:10" x14ac:dyDescent="0.25">
      <c r="A82" s="11" t="s">
        <v>2292</v>
      </c>
      <c r="B82" s="11">
        <v>45.65</v>
      </c>
      <c r="C82" s="11">
        <v>5.1100000000000003</v>
      </c>
      <c r="D82" s="11" t="s">
        <v>2381</v>
      </c>
      <c r="E82" s="11" t="s">
        <v>2380</v>
      </c>
      <c r="F82" s="11" t="s">
        <v>2380</v>
      </c>
      <c r="G82" s="11">
        <v>1</v>
      </c>
      <c r="H82" s="41" t="s">
        <v>2381</v>
      </c>
      <c r="I82" s="11" t="str">
        <f t="shared" si="4"/>
        <v>Obesity</v>
      </c>
      <c r="J82" s="43" t="str">
        <f t="shared" si="5"/>
        <v>Normal</v>
      </c>
    </row>
    <row r="83" spans="1:10" x14ac:dyDescent="0.25">
      <c r="A83" s="11" t="s">
        <v>2291</v>
      </c>
      <c r="B83" s="11">
        <v>52.9</v>
      </c>
      <c r="C83" s="11">
        <v>5.34</v>
      </c>
      <c r="D83" s="11" t="s">
        <v>2380</v>
      </c>
      <c r="E83" s="11" t="s">
        <v>2380</v>
      </c>
      <c r="F83" s="11" t="s">
        <v>2380</v>
      </c>
      <c r="G83" s="12">
        <v>0</v>
      </c>
      <c r="H83" s="41" t="s">
        <v>2381</v>
      </c>
      <c r="I83" s="11" t="str">
        <f t="shared" si="4"/>
        <v>Obesity</v>
      </c>
      <c r="J83" s="43" t="str">
        <f t="shared" si="5"/>
        <v>Normal</v>
      </c>
    </row>
    <row r="84" spans="1:10" x14ac:dyDescent="0.25">
      <c r="A84" s="11" t="s">
        <v>2290</v>
      </c>
      <c r="B84" s="11">
        <v>45.41</v>
      </c>
      <c r="C84" s="11">
        <v>4.03</v>
      </c>
      <c r="D84" s="11" t="s">
        <v>2381</v>
      </c>
      <c r="E84" s="11" t="s">
        <v>2380</v>
      </c>
      <c r="F84" s="11" t="s">
        <v>2380</v>
      </c>
      <c r="G84" s="11">
        <v>1</v>
      </c>
      <c r="H84" s="41" t="s">
        <v>2381</v>
      </c>
      <c r="I84" s="11" t="str">
        <f t="shared" si="4"/>
        <v>Obesity</v>
      </c>
      <c r="J84" s="43" t="str">
        <f t="shared" si="5"/>
        <v>Normal</v>
      </c>
    </row>
    <row r="85" spans="1:10" x14ac:dyDescent="0.25">
      <c r="A85" s="11" t="s">
        <v>2289</v>
      </c>
      <c r="B85" s="11">
        <v>49.41</v>
      </c>
      <c r="C85" s="11">
        <v>4.2300000000000004</v>
      </c>
      <c r="D85" s="11" t="s">
        <v>2381</v>
      </c>
      <c r="E85" s="11" t="s">
        <v>2380</v>
      </c>
      <c r="F85" s="11" t="s">
        <v>2382</v>
      </c>
      <c r="G85" s="11">
        <v>1</v>
      </c>
      <c r="H85" s="41" t="s">
        <v>2381</v>
      </c>
      <c r="I85" s="11" t="str">
        <f t="shared" si="4"/>
        <v>Obesity</v>
      </c>
      <c r="J85" s="43" t="str">
        <f t="shared" si="5"/>
        <v>Normal</v>
      </c>
    </row>
    <row r="86" spans="1:10" x14ac:dyDescent="0.25">
      <c r="A86" s="11" t="s">
        <v>2288</v>
      </c>
      <c r="B86" s="11">
        <v>31.824999999999999</v>
      </c>
      <c r="C86" s="11">
        <v>4.0599999999999996</v>
      </c>
      <c r="D86" s="11" t="s">
        <v>2380</v>
      </c>
      <c r="E86" s="11" t="s">
        <v>2380</v>
      </c>
      <c r="F86" s="11" t="s">
        <v>2380</v>
      </c>
      <c r="G86" s="11">
        <v>2</v>
      </c>
      <c r="H86" s="41" t="s">
        <v>2381</v>
      </c>
      <c r="I86" s="11" t="str">
        <f t="shared" si="4"/>
        <v>Obesity</v>
      </c>
      <c r="J86" s="43" t="str">
        <f t="shared" si="5"/>
        <v>Normal</v>
      </c>
    </row>
    <row r="87" spans="1:10" x14ac:dyDescent="0.25">
      <c r="A87" s="11" t="s">
        <v>2287</v>
      </c>
      <c r="B87" s="11">
        <v>51.28</v>
      </c>
      <c r="C87" s="11">
        <v>4.68</v>
      </c>
      <c r="D87" s="11" t="s">
        <v>2380</v>
      </c>
      <c r="E87" s="11" t="s">
        <v>2380</v>
      </c>
      <c r="F87" s="11" t="s">
        <v>2380</v>
      </c>
      <c r="G87" s="11">
        <v>2</v>
      </c>
      <c r="H87" s="41" t="s">
        <v>2381</v>
      </c>
      <c r="I87" s="11" t="str">
        <f t="shared" si="4"/>
        <v>Obesity</v>
      </c>
      <c r="J87" s="43" t="str">
        <f t="shared" si="5"/>
        <v>Normal</v>
      </c>
    </row>
    <row r="88" spans="1:10" x14ac:dyDescent="0.25">
      <c r="A88" s="11" t="s">
        <v>2286</v>
      </c>
      <c r="B88" s="11">
        <v>34.96</v>
      </c>
      <c r="C88" s="11">
        <v>4.34</v>
      </c>
      <c r="D88" s="11" t="s">
        <v>2380</v>
      </c>
      <c r="E88" s="11" t="s">
        <v>2380</v>
      </c>
      <c r="F88" s="11" t="s">
        <v>2382</v>
      </c>
      <c r="G88" s="11">
        <v>1</v>
      </c>
      <c r="H88" s="41" t="s">
        <v>2381</v>
      </c>
      <c r="I88" s="11" t="str">
        <f t="shared" si="4"/>
        <v>Obesity</v>
      </c>
      <c r="J88" s="43" t="str">
        <f t="shared" si="5"/>
        <v>Normal</v>
      </c>
    </row>
    <row r="89" spans="1:10" x14ac:dyDescent="0.25">
      <c r="A89" s="11" t="s">
        <v>2285</v>
      </c>
      <c r="B89" s="11">
        <v>33.11</v>
      </c>
      <c r="C89" s="11">
        <v>10.51</v>
      </c>
      <c r="D89" s="11" t="s">
        <v>2380</v>
      </c>
      <c r="E89" s="11" t="s">
        <v>2380</v>
      </c>
      <c r="F89" s="11" t="s">
        <v>2380</v>
      </c>
      <c r="G89" s="12">
        <v>0</v>
      </c>
      <c r="H89" s="41" t="s">
        <v>2381</v>
      </c>
      <c r="I89" s="11" t="str">
        <f t="shared" si="4"/>
        <v>Obesity</v>
      </c>
      <c r="J89" s="43" t="str">
        <f t="shared" si="5"/>
        <v>Diabetes</v>
      </c>
    </row>
    <row r="90" spans="1:10" x14ac:dyDescent="0.25">
      <c r="A90" s="11" t="s">
        <v>2284</v>
      </c>
      <c r="B90" s="11">
        <v>54.74</v>
      </c>
      <c r="C90" s="11">
        <v>5.84</v>
      </c>
      <c r="D90" s="11" t="s">
        <v>2381</v>
      </c>
      <c r="E90" s="11" t="s">
        <v>2380</v>
      </c>
      <c r="F90" s="11" t="s">
        <v>2382</v>
      </c>
      <c r="G90" s="11">
        <v>1</v>
      </c>
      <c r="H90" s="41" t="s">
        <v>2381</v>
      </c>
      <c r="I90" s="11" t="str">
        <f t="shared" si="4"/>
        <v>Obesity</v>
      </c>
      <c r="J90" s="43" t="str">
        <f t="shared" si="5"/>
        <v>Prediabetes</v>
      </c>
    </row>
    <row r="91" spans="1:10" x14ac:dyDescent="0.25">
      <c r="A91" s="11" t="s">
        <v>2283</v>
      </c>
      <c r="B91" s="11">
        <v>32.56</v>
      </c>
      <c r="C91" s="11">
        <v>5.41</v>
      </c>
      <c r="D91" s="11" t="s">
        <v>2380</v>
      </c>
      <c r="E91" s="11" t="s">
        <v>2380</v>
      </c>
      <c r="F91" s="11" t="s">
        <v>2382</v>
      </c>
      <c r="G91" s="11">
        <v>1</v>
      </c>
      <c r="H91" s="41" t="s">
        <v>2381</v>
      </c>
      <c r="I91" s="11" t="str">
        <f t="shared" si="4"/>
        <v>Obesity</v>
      </c>
      <c r="J91" s="43" t="str">
        <f t="shared" si="5"/>
        <v>Normal</v>
      </c>
    </row>
    <row r="92" spans="1:10" x14ac:dyDescent="0.25">
      <c r="A92" s="11" t="s">
        <v>2282</v>
      </c>
      <c r="B92" s="11">
        <v>39.049999999999997</v>
      </c>
      <c r="C92" s="11">
        <v>6.06</v>
      </c>
      <c r="D92" s="11" t="s">
        <v>2380</v>
      </c>
      <c r="E92" s="11" t="s">
        <v>2380</v>
      </c>
      <c r="F92" s="11" t="s">
        <v>2380</v>
      </c>
      <c r="G92" s="11">
        <v>1</v>
      </c>
      <c r="H92" s="41" t="s">
        <v>2381</v>
      </c>
      <c r="I92" s="11" t="str">
        <f t="shared" si="4"/>
        <v>Obesity</v>
      </c>
      <c r="J92" s="43" t="str">
        <f t="shared" si="5"/>
        <v>Prediabetes</v>
      </c>
    </row>
    <row r="93" spans="1:10" x14ac:dyDescent="0.25">
      <c r="A93" s="11" t="s">
        <v>2281</v>
      </c>
      <c r="B93" s="11">
        <v>42.75</v>
      </c>
      <c r="C93" s="11">
        <v>4.22</v>
      </c>
      <c r="D93" s="11" t="s">
        <v>2380</v>
      </c>
      <c r="E93" s="11" t="s">
        <v>2380</v>
      </c>
      <c r="F93" s="11" t="s">
        <v>2380</v>
      </c>
      <c r="G93" s="12">
        <v>0</v>
      </c>
      <c r="H93" s="41" t="s">
        <v>2381</v>
      </c>
      <c r="I93" s="11" t="str">
        <f t="shared" si="4"/>
        <v>Obesity</v>
      </c>
      <c r="J93" s="43" t="str">
        <f t="shared" si="5"/>
        <v>Normal</v>
      </c>
    </row>
    <row r="94" spans="1:10" x14ac:dyDescent="0.25">
      <c r="A94" s="11" t="s">
        <v>2280</v>
      </c>
      <c r="B94" s="11">
        <v>50.58</v>
      </c>
      <c r="C94" s="11">
        <v>5.12</v>
      </c>
      <c r="D94" s="11" t="s">
        <v>2380</v>
      </c>
      <c r="E94" s="11" t="s">
        <v>2380</v>
      </c>
      <c r="F94" s="11" t="s">
        <v>2380</v>
      </c>
      <c r="G94" s="11">
        <v>2</v>
      </c>
      <c r="H94" s="41" t="s">
        <v>2381</v>
      </c>
      <c r="I94" s="11" t="str">
        <f t="shared" si="4"/>
        <v>Obesity</v>
      </c>
      <c r="J94" s="43" t="str">
        <f t="shared" si="5"/>
        <v>Normal</v>
      </c>
    </row>
    <row r="95" spans="1:10" x14ac:dyDescent="0.25">
      <c r="A95" s="11" t="s">
        <v>2279</v>
      </c>
      <c r="B95" s="11">
        <v>30.495000000000001</v>
      </c>
      <c r="C95" s="11">
        <v>4.57</v>
      </c>
      <c r="D95" s="11" t="s">
        <v>2381</v>
      </c>
      <c r="E95" s="11" t="s">
        <v>2380</v>
      </c>
      <c r="F95" s="11" t="s">
        <v>2380</v>
      </c>
      <c r="G95" s="12">
        <v>0</v>
      </c>
      <c r="H95" s="41" t="s">
        <v>2381</v>
      </c>
      <c r="I95" s="11" t="str">
        <f t="shared" si="4"/>
        <v>Obesity</v>
      </c>
      <c r="J95" s="43" t="str">
        <f t="shared" si="5"/>
        <v>Normal</v>
      </c>
    </row>
    <row r="96" spans="1:10" x14ac:dyDescent="0.25">
      <c r="A96" s="11" t="s">
        <v>2278</v>
      </c>
      <c r="B96" s="11">
        <v>48.31</v>
      </c>
      <c r="C96" s="11">
        <v>9.58</v>
      </c>
      <c r="D96" s="11" t="s">
        <v>2381</v>
      </c>
      <c r="E96" s="11" t="s">
        <v>2380</v>
      </c>
      <c r="F96" s="11" t="s">
        <v>2380</v>
      </c>
      <c r="G96" s="11">
        <v>2</v>
      </c>
      <c r="H96" s="41" t="s">
        <v>2381</v>
      </c>
      <c r="I96" s="11" t="str">
        <f t="shared" si="4"/>
        <v>Obesity</v>
      </c>
      <c r="J96" s="43" t="str">
        <f t="shared" si="5"/>
        <v>Diabetes</v>
      </c>
    </row>
    <row r="97" spans="1:10" x14ac:dyDescent="0.25">
      <c r="A97" s="11" t="s">
        <v>2277</v>
      </c>
      <c r="B97" s="11">
        <v>48.99</v>
      </c>
      <c r="C97" s="11">
        <v>9.7799999999999994</v>
      </c>
      <c r="D97" s="11" t="s">
        <v>2381</v>
      </c>
      <c r="E97" s="11" t="s">
        <v>2380</v>
      </c>
      <c r="F97" s="11" t="s">
        <v>2380</v>
      </c>
      <c r="G97" s="11">
        <v>1</v>
      </c>
      <c r="H97" s="41" t="s">
        <v>2381</v>
      </c>
      <c r="I97" s="11" t="str">
        <f t="shared" si="4"/>
        <v>Obesity</v>
      </c>
      <c r="J97" s="43" t="str">
        <f t="shared" si="5"/>
        <v>Diabetes</v>
      </c>
    </row>
    <row r="98" spans="1:10" x14ac:dyDescent="0.25">
      <c r="A98" s="11" t="s">
        <v>2276</v>
      </c>
      <c r="B98" s="11">
        <v>38.39</v>
      </c>
      <c r="C98" s="11">
        <v>4.1100000000000003</v>
      </c>
      <c r="D98" s="11" t="s">
        <v>2381</v>
      </c>
      <c r="E98" s="11" t="s">
        <v>2380</v>
      </c>
      <c r="F98" s="11" t="s">
        <v>2380</v>
      </c>
      <c r="G98" s="12">
        <v>0</v>
      </c>
      <c r="H98" s="41" t="s">
        <v>2381</v>
      </c>
      <c r="I98" s="11" t="str">
        <f t="shared" ref="I98:I129" si="6">IF(B98 &lt; 18.5, "Underweight", IF(B98 &lt; 25, "Healthy Weight", IF(B98 &lt; 30, "Overweight", "Obesity")))</f>
        <v>Obesity</v>
      </c>
      <c r="J98" s="43" t="str">
        <f t="shared" ref="J98:J129" si="7">IF(C98 &lt; 5.7, "Normal", IF(C98 &lt;= 6.4, "Prediabetes", "Diabetes"))</f>
        <v>Normal</v>
      </c>
    </row>
    <row r="99" spans="1:10" x14ac:dyDescent="0.25">
      <c r="A99" s="11" t="s">
        <v>2275</v>
      </c>
      <c r="B99" s="11">
        <v>44.34</v>
      </c>
      <c r="C99" s="11">
        <v>4.0199999999999996</v>
      </c>
      <c r="D99" s="11" t="s">
        <v>2381</v>
      </c>
      <c r="E99" s="11" t="s">
        <v>2380</v>
      </c>
      <c r="F99" s="11" t="s">
        <v>2380</v>
      </c>
      <c r="G99" s="11">
        <v>2</v>
      </c>
      <c r="H99" s="41" t="s">
        <v>2381</v>
      </c>
      <c r="I99" s="11" t="str">
        <f t="shared" si="6"/>
        <v>Obesity</v>
      </c>
      <c r="J99" s="43" t="str">
        <f t="shared" si="7"/>
        <v>Normal</v>
      </c>
    </row>
    <row r="100" spans="1:10" x14ac:dyDescent="0.25">
      <c r="A100" s="11" t="s">
        <v>2274</v>
      </c>
      <c r="B100" s="11">
        <v>41.51</v>
      </c>
      <c r="C100" s="11">
        <v>6.92</v>
      </c>
      <c r="D100" s="11" t="s">
        <v>2380</v>
      </c>
      <c r="E100" s="11" t="s">
        <v>2380</v>
      </c>
      <c r="F100" s="11" t="s">
        <v>2380</v>
      </c>
      <c r="G100" s="12">
        <v>0</v>
      </c>
      <c r="H100" s="41" t="s">
        <v>2381</v>
      </c>
      <c r="I100" s="11" t="str">
        <f t="shared" si="6"/>
        <v>Obesity</v>
      </c>
      <c r="J100" s="43" t="str">
        <f t="shared" si="7"/>
        <v>Diabetes</v>
      </c>
    </row>
    <row r="101" spans="1:10" x14ac:dyDescent="0.25">
      <c r="A101" s="11" t="s">
        <v>2273</v>
      </c>
      <c r="B101" s="11">
        <v>48.2</v>
      </c>
      <c r="C101" s="11">
        <v>4.84</v>
      </c>
      <c r="D101" s="11" t="s">
        <v>2380</v>
      </c>
      <c r="E101" s="11" t="s">
        <v>2380</v>
      </c>
      <c r="F101" s="11" t="s">
        <v>2380</v>
      </c>
      <c r="G101" s="12">
        <v>0</v>
      </c>
      <c r="H101" s="41" t="s">
        <v>2381</v>
      </c>
      <c r="I101" s="11" t="str">
        <f t="shared" si="6"/>
        <v>Obesity</v>
      </c>
      <c r="J101" s="43" t="str">
        <f t="shared" si="7"/>
        <v>Normal</v>
      </c>
    </row>
    <row r="102" spans="1:10" x14ac:dyDescent="0.25">
      <c r="A102" s="11" t="s">
        <v>2272</v>
      </c>
      <c r="B102" s="11">
        <v>35.75</v>
      </c>
      <c r="C102" s="11">
        <v>8</v>
      </c>
      <c r="D102" s="11" t="s">
        <v>2381</v>
      </c>
      <c r="E102" s="11" t="s">
        <v>2380</v>
      </c>
      <c r="F102" s="11" t="s">
        <v>2380</v>
      </c>
      <c r="G102" s="12">
        <v>0</v>
      </c>
      <c r="H102" s="41" t="s">
        <v>2381</v>
      </c>
      <c r="I102" s="11" t="str">
        <f t="shared" si="6"/>
        <v>Obesity</v>
      </c>
      <c r="J102" s="43" t="str">
        <f t="shared" si="7"/>
        <v>Diabetes</v>
      </c>
    </row>
    <row r="103" spans="1:10" x14ac:dyDescent="0.25">
      <c r="A103" s="11" t="s">
        <v>2271</v>
      </c>
      <c r="B103" s="11">
        <v>53.81</v>
      </c>
      <c r="C103" s="11">
        <v>8.77</v>
      </c>
      <c r="D103" s="11" t="s">
        <v>2381</v>
      </c>
      <c r="E103" s="11" t="s">
        <v>2380</v>
      </c>
      <c r="F103" s="11" t="s">
        <v>2380</v>
      </c>
      <c r="G103" s="12">
        <v>0</v>
      </c>
      <c r="H103" s="41" t="s">
        <v>2381</v>
      </c>
      <c r="I103" s="11" t="str">
        <f t="shared" si="6"/>
        <v>Obesity</v>
      </c>
      <c r="J103" s="43" t="str">
        <f t="shared" si="7"/>
        <v>Diabetes</v>
      </c>
    </row>
    <row r="104" spans="1:10" x14ac:dyDescent="0.25">
      <c r="A104" s="11" t="s">
        <v>2270</v>
      </c>
      <c r="B104" s="11">
        <v>49.48</v>
      </c>
      <c r="C104" s="11">
        <v>4.96</v>
      </c>
      <c r="D104" s="11" t="s">
        <v>2380</v>
      </c>
      <c r="E104" s="11" t="s">
        <v>2380</v>
      </c>
      <c r="F104" s="11" t="s">
        <v>2382</v>
      </c>
      <c r="G104" s="11">
        <v>1</v>
      </c>
      <c r="H104" s="41" t="s">
        <v>2381</v>
      </c>
      <c r="I104" s="11" t="str">
        <f t="shared" si="6"/>
        <v>Obesity</v>
      </c>
      <c r="J104" s="43" t="str">
        <f t="shared" si="7"/>
        <v>Normal</v>
      </c>
    </row>
    <row r="105" spans="1:10" x14ac:dyDescent="0.25">
      <c r="A105" s="11" t="s">
        <v>2269</v>
      </c>
      <c r="B105" s="11">
        <v>34.1</v>
      </c>
      <c r="C105" s="11">
        <v>4.43</v>
      </c>
      <c r="D105" s="11" t="s">
        <v>2381</v>
      </c>
      <c r="E105" s="11" t="s">
        <v>2380</v>
      </c>
      <c r="F105" s="11" t="s">
        <v>2380</v>
      </c>
      <c r="G105" s="12">
        <v>0</v>
      </c>
      <c r="H105" s="41" t="s">
        <v>2381</v>
      </c>
      <c r="I105" s="11" t="str">
        <f t="shared" si="6"/>
        <v>Obesity</v>
      </c>
      <c r="J105" s="43" t="str">
        <f t="shared" si="7"/>
        <v>Normal</v>
      </c>
    </row>
    <row r="106" spans="1:10" x14ac:dyDescent="0.25">
      <c r="A106" s="11" t="s">
        <v>2268</v>
      </c>
      <c r="B106" s="11">
        <v>35.299999999999997</v>
      </c>
      <c r="C106" s="11">
        <v>5.82</v>
      </c>
      <c r="D106" s="11" t="s">
        <v>2381</v>
      </c>
      <c r="E106" s="11" t="s">
        <v>2380</v>
      </c>
      <c r="F106" s="11" t="s">
        <v>2382</v>
      </c>
      <c r="G106" s="11">
        <v>1</v>
      </c>
      <c r="H106" s="41" t="s">
        <v>2381</v>
      </c>
      <c r="I106" s="11" t="str">
        <f t="shared" si="6"/>
        <v>Obesity</v>
      </c>
      <c r="J106" s="43" t="str">
        <f t="shared" si="7"/>
        <v>Prediabetes</v>
      </c>
    </row>
    <row r="107" spans="1:10" x14ac:dyDescent="0.25">
      <c r="A107" s="11" t="s">
        <v>2267</v>
      </c>
      <c r="B107" s="11">
        <v>43.83</v>
      </c>
      <c r="C107" s="11">
        <v>6.03</v>
      </c>
      <c r="D107" s="11" t="s">
        <v>2381</v>
      </c>
      <c r="E107" s="11" t="s">
        <v>2380</v>
      </c>
      <c r="F107" s="11" t="s">
        <v>2380</v>
      </c>
      <c r="G107" s="11">
        <v>2</v>
      </c>
      <c r="H107" s="41" t="s">
        <v>2381</v>
      </c>
      <c r="I107" s="11" t="str">
        <f t="shared" si="6"/>
        <v>Obesity</v>
      </c>
      <c r="J107" s="43" t="str">
        <f t="shared" si="7"/>
        <v>Prediabetes</v>
      </c>
    </row>
    <row r="108" spans="1:10" x14ac:dyDescent="0.25">
      <c r="A108" s="11" t="s">
        <v>2266</v>
      </c>
      <c r="B108" s="11">
        <v>50.07</v>
      </c>
      <c r="C108" s="11">
        <v>9.27</v>
      </c>
      <c r="D108" s="11" t="s">
        <v>2380</v>
      </c>
      <c r="E108" s="11" t="s">
        <v>2380</v>
      </c>
      <c r="F108" s="11" t="s">
        <v>2380</v>
      </c>
      <c r="G108" s="12">
        <v>0</v>
      </c>
      <c r="H108" s="41" t="s">
        <v>2381</v>
      </c>
      <c r="I108" s="11" t="str">
        <f t="shared" si="6"/>
        <v>Obesity</v>
      </c>
      <c r="J108" s="43" t="str">
        <f t="shared" si="7"/>
        <v>Diabetes</v>
      </c>
    </row>
    <row r="109" spans="1:10" x14ac:dyDescent="0.25">
      <c r="A109" s="11" t="s">
        <v>2265</v>
      </c>
      <c r="B109" s="11">
        <v>32.774999999999999</v>
      </c>
      <c r="C109" s="11">
        <v>5.53</v>
      </c>
      <c r="D109" s="11" t="s">
        <v>2380</v>
      </c>
      <c r="E109" s="11" t="s">
        <v>2380</v>
      </c>
      <c r="F109" s="11" t="s">
        <v>2380</v>
      </c>
      <c r="G109" s="12">
        <v>0</v>
      </c>
      <c r="H109" s="41" t="s">
        <v>2381</v>
      </c>
      <c r="I109" s="11" t="str">
        <f t="shared" si="6"/>
        <v>Obesity</v>
      </c>
      <c r="J109" s="43" t="str">
        <f t="shared" si="7"/>
        <v>Normal</v>
      </c>
    </row>
    <row r="110" spans="1:10" x14ac:dyDescent="0.25">
      <c r="A110" s="11" t="s">
        <v>2264</v>
      </c>
      <c r="B110" s="11">
        <v>34.104999999999997</v>
      </c>
      <c r="C110" s="11">
        <v>5.07</v>
      </c>
      <c r="D110" s="11" t="s">
        <v>2380</v>
      </c>
      <c r="E110" s="11" t="s">
        <v>2380</v>
      </c>
      <c r="F110" s="11" t="s">
        <v>2380</v>
      </c>
      <c r="G110" s="11">
        <v>1</v>
      </c>
      <c r="H110" s="41" t="s">
        <v>2381</v>
      </c>
      <c r="I110" s="11" t="str">
        <f t="shared" si="6"/>
        <v>Obesity</v>
      </c>
      <c r="J110" s="43" t="str">
        <f t="shared" si="7"/>
        <v>Normal</v>
      </c>
    </row>
    <row r="111" spans="1:10" x14ac:dyDescent="0.25">
      <c r="A111" s="11" t="s">
        <v>2263</v>
      </c>
      <c r="B111" s="11">
        <v>48.93</v>
      </c>
      <c r="C111" s="11">
        <v>11.17</v>
      </c>
      <c r="D111" s="11" t="s">
        <v>2381</v>
      </c>
      <c r="E111" s="11" t="s">
        <v>2380</v>
      </c>
      <c r="F111" s="11" t="s">
        <v>2380</v>
      </c>
      <c r="G111" s="11">
        <v>1</v>
      </c>
      <c r="H111" s="41" t="s">
        <v>2381</v>
      </c>
      <c r="I111" s="11" t="str">
        <f t="shared" si="6"/>
        <v>Obesity</v>
      </c>
      <c r="J111" s="43" t="str">
        <f t="shared" si="7"/>
        <v>Diabetes</v>
      </c>
    </row>
    <row r="112" spans="1:10" x14ac:dyDescent="0.25">
      <c r="A112" s="11" t="s">
        <v>2262</v>
      </c>
      <c r="B112" s="11">
        <v>37.07</v>
      </c>
      <c r="C112" s="11">
        <v>6.14</v>
      </c>
      <c r="D112" s="11" t="s">
        <v>2381</v>
      </c>
      <c r="E112" s="11" t="s">
        <v>2380</v>
      </c>
      <c r="F112" s="11" t="s">
        <v>2380</v>
      </c>
      <c r="G112" s="12">
        <v>0</v>
      </c>
      <c r="H112" s="41" t="s">
        <v>2381</v>
      </c>
      <c r="I112" s="11" t="str">
        <f t="shared" si="6"/>
        <v>Obesity</v>
      </c>
      <c r="J112" s="43" t="str">
        <f t="shared" si="7"/>
        <v>Prediabetes</v>
      </c>
    </row>
    <row r="113" spans="1:10" x14ac:dyDescent="0.25">
      <c r="A113" s="11" t="s">
        <v>2261</v>
      </c>
      <c r="B113" s="11">
        <v>51.51</v>
      </c>
      <c r="C113" s="11">
        <v>6.26</v>
      </c>
      <c r="D113" s="11" t="s">
        <v>2381</v>
      </c>
      <c r="E113" s="11" t="s">
        <v>2380</v>
      </c>
      <c r="F113" s="11" t="s">
        <v>2382</v>
      </c>
      <c r="G113" s="11">
        <v>1</v>
      </c>
      <c r="H113" s="41" t="s">
        <v>2381</v>
      </c>
      <c r="I113" s="11" t="str">
        <f t="shared" si="6"/>
        <v>Obesity</v>
      </c>
      <c r="J113" s="43" t="str">
        <f t="shared" si="7"/>
        <v>Prediabetes</v>
      </c>
    </row>
    <row r="114" spans="1:10" x14ac:dyDescent="0.25">
      <c r="A114" s="11" t="s">
        <v>2260</v>
      </c>
      <c r="B114" s="11">
        <v>34.799999999999997</v>
      </c>
      <c r="C114" s="11">
        <v>4.72</v>
      </c>
      <c r="D114" s="11" t="s">
        <v>2381</v>
      </c>
      <c r="E114" s="11" t="s">
        <v>2380</v>
      </c>
      <c r="F114" s="11" t="s">
        <v>2380</v>
      </c>
      <c r="G114" s="12">
        <v>0</v>
      </c>
      <c r="H114" s="41" t="s">
        <v>2381</v>
      </c>
      <c r="I114" s="11" t="str">
        <f t="shared" si="6"/>
        <v>Obesity</v>
      </c>
      <c r="J114" s="43" t="str">
        <f t="shared" si="7"/>
        <v>Normal</v>
      </c>
    </row>
    <row r="115" spans="1:10" x14ac:dyDescent="0.25">
      <c r="A115" s="11" t="s">
        <v>2259</v>
      </c>
      <c r="B115" s="11">
        <v>36.67</v>
      </c>
      <c r="C115" s="11">
        <v>5.18</v>
      </c>
      <c r="D115" s="11" t="s">
        <v>2380</v>
      </c>
      <c r="E115" s="11" t="s">
        <v>2380</v>
      </c>
      <c r="F115" s="11" t="s">
        <v>2380</v>
      </c>
      <c r="G115" s="11">
        <v>1</v>
      </c>
      <c r="H115" s="41" t="s">
        <v>2381</v>
      </c>
      <c r="I115" s="11" t="str">
        <f t="shared" si="6"/>
        <v>Obesity</v>
      </c>
      <c r="J115" s="43" t="str">
        <f t="shared" si="7"/>
        <v>Normal</v>
      </c>
    </row>
    <row r="116" spans="1:10" x14ac:dyDescent="0.25">
      <c r="A116" s="11" t="s">
        <v>2258</v>
      </c>
      <c r="B116" s="11">
        <v>30.9</v>
      </c>
      <c r="C116" s="11">
        <v>9.4</v>
      </c>
      <c r="D116" s="11" t="s">
        <v>2380</v>
      </c>
      <c r="E116" s="11" t="s">
        <v>2380</v>
      </c>
      <c r="F116" s="11" t="s">
        <v>2380</v>
      </c>
      <c r="G116" s="11">
        <v>2</v>
      </c>
      <c r="H116" s="41" t="s">
        <v>2381</v>
      </c>
      <c r="I116" s="11" t="str">
        <f t="shared" si="6"/>
        <v>Obesity</v>
      </c>
      <c r="J116" s="43" t="str">
        <f t="shared" si="7"/>
        <v>Diabetes</v>
      </c>
    </row>
    <row r="117" spans="1:10" x14ac:dyDescent="0.25">
      <c r="A117" s="11" t="s">
        <v>2257</v>
      </c>
      <c r="B117" s="11">
        <v>30.495000000000001</v>
      </c>
      <c r="C117" s="11">
        <v>6.29</v>
      </c>
      <c r="D117" s="11" t="s">
        <v>2380</v>
      </c>
      <c r="E117" s="11" t="s">
        <v>2380</v>
      </c>
      <c r="F117" s="11" t="s">
        <v>2380</v>
      </c>
      <c r="G117" s="12">
        <v>0</v>
      </c>
      <c r="H117" s="41" t="s">
        <v>2381</v>
      </c>
      <c r="I117" s="11" t="str">
        <f t="shared" si="6"/>
        <v>Obesity</v>
      </c>
      <c r="J117" s="43" t="str">
        <f t="shared" si="7"/>
        <v>Prediabetes</v>
      </c>
    </row>
    <row r="118" spans="1:10" x14ac:dyDescent="0.25">
      <c r="A118" s="11" t="s">
        <v>2256</v>
      </c>
      <c r="B118" s="11">
        <v>44.88</v>
      </c>
      <c r="C118" s="11">
        <v>6.04</v>
      </c>
      <c r="D118" s="11" t="s">
        <v>2380</v>
      </c>
      <c r="E118" s="11" t="s">
        <v>2380</v>
      </c>
      <c r="F118" s="11" t="s">
        <v>2382</v>
      </c>
      <c r="G118" s="11">
        <v>1</v>
      </c>
      <c r="H118" s="41" t="s">
        <v>2381</v>
      </c>
      <c r="I118" s="11" t="str">
        <f t="shared" si="6"/>
        <v>Obesity</v>
      </c>
      <c r="J118" s="43" t="str">
        <f t="shared" si="7"/>
        <v>Prediabetes</v>
      </c>
    </row>
    <row r="119" spans="1:10" x14ac:dyDescent="0.25">
      <c r="A119" s="11" t="s">
        <v>2255</v>
      </c>
      <c r="B119" s="11">
        <v>44.32</v>
      </c>
      <c r="C119" s="11">
        <v>10.55</v>
      </c>
      <c r="D119" s="11" t="s">
        <v>2380</v>
      </c>
      <c r="E119" s="11" t="s">
        <v>2380</v>
      </c>
      <c r="F119" s="11" t="s">
        <v>2380</v>
      </c>
      <c r="G119" s="12">
        <v>0</v>
      </c>
      <c r="H119" s="41" t="s">
        <v>2381</v>
      </c>
      <c r="I119" s="11" t="str">
        <f t="shared" si="6"/>
        <v>Obesity</v>
      </c>
      <c r="J119" s="43" t="str">
        <f t="shared" si="7"/>
        <v>Diabetes</v>
      </c>
    </row>
    <row r="120" spans="1:10" x14ac:dyDescent="0.25">
      <c r="A120" s="11" t="s">
        <v>2254</v>
      </c>
      <c r="B120" s="11">
        <v>46.39</v>
      </c>
      <c r="C120" s="11">
        <v>5.09</v>
      </c>
      <c r="D120" s="11" t="s">
        <v>2380</v>
      </c>
      <c r="E120" s="11" t="s">
        <v>2380</v>
      </c>
      <c r="F120" s="11" t="s">
        <v>2380</v>
      </c>
      <c r="G120" s="12">
        <v>0</v>
      </c>
      <c r="H120" s="41" t="s">
        <v>2381</v>
      </c>
      <c r="I120" s="11" t="str">
        <f t="shared" si="6"/>
        <v>Obesity</v>
      </c>
      <c r="J120" s="43" t="str">
        <f t="shared" si="7"/>
        <v>Normal</v>
      </c>
    </row>
    <row r="121" spans="1:10" x14ac:dyDescent="0.25">
      <c r="A121" s="11" t="s">
        <v>2253</v>
      </c>
      <c r="B121" s="11">
        <v>42.13</v>
      </c>
      <c r="C121" s="11">
        <v>5.2</v>
      </c>
      <c r="D121" s="11" t="s">
        <v>2381</v>
      </c>
      <c r="E121" s="11" t="s">
        <v>2380</v>
      </c>
      <c r="F121" s="11" t="s">
        <v>2380</v>
      </c>
      <c r="G121" s="11">
        <v>1</v>
      </c>
      <c r="H121" s="41" t="s">
        <v>2381</v>
      </c>
      <c r="I121" s="11" t="str">
        <f t="shared" si="6"/>
        <v>Obesity</v>
      </c>
      <c r="J121" s="43" t="str">
        <f t="shared" si="7"/>
        <v>Normal</v>
      </c>
    </row>
    <row r="122" spans="1:10" x14ac:dyDescent="0.25">
      <c r="A122" s="11" t="s">
        <v>2252</v>
      </c>
      <c r="B122" s="11">
        <v>30.78</v>
      </c>
      <c r="C122" s="11">
        <v>8.4499999999999993</v>
      </c>
      <c r="D122" s="11" t="s">
        <v>2381</v>
      </c>
      <c r="E122" s="11" t="s">
        <v>2380</v>
      </c>
      <c r="F122" s="11" t="s">
        <v>2380</v>
      </c>
      <c r="G122" s="12">
        <v>0</v>
      </c>
      <c r="H122" s="41" t="s">
        <v>2381</v>
      </c>
      <c r="I122" s="11" t="str">
        <f t="shared" si="6"/>
        <v>Obesity</v>
      </c>
      <c r="J122" s="43" t="str">
        <f t="shared" si="7"/>
        <v>Diabetes</v>
      </c>
    </row>
    <row r="123" spans="1:10" x14ac:dyDescent="0.25">
      <c r="A123" s="11" t="s">
        <v>2251</v>
      </c>
      <c r="B123" s="11">
        <v>31.35</v>
      </c>
      <c r="C123" s="11">
        <v>9.5399999999999991</v>
      </c>
      <c r="D123" s="11" t="s">
        <v>2380</v>
      </c>
      <c r="E123" s="11" t="s">
        <v>2380</v>
      </c>
      <c r="F123" s="11" t="s">
        <v>2380</v>
      </c>
      <c r="G123" s="12">
        <v>0</v>
      </c>
      <c r="H123" s="41" t="s">
        <v>2381</v>
      </c>
      <c r="I123" s="11" t="str">
        <f t="shared" si="6"/>
        <v>Obesity</v>
      </c>
      <c r="J123" s="43" t="str">
        <f t="shared" si="7"/>
        <v>Diabetes</v>
      </c>
    </row>
    <row r="124" spans="1:10" x14ac:dyDescent="0.25">
      <c r="A124" s="11" t="s">
        <v>2250</v>
      </c>
      <c r="B124" s="11">
        <v>41.46</v>
      </c>
      <c r="C124" s="11">
        <v>4.99</v>
      </c>
      <c r="D124" s="11" t="s">
        <v>2381</v>
      </c>
      <c r="E124" s="11" t="s">
        <v>2380</v>
      </c>
      <c r="F124" s="11" t="s">
        <v>2380</v>
      </c>
      <c r="G124" s="11">
        <v>2</v>
      </c>
      <c r="H124" s="41" t="s">
        <v>2381</v>
      </c>
      <c r="I124" s="11" t="str">
        <f t="shared" si="6"/>
        <v>Obesity</v>
      </c>
      <c r="J124" s="43" t="str">
        <f t="shared" si="7"/>
        <v>Normal</v>
      </c>
    </row>
    <row r="125" spans="1:10" x14ac:dyDescent="0.25">
      <c r="A125" s="11" t="s">
        <v>2249</v>
      </c>
      <c r="B125" s="11">
        <v>48</v>
      </c>
      <c r="C125" s="11">
        <v>10.54</v>
      </c>
      <c r="D125" s="11" t="s">
        <v>2380</v>
      </c>
      <c r="E125" s="11" t="s">
        <v>2380</v>
      </c>
      <c r="F125" s="11" t="s">
        <v>2380</v>
      </c>
      <c r="G125" s="12">
        <v>0</v>
      </c>
      <c r="H125" s="41" t="s">
        <v>2381</v>
      </c>
      <c r="I125" s="11" t="str">
        <f t="shared" si="6"/>
        <v>Obesity</v>
      </c>
      <c r="J125" s="43" t="str">
        <f t="shared" si="7"/>
        <v>Diabetes</v>
      </c>
    </row>
    <row r="126" spans="1:10" x14ac:dyDescent="0.25">
      <c r="A126" s="11" t="s">
        <v>2248</v>
      </c>
      <c r="B126" s="11">
        <v>49.13</v>
      </c>
      <c r="C126" s="11">
        <v>4.54</v>
      </c>
      <c r="D126" s="11" t="s">
        <v>2380</v>
      </c>
      <c r="E126" s="11" t="s">
        <v>2380</v>
      </c>
      <c r="F126" s="11" t="s">
        <v>2380</v>
      </c>
      <c r="G126" s="12">
        <v>0</v>
      </c>
      <c r="H126" s="41" t="s">
        <v>2381</v>
      </c>
      <c r="I126" s="11" t="str">
        <f t="shared" si="6"/>
        <v>Obesity</v>
      </c>
      <c r="J126" s="43" t="str">
        <f t="shared" si="7"/>
        <v>Normal</v>
      </c>
    </row>
    <row r="127" spans="1:10" x14ac:dyDescent="0.25">
      <c r="A127" s="11" t="s">
        <v>2247</v>
      </c>
      <c r="B127" s="11">
        <v>37.799999999999997</v>
      </c>
      <c r="C127" s="11">
        <v>6.29</v>
      </c>
      <c r="D127" s="11" t="s">
        <v>2380</v>
      </c>
      <c r="E127" s="11" t="s">
        <v>2380</v>
      </c>
      <c r="F127" s="11" t="s">
        <v>2380</v>
      </c>
      <c r="G127" s="11">
        <v>1</v>
      </c>
      <c r="H127" s="41" t="s">
        <v>2381</v>
      </c>
      <c r="I127" s="11" t="str">
        <f t="shared" si="6"/>
        <v>Obesity</v>
      </c>
      <c r="J127" s="43" t="str">
        <f t="shared" si="7"/>
        <v>Prediabetes</v>
      </c>
    </row>
    <row r="128" spans="1:10" x14ac:dyDescent="0.25">
      <c r="A128" s="11" t="s">
        <v>2246</v>
      </c>
      <c r="B128" s="11">
        <v>38.299999999999997</v>
      </c>
      <c r="C128" s="11">
        <v>9.51</v>
      </c>
      <c r="D128" s="11" t="s">
        <v>2380</v>
      </c>
      <c r="E128" s="11" t="s">
        <v>2380</v>
      </c>
      <c r="F128" s="11" t="s">
        <v>2380</v>
      </c>
      <c r="G128" s="12">
        <v>0</v>
      </c>
      <c r="H128" s="41" t="s">
        <v>2381</v>
      </c>
      <c r="I128" s="11" t="str">
        <f t="shared" si="6"/>
        <v>Obesity</v>
      </c>
      <c r="J128" s="43" t="str">
        <f t="shared" si="7"/>
        <v>Diabetes</v>
      </c>
    </row>
    <row r="129" spans="1:10" x14ac:dyDescent="0.25">
      <c r="A129" s="11" t="s">
        <v>2245</v>
      </c>
      <c r="B129" s="11">
        <v>32.774999999999999</v>
      </c>
      <c r="C129" s="11">
        <v>4.72</v>
      </c>
      <c r="D129" s="11" t="s">
        <v>2380</v>
      </c>
      <c r="E129" s="11" t="s">
        <v>2380</v>
      </c>
      <c r="F129" s="11" t="s">
        <v>2380</v>
      </c>
      <c r="G129" s="12">
        <v>0</v>
      </c>
      <c r="H129" s="41" t="s">
        <v>2381</v>
      </c>
      <c r="I129" s="11" t="str">
        <f t="shared" si="6"/>
        <v>Obesity</v>
      </c>
      <c r="J129" s="43" t="str">
        <f t="shared" si="7"/>
        <v>Normal</v>
      </c>
    </row>
    <row r="130" spans="1:10" x14ac:dyDescent="0.25">
      <c r="A130" s="11" t="s">
        <v>2244</v>
      </c>
      <c r="B130" s="11">
        <v>34.200000000000003</v>
      </c>
      <c r="C130" s="11">
        <v>5.91</v>
      </c>
      <c r="D130" s="11" t="s">
        <v>2381</v>
      </c>
      <c r="E130" s="11" t="s">
        <v>2380</v>
      </c>
      <c r="F130" s="11" t="s">
        <v>2380</v>
      </c>
      <c r="G130" s="12">
        <v>0</v>
      </c>
      <c r="H130" s="41" t="s">
        <v>2381</v>
      </c>
      <c r="I130" s="11" t="str">
        <f t="shared" ref="I130:I161" si="8">IF(B130 &lt; 18.5, "Underweight", IF(B130 &lt; 25, "Healthy Weight", IF(B130 &lt; 30, "Overweight", "Obesity")))</f>
        <v>Obesity</v>
      </c>
      <c r="J130" s="43" t="str">
        <f t="shared" ref="J130:J161" si="9">IF(C130 &lt; 5.7, "Normal", IF(C130 &lt;= 6.4, "Prediabetes", "Diabetes"))</f>
        <v>Prediabetes</v>
      </c>
    </row>
    <row r="131" spans="1:10" x14ac:dyDescent="0.25">
      <c r="A131" s="11" t="s">
        <v>2243</v>
      </c>
      <c r="B131" s="11">
        <v>30.2</v>
      </c>
      <c r="C131" s="11">
        <v>9.58</v>
      </c>
      <c r="D131" s="11" t="s">
        <v>2380</v>
      </c>
      <c r="E131" s="11" t="s">
        <v>2380</v>
      </c>
      <c r="F131" s="11" t="s">
        <v>2380</v>
      </c>
      <c r="G131" s="12">
        <v>0</v>
      </c>
      <c r="H131" s="41" t="s">
        <v>2381</v>
      </c>
      <c r="I131" s="11" t="str">
        <f t="shared" si="8"/>
        <v>Obesity</v>
      </c>
      <c r="J131" s="43" t="str">
        <f t="shared" si="9"/>
        <v>Diabetes</v>
      </c>
    </row>
    <row r="132" spans="1:10" x14ac:dyDescent="0.25">
      <c r="A132" s="11" t="s">
        <v>2242</v>
      </c>
      <c r="B132" s="11">
        <v>48.32</v>
      </c>
      <c r="C132" s="11">
        <v>5.77</v>
      </c>
      <c r="D132" s="11" t="s">
        <v>2380</v>
      </c>
      <c r="E132" s="11" t="s">
        <v>2380</v>
      </c>
      <c r="F132" s="11" t="s">
        <v>2380</v>
      </c>
      <c r="G132" s="12">
        <v>0</v>
      </c>
      <c r="H132" s="41" t="s">
        <v>2381</v>
      </c>
      <c r="I132" s="11" t="str">
        <f t="shared" si="8"/>
        <v>Obesity</v>
      </c>
      <c r="J132" s="43" t="str">
        <f t="shared" si="9"/>
        <v>Prediabetes</v>
      </c>
    </row>
    <row r="133" spans="1:10" x14ac:dyDescent="0.25">
      <c r="A133" s="11" t="s">
        <v>2241</v>
      </c>
      <c r="B133" s="11">
        <v>44.86</v>
      </c>
      <c r="C133" s="11">
        <v>4.38</v>
      </c>
      <c r="D133" s="11" t="s">
        <v>2381</v>
      </c>
      <c r="E133" s="11" t="s">
        <v>2380</v>
      </c>
      <c r="F133" s="11" t="s">
        <v>2380</v>
      </c>
      <c r="G133" s="12">
        <v>0</v>
      </c>
      <c r="H133" s="41" t="s">
        <v>2381</v>
      </c>
      <c r="I133" s="11" t="str">
        <f t="shared" si="8"/>
        <v>Obesity</v>
      </c>
      <c r="J133" s="43" t="str">
        <f t="shared" si="9"/>
        <v>Normal</v>
      </c>
    </row>
    <row r="134" spans="1:10" x14ac:dyDescent="0.25">
      <c r="A134" s="11" t="s">
        <v>2240</v>
      </c>
      <c r="B134" s="11">
        <v>52.15</v>
      </c>
      <c r="C134" s="11">
        <v>5.65</v>
      </c>
      <c r="D134" s="11" t="s">
        <v>2380</v>
      </c>
      <c r="E134" s="11" t="s">
        <v>2380</v>
      </c>
      <c r="F134" s="11" t="s">
        <v>2380</v>
      </c>
      <c r="G134" s="11">
        <v>1</v>
      </c>
      <c r="H134" s="41" t="s">
        <v>2381</v>
      </c>
      <c r="I134" s="11" t="str">
        <f t="shared" si="8"/>
        <v>Obesity</v>
      </c>
      <c r="J134" s="43" t="str">
        <f t="shared" si="9"/>
        <v>Normal</v>
      </c>
    </row>
    <row r="135" spans="1:10" x14ac:dyDescent="0.25">
      <c r="A135" s="11" t="s">
        <v>2239</v>
      </c>
      <c r="B135" s="11">
        <v>41.12</v>
      </c>
      <c r="C135" s="11">
        <v>7.54</v>
      </c>
      <c r="D135" s="11" t="s">
        <v>2381</v>
      </c>
      <c r="E135" s="11" t="s">
        <v>2380</v>
      </c>
      <c r="F135" s="11" t="s">
        <v>2380</v>
      </c>
      <c r="G135" s="12">
        <v>0</v>
      </c>
      <c r="H135" s="41" t="s">
        <v>2381</v>
      </c>
      <c r="I135" s="11" t="str">
        <f t="shared" si="8"/>
        <v>Obesity</v>
      </c>
      <c r="J135" s="43" t="str">
        <f t="shared" si="9"/>
        <v>Diabetes</v>
      </c>
    </row>
    <row r="136" spans="1:10" x14ac:dyDescent="0.25">
      <c r="A136" s="11" t="s">
        <v>2238</v>
      </c>
      <c r="B136" s="11">
        <v>38.39</v>
      </c>
      <c r="C136" s="11">
        <v>5.1100000000000003</v>
      </c>
      <c r="D136" s="11" t="s">
        <v>2381</v>
      </c>
      <c r="E136" s="11" t="s">
        <v>2380</v>
      </c>
      <c r="F136" s="11" t="s">
        <v>2380</v>
      </c>
      <c r="G136" s="11">
        <v>1</v>
      </c>
      <c r="H136" s="41" t="s">
        <v>2381</v>
      </c>
      <c r="I136" s="11" t="str">
        <f t="shared" si="8"/>
        <v>Obesity</v>
      </c>
      <c r="J136" s="43" t="str">
        <f t="shared" si="9"/>
        <v>Normal</v>
      </c>
    </row>
    <row r="137" spans="1:10" x14ac:dyDescent="0.25">
      <c r="A137" s="11" t="s">
        <v>2237</v>
      </c>
      <c r="B137" s="11">
        <v>46.85</v>
      </c>
      <c r="C137" s="11">
        <v>4.25</v>
      </c>
      <c r="D137" s="11" t="s">
        <v>2380</v>
      </c>
      <c r="E137" s="11" t="s">
        <v>2380</v>
      </c>
      <c r="F137" s="11" t="s">
        <v>2382</v>
      </c>
      <c r="G137" s="11">
        <v>1</v>
      </c>
      <c r="H137" s="41" t="s">
        <v>2381</v>
      </c>
      <c r="I137" s="11" t="str">
        <f t="shared" si="8"/>
        <v>Obesity</v>
      </c>
      <c r="J137" s="43" t="str">
        <f t="shared" si="9"/>
        <v>Normal</v>
      </c>
    </row>
    <row r="138" spans="1:10" x14ac:dyDescent="0.25">
      <c r="A138" s="11" t="s">
        <v>2236</v>
      </c>
      <c r="B138" s="11">
        <v>42.24</v>
      </c>
      <c r="C138" s="11">
        <v>5.55</v>
      </c>
      <c r="D138" s="11" t="s">
        <v>2380</v>
      </c>
      <c r="E138" s="11" t="s">
        <v>2381</v>
      </c>
      <c r="F138" s="11" t="s">
        <v>2380</v>
      </c>
      <c r="G138" s="11">
        <v>1</v>
      </c>
      <c r="H138" s="41" t="s">
        <v>2381</v>
      </c>
      <c r="I138" s="11" t="str">
        <f t="shared" si="8"/>
        <v>Obesity</v>
      </c>
      <c r="J138" s="43" t="str">
        <f t="shared" si="9"/>
        <v>Normal</v>
      </c>
    </row>
    <row r="139" spans="1:10" x14ac:dyDescent="0.25">
      <c r="A139" s="11" t="s">
        <v>2235</v>
      </c>
      <c r="B139" s="11">
        <v>34.39</v>
      </c>
      <c r="C139" s="11">
        <v>5.78</v>
      </c>
      <c r="D139" s="11" t="s">
        <v>2380</v>
      </c>
      <c r="E139" s="11" t="s">
        <v>2380</v>
      </c>
      <c r="F139" s="11" t="s">
        <v>2380</v>
      </c>
      <c r="G139" s="12">
        <v>0</v>
      </c>
      <c r="H139" s="41" t="s">
        <v>2381</v>
      </c>
      <c r="I139" s="11" t="str">
        <f t="shared" si="8"/>
        <v>Obesity</v>
      </c>
      <c r="J139" s="43" t="str">
        <f t="shared" si="9"/>
        <v>Prediabetes</v>
      </c>
    </row>
    <row r="140" spans="1:10" x14ac:dyDescent="0.25">
      <c r="A140" s="11" t="s">
        <v>2234</v>
      </c>
      <c r="B140" s="11">
        <v>42.89</v>
      </c>
      <c r="C140" s="11">
        <v>5.28</v>
      </c>
      <c r="D140" s="11" t="s">
        <v>2381</v>
      </c>
      <c r="E140" s="11" t="s">
        <v>2380</v>
      </c>
      <c r="F140" s="11" t="s">
        <v>2380</v>
      </c>
      <c r="G140" s="12">
        <v>0</v>
      </c>
      <c r="H140" s="41" t="s">
        <v>2381</v>
      </c>
      <c r="I140" s="11" t="str">
        <f t="shared" si="8"/>
        <v>Obesity</v>
      </c>
      <c r="J140" s="43" t="str">
        <f t="shared" si="9"/>
        <v>Normal</v>
      </c>
    </row>
    <row r="141" spans="1:10" x14ac:dyDescent="0.25">
      <c r="A141" s="11" t="s">
        <v>2233</v>
      </c>
      <c r="B141" s="11">
        <v>36.299999999999997</v>
      </c>
      <c r="C141" s="11">
        <v>5.39</v>
      </c>
      <c r="D141" s="11" t="s">
        <v>2380</v>
      </c>
      <c r="E141" s="11" t="s">
        <v>2380</v>
      </c>
      <c r="F141" s="11" t="s">
        <v>2380</v>
      </c>
      <c r="G141" s="12">
        <v>0</v>
      </c>
      <c r="H141" s="41" t="s">
        <v>2381</v>
      </c>
      <c r="I141" s="11" t="str">
        <f t="shared" si="8"/>
        <v>Obesity</v>
      </c>
      <c r="J141" s="43" t="str">
        <f t="shared" si="9"/>
        <v>Normal</v>
      </c>
    </row>
    <row r="142" spans="1:10" x14ac:dyDescent="0.25">
      <c r="A142" s="11" t="s">
        <v>2232</v>
      </c>
      <c r="B142" s="11">
        <v>35.200000000000003</v>
      </c>
      <c r="C142" s="11">
        <v>8.01</v>
      </c>
      <c r="D142" s="11" t="s">
        <v>2381</v>
      </c>
      <c r="E142" s="11" t="s">
        <v>2380</v>
      </c>
      <c r="F142" s="11" t="s">
        <v>2380</v>
      </c>
      <c r="G142" s="11">
        <v>1</v>
      </c>
      <c r="H142" s="41" t="s">
        <v>2381</v>
      </c>
      <c r="I142" s="11" t="str">
        <f t="shared" si="8"/>
        <v>Obesity</v>
      </c>
      <c r="J142" s="43" t="str">
        <f t="shared" si="9"/>
        <v>Diabetes</v>
      </c>
    </row>
    <row r="143" spans="1:10" x14ac:dyDescent="0.25">
      <c r="A143" s="11" t="s">
        <v>2231</v>
      </c>
      <c r="B143" s="11">
        <v>53.62</v>
      </c>
      <c r="C143" s="11">
        <v>5.21</v>
      </c>
      <c r="D143" s="11" t="s">
        <v>2380</v>
      </c>
      <c r="E143" s="11" t="s">
        <v>2380</v>
      </c>
      <c r="F143" s="11" t="s">
        <v>2380</v>
      </c>
      <c r="G143" s="12">
        <v>0</v>
      </c>
      <c r="H143" s="41" t="s">
        <v>2381</v>
      </c>
      <c r="I143" s="11" t="str">
        <f t="shared" si="8"/>
        <v>Obesity</v>
      </c>
      <c r="J143" s="43" t="str">
        <f t="shared" si="9"/>
        <v>Normal</v>
      </c>
    </row>
    <row r="144" spans="1:10" x14ac:dyDescent="0.25">
      <c r="A144" s="11" t="s">
        <v>2230</v>
      </c>
      <c r="B144" s="11">
        <v>36.67</v>
      </c>
      <c r="C144" s="11">
        <v>6.27</v>
      </c>
      <c r="D144" s="11" t="s">
        <v>2380</v>
      </c>
      <c r="E144" s="11" t="s">
        <v>2380</v>
      </c>
      <c r="F144" s="11" t="s">
        <v>2380</v>
      </c>
      <c r="G144" s="12">
        <v>0</v>
      </c>
      <c r="H144" s="41" t="s">
        <v>2381</v>
      </c>
      <c r="I144" s="11" t="str">
        <f t="shared" si="8"/>
        <v>Obesity</v>
      </c>
      <c r="J144" s="43" t="str">
        <f t="shared" si="9"/>
        <v>Prediabetes</v>
      </c>
    </row>
    <row r="145" spans="1:10" x14ac:dyDescent="0.25">
      <c r="A145" s="11" t="s">
        <v>2229</v>
      </c>
      <c r="B145" s="11">
        <v>33.4</v>
      </c>
      <c r="C145" s="11">
        <v>10.73</v>
      </c>
      <c r="D145" s="11" t="s">
        <v>2381</v>
      </c>
      <c r="E145" s="11" t="s">
        <v>2380</v>
      </c>
      <c r="F145" s="11" t="s">
        <v>2380</v>
      </c>
      <c r="G145" s="11">
        <v>1</v>
      </c>
      <c r="H145" s="41" t="s">
        <v>2381</v>
      </c>
      <c r="I145" s="11" t="str">
        <f t="shared" si="8"/>
        <v>Obesity</v>
      </c>
      <c r="J145" s="43" t="str">
        <f t="shared" si="9"/>
        <v>Diabetes</v>
      </c>
    </row>
    <row r="146" spans="1:10" x14ac:dyDescent="0.25">
      <c r="A146" s="11" t="s">
        <v>2228</v>
      </c>
      <c r="B146" s="11">
        <v>42.71</v>
      </c>
      <c r="C146" s="11">
        <v>10.52</v>
      </c>
      <c r="D146" s="11" t="s">
        <v>2380</v>
      </c>
      <c r="E146" s="11" t="s">
        <v>2380</v>
      </c>
      <c r="F146" s="11" t="s">
        <v>2380</v>
      </c>
      <c r="G146" s="12">
        <v>0</v>
      </c>
      <c r="H146" s="41" t="s">
        <v>2381</v>
      </c>
      <c r="I146" s="11" t="str">
        <f t="shared" si="8"/>
        <v>Obesity</v>
      </c>
      <c r="J146" s="43" t="str">
        <f t="shared" si="9"/>
        <v>Diabetes</v>
      </c>
    </row>
    <row r="147" spans="1:10" x14ac:dyDescent="0.25">
      <c r="A147" s="11" t="s">
        <v>2227</v>
      </c>
      <c r="B147" s="11">
        <v>41.52</v>
      </c>
      <c r="C147" s="11">
        <v>11.82</v>
      </c>
      <c r="D147" s="11" t="s">
        <v>2381</v>
      </c>
      <c r="E147" s="11" t="s">
        <v>2380</v>
      </c>
      <c r="F147" s="11" t="s">
        <v>2380</v>
      </c>
      <c r="G147" s="11">
        <v>2</v>
      </c>
      <c r="H147" s="41" t="s">
        <v>2381</v>
      </c>
      <c r="I147" s="11" t="str">
        <f t="shared" si="8"/>
        <v>Obesity</v>
      </c>
      <c r="J147" s="43" t="str">
        <f t="shared" si="9"/>
        <v>Diabetes</v>
      </c>
    </row>
    <row r="148" spans="1:10" x14ac:dyDescent="0.25">
      <c r="A148" s="11" t="s">
        <v>2226</v>
      </c>
      <c r="B148" s="11">
        <v>39.4</v>
      </c>
      <c r="C148" s="11">
        <v>6.76</v>
      </c>
      <c r="D148" s="11" t="s">
        <v>2380</v>
      </c>
      <c r="E148" s="11" t="s">
        <v>2380</v>
      </c>
      <c r="F148" s="11" t="s">
        <v>2380</v>
      </c>
      <c r="G148" s="12">
        <v>0</v>
      </c>
      <c r="H148" s="41" t="s">
        <v>2381</v>
      </c>
      <c r="I148" s="11" t="str">
        <f t="shared" si="8"/>
        <v>Obesity</v>
      </c>
      <c r="J148" s="43" t="str">
        <f t="shared" si="9"/>
        <v>Diabetes</v>
      </c>
    </row>
    <row r="149" spans="1:10" x14ac:dyDescent="0.25">
      <c r="A149" s="11" t="s">
        <v>2225</v>
      </c>
      <c r="B149" s="11">
        <v>46.45</v>
      </c>
      <c r="C149" s="11">
        <v>5.62</v>
      </c>
      <c r="D149" s="11" t="s">
        <v>2380</v>
      </c>
      <c r="E149" s="11" t="s">
        <v>2380</v>
      </c>
      <c r="F149" s="11" t="s">
        <v>2380</v>
      </c>
      <c r="G149" s="12">
        <v>0</v>
      </c>
      <c r="H149" s="41" t="s">
        <v>2381</v>
      </c>
      <c r="I149" s="11" t="str">
        <f t="shared" si="8"/>
        <v>Obesity</v>
      </c>
      <c r="J149" s="43" t="str">
        <f t="shared" si="9"/>
        <v>Normal</v>
      </c>
    </row>
    <row r="150" spans="1:10" x14ac:dyDescent="0.25">
      <c r="A150" s="11" t="s">
        <v>2224</v>
      </c>
      <c r="B150" s="11">
        <v>35.75</v>
      </c>
      <c r="C150" s="11">
        <v>4.1900000000000004</v>
      </c>
      <c r="D150" s="11" t="s">
        <v>2380</v>
      </c>
      <c r="E150" s="11" t="s">
        <v>2380</v>
      </c>
      <c r="F150" s="11" t="s">
        <v>2380</v>
      </c>
      <c r="G150" s="12">
        <v>0</v>
      </c>
      <c r="H150" s="41" t="s">
        <v>2381</v>
      </c>
      <c r="I150" s="11" t="str">
        <f t="shared" si="8"/>
        <v>Obesity</v>
      </c>
      <c r="J150" s="43" t="str">
        <f t="shared" si="9"/>
        <v>Normal</v>
      </c>
    </row>
    <row r="151" spans="1:10" x14ac:dyDescent="0.25">
      <c r="A151" s="11" t="s">
        <v>2223</v>
      </c>
      <c r="B151" s="11">
        <v>26.07</v>
      </c>
      <c r="C151" s="11">
        <v>5.32</v>
      </c>
      <c r="D151" s="11" t="s">
        <v>2380</v>
      </c>
      <c r="E151" s="11" t="s">
        <v>2380</v>
      </c>
      <c r="F151" s="11" t="s">
        <v>2380</v>
      </c>
      <c r="G151" s="12">
        <v>0</v>
      </c>
      <c r="H151" s="41" t="s">
        <v>2381</v>
      </c>
      <c r="I151" s="11" t="str">
        <f t="shared" si="8"/>
        <v>Overweight</v>
      </c>
      <c r="J151" s="43" t="str">
        <f t="shared" si="9"/>
        <v>Normal</v>
      </c>
    </row>
    <row r="152" spans="1:10" x14ac:dyDescent="0.25">
      <c r="A152" s="11" t="s">
        <v>2222</v>
      </c>
      <c r="B152" s="11">
        <v>36.54</v>
      </c>
      <c r="C152" s="11">
        <v>4.46</v>
      </c>
      <c r="D152" s="11" t="s">
        <v>2381</v>
      </c>
      <c r="E152" s="11" t="s">
        <v>2380</v>
      </c>
      <c r="F152" s="11" t="s">
        <v>2380</v>
      </c>
      <c r="G152" s="11">
        <v>1</v>
      </c>
      <c r="H152" s="41" t="s">
        <v>2381</v>
      </c>
      <c r="I152" s="11" t="str">
        <f t="shared" si="8"/>
        <v>Obesity</v>
      </c>
      <c r="J152" s="43" t="str">
        <f t="shared" si="9"/>
        <v>Normal</v>
      </c>
    </row>
    <row r="153" spans="1:10" x14ac:dyDescent="0.25">
      <c r="A153" s="11" t="s">
        <v>2221</v>
      </c>
      <c r="B153" s="11">
        <v>51.64</v>
      </c>
      <c r="C153" s="11">
        <v>5.65</v>
      </c>
      <c r="D153" s="11" t="s">
        <v>2380</v>
      </c>
      <c r="E153" s="11" t="s">
        <v>2380</v>
      </c>
      <c r="F153" s="11" t="s">
        <v>2380</v>
      </c>
      <c r="G153" s="12">
        <v>0</v>
      </c>
      <c r="H153" s="41" t="s">
        <v>2381</v>
      </c>
      <c r="I153" s="11" t="str">
        <f t="shared" si="8"/>
        <v>Obesity</v>
      </c>
      <c r="J153" s="43" t="str">
        <f t="shared" si="9"/>
        <v>Normal</v>
      </c>
    </row>
    <row r="154" spans="1:10" x14ac:dyDescent="0.25">
      <c r="A154" s="11" t="s">
        <v>2220</v>
      </c>
      <c r="B154" s="11">
        <v>42.83</v>
      </c>
      <c r="C154" s="11">
        <v>6.04</v>
      </c>
      <c r="D154" s="11" t="s">
        <v>2380</v>
      </c>
      <c r="E154" s="11" t="s">
        <v>2380</v>
      </c>
      <c r="F154" s="11" t="s">
        <v>2380</v>
      </c>
      <c r="G154" s="11">
        <v>2</v>
      </c>
      <c r="H154" s="41" t="s">
        <v>2381</v>
      </c>
      <c r="I154" s="11" t="str">
        <f t="shared" si="8"/>
        <v>Obesity</v>
      </c>
      <c r="J154" s="43" t="str">
        <f t="shared" si="9"/>
        <v>Prediabetes</v>
      </c>
    </row>
    <row r="155" spans="1:10" x14ac:dyDescent="0.25">
      <c r="A155" s="11" t="s">
        <v>2219</v>
      </c>
      <c r="B155" s="11">
        <v>40.15</v>
      </c>
      <c r="C155" s="11">
        <v>5.76</v>
      </c>
      <c r="D155" s="11" t="s">
        <v>2380</v>
      </c>
      <c r="E155" s="11" t="s">
        <v>2380</v>
      </c>
      <c r="F155" s="11" t="s">
        <v>2380</v>
      </c>
      <c r="G155" s="11">
        <v>1</v>
      </c>
      <c r="H155" s="41" t="s">
        <v>2381</v>
      </c>
      <c r="I155" s="11" t="str">
        <f t="shared" si="8"/>
        <v>Obesity</v>
      </c>
      <c r="J155" s="43" t="str">
        <f t="shared" si="9"/>
        <v>Prediabetes</v>
      </c>
    </row>
    <row r="156" spans="1:10" x14ac:dyDescent="0.25">
      <c r="A156" s="11" t="s">
        <v>2218</v>
      </c>
      <c r="B156" s="11">
        <v>27.8</v>
      </c>
      <c r="C156" s="11">
        <v>4.3600000000000003</v>
      </c>
      <c r="D156" s="11" t="s">
        <v>2380</v>
      </c>
      <c r="E156" s="11" t="s">
        <v>2380</v>
      </c>
      <c r="F156" s="11" t="s">
        <v>2382</v>
      </c>
      <c r="G156" s="11">
        <v>1</v>
      </c>
      <c r="H156" s="41" t="s">
        <v>2381</v>
      </c>
      <c r="I156" s="11" t="str">
        <f t="shared" si="8"/>
        <v>Overweight</v>
      </c>
      <c r="J156" s="43" t="str">
        <f t="shared" si="9"/>
        <v>Normal</v>
      </c>
    </row>
    <row r="157" spans="1:10" x14ac:dyDescent="0.25">
      <c r="A157" s="11" t="s">
        <v>2217</v>
      </c>
      <c r="B157" s="11">
        <v>45.81</v>
      </c>
      <c r="C157" s="11">
        <v>4.76</v>
      </c>
      <c r="D157" s="11" t="s">
        <v>2381</v>
      </c>
      <c r="E157" s="11" t="s">
        <v>2380</v>
      </c>
      <c r="F157" s="11" t="s">
        <v>2382</v>
      </c>
      <c r="G157" s="11">
        <v>1</v>
      </c>
      <c r="H157" s="41" t="s">
        <v>2381</v>
      </c>
      <c r="I157" s="11" t="str">
        <f t="shared" si="8"/>
        <v>Obesity</v>
      </c>
      <c r="J157" s="43" t="str">
        <f t="shared" si="9"/>
        <v>Normal</v>
      </c>
    </row>
    <row r="158" spans="1:10" x14ac:dyDescent="0.25">
      <c r="A158" s="11" t="s">
        <v>2216</v>
      </c>
      <c r="B158" s="11">
        <v>34.43</v>
      </c>
      <c r="C158" s="11">
        <v>10.82</v>
      </c>
      <c r="D158" s="11" t="s">
        <v>2381</v>
      </c>
      <c r="E158" s="11" t="s">
        <v>2380</v>
      </c>
      <c r="F158" s="11" t="s">
        <v>2380</v>
      </c>
      <c r="G158" s="11">
        <v>1</v>
      </c>
      <c r="H158" s="41" t="s">
        <v>2381</v>
      </c>
      <c r="I158" s="11" t="str">
        <f t="shared" si="8"/>
        <v>Obesity</v>
      </c>
      <c r="J158" s="43" t="str">
        <f t="shared" si="9"/>
        <v>Diabetes</v>
      </c>
    </row>
    <row r="159" spans="1:10" x14ac:dyDescent="0.25">
      <c r="A159" s="11" t="s">
        <v>2215</v>
      </c>
      <c r="B159" s="11">
        <v>41.33</v>
      </c>
      <c r="C159" s="11">
        <v>4.01</v>
      </c>
      <c r="D159" s="11" t="s">
        <v>2381</v>
      </c>
      <c r="E159" s="11" t="s">
        <v>2380</v>
      </c>
      <c r="F159" s="11" t="s">
        <v>2380</v>
      </c>
      <c r="G159" s="12">
        <v>0</v>
      </c>
      <c r="H159" s="41" t="s">
        <v>2381</v>
      </c>
      <c r="I159" s="11" t="str">
        <f t="shared" si="8"/>
        <v>Obesity</v>
      </c>
      <c r="J159" s="43" t="str">
        <f t="shared" si="9"/>
        <v>Normal</v>
      </c>
    </row>
    <row r="160" spans="1:10" x14ac:dyDescent="0.25">
      <c r="A160" s="11" t="s">
        <v>2214</v>
      </c>
      <c r="B160" s="11">
        <v>31.92</v>
      </c>
      <c r="C160" s="11">
        <v>5.12</v>
      </c>
      <c r="D160" s="11" t="s">
        <v>2381</v>
      </c>
      <c r="E160" s="11" t="s">
        <v>2380</v>
      </c>
      <c r="F160" s="11" t="s">
        <v>2380</v>
      </c>
      <c r="G160" s="11">
        <v>1</v>
      </c>
      <c r="H160" s="41" t="s">
        <v>2381</v>
      </c>
      <c r="I160" s="11" t="str">
        <f t="shared" si="8"/>
        <v>Obesity</v>
      </c>
      <c r="J160" s="43" t="str">
        <f t="shared" si="9"/>
        <v>Normal</v>
      </c>
    </row>
    <row r="161" spans="1:10" x14ac:dyDescent="0.25">
      <c r="A161" s="11" t="s">
        <v>2213</v>
      </c>
      <c r="B161" s="11">
        <v>39.799999999999997</v>
      </c>
      <c r="C161" s="11">
        <v>10.54</v>
      </c>
      <c r="D161" s="11" t="s">
        <v>2381</v>
      </c>
      <c r="E161" s="11" t="s">
        <v>2380</v>
      </c>
      <c r="F161" s="11" t="s">
        <v>2380</v>
      </c>
      <c r="G161" s="11">
        <v>2</v>
      </c>
      <c r="H161" s="41" t="s">
        <v>2381</v>
      </c>
      <c r="I161" s="11" t="str">
        <f t="shared" si="8"/>
        <v>Obesity</v>
      </c>
      <c r="J161" s="43" t="str">
        <f t="shared" si="9"/>
        <v>Diabetes</v>
      </c>
    </row>
    <row r="162" spans="1:10" x14ac:dyDescent="0.25">
      <c r="A162" s="11" t="s">
        <v>2212</v>
      </c>
      <c r="B162" s="11">
        <v>42.82</v>
      </c>
      <c r="C162" s="11">
        <v>4.21</v>
      </c>
      <c r="D162" s="11" t="s">
        <v>2380</v>
      </c>
      <c r="E162" s="11" t="s">
        <v>2380</v>
      </c>
      <c r="F162" s="11" t="s">
        <v>2380</v>
      </c>
      <c r="G162" s="12">
        <v>0</v>
      </c>
      <c r="H162" s="41" t="s">
        <v>2381</v>
      </c>
      <c r="I162" s="11" t="str">
        <f t="shared" ref="I162:I194" si="10">IF(B162 &lt; 18.5, "Underweight", IF(B162 &lt; 25, "Healthy Weight", IF(B162 &lt; 30, "Overweight", "Obesity")))</f>
        <v>Obesity</v>
      </c>
      <c r="J162" s="43" t="str">
        <f t="shared" ref="J162:J194" si="11">IF(C162 &lt; 5.7, "Normal", IF(C162 &lt;= 6.4, "Prediabetes", "Diabetes"))</f>
        <v>Normal</v>
      </c>
    </row>
    <row r="163" spans="1:10" x14ac:dyDescent="0.25">
      <c r="A163" s="11" t="s">
        <v>2211</v>
      </c>
      <c r="B163" s="11">
        <v>33.630000000000003</v>
      </c>
      <c r="C163" s="11">
        <v>5.42</v>
      </c>
      <c r="D163" s="11" t="s">
        <v>2380</v>
      </c>
      <c r="E163" s="11" t="s">
        <v>2380</v>
      </c>
      <c r="F163" s="11" t="s">
        <v>2380</v>
      </c>
      <c r="G163" s="12">
        <v>0</v>
      </c>
      <c r="H163" s="41" t="s">
        <v>2381</v>
      </c>
      <c r="I163" s="11" t="str">
        <f t="shared" si="10"/>
        <v>Obesity</v>
      </c>
      <c r="J163" s="43" t="str">
        <f t="shared" si="11"/>
        <v>Normal</v>
      </c>
    </row>
    <row r="164" spans="1:10" x14ac:dyDescent="0.25">
      <c r="A164" s="11" t="s">
        <v>2210</v>
      </c>
      <c r="B164" s="11">
        <v>37.07</v>
      </c>
      <c r="C164" s="11">
        <v>4.28</v>
      </c>
      <c r="D164" s="11" t="s">
        <v>2380</v>
      </c>
      <c r="E164" s="11" t="s">
        <v>2381</v>
      </c>
      <c r="F164" s="11" t="s">
        <v>2380</v>
      </c>
      <c r="G164" s="11">
        <v>1</v>
      </c>
      <c r="H164" s="41" t="s">
        <v>2381</v>
      </c>
      <c r="I164" s="11" t="str">
        <f t="shared" si="10"/>
        <v>Obesity</v>
      </c>
      <c r="J164" s="43" t="str">
        <f t="shared" si="11"/>
        <v>Normal</v>
      </c>
    </row>
    <row r="165" spans="1:10" x14ac:dyDescent="0.25">
      <c r="A165" s="11" t="s">
        <v>2209</v>
      </c>
      <c r="B165" s="11">
        <v>35.625</v>
      </c>
      <c r="C165" s="11">
        <v>8.9</v>
      </c>
      <c r="D165" s="11" t="s">
        <v>2380</v>
      </c>
      <c r="E165" s="11" t="s">
        <v>2380</v>
      </c>
      <c r="F165" s="11" t="s">
        <v>2380</v>
      </c>
      <c r="G165" s="12">
        <v>0</v>
      </c>
      <c r="H165" s="41" t="s">
        <v>2381</v>
      </c>
      <c r="I165" s="11" t="str">
        <f t="shared" si="10"/>
        <v>Obesity</v>
      </c>
      <c r="J165" s="43" t="str">
        <f t="shared" si="11"/>
        <v>Diabetes</v>
      </c>
    </row>
    <row r="166" spans="1:10" x14ac:dyDescent="0.25">
      <c r="A166" s="11" t="s">
        <v>2208</v>
      </c>
      <c r="B166" s="11">
        <v>42.69</v>
      </c>
      <c r="C166" s="11">
        <v>4.8899999999999997</v>
      </c>
      <c r="D166" s="11" t="s">
        <v>2380</v>
      </c>
      <c r="E166" s="11" t="s">
        <v>2380</v>
      </c>
      <c r="F166" s="11" t="s">
        <v>2382</v>
      </c>
      <c r="G166" s="11">
        <v>1</v>
      </c>
      <c r="H166" s="41" t="s">
        <v>2381</v>
      </c>
      <c r="I166" s="11" t="str">
        <f t="shared" si="10"/>
        <v>Obesity</v>
      </c>
      <c r="J166" s="43" t="str">
        <f t="shared" si="11"/>
        <v>Normal</v>
      </c>
    </row>
    <row r="167" spans="1:10" x14ac:dyDescent="0.25">
      <c r="A167" s="11" t="s">
        <v>2207</v>
      </c>
      <c r="B167" s="11">
        <v>37.869999999999997</v>
      </c>
      <c r="C167" s="11">
        <v>4.29</v>
      </c>
      <c r="D167" s="11" t="s">
        <v>2381</v>
      </c>
      <c r="E167" s="11" t="s">
        <v>2380</v>
      </c>
      <c r="F167" s="11" t="s">
        <v>2382</v>
      </c>
      <c r="G167" s="11">
        <v>1</v>
      </c>
      <c r="H167" s="41" t="s">
        <v>2381</v>
      </c>
      <c r="I167" s="11" t="str">
        <f t="shared" si="10"/>
        <v>Obesity</v>
      </c>
      <c r="J167" s="43" t="str">
        <f t="shared" si="11"/>
        <v>Normal</v>
      </c>
    </row>
    <row r="168" spans="1:10" x14ac:dyDescent="0.25">
      <c r="A168" s="11" t="s">
        <v>2206</v>
      </c>
      <c r="B168" s="11">
        <v>40.61</v>
      </c>
      <c r="C168" s="11">
        <v>8</v>
      </c>
      <c r="D168" s="11" t="s">
        <v>2381</v>
      </c>
      <c r="E168" s="11" t="s">
        <v>2380</v>
      </c>
      <c r="F168" s="11" t="s">
        <v>2380</v>
      </c>
      <c r="G168" s="11">
        <v>1</v>
      </c>
      <c r="H168" s="41" t="s">
        <v>2381</v>
      </c>
      <c r="I168" s="11" t="str">
        <f t="shared" si="10"/>
        <v>Obesity</v>
      </c>
      <c r="J168" s="43" t="str">
        <f t="shared" si="11"/>
        <v>Diabetes</v>
      </c>
    </row>
    <row r="169" spans="1:10" x14ac:dyDescent="0.25">
      <c r="A169" s="11" t="s">
        <v>2205</v>
      </c>
      <c r="B169" s="11">
        <v>30.78</v>
      </c>
      <c r="C169" s="11">
        <v>4.67</v>
      </c>
      <c r="D169" s="11" t="s">
        <v>2381</v>
      </c>
      <c r="E169" s="11" t="s">
        <v>2380</v>
      </c>
      <c r="F169" s="11" t="s">
        <v>2380</v>
      </c>
      <c r="G169" s="12">
        <v>0</v>
      </c>
      <c r="H169" s="41" t="s">
        <v>2381</v>
      </c>
      <c r="I169" s="11" t="str">
        <f t="shared" si="10"/>
        <v>Obesity</v>
      </c>
      <c r="J169" s="43" t="str">
        <f t="shared" si="11"/>
        <v>Normal</v>
      </c>
    </row>
    <row r="170" spans="1:10" x14ac:dyDescent="0.25">
      <c r="A170" s="11" t="s">
        <v>2204</v>
      </c>
      <c r="B170" s="11">
        <v>49.49</v>
      </c>
      <c r="C170" s="11">
        <v>4.5</v>
      </c>
      <c r="D170" s="11" t="s">
        <v>2380</v>
      </c>
      <c r="E170" s="11" t="s">
        <v>2380</v>
      </c>
      <c r="F170" s="11" t="s">
        <v>2380</v>
      </c>
      <c r="G170" s="12">
        <v>0</v>
      </c>
      <c r="H170" s="41" t="s">
        <v>2381</v>
      </c>
      <c r="I170" s="11" t="str">
        <f t="shared" si="10"/>
        <v>Obesity</v>
      </c>
      <c r="J170" s="43" t="str">
        <f t="shared" si="11"/>
        <v>Normal</v>
      </c>
    </row>
    <row r="171" spans="1:10" x14ac:dyDescent="0.25">
      <c r="A171" s="11" t="s">
        <v>2203</v>
      </c>
      <c r="B171" s="11">
        <v>37.619999999999997</v>
      </c>
      <c r="C171" s="11">
        <v>6.32</v>
      </c>
      <c r="D171" s="11" t="s">
        <v>2381</v>
      </c>
      <c r="E171" s="11" t="s">
        <v>2381</v>
      </c>
      <c r="F171" s="11" t="s">
        <v>2380</v>
      </c>
      <c r="G171" s="11">
        <v>2</v>
      </c>
      <c r="H171" s="41" t="s">
        <v>2381</v>
      </c>
      <c r="I171" s="11" t="str">
        <f t="shared" si="10"/>
        <v>Obesity</v>
      </c>
      <c r="J171" s="43" t="str">
        <f t="shared" si="11"/>
        <v>Prediabetes</v>
      </c>
    </row>
    <row r="172" spans="1:10" x14ac:dyDescent="0.25">
      <c r="A172" s="11" t="s">
        <v>2202</v>
      </c>
      <c r="B172" s="11">
        <v>36.08</v>
      </c>
      <c r="C172" s="11">
        <v>6.1</v>
      </c>
      <c r="D172" s="11" t="s">
        <v>2381</v>
      </c>
      <c r="E172" s="11" t="s">
        <v>2380</v>
      </c>
      <c r="F172" s="11" t="s">
        <v>2380</v>
      </c>
      <c r="G172" s="11">
        <v>1</v>
      </c>
      <c r="H172" s="41" t="s">
        <v>2381</v>
      </c>
      <c r="I172" s="11" t="str">
        <f t="shared" si="10"/>
        <v>Obesity</v>
      </c>
      <c r="J172" s="43" t="str">
        <f t="shared" si="11"/>
        <v>Prediabetes</v>
      </c>
    </row>
    <row r="173" spans="1:10" x14ac:dyDescent="0.25">
      <c r="A173" s="11" t="s">
        <v>2201</v>
      </c>
      <c r="B173" s="11">
        <v>33.5</v>
      </c>
      <c r="C173" s="11">
        <v>5.4</v>
      </c>
      <c r="D173" s="11" t="s">
        <v>2380</v>
      </c>
      <c r="E173" s="11" t="s">
        <v>2380</v>
      </c>
      <c r="F173" s="11" t="s">
        <v>2380</v>
      </c>
      <c r="G173" s="12">
        <v>0</v>
      </c>
      <c r="H173" s="41" t="s">
        <v>2381</v>
      </c>
      <c r="I173" s="11" t="str">
        <f t="shared" si="10"/>
        <v>Obesity</v>
      </c>
      <c r="J173" s="43" t="str">
        <f t="shared" si="11"/>
        <v>Normal</v>
      </c>
    </row>
    <row r="174" spans="1:10" x14ac:dyDescent="0.25">
      <c r="A174" s="11" t="s">
        <v>2200</v>
      </c>
      <c r="B174" s="11">
        <v>47.46</v>
      </c>
      <c r="C174" s="11">
        <v>6.24</v>
      </c>
      <c r="D174" s="11" t="s">
        <v>2381</v>
      </c>
      <c r="E174" s="11" t="s">
        <v>2380</v>
      </c>
      <c r="F174" s="11" t="s">
        <v>2380</v>
      </c>
      <c r="G174" s="11">
        <v>1</v>
      </c>
      <c r="H174" s="41" t="s">
        <v>2381</v>
      </c>
      <c r="I174" s="11" t="str">
        <f t="shared" si="10"/>
        <v>Obesity</v>
      </c>
      <c r="J174" s="43" t="str">
        <f t="shared" si="11"/>
        <v>Prediabetes</v>
      </c>
    </row>
    <row r="175" spans="1:10" x14ac:dyDescent="0.25">
      <c r="A175" s="11" t="s">
        <v>2199</v>
      </c>
      <c r="B175" s="11">
        <v>49.24</v>
      </c>
      <c r="C175" s="11">
        <v>4.45</v>
      </c>
      <c r="D175" s="11" t="s">
        <v>2380</v>
      </c>
      <c r="E175" s="11" t="s">
        <v>2380</v>
      </c>
      <c r="F175" s="11" t="s">
        <v>2380</v>
      </c>
      <c r="G175" s="12">
        <v>0</v>
      </c>
      <c r="H175" s="41" t="s">
        <v>2381</v>
      </c>
      <c r="I175" s="11" t="str">
        <f t="shared" si="10"/>
        <v>Obesity</v>
      </c>
      <c r="J175" s="43" t="str">
        <f t="shared" si="11"/>
        <v>Normal</v>
      </c>
    </row>
    <row r="176" spans="1:10" x14ac:dyDescent="0.25">
      <c r="A176" s="11" t="s">
        <v>2198</v>
      </c>
      <c r="B176" s="11">
        <v>54.4</v>
      </c>
      <c r="C176" s="11">
        <v>5.22</v>
      </c>
      <c r="D176" s="11" t="s">
        <v>2380</v>
      </c>
      <c r="E176" s="11" t="s">
        <v>2380</v>
      </c>
      <c r="F176" s="11" t="s">
        <v>2380</v>
      </c>
      <c r="G176" s="11">
        <v>1</v>
      </c>
      <c r="H176" s="41" t="s">
        <v>2381</v>
      </c>
      <c r="I176" s="11" t="str">
        <f t="shared" si="10"/>
        <v>Obesity</v>
      </c>
      <c r="J176" s="43" t="str">
        <f t="shared" si="11"/>
        <v>Normal</v>
      </c>
    </row>
    <row r="177" spans="1:10" x14ac:dyDescent="0.25">
      <c r="A177" s="11" t="s">
        <v>2197</v>
      </c>
      <c r="B177" s="11">
        <v>35.53</v>
      </c>
      <c r="C177" s="11">
        <v>4.6100000000000003</v>
      </c>
      <c r="D177" s="11" t="s">
        <v>2380</v>
      </c>
      <c r="E177" s="11" t="s">
        <v>2380</v>
      </c>
      <c r="F177" s="11" t="s">
        <v>2380</v>
      </c>
      <c r="G177" s="11">
        <v>1</v>
      </c>
      <c r="H177" s="41" t="s">
        <v>2381</v>
      </c>
      <c r="I177" s="11" t="str">
        <f t="shared" si="10"/>
        <v>Obesity</v>
      </c>
      <c r="J177" s="43" t="str">
        <f t="shared" si="11"/>
        <v>Normal</v>
      </c>
    </row>
    <row r="178" spans="1:10" x14ac:dyDescent="0.25">
      <c r="A178" s="11" t="s">
        <v>2196</v>
      </c>
      <c r="B178" s="11">
        <v>39.729999999999997</v>
      </c>
      <c r="C178" s="11">
        <v>6.24</v>
      </c>
      <c r="D178" s="11" t="s">
        <v>2380</v>
      </c>
      <c r="E178" s="11" t="s">
        <v>2380</v>
      </c>
      <c r="F178" s="11" t="s">
        <v>2380</v>
      </c>
      <c r="G178" s="12">
        <v>0</v>
      </c>
      <c r="H178" s="41" t="s">
        <v>2381</v>
      </c>
      <c r="I178" s="11" t="str">
        <f t="shared" si="10"/>
        <v>Obesity</v>
      </c>
      <c r="J178" s="43" t="str">
        <f t="shared" si="11"/>
        <v>Prediabetes</v>
      </c>
    </row>
    <row r="179" spans="1:10" x14ac:dyDescent="0.25">
      <c r="A179" s="11" t="s">
        <v>2195</v>
      </c>
      <c r="B179" s="11">
        <v>35.68</v>
      </c>
      <c r="C179" s="11">
        <v>10.039999999999999</v>
      </c>
      <c r="D179" s="11" t="s">
        <v>2380</v>
      </c>
      <c r="E179" s="11" t="s">
        <v>2380</v>
      </c>
      <c r="F179" s="11" t="s">
        <v>2380</v>
      </c>
      <c r="G179" s="12">
        <v>0</v>
      </c>
      <c r="H179" s="41" t="s">
        <v>2381</v>
      </c>
      <c r="I179" s="11" t="str">
        <f t="shared" si="10"/>
        <v>Obesity</v>
      </c>
      <c r="J179" s="43" t="str">
        <f t="shared" si="11"/>
        <v>Diabetes</v>
      </c>
    </row>
    <row r="180" spans="1:10" x14ac:dyDescent="0.25">
      <c r="A180" s="11" t="s">
        <v>2194</v>
      </c>
      <c r="B180" s="11">
        <v>48.86</v>
      </c>
      <c r="C180" s="11">
        <v>6.09</v>
      </c>
      <c r="D180" s="11" t="s">
        <v>2380</v>
      </c>
      <c r="E180" s="11" t="s">
        <v>2380</v>
      </c>
      <c r="F180" s="11" t="s">
        <v>2380</v>
      </c>
      <c r="G180" s="12">
        <v>0</v>
      </c>
      <c r="H180" s="41" t="s">
        <v>2381</v>
      </c>
      <c r="I180" s="11" t="str">
        <f t="shared" si="10"/>
        <v>Obesity</v>
      </c>
      <c r="J180" s="43" t="str">
        <f t="shared" si="11"/>
        <v>Prediabetes</v>
      </c>
    </row>
    <row r="181" spans="1:10" x14ac:dyDescent="0.25">
      <c r="A181" s="11" t="s">
        <v>2193</v>
      </c>
      <c r="B181" s="11">
        <v>34.799999999999997</v>
      </c>
      <c r="C181" s="11">
        <v>11.4</v>
      </c>
      <c r="D181" s="11" t="s">
        <v>2381</v>
      </c>
      <c r="E181" s="11" t="s">
        <v>2380</v>
      </c>
      <c r="F181" s="11" t="s">
        <v>2382</v>
      </c>
      <c r="G181" s="11">
        <v>1</v>
      </c>
      <c r="H181" s="42" t="s">
        <v>2380</v>
      </c>
      <c r="I181" s="11" t="str">
        <f t="shared" si="10"/>
        <v>Obesity</v>
      </c>
      <c r="J181" s="43" t="str">
        <f t="shared" si="11"/>
        <v>Diabetes</v>
      </c>
    </row>
    <row r="182" spans="1:10" x14ac:dyDescent="0.25">
      <c r="A182" s="11" t="s">
        <v>2192</v>
      </c>
      <c r="B182" s="11">
        <v>32.49</v>
      </c>
      <c r="C182" s="11">
        <v>4.29</v>
      </c>
      <c r="D182" s="11" t="s">
        <v>2380</v>
      </c>
      <c r="E182" s="11" t="s">
        <v>2380</v>
      </c>
      <c r="F182" s="11" t="s">
        <v>2382</v>
      </c>
      <c r="G182" s="11">
        <v>1</v>
      </c>
      <c r="H182" s="41" t="s">
        <v>2381</v>
      </c>
      <c r="I182" s="11" t="str">
        <f t="shared" si="10"/>
        <v>Obesity</v>
      </c>
      <c r="J182" s="43" t="str">
        <f t="shared" si="11"/>
        <v>Normal</v>
      </c>
    </row>
    <row r="183" spans="1:10" x14ac:dyDescent="0.25">
      <c r="A183" s="11" t="s">
        <v>2191</v>
      </c>
      <c r="B183" s="11">
        <v>39</v>
      </c>
      <c r="C183" s="11">
        <v>5.7</v>
      </c>
      <c r="D183" s="11" t="s">
        <v>2380</v>
      </c>
      <c r="E183" s="11" t="s">
        <v>2380</v>
      </c>
      <c r="F183" s="11" t="s">
        <v>2380</v>
      </c>
      <c r="G183" s="11">
        <v>2</v>
      </c>
      <c r="H183" s="41" t="s">
        <v>2381</v>
      </c>
      <c r="I183" s="11" t="str">
        <f t="shared" si="10"/>
        <v>Obesity</v>
      </c>
      <c r="J183" s="43" t="str">
        <f t="shared" si="11"/>
        <v>Prediabetes</v>
      </c>
    </row>
    <row r="184" spans="1:10" x14ac:dyDescent="0.25">
      <c r="A184" s="11" t="s">
        <v>2190</v>
      </c>
      <c r="B184" s="11">
        <v>35.299999999999997</v>
      </c>
      <c r="C184" s="11">
        <v>6.09</v>
      </c>
      <c r="D184" s="11" t="s">
        <v>2380</v>
      </c>
      <c r="E184" s="11" t="s">
        <v>2380</v>
      </c>
      <c r="F184" s="11" t="s">
        <v>2380</v>
      </c>
      <c r="G184" s="11">
        <v>1</v>
      </c>
      <c r="H184" s="41" t="s">
        <v>2381</v>
      </c>
      <c r="I184" s="11" t="str">
        <f t="shared" si="10"/>
        <v>Obesity</v>
      </c>
      <c r="J184" s="43" t="str">
        <f t="shared" si="11"/>
        <v>Prediabetes</v>
      </c>
    </row>
    <row r="185" spans="1:10" x14ac:dyDescent="0.25">
      <c r="A185" s="11" t="s">
        <v>2189</v>
      </c>
      <c r="B185" s="11">
        <v>33.42</v>
      </c>
      <c r="C185" s="11">
        <v>10.67</v>
      </c>
      <c r="D185" s="11" t="s">
        <v>2380</v>
      </c>
      <c r="E185" s="11" t="s">
        <v>2380</v>
      </c>
      <c r="F185" s="11" t="s">
        <v>2380</v>
      </c>
      <c r="G185" s="12">
        <v>0</v>
      </c>
      <c r="H185" s="41" t="s">
        <v>2381</v>
      </c>
      <c r="I185" s="11" t="str">
        <f t="shared" si="10"/>
        <v>Obesity</v>
      </c>
      <c r="J185" s="43" t="str">
        <f t="shared" si="11"/>
        <v>Diabetes</v>
      </c>
    </row>
    <row r="186" spans="1:10" x14ac:dyDescent="0.25">
      <c r="A186" s="11" t="s">
        <v>2188</v>
      </c>
      <c r="B186" s="11">
        <v>37.18</v>
      </c>
      <c r="C186" s="11">
        <v>6.75</v>
      </c>
      <c r="D186" s="11" t="s">
        <v>2381</v>
      </c>
      <c r="E186" s="11" t="s">
        <v>2380</v>
      </c>
      <c r="F186" s="11" t="s">
        <v>2380</v>
      </c>
      <c r="G186" s="11">
        <v>2</v>
      </c>
      <c r="H186" s="41" t="s">
        <v>2381</v>
      </c>
      <c r="I186" s="11" t="str">
        <f t="shared" si="10"/>
        <v>Obesity</v>
      </c>
      <c r="J186" s="43" t="str">
        <f t="shared" si="11"/>
        <v>Diabetes</v>
      </c>
    </row>
    <row r="187" spans="1:10" x14ac:dyDescent="0.25">
      <c r="A187" s="11" t="s">
        <v>2187</v>
      </c>
      <c r="B187" s="11">
        <v>33.33</v>
      </c>
      <c r="C187" s="11">
        <v>9.26</v>
      </c>
      <c r="D187" s="11" t="s">
        <v>2381</v>
      </c>
      <c r="E187" s="11" t="s">
        <v>2380</v>
      </c>
      <c r="F187" s="11" t="s">
        <v>2380</v>
      </c>
      <c r="G187" s="11">
        <v>2</v>
      </c>
      <c r="H187" s="42" t="s">
        <v>2380</v>
      </c>
      <c r="I187" s="11" t="str">
        <f t="shared" si="10"/>
        <v>Obesity</v>
      </c>
      <c r="J187" s="43" t="str">
        <f t="shared" si="11"/>
        <v>Diabetes</v>
      </c>
    </row>
    <row r="188" spans="1:10" x14ac:dyDescent="0.25">
      <c r="A188" s="11" t="s">
        <v>2186</v>
      </c>
      <c r="B188" s="11">
        <v>53.21</v>
      </c>
      <c r="C188" s="11">
        <v>4.2699999999999996</v>
      </c>
      <c r="D188" s="11" t="s">
        <v>2380</v>
      </c>
      <c r="E188" s="11" t="s">
        <v>2380</v>
      </c>
      <c r="F188" s="11" t="s">
        <v>2380</v>
      </c>
      <c r="G188" s="11">
        <v>1</v>
      </c>
      <c r="H188" s="41" t="s">
        <v>2381</v>
      </c>
      <c r="I188" s="11" t="str">
        <f t="shared" si="10"/>
        <v>Obesity</v>
      </c>
      <c r="J188" s="43" t="str">
        <f t="shared" si="11"/>
        <v>Normal</v>
      </c>
    </row>
    <row r="189" spans="1:10" x14ac:dyDescent="0.25">
      <c r="A189" s="11" t="s">
        <v>2185</v>
      </c>
      <c r="B189" s="11">
        <v>38.729999999999997</v>
      </c>
      <c r="C189" s="11">
        <v>11.51</v>
      </c>
      <c r="D189" s="11" t="s">
        <v>2380</v>
      </c>
      <c r="E189" s="11" t="s">
        <v>2380</v>
      </c>
      <c r="F189" s="11" t="s">
        <v>2380</v>
      </c>
      <c r="G189" s="11">
        <v>2</v>
      </c>
      <c r="H189" s="41" t="s">
        <v>2381</v>
      </c>
      <c r="I189" s="11" t="str">
        <f t="shared" si="10"/>
        <v>Obesity</v>
      </c>
      <c r="J189" s="43" t="str">
        <f t="shared" si="11"/>
        <v>Diabetes</v>
      </c>
    </row>
    <row r="190" spans="1:10" x14ac:dyDescent="0.25">
      <c r="A190" s="11" t="s">
        <v>2184</v>
      </c>
      <c r="B190" s="11">
        <v>29.73</v>
      </c>
      <c r="C190" s="11">
        <v>7.22</v>
      </c>
      <c r="D190" s="11" t="s">
        <v>2380</v>
      </c>
      <c r="E190" s="11" t="s">
        <v>2380</v>
      </c>
      <c r="F190" s="11" t="s">
        <v>2380</v>
      </c>
      <c r="G190" s="12">
        <v>0</v>
      </c>
      <c r="H190" s="41" t="s">
        <v>2381</v>
      </c>
      <c r="I190" s="11" t="str">
        <f t="shared" si="10"/>
        <v>Overweight</v>
      </c>
      <c r="J190" s="43" t="str">
        <f t="shared" si="11"/>
        <v>Diabetes</v>
      </c>
    </row>
    <row r="191" spans="1:10" x14ac:dyDescent="0.25">
      <c r="A191" s="11" t="s">
        <v>2183</v>
      </c>
      <c r="B191" s="11">
        <v>34.700000000000003</v>
      </c>
      <c r="C191" s="11">
        <v>4.37</v>
      </c>
      <c r="D191" s="11" t="s">
        <v>2380</v>
      </c>
      <c r="E191" s="11" t="s">
        <v>2380</v>
      </c>
      <c r="F191" s="11" t="s">
        <v>2382</v>
      </c>
      <c r="G191" s="11">
        <v>1</v>
      </c>
      <c r="H191" s="41" t="s">
        <v>2381</v>
      </c>
      <c r="I191" s="11" t="str">
        <f t="shared" si="10"/>
        <v>Obesity</v>
      </c>
      <c r="J191" s="43" t="str">
        <f t="shared" si="11"/>
        <v>Normal</v>
      </c>
    </row>
    <row r="192" spans="1:10" x14ac:dyDescent="0.25">
      <c r="A192" s="11" t="s">
        <v>2182</v>
      </c>
      <c r="B192" s="11">
        <v>38.28</v>
      </c>
      <c r="C192" s="11">
        <v>11.56</v>
      </c>
      <c r="D192" s="11" t="s">
        <v>2381</v>
      </c>
      <c r="E192" s="11" t="s">
        <v>2380</v>
      </c>
      <c r="F192" s="11" t="s">
        <v>2380</v>
      </c>
      <c r="G192" s="11">
        <v>1</v>
      </c>
      <c r="H192" s="41" t="s">
        <v>2381</v>
      </c>
      <c r="I192" s="11" t="str">
        <f t="shared" si="10"/>
        <v>Obesity</v>
      </c>
      <c r="J192" s="43" t="str">
        <f t="shared" si="11"/>
        <v>Diabetes</v>
      </c>
    </row>
    <row r="193" spans="1:10" x14ac:dyDescent="0.25">
      <c r="A193" s="11" t="s">
        <v>2181</v>
      </c>
      <c r="B193" s="11">
        <v>33.57</v>
      </c>
      <c r="C193" s="11">
        <v>8.82</v>
      </c>
      <c r="D193" s="11" t="s">
        <v>2381</v>
      </c>
      <c r="E193" s="11" t="s">
        <v>2380</v>
      </c>
      <c r="F193" s="11" t="s">
        <v>2380</v>
      </c>
      <c r="G193" s="12">
        <v>0</v>
      </c>
      <c r="H193" s="41" t="s">
        <v>2381</v>
      </c>
      <c r="I193" s="11" t="str">
        <f t="shared" si="10"/>
        <v>Obesity</v>
      </c>
      <c r="J193" s="43" t="str">
        <f t="shared" si="11"/>
        <v>Diabetes</v>
      </c>
    </row>
    <row r="194" spans="1:10" x14ac:dyDescent="0.25">
      <c r="A194" s="11" t="s">
        <v>2180</v>
      </c>
      <c r="B194" s="11">
        <v>52.06</v>
      </c>
      <c r="C194" s="11">
        <v>4.6900000000000004</v>
      </c>
      <c r="D194" s="11" t="s">
        <v>2380</v>
      </c>
      <c r="E194" s="11" t="s">
        <v>2380</v>
      </c>
      <c r="F194" s="11" t="s">
        <v>2380</v>
      </c>
      <c r="G194" s="11">
        <v>1</v>
      </c>
      <c r="H194" s="41" t="s">
        <v>2381</v>
      </c>
      <c r="I194" s="11" t="str">
        <f t="shared" si="10"/>
        <v>Obesity</v>
      </c>
      <c r="J194" s="43" t="str">
        <f t="shared" si="11"/>
        <v>Normal</v>
      </c>
    </row>
    <row r="195" spans="1:10" x14ac:dyDescent="0.25">
      <c r="A195" s="11" t="s">
        <v>2179</v>
      </c>
      <c r="B195" s="11">
        <v>38.17</v>
      </c>
      <c r="C195" s="11">
        <v>4.53</v>
      </c>
      <c r="D195" s="11" t="s">
        <v>2380</v>
      </c>
      <c r="E195" s="11" t="s">
        <v>2381</v>
      </c>
      <c r="F195" s="11" t="s">
        <v>2380</v>
      </c>
      <c r="G195" s="11">
        <v>1</v>
      </c>
      <c r="H195" s="41" t="s">
        <v>2381</v>
      </c>
      <c r="I195" s="11" t="str">
        <f t="shared" ref="I195:I258" si="12">IF(B195 &lt; 18.5, "Underweight", IF(B195 &lt; 25, "Healthy Weight", IF(B195 &lt; 30, "Overweight", "Obesity")))</f>
        <v>Obesity</v>
      </c>
      <c r="J195" s="43" t="str">
        <f t="shared" ref="J195:J258" si="13">IF(C195 &lt; 5.7, "Normal", IF(C195 &lt;= 6.4, "Prediabetes", "Diabetes"))</f>
        <v>Normal</v>
      </c>
    </row>
    <row r="196" spans="1:10" x14ac:dyDescent="0.25">
      <c r="A196" s="11" t="s">
        <v>2178</v>
      </c>
      <c r="B196" s="11">
        <v>36.954999999999998</v>
      </c>
      <c r="C196" s="11">
        <v>5.84</v>
      </c>
      <c r="D196" s="11" t="s">
        <v>2380</v>
      </c>
      <c r="E196" s="11" t="s">
        <v>2380</v>
      </c>
      <c r="F196" s="11" t="s">
        <v>2382</v>
      </c>
      <c r="G196" s="11">
        <v>1</v>
      </c>
      <c r="H196" s="41" t="s">
        <v>2381</v>
      </c>
      <c r="I196" s="11" t="str">
        <f t="shared" si="12"/>
        <v>Obesity</v>
      </c>
      <c r="J196" s="43" t="str">
        <f t="shared" si="13"/>
        <v>Prediabetes</v>
      </c>
    </row>
    <row r="197" spans="1:10" x14ac:dyDescent="0.25">
      <c r="A197" s="11" t="s">
        <v>2177</v>
      </c>
      <c r="B197" s="11">
        <v>34.4</v>
      </c>
      <c r="C197" s="11">
        <v>4.9000000000000004</v>
      </c>
      <c r="D197" s="11" t="s">
        <v>2380</v>
      </c>
      <c r="E197" s="11" t="s">
        <v>2380</v>
      </c>
      <c r="F197" s="11" t="s">
        <v>2382</v>
      </c>
      <c r="G197" s="11">
        <v>1</v>
      </c>
      <c r="H197" s="41" t="s">
        <v>2381</v>
      </c>
      <c r="I197" s="11" t="str">
        <f t="shared" si="12"/>
        <v>Obesity</v>
      </c>
      <c r="J197" s="43" t="str">
        <f t="shared" si="13"/>
        <v>Normal</v>
      </c>
    </row>
    <row r="198" spans="1:10" x14ac:dyDescent="0.25">
      <c r="A198" s="11" t="s">
        <v>2176</v>
      </c>
      <c r="B198" s="11">
        <v>31.73</v>
      </c>
      <c r="C198" s="11">
        <v>4.3</v>
      </c>
      <c r="D198" s="11" t="s">
        <v>2380</v>
      </c>
      <c r="E198" s="11" t="s">
        <v>2380</v>
      </c>
      <c r="F198" s="11" t="s">
        <v>2380</v>
      </c>
      <c r="G198" s="12">
        <v>0</v>
      </c>
      <c r="H198" s="41" t="s">
        <v>2381</v>
      </c>
      <c r="I198" s="11" t="str">
        <f t="shared" si="12"/>
        <v>Obesity</v>
      </c>
      <c r="J198" s="43" t="str">
        <f t="shared" si="13"/>
        <v>Normal</v>
      </c>
    </row>
    <row r="199" spans="1:10" x14ac:dyDescent="0.25">
      <c r="A199" s="11" t="s">
        <v>2175</v>
      </c>
      <c r="B199" s="11">
        <v>36.64</v>
      </c>
      <c r="C199" s="11">
        <v>11.34</v>
      </c>
      <c r="D199" s="11" t="s">
        <v>2380</v>
      </c>
      <c r="E199" s="11" t="s">
        <v>2380</v>
      </c>
      <c r="F199" s="11" t="s">
        <v>2380</v>
      </c>
      <c r="G199" s="12">
        <v>0</v>
      </c>
      <c r="H199" s="41" t="s">
        <v>2381</v>
      </c>
      <c r="I199" s="11" t="str">
        <f t="shared" si="12"/>
        <v>Obesity</v>
      </c>
      <c r="J199" s="43" t="str">
        <f t="shared" si="13"/>
        <v>Diabetes</v>
      </c>
    </row>
    <row r="200" spans="1:10" x14ac:dyDescent="0.25">
      <c r="A200" s="11" t="s">
        <v>2174</v>
      </c>
      <c r="B200" s="11">
        <v>36.85</v>
      </c>
      <c r="C200" s="11">
        <v>5.88</v>
      </c>
      <c r="D200" s="11" t="s">
        <v>2380</v>
      </c>
      <c r="E200" s="11" t="s">
        <v>2381</v>
      </c>
      <c r="F200" s="11" t="s">
        <v>2380</v>
      </c>
      <c r="G200" s="11">
        <v>1</v>
      </c>
      <c r="H200" s="41" t="s">
        <v>2381</v>
      </c>
      <c r="I200" s="11" t="str">
        <f t="shared" si="12"/>
        <v>Obesity</v>
      </c>
      <c r="J200" s="43" t="str">
        <f t="shared" si="13"/>
        <v>Prediabetes</v>
      </c>
    </row>
    <row r="201" spans="1:10" x14ac:dyDescent="0.25">
      <c r="A201" s="11" t="s">
        <v>2173</v>
      </c>
      <c r="B201" s="11">
        <v>33.33</v>
      </c>
      <c r="C201" s="11">
        <v>5.01</v>
      </c>
      <c r="D201" s="11" t="s">
        <v>2381</v>
      </c>
      <c r="E201" s="11" t="s">
        <v>2380</v>
      </c>
      <c r="F201" s="11" t="s">
        <v>2382</v>
      </c>
      <c r="G201" s="11">
        <v>1</v>
      </c>
      <c r="H201" s="41" t="s">
        <v>2381</v>
      </c>
      <c r="I201" s="11" t="str">
        <f t="shared" si="12"/>
        <v>Obesity</v>
      </c>
      <c r="J201" s="43" t="str">
        <f t="shared" si="13"/>
        <v>Normal</v>
      </c>
    </row>
    <row r="202" spans="1:10" x14ac:dyDescent="0.25">
      <c r="A202" s="11" t="s">
        <v>2172</v>
      </c>
      <c r="B202" s="11">
        <v>39.14</v>
      </c>
      <c r="C202" s="11">
        <v>4.4000000000000004</v>
      </c>
      <c r="D202" s="11" t="s">
        <v>2380</v>
      </c>
      <c r="E202" s="11" t="s">
        <v>2380</v>
      </c>
      <c r="F202" s="11" t="s">
        <v>2382</v>
      </c>
      <c r="G202" s="11">
        <v>1</v>
      </c>
      <c r="H202" s="41" t="s">
        <v>2381</v>
      </c>
      <c r="I202" s="11" t="str">
        <f t="shared" si="12"/>
        <v>Obesity</v>
      </c>
      <c r="J202" s="43" t="str">
        <f t="shared" si="13"/>
        <v>Normal</v>
      </c>
    </row>
    <row r="203" spans="1:10" x14ac:dyDescent="0.25">
      <c r="A203" s="11" t="s">
        <v>2171</v>
      </c>
      <c r="B203" s="11">
        <v>32.9</v>
      </c>
      <c r="C203" s="11">
        <v>6.26</v>
      </c>
      <c r="D203" s="11" t="s">
        <v>2381</v>
      </c>
      <c r="E203" s="11" t="s">
        <v>2380</v>
      </c>
      <c r="F203" s="11" t="s">
        <v>2380</v>
      </c>
      <c r="G203" s="12">
        <v>0</v>
      </c>
      <c r="H203" s="41" t="s">
        <v>2381</v>
      </c>
      <c r="I203" s="11" t="str">
        <f t="shared" si="12"/>
        <v>Obesity</v>
      </c>
      <c r="J203" s="43" t="str">
        <f t="shared" si="13"/>
        <v>Prediabetes</v>
      </c>
    </row>
    <row r="204" spans="1:10" x14ac:dyDescent="0.25">
      <c r="A204" s="11" t="s">
        <v>2170</v>
      </c>
      <c r="B204" s="11">
        <v>29.78</v>
      </c>
      <c r="C204" s="11">
        <v>10.27</v>
      </c>
      <c r="D204" s="11" t="s">
        <v>2381</v>
      </c>
      <c r="E204" s="11" t="s">
        <v>2380</v>
      </c>
      <c r="F204" s="11" t="s">
        <v>2382</v>
      </c>
      <c r="G204" s="11">
        <v>1</v>
      </c>
      <c r="H204" s="41" t="s">
        <v>2381</v>
      </c>
      <c r="I204" s="11" t="str">
        <f t="shared" si="12"/>
        <v>Overweight</v>
      </c>
      <c r="J204" s="43" t="str">
        <f t="shared" si="13"/>
        <v>Diabetes</v>
      </c>
    </row>
    <row r="205" spans="1:10" x14ac:dyDescent="0.25">
      <c r="A205" s="11" t="s">
        <v>2169</v>
      </c>
      <c r="B205" s="11">
        <v>32.78</v>
      </c>
      <c r="C205" s="11">
        <v>5.27</v>
      </c>
      <c r="D205" s="11" t="s">
        <v>2380</v>
      </c>
      <c r="E205" s="11" t="s">
        <v>2380</v>
      </c>
      <c r="F205" s="11" t="s">
        <v>2380</v>
      </c>
      <c r="G205" s="12">
        <v>0</v>
      </c>
      <c r="H205" s="41" t="s">
        <v>2381</v>
      </c>
      <c r="I205" s="11" t="str">
        <f t="shared" si="12"/>
        <v>Obesity</v>
      </c>
      <c r="J205" s="43" t="str">
        <f t="shared" si="13"/>
        <v>Normal</v>
      </c>
    </row>
    <row r="206" spans="1:10" x14ac:dyDescent="0.25">
      <c r="A206" s="11" t="s">
        <v>2168</v>
      </c>
      <c r="B206" s="11">
        <v>41.65</v>
      </c>
      <c r="C206" s="11">
        <v>10.73</v>
      </c>
      <c r="D206" s="11" t="s">
        <v>2381</v>
      </c>
      <c r="E206" s="11" t="s">
        <v>2380</v>
      </c>
      <c r="F206" s="11" t="s">
        <v>2380</v>
      </c>
      <c r="G206" s="12">
        <v>0</v>
      </c>
      <c r="H206" s="41" t="s">
        <v>2381</v>
      </c>
      <c r="I206" s="11" t="str">
        <f t="shared" si="12"/>
        <v>Obesity</v>
      </c>
      <c r="J206" s="43" t="str">
        <f t="shared" si="13"/>
        <v>Diabetes</v>
      </c>
    </row>
    <row r="207" spans="1:10" x14ac:dyDescent="0.25">
      <c r="A207" s="11" t="s">
        <v>2167</v>
      </c>
      <c r="B207" s="11">
        <v>50.79</v>
      </c>
      <c r="C207" s="11">
        <v>4.45</v>
      </c>
      <c r="D207" s="11" t="s">
        <v>2380</v>
      </c>
      <c r="E207" s="11" t="s">
        <v>2380</v>
      </c>
      <c r="F207" s="11" t="s">
        <v>2380</v>
      </c>
      <c r="G207" s="11">
        <v>1</v>
      </c>
      <c r="H207" s="41" t="s">
        <v>2381</v>
      </c>
      <c r="I207" s="11" t="str">
        <f t="shared" si="12"/>
        <v>Obesity</v>
      </c>
      <c r="J207" s="43" t="str">
        <f t="shared" si="13"/>
        <v>Normal</v>
      </c>
    </row>
    <row r="208" spans="1:10" x14ac:dyDescent="0.25">
      <c r="A208" s="11" t="s">
        <v>2166</v>
      </c>
      <c r="B208" s="11">
        <v>35.43</v>
      </c>
      <c r="C208" s="11">
        <v>5.25</v>
      </c>
      <c r="D208" s="11" t="s">
        <v>2381</v>
      </c>
      <c r="E208" s="11" t="s">
        <v>2380</v>
      </c>
      <c r="F208" s="11" t="s">
        <v>2380</v>
      </c>
      <c r="G208" s="12">
        <v>0</v>
      </c>
      <c r="H208" s="41" t="s">
        <v>2381</v>
      </c>
      <c r="I208" s="11" t="str">
        <f t="shared" si="12"/>
        <v>Obesity</v>
      </c>
      <c r="J208" s="43" t="str">
        <f t="shared" si="13"/>
        <v>Normal</v>
      </c>
    </row>
    <row r="209" spans="1:10" x14ac:dyDescent="0.25">
      <c r="A209" s="11" t="s">
        <v>2165</v>
      </c>
      <c r="B209" s="11">
        <v>35.25</v>
      </c>
      <c r="C209" s="11">
        <v>9.51</v>
      </c>
      <c r="D209" s="11" t="s">
        <v>2380</v>
      </c>
      <c r="E209" s="11" t="s">
        <v>2380</v>
      </c>
      <c r="F209" s="11" t="s">
        <v>2380</v>
      </c>
      <c r="G209" s="12">
        <v>0</v>
      </c>
      <c r="H209" s="41" t="s">
        <v>2381</v>
      </c>
      <c r="I209" s="11" t="str">
        <f t="shared" si="12"/>
        <v>Obesity</v>
      </c>
      <c r="J209" s="43" t="str">
        <f t="shared" si="13"/>
        <v>Diabetes</v>
      </c>
    </row>
    <row r="210" spans="1:10" x14ac:dyDescent="0.25">
      <c r="A210" s="11" t="s">
        <v>2164</v>
      </c>
      <c r="B210" s="11">
        <v>36.85</v>
      </c>
      <c r="C210" s="11">
        <v>11.12</v>
      </c>
      <c r="D210" s="11" t="s">
        <v>2380</v>
      </c>
      <c r="E210" s="11" t="s">
        <v>2380</v>
      </c>
      <c r="F210" s="11" t="s">
        <v>2380</v>
      </c>
      <c r="G210" s="12">
        <v>0</v>
      </c>
      <c r="H210" s="41" t="s">
        <v>2381</v>
      </c>
      <c r="I210" s="11" t="str">
        <f t="shared" si="12"/>
        <v>Obesity</v>
      </c>
      <c r="J210" s="43" t="str">
        <f t="shared" si="13"/>
        <v>Diabetes</v>
      </c>
    </row>
    <row r="211" spans="1:10" x14ac:dyDescent="0.25">
      <c r="A211" s="11" t="s">
        <v>2163</v>
      </c>
      <c r="B211" s="11">
        <v>31.02</v>
      </c>
      <c r="C211" s="11">
        <v>4.5599999999999996</v>
      </c>
      <c r="D211" s="11" t="s">
        <v>2380</v>
      </c>
      <c r="E211" s="11" t="s">
        <v>2381</v>
      </c>
      <c r="F211" s="11" t="s">
        <v>2380</v>
      </c>
      <c r="G211" s="11">
        <v>1</v>
      </c>
      <c r="H211" s="41" t="s">
        <v>2381</v>
      </c>
      <c r="I211" s="11" t="str">
        <f t="shared" si="12"/>
        <v>Obesity</v>
      </c>
      <c r="J211" s="43" t="str">
        <f t="shared" si="13"/>
        <v>Normal</v>
      </c>
    </row>
    <row r="212" spans="1:10" x14ac:dyDescent="0.25">
      <c r="A212" s="11" t="s">
        <v>2162</v>
      </c>
      <c r="B212" s="11">
        <v>35.6</v>
      </c>
      <c r="C212" s="11">
        <v>4.0199999999999996</v>
      </c>
      <c r="D212" s="11" t="s">
        <v>2381</v>
      </c>
      <c r="E212" s="11" t="s">
        <v>2381</v>
      </c>
      <c r="F212" s="11" t="s">
        <v>2380</v>
      </c>
      <c r="G212" s="11">
        <v>2</v>
      </c>
      <c r="H212" s="41" t="s">
        <v>2381</v>
      </c>
      <c r="I212" s="11" t="str">
        <f t="shared" si="12"/>
        <v>Obesity</v>
      </c>
      <c r="J212" s="43" t="str">
        <f t="shared" si="13"/>
        <v>Normal</v>
      </c>
    </row>
    <row r="213" spans="1:10" x14ac:dyDescent="0.25">
      <c r="A213" s="11" t="s">
        <v>2161</v>
      </c>
      <c r="B213" s="11">
        <v>34.39</v>
      </c>
      <c r="C213" s="11">
        <v>8.7200000000000006</v>
      </c>
      <c r="D213" s="11" t="s">
        <v>2380</v>
      </c>
      <c r="E213" s="11" t="s">
        <v>2380</v>
      </c>
      <c r="F213" s="11" t="s">
        <v>2380</v>
      </c>
      <c r="G213" s="12">
        <v>0</v>
      </c>
      <c r="H213" s="41" t="s">
        <v>2381</v>
      </c>
      <c r="I213" s="11" t="str">
        <f t="shared" si="12"/>
        <v>Obesity</v>
      </c>
      <c r="J213" s="43" t="str">
        <f t="shared" si="13"/>
        <v>Diabetes</v>
      </c>
    </row>
    <row r="214" spans="1:10" x14ac:dyDescent="0.25">
      <c r="A214" s="11" t="s">
        <v>2160</v>
      </c>
      <c r="B214" s="11">
        <v>29.06</v>
      </c>
      <c r="C214" s="11">
        <v>6.25</v>
      </c>
      <c r="D214" s="11" t="s">
        <v>2381</v>
      </c>
      <c r="E214" s="11" t="s">
        <v>2380</v>
      </c>
      <c r="F214" s="11" t="s">
        <v>2380</v>
      </c>
      <c r="G214" s="11">
        <v>1</v>
      </c>
      <c r="H214" s="41" t="s">
        <v>2381</v>
      </c>
      <c r="I214" s="11" t="str">
        <f t="shared" si="12"/>
        <v>Overweight</v>
      </c>
      <c r="J214" s="43" t="str">
        <f t="shared" si="13"/>
        <v>Prediabetes</v>
      </c>
    </row>
    <row r="215" spans="1:10" x14ac:dyDescent="0.25">
      <c r="A215" s="11" t="s">
        <v>2159</v>
      </c>
      <c r="B215" s="11">
        <v>35.799999999999997</v>
      </c>
      <c r="C215" s="11">
        <v>7.32</v>
      </c>
      <c r="D215" s="11" t="s">
        <v>2380</v>
      </c>
      <c r="E215" s="11" t="s">
        <v>2380</v>
      </c>
      <c r="F215" s="11" t="s">
        <v>2380</v>
      </c>
      <c r="G215" s="11">
        <v>2</v>
      </c>
      <c r="H215" s="41" t="s">
        <v>2381</v>
      </c>
      <c r="I215" s="11" t="str">
        <f t="shared" si="12"/>
        <v>Obesity</v>
      </c>
      <c r="J215" s="43" t="str">
        <f t="shared" si="13"/>
        <v>Diabetes</v>
      </c>
    </row>
    <row r="216" spans="1:10" x14ac:dyDescent="0.25">
      <c r="A216" s="11" t="s">
        <v>2158</v>
      </c>
      <c r="B216" s="11">
        <v>49.8</v>
      </c>
      <c r="C216" s="11">
        <v>4.24</v>
      </c>
      <c r="D216" s="11" t="s">
        <v>2380</v>
      </c>
      <c r="E216" s="11" t="s">
        <v>2380</v>
      </c>
      <c r="F216" s="11" t="s">
        <v>2380</v>
      </c>
      <c r="G216" s="11">
        <v>1</v>
      </c>
      <c r="H216" s="41" t="s">
        <v>2381</v>
      </c>
      <c r="I216" s="11" t="str">
        <f t="shared" si="12"/>
        <v>Obesity</v>
      </c>
      <c r="J216" s="43" t="str">
        <f t="shared" si="13"/>
        <v>Normal</v>
      </c>
    </row>
    <row r="217" spans="1:10" x14ac:dyDescent="0.25">
      <c r="A217" s="11" t="s">
        <v>2157</v>
      </c>
      <c r="B217" s="11">
        <v>35.71</v>
      </c>
      <c r="C217" s="11">
        <v>6.84</v>
      </c>
      <c r="D217" s="11" t="s">
        <v>2380</v>
      </c>
      <c r="E217" s="11" t="s">
        <v>2380</v>
      </c>
      <c r="F217" s="11" t="s">
        <v>2380</v>
      </c>
      <c r="G217" s="11">
        <v>2</v>
      </c>
      <c r="H217" s="41" t="s">
        <v>2381</v>
      </c>
      <c r="I217" s="11" t="str">
        <f t="shared" si="12"/>
        <v>Obesity</v>
      </c>
      <c r="J217" s="43" t="str">
        <f t="shared" si="13"/>
        <v>Diabetes</v>
      </c>
    </row>
    <row r="218" spans="1:10" x14ac:dyDescent="0.25">
      <c r="A218" s="11" t="s">
        <v>2156</v>
      </c>
      <c r="B218" s="11">
        <v>30.8</v>
      </c>
      <c r="C218" s="11">
        <v>5.23</v>
      </c>
      <c r="D218" s="11" t="s">
        <v>2381</v>
      </c>
      <c r="E218" s="11" t="s">
        <v>2380</v>
      </c>
      <c r="F218" s="11" t="s">
        <v>2380</v>
      </c>
      <c r="G218" s="11">
        <v>1</v>
      </c>
      <c r="H218" s="41" t="s">
        <v>2381</v>
      </c>
      <c r="I218" s="11" t="str">
        <f t="shared" si="12"/>
        <v>Obesity</v>
      </c>
      <c r="J218" s="43" t="str">
        <f t="shared" si="13"/>
        <v>Normal</v>
      </c>
    </row>
    <row r="219" spans="1:10" x14ac:dyDescent="0.25">
      <c r="A219" s="11" t="s">
        <v>2155</v>
      </c>
      <c r="B219" s="11">
        <v>33.69</v>
      </c>
      <c r="C219" s="11">
        <v>9.68</v>
      </c>
      <c r="D219" s="11" t="s">
        <v>2380</v>
      </c>
      <c r="E219" s="11" t="s">
        <v>2380</v>
      </c>
      <c r="F219" s="11" t="s">
        <v>2380</v>
      </c>
      <c r="G219" s="12">
        <v>0</v>
      </c>
      <c r="H219" s="41" t="s">
        <v>2381</v>
      </c>
      <c r="I219" s="11" t="str">
        <f t="shared" si="12"/>
        <v>Obesity</v>
      </c>
      <c r="J219" s="43" t="str">
        <f t="shared" si="13"/>
        <v>Diabetes</v>
      </c>
    </row>
    <row r="220" spans="1:10" x14ac:dyDescent="0.25">
      <c r="A220" s="11" t="s">
        <v>2154</v>
      </c>
      <c r="B220" s="11">
        <v>42.27</v>
      </c>
      <c r="C220" s="11">
        <v>6.05</v>
      </c>
      <c r="D220" s="11" t="s">
        <v>2381</v>
      </c>
      <c r="E220" s="11" t="s">
        <v>2380</v>
      </c>
      <c r="F220" s="11" t="s">
        <v>2380</v>
      </c>
      <c r="G220" s="11">
        <v>1</v>
      </c>
      <c r="H220" s="41" t="s">
        <v>2381</v>
      </c>
      <c r="I220" s="11" t="str">
        <f t="shared" si="12"/>
        <v>Obesity</v>
      </c>
      <c r="J220" s="43" t="str">
        <f t="shared" si="13"/>
        <v>Prediabetes</v>
      </c>
    </row>
    <row r="221" spans="1:10" x14ac:dyDescent="0.25">
      <c r="A221" s="11" t="s">
        <v>2153</v>
      </c>
      <c r="B221" s="11">
        <v>53.25</v>
      </c>
      <c r="C221" s="11">
        <v>6.11</v>
      </c>
      <c r="D221" s="11" t="s">
        <v>2381</v>
      </c>
      <c r="E221" s="11" t="s">
        <v>2380</v>
      </c>
      <c r="F221" s="11" t="s">
        <v>2382</v>
      </c>
      <c r="G221" s="11">
        <v>1</v>
      </c>
      <c r="H221" s="41" t="s">
        <v>2381</v>
      </c>
      <c r="I221" s="11" t="str">
        <f t="shared" si="12"/>
        <v>Obesity</v>
      </c>
      <c r="J221" s="43" t="str">
        <f t="shared" si="13"/>
        <v>Prediabetes</v>
      </c>
    </row>
    <row r="222" spans="1:10" x14ac:dyDescent="0.25">
      <c r="A222" s="11" t="s">
        <v>2152</v>
      </c>
      <c r="B222" s="11">
        <v>26.8</v>
      </c>
      <c r="C222" s="11">
        <v>10.93</v>
      </c>
      <c r="D222" s="11" t="s">
        <v>2381</v>
      </c>
      <c r="E222" s="11" t="s">
        <v>2380</v>
      </c>
      <c r="F222" s="11" t="s">
        <v>2380</v>
      </c>
      <c r="G222" s="12">
        <v>0</v>
      </c>
      <c r="H222" s="42" t="s">
        <v>2380</v>
      </c>
      <c r="I222" s="11" t="str">
        <f t="shared" si="12"/>
        <v>Overweight</v>
      </c>
      <c r="J222" s="43" t="str">
        <f t="shared" si="13"/>
        <v>Diabetes</v>
      </c>
    </row>
    <row r="223" spans="1:10" x14ac:dyDescent="0.25">
      <c r="A223" s="11" t="s">
        <v>2151</v>
      </c>
      <c r="B223" s="11">
        <v>28.5</v>
      </c>
      <c r="C223" s="11">
        <v>5.12</v>
      </c>
      <c r="D223" s="11" t="s">
        <v>2380</v>
      </c>
      <c r="E223" s="11" t="s">
        <v>2380</v>
      </c>
      <c r="F223" s="11" t="s">
        <v>2380</v>
      </c>
      <c r="G223" s="11">
        <v>1</v>
      </c>
      <c r="H223" s="41" t="s">
        <v>2381</v>
      </c>
      <c r="I223" s="11" t="str">
        <f t="shared" si="12"/>
        <v>Overweight</v>
      </c>
      <c r="J223" s="43" t="str">
        <f t="shared" si="13"/>
        <v>Normal</v>
      </c>
    </row>
    <row r="224" spans="1:10" x14ac:dyDescent="0.25">
      <c r="A224" s="11" t="s">
        <v>2150</v>
      </c>
      <c r="B224" s="11">
        <v>22.895</v>
      </c>
      <c r="C224" s="11">
        <v>5.72</v>
      </c>
      <c r="D224" s="11" t="s">
        <v>2380</v>
      </c>
      <c r="E224" s="11" t="s">
        <v>2380</v>
      </c>
      <c r="F224" s="11" t="s">
        <v>2380</v>
      </c>
      <c r="G224" s="12">
        <v>0</v>
      </c>
      <c r="H224" s="41" t="s">
        <v>2381</v>
      </c>
      <c r="I224" s="11" t="str">
        <f t="shared" si="12"/>
        <v>Healthy Weight</v>
      </c>
      <c r="J224" s="43" t="str">
        <f t="shared" si="13"/>
        <v>Prediabetes</v>
      </c>
    </row>
    <row r="225" spans="1:10" x14ac:dyDescent="0.25">
      <c r="A225" s="11" t="s">
        <v>2149</v>
      </c>
      <c r="B225" s="11">
        <v>34.06</v>
      </c>
      <c r="C225" s="11">
        <v>11.83</v>
      </c>
      <c r="D225" s="11" t="s">
        <v>2381</v>
      </c>
      <c r="E225" s="11" t="s">
        <v>2380</v>
      </c>
      <c r="F225" s="11" t="s">
        <v>2380</v>
      </c>
      <c r="G225" s="11">
        <v>1</v>
      </c>
      <c r="H225" s="41" t="s">
        <v>2381</v>
      </c>
      <c r="I225" s="11" t="str">
        <f t="shared" si="12"/>
        <v>Obesity</v>
      </c>
      <c r="J225" s="43" t="str">
        <f t="shared" si="13"/>
        <v>Diabetes</v>
      </c>
    </row>
    <row r="226" spans="1:10" x14ac:dyDescent="0.25">
      <c r="A226" s="11" t="s">
        <v>2148</v>
      </c>
      <c r="B226" s="11">
        <v>36.409999999999997</v>
      </c>
      <c r="C226" s="11">
        <v>4.55</v>
      </c>
      <c r="D226" s="11" t="s">
        <v>2380</v>
      </c>
      <c r="E226" s="11" t="s">
        <v>2380</v>
      </c>
      <c r="F226" s="11" t="s">
        <v>2380</v>
      </c>
      <c r="G226" s="12">
        <v>0</v>
      </c>
      <c r="H226" s="41" t="s">
        <v>2381</v>
      </c>
      <c r="I226" s="11" t="str">
        <f t="shared" si="12"/>
        <v>Obesity</v>
      </c>
      <c r="J226" s="43" t="str">
        <f t="shared" si="13"/>
        <v>Normal</v>
      </c>
    </row>
    <row r="227" spans="1:10" x14ac:dyDescent="0.25">
      <c r="A227" s="11" t="s">
        <v>2147</v>
      </c>
      <c r="B227" s="11">
        <v>52.3</v>
      </c>
      <c r="C227" s="11">
        <v>4.87</v>
      </c>
      <c r="D227" s="11" t="s">
        <v>2381</v>
      </c>
      <c r="E227" s="11" t="s">
        <v>2380</v>
      </c>
      <c r="F227" s="11" t="s">
        <v>2382</v>
      </c>
      <c r="G227" s="11">
        <v>1</v>
      </c>
      <c r="H227" s="41" t="s">
        <v>2381</v>
      </c>
      <c r="I227" s="11" t="str">
        <f t="shared" si="12"/>
        <v>Obesity</v>
      </c>
      <c r="J227" s="43" t="str">
        <f t="shared" si="13"/>
        <v>Normal</v>
      </c>
    </row>
    <row r="228" spans="1:10" x14ac:dyDescent="0.25">
      <c r="A228" s="11" t="s">
        <v>2146</v>
      </c>
      <c r="B228" s="11">
        <v>52.66</v>
      </c>
      <c r="C228" s="11">
        <v>4.45</v>
      </c>
      <c r="D228" s="11" t="s">
        <v>2380</v>
      </c>
      <c r="E228" s="11" t="s">
        <v>2380</v>
      </c>
      <c r="F228" s="11" t="s">
        <v>2380</v>
      </c>
      <c r="G228" s="11">
        <v>1</v>
      </c>
      <c r="H228" s="41" t="s">
        <v>2381</v>
      </c>
      <c r="I228" s="11" t="str">
        <f t="shared" si="12"/>
        <v>Obesity</v>
      </c>
      <c r="J228" s="43" t="str">
        <f t="shared" si="13"/>
        <v>Normal</v>
      </c>
    </row>
    <row r="229" spans="1:10" x14ac:dyDescent="0.25">
      <c r="A229" s="11" t="s">
        <v>2145</v>
      </c>
      <c r="B229" s="11">
        <v>29.57</v>
      </c>
      <c r="C229" s="11">
        <v>9.42</v>
      </c>
      <c r="D229" s="11" t="s">
        <v>2381</v>
      </c>
      <c r="E229" s="11" t="s">
        <v>2380</v>
      </c>
      <c r="F229" s="11" t="s">
        <v>2380</v>
      </c>
      <c r="G229" s="12">
        <v>0</v>
      </c>
      <c r="H229" s="41" t="s">
        <v>2381</v>
      </c>
      <c r="I229" s="11" t="str">
        <f t="shared" si="12"/>
        <v>Overweight</v>
      </c>
      <c r="J229" s="43" t="str">
        <f t="shared" si="13"/>
        <v>Diabetes</v>
      </c>
    </row>
    <row r="230" spans="1:10" x14ac:dyDescent="0.25">
      <c r="A230" s="11" t="s">
        <v>2144</v>
      </c>
      <c r="B230" s="11">
        <v>36.99</v>
      </c>
      <c r="C230" s="11">
        <v>5.37</v>
      </c>
      <c r="D230" s="11" t="s">
        <v>2381</v>
      </c>
      <c r="E230" s="11" t="s">
        <v>2380</v>
      </c>
      <c r="F230" s="11" t="s">
        <v>2382</v>
      </c>
      <c r="G230" s="11">
        <v>1</v>
      </c>
      <c r="H230" s="41" t="s">
        <v>2381</v>
      </c>
      <c r="I230" s="11" t="str">
        <f t="shared" si="12"/>
        <v>Obesity</v>
      </c>
      <c r="J230" s="43" t="str">
        <f t="shared" si="13"/>
        <v>Normal</v>
      </c>
    </row>
    <row r="231" spans="1:10" x14ac:dyDescent="0.25">
      <c r="A231" s="11" t="s">
        <v>2143</v>
      </c>
      <c r="B231" s="11">
        <v>31.4</v>
      </c>
      <c r="C231" s="11">
        <v>4.5999999999999996</v>
      </c>
      <c r="D231" s="11" t="s">
        <v>2381</v>
      </c>
      <c r="E231" s="11" t="s">
        <v>2380</v>
      </c>
      <c r="F231" s="11" t="s">
        <v>2380</v>
      </c>
      <c r="G231" s="11">
        <v>1</v>
      </c>
      <c r="H231" s="41" t="s">
        <v>2381</v>
      </c>
      <c r="I231" s="11" t="str">
        <f t="shared" si="12"/>
        <v>Obesity</v>
      </c>
      <c r="J231" s="43" t="str">
        <f t="shared" si="13"/>
        <v>Normal</v>
      </c>
    </row>
    <row r="232" spans="1:10" x14ac:dyDescent="0.25">
      <c r="A232" s="11" t="s">
        <v>2142</v>
      </c>
      <c r="B232" s="11">
        <v>34.9</v>
      </c>
      <c r="C232" s="11">
        <v>6.22</v>
      </c>
      <c r="D232" s="11" t="s">
        <v>2380</v>
      </c>
      <c r="E232" s="11" t="s">
        <v>2380</v>
      </c>
      <c r="F232" s="11" t="s">
        <v>2382</v>
      </c>
      <c r="G232" s="11">
        <v>1</v>
      </c>
      <c r="H232" s="41" t="s">
        <v>2381</v>
      </c>
      <c r="I232" s="11" t="str">
        <f t="shared" si="12"/>
        <v>Obesity</v>
      </c>
      <c r="J232" s="43" t="str">
        <f t="shared" si="13"/>
        <v>Prediabetes</v>
      </c>
    </row>
    <row r="233" spans="1:10" x14ac:dyDescent="0.25">
      <c r="A233" s="11" t="s">
        <v>2141</v>
      </c>
      <c r="B233" s="11">
        <v>31.13</v>
      </c>
      <c r="C233" s="11">
        <v>4.5199999999999996</v>
      </c>
      <c r="D233" s="11" t="s">
        <v>2381</v>
      </c>
      <c r="E233" s="11" t="s">
        <v>2380</v>
      </c>
      <c r="F233" s="11" t="s">
        <v>2380</v>
      </c>
      <c r="G233" s="11">
        <v>1</v>
      </c>
      <c r="H233" s="41" t="s">
        <v>2381</v>
      </c>
      <c r="I233" s="11" t="str">
        <f t="shared" si="12"/>
        <v>Obesity</v>
      </c>
      <c r="J233" s="43" t="str">
        <f t="shared" si="13"/>
        <v>Normal</v>
      </c>
    </row>
    <row r="234" spans="1:10" x14ac:dyDescent="0.25">
      <c r="A234" s="11" t="s">
        <v>2140</v>
      </c>
      <c r="B234" s="11">
        <v>34.799999999999997</v>
      </c>
      <c r="C234" s="11">
        <v>6.18</v>
      </c>
      <c r="D234" s="11" t="s">
        <v>2380</v>
      </c>
      <c r="E234" s="11" t="s">
        <v>2380</v>
      </c>
      <c r="F234" s="11" t="s">
        <v>2382</v>
      </c>
      <c r="G234" s="11">
        <v>1</v>
      </c>
      <c r="H234" s="41" t="s">
        <v>2381</v>
      </c>
      <c r="I234" s="11" t="str">
        <f t="shared" si="12"/>
        <v>Obesity</v>
      </c>
      <c r="J234" s="43" t="str">
        <f t="shared" si="13"/>
        <v>Prediabetes</v>
      </c>
    </row>
    <row r="235" spans="1:10" x14ac:dyDescent="0.25">
      <c r="A235" s="11" t="s">
        <v>2139</v>
      </c>
      <c r="B235" s="11">
        <v>31.68</v>
      </c>
      <c r="C235" s="11">
        <v>4.4000000000000004</v>
      </c>
      <c r="D235" s="11" t="s">
        <v>2380</v>
      </c>
      <c r="E235" s="11" t="s">
        <v>2380</v>
      </c>
      <c r="F235" s="11" t="s">
        <v>2380</v>
      </c>
      <c r="G235" s="12">
        <v>0</v>
      </c>
      <c r="H235" s="41" t="s">
        <v>2381</v>
      </c>
      <c r="I235" s="11" t="str">
        <f t="shared" si="12"/>
        <v>Obesity</v>
      </c>
      <c r="J235" s="43" t="str">
        <f t="shared" si="13"/>
        <v>Normal</v>
      </c>
    </row>
    <row r="236" spans="1:10" x14ac:dyDescent="0.25">
      <c r="A236" s="11" t="s">
        <v>2138</v>
      </c>
      <c r="B236" s="11">
        <v>33.534999999999997</v>
      </c>
      <c r="C236" s="11">
        <v>6.23</v>
      </c>
      <c r="D236" s="11" t="s">
        <v>2380</v>
      </c>
      <c r="E236" s="11" t="s">
        <v>2381</v>
      </c>
      <c r="F236" s="11" t="s">
        <v>2380</v>
      </c>
      <c r="G236" s="11">
        <v>1</v>
      </c>
      <c r="H236" s="41" t="s">
        <v>2381</v>
      </c>
      <c r="I236" s="11" t="str">
        <f t="shared" si="12"/>
        <v>Obesity</v>
      </c>
      <c r="J236" s="43" t="str">
        <f t="shared" si="13"/>
        <v>Prediabetes</v>
      </c>
    </row>
    <row r="237" spans="1:10" x14ac:dyDescent="0.25">
      <c r="A237" s="11" t="s">
        <v>2137</v>
      </c>
      <c r="B237" s="11">
        <v>31.92</v>
      </c>
      <c r="C237" s="11">
        <v>5.33</v>
      </c>
      <c r="D237" s="11" t="s">
        <v>2381</v>
      </c>
      <c r="E237" s="11" t="s">
        <v>2380</v>
      </c>
      <c r="F237" s="11" t="s">
        <v>2380</v>
      </c>
      <c r="G237" s="12">
        <v>0</v>
      </c>
      <c r="H237" s="41" t="s">
        <v>2381</v>
      </c>
      <c r="I237" s="11" t="str">
        <f t="shared" si="12"/>
        <v>Obesity</v>
      </c>
      <c r="J237" s="43" t="str">
        <f t="shared" si="13"/>
        <v>Normal</v>
      </c>
    </row>
    <row r="238" spans="1:10" x14ac:dyDescent="0.25">
      <c r="A238" s="11" t="s">
        <v>2136</v>
      </c>
      <c r="B238" s="11">
        <v>32.700000000000003</v>
      </c>
      <c r="C238" s="11">
        <v>4.09</v>
      </c>
      <c r="D238" s="11" t="s">
        <v>2380</v>
      </c>
      <c r="E238" s="11" t="s">
        <v>2380</v>
      </c>
      <c r="F238" s="11" t="s">
        <v>2380</v>
      </c>
      <c r="G238" s="11">
        <v>1</v>
      </c>
      <c r="H238" s="41" t="s">
        <v>2381</v>
      </c>
      <c r="I238" s="11" t="str">
        <f t="shared" si="12"/>
        <v>Obesity</v>
      </c>
      <c r="J238" s="43" t="str">
        <f t="shared" si="13"/>
        <v>Normal</v>
      </c>
    </row>
    <row r="239" spans="1:10" x14ac:dyDescent="0.25">
      <c r="A239" s="11" t="s">
        <v>2135</v>
      </c>
      <c r="B239" s="11">
        <v>41.25</v>
      </c>
      <c r="C239" s="11">
        <v>5.19</v>
      </c>
      <c r="D239" s="11" t="s">
        <v>2380</v>
      </c>
      <c r="E239" s="11" t="s">
        <v>2380</v>
      </c>
      <c r="F239" s="11" t="s">
        <v>2380</v>
      </c>
      <c r="G239" s="12">
        <v>0</v>
      </c>
      <c r="H239" s="41" t="s">
        <v>2381</v>
      </c>
      <c r="I239" s="11" t="str">
        <f t="shared" si="12"/>
        <v>Obesity</v>
      </c>
      <c r="J239" s="43" t="str">
        <f t="shared" si="13"/>
        <v>Normal</v>
      </c>
    </row>
    <row r="240" spans="1:10" x14ac:dyDescent="0.25">
      <c r="A240" s="11" t="s">
        <v>2134</v>
      </c>
      <c r="B240" s="11">
        <v>33.11</v>
      </c>
      <c r="C240" s="11">
        <v>4.12</v>
      </c>
      <c r="D240" s="11" t="s">
        <v>2380</v>
      </c>
      <c r="E240" s="11" t="s">
        <v>2380</v>
      </c>
      <c r="F240" s="11" t="s">
        <v>2382</v>
      </c>
      <c r="G240" s="11">
        <v>1</v>
      </c>
      <c r="H240" s="41" t="s">
        <v>2381</v>
      </c>
      <c r="I240" s="11" t="str">
        <f t="shared" si="12"/>
        <v>Obesity</v>
      </c>
      <c r="J240" s="43" t="str">
        <f t="shared" si="13"/>
        <v>Normal</v>
      </c>
    </row>
    <row r="241" spans="1:10" x14ac:dyDescent="0.25">
      <c r="A241" s="11" t="s">
        <v>2133</v>
      </c>
      <c r="B241" s="11">
        <v>36.159999999999997</v>
      </c>
      <c r="C241" s="11">
        <v>5.0999999999999996</v>
      </c>
      <c r="D241" s="11" t="s">
        <v>2380</v>
      </c>
      <c r="E241" s="11" t="s">
        <v>2380</v>
      </c>
      <c r="F241" s="11" t="s">
        <v>2380</v>
      </c>
      <c r="G241" s="11">
        <v>1</v>
      </c>
      <c r="H241" s="41" t="s">
        <v>2381</v>
      </c>
      <c r="I241" s="11" t="str">
        <f t="shared" si="12"/>
        <v>Obesity</v>
      </c>
      <c r="J241" s="43" t="str">
        <f t="shared" si="13"/>
        <v>Normal</v>
      </c>
    </row>
    <row r="242" spans="1:10" x14ac:dyDescent="0.25">
      <c r="A242" s="11" t="s">
        <v>2132</v>
      </c>
      <c r="B242" s="11">
        <v>33.72</v>
      </c>
      <c r="C242" s="11">
        <v>6.21</v>
      </c>
      <c r="D242" s="11" t="s">
        <v>2381</v>
      </c>
      <c r="E242" s="11" t="s">
        <v>2380</v>
      </c>
      <c r="F242" s="11" t="s">
        <v>2382</v>
      </c>
      <c r="G242" s="11">
        <v>1</v>
      </c>
      <c r="H242" s="41" t="s">
        <v>2381</v>
      </c>
      <c r="I242" s="11" t="str">
        <f t="shared" si="12"/>
        <v>Obesity</v>
      </c>
      <c r="J242" s="43" t="str">
        <f t="shared" si="13"/>
        <v>Prediabetes</v>
      </c>
    </row>
    <row r="243" spans="1:10" x14ac:dyDescent="0.25">
      <c r="A243" s="11" t="s">
        <v>2130</v>
      </c>
      <c r="B243" s="11">
        <v>37.74</v>
      </c>
      <c r="C243" s="11">
        <v>9.5299999999999994</v>
      </c>
      <c r="D243" s="11" t="s">
        <v>2381</v>
      </c>
      <c r="E243" s="11" t="s">
        <v>2380</v>
      </c>
      <c r="F243" s="11" t="s">
        <v>2380</v>
      </c>
      <c r="G243" s="11">
        <v>1</v>
      </c>
      <c r="H243" s="41" t="s">
        <v>2381</v>
      </c>
      <c r="I243" s="11" t="str">
        <f t="shared" si="12"/>
        <v>Obesity</v>
      </c>
      <c r="J243" s="43" t="str">
        <f t="shared" si="13"/>
        <v>Diabetes</v>
      </c>
    </row>
    <row r="244" spans="1:10" x14ac:dyDescent="0.25">
      <c r="A244" s="11" t="s">
        <v>2129</v>
      </c>
      <c r="B244" s="11">
        <v>48.75</v>
      </c>
      <c r="C244" s="11">
        <v>4.6399999999999997</v>
      </c>
      <c r="D244" s="11" t="s">
        <v>2381</v>
      </c>
      <c r="E244" s="11" t="s">
        <v>2380</v>
      </c>
      <c r="F244" s="11" t="s">
        <v>2380</v>
      </c>
      <c r="G244" s="11">
        <v>1</v>
      </c>
      <c r="H244" s="41" t="s">
        <v>2381</v>
      </c>
      <c r="I244" s="11" t="str">
        <f t="shared" si="12"/>
        <v>Obesity</v>
      </c>
      <c r="J244" s="43" t="str">
        <f t="shared" si="13"/>
        <v>Normal</v>
      </c>
    </row>
    <row r="245" spans="1:10" x14ac:dyDescent="0.25">
      <c r="A245" s="11" t="s">
        <v>2128</v>
      </c>
      <c r="B245" s="11">
        <v>31.065000000000001</v>
      </c>
      <c r="C245" s="11">
        <v>5.05</v>
      </c>
      <c r="D245" s="11" t="s">
        <v>2380</v>
      </c>
      <c r="E245" s="11" t="s">
        <v>2380</v>
      </c>
      <c r="F245" s="11" t="s">
        <v>2380</v>
      </c>
      <c r="G245" s="11">
        <v>1</v>
      </c>
      <c r="H245" s="41" t="s">
        <v>2381</v>
      </c>
      <c r="I245" s="11" t="str">
        <f t="shared" si="12"/>
        <v>Obesity</v>
      </c>
      <c r="J245" s="43" t="str">
        <f t="shared" si="13"/>
        <v>Normal</v>
      </c>
    </row>
    <row r="246" spans="1:10" x14ac:dyDescent="0.25">
      <c r="A246" s="11" t="s">
        <v>2127</v>
      </c>
      <c r="B246" s="11">
        <v>23.55</v>
      </c>
      <c r="C246" s="11">
        <v>10.38</v>
      </c>
      <c r="D246" s="11" t="s">
        <v>2380</v>
      </c>
      <c r="E246" s="11" t="s">
        <v>2380</v>
      </c>
      <c r="F246" s="11" t="s">
        <v>2380</v>
      </c>
      <c r="G246" s="12">
        <v>0</v>
      </c>
      <c r="H246" s="41" t="s">
        <v>2381</v>
      </c>
      <c r="I246" s="11" t="str">
        <f t="shared" si="12"/>
        <v>Healthy Weight</v>
      </c>
      <c r="J246" s="43" t="str">
        <f t="shared" si="13"/>
        <v>Diabetes</v>
      </c>
    </row>
    <row r="247" spans="1:10" x14ac:dyDescent="0.25">
      <c r="A247" s="11" t="s">
        <v>2126</v>
      </c>
      <c r="B247" s="11">
        <v>30.18</v>
      </c>
      <c r="C247" s="11">
        <v>8.31</v>
      </c>
      <c r="D247" s="11" t="s">
        <v>2381</v>
      </c>
      <c r="E247" s="11" t="s">
        <v>2380</v>
      </c>
      <c r="F247" s="11" t="s">
        <v>2380</v>
      </c>
      <c r="G247" s="11">
        <v>1</v>
      </c>
      <c r="H247" s="41" t="s">
        <v>2381</v>
      </c>
      <c r="I247" s="11" t="str">
        <f t="shared" si="12"/>
        <v>Obesity</v>
      </c>
      <c r="J247" s="43" t="str">
        <f t="shared" si="13"/>
        <v>Diabetes</v>
      </c>
    </row>
    <row r="248" spans="1:10" x14ac:dyDescent="0.25">
      <c r="A248" s="11" t="s">
        <v>2125</v>
      </c>
      <c r="B248" s="11">
        <v>29.94</v>
      </c>
      <c r="C248" s="11">
        <v>7.59</v>
      </c>
      <c r="D248" s="11" t="s">
        <v>2380</v>
      </c>
      <c r="E248" s="11" t="s">
        <v>2380</v>
      </c>
      <c r="F248" s="11" t="s">
        <v>2380</v>
      </c>
      <c r="G248" s="12">
        <v>0</v>
      </c>
      <c r="H248" s="41" t="s">
        <v>2381</v>
      </c>
      <c r="I248" s="11" t="str">
        <f t="shared" si="12"/>
        <v>Overweight</v>
      </c>
      <c r="J248" s="43" t="str">
        <f t="shared" si="13"/>
        <v>Diabetes</v>
      </c>
    </row>
    <row r="249" spans="1:10" x14ac:dyDescent="0.25">
      <c r="A249" s="11" t="s">
        <v>2124</v>
      </c>
      <c r="B249" s="11">
        <v>31.4</v>
      </c>
      <c r="C249" s="11">
        <v>5.49</v>
      </c>
      <c r="D249" s="11" t="s">
        <v>2380</v>
      </c>
      <c r="E249" s="11" t="s">
        <v>2380</v>
      </c>
      <c r="F249" s="11" t="s">
        <v>2380</v>
      </c>
      <c r="G249" s="12">
        <v>0</v>
      </c>
      <c r="H249" s="41" t="s">
        <v>2381</v>
      </c>
      <c r="I249" s="11" t="str">
        <f t="shared" si="12"/>
        <v>Obesity</v>
      </c>
      <c r="J249" s="43" t="str">
        <f t="shared" si="13"/>
        <v>Normal</v>
      </c>
    </row>
    <row r="250" spans="1:10" x14ac:dyDescent="0.25">
      <c r="A250" s="11" t="s">
        <v>2123</v>
      </c>
      <c r="B250" s="11">
        <v>53.06</v>
      </c>
      <c r="C250" s="11">
        <v>11.68</v>
      </c>
      <c r="D250" s="11" t="s">
        <v>2380</v>
      </c>
      <c r="E250" s="11" t="s">
        <v>2380</v>
      </c>
      <c r="F250" s="11" t="s">
        <v>2380</v>
      </c>
      <c r="G250" s="12">
        <v>0</v>
      </c>
      <c r="H250" s="41" t="s">
        <v>2381</v>
      </c>
      <c r="I250" s="11" t="str">
        <f t="shared" si="12"/>
        <v>Obesity</v>
      </c>
      <c r="J250" s="43" t="str">
        <f t="shared" si="13"/>
        <v>Diabetes</v>
      </c>
    </row>
    <row r="251" spans="1:10" x14ac:dyDescent="0.25">
      <c r="A251" s="11" t="s">
        <v>2122</v>
      </c>
      <c r="B251" s="11">
        <v>30.25</v>
      </c>
      <c r="C251" s="11">
        <v>4.1900000000000004</v>
      </c>
      <c r="D251" s="11" t="s">
        <v>2380</v>
      </c>
      <c r="E251" s="11" t="s">
        <v>2380</v>
      </c>
      <c r="F251" s="11" t="s">
        <v>2380</v>
      </c>
      <c r="G251" s="11">
        <v>2</v>
      </c>
      <c r="H251" s="41" t="s">
        <v>2381</v>
      </c>
      <c r="I251" s="11" t="str">
        <f t="shared" si="12"/>
        <v>Obesity</v>
      </c>
      <c r="J251" s="43" t="str">
        <f t="shared" si="13"/>
        <v>Normal</v>
      </c>
    </row>
    <row r="252" spans="1:10" x14ac:dyDescent="0.25">
      <c r="A252" s="11" t="s">
        <v>2121</v>
      </c>
      <c r="B252" s="11">
        <v>46.68</v>
      </c>
      <c r="C252" s="11">
        <v>4.01</v>
      </c>
      <c r="D252" s="11" t="s">
        <v>2380</v>
      </c>
      <c r="E252" s="11" t="s">
        <v>2380</v>
      </c>
      <c r="F252" s="11" t="s">
        <v>2380</v>
      </c>
      <c r="G252" s="12">
        <v>0</v>
      </c>
      <c r="H252" s="41" t="s">
        <v>2381</v>
      </c>
      <c r="I252" s="11" t="str">
        <f t="shared" si="12"/>
        <v>Obesity</v>
      </c>
      <c r="J252" s="43" t="str">
        <f t="shared" si="13"/>
        <v>Normal</v>
      </c>
    </row>
    <row r="253" spans="1:10" x14ac:dyDescent="0.25">
      <c r="A253" s="11" t="s">
        <v>2120</v>
      </c>
      <c r="B253" s="11">
        <v>30.4</v>
      </c>
      <c r="C253" s="11">
        <v>5.91</v>
      </c>
      <c r="D253" s="11" t="s">
        <v>2380</v>
      </c>
      <c r="E253" s="11" t="s">
        <v>2381</v>
      </c>
      <c r="F253" s="11" t="s">
        <v>2380</v>
      </c>
      <c r="G253" s="11">
        <v>2</v>
      </c>
      <c r="H253" s="41" t="s">
        <v>2381</v>
      </c>
      <c r="I253" s="11" t="str">
        <f t="shared" si="12"/>
        <v>Obesity</v>
      </c>
      <c r="J253" s="43" t="str">
        <f t="shared" si="13"/>
        <v>Prediabetes</v>
      </c>
    </row>
    <row r="254" spans="1:10" x14ac:dyDescent="0.25">
      <c r="A254" s="11" t="s">
        <v>2119</v>
      </c>
      <c r="B254" s="11">
        <v>30.2</v>
      </c>
      <c r="C254" s="11">
        <v>4.47</v>
      </c>
      <c r="D254" s="11" t="s">
        <v>2381</v>
      </c>
      <c r="E254" s="11" t="s">
        <v>2380</v>
      </c>
      <c r="F254" s="11" t="s">
        <v>2382</v>
      </c>
      <c r="G254" s="11">
        <v>1</v>
      </c>
      <c r="H254" s="41" t="s">
        <v>2381</v>
      </c>
      <c r="I254" s="11" t="str">
        <f t="shared" si="12"/>
        <v>Obesity</v>
      </c>
      <c r="J254" s="43" t="str">
        <f t="shared" si="13"/>
        <v>Normal</v>
      </c>
    </row>
    <row r="255" spans="1:10" x14ac:dyDescent="0.25">
      <c r="A255" s="11" t="s">
        <v>2118</v>
      </c>
      <c r="B255" s="11">
        <v>51.18</v>
      </c>
      <c r="C255" s="11">
        <v>4.5599999999999996</v>
      </c>
      <c r="D255" s="11" t="s">
        <v>2381</v>
      </c>
      <c r="E255" s="11" t="s">
        <v>2381</v>
      </c>
      <c r="F255" s="11" t="s">
        <v>2380</v>
      </c>
      <c r="G255" s="11">
        <v>2</v>
      </c>
      <c r="H255" s="41" t="s">
        <v>2381</v>
      </c>
      <c r="I255" s="11" t="str">
        <f t="shared" si="12"/>
        <v>Obesity</v>
      </c>
      <c r="J255" s="43" t="str">
        <f t="shared" si="13"/>
        <v>Normal</v>
      </c>
    </row>
    <row r="256" spans="1:10" x14ac:dyDescent="0.25">
      <c r="A256" s="11" t="s">
        <v>2117</v>
      </c>
      <c r="B256" s="11">
        <v>22.18</v>
      </c>
      <c r="C256" s="11">
        <v>9.9</v>
      </c>
      <c r="D256" s="11" t="s">
        <v>2380</v>
      </c>
      <c r="E256" s="11" t="s">
        <v>2380</v>
      </c>
      <c r="F256" s="11" t="s">
        <v>2380</v>
      </c>
      <c r="G256" s="12">
        <v>0</v>
      </c>
      <c r="H256" s="41" t="s">
        <v>2381</v>
      </c>
      <c r="I256" s="11" t="str">
        <f t="shared" si="12"/>
        <v>Healthy Weight</v>
      </c>
      <c r="J256" s="43" t="str">
        <f t="shared" si="13"/>
        <v>Diabetes</v>
      </c>
    </row>
    <row r="257" spans="1:10" x14ac:dyDescent="0.25">
      <c r="A257" s="11" t="s">
        <v>2116</v>
      </c>
      <c r="B257" s="11">
        <v>31.92</v>
      </c>
      <c r="C257" s="11">
        <v>5.1100000000000003</v>
      </c>
      <c r="D257" s="11" t="s">
        <v>2380</v>
      </c>
      <c r="E257" s="11" t="s">
        <v>2380</v>
      </c>
      <c r="F257" s="11" t="s">
        <v>2382</v>
      </c>
      <c r="G257" s="11">
        <v>1</v>
      </c>
      <c r="H257" s="41" t="s">
        <v>2381</v>
      </c>
      <c r="I257" s="11" t="str">
        <f t="shared" si="12"/>
        <v>Obesity</v>
      </c>
      <c r="J257" s="43" t="str">
        <f t="shared" si="13"/>
        <v>Normal</v>
      </c>
    </row>
    <row r="258" spans="1:10" x14ac:dyDescent="0.25">
      <c r="A258" s="11" t="s">
        <v>2115</v>
      </c>
      <c r="B258" s="11">
        <v>31.73</v>
      </c>
      <c r="C258" s="11">
        <v>5.73</v>
      </c>
      <c r="D258" s="11" t="s">
        <v>2380</v>
      </c>
      <c r="E258" s="11" t="s">
        <v>2381</v>
      </c>
      <c r="F258" s="11" t="s">
        <v>2380</v>
      </c>
      <c r="G258" s="11">
        <v>1</v>
      </c>
      <c r="H258" s="41" t="s">
        <v>2381</v>
      </c>
      <c r="I258" s="11" t="str">
        <f t="shared" si="12"/>
        <v>Obesity</v>
      </c>
      <c r="J258" s="43" t="str">
        <f t="shared" si="13"/>
        <v>Prediabetes</v>
      </c>
    </row>
    <row r="259" spans="1:10" x14ac:dyDescent="0.25">
      <c r="A259" s="11" t="s">
        <v>2114</v>
      </c>
      <c r="B259" s="11">
        <v>45.52</v>
      </c>
      <c r="C259" s="11">
        <v>6.04</v>
      </c>
      <c r="D259" s="11" t="s">
        <v>2380</v>
      </c>
      <c r="E259" s="11" t="s">
        <v>2380</v>
      </c>
      <c r="F259" s="11" t="s">
        <v>2382</v>
      </c>
      <c r="G259" s="11">
        <v>1</v>
      </c>
      <c r="H259" s="41" t="s">
        <v>2381</v>
      </c>
      <c r="I259" s="11" t="str">
        <f t="shared" ref="I259:I322" si="14">IF(B259 &lt; 18.5, "Underweight", IF(B259 &lt; 25, "Healthy Weight", IF(B259 &lt; 30, "Overweight", "Obesity")))</f>
        <v>Obesity</v>
      </c>
      <c r="J259" s="43" t="str">
        <f t="shared" ref="J259:J322" si="15">IF(C259 &lt; 5.7, "Normal", IF(C259 &lt;= 6.4, "Prediabetes", "Diabetes"))</f>
        <v>Prediabetes</v>
      </c>
    </row>
    <row r="260" spans="1:10" x14ac:dyDescent="0.25">
      <c r="A260" s="11" t="s">
        <v>2113</v>
      </c>
      <c r="B260" s="11">
        <v>52.81</v>
      </c>
      <c r="C260" s="11">
        <v>5.19</v>
      </c>
      <c r="D260" s="11" t="s">
        <v>2380</v>
      </c>
      <c r="E260" s="11" t="s">
        <v>2380</v>
      </c>
      <c r="F260" s="11" t="s">
        <v>2382</v>
      </c>
      <c r="G260" s="11">
        <v>1</v>
      </c>
      <c r="H260" s="41" t="s">
        <v>2381</v>
      </c>
      <c r="I260" s="11" t="str">
        <f t="shared" si="14"/>
        <v>Obesity</v>
      </c>
      <c r="J260" s="43" t="str">
        <f t="shared" si="15"/>
        <v>Normal</v>
      </c>
    </row>
    <row r="261" spans="1:10" x14ac:dyDescent="0.25">
      <c r="A261" s="11" t="s">
        <v>2112</v>
      </c>
      <c r="B261" s="11">
        <v>33.58</v>
      </c>
      <c r="C261" s="11">
        <v>5.56</v>
      </c>
      <c r="D261" s="11" t="s">
        <v>2380</v>
      </c>
      <c r="E261" s="11" t="s">
        <v>2380</v>
      </c>
      <c r="F261" s="11" t="s">
        <v>2380</v>
      </c>
      <c r="G261" s="11">
        <v>1</v>
      </c>
      <c r="H261" s="41" t="s">
        <v>2381</v>
      </c>
      <c r="I261" s="11" t="str">
        <f t="shared" si="14"/>
        <v>Obesity</v>
      </c>
      <c r="J261" s="43" t="str">
        <f t="shared" si="15"/>
        <v>Normal</v>
      </c>
    </row>
    <row r="262" spans="1:10" x14ac:dyDescent="0.25">
      <c r="A262" s="11" t="s">
        <v>2111</v>
      </c>
      <c r="B262" s="11">
        <v>30.684999999999999</v>
      </c>
      <c r="C262" s="11">
        <v>8.23</v>
      </c>
      <c r="D262" s="11" t="s">
        <v>2380</v>
      </c>
      <c r="E262" s="11" t="s">
        <v>2380</v>
      </c>
      <c r="F262" s="11" t="s">
        <v>2380</v>
      </c>
      <c r="G262" s="12">
        <v>0</v>
      </c>
      <c r="H262" s="41" t="s">
        <v>2381</v>
      </c>
      <c r="I262" s="11" t="str">
        <f t="shared" si="14"/>
        <v>Obesity</v>
      </c>
      <c r="J262" s="43" t="str">
        <f t="shared" si="15"/>
        <v>Diabetes</v>
      </c>
    </row>
    <row r="263" spans="1:10" x14ac:dyDescent="0.25">
      <c r="A263" s="11" t="s">
        <v>2110</v>
      </c>
      <c r="B263" s="11">
        <v>37.524999999999999</v>
      </c>
      <c r="C263" s="11">
        <v>9.0299999999999994</v>
      </c>
      <c r="D263" s="11" t="s">
        <v>2381</v>
      </c>
      <c r="E263" s="11" t="s">
        <v>2380</v>
      </c>
      <c r="F263" s="11" t="s">
        <v>2380</v>
      </c>
      <c r="G263" s="11">
        <v>2</v>
      </c>
      <c r="H263" s="42" t="s">
        <v>2380</v>
      </c>
      <c r="I263" s="11" t="str">
        <f t="shared" si="14"/>
        <v>Obesity</v>
      </c>
      <c r="J263" s="43" t="str">
        <f t="shared" si="15"/>
        <v>Diabetes</v>
      </c>
    </row>
    <row r="264" spans="1:10" x14ac:dyDescent="0.25">
      <c r="A264" s="11" t="s">
        <v>2109</v>
      </c>
      <c r="B264" s="11">
        <v>34.5</v>
      </c>
      <c r="C264" s="11">
        <v>4.07</v>
      </c>
      <c r="D264" s="11" t="s">
        <v>2381</v>
      </c>
      <c r="E264" s="11" t="s">
        <v>2380</v>
      </c>
      <c r="F264" s="11" t="s">
        <v>2380</v>
      </c>
      <c r="G264" s="12">
        <v>0</v>
      </c>
      <c r="H264" s="41" t="s">
        <v>2381</v>
      </c>
      <c r="I264" s="11" t="str">
        <f t="shared" si="14"/>
        <v>Obesity</v>
      </c>
      <c r="J264" s="43" t="str">
        <f t="shared" si="15"/>
        <v>Normal</v>
      </c>
    </row>
    <row r="265" spans="1:10" x14ac:dyDescent="0.25">
      <c r="A265" s="11" t="s">
        <v>2108</v>
      </c>
      <c r="B265" s="11">
        <v>28.16</v>
      </c>
      <c r="C265" s="11">
        <v>5.77</v>
      </c>
      <c r="D265" s="11" t="s">
        <v>2380</v>
      </c>
      <c r="E265" s="11" t="s">
        <v>2380</v>
      </c>
      <c r="F265" s="11" t="s">
        <v>2380</v>
      </c>
      <c r="G265" s="11">
        <v>2</v>
      </c>
      <c r="H265" s="41" t="s">
        <v>2381</v>
      </c>
      <c r="I265" s="11" t="str">
        <f t="shared" si="14"/>
        <v>Overweight</v>
      </c>
      <c r="J265" s="43" t="str">
        <f t="shared" si="15"/>
        <v>Prediabetes</v>
      </c>
    </row>
    <row r="266" spans="1:10" x14ac:dyDescent="0.25">
      <c r="A266" s="11" t="s">
        <v>2107</v>
      </c>
      <c r="B266" s="11">
        <v>30.02</v>
      </c>
      <c r="C266" s="11">
        <v>5.98</v>
      </c>
      <c r="D266" s="11" t="s">
        <v>2380</v>
      </c>
      <c r="E266" s="11" t="s">
        <v>2380</v>
      </c>
      <c r="F266" s="11" t="s">
        <v>2382</v>
      </c>
      <c r="G266" s="11">
        <v>1</v>
      </c>
      <c r="H266" s="41" t="s">
        <v>2381</v>
      </c>
      <c r="I266" s="11" t="str">
        <f t="shared" si="14"/>
        <v>Obesity</v>
      </c>
      <c r="J266" s="43" t="str">
        <f t="shared" si="15"/>
        <v>Prediabetes</v>
      </c>
    </row>
    <row r="267" spans="1:10" x14ac:dyDescent="0.25">
      <c r="A267" s="11" t="s">
        <v>2106</v>
      </c>
      <c r="B267" s="11">
        <v>37.82</v>
      </c>
      <c r="C267" s="11">
        <v>6.01</v>
      </c>
      <c r="D267" s="11" t="s">
        <v>2380</v>
      </c>
      <c r="E267" s="11" t="s">
        <v>2380</v>
      </c>
      <c r="F267" s="11" t="s">
        <v>2380</v>
      </c>
      <c r="G267" s="12">
        <v>0</v>
      </c>
      <c r="H267" s="41" t="s">
        <v>2381</v>
      </c>
      <c r="I267" s="11" t="str">
        <f t="shared" si="14"/>
        <v>Obesity</v>
      </c>
      <c r="J267" s="43" t="str">
        <f t="shared" si="15"/>
        <v>Prediabetes</v>
      </c>
    </row>
    <row r="268" spans="1:10" x14ac:dyDescent="0.25">
      <c r="A268" s="11" t="s">
        <v>2105</v>
      </c>
      <c r="B268" s="11">
        <v>33.14</v>
      </c>
      <c r="C268" s="11">
        <v>5.67</v>
      </c>
      <c r="D268" s="11" t="s">
        <v>2381</v>
      </c>
      <c r="E268" s="11" t="s">
        <v>2380</v>
      </c>
      <c r="F268" s="11" t="s">
        <v>2380</v>
      </c>
      <c r="G268" s="12">
        <v>0</v>
      </c>
      <c r="H268" s="41" t="s">
        <v>2381</v>
      </c>
      <c r="I268" s="11" t="str">
        <f t="shared" si="14"/>
        <v>Obesity</v>
      </c>
      <c r="J268" s="43" t="str">
        <f t="shared" si="15"/>
        <v>Normal</v>
      </c>
    </row>
    <row r="269" spans="1:10" x14ac:dyDescent="0.25">
      <c r="A269" s="11" t="s">
        <v>2104</v>
      </c>
      <c r="B269" s="11">
        <v>25.14</v>
      </c>
      <c r="C269" s="11">
        <v>6.02</v>
      </c>
      <c r="D269" s="11" t="s">
        <v>2381</v>
      </c>
      <c r="E269" s="11" t="s">
        <v>2380</v>
      </c>
      <c r="F269" s="11" t="s">
        <v>2382</v>
      </c>
      <c r="G269" s="11">
        <v>1</v>
      </c>
      <c r="H269" s="41" t="s">
        <v>2381</v>
      </c>
      <c r="I269" s="11" t="str">
        <f t="shared" si="14"/>
        <v>Overweight</v>
      </c>
      <c r="J269" s="43" t="str">
        <f t="shared" si="15"/>
        <v>Prediabetes</v>
      </c>
    </row>
    <row r="270" spans="1:10" x14ac:dyDescent="0.25">
      <c r="A270" s="11" t="s">
        <v>2103</v>
      </c>
      <c r="B270" s="11">
        <v>20.18</v>
      </c>
      <c r="C270" s="11">
        <v>11.19</v>
      </c>
      <c r="D270" s="11" t="s">
        <v>2380</v>
      </c>
      <c r="E270" s="11" t="s">
        <v>2380</v>
      </c>
      <c r="F270" s="11" t="s">
        <v>2380</v>
      </c>
      <c r="G270" s="12">
        <v>0</v>
      </c>
      <c r="H270" s="41" t="s">
        <v>2381</v>
      </c>
      <c r="I270" s="11" t="str">
        <f t="shared" si="14"/>
        <v>Healthy Weight</v>
      </c>
      <c r="J270" s="43" t="str">
        <f t="shared" si="15"/>
        <v>Diabetes</v>
      </c>
    </row>
    <row r="271" spans="1:10" x14ac:dyDescent="0.25">
      <c r="A271" s="11" t="s">
        <v>2102</v>
      </c>
      <c r="B271" s="11">
        <v>44.36</v>
      </c>
      <c r="C271" s="11">
        <v>5.1100000000000003</v>
      </c>
      <c r="D271" s="11" t="s">
        <v>2380</v>
      </c>
      <c r="E271" s="11" t="s">
        <v>2380</v>
      </c>
      <c r="F271" s="11" t="s">
        <v>2380</v>
      </c>
      <c r="G271" s="12">
        <v>0</v>
      </c>
      <c r="H271" s="41" t="s">
        <v>2381</v>
      </c>
      <c r="I271" s="11" t="str">
        <f t="shared" si="14"/>
        <v>Obesity</v>
      </c>
      <c r="J271" s="43" t="str">
        <f t="shared" si="15"/>
        <v>Normal</v>
      </c>
    </row>
    <row r="272" spans="1:10" x14ac:dyDescent="0.25">
      <c r="A272" s="11" t="s">
        <v>2101</v>
      </c>
      <c r="B272" s="11">
        <v>23.82</v>
      </c>
      <c r="C272" s="11">
        <v>10.85</v>
      </c>
      <c r="D272" s="11" t="s">
        <v>2381</v>
      </c>
      <c r="E272" s="11" t="s">
        <v>2380</v>
      </c>
      <c r="F272" s="11" t="s">
        <v>2380</v>
      </c>
      <c r="G272" s="12">
        <v>0</v>
      </c>
      <c r="H272" s="41" t="s">
        <v>2381</v>
      </c>
      <c r="I272" s="11" t="str">
        <f t="shared" si="14"/>
        <v>Healthy Weight</v>
      </c>
      <c r="J272" s="43" t="str">
        <f t="shared" si="15"/>
        <v>Diabetes</v>
      </c>
    </row>
    <row r="273" spans="1:10" x14ac:dyDescent="0.25">
      <c r="A273" s="11" t="s">
        <v>2100</v>
      </c>
      <c r="B273" s="11">
        <v>45</v>
      </c>
      <c r="C273" s="11">
        <v>5.24</v>
      </c>
      <c r="D273" s="11" t="s">
        <v>2381</v>
      </c>
      <c r="E273" s="11" t="s">
        <v>2380</v>
      </c>
      <c r="F273" s="11" t="s">
        <v>2380</v>
      </c>
      <c r="G273" s="11">
        <v>1</v>
      </c>
      <c r="H273" s="41" t="s">
        <v>2381</v>
      </c>
      <c r="I273" s="11" t="str">
        <f t="shared" si="14"/>
        <v>Obesity</v>
      </c>
      <c r="J273" s="43" t="str">
        <f t="shared" si="15"/>
        <v>Normal</v>
      </c>
    </row>
    <row r="274" spans="1:10" x14ac:dyDescent="0.25">
      <c r="A274" s="11" t="s">
        <v>2099</v>
      </c>
      <c r="B274" s="11">
        <v>26.62</v>
      </c>
      <c r="C274" s="11">
        <v>10.08</v>
      </c>
      <c r="D274" s="11" t="s">
        <v>2380</v>
      </c>
      <c r="E274" s="11" t="s">
        <v>2380</v>
      </c>
      <c r="F274" s="11" t="s">
        <v>2380</v>
      </c>
      <c r="G274" s="12">
        <v>0</v>
      </c>
      <c r="H274" s="41" t="s">
        <v>2381</v>
      </c>
      <c r="I274" s="11" t="str">
        <f t="shared" si="14"/>
        <v>Overweight</v>
      </c>
      <c r="J274" s="43" t="str">
        <f t="shared" si="15"/>
        <v>Diabetes</v>
      </c>
    </row>
    <row r="275" spans="1:10" x14ac:dyDescent="0.25">
      <c r="A275" s="11" t="s">
        <v>2098</v>
      </c>
      <c r="B275" s="11">
        <v>32.67</v>
      </c>
      <c r="C275" s="11">
        <v>10.97</v>
      </c>
      <c r="D275" s="11" t="s">
        <v>2381</v>
      </c>
      <c r="E275" s="11" t="s">
        <v>2380</v>
      </c>
      <c r="F275" s="11" t="s">
        <v>2380</v>
      </c>
      <c r="G275" s="12">
        <v>0</v>
      </c>
      <c r="H275" s="41" t="s">
        <v>2381</v>
      </c>
      <c r="I275" s="11" t="str">
        <f t="shared" si="14"/>
        <v>Obesity</v>
      </c>
      <c r="J275" s="43" t="str">
        <f t="shared" si="15"/>
        <v>Diabetes</v>
      </c>
    </row>
    <row r="276" spans="1:10" x14ac:dyDescent="0.25">
      <c r="A276" s="11" t="s">
        <v>2097</v>
      </c>
      <c r="B276" s="11">
        <v>44.44</v>
      </c>
      <c r="C276" s="11">
        <v>4.9000000000000004</v>
      </c>
      <c r="D276" s="11" t="s">
        <v>2381</v>
      </c>
      <c r="E276" s="11" t="s">
        <v>2380</v>
      </c>
      <c r="F276" s="11" t="s">
        <v>2380</v>
      </c>
      <c r="G276" s="11">
        <v>1</v>
      </c>
      <c r="H276" s="41" t="s">
        <v>2381</v>
      </c>
      <c r="I276" s="11" t="str">
        <f t="shared" si="14"/>
        <v>Obesity</v>
      </c>
      <c r="J276" s="43" t="str">
        <f t="shared" si="15"/>
        <v>Normal</v>
      </c>
    </row>
    <row r="277" spans="1:10" x14ac:dyDescent="0.25">
      <c r="A277" s="11" t="s">
        <v>2096</v>
      </c>
      <c r="B277" s="11">
        <v>28.31</v>
      </c>
      <c r="C277" s="11">
        <v>5.33</v>
      </c>
      <c r="D277" s="11" t="s">
        <v>2380</v>
      </c>
      <c r="E277" s="11" t="s">
        <v>2380</v>
      </c>
      <c r="F277" s="11" t="s">
        <v>2380</v>
      </c>
      <c r="G277" s="12">
        <v>0</v>
      </c>
      <c r="H277" s="41" t="s">
        <v>2381</v>
      </c>
      <c r="I277" s="11" t="str">
        <f t="shared" si="14"/>
        <v>Overweight</v>
      </c>
      <c r="J277" s="43" t="str">
        <f t="shared" si="15"/>
        <v>Normal</v>
      </c>
    </row>
    <row r="278" spans="1:10" x14ac:dyDescent="0.25">
      <c r="A278" s="11" t="s">
        <v>2095</v>
      </c>
      <c r="B278" s="11">
        <v>25.05</v>
      </c>
      <c r="C278" s="11">
        <v>4.6100000000000003</v>
      </c>
      <c r="D278" s="11" t="s">
        <v>2380</v>
      </c>
      <c r="E278" s="11" t="s">
        <v>2380</v>
      </c>
      <c r="F278" s="11" t="s">
        <v>2380</v>
      </c>
      <c r="G278" s="11">
        <v>2</v>
      </c>
      <c r="H278" s="41" t="s">
        <v>2381</v>
      </c>
      <c r="I278" s="11" t="str">
        <f t="shared" si="14"/>
        <v>Overweight</v>
      </c>
      <c r="J278" s="43" t="str">
        <f t="shared" si="15"/>
        <v>Normal</v>
      </c>
    </row>
    <row r="279" spans="1:10" x14ac:dyDescent="0.25">
      <c r="A279" s="11" t="s">
        <v>2094</v>
      </c>
      <c r="B279" s="11">
        <v>28.34</v>
      </c>
      <c r="C279" s="11">
        <v>8.18</v>
      </c>
      <c r="D279" s="11" t="s">
        <v>2380</v>
      </c>
      <c r="E279" s="11" t="s">
        <v>2380</v>
      </c>
      <c r="F279" s="11" t="s">
        <v>2380</v>
      </c>
      <c r="G279" s="12">
        <v>0</v>
      </c>
      <c r="H279" s="41" t="s">
        <v>2381</v>
      </c>
      <c r="I279" s="11" t="str">
        <f t="shared" si="14"/>
        <v>Overweight</v>
      </c>
      <c r="J279" s="43" t="str">
        <f t="shared" si="15"/>
        <v>Diabetes</v>
      </c>
    </row>
    <row r="280" spans="1:10" x14ac:dyDescent="0.25">
      <c r="A280" s="11" t="s">
        <v>2093</v>
      </c>
      <c r="B280" s="11">
        <v>17.765000000000001</v>
      </c>
      <c r="C280" s="11">
        <v>5.62</v>
      </c>
      <c r="D280" s="11" t="s">
        <v>2380</v>
      </c>
      <c r="E280" s="11" t="s">
        <v>2380</v>
      </c>
      <c r="F280" s="11" t="s">
        <v>2380</v>
      </c>
      <c r="G280" s="12">
        <v>0</v>
      </c>
      <c r="H280" s="41" t="s">
        <v>2381</v>
      </c>
      <c r="I280" s="11" t="str">
        <f t="shared" si="14"/>
        <v>Underweight</v>
      </c>
      <c r="J280" s="43" t="str">
        <f t="shared" si="15"/>
        <v>Normal</v>
      </c>
    </row>
    <row r="281" spans="1:10" x14ac:dyDescent="0.25">
      <c r="A281" s="11" t="s">
        <v>2092</v>
      </c>
      <c r="B281" s="11">
        <v>36.119999999999997</v>
      </c>
      <c r="C281" s="11">
        <v>5.82</v>
      </c>
      <c r="D281" s="11" t="s">
        <v>2380</v>
      </c>
      <c r="E281" s="11" t="s">
        <v>2380</v>
      </c>
      <c r="F281" s="11" t="s">
        <v>2380</v>
      </c>
      <c r="G281" s="12">
        <v>0</v>
      </c>
      <c r="H281" s="41" t="s">
        <v>2381</v>
      </c>
      <c r="I281" s="11" t="str">
        <f t="shared" si="14"/>
        <v>Obesity</v>
      </c>
      <c r="J281" s="43" t="str">
        <f t="shared" si="15"/>
        <v>Prediabetes</v>
      </c>
    </row>
    <row r="282" spans="1:10" x14ac:dyDescent="0.25">
      <c r="A282" s="11" t="s">
        <v>2091</v>
      </c>
      <c r="B282" s="11">
        <v>23.19</v>
      </c>
      <c r="C282" s="11">
        <v>7.66</v>
      </c>
      <c r="D282" s="11" t="s">
        <v>2380</v>
      </c>
      <c r="E282" s="11" t="s">
        <v>2380</v>
      </c>
      <c r="F282" s="11" t="s">
        <v>2380</v>
      </c>
      <c r="G282" s="12">
        <v>0</v>
      </c>
      <c r="H282" s="41" t="s">
        <v>2381</v>
      </c>
      <c r="I282" s="11" t="str">
        <f t="shared" si="14"/>
        <v>Healthy Weight</v>
      </c>
      <c r="J282" s="43" t="str">
        <f t="shared" si="15"/>
        <v>Diabetes</v>
      </c>
    </row>
    <row r="283" spans="1:10" x14ac:dyDescent="0.25">
      <c r="A283" s="11" t="s">
        <v>2090</v>
      </c>
      <c r="B283" s="11">
        <v>35.99</v>
      </c>
      <c r="C283" s="11">
        <v>4.2300000000000004</v>
      </c>
      <c r="D283" s="11" t="s">
        <v>2380</v>
      </c>
      <c r="E283" s="11" t="s">
        <v>2380</v>
      </c>
      <c r="F283" s="11" t="s">
        <v>2380</v>
      </c>
      <c r="G283" s="12">
        <v>0</v>
      </c>
      <c r="H283" s="41" t="s">
        <v>2381</v>
      </c>
      <c r="I283" s="11" t="str">
        <f t="shared" si="14"/>
        <v>Obesity</v>
      </c>
      <c r="J283" s="43" t="str">
        <f t="shared" si="15"/>
        <v>Normal</v>
      </c>
    </row>
    <row r="284" spans="1:10" x14ac:dyDescent="0.25">
      <c r="A284" s="11" t="s">
        <v>2089</v>
      </c>
      <c r="B284" s="11">
        <v>30.25</v>
      </c>
      <c r="C284" s="11">
        <v>5.58</v>
      </c>
      <c r="D284" s="11" t="s">
        <v>2380</v>
      </c>
      <c r="E284" s="11" t="s">
        <v>2380</v>
      </c>
      <c r="F284" s="11" t="s">
        <v>2382</v>
      </c>
      <c r="G284" s="11">
        <v>1</v>
      </c>
      <c r="H284" s="41" t="s">
        <v>2381</v>
      </c>
      <c r="I284" s="11" t="str">
        <f t="shared" si="14"/>
        <v>Obesity</v>
      </c>
      <c r="J284" s="43" t="str">
        <f t="shared" si="15"/>
        <v>Normal</v>
      </c>
    </row>
    <row r="285" spans="1:10" x14ac:dyDescent="0.25">
      <c r="A285" s="11" t="s">
        <v>2088</v>
      </c>
      <c r="B285" s="11">
        <v>26.24</v>
      </c>
      <c r="C285" s="11">
        <v>6.26</v>
      </c>
      <c r="D285" s="11" t="s">
        <v>2381</v>
      </c>
      <c r="E285" s="11" t="s">
        <v>2380</v>
      </c>
      <c r="F285" s="11" t="s">
        <v>2380</v>
      </c>
      <c r="G285" s="12">
        <v>0</v>
      </c>
      <c r="H285" s="41" t="s">
        <v>2381</v>
      </c>
      <c r="I285" s="11" t="str">
        <f t="shared" si="14"/>
        <v>Overweight</v>
      </c>
      <c r="J285" s="43" t="str">
        <f t="shared" si="15"/>
        <v>Prediabetes</v>
      </c>
    </row>
    <row r="286" spans="1:10" x14ac:dyDescent="0.25">
      <c r="A286" s="11" t="s">
        <v>2087</v>
      </c>
      <c r="B286" s="11">
        <v>31.36</v>
      </c>
      <c r="C286" s="11">
        <v>10.6</v>
      </c>
      <c r="D286" s="11" t="s">
        <v>2381</v>
      </c>
      <c r="E286" s="11" t="s">
        <v>2380</v>
      </c>
      <c r="F286" s="11" t="s">
        <v>2380</v>
      </c>
      <c r="G286" s="12">
        <v>0</v>
      </c>
      <c r="H286" s="41" t="s">
        <v>2381</v>
      </c>
      <c r="I286" s="11" t="str">
        <f t="shared" si="14"/>
        <v>Obesity</v>
      </c>
      <c r="J286" s="43" t="str">
        <f t="shared" si="15"/>
        <v>Diabetes</v>
      </c>
    </row>
    <row r="287" spans="1:10" x14ac:dyDescent="0.25">
      <c r="A287" s="11" t="s">
        <v>2086</v>
      </c>
      <c r="B287" s="11">
        <v>25.69</v>
      </c>
      <c r="C287" s="11">
        <v>4.78</v>
      </c>
      <c r="D287" s="11" t="s">
        <v>2381</v>
      </c>
      <c r="E287" s="11" t="s">
        <v>2380</v>
      </c>
      <c r="F287" s="11" t="s">
        <v>2380</v>
      </c>
      <c r="G287" s="12">
        <v>0</v>
      </c>
      <c r="H287" s="41" t="s">
        <v>2381</v>
      </c>
      <c r="I287" s="11" t="str">
        <f t="shared" si="14"/>
        <v>Overweight</v>
      </c>
      <c r="J287" s="43" t="str">
        <f t="shared" si="15"/>
        <v>Normal</v>
      </c>
    </row>
    <row r="288" spans="1:10" x14ac:dyDescent="0.25">
      <c r="A288" s="11" t="s">
        <v>2085</v>
      </c>
      <c r="B288" s="11">
        <v>25.46</v>
      </c>
      <c r="C288" s="11">
        <v>6.03</v>
      </c>
      <c r="D288" s="11" t="s">
        <v>2380</v>
      </c>
      <c r="E288" s="11" t="s">
        <v>2380</v>
      </c>
      <c r="F288" s="11" t="s">
        <v>2380</v>
      </c>
      <c r="G288" s="11">
        <v>2</v>
      </c>
      <c r="H288" s="41" t="s">
        <v>2381</v>
      </c>
      <c r="I288" s="11" t="str">
        <f t="shared" si="14"/>
        <v>Overweight</v>
      </c>
      <c r="J288" s="43" t="str">
        <f t="shared" si="15"/>
        <v>Prediabetes</v>
      </c>
    </row>
    <row r="289" spans="1:10" x14ac:dyDescent="0.25">
      <c r="A289" s="11" t="s">
        <v>2084</v>
      </c>
      <c r="B289" s="11">
        <v>31.83</v>
      </c>
      <c r="C289" s="11">
        <v>11.55</v>
      </c>
      <c r="D289" s="11" t="s">
        <v>2381</v>
      </c>
      <c r="E289" s="11" t="s">
        <v>2380</v>
      </c>
      <c r="F289" s="11" t="s">
        <v>2380</v>
      </c>
      <c r="G289" s="11">
        <v>1</v>
      </c>
      <c r="H289" s="41" t="s">
        <v>2381</v>
      </c>
      <c r="I289" s="11" t="str">
        <f t="shared" si="14"/>
        <v>Obesity</v>
      </c>
      <c r="J289" s="43" t="str">
        <f t="shared" si="15"/>
        <v>Diabetes</v>
      </c>
    </row>
    <row r="290" spans="1:10" x14ac:dyDescent="0.25">
      <c r="A290" s="11" t="s">
        <v>2083</v>
      </c>
      <c r="B290" s="11">
        <v>24.43</v>
      </c>
      <c r="C290" s="11">
        <v>7.59</v>
      </c>
      <c r="D290" s="11" t="s">
        <v>2381</v>
      </c>
      <c r="E290" s="11" t="s">
        <v>2380</v>
      </c>
      <c r="F290" s="11" t="s">
        <v>2380</v>
      </c>
      <c r="G290" s="11">
        <v>1</v>
      </c>
      <c r="H290" s="41" t="s">
        <v>2381</v>
      </c>
      <c r="I290" s="11" t="str">
        <f t="shared" si="14"/>
        <v>Healthy Weight</v>
      </c>
      <c r="J290" s="43" t="str">
        <f t="shared" si="15"/>
        <v>Diabetes</v>
      </c>
    </row>
    <row r="291" spans="1:10" x14ac:dyDescent="0.25">
      <c r="A291" s="11" t="s">
        <v>2082</v>
      </c>
      <c r="B291" s="11">
        <v>41.9</v>
      </c>
      <c r="C291" s="11">
        <v>4.26</v>
      </c>
      <c r="D291" s="11" t="s">
        <v>2380</v>
      </c>
      <c r="E291" s="11" t="s">
        <v>2380</v>
      </c>
      <c r="F291" s="11" t="s">
        <v>2380</v>
      </c>
      <c r="G291" s="12">
        <v>0</v>
      </c>
      <c r="H291" s="41" t="s">
        <v>2381</v>
      </c>
      <c r="I291" s="11" t="str">
        <f t="shared" si="14"/>
        <v>Obesity</v>
      </c>
      <c r="J291" s="43" t="str">
        <f t="shared" si="15"/>
        <v>Normal</v>
      </c>
    </row>
    <row r="292" spans="1:10" x14ac:dyDescent="0.25">
      <c r="A292" s="11" t="s">
        <v>2081</v>
      </c>
      <c r="B292" s="11">
        <v>22.88</v>
      </c>
      <c r="C292" s="11">
        <v>5.9</v>
      </c>
      <c r="D292" s="11" t="s">
        <v>2381</v>
      </c>
      <c r="E292" s="11" t="s">
        <v>2380</v>
      </c>
      <c r="F292" s="11" t="s">
        <v>2382</v>
      </c>
      <c r="G292" s="11">
        <v>1</v>
      </c>
      <c r="H292" s="41" t="s">
        <v>2381</v>
      </c>
      <c r="I292" s="11" t="str">
        <f t="shared" si="14"/>
        <v>Healthy Weight</v>
      </c>
      <c r="J292" s="43" t="str">
        <f t="shared" si="15"/>
        <v>Prediabetes</v>
      </c>
    </row>
    <row r="293" spans="1:10" x14ac:dyDescent="0.25">
      <c r="A293" s="11" t="s">
        <v>2080</v>
      </c>
      <c r="B293" s="11">
        <v>29.734999999999999</v>
      </c>
      <c r="C293" s="11">
        <v>7.79</v>
      </c>
      <c r="D293" s="11" t="s">
        <v>2380</v>
      </c>
      <c r="E293" s="11" t="s">
        <v>2380</v>
      </c>
      <c r="F293" s="11" t="s">
        <v>2380</v>
      </c>
      <c r="G293" s="12">
        <v>0</v>
      </c>
      <c r="H293" s="41" t="s">
        <v>2380</v>
      </c>
      <c r="I293" s="11" t="str">
        <f t="shared" si="14"/>
        <v>Overweight</v>
      </c>
      <c r="J293" s="43" t="str">
        <f t="shared" si="15"/>
        <v>Diabetes</v>
      </c>
    </row>
    <row r="294" spans="1:10" x14ac:dyDescent="0.25">
      <c r="A294" s="11" t="s">
        <v>2079</v>
      </c>
      <c r="B294" s="11">
        <v>40.74</v>
      </c>
      <c r="C294" s="11">
        <v>5.28</v>
      </c>
      <c r="D294" s="11" t="s">
        <v>2380</v>
      </c>
      <c r="E294" s="11" t="s">
        <v>2380</v>
      </c>
      <c r="F294" s="11" t="s">
        <v>2382</v>
      </c>
      <c r="G294" s="11">
        <v>1</v>
      </c>
      <c r="H294" s="41" t="s">
        <v>2381</v>
      </c>
      <c r="I294" s="11" t="str">
        <f t="shared" si="14"/>
        <v>Obesity</v>
      </c>
      <c r="J294" s="43" t="str">
        <f t="shared" si="15"/>
        <v>Normal</v>
      </c>
    </row>
    <row r="295" spans="1:10" x14ac:dyDescent="0.25">
      <c r="A295" s="11" t="s">
        <v>2078</v>
      </c>
      <c r="B295" s="11">
        <v>24.14</v>
      </c>
      <c r="C295" s="11">
        <v>5.87</v>
      </c>
      <c r="D295" s="11" t="s">
        <v>2380</v>
      </c>
      <c r="E295" s="11" t="s">
        <v>2380</v>
      </c>
      <c r="F295" s="11" t="s">
        <v>2380</v>
      </c>
      <c r="G295" s="11">
        <v>2</v>
      </c>
      <c r="H295" s="41" t="s">
        <v>2381</v>
      </c>
      <c r="I295" s="11" t="str">
        <f t="shared" si="14"/>
        <v>Healthy Weight</v>
      </c>
      <c r="J295" s="43" t="str">
        <f t="shared" si="15"/>
        <v>Prediabetes</v>
      </c>
    </row>
    <row r="296" spans="1:10" x14ac:dyDescent="0.25">
      <c r="A296" s="11" t="s">
        <v>2077</v>
      </c>
      <c r="B296" s="11">
        <v>25.15</v>
      </c>
      <c r="C296" s="11">
        <v>9.08</v>
      </c>
      <c r="D296" s="11" t="s">
        <v>2381</v>
      </c>
      <c r="E296" s="11" t="s">
        <v>2380</v>
      </c>
      <c r="F296" s="11" t="s">
        <v>2380</v>
      </c>
      <c r="G296" s="11">
        <v>1</v>
      </c>
      <c r="H296" s="41" t="s">
        <v>2381</v>
      </c>
      <c r="I296" s="11" t="str">
        <f t="shared" si="14"/>
        <v>Overweight</v>
      </c>
      <c r="J296" s="43" t="str">
        <f t="shared" si="15"/>
        <v>Diabetes</v>
      </c>
    </row>
    <row r="297" spans="1:10" x14ac:dyDescent="0.25">
      <c r="A297" s="11" t="s">
        <v>2076</v>
      </c>
      <c r="B297" s="11">
        <v>28.71</v>
      </c>
      <c r="C297" s="11">
        <v>5.2</v>
      </c>
      <c r="D297" s="11" t="s">
        <v>2380</v>
      </c>
      <c r="E297" s="11" t="s">
        <v>2380</v>
      </c>
      <c r="F297" s="11" t="s">
        <v>2380</v>
      </c>
      <c r="G297" s="11">
        <v>1</v>
      </c>
      <c r="H297" s="41" t="s">
        <v>2381</v>
      </c>
      <c r="I297" s="11" t="str">
        <f t="shared" si="14"/>
        <v>Overweight</v>
      </c>
      <c r="J297" s="43" t="str">
        <f t="shared" si="15"/>
        <v>Normal</v>
      </c>
    </row>
    <row r="298" spans="1:10" x14ac:dyDescent="0.25">
      <c r="A298" s="11" t="s">
        <v>2075</v>
      </c>
      <c r="B298" s="11">
        <v>23</v>
      </c>
      <c r="C298" s="11">
        <v>5.48</v>
      </c>
      <c r="D298" s="11" t="s">
        <v>2380</v>
      </c>
      <c r="E298" s="11" t="s">
        <v>2380</v>
      </c>
      <c r="F298" s="11" t="s">
        <v>2380</v>
      </c>
      <c r="G298" s="12">
        <v>0</v>
      </c>
      <c r="H298" s="41" t="s">
        <v>2381</v>
      </c>
      <c r="I298" s="11" t="str">
        <f t="shared" si="14"/>
        <v>Healthy Weight</v>
      </c>
      <c r="J298" s="43" t="str">
        <f t="shared" si="15"/>
        <v>Normal</v>
      </c>
    </row>
    <row r="299" spans="1:10" x14ac:dyDescent="0.25">
      <c r="A299" s="11" t="s">
        <v>2074</v>
      </c>
      <c r="B299" s="11">
        <v>36.86</v>
      </c>
      <c r="C299" s="11">
        <v>11.95</v>
      </c>
      <c r="D299" s="11" t="s">
        <v>2380</v>
      </c>
      <c r="E299" s="11" t="s">
        <v>2380</v>
      </c>
      <c r="F299" s="11" t="s">
        <v>2380</v>
      </c>
      <c r="G299" s="12">
        <v>0</v>
      </c>
      <c r="H299" s="41" t="s">
        <v>2380</v>
      </c>
      <c r="I299" s="11" t="str">
        <f t="shared" si="14"/>
        <v>Obesity</v>
      </c>
      <c r="J299" s="43" t="str">
        <f t="shared" si="15"/>
        <v>Diabetes</v>
      </c>
    </row>
    <row r="300" spans="1:10" x14ac:dyDescent="0.25">
      <c r="A300" s="11" t="s">
        <v>2073</v>
      </c>
      <c r="B300" s="11">
        <v>24.25</v>
      </c>
      <c r="C300" s="11">
        <v>8.6999999999999993</v>
      </c>
      <c r="D300" s="11" t="s">
        <v>2381</v>
      </c>
      <c r="E300" s="11" t="s">
        <v>2380</v>
      </c>
      <c r="F300" s="11" t="s">
        <v>2380</v>
      </c>
      <c r="G300" s="11">
        <v>1</v>
      </c>
      <c r="H300" s="41" t="s">
        <v>2381</v>
      </c>
      <c r="I300" s="11" t="str">
        <f t="shared" si="14"/>
        <v>Healthy Weight</v>
      </c>
      <c r="J300" s="43" t="str">
        <f t="shared" si="15"/>
        <v>Diabetes</v>
      </c>
    </row>
    <row r="301" spans="1:10" x14ac:dyDescent="0.25">
      <c r="A301" s="11" t="s">
        <v>2072</v>
      </c>
      <c r="B301" s="11">
        <v>23.85</v>
      </c>
      <c r="C301" s="11">
        <v>7.84</v>
      </c>
      <c r="D301" s="11" t="s">
        <v>2380</v>
      </c>
      <c r="E301" s="11" t="s">
        <v>2380</v>
      </c>
      <c r="F301" s="11" t="s">
        <v>2380</v>
      </c>
      <c r="G301" s="12">
        <v>0</v>
      </c>
      <c r="H301" s="41" t="s">
        <v>2381</v>
      </c>
      <c r="I301" s="11" t="str">
        <f t="shared" si="14"/>
        <v>Healthy Weight</v>
      </c>
      <c r="J301" s="43" t="str">
        <f t="shared" si="15"/>
        <v>Diabetes</v>
      </c>
    </row>
    <row r="302" spans="1:10" x14ac:dyDescent="0.25">
      <c r="A302" s="11" t="s">
        <v>2071</v>
      </c>
      <c r="B302" s="11">
        <v>40.020000000000003</v>
      </c>
      <c r="C302" s="11">
        <v>5.19</v>
      </c>
      <c r="D302" s="11" t="s">
        <v>2381</v>
      </c>
      <c r="E302" s="11" t="s">
        <v>2380</v>
      </c>
      <c r="F302" s="11" t="s">
        <v>2380</v>
      </c>
      <c r="G302" s="11">
        <v>1</v>
      </c>
      <c r="H302" s="41" t="s">
        <v>2381</v>
      </c>
      <c r="I302" s="11" t="str">
        <f t="shared" si="14"/>
        <v>Obesity</v>
      </c>
      <c r="J302" s="43" t="str">
        <f t="shared" si="15"/>
        <v>Normal</v>
      </c>
    </row>
    <row r="303" spans="1:10" x14ac:dyDescent="0.25">
      <c r="A303" s="11" t="s">
        <v>2070</v>
      </c>
      <c r="B303" s="11">
        <v>19.170000000000002</v>
      </c>
      <c r="C303" s="11">
        <v>8.41</v>
      </c>
      <c r="D303" s="11" t="s">
        <v>2380</v>
      </c>
      <c r="E303" s="11" t="s">
        <v>2380</v>
      </c>
      <c r="F303" s="11" t="s">
        <v>2380</v>
      </c>
      <c r="G303" s="12">
        <v>0</v>
      </c>
      <c r="H303" s="41" t="s">
        <v>2381</v>
      </c>
      <c r="I303" s="11" t="str">
        <f t="shared" si="14"/>
        <v>Healthy Weight</v>
      </c>
      <c r="J303" s="43" t="str">
        <f t="shared" si="15"/>
        <v>Diabetes</v>
      </c>
    </row>
    <row r="304" spans="1:10" x14ac:dyDescent="0.25">
      <c r="A304" s="11" t="s">
        <v>2069</v>
      </c>
      <c r="B304" s="11">
        <v>43.53</v>
      </c>
      <c r="C304" s="11">
        <v>5.86</v>
      </c>
      <c r="D304" s="11" t="s">
        <v>2381</v>
      </c>
      <c r="E304" s="11" t="s">
        <v>2381</v>
      </c>
      <c r="F304" s="11" t="s">
        <v>2380</v>
      </c>
      <c r="G304" s="11">
        <v>2</v>
      </c>
      <c r="H304" s="41" t="s">
        <v>2381</v>
      </c>
      <c r="I304" s="11" t="str">
        <f t="shared" si="14"/>
        <v>Obesity</v>
      </c>
      <c r="J304" s="43" t="str">
        <f t="shared" si="15"/>
        <v>Prediabetes</v>
      </c>
    </row>
    <row r="305" spans="1:10" x14ac:dyDescent="0.25">
      <c r="A305" s="11" t="s">
        <v>2068</v>
      </c>
      <c r="B305" s="11">
        <v>46.06</v>
      </c>
      <c r="C305" s="11">
        <v>4.18</v>
      </c>
      <c r="D305" s="11" t="s">
        <v>2380</v>
      </c>
      <c r="E305" s="11" t="s">
        <v>2381</v>
      </c>
      <c r="F305" s="11" t="s">
        <v>2380</v>
      </c>
      <c r="G305" s="11">
        <v>1</v>
      </c>
      <c r="H305" s="41" t="s">
        <v>2381</v>
      </c>
      <c r="I305" s="11" t="str">
        <f t="shared" si="14"/>
        <v>Obesity</v>
      </c>
      <c r="J305" s="43" t="str">
        <f t="shared" si="15"/>
        <v>Normal</v>
      </c>
    </row>
    <row r="306" spans="1:10" x14ac:dyDescent="0.25">
      <c r="A306" s="11" t="s">
        <v>2067</v>
      </c>
      <c r="B306" s="11">
        <v>29.92</v>
      </c>
      <c r="C306" s="11">
        <v>11.99</v>
      </c>
      <c r="D306" s="11" t="s">
        <v>2381</v>
      </c>
      <c r="E306" s="11" t="s">
        <v>2380</v>
      </c>
      <c r="F306" s="11" t="s">
        <v>2380</v>
      </c>
      <c r="G306" s="11">
        <v>2</v>
      </c>
      <c r="H306" s="41" t="s">
        <v>2381</v>
      </c>
      <c r="I306" s="11" t="str">
        <f t="shared" si="14"/>
        <v>Overweight</v>
      </c>
      <c r="J306" s="43" t="str">
        <f t="shared" si="15"/>
        <v>Diabetes</v>
      </c>
    </row>
    <row r="307" spans="1:10" x14ac:dyDescent="0.25">
      <c r="A307" s="11" t="s">
        <v>2066</v>
      </c>
      <c r="B307" s="11">
        <v>28.46</v>
      </c>
      <c r="C307" s="11">
        <v>4.8499999999999996</v>
      </c>
      <c r="D307" s="11" t="s">
        <v>2381</v>
      </c>
      <c r="E307" s="11" t="s">
        <v>2380</v>
      </c>
      <c r="F307" s="11" t="s">
        <v>2380</v>
      </c>
      <c r="G307" s="11">
        <v>1</v>
      </c>
      <c r="H307" s="41" t="s">
        <v>2381</v>
      </c>
      <c r="I307" s="11" t="str">
        <f t="shared" si="14"/>
        <v>Overweight</v>
      </c>
      <c r="J307" s="43" t="str">
        <f t="shared" si="15"/>
        <v>Normal</v>
      </c>
    </row>
    <row r="308" spans="1:10" x14ac:dyDescent="0.25">
      <c r="A308" s="11" t="s">
        <v>2065</v>
      </c>
      <c r="B308" s="11">
        <v>24.56</v>
      </c>
      <c r="C308" s="11">
        <v>6.18</v>
      </c>
      <c r="D308" s="11" t="s">
        <v>2381</v>
      </c>
      <c r="E308" s="11" t="s">
        <v>2380</v>
      </c>
      <c r="F308" s="11" t="s">
        <v>2382</v>
      </c>
      <c r="G308" s="11">
        <v>1</v>
      </c>
      <c r="H308" s="41" t="s">
        <v>2381</v>
      </c>
      <c r="I308" s="11" t="str">
        <f t="shared" si="14"/>
        <v>Healthy Weight</v>
      </c>
      <c r="J308" s="43" t="str">
        <f t="shared" si="15"/>
        <v>Prediabetes</v>
      </c>
    </row>
    <row r="309" spans="1:10" x14ac:dyDescent="0.25">
      <c r="A309" s="11" t="s">
        <v>2064</v>
      </c>
      <c r="B309" s="11">
        <v>41.19</v>
      </c>
      <c r="C309" s="11">
        <v>6.37</v>
      </c>
      <c r="D309" s="11" t="s">
        <v>2380</v>
      </c>
      <c r="E309" s="11" t="s">
        <v>2380</v>
      </c>
      <c r="F309" s="11" t="s">
        <v>2380</v>
      </c>
      <c r="G309" s="12">
        <v>0</v>
      </c>
      <c r="H309" s="41" t="s">
        <v>2381</v>
      </c>
      <c r="I309" s="11" t="str">
        <f t="shared" si="14"/>
        <v>Obesity</v>
      </c>
      <c r="J309" s="43" t="str">
        <f t="shared" si="15"/>
        <v>Prediabetes</v>
      </c>
    </row>
    <row r="310" spans="1:10" x14ac:dyDescent="0.25">
      <c r="A310" s="11" t="s">
        <v>2063</v>
      </c>
      <c r="B310" s="11">
        <v>18.63</v>
      </c>
      <c r="C310" s="11">
        <v>9.81</v>
      </c>
      <c r="D310" s="11" t="s">
        <v>2381</v>
      </c>
      <c r="E310" s="11" t="s">
        <v>2380</v>
      </c>
      <c r="F310" s="11" t="s">
        <v>2380</v>
      </c>
      <c r="G310" s="11">
        <v>2</v>
      </c>
      <c r="H310" s="41" t="s">
        <v>2381</v>
      </c>
      <c r="I310" s="11" t="str">
        <f t="shared" si="14"/>
        <v>Healthy Weight</v>
      </c>
      <c r="J310" s="43" t="str">
        <f t="shared" si="15"/>
        <v>Diabetes</v>
      </c>
    </row>
    <row r="311" spans="1:10" x14ac:dyDescent="0.25">
      <c r="A311" s="11" t="s">
        <v>2062</v>
      </c>
      <c r="B311" s="11">
        <v>26.26</v>
      </c>
      <c r="C311" s="11">
        <v>11.8</v>
      </c>
      <c r="D311" s="11" t="s">
        <v>2381</v>
      </c>
      <c r="E311" s="11" t="s">
        <v>2380</v>
      </c>
      <c r="F311" s="11" t="s">
        <v>2380</v>
      </c>
      <c r="G311" s="11">
        <v>1</v>
      </c>
      <c r="H311" s="41" t="s">
        <v>2381</v>
      </c>
      <c r="I311" s="11" t="str">
        <f t="shared" si="14"/>
        <v>Overweight</v>
      </c>
      <c r="J311" s="43" t="str">
        <f t="shared" si="15"/>
        <v>Diabetes</v>
      </c>
    </row>
    <row r="312" spans="1:10" x14ac:dyDescent="0.25">
      <c r="A312" s="11" t="s">
        <v>2061</v>
      </c>
      <c r="B312" s="11">
        <v>22.37</v>
      </c>
      <c r="C312" s="11">
        <v>5.86</v>
      </c>
      <c r="D312" s="11" t="s">
        <v>2381</v>
      </c>
      <c r="E312" s="11" t="s">
        <v>2380</v>
      </c>
      <c r="F312" s="11" t="s">
        <v>2382</v>
      </c>
      <c r="G312" s="11">
        <v>1</v>
      </c>
      <c r="H312" s="41" t="s">
        <v>2381</v>
      </c>
      <c r="I312" s="11" t="str">
        <f t="shared" si="14"/>
        <v>Healthy Weight</v>
      </c>
      <c r="J312" s="43" t="str">
        <f t="shared" si="15"/>
        <v>Prediabetes</v>
      </c>
    </row>
    <row r="313" spans="1:10" x14ac:dyDescent="0.25">
      <c r="A313" s="11" t="s">
        <v>2060</v>
      </c>
      <c r="B313" s="11">
        <v>39.619999999999997</v>
      </c>
      <c r="C313" s="11">
        <v>4.28</v>
      </c>
      <c r="D313" s="11" t="s">
        <v>2380</v>
      </c>
      <c r="E313" s="11" t="s">
        <v>2380</v>
      </c>
      <c r="F313" s="11" t="s">
        <v>2380</v>
      </c>
      <c r="G313" s="11">
        <v>1</v>
      </c>
      <c r="H313" s="41" t="s">
        <v>2381</v>
      </c>
      <c r="I313" s="11" t="str">
        <f t="shared" si="14"/>
        <v>Obesity</v>
      </c>
      <c r="J313" s="43" t="str">
        <f t="shared" si="15"/>
        <v>Normal</v>
      </c>
    </row>
    <row r="314" spans="1:10" x14ac:dyDescent="0.25">
      <c r="A314" s="11" t="s">
        <v>2059</v>
      </c>
      <c r="B314" s="11">
        <v>18.329999999999998</v>
      </c>
      <c r="C314" s="11">
        <v>4.16</v>
      </c>
      <c r="D314" s="11" t="s">
        <v>2381</v>
      </c>
      <c r="E314" s="11" t="s">
        <v>2380</v>
      </c>
      <c r="F314" s="11" t="s">
        <v>2380</v>
      </c>
      <c r="G314" s="12">
        <v>0</v>
      </c>
      <c r="H314" s="41" t="s">
        <v>2381</v>
      </c>
      <c r="I314" s="11" t="str">
        <f t="shared" si="14"/>
        <v>Underweight</v>
      </c>
      <c r="J314" s="43" t="str">
        <f t="shared" si="15"/>
        <v>Normal</v>
      </c>
    </row>
    <row r="315" spans="1:10" x14ac:dyDescent="0.25">
      <c r="A315" s="11" t="s">
        <v>2058</v>
      </c>
      <c r="B315" s="11">
        <v>17.11</v>
      </c>
      <c r="C315" s="11">
        <v>4.9800000000000004</v>
      </c>
      <c r="D315" s="11" t="s">
        <v>2381</v>
      </c>
      <c r="E315" s="11" t="s">
        <v>2380</v>
      </c>
      <c r="F315" s="11" t="s">
        <v>2382</v>
      </c>
      <c r="G315" s="11">
        <v>1</v>
      </c>
      <c r="H315" s="41" t="s">
        <v>2381</v>
      </c>
      <c r="I315" s="11" t="str">
        <f t="shared" si="14"/>
        <v>Underweight</v>
      </c>
      <c r="J315" s="43" t="str">
        <f t="shared" si="15"/>
        <v>Normal</v>
      </c>
    </row>
    <row r="316" spans="1:10" x14ac:dyDescent="0.25">
      <c r="A316" s="11" t="s">
        <v>2057</v>
      </c>
      <c r="B316" s="11">
        <v>43.5</v>
      </c>
      <c r="C316" s="11">
        <v>6.38</v>
      </c>
      <c r="D316" s="11" t="s">
        <v>2380</v>
      </c>
      <c r="E316" s="11" t="s">
        <v>2381</v>
      </c>
      <c r="F316" s="11" t="s">
        <v>2380</v>
      </c>
      <c r="G316" s="11">
        <v>1</v>
      </c>
      <c r="H316" s="41" t="s">
        <v>2381</v>
      </c>
      <c r="I316" s="11" t="str">
        <f t="shared" si="14"/>
        <v>Obesity</v>
      </c>
      <c r="J316" s="43" t="str">
        <f t="shared" si="15"/>
        <v>Prediabetes</v>
      </c>
    </row>
    <row r="317" spans="1:10" x14ac:dyDescent="0.25">
      <c r="A317" s="11" t="s">
        <v>2056</v>
      </c>
      <c r="B317" s="11">
        <v>25.364999999999998</v>
      </c>
      <c r="C317" s="11">
        <v>5.19</v>
      </c>
      <c r="D317" s="11" t="s">
        <v>2380</v>
      </c>
      <c r="E317" s="11" t="s">
        <v>2380</v>
      </c>
      <c r="F317" s="11" t="s">
        <v>2380</v>
      </c>
      <c r="G317" s="11">
        <v>2</v>
      </c>
      <c r="H317" s="41" t="s">
        <v>2380</v>
      </c>
      <c r="I317" s="11" t="str">
        <f t="shared" si="14"/>
        <v>Overweight</v>
      </c>
      <c r="J317" s="43" t="str">
        <f t="shared" si="15"/>
        <v>Normal</v>
      </c>
    </row>
    <row r="318" spans="1:10" x14ac:dyDescent="0.25">
      <c r="A318" s="11" t="s">
        <v>2055</v>
      </c>
      <c r="B318" s="11">
        <v>28.594999999999999</v>
      </c>
      <c r="C318" s="11">
        <v>10.210000000000001</v>
      </c>
      <c r="D318" s="11" t="s">
        <v>2380</v>
      </c>
      <c r="E318" s="11" t="s">
        <v>2380</v>
      </c>
      <c r="F318" s="11" t="s">
        <v>2380</v>
      </c>
      <c r="G318" s="12">
        <v>0</v>
      </c>
      <c r="H318" s="41" t="s">
        <v>2380</v>
      </c>
      <c r="I318" s="11" t="str">
        <f t="shared" si="14"/>
        <v>Overweight</v>
      </c>
      <c r="J318" s="43" t="str">
        <f t="shared" si="15"/>
        <v>Diabetes</v>
      </c>
    </row>
    <row r="319" spans="1:10" x14ac:dyDescent="0.25">
      <c r="A319" s="11" t="s">
        <v>2054</v>
      </c>
      <c r="B319" s="11">
        <v>29.83</v>
      </c>
      <c r="C319" s="11">
        <v>9.6999999999999993</v>
      </c>
      <c r="D319" s="11" t="s">
        <v>2381</v>
      </c>
      <c r="E319" s="11" t="s">
        <v>2380</v>
      </c>
      <c r="F319" s="11" t="s">
        <v>2382</v>
      </c>
      <c r="G319" s="11">
        <v>1</v>
      </c>
      <c r="H319" s="41" t="s">
        <v>2381</v>
      </c>
      <c r="I319" s="11" t="str">
        <f t="shared" si="14"/>
        <v>Overweight</v>
      </c>
      <c r="J319" s="43" t="str">
        <f t="shared" si="15"/>
        <v>Diabetes</v>
      </c>
    </row>
    <row r="320" spans="1:10" x14ac:dyDescent="0.25">
      <c r="A320" s="11" t="s">
        <v>2053</v>
      </c>
      <c r="B320" s="11">
        <v>24.7</v>
      </c>
      <c r="C320" s="11">
        <v>10.25</v>
      </c>
      <c r="D320" s="11" t="s">
        <v>2380</v>
      </c>
      <c r="E320" s="11" t="s">
        <v>2380</v>
      </c>
      <c r="F320" s="11" t="s">
        <v>2380</v>
      </c>
      <c r="G320" s="11">
        <v>3</v>
      </c>
      <c r="H320" s="41" t="s">
        <v>2380</v>
      </c>
      <c r="I320" s="11" t="str">
        <f t="shared" si="14"/>
        <v>Healthy Weight</v>
      </c>
      <c r="J320" s="43" t="str">
        <f t="shared" si="15"/>
        <v>Diabetes</v>
      </c>
    </row>
    <row r="321" spans="1:10" x14ac:dyDescent="0.25">
      <c r="A321" s="11" t="s">
        <v>2052</v>
      </c>
      <c r="B321" s="11">
        <v>17.940000000000001</v>
      </c>
      <c r="C321" s="11">
        <v>9.77</v>
      </c>
      <c r="D321" s="11" t="s">
        <v>2380</v>
      </c>
      <c r="E321" s="11" t="s">
        <v>2380</v>
      </c>
      <c r="F321" s="11" t="s">
        <v>2380</v>
      </c>
      <c r="G321" s="12">
        <v>0</v>
      </c>
      <c r="H321" s="41" t="s">
        <v>2381</v>
      </c>
      <c r="I321" s="11" t="str">
        <f t="shared" si="14"/>
        <v>Underweight</v>
      </c>
      <c r="J321" s="43" t="str">
        <f t="shared" si="15"/>
        <v>Diabetes</v>
      </c>
    </row>
    <row r="322" spans="1:10" x14ac:dyDescent="0.25">
      <c r="A322" s="11" t="s">
        <v>2051</v>
      </c>
      <c r="B322" s="11">
        <v>21.08</v>
      </c>
      <c r="C322" s="11">
        <v>4.83</v>
      </c>
      <c r="D322" s="11" t="s">
        <v>2380</v>
      </c>
      <c r="E322" s="11" t="s">
        <v>2380</v>
      </c>
      <c r="F322" s="11" t="s">
        <v>2382</v>
      </c>
      <c r="G322" s="11">
        <v>1</v>
      </c>
      <c r="H322" s="41" t="s">
        <v>2381</v>
      </c>
      <c r="I322" s="11" t="str">
        <f t="shared" si="14"/>
        <v>Healthy Weight</v>
      </c>
      <c r="J322" s="43" t="str">
        <f t="shared" si="15"/>
        <v>Normal</v>
      </c>
    </row>
    <row r="323" spans="1:10" x14ac:dyDescent="0.25">
      <c r="A323" s="11" t="s">
        <v>2050</v>
      </c>
      <c r="B323" s="11">
        <v>37.715000000000003</v>
      </c>
      <c r="C323" s="11">
        <v>10.86</v>
      </c>
      <c r="D323" s="11" t="s">
        <v>2381</v>
      </c>
      <c r="E323" s="11" t="s">
        <v>2380</v>
      </c>
      <c r="F323" s="11" t="s">
        <v>2380</v>
      </c>
      <c r="G323" s="12">
        <v>0</v>
      </c>
      <c r="H323" s="42" t="s">
        <v>2380</v>
      </c>
      <c r="I323" s="11" t="str">
        <f t="shared" ref="I323:I386" si="16">IF(B323 &lt; 18.5, "Underweight", IF(B323 &lt; 25, "Healthy Weight", IF(B323 &lt; 30, "Overweight", "Obesity")))</f>
        <v>Obesity</v>
      </c>
      <c r="J323" s="43" t="str">
        <f t="shared" ref="J323:J386" si="17">IF(C323 &lt; 5.7, "Normal", IF(C323 &lt;= 6.4, "Prediabetes", "Diabetes"))</f>
        <v>Diabetes</v>
      </c>
    </row>
    <row r="324" spans="1:10" x14ac:dyDescent="0.25">
      <c r="A324" s="11" t="s">
        <v>2049</v>
      </c>
      <c r="B324" s="11">
        <v>22.39</v>
      </c>
      <c r="C324" s="11">
        <v>9.5299999999999994</v>
      </c>
      <c r="D324" s="11" t="s">
        <v>2381</v>
      </c>
      <c r="E324" s="11" t="s">
        <v>2380</v>
      </c>
      <c r="F324" s="11" t="s">
        <v>2380</v>
      </c>
      <c r="G324" s="12">
        <v>0</v>
      </c>
      <c r="H324" s="41" t="s">
        <v>2381</v>
      </c>
      <c r="I324" s="11" t="str">
        <f t="shared" si="16"/>
        <v>Healthy Weight</v>
      </c>
      <c r="J324" s="43" t="str">
        <f t="shared" si="17"/>
        <v>Diabetes</v>
      </c>
    </row>
    <row r="325" spans="1:10" x14ac:dyDescent="0.25">
      <c r="A325" s="11" t="s">
        <v>2048</v>
      </c>
      <c r="B325" s="11">
        <v>28.78</v>
      </c>
      <c r="C325" s="11">
        <v>5.68</v>
      </c>
      <c r="D325" s="11" t="s">
        <v>2380</v>
      </c>
      <c r="E325" s="11" t="s">
        <v>2380</v>
      </c>
      <c r="F325" s="11" t="s">
        <v>2380</v>
      </c>
      <c r="G325" s="12">
        <v>0</v>
      </c>
      <c r="H325" s="41" t="s">
        <v>2381</v>
      </c>
      <c r="I325" s="11" t="str">
        <f t="shared" si="16"/>
        <v>Overweight</v>
      </c>
      <c r="J325" s="43" t="str">
        <f t="shared" si="17"/>
        <v>Normal</v>
      </c>
    </row>
    <row r="326" spans="1:10" x14ac:dyDescent="0.25">
      <c r="A326" s="11" t="s">
        <v>2047</v>
      </c>
      <c r="B326" s="11">
        <v>18.329999999999998</v>
      </c>
      <c r="C326" s="11">
        <v>5.57</v>
      </c>
      <c r="D326" s="11" t="s">
        <v>2381</v>
      </c>
      <c r="E326" s="11" t="s">
        <v>2380</v>
      </c>
      <c r="F326" s="11" t="s">
        <v>2380</v>
      </c>
      <c r="G326" s="12">
        <v>0</v>
      </c>
      <c r="H326" s="41" t="s">
        <v>2381</v>
      </c>
      <c r="I326" s="11" t="str">
        <f t="shared" si="16"/>
        <v>Underweight</v>
      </c>
      <c r="J326" s="43" t="str">
        <f t="shared" si="17"/>
        <v>Normal</v>
      </c>
    </row>
    <row r="327" spans="1:10" x14ac:dyDescent="0.25">
      <c r="A327" s="11" t="s">
        <v>2046</v>
      </c>
      <c r="B327" s="11">
        <v>26.39</v>
      </c>
      <c r="C327" s="11">
        <v>4.58</v>
      </c>
      <c r="D327" s="11" t="s">
        <v>2381</v>
      </c>
      <c r="E327" s="11" t="s">
        <v>2380</v>
      </c>
      <c r="F327" s="11" t="s">
        <v>2380</v>
      </c>
      <c r="G327" s="11">
        <v>1</v>
      </c>
      <c r="H327" s="41" t="s">
        <v>2381</v>
      </c>
      <c r="I327" s="11" t="str">
        <f t="shared" si="16"/>
        <v>Overweight</v>
      </c>
      <c r="J327" s="43" t="str">
        <f t="shared" si="17"/>
        <v>Normal</v>
      </c>
    </row>
    <row r="328" spans="1:10" x14ac:dyDescent="0.25">
      <c r="A328" s="11" t="s">
        <v>2045</v>
      </c>
      <c r="B328" s="11">
        <v>19.260000000000002</v>
      </c>
      <c r="C328" s="11">
        <v>8.9600000000000009</v>
      </c>
      <c r="D328" s="11" t="s">
        <v>2381</v>
      </c>
      <c r="E328" s="11" t="s">
        <v>2380</v>
      </c>
      <c r="F328" s="11" t="s">
        <v>2380</v>
      </c>
      <c r="G328" s="11">
        <v>1</v>
      </c>
      <c r="H328" s="41" t="s">
        <v>2381</v>
      </c>
      <c r="I328" s="11" t="str">
        <f t="shared" si="16"/>
        <v>Healthy Weight</v>
      </c>
      <c r="J328" s="43" t="str">
        <f t="shared" si="17"/>
        <v>Diabetes</v>
      </c>
    </row>
    <row r="329" spans="1:10" x14ac:dyDescent="0.25">
      <c r="A329" s="11" t="s">
        <v>2044</v>
      </c>
      <c r="B329" s="11">
        <v>26.92</v>
      </c>
      <c r="C329" s="11">
        <v>6.09</v>
      </c>
      <c r="D329" s="11" t="s">
        <v>2380</v>
      </c>
      <c r="E329" s="11" t="s">
        <v>2380</v>
      </c>
      <c r="F329" s="11" t="s">
        <v>2380</v>
      </c>
      <c r="G329" s="12">
        <v>0</v>
      </c>
      <c r="H329" s="41" t="s">
        <v>2381</v>
      </c>
      <c r="I329" s="11" t="str">
        <f t="shared" si="16"/>
        <v>Overweight</v>
      </c>
      <c r="J329" s="43" t="str">
        <f t="shared" si="17"/>
        <v>Prediabetes</v>
      </c>
    </row>
    <row r="330" spans="1:10" x14ac:dyDescent="0.25">
      <c r="A330" s="11" t="s">
        <v>2043</v>
      </c>
      <c r="B330" s="11">
        <v>19.73</v>
      </c>
      <c r="C330" s="11">
        <v>4.3600000000000003</v>
      </c>
      <c r="D330" s="11" t="s">
        <v>2380</v>
      </c>
      <c r="E330" s="11" t="s">
        <v>2380</v>
      </c>
      <c r="F330" s="11" t="s">
        <v>2380</v>
      </c>
      <c r="G330" s="12">
        <v>0</v>
      </c>
      <c r="H330" s="41" t="s">
        <v>2381</v>
      </c>
      <c r="I330" s="11" t="str">
        <f t="shared" si="16"/>
        <v>Healthy Weight</v>
      </c>
      <c r="J330" s="43" t="str">
        <f t="shared" si="17"/>
        <v>Normal</v>
      </c>
    </row>
    <row r="331" spans="1:10" x14ac:dyDescent="0.25">
      <c r="A331" s="11" t="s">
        <v>2042</v>
      </c>
      <c r="B331" s="11">
        <v>23.56</v>
      </c>
      <c r="C331" s="11">
        <v>11.74</v>
      </c>
      <c r="D331" s="11" t="s">
        <v>2381</v>
      </c>
      <c r="E331" s="11" t="s">
        <v>2380</v>
      </c>
      <c r="F331" s="11" t="s">
        <v>2380</v>
      </c>
      <c r="G331" s="12">
        <v>0</v>
      </c>
      <c r="H331" s="41" t="s">
        <v>2381</v>
      </c>
      <c r="I331" s="11" t="str">
        <f t="shared" si="16"/>
        <v>Healthy Weight</v>
      </c>
      <c r="J331" s="43" t="str">
        <f t="shared" si="17"/>
        <v>Diabetes</v>
      </c>
    </row>
    <row r="332" spans="1:10" x14ac:dyDescent="0.25">
      <c r="A332" s="11" t="s">
        <v>2041</v>
      </c>
      <c r="B332" s="11">
        <v>37.67</v>
      </c>
      <c r="C332" s="11">
        <v>5.89</v>
      </c>
      <c r="D332" s="11" t="s">
        <v>2380</v>
      </c>
      <c r="E332" s="11" t="s">
        <v>2380</v>
      </c>
      <c r="F332" s="11" t="s">
        <v>2380</v>
      </c>
      <c r="G332" s="11">
        <v>1</v>
      </c>
      <c r="H332" s="41" t="s">
        <v>2381</v>
      </c>
      <c r="I332" s="11" t="str">
        <f t="shared" si="16"/>
        <v>Obesity</v>
      </c>
      <c r="J332" s="43" t="str">
        <f t="shared" si="17"/>
        <v>Prediabetes</v>
      </c>
    </row>
    <row r="333" spans="1:10" x14ac:dyDescent="0.25">
      <c r="A333" s="11" t="s">
        <v>2040</v>
      </c>
      <c r="B333" s="11">
        <v>18.73</v>
      </c>
      <c r="C333" s="11">
        <v>10.64</v>
      </c>
      <c r="D333" s="11" t="s">
        <v>2380</v>
      </c>
      <c r="E333" s="11" t="s">
        <v>2380</v>
      </c>
      <c r="F333" s="11" t="s">
        <v>2380</v>
      </c>
      <c r="G333" s="11">
        <v>2</v>
      </c>
      <c r="H333" s="41" t="s">
        <v>2381</v>
      </c>
      <c r="I333" s="11" t="str">
        <f t="shared" si="16"/>
        <v>Healthy Weight</v>
      </c>
      <c r="J333" s="43" t="str">
        <f t="shared" si="17"/>
        <v>Diabetes</v>
      </c>
    </row>
    <row r="334" spans="1:10" x14ac:dyDescent="0.25">
      <c r="A334" s="11" t="s">
        <v>2039</v>
      </c>
      <c r="B334" s="11">
        <v>33.090000000000003</v>
      </c>
      <c r="C334" s="11">
        <v>6.06</v>
      </c>
      <c r="D334" s="11" t="s">
        <v>2380</v>
      </c>
      <c r="E334" s="11" t="s">
        <v>2380</v>
      </c>
      <c r="F334" s="11" t="s">
        <v>2382</v>
      </c>
      <c r="G334" s="11">
        <v>1</v>
      </c>
      <c r="H334" s="41" t="s">
        <v>2381</v>
      </c>
      <c r="I334" s="11" t="str">
        <f t="shared" si="16"/>
        <v>Obesity</v>
      </c>
      <c r="J334" s="43" t="str">
        <f t="shared" si="17"/>
        <v>Prediabetes</v>
      </c>
    </row>
    <row r="335" spans="1:10" x14ac:dyDescent="0.25">
      <c r="A335" s="11" t="s">
        <v>2038</v>
      </c>
      <c r="B335" s="11">
        <v>18.329999999999998</v>
      </c>
      <c r="C335" s="11">
        <v>7.46</v>
      </c>
      <c r="D335" s="11" t="s">
        <v>2381</v>
      </c>
      <c r="E335" s="11" t="s">
        <v>2380</v>
      </c>
      <c r="F335" s="11" t="s">
        <v>2380</v>
      </c>
      <c r="G335" s="11">
        <v>1</v>
      </c>
      <c r="H335" s="41" t="s">
        <v>2381</v>
      </c>
      <c r="I335" s="11" t="str">
        <f t="shared" si="16"/>
        <v>Underweight</v>
      </c>
      <c r="J335" s="43" t="str">
        <f t="shared" si="17"/>
        <v>Diabetes</v>
      </c>
    </row>
    <row r="336" spans="1:10" x14ac:dyDescent="0.25">
      <c r="A336" s="11" t="s">
        <v>2037</v>
      </c>
      <c r="B336" s="11">
        <v>27.74</v>
      </c>
      <c r="C336" s="11">
        <v>4.68</v>
      </c>
      <c r="D336" s="11" t="s">
        <v>2381</v>
      </c>
      <c r="E336" s="11" t="s">
        <v>2380</v>
      </c>
      <c r="F336" s="11" t="s">
        <v>2380</v>
      </c>
      <c r="G336" s="11">
        <v>2</v>
      </c>
      <c r="H336" s="41" t="s">
        <v>2381</v>
      </c>
      <c r="I336" s="11" t="str">
        <f t="shared" si="16"/>
        <v>Overweight</v>
      </c>
      <c r="J336" s="43" t="str">
        <f t="shared" si="17"/>
        <v>Normal</v>
      </c>
    </row>
    <row r="337" spans="1:10" x14ac:dyDescent="0.25">
      <c r="A337" s="11" t="s">
        <v>2036</v>
      </c>
      <c r="B337" s="11">
        <v>24.2</v>
      </c>
      <c r="C337" s="11">
        <v>6.15</v>
      </c>
      <c r="D337" s="11" t="s">
        <v>2380</v>
      </c>
      <c r="E337" s="11" t="s">
        <v>2380</v>
      </c>
      <c r="F337" s="11" t="s">
        <v>2380</v>
      </c>
      <c r="G337" s="11">
        <v>1</v>
      </c>
      <c r="H337" s="41" t="s">
        <v>2381</v>
      </c>
      <c r="I337" s="11" t="str">
        <f t="shared" si="16"/>
        <v>Healthy Weight</v>
      </c>
      <c r="J337" s="43" t="str">
        <f t="shared" si="17"/>
        <v>Prediabetes</v>
      </c>
    </row>
    <row r="338" spans="1:10" x14ac:dyDescent="0.25">
      <c r="A338" s="11" t="s">
        <v>2035</v>
      </c>
      <c r="B338" s="11">
        <v>22.03</v>
      </c>
      <c r="C338" s="11">
        <v>4.28</v>
      </c>
      <c r="D338" s="11" t="s">
        <v>2381</v>
      </c>
      <c r="E338" s="11" t="s">
        <v>2380</v>
      </c>
      <c r="F338" s="11" t="s">
        <v>2380</v>
      </c>
      <c r="G338" s="12">
        <v>0</v>
      </c>
      <c r="H338" s="41" t="s">
        <v>2381</v>
      </c>
      <c r="I338" s="11" t="str">
        <f t="shared" si="16"/>
        <v>Healthy Weight</v>
      </c>
      <c r="J338" s="43" t="str">
        <f t="shared" si="17"/>
        <v>Normal</v>
      </c>
    </row>
    <row r="339" spans="1:10" x14ac:dyDescent="0.25">
      <c r="A339" s="11" t="s">
        <v>2034</v>
      </c>
      <c r="B339" s="11">
        <v>26.885000000000002</v>
      </c>
      <c r="C339" s="11">
        <v>9.86</v>
      </c>
      <c r="D339" s="11" t="s">
        <v>2380</v>
      </c>
      <c r="E339" s="11" t="s">
        <v>2380</v>
      </c>
      <c r="F339" s="11" t="s">
        <v>2380</v>
      </c>
      <c r="G339" s="11">
        <v>3</v>
      </c>
      <c r="H339" s="41" t="s">
        <v>2381</v>
      </c>
      <c r="I339" s="11" t="str">
        <f t="shared" si="16"/>
        <v>Overweight</v>
      </c>
      <c r="J339" s="43" t="str">
        <f t="shared" si="17"/>
        <v>Diabetes</v>
      </c>
    </row>
    <row r="340" spans="1:10" x14ac:dyDescent="0.25">
      <c r="A340" s="11" t="s">
        <v>2033</v>
      </c>
      <c r="B340" s="11">
        <v>16.36</v>
      </c>
      <c r="C340" s="11">
        <v>11.19</v>
      </c>
      <c r="D340" s="11" t="s">
        <v>2380</v>
      </c>
      <c r="E340" s="11" t="s">
        <v>2380</v>
      </c>
      <c r="F340" s="11" t="s">
        <v>2380</v>
      </c>
      <c r="G340" s="12">
        <v>0</v>
      </c>
      <c r="H340" s="57" t="s">
        <v>2381</v>
      </c>
      <c r="I340" s="11" t="str">
        <f t="shared" si="16"/>
        <v>Underweight</v>
      </c>
      <c r="J340" s="43" t="str">
        <f t="shared" si="17"/>
        <v>Diabetes</v>
      </c>
    </row>
    <row r="341" spans="1:10" x14ac:dyDescent="0.25">
      <c r="A341" s="11" t="s">
        <v>2032</v>
      </c>
      <c r="B341" s="11">
        <v>32.299999999999997</v>
      </c>
      <c r="C341" s="11">
        <v>4.8899999999999997</v>
      </c>
      <c r="D341" s="11" t="s">
        <v>2381</v>
      </c>
      <c r="E341" s="11" t="s">
        <v>2380</v>
      </c>
      <c r="F341" s="11" t="s">
        <v>2382</v>
      </c>
      <c r="G341" s="11">
        <v>1</v>
      </c>
      <c r="H341" s="42" t="s">
        <v>2380</v>
      </c>
      <c r="I341" s="11" t="str">
        <f t="shared" si="16"/>
        <v>Obesity</v>
      </c>
      <c r="J341" s="43" t="str">
        <f t="shared" si="17"/>
        <v>Normal</v>
      </c>
    </row>
    <row r="342" spans="1:10" x14ac:dyDescent="0.25">
      <c r="A342" s="11" t="s">
        <v>2031</v>
      </c>
      <c r="B342" s="11">
        <v>16.05</v>
      </c>
      <c r="C342" s="11">
        <v>4.3499999999999996</v>
      </c>
      <c r="D342" s="11" t="s">
        <v>2381</v>
      </c>
      <c r="E342" s="11" t="s">
        <v>2380</v>
      </c>
      <c r="F342" s="11" t="s">
        <v>2380</v>
      </c>
      <c r="G342" s="12">
        <v>0</v>
      </c>
      <c r="H342" s="41" t="s">
        <v>2381</v>
      </c>
      <c r="I342" s="11" t="str">
        <f t="shared" si="16"/>
        <v>Underweight</v>
      </c>
      <c r="J342" s="43" t="str">
        <f t="shared" si="17"/>
        <v>Normal</v>
      </c>
    </row>
    <row r="343" spans="1:10" x14ac:dyDescent="0.25">
      <c r="A343" s="11" t="s">
        <v>2030</v>
      </c>
      <c r="B343" s="11">
        <v>29.07</v>
      </c>
      <c r="C343" s="11">
        <v>8.66</v>
      </c>
      <c r="D343" s="11" t="s">
        <v>2381</v>
      </c>
      <c r="E343" s="11" t="s">
        <v>2380</v>
      </c>
      <c r="F343" s="11" t="s">
        <v>2380</v>
      </c>
      <c r="G343" s="11">
        <v>2</v>
      </c>
      <c r="H343" s="41" t="s">
        <v>2381</v>
      </c>
      <c r="I343" s="11" t="str">
        <f t="shared" si="16"/>
        <v>Overweight</v>
      </c>
      <c r="J343" s="43" t="str">
        <f t="shared" si="17"/>
        <v>Diabetes</v>
      </c>
    </row>
    <row r="344" spans="1:10" x14ac:dyDescent="0.25">
      <c r="A344" s="11" t="s">
        <v>2029</v>
      </c>
      <c r="B344" s="11">
        <v>17.43</v>
      </c>
      <c r="C344" s="11">
        <v>8.64</v>
      </c>
      <c r="D344" s="11" t="s">
        <v>2380</v>
      </c>
      <c r="E344" s="11" t="s">
        <v>2380</v>
      </c>
      <c r="F344" s="11" t="s">
        <v>2380</v>
      </c>
      <c r="G344" s="12">
        <v>0</v>
      </c>
      <c r="H344" s="41" t="s">
        <v>2381</v>
      </c>
      <c r="I344" s="11" t="str">
        <f t="shared" si="16"/>
        <v>Underweight</v>
      </c>
      <c r="J344" s="43" t="str">
        <f t="shared" si="17"/>
        <v>Diabetes</v>
      </c>
    </row>
    <row r="345" spans="1:10" x14ac:dyDescent="0.25">
      <c r="A345" s="11" t="s">
        <v>2028</v>
      </c>
      <c r="B345" s="11">
        <v>19.329999999999998</v>
      </c>
      <c r="C345" s="11">
        <v>4.2699999999999996</v>
      </c>
      <c r="D345" s="11" t="s">
        <v>2380</v>
      </c>
      <c r="E345" s="11" t="s">
        <v>2380</v>
      </c>
      <c r="F345" s="11" t="s">
        <v>2380</v>
      </c>
      <c r="G345" s="12">
        <v>0</v>
      </c>
      <c r="H345" s="41" t="s">
        <v>2381</v>
      </c>
      <c r="I345" s="11" t="str">
        <f t="shared" si="16"/>
        <v>Healthy Weight</v>
      </c>
      <c r="J345" s="43" t="str">
        <f t="shared" si="17"/>
        <v>Normal</v>
      </c>
    </row>
    <row r="346" spans="1:10" x14ac:dyDescent="0.25">
      <c r="A346" s="11" t="s">
        <v>2027</v>
      </c>
      <c r="B346" s="11">
        <v>30.52</v>
      </c>
      <c r="C346" s="11">
        <v>4.21</v>
      </c>
      <c r="D346" s="11" t="s">
        <v>2380</v>
      </c>
      <c r="E346" s="11" t="s">
        <v>2380</v>
      </c>
      <c r="F346" s="11" t="s">
        <v>2380</v>
      </c>
      <c r="G346" s="11">
        <v>1</v>
      </c>
      <c r="H346" s="41" t="s">
        <v>2381</v>
      </c>
      <c r="I346" s="11" t="str">
        <f t="shared" si="16"/>
        <v>Obesity</v>
      </c>
      <c r="J346" s="43" t="str">
        <f t="shared" si="17"/>
        <v>Normal</v>
      </c>
    </row>
    <row r="347" spans="1:10" x14ac:dyDescent="0.25">
      <c r="A347" s="11" t="s">
        <v>2026</v>
      </c>
      <c r="B347" s="11">
        <v>39.21</v>
      </c>
      <c r="C347" s="11">
        <v>5.04</v>
      </c>
      <c r="D347" s="11" t="s">
        <v>2380</v>
      </c>
      <c r="E347" s="11" t="s">
        <v>2380</v>
      </c>
      <c r="F347" s="11" t="s">
        <v>2382</v>
      </c>
      <c r="G347" s="11">
        <v>1</v>
      </c>
      <c r="H347" s="41" t="s">
        <v>2381</v>
      </c>
      <c r="I347" s="11" t="str">
        <f t="shared" si="16"/>
        <v>Obesity</v>
      </c>
      <c r="J347" s="43" t="str">
        <f t="shared" si="17"/>
        <v>Normal</v>
      </c>
    </row>
    <row r="348" spans="1:10" x14ac:dyDescent="0.25">
      <c r="A348" s="11" t="s">
        <v>2025</v>
      </c>
      <c r="B348" s="11">
        <v>26.98</v>
      </c>
      <c r="C348" s="11">
        <v>5.21</v>
      </c>
      <c r="D348" s="11" t="s">
        <v>2381</v>
      </c>
      <c r="E348" s="11" t="s">
        <v>2380</v>
      </c>
      <c r="F348" s="11" t="s">
        <v>2380</v>
      </c>
      <c r="G348" s="11">
        <v>2</v>
      </c>
      <c r="H348" s="41" t="s">
        <v>2381</v>
      </c>
      <c r="I348" s="11" t="str">
        <f t="shared" si="16"/>
        <v>Overweight</v>
      </c>
      <c r="J348" s="43" t="str">
        <f t="shared" si="17"/>
        <v>Normal</v>
      </c>
    </row>
    <row r="349" spans="1:10" x14ac:dyDescent="0.25">
      <c r="A349" s="11" t="s">
        <v>2024</v>
      </c>
      <c r="B349" s="11">
        <v>25.84</v>
      </c>
      <c r="C349" s="11">
        <v>8.83</v>
      </c>
      <c r="D349" s="11" t="s">
        <v>2380</v>
      </c>
      <c r="E349" s="11" t="s">
        <v>2380</v>
      </c>
      <c r="F349" s="11" t="s">
        <v>2380</v>
      </c>
      <c r="G349" s="12">
        <v>0</v>
      </c>
      <c r="H349" s="41" t="s">
        <v>2380</v>
      </c>
      <c r="I349" s="11" t="str">
        <f t="shared" si="16"/>
        <v>Overweight</v>
      </c>
      <c r="J349" s="43" t="str">
        <f t="shared" si="17"/>
        <v>Diabetes</v>
      </c>
    </row>
    <row r="350" spans="1:10" x14ac:dyDescent="0.25">
      <c r="A350" s="11" t="s">
        <v>2023</v>
      </c>
      <c r="B350" s="11">
        <v>28.31</v>
      </c>
      <c r="C350" s="11">
        <v>8.4700000000000006</v>
      </c>
      <c r="D350" s="11" t="s">
        <v>2381</v>
      </c>
      <c r="E350" s="11" t="s">
        <v>2380</v>
      </c>
      <c r="F350" s="11" t="s">
        <v>2380</v>
      </c>
      <c r="G350" s="11">
        <v>2</v>
      </c>
      <c r="H350" s="41" t="s">
        <v>2381</v>
      </c>
      <c r="I350" s="11" t="str">
        <f t="shared" si="16"/>
        <v>Overweight</v>
      </c>
      <c r="J350" s="43" t="str">
        <f t="shared" si="17"/>
        <v>Diabetes</v>
      </c>
    </row>
    <row r="351" spans="1:10" x14ac:dyDescent="0.25">
      <c r="A351" s="11" t="s">
        <v>2022</v>
      </c>
      <c r="B351" s="11">
        <v>23.94</v>
      </c>
      <c r="C351" s="11">
        <v>4.2</v>
      </c>
      <c r="D351" s="11" t="s">
        <v>2380</v>
      </c>
      <c r="E351" s="11" t="s">
        <v>2380</v>
      </c>
      <c r="F351" s="11" t="s">
        <v>2380</v>
      </c>
      <c r="G351" s="12">
        <v>0</v>
      </c>
      <c r="H351" s="41" t="s">
        <v>2381</v>
      </c>
      <c r="I351" s="11" t="str">
        <f t="shared" si="16"/>
        <v>Healthy Weight</v>
      </c>
      <c r="J351" s="43" t="str">
        <f t="shared" si="17"/>
        <v>Normal</v>
      </c>
    </row>
    <row r="352" spans="1:10" x14ac:dyDescent="0.25">
      <c r="A352" s="11" t="s">
        <v>2021</v>
      </c>
      <c r="B352" s="11">
        <v>20.03</v>
      </c>
      <c r="C352" s="11">
        <v>6.14</v>
      </c>
      <c r="D352" s="11" t="s">
        <v>2381</v>
      </c>
      <c r="E352" s="11" t="s">
        <v>2380</v>
      </c>
      <c r="F352" s="11" t="s">
        <v>2380</v>
      </c>
      <c r="G352" s="12">
        <v>0</v>
      </c>
      <c r="H352" s="41" t="s">
        <v>2381</v>
      </c>
      <c r="I352" s="11" t="str">
        <f t="shared" si="16"/>
        <v>Healthy Weight</v>
      </c>
      <c r="J352" s="43" t="str">
        <f t="shared" si="17"/>
        <v>Prediabetes</v>
      </c>
    </row>
    <row r="353" spans="1:10" x14ac:dyDescent="0.25">
      <c r="A353" s="11" t="s">
        <v>2020</v>
      </c>
      <c r="B353" s="11">
        <v>41.42</v>
      </c>
      <c r="C353" s="11">
        <v>6.07</v>
      </c>
      <c r="D353" s="11" t="s">
        <v>2380</v>
      </c>
      <c r="E353" s="11" t="s">
        <v>2380</v>
      </c>
      <c r="F353" s="11" t="s">
        <v>2380</v>
      </c>
      <c r="G353" s="12">
        <v>0</v>
      </c>
      <c r="H353" s="41" t="s">
        <v>2380</v>
      </c>
      <c r="I353" s="11" t="str">
        <f t="shared" si="16"/>
        <v>Obesity</v>
      </c>
      <c r="J353" s="43" t="str">
        <f t="shared" si="17"/>
        <v>Prediabetes</v>
      </c>
    </row>
    <row r="354" spans="1:10" x14ac:dyDescent="0.25">
      <c r="A354" s="11" t="s">
        <v>2019</v>
      </c>
      <c r="B354" s="11">
        <v>36.67</v>
      </c>
      <c r="C354" s="11">
        <v>10.210000000000001</v>
      </c>
      <c r="D354" s="11" t="s">
        <v>2380</v>
      </c>
      <c r="E354" s="11" t="s">
        <v>2380</v>
      </c>
      <c r="F354" s="11" t="s">
        <v>2380</v>
      </c>
      <c r="G354" s="12">
        <v>0</v>
      </c>
      <c r="H354" s="41" t="s">
        <v>2380</v>
      </c>
      <c r="I354" s="11" t="str">
        <f t="shared" si="16"/>
        <v>Obesity</v>
      </c>
      <c r="J354" s="43" t="str">
        <f t="shared" si="17"/>
        <v>Diabetes</v>
      </c>
    </row>
    <row r="355" spans="1:10" x14ac:dyDescent="0.25">
      <c r="A355" s="11" t="s">
        <v>2018</v>
      </c>
      <c r="B355" s="11">
        <v>27.645</v>
      </c>
      <c r="C355" s="11">
        <v>4.6900000000000004</v>
      </c>
      <c r="D355" s="11" t="s">
        <v>2380</v>
      </c>
      <c r="E355" s="11" t="s">
        <v>2380</v>
      </c>
      <c r="F355" s="11" t="s">
        <v>2380</v>
      </c>
      <c r="G355" s="12">
        <v>0</v>
      </c>
      <c r="H355" s="41" t="s">
        <v>2380</v>
      </c>
      <c r="I355" s="11" t="str">
        <f t="shared" si="16"/>
        <v>Overweight</v>
      </c>
      <c r="J355" s="43" t="str">
        <f t="shared" si="17"/>
        <v>Normal</v>
      </c>
    </row>
    <row r="356" spans="1:10" x14ac:dyDescent="0.25">
      <c r="A356" s="11" t="s">
        <v>2017</v>
      </c>
      <c r="B356" s="11">
        <v>22.72</v>
      </c>
      <c r="C356" s="11">
        <v>5.71</v>
      </c>
      <c r="D356" s="11" t="s">
        <v>2380</v>
      </c>
      <c r="E356" s="11" t="s">
        <v>2380</v>
      </c>
      <c r="F356" s="11" t="s">
        <v>2380</v>
      </c>
      <c r="G356" s="12">
        <v>0</v>
      </c>
      <c r="H356" s="41" t="s">
        <v>2381</v>
      </c>
      <c r="I356" s="11" t="str">
        <f t="shared" si="16"/>
        <v>Healthy Weight</v>
      </c>
      <c r="J356" s="43" t="str">
        <f t="shared" si="17"/>
        <v>Prediabetes</v>
      </c>
    </row>
    <row r="357" spans="1:10" x14ac:dyDescent="0.25">
      <c r="A357" s="11" t="s">
        <v>2016</v>
      </c>
      <c r="B357" s="11">
        <v>36.520000000000003</v>
      </c>
      <c r="C357" s="11">
        <v>9.07</v>
      </c>
      <c r="D357" s="11" t="s">
        <v>2381</v>
      </c>
      <c r="E357" s="11" t="s">
        <v>2380</v>
      </c>
      <c r="F357" s="11" t="s">
        <v>2382</v>
      </c>
      <c r="G357" s="11">
        <v>1</v>
      </c>
      <c r="H357" s="42" t="s">
        <v>2380</v>
      </c>
      <c r="I357" s="11" t="str">
        <f t="shared" si="16"/>
        <v>Obesity</v>
      </c>
      <c r="J357" s="43" t="str">
        <f t="shared" si="17"/>
        <v>Diabetes</v>
      </c>
    </row>
    <row r="358" spans="1:10" x14ac:dyDescent="0.25">
      <c r="A358" s="11" t="s">
        <v>2015</v>
      </c>
      <c r="B358" s="11">
        <v>33.96</v>
      </c>
      <c r="C358" s="11">
        <v>4.99</v>
      </c>
      <c r="D358" s="11" t="s">
        <v>2380</v>
      </c>
      <c r="E358" s="11" t="s">
        <v>2380</v>
      </c>
      <c r="F358" s="11" t="s">
        <v>2380</v>
      </c>
      <c r="G358" s="12">
        <v>0</v>
      </c>
      <c r="H358" s="41" t="s">
        <v>2381</v>
      </c>
      <c r="I358" s="11" t="str">
        <f t="shared" si="16"/>
        <v>Obesity</v>
      </c>
      <c r="J358" s="43" t="str">
        <f t="shared" si="17"/>
        <v>Normal</v>
      </c>
    </row>
    <row r="359" spans="1:10" x14ac:dyDescent="0.25">
      <c r="A359" s="11" t="s">
        <v>2014</v>
      </c>
      <c r="B359" s="11">
        <v>26.695</v>
      </c>
      <c r="C359" s="11">
        <v>8.31</v>
      </c>
      <c r="D359" s="11" t="s">
        <v>2380</v>
      </c>
      <c r="E359" s="11" t="s">
        <v>2380</v>
      </c>
      <c r="F359" s="11" t="s">
        <v>2380</v>
      </c>
      <c r="G359" s="12">
        <v>0</v>
      </c>
      <c r="H359" s="41" t="s">
        <v>2381</v>
      </c>
      <c r="I359" s="11" t="str">
        <f t="shared" si="16"/>
        <v>Overweight</v>
      </c>
      <c r="J359" s="43" t="str">
        <f t="shared" si="17"/>
        <v>Diabetes</v>
      </c>
    </row>
    <row r="360" spans="1:10" x14ac:dyDescent="0.25">
      <c r="A360" s="11" t="s">
        <v>2013</v>
      </c>
      <c r="B360" s="11">
        <v>18.45</v>
      </c>
      <c r="C360" s="11">
        <v>5.07</v>
      </c>
      <c r="D360" s="11" t="s">
        <v>2381</v>
      </c>
      <c r="E360" s="11" t="s">
        <v>2380</v>
      </c>
      <c r="F360" s="11" t="s">
        <v>2380</v>
      </c>
      <c r="G360" s="12">
        <v>0</v>
      </c>
      <c r="H360" s="41" t="s">
        <v>2381</v>
      </c>
      <c r="I360" s="11" t="str">
        <f t="shared" si="16"/>
        <v>Underweight</v>
      </c>
      <c r="J360" s="43" t="str">
        <f t="shared" si="17"/>
        <v>Normal</v>
      </c>
    </row>
    <row r="361" spans="1:10" x14ac:dyDescent="0.25">
      <c r="A361" s="11" t="s">
        <v>2012</v>
      </c>
      <c r="B361" s="11">
        <v>33.18</v>
      </c>
      <c r="C361" s="11">
        <v>4.79</v>
      </c>
      <c r="D361" s="11" t="s">
        <v>2380</v>
      </c>
      <c r="E361" s="11" t="s">
        <v>2380</v>
      </c>
      <c r="F361" s="11" t="s">
        <v>2380</v>
      </c>
      <c r="G361" s="12">
        <v>0</v>
      </c>
      <c r="H361" s="41" t="s">
        <v>2381</v>
      </c>
      <c r="I361" s="11" t="str">
        <f t="shared" si="16"/>
        <v>Obesity</v>
      </c>
      <c r="J361" s="43" t="str">
        <f t="shared" si="17"/>
        <v>Normal</v>
      </c>
    </row>
    <row r="362" spans="1:10" x14ac:dyDescent="0.25">
      <c r="A362" s="11" t="s">
        <v>2011</v>
      </c>
      <c r="B362" s="11">
        <v>36.1</v>
      </c>
      <c r="C362" s="11">
        <v>11.39</v>
      </c>
      <c r="D362" s="11" t="s">
        <v>2381</v>
      </c>
      <c r="E362" s="11" t="s">
        <v>2380</v>
      </c>
      <c r="F362" s="11" t="s">
        <v>2380</v>
      </c>
      <c r="G362" s="11">
        <v>2</v>
      </c>
      <c r="H362" s="42" t="s">
        <v>2380</v>
      </c>
      <c r="I362" s="11" t="str">
        <f t="shared" si="16"/>
        <v>Obesity</v>
      </c>
      <c r="J362" s="43" t="str">
        <f t="shared" si="17"/>
        <v>Diabetes</v>
      </c>
    </row>
    <row r="363" spans="1:10" x14ac:dyDescent="0.25">
      <c r="A363" s="11" t="s">
        <v>2010</v>
      </c>
      <c r="B363" s="11">
        <v>22.77</v>
      </c>
      <c r="C363" s="11">
        <v>6</v>
      </c>
      <c r="D363" s="11" t="s">
        <v>2380</v>
      </c>
      <c r="E363" s="11" t="s">
        <v>2380</v>
      </c>
      <c r="F363" s="11" t="s">
        <v>2380</v>
      </c>
      <c r="G363" s="12">
        <v>0</v>
      </c>
      <c r="H363" s="41" t="s">
        <v>2381</v>
      </c>
      <c r="I363" s="11" t="str">
        <f t="shared" si="16"/>
        <v>Healthy Weight</v>
      </c>
      <c r="J363" s="43" t="str">
        <f t="shared" si="17"/>
        <v>Prediabetes</v>
      </c>
    </row>
    <row r="364" spans="1:10" x14ac:dyDescent="0.25">
      <c r="A364" s="11" t="s">
        <v>2009</v>
      </c>
      <c r="B364" s="11">
        <v>21.24</v>
      </c>
      <c r="C364" s="11">
        <v>5.13</v>
      </c>
      <c r="D364" s="11" t="s">
        <v>2380</v>
      </c>
      <c r="E364" s="11" t="s">
        <v>2380</v>
      </c>
      <c r="F364" s="11" t="s">
        <v>2380</v>
      </c>
      <c r="G364" s="12">
        <v>0</v>
      </c>
      <c r="H364" s="41" t="s">
        <v>2381</v>
      </c>
      <c r="I364" s="11" t="str">
        <f t="shared" si="16"/>
        <v>Healthy Weight</v>
      </c>
      <c r="J364" s="43" t="str">
        <f t="shared" si="17"/>
        <v>Normal</v>
      </c>
    </row>
    <row r="365" spans="1:10" x14ac:dyDescent="0.25">
      <c r="A365" s="11" t="s">
        <v>2008</v>
      </c>
      <c r="B365" s="11">
        <v>17.600000000000001</v>
      </c>
      <c r="C365" s="11">
        <v>5.26</v>
      </c>
      <c r="D365" s="11" t="s">
        <v>2381</v>
      </c>
      <c r="E365" s="11" t="s">
        <v>2380</v>
      </c>
      <c r="F365" s="11" t="s">
        <v>2380</v>
      </c>
      <c r="G365" s="12">
        <v>0</v>
      </c>
      <c r="H365" s="41" t="s">
        <v>2381</v>
      </c>
      <c r="I365" s="11" t="str">
        <f t="shared" si="16"/>
        <v>Underweight</v>
      </c>
      <c r="J365" s="43" t="str">
        <f t="shared" si="17"/>
        <v>Normal</v>
      </c>
    </row>
    <row r="366" spans="1:10" x14ac:dyDescent="0.25">
      <c r="A366" s="11" t="s">
        <v>2007</v>
      </c>
      <c r="B366" s="11">
        <v>26.29</v>
      </c>
      <c r="C366" s="11">
        <v>6.84</v>
      </c>
      <c r="D366" s="11" t="s">
        <v>2380</v>
      </c>
      <c r="E366" s="11" t="s">
        <v>2380</v>
      </c>
      <c r="F366" s="11" t="s">
        <v>2380</v>
      </c>
      <c r="G366" s="12">
        <v>0</v>
      </c>
      <c r="H366" s="41" t="s">
        <v>2381</v>
      </c>
      <c r="I366" s="11" t="str">
        <f t="shared" si="16"/>
        <v>Overweight</v>
      </c>
      <c r="J366" s="43" t="str">
        <f t="shared" si="17"/>
        <v>Diabetes</v>
      </c>
    </row>
    <row r="367" spans="1:10" x14ac:dyDescent="0.25">
      <c r="A367" s="11" t="s">
        <v>2006</v>
      </c>
      <c r="B367" s="11">
        <v>35.31</v>
      </c>
      <c r="C367" s="11">
        <v>9.0399999999999991</v>
      </c>
      <c r="D367" s="11" t="s">
        <v>2380</v>
      </c>
      <c r="E367" s="11" t="s">
        <v>2380</v>
      </c>
      <c r="F367" s="11" t="s">
        <v>2380</v>
      </c>
      <c r="G367" s="12">
        <v>0</v>
      </c>
      <c r="H367" s="41" t="s">
        <v>2380</v>
      </c>
      <c r="I367" s="11" t="str">
        <f t="shared" si="16"/>
        <v>Obesity</v>
      </c>
      <c r="J367" s="43" t="str">
        <f t="shared" si="17"/>
        <v>Diabetes</v>
      </c>
    </row>
    <row r="368" spans="1:10" x14ac:dyDescent="0.25">
      <c r="A368" s="11" t="s">
        <v>2005</v>
      </c>
      <c r="B368" s="11">
        <v>27.04</v>
      </c>
      <c r="C368" s="11">
        <v>4.0999999999999996</v>
      </c>
      <c r="D368" s="11" t="s">
        <v>2380</v>
      </c>
      <c r="E368" s="11" t="s">
        <v>2380</v>
      </c>
      <c r="F368" s="11" t="s">
        <v>2380</v>
      </c>
      <c r="G368" s="11">
        <v>1</v>
      </c>
      <c r="H368" s="41" t="s">
        <v>2381</v>
      </c>
      <c r="I368" s="11" t="str">
        <f t="shared" si="16"/>
        <v>Overweight</v>
      </c>
      <c r="J368" s="43" t="str">
        <f t="shared" si="17"/>
        <v>Normal</v>
      </c>
    </row>
    <row r="369" spans="1:10" x14ac:dyDescent="0.25">
      <c r="A369" s="11" t="s">
        <v>2004</v>
      </c>
      <c r="B369" s="11">
        <v>30.23</v>
      </c>
      <c r="C369" s="11">
        <v>4.2300000000000004</v>
      </c>
      <c r="D369" s="11" t="s">
        <v>2381</v>
      </c>
      <c r="E369" s="11" t="s">
        <v>2380</v>
      </c>
      <c r="F369" s="11" t="s">
        <v>2382</v>
      </c>
      <c r="G369" s="11">
        <v>1</v>
      </c>
      <c r="H369" s="41" t="s">
        <v>2381</v>
      </c>
      <c r="I369" s="11" t="str">
        <f t="shared" si="16"/>
        <v>Obesity</v>
      </c>
      <c r="J369" s="43" t="str">
        <f t="shared" si="17"/>
        <v>Normal</v>
      </c>
    </row>
    <row r="370" spans="1:10" x14ac:dyDescent="0.25">
      <c r="A370" s="11" t="s">
        <v>2003</v>
      </c>
      <c r="B370" s="11">
        <v>30.6</v>
      </c>
      <c r="C370" s="11">
        <v>6.48</v>
      </c>
      <c r="D370" s="11" t="s">
        <v>2381</v>
      </c>
      <c r="E370" s="11" t="s">
        <v>2380</v>
      </c>
      <c r="F370" s="11" t="s">
        <v>2382</v>
      </c>
      <c r="G370" s="11">
        <v>1</v>
      </c>
      <c r="H370" s="41" t="s">
        <v>2381</v>
      </c>
      <c r="I370" s="11" t="str">
        <f t="shared" si="16"/>
        <v>Obesity</v>
      </c>
      <c r="J370" s="43" t="str">
        <f t="shared" si="17"/>
        <v>Diabetes</v>
      </c>
    </row>
    <row r="371" spans="1:10" x14ac:dyDescent="0.25">
      <c r="A371" s="11" t="s">
        <v>2002</v>
      </c>
      <c r="B371" s="11">
        <v>26.8</v>
      </c>
      <c r="C371" s="11">
        <v>5.53</v>
      </c>
      <c r="D371" s="11" t="s">
        <v>2380</v>
      </c>
      <c r="E371" s="11" t="s">
        <v>2380</v>
      </c>
      <c r="F371" s="11" t="s">
        <v>2380</v>
      </c>
      <c r="G371" s="11">
        <v>1</v>
      </c>
      <c r="H371" s="41" t="s">
        <v>2381</v>
      </c>
      <c r="I371" s="11" t="str">
        <f t="shared" si="16"/>
        <v>Overweight</v>
      </c>
      <c r="J371" s="43" t="str">
        <f t="shared" si="17"/>
        <v>Normal</v>
      </c>
    </row>
    <row r="372" spans="1:10" x14ac:dyDescent="0.25">
      <c r="A372" s="11" t="s">
        <v>2001</v>
      </c>
      <c r="B372" s="11">
        <v>16.86</v>
      </c>
      <c r="C372" s="11">
        <v>4.07</v>
      </c>
      <c r="D372" s="11" t="s">
        <v>2381</v>
      </c>
      <c r="E372" s="11" t="s">
        <v>2380</v>
      </c>
      <c r="F372" s="11" t="s">
        <v>2380</v>
      </c>
      <c r="G372" s="12">
        <v>0</v>
      </c>
      <c r="H372" s="41" t="s">
        <v>2381</v>
      </c>
      <c r="I372" s="11" t="str">
        <f t="shared" si="16"/>
        <v>Underweight</v>
      </c>
      <c r="J372" s="43" t="str">
        <f t="shared" si="17"/>
        <v>Normal</v>
      </c>
    </row>
    <row r="373" spans="1:10" x14ac:dyDescent="0.25">
      <c r="A373" s="11" t="s">
        <v>2000</v>
      </c>
      <c r="B373" s="11">
        <v>16.3</v>
      </c>
      <c r="C373" s="11">
        <v>5.51</v>
      </c>
      <c r="D373" s="11" t="s">
        <v>2380</v>
      </c>
      <c r="E373" s="11" t="s">
        <v>2380</v>
      </c>
      <c r="F373" s="11" t="s">
        <v>2380</v>
      </c>
      <c r="G373" s="11">
        <v>1</v>
      </c>
      <c r="H373" s="41" t="s">
        <v>2381</v>
      </c>
      <c r="I373" s="11" t="str">
        <f t="shared" si="16"/>
        <v>Underweight</v>
      </c>
      <c r="J373" s="43" t="str">
        <f t="shared" si="17"/>
        <v>Normal</v>
      </c>
    </row>
    <row r="374" spans="1:10" x14ac:dyDescent="0.25">
      <c r="A374" s="11" t="s">
        <v>1999</v>
      </c>
      <c r="B374" s="11">
        <v>29.81</v>
      </c>
      <c r="C374" s="11">
        <v>11.66</v>
      </c>
      <c r="D374" s="11" t="s">
        <v>2380</v>
      </c>
      <c r="E374" s="11" t="s">
        <v>2380</v>
      </c>
      <c r="F374" s="11" t="s">
        <v>2380</v>
      </c>
      <c r="G374" s="12">
        <v>0</v>
      </c>
      <c r="H374" s="41" t="s">
        <v>2381</v>
      </c>
      <c r="I374" s="11" t="str">
        <f t="shared" si="16"/>
        <v>Overweight</v>
      </c>
      <c r="J374" s="43" t="str">
        <f t="shared" si="17"/>
        <v>Diabetes</v>
      </c>
    </row>
    <row r="375" spans="1:10" x14ac:dyDescent="0.25">
      <c r="A375" s="11" t="s">
        <v>1998</v>
      </c>
      <c r="B375" s="11">
        <v>16.329999999999998</v>
      </c>
      <c r="C375" s="11">
        <v>7.26</v>
      </c>
      <c r="D375" s="11" t="s">
        <v>2381</v>
      </c>
      <c r="E375" s="11" t="s">
        <v>2380</v>
      </c>
      <c r="F375" s="11" t="s">
        <v>2380</v>
      </c>
      <c r="G375" s="12">
        <v>0</v>
      </c>
      <c r="H375" s="41" t="s">
        <v>2381</v>
      </c>
      <c r="I375" s="11" t="str">
        <f t="shared" si="16"/>
        <v>Underweight</v>
      </c>
      <c r="J375" s="43" t="str">
        <f t="shared" si="17"/>
        <v>Diabetes</v>
      </c>
    </row>
    <row r="376" spans="1:10" x14ac:dyDescent="0.25">
      <c r="A376" s="11" t="s">
        <v>1997</v>
      </c>
      <c r="B376" s="11">
        <v>16.37</v>
      </c>
      <c r="C376" s="11">
        <v>4.79</v>
      </c>
      <c r="D376" s="11" t="s">
        <v>2381</v>
      </c>
      <c r="E376" s="11" t="s">
        <v>2380</v>
      </c>
      <c r="F376" s="11" t="s">
        <v>2380</v>
      </c>
      <c r="G376" s="12">
        <v>0</v>
      </c>
      <c r="H376" s="41" t="s">
        <v>2381</v>
      </c>
      <c r="I376" s="11" t="str">
        <f t="shared" si="16"/>
        <v>Underweight</v>
      </c>
      <c r="J376" s="43" t="str">
        <f t="shared" si="17"/>
        <v>Normal</v>
      </c>
    </row>
    <row r="377" spans="1:10" x14ac:dyDescent="0.25">
      <c r="A377" s="11" t="s">
        <v>1996</v>
      </c>
      <c r="B377" s="11">
        <v>22.42</v>
      </c>
      <c r="C377" s="11">
        <v>4.68</v>
      </c>
      <c r="D377" s="11" t="s">
        <v>2381</v>
      </c>
      <c r="E377" s="11" t="s">
        <v>2380</v>
      </c>
      <c r="F377" s="11" t="s">
        <v>2380</v>
      </c>
      <c r="G377" s="11">
        <v>1</v>
      </c>
      <c r="H377" s="42" t="s">
        <v>2380</v>
      </c>
      <c r="I377" s="11" t="str">
        <f t="shared" si="16"/>
        <v>Healthy Weight</v>
      </c>
      <c r="J377" s="43" t="str">
        <f t="shared" si="17"/>
        <v>Normal</v>
      </c>
    </row>
    <row r="378" spans="1:10" x14ac:dyDescent="0.25">
      <c r="A378" s="11" t="s">
        <v>1995</v>
      </c>
      <c r="B378" s="11">
        <v>31.35</v>
      </c>
      <c r="C378" s="11">
        <v>4.33</v>
      </c>
      <c r="D378" s="11" t="s">
        <v>2381</v>
      </c>
      <c r="E378" s="11" t="s">
        <v>2380</v>
      </c>
      <c r="F378" s="11" t="s">
        <v>2382</v>
      </c>
      <c r="G378" s="11">
        <v>1</v>
      </c>
      <c r="H378" s="42" t="s">
        <v>2380</v>
      </c>
      <c r="I378" s="11" t="str">
        <f t="shared" si="16"/>
        <v>Obesity</v>
      </c>
      <c r="J378" s="43" t="str">
        <f t="shared" si="17"/>
        <v>Normal</v>
      </c>
    </row>
    <row r="379" spans="1:10" x14ac:dyDescent="0.25">
      <c r="A379" s="11" t="s">
        <v>1994</v>
      </c>
      <c r="B379" s="11">
        <v>31.9</v>
      </c>
      <c r="C379" s="11">
        <v>11.89</v>
      </c>
      <c r="D379" s="11" t="s">
        <v>2380</v>
      </c>
      <c r="E379" s="11" t="s">
        <v>2380</v>
      </c>
      <c r="F379" s="11" t="s">
        <v>2380</v>
      </c>
      <c r="G379" s="12">
        <v>0</v>
      </c>
      <c r="H379" s="41" t="s">
        <v>2380</v>
      </c>
      <c r="I379" s="11" t="str">
        <f t="shared" si="16"/>
        <v>Obesity</v>
      </c>
      <c r="J379" s="43" t="str">
        <f t="shared" si="17"/>
        <v>Diabetes</v>
      </c>
    </row>
    <row r="380" spans="1:10" x14ac:dyDescent="0.25">
      <c r="A380" s="11" t="s">
        <v>1993</v>
      </c>
      <c r="B380" s="11">
        <v>30.6</v>
      </c>
      <c r="C380" s="11">
        <v>5.24</v>
      </c>
      <c r="D380" s="11" t="s">
        <v>2380</v>
      </c>
      <c r="E380" s="11" t="s">
        <v>2380</v>
      </c>
      <c r="F380" s="11" t="s">
        <v>2380</v>
      </c>
      <c r="G380" s="12">
        <v>0</v>
      </c>
      <c r="H380" s="41" t="s">
        <v>2381</v>
      </c>
      <c r="I380" s="11" t="str">
        <f t="shared" si="16"/>
        <v>Obesity</v>
      </c>
      <c r="J380" s="43" t="str">
        <f t="shared" si="17"/>
        <v>Normal</v>
      </c>
    </row>
    <row r="381" spans="1:10" x14ac:dyDescent="0.25">
      <c r="A381" s="11" t="s">
        <v>1992</v>
      </c>
      <c r="B381" s="11">
        <v>28.975000000000001</v>
      </c>
      <c r="C381" s="11">
        <v>7.63</v>
      </c>
      <c r="D381" s="11" t="s">
        <v>2380</v>
      </c>
      <c r="E381" s="11" t="s">
        <v>2380</v>
      </c>
      <c r="F381" s="11" t="s">
        <v>2380</v>
      </c>
      <c r="G381" s="12">
        <v>0</v>
      </c>
      <c r="H381" s="41" t="s">
        <v>2381</v>
      </c>
      <c r="I381" s="11" t="str">
        <f t="shared" si="16"/>
        <v>Overweight</v>
      </c>
      <c r="J381" s="43" t="str">
        <f t="shared" si="17"/>
        <v>Diabetes</v>
      </c>
    </row>
    <row r="382" spans="1:10" x14ac:dyDescent="0.25">
      <c r="A382" s="11" t="s">
        <v>1991</v>
      </c>
      <c r="B382" s="11">
        <v>24.86</v>
      </c>
      <c r="C382" s="11">
        <v>8.92</v>
      </c>
      <c r="D382" s="11" t="s">
        <v>2381</v>
      </c>
      <c r="E382" s="11" t="s">
        <v>2380</v>
      </c>
      <c r="F382" s="11" t="s">
        <v>2380</v>
      </c>
      <c r="G382" s="11">
        <v>2</v>
      </c>
      <c r="H382" s="42" t="s">
        <v>2380</v>
      </c>
      <c r="I382" s="11" t="str">
        <f t="shared" si="16"/>
        <v>Healthy Weight</v>
      </c>
      <c r="J382" s="43" t="str">
        <f t="shared" si="17"/>
        <v>Diabetes</v>
      </c>
    </row>
    <row r="383" spans="1:10" x14ac:dyDescent="0.25">
      <c r="A383" s="11" t="s">
        <v>1990</v>
      </c>
      <c r="B383" s="11">
        <v>19.54</v>
      </c>
      <c r="C383" s="11">
        <v>5.37</v>
      </c>
      <c r="D383" s="11" t="s">
        <v>2380</v>
      </c>
      <c r="E383" s="11" t="s">
        <v>2380</v>
      </c>
      <c r="F383" s="11" t="s">
        <v>2380</v>
      </c>
      <c r="G383" s="12">
        <v>0</v>
      </c>
      <c r="H383" s="41" t="s">
        <v>2381</v>
      </c>
      <c r="I383" s="11" t="str">
        <f t="shared" si="16"/>
        <v>Healthy Weight</v>
      </c>
      <c r="J383" s="43" t="str">
        <f t="shared" si="17"/>
        <v>Normal</v>
      </c>
    </row>
    <row r="384" spans="1:10" x14ac:dyDescent="0.25">
      <c r="A384" s="11" t="s">
        <v>1989</v>
      </c>
      <c r="B384" s="11">
        <v>26.74</v>
      </c>
      <c r="C384" s="11">
        <v>4.3099999999999996</v>
      </c>
      <c r="D384" s="11" t="s">
        <v>2380</v>
      </c>
      <c r="E384" s="11" t="s">
        <v>2380</v>
      </c>
      <c r="F384" s="11" t="s">
        <v>2380</v>
      </c>
      <c r="G384" s="12">
        <v>0</v>
      </c>
      <c r="H384" s="41" t="s">
        <v>2381</v>
      </c>
      <c r="I384" s="11" t="str">
        <f t="shared" si="16"/>
        <v>Overweight</v>
      </c>
      <c r="J384" s="43" t="str">
        <f t="shared" si="17"/>
        <v>Normal</v>
      </c>
    </row>
    <row r="385" spans="1:10" x14ac:dyDescent="0.25">
      <c r="A385" s="11" t="s">
        <v>1988</v>
      </c>
      <c r="B385" s="11">
        <v>22.99</v>
      </c>
      <c r="C385" s="11">
        <v>10.46</v>
      </c>
      <c r="D385" s="11" t="s">
        <v>2380</v>
      </c>
      <c r="E385" s="11" t="s">
        <v>2380</v>
      </c>
      <c r="F385" s="11" t="s">
        <v>2380</v>
      </c>
      <c r="G385" s="11">
        <v>3</v>
      </c>
      <c r="H385" s="41" t="s">
        <v>2381</v>
      </c>
      <c r="I385" s="11" t="str">
        <f t="shared" si="16"/>
        <v>Healthy Weight</v>
      </c>
      <c r="J385" s="43" t="str">
        <f t="shared" si="17"/>
        <v>Diabetes</v>
      </c>
    </row>
    <row r="386" spans="1:10" x14ac:dyDescent="0.25">
      <c r="A386" s="11" t="s">
        <v>1987</v>
      </c>
      <c r="B386" s="11">
        <v>31.46</v>
      </c>
      <c r="C386" s="11">
        <v>7.39</v>
      </c>
      <c r="D386" s="11" t="s">
        <v>2380</v>
      </c>
      <c r="E386" s="11" t="s">
        <v>2380</v>
      </c>
      <c r="F386" s="11" t="s">
        <v>2380</v>
      </c>
      <c r="G386" s="12">
        <v>0</v>
      </c>
      <c r="H386" s="41" t="s">
        <v>2380</v>
      </c>
      <c r="I386" s="11" t="str">
        <f t="shared" si="16"/>
        <v>Obesity</v>
      </c>
      <c r="J386" s="43" t="str">
        <f t="shared" si="17"/>
        <v>Diabetes</v>
      </c>
    </row>
    <row r="387" spans="1:10" x14ac:dyDescent="0.25">
      <c r="A387" s="11" t="s">
        <v>1986</v>
      </c>
      <c r="B387" s="11">
        <v>30.86</v>
      </c>
      <c r="C387" s="11">
        <v>6.18</v>
      </c>
      <c r="D387" s="11" t="s">
        <v>2380</v>
      </c>
      <c r="E387" s="11" t="s">
        <v>2381</v>
      </c>
      <c r="F387" s="11" t="s">
        <v>2380</v>
      </c>
      <c r="G387" s="11">
        <v>2</v>
      </c>
      <c r="H387" s="41" t="s">
        <v>2381</v>
      </c>
      <c r="I387" s="11" t="str">
        <f t="shared" ref="I387:I450" si="18">IF(B387 &lt; 18.5, "Underweight", IF(B387 &lt; 25, "Healthy Weight", IF(B387 &lt; 30, "Overweight", "Obesity")))</f>
        <v>Obesity</v>
      </c>
      <c r="J387" s="43" t="str">
        <f t="shared" ref="J387:J450" si="19">IF(C387 &lt; 5.7, "Normal", IF(C387 &lt;= 6.4, "Prediabetes", "Diabetes"))</f>
        <v>Prediabetes</v>
      </c>
    </row>
    <row r="388" spans="1:10" x14ac:dyDescent="0.25">
      <c r="A388" s="11" t="s">
        <v>1985</v>
      </c>
      <c r="B388" s="11">
        <v>31.96</v>
      </c>
      <c r="C388" s="11">
        <v>8.86</v>
      </c>
      <c r="D388" s="11" t="s">
        <v>2380</v>
      </c>
      <c r="E388" s="11" t="s">
        <v>2380</v>
      </c>
      <c r="F388" s="11" t="s">
        <v>2380</v>
      </c>
      <c r="G388" s="12">
        <v>0</v>
      </c>
      <c r="H388" s="41" t="s">
        <v>2381</v>
      </c>
      <c r="I388" s="11" t="str">
        <f t="shared" si="18"/>
        <v>Obesity</v>
      </c>
      <c r="J388" s="43" t="str">
        <f t="shared" si="19"/>
        <v>Diabetes</v>
      </c>
    </row>
    <row r="389" spans="1:10" x14ac:dyDescent="0.25">
      <c r="A389" s="11" t="s">
        <v>1984</v>
      </c>
      <c r="B389" s="11">
        <v>23.76</v>
      </c>
      <c r="C389" s="11">
        <v>10.96</v>
      </c>
      <c r="D389" s="11" t="s">
        <v>2380</v>
      </c>
      <c r="E389" s="11" t="s">
        <v>2380</v>
      </c>
      <c r="F389" s="11" t="s">
        <v>2380</v>
      </c>
      <c r="G389" s="11">
        <v>3</v>
      </c>
      <c r="H389" s="41" t="s">
        <v>2381</v>
      </c>
      <c r="I389" s="11" t="str">
        <f t="shared" si="18"/>
        <v>Healthy Weight</v>
      </c>
      <c r="J389" s="43" t="str">
        <f t="shared" si="19"/>
        <v>Diabetes</v>
      </c>
    </row>
    <row r="390" spans="1:10" x14ac:dyDescent="0.25">
      <c r="A390" s="11" t="s">
        <v>1983</v>
      </c>
      <c r="B390" s="11">
        <v>19.38</v>
      </c>
      <c r="C390" s="11">
        <v>6.28</v>
      </c>
      <c r="D390" s="11" t="s">
        <v>2380</v>
      </c>
      <c r="E390" s="11" t="s">
        <v>2380</v>
      </c>
      <c r="F390" s="11" t="s">
        <v>2380</v>
      </c>
      <c r="G390" s="12">
        <v>0</v>
      </c>
      <c r="H390" s="41" t="s">
        <v>2381</v>
      </c>
      <c r="I390" s="11" t="str">
        <f t="shared" si="18"/>
        <v>Healthy Weight</v>
      </c>
      <c r="J390" s="43" t="str">
        <f t="shared" si="19"/>
        <v>Prediabetes</v>
      </c>
    </row>
    <row r="391" spans="1:10" x14ac:dyDescent="0.25">
      <c r="A391" s="11" t="s">
        <v>1982</v>
      </c>
      <c r="B391" s="11">
        <v>16.21</v>
      </c>
      <c r="C391" s="11">
        <v>6.29</v>
      </c>
      <c r="D391" s="11" t="s">
        <v>2381</v>
      </c>
      <c r="E391" s="11" t="s">
        <v>2380</v>
      </c>
      <c r="F391" s="11" t="s">
        <v>2380</v>
      </c>
      <c r="G391" s="11">
        <v>1</v>
      </c>
      <c r="H391" s="41" t="s">
        <v>2381</v>
      </c>
      <c r="I391" s="11" t="str">
        <f t="shared" si="18"/>
        <v>Underweight</v>
      </c>
      <c r="J391" s="43" t="str">
        <f t="shared" si="19"/>
        <v>Prediabetes</v>
      </c>
    </row>
    <row r="392" spans="1:10" x14ac:dyDescent="0.25">
      <c r="A392" s="11" t="s">
        <v>1981</v>
      </c>
      <c r="B392" s="11">
        <v>32.54</v>
      </c>
      <c r="C392" s="11">
        <v>4.0199999999999996</v>
      </c>
      <c r="D392" s="11" t="s">
        <v>2380</v>
      </c>
      <c r="E392" s="11" t="s">
        <v>2381</v>
      </c>
      <c r="F392" s="11" t="s">
        <v>2380</v>
      </c>
      <c r="G392" s="11">
        <v>1</v>
      </c>
      <c r="H392" s="41" t="s">
        <v>2381</v>
      </c>
      <c r="I392" s="11" t="str">
        <f t="shared" si="18"/>
        <v>Obesity</v>
      </c>
      <c r="J392" s="43" t="str">
        <f t="shared" si="19"/>
        <v>Normal</v>
      </c>
    </row>
    <row r="393" spans="1:10" x14ac:dyDescent="0.25">
      <c r="A393" s="11" t="s">
        <v>1980</v>
      </c>
      <c r="B393" s="11">
        <v>36.765000000000001</v>
      </c>
      <c r="C393" s="11">
        <v>11.95</v>
      </c>
      <c r="D393" s="11" t="s">
        <v>2381</v>
      </c>
      <c r="E393" s="11" t="s">
        <v>2380</v>
      </c>
      <c r="F393" s="11" t="s">
        <v>2380</v>
      </c>
      <c r="G393" s="11">
        <v>2</v>
      </c>
      <c r="H393" s="42" t="s">
        <v>2380</v>
      </c>
      <c r="I393" s="11" t="str">
        <f t="shared" si="18"/>
        <v>Obesity</v>
      </c>
      <c r="J393" s="43" t="str">
        <f t="shared" si="19"/>
        <v>Diabetes</v>
      </c>
    </row>
    <row r="394" spans="1:10" x14ac:dyDescent="0.25">
      <c r="A394" s="11" t="s">
        <v>1979</v>
      </c>
      <c r="B394" s="11">
        <v>35.909999999999997</v>
      </c>
      <c r="C394" s="11">
        <v>8.7100000000000009</v>
      </c>
      <c r="D394" s="11" t="s">
        <v>2380</v>
      </c>
      <c r="E394" s="11" t="s">
        <v>2380</v>
      </c>
      <c r="F394" s="11" t="s">
        <v>2380</v>
      </c>
      <c r="G394" s="12">
        <v>0</v>
      </c>
      <c r="H394" s="41" t="s">
        <v>2380</v>
      </c>
      <c r="I394" s="11" t="str">
        <f t="shared" si="18"/>
        <v>Obesity</v>
      </c>
      <c r="J394" s="43" t="str">
        <f t="shared" si="19"/>
        <v>Diabetes</v>
      </c>
    </row>
    <row r="395" spans="1:10" x14ac:dyDescent="0.25">
      <c r="A395" s="11" t="s">
        <v>1978</v>
      </c>
      <c r="B395" s="11">
        <v>32.06</v>
      </c>
      <c r="C395" s="11">
        <v>4.67</v>
      </c>
      <c r="D395" s="11" t="s">
        <v>2380</v>
      </c>
      <c r="E395" s="11" t="s">
        <v>2381</v>
      </c>
      <c r="F395" s="11" t="s">
        <v>2380</v>
      </c>
      <c r="G395" s="11">
        <v>1</v>
      </c>
      <c r="H395" s="41" t="s">
        <v>2381</v>
      </c>
      <c r="I395" s="11" t="str">
        <f t="shared" si="18"/>
        <v>Obesity</v>
      </c>
      <c r="J395" s="43" t="str">
        <f t="shared" si="19"/>
        <v>Normal</v>
      </c>
    </row>
    <row r="396" spans="1:10" x14ac:dyDescent="0.25">
      <c r="A396" s="11" t="s">
        <v>1977</v>
      </c>
      <c r="B396" s="11">
        <v>24.1</v>
      </c>
      <c r="C396" s="11">
        <v>11.14</v>
      </c>
      <c r="D396" s="11" t="s">
        <v>2381</v>
      </c>
      <c r="E396" s="11" t="s">
        <v>2380</v>
      </c>
      <c r="F396" s="11" t="s">
        <v>2380</v>
      </c>
      <c r="G396" s="11">
        <v>1</v>
      </c>
      <c r="H396" s="42" t="s">
        <v>2380</v>
      </c>
      <c r="I396" s="11" t="str">
        <f t="shared" si="18"/>
        <v>Healthy Weight</v>
      </c>
      <c r="J396" s="43" t="str">
        <f t="shared" si="19"/>
        <v>Diabetes</v>
      </c>
    </row>
    <row r="397" spans="1:10" x14ac:dyDescent="0.25">
      <c r="A397" s="11" t="s">
        <v>1976</v>
      </c>
      <c r="B397" s="11">
        <v>27.1</v>
      </c>
      <c r="C397" s="11">
        <v>9.0500000000000007</v>
      </c>
      <c r="D397" s="11" t="s">
        <v>2380</v>
      </c>
      <c r="E397" s="11" t="s">
        <v>2380</v>
      </c>
      <c r="F397" s="11" t="s">
        <v>2380</v>
      </c>
      <c r="G397" s="11">
        <v>2</v>
      </c>
      <c r="H397" s="41" t="s">
        <v>2380</v>
      </c>
      <c r="I397" s="11" t="str">
        <f t="shared" si="18"/>
        <v>Overweight</v>
      </c>
      <c r="J397" s="43" t="str">
        <f t="shared" si="19"/>
        <v>Diabetes</v>
      </c>
    </row>
    <row r="398" spans="1:10" x14ac:dyDescent="0.25">
      <c r="A398" s="11" t="s">
        <v>1975</v>
      </c>
      <c r="B398" s="11">
        <v>24.42</v>
      </c>
      <c r="C398" s="11">
        <v>11.31</v>
      </c>
      <c r="D398" s="11" t="s">
        <v>2380</v>
      </c>
      <c r="E398" s="11" t="s">
        <v>2380</v>
      </c>
      <c r="F398" s="11" t="s">
        <v>2380</v>
      </c>
      <c r="G398" s="12">
        <v>0</v>
      </c>
      <c r="H398" s="41" t="s">
        <v>2381</v>
      </c>
      <c r="I398" s="11" t="str">
        <f t="shared" si="18"/>
        <v>Healthy Weight</v>
      </c>
      <c r="J398" s="43" t="str">
        <f t="shared" si="19"/>
        <v>Diabetes</v>
      </c>
    </row>
    <row r="399" spans="1:10" x14ac:dyDescent="0.25">
      <c r="A399" s="11" t="s">
        <v>1974</v>
      </c>
      <c r="B399" s="11">
        <v>26.695</v>
      </c>
      <c r="C399" s="11">
        <v>4.68</v>
      </c>
      <c r="D399" s="11" t="s">
        <v>2381</v>
      </c>
      <c r="E399" s="11" t="s">
        <v>2380</v>
      </c>
      <c r="F399" s="11" t="s">
        <v>2380</v>
      </c>
      <c r="G399" s="11">
        <v>2</v>
      </c>
      <c r="H399" s="41" t="s">
        <v>2381</v>
      </c>
      <c r="I399" s="11" t="str">
        <f t="shared" si="18"/>
        <v>Overweight</v>
      </c>
      <c r="J399" s="43" t="str">
        <f t="shared" si="19"/>
        <v>Normal</v>
      </c>
    </row>
    <row r="400" spans="1:10" x14ac:dyDescent="0.25">
      <c r="A400" s="11" t="s">
        <v>1973</v>
      </c>
      <c r="B400" s="11">
        <v>27.79</v>
      </c>
      <c r="C400" s="11">
        <v>6.05</v>
      </c>
      <c r="D400" s="11" t="s">
        <v>2381</v>
      </c>
      <c r="E400" s="11" t="s">
        <v>2381</v>
      </c>
      <c r="F400" s="11" t="s">
        <v>2380</v>
      </c>
      <c r="G400" s="11">
        <v>1</v>
      </c>
      <c r="H400" s="41" t="s">
        <v>2381</v>
      </c>
      <c r="I400" s="11" t="str">
        <f t="shared" si="18"/>
        <v>Overweight</v>
      </c>
      <c r="J400" s="43" t="str">
        <f t="shared" si="19"/>
        <v>Prediabetes</v>
      </c>
    </row>
    <row r="401" spans="1:10" x14ac:dyDescent="0.25">
      <c r="A401" s="11" t="s">
        <v>1972</v>
      </c>
      <c r="B401" s="11">
        <v>32.68</v>
      </c>
      <c r="C401" s="11">
        <v>4.68</v>
      </c>
      <c r="D401" s="11" t="s">
        <v>2381</v>
      </c>
      <c r="E401" s="11" t="s">
        <v>2380</v>
      </c>
      <c r="F401" s="11" t="s">
        <v>2380</v>
      </c>
      <c r="G401" s="12">
        <v>0</v>
      </c>
      <c r="H401" s="42" t="s">
        <v>2380</v>
      </c>
      <c r="I401" s="11" t="str">
        <f t="shared" si="18"/>
        <v>Obesity</v>
      </c>
      <c r="J401" s="43" t="str">
        <f t="shared" si="19"/>
        <v>Normal</v>
      </c>
    </row>
    <row r="402" spans="1:10" x14ac:dyDescent="0.25">
      <c r="A402" s="11" t="s">
        <v>1971</v>
      </c>
      <c r="B402" s="11">
        <v>26.4</v>
      </c>
      <c r="C402" s="11">
        <v>9.5</v>
      </c>
      <c r="D402" s="11" t="s">
        <v>2381</v>
      </c>
      <c r="E402" s="11" t="s">
        <v>2380</v>
      </c>
      <c r="F402" s="11" t="s">
        <v>2380</v>
      </c>
      <c r="G402" s="11">
        <v>2</v>
      </c>
      <c r="H402" s="42" t="s">
        <v>2380</v>
      </c>
      <c r="I402" s="11" t="str">
        <f t="shared" si="18"/>
        <v>Overweight</v>
      </c>
      <c r="J402" s="43" t="str">
        <f t="shared" si="19"/>
        <v>Diabetes</v>
      </c>
    </row>
    <row r="403" spans="1:10" x14ac:dyDescent="0.25">
      <c r="A403" s="11" t="s">
        <v>1970</v>
      </c>
      <c r="B403" s="11">
        <v>23.655000000000001</v>
      </c>
      <c r="C403" s="11">
        <v>10.84</v>
      </c>
      <c r="D403" s="11" t="s">
        <v>2381</v>
      </c>
      <c r="E403" s="11" t="s">
        <v>2380</v>
      </c>
      <c r="F403" s="11" t="s">
        <v>2382</v>
      </c>
      <c r="G403" s="11">
        <v>1</v>
      </c>
      <c r="H403" s="41" t="s">
        <v>2381</v>
      </c>
      <c r="I403" s="11" t="str">
        <f t="shared" si="18"/>
        <v>Healthy Weight</v>
      </c>
      <c r="J403" s="43" t="str">
        <f t="shared" si="19"/>
        <v>Diabetes</v>
      </c>
    </row>
    <row r="404" spans="1:10" x14ac:dyDescent="0.25">
      <c r="A404" s="11" t="s">
        <v>1969</v>
      </c>
      <c r="B404" s="11">
        <v>27.36</v>
      </c>
      <c r="C404" s="11">
        <v>5.88</v>
      </c>
      <c r="D404" s="11" t="s">
        <v>2380</v>
      </c>
      <c r="E404" s="11" t="s">
        <v>2380</v>
      </c>
      <c r="F404" s="11" t="s">
        <v>2380</v>
      </c>
      <c r="G404" s="11">
        <v>2</v>
      </c>
      <c r="H404" s="41" t="s">
        <v>2380</v>
      </c>
      <c r="I404" s="11" t="str">
        <f t="shared" si="18"/>
        <v>Overweight</v>
      </c>
      <c r="J404" s="43" t="str">
        <f t="shared" si="19"/>
        <v>Prediabetes</v>
      </c>
    </row>
    <row r="405" spans="1:10" x14ac:dyDescent="0.25">
      <c r="A405" s="11" t="s">
        <v>1968</v>
      </c>
      <c r="B405" s="11">
        <v>27.82</v>
      </c>
      <c r="C405" s="11">
        <v>5.24</v>
      </c>
      <c r="D405" s="11" t="s">
        <v>2381</v>
      </c>
      <c r="E405" s="11" t="s">
        <v>2380</v>
      </c>
      <c r="F405" s="11" t="s">
        <v>2380</v>
      </c>
      <c r="G405" s="12">
        <v>0</v>
      </c>
      <c r="H405" s="41" t="s">
        <v>2381</v>
      </c>
      <c r="I405" s="11" t="str">
        <f t="shared" si="18"/>
        <v>Overweight</v>
      </c>
      <c r="J405" s="43" t="str">
        <f t="shared" si="19"/>
        <v>Normal</v>
      </c>
    </row>
    <row r="406" spans="1:10" x14ac:dyDescent="0.25">
      <c r="A406" s="11" t="s">
        <v>1967</v>
      </c>
      <c r="B406" s="11">
        <v>25.46</v>
      </c>
      <c r="C406" s="11">
        <v>11.75</v>
      </c>
      <c r="D406" s="11" t="s">
        <v>2380</v>
      </c>
      <c r="E406" s="11" t="s">
        <v>2380</v>
      </c>
      <c r="F406" s="11" t="s">
        <v>2380</v>
      </c>
      <c r="G406" s="12">
        <v>0</v>
      </c>
      <c r="H406" s="41" t="s">
        <v>2380</v>
      </c>
      <c r="I406" s="11" t="str">
        <f t="shared" si="18"/>
        <v>Overweight</v>
      </c>
      <c r="J406" s="43" t="str">
        <f t="shared" si="19"/>
        <v>Diabetes</v>
      </c>
    </row>
    <row r="407" spans="1:10" x14ac:dyDescent="0.25">
      <c r="A407" s="11" t="s">
        <v>1966</v>
      </c>
      <c r="B407" s="11">
        <v>25.1</v>
      </c>
      <c r="C407" s="11">
        <v>6.97</v>
      </c>
      <c r="D407" s="11" t="s">
        <v>2380</v>
      </c>
      <c r="E407" s="11" t="s">
        <v>2380</v>
      </c>
      <c r="F407" s="11" t="s">
        <v>2380</v>
      </c>
      <c r="G407" s="12">
        <v>0</v>
      </c>
      <c r="H407" s="41" t="s">
        <v>2381</v>
      </c>
      <c r="I407" s="11" t="str">
        <f t="shared" si="18"/>
        <v>Overweight</v>
      </c>
      <c r="J407" s="43" t="str">
        <f t="shared" si="19"/>
        <v>Diabetes</v>
      </c>
    </row>
    <row r="408" spans="1:10" x14ac:dyDescent="0.25">
      <c r="A408" s="11" t="s">
        <v>1965</v>
      </c>
      <c r="B408" s="11">
        <v>32.11</v>
      </c>
      <c r="C408" s="11">
        <v>4.76</v>
      </c>
      <c r="D408" s="11" t="s">
        <v>2380</v>
      </c>
      <c r="E408" s="11" t="s">
        <v>2380</v>
      </c>
      <c r="F408" s="11" t="s">
        <v>2380</v>
      </c>
      <c r="G408" s="11">
        <v>2</v>
      </c>
      <c r="H408" s="41" t="s">
        <v>2380</v>
      </c>
      <c r="I408" s="11" t="str">
        <f t="shared" si="18"/>
        <v>Obesity</v>
      </c>
      <c r="J408" s="43" t="str">
        <f t="shared" si="19"/>
        <v>Normal</v>
      </c>
    </row>
    <row r="409" spans="1:10" x14ac:dyDescent="0.25">
      <c r="A409" s="11" t="s">
        <v>1964</v>
      </c>
      <c r="B409" s="11">
        <v>29.8</v>
      </c>
      <c r="C409" s="11">
        <v>8.24</v>
      </c>
      <c r="D409" s="11" t="s">
        <v>2381</v>
      </c>
      <c r="E409" s="11" t="s">
        <v>2380</v>
      </c>
      <c r="F409" s="11" t="s">
        <v>2380</v>
      </c>
      <c r="G409" s="11">
        <v>1</v>
      </c>
      <c r="H409" s="41" t="s">
        <v>2381</v>
      </c>
      <c r="I409" s="11" t="str">
        <f t="shared" si="18"/>
        <v>Overweight</v>
      </c>
      <c r="J409" s="43" t="str">
        <f t="shared" si="19"/>
        <v>Diabetes</v>
      </c>
    </row>
    <row r="410" spans="1:10" x14ac:dyDescent="0.25">
      <c r="A410" s="11" t="s">
        <v>1963</v>
      </c>
      <c r="B410" s="11">
        <v>24.01</v>
      </c>
      <c r="C410" s="11">
        <v>4.76</v>
      </c>
      <c r="D410" s="11" t="s">
        <v>2380</v>
      </c>
      <c r="E410" s="11" t="s">
        <v>2380</v>
      </c>
      <c r="F410" s="11" t="s">
        <v>2380</v>
      </c>
      <c r="G410" s="11">
        <v>1</v>
      </c>
      <c r="H410" s="41" t="s">
        <v>2381</v>
      </c>
      <c r="I410" s="11" t="str">
        <f t="shared" si="18"/>
        <v>Healthy Weight</v>
      </c>
      <c r="J410" s="43" t="str">
        <f t="shared" si="19"/>
        <v>Normal</v>
      </c>
    </row>
    <row r="411" spans="1:10" x14ac:dyDescent="0.25">
      <c r="A411" s="11" t="s">
        <v>1962</v>
      </c>
      <c r="B411" s="11">
        <v>23.21</v>
      </c>
      <c r="C411" s="11">
        <v>6.03</v>
      </c>
      <c r="D411" s="11" t="s">
        <v>2380</v>
      </c>
      <c r="E411" s="11" t="s">
        <v>2380</v>
      </c>
      <c r="F411" s="11" t="s">
        <v>2380</v>
      </c>
      <c r="G411" s="11">
        <v>1</v>
      </c>
      <c r="H411" s="41" t="s">
        <v>2380</v>
      </c>
      <c r="I411" s="11" t="str">
        <f t="shared" si="18"/>
        <v>Healthy Weight</v>
      </c>
      <c r="J411" s="43" t="str">
        <f t="shared" si="19"/>
        <v>Prediabetes</v>
      </c>
    </row>
    <row r="412" spans="1:10" x14ac:dyDescent="0.25">
      <c r="A412" s="11" t="s">
        <v>1961</v>
      </c>
      <c r="B412" s="11">
        <v>21.2</v>
      </c>
      <c r="C412" s="11">
        <v>4.07</v>
      </c>
      <c r="D412" s="11" t="s">
        <v>2381</v>
      </c>
      <c r="E412" s="11" t="s">
        <v>2380</v>
      </c>
      <c r="F412" s="11" t="s">
        <v>2380</v>
      </c>
      <c r="G412" s="11">
        <v>1</v>
      </c>
      <c r="H412" s="41" t="s">
        <v>2381</v>
      </c>
      <c r="I412" s="11" t="str">
        <f t="shared" si="18"/>
        <v>Healthy Weight</v>
      </c>
      <c r="J412" s="43" t="str">
        <f t="shared" si="19"/>
        <v>Normal</v>
      </c>
    </row>
    <row r="413" spans="1:10" x14ac:dyDescent="0.25">
      <c r="A413" s="11" t="s">
        <v>1960</v>
      </c>
      <c r="B413" s="11">
        <v>28.215</v>
      </c>
      <c r="C413" s="11">
        <v>8.26</v>
      </c>
      <c r="D413" s="11" t="s">
        <v>2381</v>
      </c>
      <c r="E413" s="11" t="s">
        <v>2380</v>
      </c>
      <c r="F413" s="11" t="s">
        <v>2380</v>
      </c>
      <c r="G413" s="11">
        <v>1</v>
      </c>
      <c r="H413" s="41" t="s">
        <v>2381</v>
      </c>
      <c r="I413" s="11" t="str">
        <f t="shared" si="18"/>
        <v>Overweight</v>
      </c>
      <c r="J413" s="43" t="str">
        <f t="shared" si="19"/>
        <v>Diabetes</v>
      </c>
    </row>
    <row r="414" spans="1:10" x14ac:dyDescent="0.25">
      <c r="A414" s="11" t="s">
        <v>1959</v>
      </c>
      <c r="B414" s="11">
        <v>38.094999999999999</v>
      </c>
      <c r="C414" s="11">
        <v>4.76</v>
      </c>
      <c r="D414" s="11" t="s">
        <v>2380</v>
      </c>
      <c r="E414" s="11" t="s">
        <v>2380</v>
      </c>
      <c r="F414" s="11" t="s">
        <v>2380</v>
      </c>
      <c r="G414" s="11">
        <v>1</v>
      </c>
      <c r="H414" s="41" t="s">
        <v>2380</v>
      </c>
      <c r="I414" s="11" t="str">
        <f t="shared" si="18"/>
        <v>Obesity</v>
      </c>
      <c r="J414" s="43" t="str">
        <f t="shared" si="19"/>
        <v>Normal</v>
      </c>
    </row>
    <row r="415" spans="1:10" x14ac:dyDescent="0.25">
      <c r="A415" s="11" t="s">
        <v>1958</v>
      </c>
      <c r="B415" s="11">
        <v>22.61</v>
      </c>
      <c r="C415" s="11">
        <v>6.13</v>
      </c>
      <c r="D415" s="11" t="s">
        <v>2381</v>
      </c>
      <c r="E415" s="11" t="s">
        <v>2380</v>
      </c>
      <c r="F415" s="11" t="s">
        <v>2382</v>
      </c>
      <c r="G415" s="11">
        <v>1</v>
      </c>
      <c r="H415" s="41" t="s">
        <v>2381</v>
      </c>
      <c r="I415" s="11" t="str">
        <f t="shared" si="18"/>
        <v>Healthy Weight</v>
      </c>
      <c r="J415" s="43" t="str">
        <f t="shared" si="19"/>
        <v>Prediabetes</v>
      </c>
    </row>
    <row r="416" spans="1:10" x14ac:dyDescent="0.25">
      <c r="A416" s="11" t="s">
        <v>1957</v>
      </c>
      <c r="B416" s="11">
        <v>24.32</v>
      </c>
      <c r="C416" s="11">
        <v>10.47</v>
      </c>
      <c r="D416" s="11" t="s">
        <v>2381</v>
      </c>
      <c r="E416" s="11" t="s">
        <v>2380</v>
      </c>
      <c r="F416" s="11" t="s">
        <v>2380</v>
      </c>
      <c r="G416" s="11">
        <v>2</v>
      </c>
      <c r="H416" s="41" t="s">
        <v>2381</v>
      </c>
      <c r="I416" s="11" t="str">
        <f t="shared" si="18"/>
        <v>Healthy Weight</v>
      </c>
      <c r="J416" s="43" t="str">
        <f t="shared" si="19"/>
        <v>Diabetes</v>
      </c>
    </row>
    <row r="417" spans="1:10" x14ac:dyDescent="0.25">
      <c r="A417" s="11" t="s">
        <v>1956</v>
      </c>
      <c r="B417" s="11">
        <v>20.96</v>
      </c>
      <c r="C417" s="11">
        <v>4.04</v>
      </c>
      <c r="D417" s="11" t="s">
        <v>2381</v>
      </c>
      <c r="E417" s="11" t="s">
        <v>2380</v>
      </c>
      <c r="F417" s="11" t="s">
        <v>2380</v>
      </c>
      <c r="G417" s="11">
        <v>1</v>
      </c>
      <c r="H417" s="41" t="s">
        <v>2381</v>
      </c>
      <c r="I417" s="11" t="str">
        <f t="shared" si="18"/>
        <v>Healthy Weight</v>
      </c>
      <c r="J417" s="43" t="str">
        <f t="shared" si="19"/>
        <v>Normal</v>
      </c>
    </row>
    <row r="418" spans="1:10" x14ac:dyDescent="0.25">
      <c r="A418" s="11" t="s">
        <v>1955</v>
      </c>
      <c r="B418" s="11">
        <v>19.68</v>
      </c>
      <c r="C418" s="11">
        <v>5.74</v>
      </c>
      <c r="D418" s="11" t="s">
        <v>2380</v>
      </c>
      <c r="E418" s="11" t="s">
        <v>2380</v>
      </c>
      <c r="F418" s="11" t="s">
        <v>2380</v>
      </c>
      <c r="G418" s="12">
        <v>0</v>
      </c>
      <c r="H418" s="41" t="s">
        <v>2381</v>
      </c>
      <c r="I418" s="11" t="str">
        <f t="shared" si="18"/>
        <v>Healthy Weight</v>
      </c>
      <c r="J418" s="43" t="str">
        <f t="shared" si="19"/>
        <v>Prediabetes</v>
      </c>
    </row>
    <row r="419" spans="1:10" x14ac:dyDescent="0.25">
      <c r="A419" s="11" t="s">
        <v>1954</v>
      </c>
      <c r="B419" s="11">
        <v>18.100000000000001</v>
      </c>
      <c r="C419" s="11">
        <v>6.33</v>
      </c>
      <c r="D419" s="11" t="s">
        <v>2380</v>
      </c>
      <c r="E419" s="11" t="s">
        <v>2380</v>
      </c>
      <c r="F419" s="11" t="s">
        <v>2380</v>
      </c>
      <c r="G419" s="11">
        <v>1</v>
      </c>
      <c r="H419" s="41" t="s">
        <v>2381</v>
      </c>
      <c r="I419" s="11" t="str">
        <f t="shared" si="18"/>
        <v>Underweight</v>
      </c>
      <c r="J419" s="43" t="str">
        <f t="shared" si="19"/>
        <v>Prediabetes</v>
      </c>
    </row>
    <row r="420" spans="1:10" x14ac:dyDescent="0.25">
      <c r="A420" s="11" t="s">
        <v>1953</v>
      </c>
      <c r="B420" s="11">
        <v>29.64</v>
      </c>
      <c r="C420" s="11">
        <v>4.28</v>
      </c>
      <c r="D420" s="11" t="s">
        <v>2381</v>
      </c>
      <c r="E420" s="11" t="s">
        <v>2380</v>
      </c>
      <c r="F420" s="11" t="s">
        <v>2380</v>
      </c>
      <c r="G420" s="12">
        <v>0</v>
      </c>
      <c r="H420" s="42" t="s">
        <v>2380</v>
      </c>
      <c r="I420" s="11" t="str">
        <f t="shared" si="18"/>
        <v>Overweight</v>
      </c>
      <c r="J420" s="43" t="str">
        <f t="shared" si="19"/>
        <v>Normal</v>
      </c>
    </row>
    <row r="421" spans="1:10" x14ac:dyDescent="0.25">
      <c r="A421" s="11" t="s">
        <v>1952</v>
      </c>
      <c r="B421" s="11">
        <v>25.3</v>
      </c>
      <c r="C421" s="11">
        <v>9.4700000000000006</v>
      </c>
      <c r="D421" s="11" t="s">
        <v>2381</v>
      </c>
      <c r="E421" s="11" t="s">
        <v>2380</v>
      </c>
      <c r="F421" s="11" t="s">
        <v>2380</v>
      </c>
      <c r="G421" s="11">
        <v>2</v>
      </c>
      <c r="H421" s="41" t="s">
        <v>2381</v>
      </c>
      <c r="I421" s="11" t="str">
        <f t="shared" si="18"/>
        <v>Overweight</v>
      </c>
      <c r="J421" s="43" t="str">
        <f t="shared" si="19"/>
        <v>Diabetes</v>
      </c>
    </row>
    <row r="422" spans="1:10" x14ac:dyDescent="0.25">
      <c r="A422" s="11" t="s">
        <v>1951</v>
      </c>
      <c r="B422" s="11">
        <v>27.6</v>
      </c>
      <c r="C422" s="11">
        <v>4.8499999999999996</v>
      </c>
      <c r="D422" s="11" t="s">
        <v>2381</v>
      </c>
      <c r="E422" s="11" t="s">
        <v>2380</v>
      </c>
      <c r="F422" s="11" t="s">
        <v>2380</v>
      </c>
      <c r="G422" s="12">
        <v>0</v>
      </c>
      <c r="H422" s="42" t="s">
        <v>2380</v>
      </c>
      <c r="I422" s="11" t="str">
        <f t="shared" si="18"/>
        <v>Overweight</v>
      </c>
      <c r="J422" s="43" t="str">
        <f t="shared" si="19"/>
        <v>Normal</v>
      </c>
    </row>
    <row r="423" spans="1:10" x14ac:dyDescent="0.25">
      <c r="A423" s="11" t="s">
        <v>1950</v>
      </c>
      <c r="B423" s="11">
        <v>27.645</v>
      </c>
      <c r="C423" s="11">
        <v>11.03</v>
      </c>
      <c r="D423" s="11" t="s">
        <v>2381</v>
      </c>
      <c r="E423" s="11" t="s">
        <v>2380</v>
      </c>
      <c r="F423" s="11" t="s">
        <v>2380</v>
      </c>
      <c r="G423" s="11">
        <v>1</v>
      </c>
      <c r="H423" s="41" t="s">
        <v>2381</v>
      </c>
      <c r="I423" s="11" t="str">
        <f t="shared" si="18"/>
        <v>Overweight</v>
      </c>
      <c r="J423" s="43" t="str">
        <f t="shared" si="19"/>
        <v>Diabetes</v>
      </c>
    </row>
    <row r="424" spans="1:10" x14ac:dyDescent="0.25">
      <c r="A424" s="11" t="s">
        <v>1949</v>
      </c>
      <c r="B424" s="11">
        <v>27.6</v>
      </c>
      <c r="C424" s="11">
        <v>5.22</v>
      </c>
      <c r="D424" s="11" t="s">
        <v>2380</v>
      </c>
      <c r="E424" s="11" t="s">
        <v>2380</v>
      </c>
      <c r="F424" s="11" t="s">
        <v>2380</v>
      </c>
      <c r="G424" s="11">
        <v>2</v>
      </c>
      <c r="H424" s="41" t="s">
        <v>2381</v>
      </c>
      <c r="I424" s="11" t="str">
        <f t="shared" si="18"/>
        <v>Overweight</v>
      </c>
      <c r="J424" s="43" t="str">
        <f t="shared" si="19"/>
        <v>Normal</v>
      </c>
    </row>
    <row r="425" spans="1:10" x14ac:dyDescent="0.25">
      <c r="A425" s="11" t="s">
        <v>1948</v>
      </c>
      <c r="B425" s="11">
        <v>25.08</v>
      </c>
      <c r="C425" s="11">
        <v>9.52</v>
      </c>
      <c r="D425" s="11" t="s">
        <v>2381</v>
      </c>
      <c r="E425" s="11" t="s">
        <v>2380</v>
      </c>
      <c r="F425" s="11" t="s">
        <v>2380</v>
      </c>
      <c r="G425" s="11">
        <v>2</v>
      </c>
      <c r="H425" s="42" t="s">
        <v>2380</v>
      </c>
      <c r="I425" s="11" t="str">
        <f t="shared" si="18"/>
        <v>Overweight</v>
      </c>
      <c r="J425" s="43" t="str">
        <f t="shared" si="19"/>
        <v>Diabetes</v>
      </c>
    </row>
    <row r="426" spans="1:10" x14ac:dyDescent="0.25">
      <c r="A426" s="11" t="s">
        <v>1947</v>
      </c>
      <c r="B426" s="11">
        <v>30.02</v>
      </c>
      <c r="C426" s="11">
        <v>11.09</v>
      </c>
      <c r="D426" s="11" t="s">
        <v>2380</v>
      </c>
      <c r="E426" s="11" t="s">
        <v>2380</v>
      </c>
      <c r="F426" s="11" t="s">
        <v>2380</v>
      </c>
      <c r="G426" s="12">
        <v>0</v>
      </c>
      <c r="H426" s="41" t="s">
        <v>2380</v>
      </c>
      <c r="I426" s="11" t="str">
        <f t="shared" si="18"/>
        <v>Obesity</v>
      </c>
      <c r="J426" s="43" t="str">
        <f t="shared" si="19"/>
        <v>Diabetes</v>
      </c>
    </row>
    <row r="427" spans="1:10" x14ac:dyDescent="0.25">
      <c r="A427" s="11" t="s">
        <v>1946</v>
      </c>
      <c r="B427" s="11">
        <v>27.36</v>
      </c>
      <c r="C427" s="11">
        <v>9.4499999999999993</v>
      </c>
      <c r="D427" s="11" t="s">
        <v>2381</v>
      </c>
      <c r="E427" s="11" t="s">
        <v>2380</v>
      </c>
      <c r="F427" s="11" t="s">
        <v>2380</v>
      </c>
      <c r="G427" s="11">
        <v>2</v>
      </c>
      <c r="H427" s="41" t="s">
        <v>2381</v>
      </c>
      <c r="I427" s="11" t="str">
        <f t="shared" si="18"/>
        <v>Overweight</v>
      </c>
      <c r="J427" s="43" t="str">
        <f t="shared" si="19"/>
        <v>Diabetes</v>
      </c>
    </row>
    <row r="428" spans="1:10" x14ac:dyDescent="0.25">
      <c r="A428" s="11" t="s">
        <v>1945</v>
      </c>
      <c r="B428" s="11">
        <v>22.2</v>
      </c>
      <c r="C428" s="11">
        <v>5.51</v>
      </c>
      <c r="D428" s="11" t="s">
        <v>2380</v>
      </c>
      <c r="E428" s="11" t="s">
        <v>2380</v>
      </c>
      <c r="F428" s="11" t="s">
        <v>2380</v>
      </c>
      <c r="G428" s="12">
        <v>0</v>
      </c>
      <c r="H428" s="41" t="s">
        <v>2381</v>
      </c>
      <c r="I428" s="11" t="str">
        <f t="shared" si="18"/>
        <v>Healthy Weight</v>
      </c>
      <c r="J428" s="43" t="str">
        <f t="shared" si="19"/>
        <v>Normal</v>
      </c>
    </row>
    <row r="429" spans="1:10" x14ac:dyDescent="0.25">
      <c r="A429" s="11" t="s">
        <v>1944</v>
      </c>
      <c r="B429" s="11">
        <v>25.71</v>
      </c>
      <c r="C429" s="11">
        <v>4.18</v>
      </c>
      <c r="D429" s="11" t="s">
        <v>2380</v>
      </c>
      <c r="E429" s="11" t="s">
        <v>2381</v>
      </c>
      <c r="F429" s="11" t="s">
        <v>2380</v>
      </c>
      <c r="G429" s="11">
        <v>1</v>
      </c>
      <c r="H429" s="41" t="s">
        <v>2381</v>
      </c>
      <c r="I429" s="11" t="str">
        <f t="shared" si="18"/>
        <v>Overweight</v>
      </c>
      <c r="J429" s="43" t="str">
        <f t="shared" si="19"/>
        <v>Normal</v>
      </c>
    </row>
    <row r="430" spans="1:10" x14ac:dyDescent="0.25">
      <c r="A430" s="11" t="s">
        <v>1943</v>
      </c>
      <c r="B430" s="11">
        <v>41.91</v>
      </c>
      <c r="C430" s="11">
        <v>5.98</v>
      </c>
      <c r="D430" s="11" t="s">
        <v>2381</v>
      </c>
      <c r="E430" s="11" t="s">
        <v>2380</v>
      </c>
      <c r="F430" s="11" t="s">
        <v>2380</v>
      </c>
      <c r="G430" s="11">
        <v>1</v>
      </c>
      <c r="H430" s="42" t="s">
        <v>2380</v>
      </c>
      <c r="I430" s="11" t="str">
        <f t="shared" si="18"/>
        <v>Obesity</v>
      </c>
      <c r="J430" s="43" t="str">
        <f t="shared" si="19"/>
        <v>Prediabetes</v>
      </c>
    </row>
    <row r="431" spans="1:10" x14ac:dyDescent="0.25">
      <c r="A431" s="11" t="s">
        <v>1942</v>
      </c>
      <c r="B431" s="11">
        <v>25.85</v>
      </c>
      <c r="C431" s="11">
        <v>10.16</v>
      </c>
      <c r="D431" s="11" t="s">
        <v>2380</v>
      </c>
      <c r="E431" s="11" t="s">
        <v>2380</v>
      </c>
      <c r="F431" s="11" t="s">
        <v>2380</v>
      </c>
      <c r="G431" s="12">
        <v>0</v>
      </c>
      <c r="H431" s="41" t="s">
        <v>2381</v>
      </c>
      <c r="I431" s="11" t="str">
        <f t="shared" si="18"/>
        <v>Overweight</v>
      </c>
      <c r="J431" s="43" t="str">
        <f t="shared" si="19"/>
        <v>Diabetes</v>
      </c>
    </row>
    <row r="432" spans="1:10" x14ac:dyDescent="0.25">
      <c r="A432" s="11" t="s">
        <v>1941</v>
      </c>
      <c r="B432" s="11">
        <v>23.844999999999999</v>
      </c>
      <c r="C432" s="11">
        <v>11.71</v>
      </c>
      <c r="D432" s="11" t="s">
        <v>2380</v>
      </c>
      <c r="E432" s="11" t="s">
        <v>2380</v>
      </c>
      <c r="F432" s="11" t="s">
        <v>2380</v>
      </c>
      <c r="G432" s="11">
        <v>2</v>
      </c>
      <c r="H432" s="41" t="s">
        <v>2381</v>
      </c>
      <c r="I432" s="11" t="str">
        <f t="shared" si="18"/>
        <v>Healthy Weight</v>
      </c>
      <c r="J432" s="43" t="str">
        <f t="shared" si="19"/>
        <v>Diabetes</v>
      </c>
    </row>
    <row r="433" spans="1:10" x14ac:dyDescent="0.25">
      <c r="A433" s="11" t="s">
        <v>1940</v>
      </c>
      <c r="B433" s="11">
        <v>30.59</v>
      </c>
      <c r="C433" s="11">
        <v>5.23</v>
      </c>
      <c r="D433" s="11" t="s">
        <v>2380</v>
      </c>
      <c r="E433" s="11" t="s">
        <v>2380</v>
      </c>
      <c r="F433" s="11" t="s">
        <v>2382</v>
      </c>
      <c r="G433" s="11">
        <v>1</v>
      </c>
      <c r="H433" s="41" t="s">
        <v>2380</v>
      </c>
      <c r="I433" s="11" t="str">
        <f t="shared" si="18"/>
        <v>Obesity</v>
      </c>
      <c r="J433" s="43" t="str">
        <f t="shared" si="19"/>
        <v>Normal</v>
      </c>
    </row>
    <row r="434" spans="1:10" x14ac:dyDescent="0.25">
      <c r="A434" s="11" t="s">
        <v>1939</v>
      </c>
      <c r="B434" s="11">
        <v>24.795000000000002</v>
      </c>
      <c r="C434" s="11">
        <v>6.85</v>
      </c>
      <c r="D434" s="11" t="s">
        <v>2380</v>
      </c>
      <c r="E434" s="11" t="s">
        <v>2380</v>
      </c>
      <c r="F434" s="11" t="s">
        <v>2380</v>
      </c>
      <c r="G434" s="12">
        <v>0</v>
      </c>
      <c r="H434" s="41" t="s">
        <v>2381</v>
      </c>
      <c r="I434" s="11" t="str">
        <f t="shared" si="18"/>
        <v>Healthy Weight</v>
      </c>
      <c r="J434" s="43" t="str">
        <f t="shared" si="19"/>
        <v>Diabetes</v>
      </c>
    </row>
    <row r="435" spans="1:10" x14ac:dyDescent="0.25">
      <c r="A435" s="11" t="s">
        <v>1938</v>
      </c>
      <c r="B435" s="11">
        <v>24.13</v>
      </c>
      <c r="C435" s="11">
        <v>7.05</v>
      </c>
      <c r="D435" s="11" t="s">
        <v>2381</v>
      </c>
      <c r="E435" s="11" t="s">
        <v>2380</v>
      </c>
      <c r="F435" s="11" t="s">
        <v>2380</v>
      </c>
      <c r="G435" s="11">
        <v>2</v>
      </c>
      <c r="H435" s="41" t="s">
        <v>2381</v>
      </c>
      <c r="I435" s="11" t="str">
        <f t="shared" si="18"/>
        <v>Healthy Weight</v>
      </c>
      <c r="J435" s="43" t="str">
        <f t="shared" si="19"/>
        <v>Diabetes</v>
      </c>
    </row>
    <row r="436" spans="1:10" x14ac:dyDescent="0.25">
      <c r="A436" s="11" t="s">
        <v>1937</v>
      </c>
      <c r="B436" s="11">
        <v>25.84</v>
      </c>
      <c r="C436" s="11">
        <v>11.64</v>
      </c>
      <c r="D436" s="11" t="s">
        <v>2380</v>
      </c>
      <c r="E436" s="11" t="s">
        <v>2380</v>
      </c>
      <c r="F436" s="11" t="s">
        <v>2380</v>
      </c>
      <c r="G436" s="11">
        <v>2</v>
      </c>
      <c r="H436" s="41" t="s">
        <v>2381</v>
      </c>
      <c r="I436" s="11" t="str">
        <f t="shared" si="18"/>
        <v>Overweight</v>
      </c>
      <c r="J436" s="43" t="str">
        <f t="shared" si="19"/>
        <v>Diabetes</v>
      </c>
    </row>
    <row r="437" spans="1:10" x14ac:dyDescent="0.25">
      <c r="A437" s="11" t="s">
        <v>1936</v>
      </c>
      <c r="B437" s="11">
        <v>28</v>
      </c>
      <c r="C437" s="11">
        <v>10.52</v>
      </c>
      <c r="D437" s="11" t="s">
        <v>2380</v>
      </c>
      <c r="E437" s="11" t="s">
        <v>2380</v>
      </c>
      <c r="F437" s="11" t="s">
        <v>2380</v>
      </c>
      <c r="G437" s="12">
        <v>0</v>
      </c>
      <c r="H437" s="42" t="s">
        <v>2381</v>
      </c>
      <c r="I437" s="11" t="str">
        <f t="shared" si="18"/>
        <v>Overweight</v>
      </c>
      <c r="J437" s="43" t="str">
        <f t="shared" si="19"/>
        <v>Diabetes</v>
      </c>
    </row>
    <row r="438" spans="1:10" x14ac:dyDescent="0.25">
      <c r="A438" s="11" t="s">
        <v>1935</v>
      </c>
      <c r="B438" s="11">
        <v>34.1</v>
      </c>
      <c r="C438" s="11">
        <v>4.01</v>
      </c>
      <c r="D438" s="11" t="s">
        <v>2381</v>
      </c>
      <c r="E438" s="11" t="s">
        <v>2380</v>
      </c>
      <c r="F438" s="11" t="s">
        <v>2382</v>
      </c>
      <c r="G438" s="11">
        <v>1</v>
      </c>
      <c r="H438" s="41" t="s">
        <v>2380</v>
      </c>
      <c r="I438" s="11" t="str">
        <f t="shared" si="18"/>
        <v>Obesity</v>
      </c>
      <c r="J438" s="43" t="str">
        <f t="shared" si="19"/>
        <v>Normal</v>
      </c>
    </row>
    <row r="439" spans="1:10" x14ac:dyDescent="0.25">
      <c r="A439" s="11" t="s">
        <v>1934</v>
      </c>
      <c r="B439" s="11">
        <v>26.125</v>
      </c>
      <c r="C439" s="11">
        <v>8.56</v>
      </c>
      <c r="D439" s="11" t="s">
        <v>2381</v>
      </c>
      <c r="E439" s="11" t="s">
        <v>2380</v>
      </c>
      <c r="F439" s="11" t="s">
        <v>2380</v>
      </c>
      <c r="G439" s="11">
        <v>1</v>
      </c>
      <c r="H439" s="41" t="s">
        <v>2381</v>
      </c>
      <c r="I439" s="11" t="str">
        <f t="shared" si="18"/>
        <v>Overweight</v>
      </c>
      <c r="J439" s="43" t="str">
        <f t="shared" si="19"/>
        <v>Diabetes</v>
      </c>
    </row>
    <row r="440" spans="1:10" x14ac:dyDescent="0.25">
      <c r="A440" s="11" t="s">
        <v>1933</v>
      </c>
      <c r="B440" s="11">
        <v>25.6</v>
      </c>
      <c r="C440" s="11">
        <v>10.5</v>
      </c>
      <c r="D440" s="11" t="s">
        <v>2380</v>
      </c>
      <c r="E440" s="11" t="s">
        <v>2380</v>
      </c>
      <c r="F440" s="11" t="s">
        <v>2380</v>
      </c>
      <c r="G440" s="11">
        <v>2</v>
      </c>
      <c r="H440" s="41" t="s">
        <v>2381</v>
      </c>
      <c r="I440" s="11" t="str">
        <f t="shared" si="18"/>
        <v>Overweight</v>
      </c>
      <c r="J440" s="43" t="str">
        <f t="shared" si="19"/>
        <v>Diabetes</v>
      </c>
    </row>
    <row r="441" spans="1:10" x14ac:dyDescent="0.25">
      <c r="A441" s="11" t="s">
        <v>1932</v>
      </c>
      <c r="B441" s="11">
        <v>24.32</v>
      </c>
      <c r="C441" s="11">
        <v>6.39</v>
      </c>
      <c r="D441" s="11" t="s">
        <v>2380</v>
      </c>
      <c r="E441" s="11" t="s">
        <v>2380</v>
      </c>
      <c r="F441" s="11" t="s">
        <v>2380</v>
      </c>
      <c r="G441" s="12">
        <v>0</v>
      </c>
      <c r="H441" s="41" t="s">
        <v>2380</v>
      </c>
      <c r="I441" s="11" t="str">
        <f t="shared" si="18"/>
        <v>Healthy Weight</v>
      </c>
      <c r="J441" s="43" t="str">
        <f t="shared" si="19"/>
        <v>Prediabetes</v>
      </c>
    </row>
    <row r="442" spans="1:10" x14ac:dyDescent="0.25">
      <c r="A442" s="11" t="s">
        <v>1931</v>
      </c>
      <c r="B442" s="11">
        <v>22.88</v>
      </c>
      <c r="C442" s="11">
        <v>5.71</v>
      </c>
      <c r="D442" s="11" t="s">
        <v>2381</v>
      </c>
      <c r="E442" s="11" t="s">
        <v>2380</v>
      </c>
      <c r="F442" s="11" t="s">
        <v>2382</v>
      </c>
      <c r="G442" s="11">
        <v>1</v>
      </c>
      <c r="H442" s="41" t="s">
        <v>2381</v>
      </c>
      <c r="I442" s="11" t="str">
        <f t="shared" si="18"/>
        <v>Healthy Weight</v>
      </c>
      <c r="J442" s="43" t="str">
        <f t="shared" si="19"/>
        <v>Prediabetes</v>
      </c>
    </row>
    <row r="443" spans="1:10" x14ac:dyDescent="0.25">
      <c r="A443" s="11" t="s">
        <v>1930</v>
      </c>
      <c r="B443" s="11">
        <v>24.984999999999999</v>
      </c>
      <c r="C443" s="11">
        <v>4.43</v>
      </c>
      <c r="D443" s="11" t="s">
        <v>2381</v>
      </c>
      <c r="E443" s="11" t="s">
        <v>2380</v>
      </c>
      <c r="F443" s="11" t="s">
        <v>2382</v>
      </c>
      <c r="G443" s="11">
        <v>1</v>
      </c>
      <c r="H443" s="42" t="s">
        <v>2380</v>
      </c>
      <c r="I443" s="11" t="str">
        <f t="shared" si="18"/>
        <v>Healthy Weight</v>
      </c>
      <c r="J443" s="43" t="str">
        <f t="shared" si="19"/>
        <v>Normal</v>
      </c>
    </row>
    <row r="444" spans="1:10" x14ac:dyDescent="0.25">
      <c r="A444" s="11" t="s">
        <v>1929</v>
      </c>
      <c r="B444" s="11">
        <v>33.1</v>
      </c>
      <c r="C444" s="11">
        <v>5.52</v>
      </c>
      <c r="D444" s="11" t="s">
        <v>2380</v>
      </c>
      <c r="E444" s="11" t="s">
        <v>2380</v>
      </c>
      <c r="F444" s="11" t="s">
        <v>2382</v>
      </c>
      <c r="G444" s="11">
        <v>1</v>
      </c>
      <c r="H444" s="41" t="s">
        <v>2380</v>
      </c>
      <c r="I444" s="11" t="str">
        <f t="shared" si="18"/>
        <v>Obesity</v>
      </c>
      <c r="J444" s="43" t="str">
        <f t="shared" si="19"/>
        <v>Normal</v>
      </c>
    </row>
    <row r="445" spans="1:10" x14ac:dyDescent="0.25">
      <c r="A445" s="11" t="s">
        <v>1928</v>
      </c>
      <c r="B445" s="11">
        <v>27.83</v>
      </c>
      <c r="C445" s="11">
        <v>9.1999999999999993</v>
      </c>
      <c r="D445" s="11" t="s">
        <v>2381</v>
      </c>
      <c r="E445" s="11" t="s">
        <v>2380</v>
      </c>
      <c r="F445" s="11" t="s">
        <v>2380</v>
      </c>
      <c r="G445" s="11">
        <v>1</v>
      </c>
      <c r="H445" s="41" t="s">
        <v>2381</v>
      </c>
      <c r="I445" s="11" t="str">
        <f t="shared" si="18"/>
        <v>Overweight</v>
      </c>
      <c r="J445" s="43" t="str">
        <f t="shared" si="19"/>
        <v>Diabetes</v>
      </c>
    </row>
    <row r="446" spans="1:10" x14ac:dyDescent="0.25">
      <c r="A446" s="11" t="s">
        <v>1927</v>
      </c>
      <c r="B446" s="11">
        <v>30.875</v>
      </c>
      <c r="C446" s="11">
        <v>10.97</v>
      </c>
      <c r="D446" s="11" t="s">
        <v>2381</v>
      </c>
      <c r="E446" s="11" t="s">
        <v>2380</v>
      </c>
      <c r="F446" s="11" t="s">
        <v>2380</v>
      </c>
      <c r="G446" s="11">
        <v>2</v>
      </c>
      <c r="H446" s="42" t="s">
        <v>2380</v>
      </c>
      <c r="I446" s="11" t="str">
        <f t="shared" si="18"/>
        <v>Obesity</v>
      </c>
      <c r="J446" s="43" t="str">
        <f t="shared" si="19"/>
        <v>Diabetes</v>
      </c>
    </row>
    <row r="447" spans="1:10" x14ac:dyDescent="0.25">
      <c r="A447" s="11" t="s">
        <v>1926</v>
      </c>
      <c r="B447" s="11">
        <v>27.265000000000001</v>
      </c>
      <c r="C447" s="11">
        <v>4.25</v>
      </c>
      <c r="D447" s="11" t="s">
        <v>2380</v>
      </c>
      <c r="E447" s="11" t="s">
        <v>2380</v>
      </c>
      <c r="F447" s="11" t="s">
        <v>2382</v>
      </c>
      <c r="G447" s="11">
        <v>1</v>
      </c>
      <c r="H447" s="41" t="s">
        <v>2380</v>
      </c>
      <c r="I447" s="11" t="str">
        <f t="shared" si="18"/>
        <v>Overweight</v>
      </c>
      <c r="J447" s="43" t="str">
        <f t="shared" si="19"/>
        <v>Normal</v>
      </c>
    </row>
    <row r="448" spans="1:10" x14ac:dyDescent="0.25">
      <c r="A448" s="11" t="s">
        <v>1925</v>
      </c>
      <c r="B448" s="11">
        <v>26.7</v>
      </c>
      <c r="C448" s="11">
        <v>5.23</v>
      </c>
      <c r="D448" s="11" t="s">
        <v>2380</v>
      </c>
      <c r="E448" s="11" t="s">
        <v>2380</v>
      </c>
      <c r="F448" s="11" t="s">
        <v>2382</v>
      </c>
      <c r="G448" s="11">
        <v>1</v>
      </c>
      <c r="H448" s="41" t="s">
        <v>2381</v>
      </c>
      <c r="I448" s="11" t="str">
        <f t="shared" si="18"/>
        <v>Overweight</v>
      </c>
      <c r="J448" s="43" t="str">
        <f t="shared" si="19"/>
        <v>Normal</v>
      </c>
    </row>
    <row r="449" spans="1:10" x14ac:dyDescent="0.25">
      <c r="A449" s="11" t="s">
        <v>1924</v>
      </c>
      <c r="B449" s="11">
        <v>29.925000000000001</v>
      </c>
      <c r="C449" s="11">
        <v>5.96</v>
      </c>
      <c r="D449" s="11" t="s">
        <v>2381</v>
      </c>
      <c r="E449" s="11" t="s">
        <v>2380</v>
      </c>
      <c r="F449" s="11" t="s">
        <v>2382</v>
      </c>
      <c r="G449" s="11">
        <v>1</v>
      </c>
      <c r="H449" s="41" t="s">
        <v>2381</v>
      </c>
      <c r="I449" s="11" t="str">
        <f t="shared" si="18"/>
        <v>Overweight</v>
      </c>
      <c r="J449" s="43" t="str">
        <f t="shared" si="19"/>
        <v>Prediabetes</v>
      </c>
    </row>
    <row r="450" spans="1:10" x14ac:dyDescent="0.25">
      <c r="A450" s="11" t="s">
        <v>1923</v>
      </c>
      <c r="B450" s="11">
        <v>19.95</v>
      </c>
      <c r="C450" s="11">
        <v>4.29</v>
      </c>
      <c r="D450" s="11" t="s">
        <v>2381</v>
      </c>
      <c r="E450" s="11" t="s">
        <v>2380</v>
      </c>
      <c r="F450" s="11" t="s">
        <v>2380</v>
      </c>
      <c r="G450" s="11">
        <v>2</v>
      </c>
      <c r="H450" s="41" t="s">
        <v>2381</v>
      </c>
      <c r="I450" s="11" t="str">
        <f t="shared" si="18"/>
        <v>Healthy Weight</v>
      </c>
      <c r="J450" s="43" t="str">
        <f t="shared" si="19"/>
        <v>Normal</v>
      </c>
    </row>
    <row r="451" spans="1:10" x14ac:dyDescent="0.25">
      <c r="A451" s="11" t="s">
        <v>1922</v>
      </c>
      <c r="B451" s="11">
        <v>24.225000000000001</v>
      </c>
      <c r="C451" s="11">
        <v>4.09</v>
      </c>
      <c r="D451" s="11" t="s">
        <v>2380</v>
      </c>
      <c r="E451" s="11" t="s">
        <v>2380</v>
      </c>
      <c r="F451" s="11" t="s">
        <v>2380</v>
      </c>
      <c r="G451" s="12">
        <v>0</v>
      </c>
      <c r="H451" s="41" t="s">
        <v>2380</v>
      </c>
      <c r="I451" s="11" t="str">
        <f t="shared" ref="I451:I514" si="20">IF(B451 &lt; 18.5, "Underweight", IF(B451 &lt; 25, "Healthy Weight", IF(B451 &lt; 30, "Overweight", "Obesity")))</f>
        <v>Healthy Weight</v>
      </c>
      <c r="J451" s="43" t="str">
        <f t="shared" ref="J451:J514" si="21">IF(C451 &lt; 5.7, "Normal", IF(C451 &lt;= 6.4, "Prediabetes", "Diabetes"))</f>
        <v>Normal</v>
      </c>
    </row>
    <row r="452" spans="1:10" x14ac:dyDescent="0.25">
      <c r="A452" s="11" t="s">
        <v>1921</v>
      </c>
      <c r="B452" s="11">
        <v>28.12</v>
      </c>
      <c r="C452" s="11">
        <v>4.88</v>
      </c>
      <c r="D452" s="11" t="s">
        <v>2380</v>
      </c>
      <c r="E452" s="11" t="s">
        <v>2380</v>
      </c>
      <c r="F452" s="11" t="s">
        <v>2380</v>
      </c>
      <c r="G452" s="12">
        <v>0</v>
      </c>
      <c r="H452" s="41" t="s">
        <v>2381</v>
      </c>
      <c r="I452" s="11" t="str">
        <f t="shared" si="20"/>
        <v>Overweight</v>
      </c>
      <c r="J452" s="43" t="str">
        <f t="shared" si="21"/>
        <v>Normal</v>
      </c>
    </row>
    <row r="453" spans="1:10" x14ac:dyDescent="0.25">
      <c r="A453" s="11" t="s">
        <v>1920</v>
      </c>
      <c r="B453" s="11">
        <v>23.21</v>
      </c>
      <c r="C453" s="11">
        <v>6.76</v>
      </c>
      <c r="D453" s="11" t="s">
        <v>2380</v>
      </c>
      <c r="E453" s="11" t="s">
        <v>2380</v>
      </c>
      <c r="F453" s="11" t="s">
        <v>2380</v>
      </c>
      <c r="G453" s="12">
        <v>0</v>
      </c>
      <c r="H453" s="41" t="s">
        <v>2381</v>
      </c>
      <c r="I453" s="11" t="str">
        <f t="shared" si="20"/>
        <v>Healthy Weight</v>
      </c>
      <c r="J453" s="43" t="str">
        <f t="shared" si="21"/>
        <v>Diabetes</v>
      </c>
    </row>
    <row r="454" spans="1:10" x14ac:dyDescent="0.25">
      <c r="A454" s="11" t="s">
        <v>1919</v>
      </c>
      <c r="B454" s="11">
        <v>23.98</v>
      </c>
      <c r="C454" s="11">
        <v>10.67</v>
      </c>
      <c r="D454" s="11" t="s">
        <v>2380</v>
      </c>
      <c r="E454" s="11" t="s">
        <v>2380</v>
      </c>
      <c r="F454" s="11" t="s">
        <v>2380</v>
      </c>
      <c r="G454" s="12">
        <v>0</v>
      </c>
      <c r="H454" s="41" t="s">
        <v>2380</v>
      </c>
      <c r="I454" s="11" t="str">
        <f t="shared" si="20"/>
        <v>Healthy Weight</v>
      </c>
      <c r="J454" s="43" t="str">
        <f t="shared" si="21"/>
        <v>Diabetes</v>
      </c>
    </row>
    <row r="455" spans="1:10" x14ac:dyDescent="0.25">
      <c r="A455" s="11" t="s">
        <v>1918</v>
      </c>
      <c r="B455" s="11">
        <v>30</v>
      </c>
      <c r="C455" s="11">
        <v>6.21</v>
      </c>
      <c r="D455" s="11" t="s">
        <v>2380</v>
      </c>
      <c r="E455" s="11" t="s">
        <v>2380</v>
      </c>
      <c r="F455" s="11" t="s">
        <v>2380</v>
      </c>
      <c r="G455" s="12">
        <v>0</v>
      </c>
      <c r="H455" s="41" t="s">
        <v>2381</v>
      </c>
      <c r="I455" s="11" t="str">
        <f t="shared" si="20"/>
        <v>Obesity</v>
      </c>
      <c r="J455" s="43" t="str">
        <f t="shared" si="21"/>
        <v>Prediabetes</v>
      </c>
    </row>
    <row r="456" spans="1:10" x14ac:dyDescent="0.25">
      <c r="A456" s="11" t="s">
        <v>1917</v>
      </c>
      <c r="B456" s="11">
        <v>17.350000000000001</v>
      </c>
      <c r="C456" s="11">
        <v>5.03</v>
      </c>
      <c r="D456" s="11" t="s">
        <v>2381</v>
      </c>
      <c r="E456" s="11" t="s">
        <v>2380</v>
      </c>
      <c r="F456" s="11" t="s">
        <v>2380</v>
      </c>
      <c r="G456" s="12">
        <v>0</v>
      </c>
      <c r="H456" s="41" t="s">
        <v>2381</v>
      </c>
      <c r="I456" s="11" t="str">
        <f t="shared" si="20"/>
        <v>Underweight</v>
      </c>
      <c r="J456" s="43" t="str">
        <f t="shared" si="21"/>
        <v>Normal</v>
      </c>
    </row>
    <row r="457" spans="1:10" x14ac:dyDescent="0.25">
      <c r="A457" s="11" t="s">
        <v>1916</v>
      </c>
      <c r="B457" s="11">
        <v>22.704999999999998</v>
      </c>
      <c r="C457" s="11">
        <v>5.27</v>
      </c>
      <c r="D457" s="11" t="s">
        <v>2380</v>
      </c>
      <c r="E457" s="11" t="s">
        <v>2380</v>
      </c>
      <c r="F457" s="11" t="s">
        <v>2380</v>
      </c>
      <c r="G457" s="12">
        <v>0</v>
      </c>
      <c r="H457" s="41" t="s">
        <v>2380</v>
      </c>
      <c r="I457" s="11" t="str">
        <f t="shared" si="20"/>
        <v>Healthy Weight</v>
      </c>
      <c r="J457" s="43" t="str">
        <f t="shared" si="21"/>
        <v>Normal</v>
      </c>
    </row>
    <row r="458" spans="1:10" x14ac:dyDescent="0.25">
      <c r="A458" s="11" t="s">
        <v>1915</v>
      </c>
      <c r="B458" s="11">
        <v>25.41</v>
      </c>
      <c r="C458" s="11">
        <v>10.53</v>
      </c>
      <c r="D458" s="11" t="s">
        <v>2381</v>
      </c>
      <c r="E458" s="11" t="s">
        <v>2380</v>
      </c>
      <c r="F458" s="11" t="s">
        <v>2380</v>
      </c>
      <c r="G458" s="11">
        <v>1</v>
      </c>
      <c r="H458" s="41" t="s">
        <v>2381</v>
      </c>
      <c r="I458" s="11" t="str">
        <f t="shared" si="20"/>
        <v>Overweight</v>
      </c>
      <c r="J458" s="43" t="str">
        <f t="shared" si="21"/>
        <v>Diabetes</v>
      </c>
    </row>
    <row r="459" spans="1:10" x14ac:dyDescent="0.25">
      <c r="A459" s="11" t="s">
        <v>1914</v>
      </c>
      <c r="B459" s="11">
        <v>18.23</v>
      </c>
      <c r="C459" s="11">
        <v>5.78</v>
      </c>
      <c r="D459" s="11" t="s">
        <v>2380</v>
      </c>
      <c r="E459" s="11" t="s">
        <v>2380</v>
      </c>
      <c r="F459" s="11" t="s">
        <v>2382</v>
      </c>
      <c r="G459" s="11">
        <v>1</v>
      </c>
      <c r="H459" s="41" t="s">
        <v>2381</v>
      </c>
      <c r="I459" s="11" t="str">
        <f t="shared" si="20"/>
        <v>Underweight</v>
      </c>
      <c r="J459" s="43" t="str">
        <f t="shared" si="21"/>
        <v>Prediabetes</v>
      </c>
    </row>
    <row r="460" spans="1:10" x14ac:dyDescent="0.25">
      <c r="A460" s="11" t="s">
        <v>1913</v>
      </c>
      <c r="B460" s="11">
        <v>24.7</v>
      </c>
      <c r="C460" s="11">
        <v>4.3600000000000003</v>
      </c>
      <c r="D460" s="11" t="s">
        <v>2380</v>
      </c>
      <c r="E460" s="11" t="s">
        <v>2380</v>
      </c>
      <c r="F460" s="11" t="s">
        <v>2382</v>
      </c>
      <c r="G460" s="11">
        <v>1</v>
      </c>
      <c r="H460" s="41" t="s">
        <v>2381</v>
      </c>
      <c r="I460" s="11" t="str">
        <f t="shared" si="20"/>
        <v>Healthy Weight</v>
      </c>
      <c r="J460" s="43" t="str">
        <f t="shared" si="21"/>
        <v>Normal</v>
      </c>
    </row>
    <row r="461" spans="1:10" x14ac:dyDescent="0.25">
      <c r="A461" s="11" t="s">
        <v>1912</v>
      </c>
      <c r="B461" s="11">
        <v>37.4</v>
      </c>
      <c r="C461" s="11">
        <v>9.7200000000000006</v>
      </c>
      <c r="D461" s="11" t="s">
        <v>2381</v>
      </c>
      <c r="E461" s="11" t="s">
        <v>2380</v>
      </c>
      <c r="F461" s="11" t="s">
        <v>2382</v>
      </c>
      <c r="G461" s="11">
        <v>1</v>
      </c>
      <c r="H461" s="42" t="s">
        <v>2380</v>
      </c>
      <c r="I461" s="11" t="str">
        <f t="shared" si="20"/>
        <v>Obesity</v>
      </c>
      <c r="J461" s="43" t="str">
        <f t="shared" si="21"/>
        <v>Diabetes</v>
      </c>
    </row>
    <row r="462" spans="1:10" x14ac:dyDescent="0.25">
      <c r="A462" s="11" t="s">
        <v>1911</v>
      </c>
      <c r="B462" s="11">
        <v>26.885000000000002</v>
      </c>
      <c r="C462" s="11">
        <v>5.18</v>
      </c>
      <c r="D462" s="11" t="s">
        <v>2380</v>
      </c>
      <c r="E462" s="11" t="s">
        <v>2380</v>
      </c>
      <c r="F462" s="11" t="s">
        <v>2382</v>
      </c>
      <c r="G462" s="11">
        <v>1</v>
      </c>
      <c r="H462" s="41" t="s">
        <v>2381</v>
      </c>
      <c r="I462" s="11" t="str">
        <f t="shared" si="20"/>
        <v>Overweight</v>
      </c>
      <c r="J462" s="43" t="str">
        <f t="shared" si="21"/>
        <v>Normal</v>
      </c>
    </row>
    <row r="463" spans="1:10" x14ac:dyDescent="0.25">
      <c r="A463" s="11" t="s">
        <v>1910</v>
      </c>
      <c r="B463" s="11">
        <v>25.27</v>
      </c>
      <c r="C463" s="11">
        <v>5.29</v>
      </c>
      <c r="D463" s="11" t="s">
        <v>2380</v>
      </c>
      <c r="E463" s="11" t="s">
        <v>2380</v>
      </c>
      <c r="F463" s="11" t="s">
        <v>2382</v>
      </c>
      <c r="G463" s="11">
        <v>1</v>
      </c>
      <c r="H463" s="41" t="s">
        <v>2381</v>
      </c>
      <c r="I463" s="11" t="str">
        <f t="shared" si="20"/>
        <v>Overweight</v>
      </c>
      <c r="J463" s="43" t="str">
        <f t="shared" si="21"/>
        <v>Normal</v>
      </c>
    </row>
    <row r="464" spans="1:10" x14ac:dyDescent="0.25">
      <c r="A464" s="11" t="s">
        <v>1909</v>
      </c>
      <c r="B464" s="11">
        <v>23.655000000000001</v>
      </c>
      <c r="C464" s="11">
        <v>4.8600000000000003</v>
      </c>
      <c r="D464" s="11" t="s">
        <v>2381</v>
      </c>
      <c r="E464" s="11" t="s">
        <v>2380</v>
      </c>
      <c r="F464" s="11" t="s">
        <v>2380</v>
      </c>
      <c r="G464" s="12">
        <v>0</v>
      </c>
      <c r="H464" s="41" t="s">
        <v>2381</v>
      </c>
      <c r="I464" s="11" t="str">
        <f t="shared" si="20"/>
        <v>Healthy Weight</v>
      </c>
      <c r="J464" s="43" t="str">
        <f t="shared" si="21"/>
        <v>Normal</v>
      </c>
    </row>
    <row r="465" spans="1:10" x14ac:dyDescent="0.25">
      <c r="A465" s="11" t="s">
        <v>1908</v>
      </c>
      <c r="B465" s="11">
        <v>55.05</v>
      </c>
      <c r="C465" s="11">
        <v>7.66</v>
      </c>
      <c r="D465" s="11" t="s">
        <v>2380</v>
      </c>
      <c r="E465" s="11" t="s">
        <v>2380</v>
      </c>
      <c r="F465" s="11" t="s">
        <v>2380</v>
      </c>
      <c r="G465" s="12">
        <v>0</v>
      </c>
      <c r="H465" s="41" t="s">
        <v>2380</v>
      </c>
      <c r="I465" s="11" t="str">
        <f t="shared" si="20"/>
        <v>Obesity</v>
      </c>
      <c r="J465" s="43" t="str">
        <f t="shared" si="21"/>
        <v>Diabetes</v>
      </c>
    </row>
    <row r="466" spans="1:10" x14ac:dyDescent="0.25">
      <c r="A466" s="11" t="s">
        <v>1907</v>
      </c>
      <c r="B466" s="11">
        <v>24.89</v>
      </c>
      <c r="C466" s="11">
        <v>6.1</v>
      </c>
      <c r="D466" s="11" t="s">
        <v>2381</v>
      </c>
      <c r="E466" s="11" t="s">
        <v>2380</v>
      </c>
      <c r="F466" s="11" t="s">
        <v>2382</v>
      </c>
      <c r="G466" s="11">
        <v>1</v>
      </c>
      <c r="H466" s="41" t="s">
        <v>2381</v>
      </c>
      <c r="I466" s="11" t="str">
        <f t="shared" si="20"/>
        <v>Healthy Weight</v>
      </c>
      <c r="J466" s="43" t="str">
        <f t="shared" si="21"/>
        <v>Prediabetes</v>
      </c>
    </row>
    <row r="467" spans="1:10" x14ac:dyDescent="0.25">
      <c r="A467" s="11" t="s">
        <v>1906</v>
      </c>
      <c r="B467" s="11">
        <v>18.715</v>
      </c>
      <c r="C467" s="11">
        <v>4.4400000000000004</v>
      </c>
      <c r="D467" s="11" t="s">
        <v>2380</v>
      </c>
      <c r="E467" s="11" t="s">
        <v>2380</v>
      </c>
      <c r="F467" s="11" t="s">
        <v>2380</v>
      </c>
      <c r="G467" s="12">
        <v>0</v>
      </c>
      <c r="H467" s="41" t="s">
        <v>2380</v>
      </c>
      <c r="I467" s="11" t="str">
        <f t="shared" si="20"/>
        <v>Healthy Weight</v>
      </c>
      <c r="J467" s="43" t="str">
        <f t="shared" si="21"/>
        <v>Normal</v>
      </c>
    </row>
    <row r="468" spans="1:10" x14ac:dyDescent="0.25">
      <c r="A468" s="11" t="s">
        <v>1905</v>
      </c>
      <c r="B468" s="11">
        <v>28.12</v>
      </c>
      <c r="C468" s="11">
        <v>6.15</v>
      </c>
      <c r="D468" s="11" t="s">
        <v>2380</v>
      </c>
      <c r="E468" s="11" t="s">
        <v>2380</v>
      </c>
      <c r="F468" s="11" t="s">
        <v>2380</v>
      </c>
      <c r="G468" s="12">
        <v>0</v>
      </c>
      <c r="H468" s="41" t="s">
        <v>2381</v>
      </c>
      <c r="I468" s="11" t="str">
        <f t="shared" si="20"/>
        <v>Overweight</v>
      </c>
      <c r="J468" s="43" t="str">
        <f t="shared" si="21"/>
        <v>Prediabetes</v>
      </c>
    </row>
    <row r="469" spans="1:10" x14ac:dyDescent="0.25">
      <c r="A469" s="11" t="s">
        <v>1904</v>
      </c>
      <c r="B469" s="11">
        <v>26.6</v>
      </c>
      <c r="C469" s="11">
        <v>4.53</v>
      </c>
      <c r="D469" s="11" t="s">
        <v>2380</v>
      </c>
      <c r="E469" s="11" t="s">
        <v>2380</v>
      </c>
      <c r="F469" s="11" t="s">
        <v>2380</v>
      </c>
      <c r="G469" s="12">
        <v>0</v>
      </c>
      <c r="H469" s="41" t="s">
        <v>2381</v>
      </c>
      <c r="I469" s="11" t="str">
        <f t="shared" si="20"/>
        <v>Overweight</v>
      </c>
      <c r="J469" s="43" t="str">
        <f t="shared" si="21"/>
        <v>Normal</v>
      </c>
    </row>
    <row r="470" spans="1:10" x14ac:dyDescent="0.25">
      <c r="A470" s="11" t="s">
        <v>1903</v>
      </c>
      <c r="B470" s="11">
        <v>30.114999999999998</v>
      </c>
      <c r="C470" s="11">
        <v>5.48</v>
      </c>
      <c r="D470" s="11" t="s">
        <v>2380</v>
      </c>
      <c r="E470" s="11" t="s">
        <v>2381</v>
      </c>
      <c r="F470" s="11" t="s">
        <v>2380</v>
      </c>
      <c r="G470" s="11">
        <v>1</v>
      </c>
      <c r="H470" s="41" t="s">
        <v>2380</v>
      </c>
      <c r="I470" s="11" t="str">
        <f t="shared" si="20"/>
        <v>Obesity</v>
      </c>
      <c r="J470" s="43" t="str">
        <f t="shared" si="21"/>
        <v>Normal</v>
      </c>
    </row>
    <row r="471" spans="1:10" x14ac:dyDescent="0.25">
      <c r="A471" s="11" t="s">
        <v>1902</v>
      </c>
      <c r="B471" s="11">
        <v>24.605</v>
      </c>
      <c r="C471" s="11">
        <v>5.48</v>
      </c>
      <c r="D471" s="11" t="s">
        <v>2380</v>
      </c>
      <c r="E471" s="11" t="s">
        <v>2380</v>
      </c>
      <c r="F471" s="11" t="s">
        <v>2380</v>
      </c>
      <c r="G471" s="12">
        <v>0</v>
      </c>
      <c r="H471" s="41" t="s">
        <v>2381</v>
      </c>
      <c r="I471" s="11" t="str">
        <f t="shared" si="20"/>
        <v>Healthy Weight</v>
      </c>
      <c r="J471" s="43" t="str">
        <f t="shared" si="21"/>
        <v>Normal</v>
      </c>
    </row>
    <row r="472" spans="1:10" x14ac:dyDescent="0.25">
      <c r="A472" s="11" t="s">
        <v>1901</v>
      </c>
      <c r="B472" s="11">
        <v>29.6</v>
      </c>
      <c r="C472" s="11">
        <v>8.1</v>
      </c>
      <c r="D472" s="11" t="s">
        <v>2380</v>
      </c>
      <c r="E472" s="11" t="s">
        <v>2380</v>
      </c>
      <c r="F472" s="11" t="s">
        <v>2380</v>
      </c>
      <c r="G472" s="12">
        <v>0</v>
      </c>
      <c r="H472" s="41" t="s">
        <v>2380</v>
      </c>
      <c r="I472" s="11" t="str">
        <f t="shared" si="20"/>
        <v>Overweight</v>
      </c>
      <c r="J472" s="43" t="str">
        <f t="shared" si="21"/>
        <v>Diabetes</v>
      </c>
    </row>
    <row r="473" spans="1:10" x14ac:dyDescent="0.25">
      <c r="A473" s="11" t="s">
        <v>1900</v>
      </c>
      <c r="B473" s="11">
        <v>24.42</v>
      </c>
      <c r="C473" s="11">
        <v>7.16</v>
      </c>
      <c r="D473" s="11" t="s">
        <v>2380</v>
      </c>
      <c r="E473" s="11" t="s">
        <v>2380</v>
      </c>
      <c r="F473" s="11" t="s">
        <v>2380</v>
      </c>
      <c r="G473" s="12">
        <v>0</v>
      </c>
      <c r="H473" s="41" t="s">
        <v>2381</v>
      </c>
      <c r="I473" s="11" t="str">
        <f t="shared" si="20"/>
        <v>Healthy Weight</v>
      </c>
      <c r="J473" s="43" t="str">
        <f t="shared" si="21"/>
        <v>Diabetes</v>
      </c>
    </row>
    <row r="474" spans="1:10" x14ac:dyDescent="0.25">
      <c r="A474" s="11" t="s">
        <v>1899</v>
      </c>
      <c r="B474" s="11">
        <v>20.9</v>
      </c>
      <c r="C474" s="11">
        <v>4.55</v>
      </c>
      <c r="D474" s="11" t="s">
        <v>2381</v>
      </c>
      <c r="E474" s="11" t="s">
        <v>2380</v>
      </c>
      <c r="F474" s="11" t="s">
        <v>2382</v>
      </c>
      <c r="G474" s="11">
        <v>1</v>
      </c>
      <c r="H474" s="41" t="s">
        <v>2381</v>
      </c>
      <c r="I474" s="11" t="str">
        <f t="shared" si="20"/>
        <v>Healthy Weight</v>
      </c>
      <c r="J474" s="43" t="str">
        <f t="shared" si="21"/>
        <v>Normal</v>
      </c>
    </row>
    <row r="475" spans="1:10" x14ac:dyDescent="0.25">
      <c r="A475" s="11" t="s">
        <v>1898</v>
      </c>
      <c r="B475" s="11">
        <v>22.895</v>
      </c>
      <c r="C475" s="11">
        <v>6.03</v>
      </c>
      <c r="D475" s="11" t="s">
        <v>2380</v>
      </c>
      <c r="E475" s="11" t="s">
        <v>2380</v>
      </c>
      <c r="F475" s="11" t="s">
        <v>2380</v>
      </c>
      <c r="G475" s="12">
        <v>0</v>
      </c>
      <c r="H475" s="41" t="s">
        <v>2381</v>
      </c>
      <c r="I475" s="11" t="str">
        <f t="shared" si="20"/>
        <v>Healthy Weight</v>
      </c>
      <c r="J475" s="43" t="str">
        <f t="shared" si="21"/>
        <v>Prediabetes</v>
      </c>
    </row>
    <row r="476" spans="1:10" x14ac:dyDescent="0.25">
      <c r="A476" s="11" t="s">
        <v>1897</v>
      </c>
      <c r="B476" s="11">
        <v>28.3</v>
      </c>
      <c r="C476" s="11">
        <v>5.47</v>
      </c>
      <c r="D476" s="11" t="s">
        <v>2381</v>
      </c>
      <c r="E476" s="11" t="s">
        <v>2380</v>
      </c>
      <c r="F476" s="11" t="s">
        <v>2382</v>
      </c>
      <c r="G476" s="11">
        <v>1</v>
      </c>
      <c r="H476" s="41" t="s">
        <v>2381</v>
      </c>
      <c r="I476" s="11" t="str">
        <f t="shared" si="20"/>
        <v>Overweight</v>
      </c>
      <c r="J476" s="43" t="str">
        <f t="shared" si="21"/>
        <v>Normal</v>
      </c>
    </row>
    <row r="477" spans="1:10" x14ac:dyDescent="0.25">
      <c r="A477" s="11" t="s">
        <v>1895</v>
      </c>
      <c r="B477" s="11">
        <v>54.3</v>
      </c>
      <c r="C477" s="11">
        <v>4.1500000000000004</v>
      </c>
      <c r="D477" s="11" t="s">
        <v>2381</v>
      </c>
      <c r="E477" s="11" t="s">
        <v>2380</v>
      </c>
      <c r="F477" s="11" t="s">
        <v>2380</v>
      </c>
      <c r="G477" s="11">
        <v>1</v>
      </c>
      <c r="H477" s="42" t="s">
        <v>2380</v>
      </c>
      <c r="I477" s="11" t="str">
        <f t="shared" si="20"/>
        <v>Obesity</v>
      </c>
      <c r="J477" s="43" t="str">
        <f t="shared" si="21"/>
        <v>Normal</v>
      </c>
    </row>
    <row r="478" spans="1:10" x14ac:dyDescent="0.25">
      <c r="A478" s="11" t="s">
        <v>1894</v>
      </c>
      <c r="B478" s="11">
        <v>33.344999999999999</v>
      </c>
      <c r="C478" s="11">
        <v>11.32</v>
      </c>
      <c r="D478" s="11" t="s">
        <v>2381</v>
      </c>
      <c r="E478" s="11" t="s">
        <v>2380</v>
      </c>
      <c r="F478" s="11" t="s">
        <v>2380</v>
      </c>
      <c r="G478" s="11">
        <v>1</v>
      </c>
      <c r="H478" s="42" t="s">
        <v>2380</v>
      </c>
      <c r="I478" s="11" t="str">
        <f t="shared" si="20"/>
        <v>Obesity</v>
      </c>
      <c r="J478" s="43" t="str">
        <f t="shared" si="21"/>
        <v>Diabetes</v>
      </c>
    </row>
    <row r="479" spans="1:10" x14ac:dyDescent="0.25">
      <c r="A479" s="11" t="s">
        <v>1893</v>
      </c>
      <c r="B479" s="11">
        <v>33</v>
      </c>
      <c r="C479" s="11">
        <v>9.51</v>
      </c>
      <c r="D479" s="11" t="s">
        <v>2381</v>
      </c>
      <c r="E479" s="11" t="s">
        <v>2380</v>
      </c>
      <c r="F479" s="11" t="s">
        <v>2380</v>
      </c>
      <c r="G479" s="12">
        <v>0</v>
      </c>
      <c r="H479" s="42" t="s">
        <v>2380</v>
      </c>
      <c r="I479" s="11" t="str">
        <f t="shared" si="20"/>
        <v>Obesity</v>
      </c>
      <c r="J479" s="43" t="str">
        <f t="shared" si="21"/>
        <v>Diabetes</v>
      </c>
    </row>
    <row r="480" spans="1:10" x14ac:dyDescent="0.25">
      <c r="A480" s="11" t="s">
        <v>1892</v>
      </c>
      <c r="B480" s="11">
        <v>28.024999999999999</v>
      </c>
      <c r="C480" s="11">
        <v>7.67</v>
      </c>
      <c r="D480" s="11" t="s">
        <v>2381</v>
      </c>
      <c r="E480" s="11" t="s">
        <v>2380</v>
      </c>
      <c r="F480" s="11" t="s">
        <v>2380</v>
      </c>
      <c r="G480" s="11">
        <v>1</v>
      </c>
      <c r="H480" s="41" t="s">
        <v>2381</v>
      </c>
      <c r="I480" s="11" t="str">
        <f t="shared" si="20"/>
        <v>Overweight</v>
      </c>
      <c r="J480" s="43" t="str">
        <f t="shared" si="21"/>
        <v>Diabetes</v>
      </c>
    </row>
    <row r="481" spans="1:10" x14ac:dyDescent="0.25">
      <c r="A481" s="11" t="s">
        <v>1891</v>
      </c>
      <c r="B481" s="11">
        <v>28.69</v>
      </c>
      <c r="C481" s="11">
        <v>6.23</v>
      </c>
      <c r="D481" s="11" t="s">
        <v>2380</v>
      </c>
      <c r="E481" s="11" t="s">
        <v>2380</v>
      </c>
      <c r="F481" s="11" t="s">
        <v>2380</v>
      </c>
      <c r="G481" s="11">
        <v>1</v>
      </c>
      <c r="H481" s="41" t="s">
        <v>2381</v>
      </c>
      <c r="I481" s="11" t="str">
        <f t="shared" si="20"/>
        <v>Overweight</v>
      </c>
      <c r="J481" s="43" t="str">
        <f t="shared" si="21"/>
        <v>Prediabetes</v>
      </c>
    </row>
    <row r="482" spans="1:10" x14ac:dyDescent="0.25">
      <c r="A482" s="11" t="s">
        <v>1890</v>
      </c>
      <c r="B482" s="11">
        <v>40.28</v>
      </c>
      <c r="C482" s="11">
        <v>8.9</v>
      </c>
      <c r="D482" s="11" t="s">
        <v>2380</v>
      </c>
      <c r="E482" s="11" t="s">
        <v>2380</v>
      </c>
      <c r="F482" s="11" t="s">
        <v>2380</v>
      </c>
      <c r="G482" s="12">
        <v>0</v>
      </c>
      <c r="H482" s="41" t="s">
        <v>2380</v>
      </c>
      <c r="I482" s="11" t="str">
        <f t="shared" si="20"/>
        <v>Obesity</v>
      </c>
      <c r="J482" s="43" t="str">
        <f t="shared" si="21"/>
        <v>Diabetes</v>
      </c>
    </row>
    <row r="483" spans="1:10" x14ac:dyDescent="0.25">
      <c r="A483" s="11" t="s">
        <v>1889</v>
      </c>
      <c r="B483" s="11">
        <v>37.299999999999997</v>
      </c>
      <c r="C483" s="11">
        <v>7.79</v>
      </c>
      <c r="D483" s="11" t="s">
        <v>2381</v>
      </c>
      <c r="E483" s="11" t="s">
        <v>2380</v>
      </c>
      <c r="F483" s="11" t="s">
        <v>2380</v>
      </c>
      <c r="G483" s="12">
        <v>0</v>
      </c>
      <c r="H483" s="42" t="s">
        <v>2380</v>
      </c>
      <c r="I483" s="11" t="str">
        <f t="shared" si="20"/>
        <v>Obesity</v>
      </c>
      <c r="J483" s="43" t="str">
        <f t="shared" si="21"/>
        <v>Diabetes</v>
      </c>
    </row>
    <row r="484" spans="1:10" x14ac:dyDescent="0.25">
      <c r="A484" s="11" t="s">
        <v>1888</v>
      </c>
      <c r="B484" s="11">
        <v>54.47</v>
      </c>
      <c r="C484" s="11">
        <v>4.49</v>
      </c>
      <c r="D484" s="11" t="s">
        <v>2381</v>
      </c>
      <c r="E484" s="11" t="s">
        <v>2380</v>
      </c>
      <c r="F484" s="11" t="s">
        <v>2380</v>
      </c>
      <c r="G484" s="11">
        <v>2</v>
      </c>
      <c r="H484" s="42" t="s">
        <v>2380</v>
      </c>
      <c r="I484" s="11" t="str">
        <f t="shared" si="20"/>
        <v>Obesity</v>
      </c>
      <c r="J484" s="43" t="str">
        <f t="shared" si="21"/>
        <v>Normal</v>
      </c>
    </row>
    <row r="485" spans="1:10" x14ac:dyDescent="0.25">
      <c r="A485" s="11" t="s">
        <v>1887</v>
      </c>
      <c r="B485" s="11">
        <v>38.06</v>
      </c>
      <c r="C485" s="11">
        <v>5.24</v>
      </c>
      <c r="D485" s="11" t="s">
        <v>2381</v>
      </c>
      <c r="E485" s="11" t="s">
        <v>2380</v>
      </c>
      <c r="F485" s="11" t="s">
        <v>2382</v>
      </c>
      <c r="G485" s="11">
        <v>1</v>
      </c>
      <c r="H485" s="42" t="s">
        <v>2380</v>
      </c>
      <c r="I485" s="11" t="str">
        <f t="shared" si="20"/>
        <v>Obesity</v>
      </c>
      <c r="J485" s="43" t="str">
        <f t="shared" si="21"/>
        <v>Normal</v>
      </c>
    </row>
    <row r="486" spans="1:10" x14ac:dyDescent="0.25">
      <c r="A486" s="11" t="s">
        <v>1886</v>
      </c>
      <c r="B486" s="11">
        <v>51.47</v>
      </c>
      <c r="C486" s="11">
        <v>9.6</v>
      </c>
      <c r="D486" s="11" t="s">
        <v>2380</v>
      </c>
      <c r="E486" s="11" t="s">
        <v>2380</v>
      </c>
      <c r="F486" s="11" t="s">
        <v>2380</v>
      </c>
      <c r="G486" s="12">
        <v>0</v>
      </c>
      <c r="H486" s="41" t="s">
        <v>2380</v>
      </c>
      <c r="I486" s="11" t="str">
        <f t="shared" si="20"/>
        <v>Obesity</v>
      </c>
      <c r="J486" s="43" t="str">
        <f t="shared" si="21"/>
        <v>Diabetes</v>
      </c>
    </row>
    <row r="487" spans="1:10" x14ac:dyDescent="0.25">
      <c r="A487" s="11" t="s">
        <v>1885</v>
      </c>
      <c r="B487" s="11">
        <v>29.8</v>
      </c>
      <c r="C487" s="11">
        <v>5.78</v>
      </c>
      <c r="D487" s="11" t="s">
        <v>2381</v>
      </c>
      <c r="E487" s="11" t="s">
        <v>2380</v>
      </c>
      <c r="F487" s="11" t="s">
        <v>2380</v>
      </c>
      <c r="G487" s="12">
        <v>0</v>
      </c>
      <c r="H487" s="42" t="s">
        <v>2380</v>
      </c>
      <c r="I487" s="11" t="str">
        <f t="shared" si="20"/>
        <v>Overweight</v>
      </c>
      <c r="J487" s="43" t="str">
        <f t="shared" si="21"/>
        <v>Prediabetes</v>
      </c>
    </row>
    <row r="488" spans="1:10" x14ac:dyDescent="0.25">
      <c r="A488" s="11" t="s">
        <v>1884</v>
      </c>
      <c r="B488" s="11">
        <v>49.77</v>
      </c>
      <c r="C488" s="11">
        <v>7.02</v>
      </c>
      <c r="D488" s="11" t="s">
        <v>2380</v>
      </c>
      <c r="E488" s="11" t="s">
        <v>2380</v>
      </c>
      <c r="F488" s="11" t="s">
        <v>2380</v>
      </c>
      <c r="G488" s="12">
        <v>0</v>
      </c>
      <c r="H488" s="41" t="s">
        <v>2380</v>
      </c>
      <c r="I488" s="11" t="str">
        <f t="shared" si="20"/>
        <v>Obesity</v>
      </c>
      <c r="J488" s="43" t="str">
        <f t="shared" si="21"/>
        <v>Diabetes</v>
      </c>
    </row>
    <row r="489" spans="1:10" x14ac:dyDescent="0.25">
      <c r="A489" s="11" t="s">
        <v>1883</v>
      </c>
      <c r="B489" s="11">
        <v>25.555</v>
      </c>
      <c r="C489" s="11">
        <v>4.09</v>
      </c>
      <c r="D489" s="11" t="s">
        <v>2381</v>
      </c>
      <c r="E489" s="11" t="s">
        <v>2380</v>
      </c>
      <c r="F489" s="11" t="s">
        <v>2380</v>
      </c>
      <c r="G489" s="12">
        <v>0</v>
      </c>
      <c r="H489" s="41" t="s">
        <v>2381</v>
      </c>
      <c r="I489" s="11" t="str">
        <f t="shared" si="20"/>
        <v>Overweight</v>
      </c>
      <c r="J489" s="43" t="str">
        <f t="shared" si="21"/>
        <v>Normal</v>
      </c>
    </row>
    <row r="490" spans="1:10" x14ac:dyDescent="0.25">
      <c r="A490" s="11" t="s">
        <v>1882</v>
      </c>
      <c r="B490" s="11">
        <v>29.64</v>
      </c>
      <c r="C490" s="11">
        <v>4.93</v>
      </c>
      <c r="D490" s="11" t="s">
        <v>2380</v>
      </c>
      <c r="E490" s="11" t="s">
        <v>2380</v>
      </c>
      <c r="F490" s="11" t="s">
        <v>2382</v>
      </c>
      <c r="G490" s="11">
        <v>1</v>
      </c>
      <c r="H490" s="41" t="s">
        <v>2380</v>
      </c>
      <c r="I490" s="11" t="str">
        <f t="shared" si="20"/>
        <v>Overweight</v>
      </c>
      <c r="J490" s="43" t="str">
        <f t="shared" si="21"/>
        <v>Normal</v>
      </c>
    </row>
    <row r="491" spans="1:10" x14ac:dyDescent="0.25">
      <c r="A491" s="11" t="s">
        <v>1881</v>
      </c>
      <c r="B491" s="11">
        <v>53.93</v>
      </c>
      <c r="C491" s="11">
        <v>5.34</v>
      </c>
      <c r="D491" s="11" t="s">
        <v>2381</v>
      </c>
      <c r="E491" s="11" t="s">
        <v>2380</v>
      </c>
      <c r="F491" s="11" t="s">
        <v>2380</v>
      </c>
      <c r="G491" s="11">
        <v>2</v>
      </c>
      <c r="H491" s="42" t="s">
        <v>2380</v>
      </c>
      <c r="I491" s="11" t="str">
        <f t="shared" si="20"/>
        <v>Obesity</v>
      </c>
      <c r="J491" s="43" t="str">
        <f t="shared" si="21"/>
        <v>Normal</v>
      </c>
    </row>
    <row r="492" spans="1:10" x14ac:dyDescent="0.25">
      <c r="A492" s="11" t="s">
        <v>1880</v>
      </c>
      <c r="B492" s="11">
        <v>28.024999999999999</v>
      </c>
      <c r="C492" s="11">
        <v>5.65</v>
      </c>
      <c r="D492" s="11" t="s">
        <v>2380</v>
      </c>
      <c r="E492" s="11" t="s">
        <v>2380</v>
      </c>
      <c r="F492" s="11" t="s">
        <v>2380</v>
      </c>
      <c r="G492" s="11">
        <v>1</v>
      </c>
      <c r="H492" s="41" t="s">
        <v>2381</v>
      </c>
      <c r="I492" s="11" t="str">
        <f t="shared" si="20"/>
        <v>Overweight</v>
      </c>
      <c r="J492" s="43" t="str">
        <f t="shared" si="21"/>
        <v>Normal</v>
      </c>
    </row>
    <row r="493" spans="1:10" x14ac:dyDescent="0.25">
      <c r="A493" s="11" t="s">
        <v>1879</v>
      </c>
      <c r="B493" s="11">
        <v>27.5</v>
      </c>
      <c r="C493" s="11">
        <v>4.49</v>
      </c>
      <c r="D493" s="11" t="s">
        <v>2380</v>
      </c>
      <c r="E493" s="11" t="s">
        <v>2380</v>
      </c>
      <c r="F493" s="11" t="s">
        <v>2380</v>
      </c>
      <c r="G493" s="12">
        <v>0</v>
      </c>
      <c r="H493" s="41" t="s">
        <v>2380</v>
      </c>
      <c r="I493" s="11" t="str">
        <f t="shared" si="20"/>
        <v>Overweight</v>
      </c>
      <c r="J493" s="43" t="str">
        <f t="shared" si="21"/>
        <v>Normal</v>
      </c>
    </row>
    <row r="494" spans="1:10" x14ac:dyDescent="0.25">
      <c r="A494" s="11" t="s">
        <v>1878</v>
      </c>
      <c r="B494" s="11">
        <v>21.8</v>
      </c>
      <c r="C494" s="11">
        <v>10.55</v>
      </c>
      <c r="D494" s="11" t="s">
        <v>2380</v>
      </c>
      <c r="E494" s="11" t="s">
        <v>2380</v>
      </c>
      <c r="F494" s="11" t="s">
        <v>2380</v>
      </c>
      <c r="G494" s="12">
        <v>0</v>
      </c>
      <c r="H494" s="41" t="s">
        <v>2381</v>
      </c>
      <c r="I494" s="11" t="str">
        <f t="shared" si="20"/>
        <v>Healthy Weight</v>
      </c>
      <c r="J494" s="43" t="str">
        <f t="shared" si="21"/>
        <v>Diabetes</v>
      </c>
    </row>
    <row r="495" spans="1:10" x14ac:dyDescent="0.25">
      <c r="A495" s="11" t="s">
        <v>1877</v>
      </c>
      <c r="B495" s="11">
        <v>26.41</v>
      </c>
      <c r="C495" s="11">
        <v>4.92</v>
      </c>
      <c r="D495" s="11" t="s">
        <v>2381</v>
      </c>
      <c r="E495" s="11" t="s">
        <v>2380</v>
      </c>
      <c r="F495" s="11" t="s">
        <v>2382</v>
      </c>
      <c r="G495" s="11">
        <v>1</v>
      </c>
      <c r="H495" s="41" t="s">
        <v>2381</v>
      </c>
      <c r="I495" s="11" t="str">
        <f t="shared" si="20"/>
        <v>Overweight</v>
      </c>
      <c r="J495" s="43" t="str">
        <f t="shared" si="21"/>
        <v>Normal</v>
      </c>
    </row>
    <row r="496" spans="1:10" x14ac:dyDescent="0.25">
      <c r="A496" s="11" t="s">
        <v>1876</v>
      </c>
      <c r="B496" s="11">
        <v>27.835000000000001</v>
      </c>
      <c r="C496" s="11">
        <v>5.9</v>
      </c>
      <c r="D496" s="11" t="s">
        <v>2381</v>
      </c>
      <c r="E496" s="11" t="s">
        <v>2380</v>
      </c>
      <c r="F496" s="11" t="s">
        <v>2380</v>
      </c>
      <c r="G496" s="11">
        <v>1</v>
      </c>
      <c r="H496" s="41" t="s">
        <v>2381</v>
      </c>
      <c r="I496" s="11" t="str">
        <f t="shared" si="20"/>
        <v>Overweight</v>
      </c>
      <c r="J496" s="43" t="str">
        <f t="shared" si="21"/>
        <v>Prediabetes</v>
      </c>
    </row>
    <row r="497" spans="1:10" x14ac:dyDescent="0.25">
      <c r="A497" s="11" t="s">
        <v>1875</v>
      </c>
      <c r="B497" s="11">
        <v>51.74</v>
      </c>
      <c r="C497" s="11">
        <v>4.9800000000000004</v>
      </c>
      <c r="D497" s="11" t="s">
        <v>2381</v>
      </c>
      <c r="E497" s="11" t="s">
        <v>2380</v>
      </c>
      <c r="F497" s="11" t="s">
        <v>2380</v>
      </c>
      <c r="G497" s="11">
        <v>2</v>
      </c>
      <c r="H497" s="42" t="s">
        <v>2380</v>
      </c>
      <c r="I497" s="11" t="str">
        <f t="shared" si="20"/>
        <v>Obesity</v>
      </c>
      <c r="J497" s="43" t="str">
        <f t="shared" si="21"/>
        <v>Normal</v>
      </c>
    </row>
    <row r="498" spans="1:10" x14ac:dyDescent="0.25">
      <c r="A498" s="11" t="s">
        <v>1874</v>
      </c>
      <c r="B498" s="11">
        <v>23.37</v>
      </c>
      <c r="C498" s="11">
        <v>5.8</v>
      </c>
      <c r="D498" s="11" t="s">
        <v>2380</v>
      </c>
      <c r="E498" s="11" t="s">
        <v>2380</v>
      </c>
      <c r="F498" s="11" t="s">
        <v>2380</v>
      </c>
      <c r="G498" s="12">
        <v>0</v>
      </c>
      <c r="H498" s="41" t="s">
        <v>2381</v>
      </c>
      <c r="I498" s="11" t="str">
        <f t="shared" si="20"/>
        <v>Healthy Weight</v>
      </c>
      <c r="J498" s="43" t="str">
        <f t="shared" si="21"/>
        <v>Prediabetes</v>
      </c>
    </row>
    <row r="499" spans="1:10" x14ac:dyDescent="0.25">
      <c r="A499" s="11" t="s">
        <v>1873</v>
      </c>
      <c r="B499" s="11">
        <v>29.7</v>
      </c>
      <c r="C499" s="11">
        <v>6.21</v>
      </c>
      <c r="D499" s="11" t="s">
        <v>2381</v>
      </c>
      <c r="E499" s="11" t="s">
        <v>2380</v>
      </c>
      <c r="F499" s="11" t="s">
        <v>2382</v>
      </c>
      <c r="G499" s="11">
        <v>1</v>
      </c>
      <c r="H499" s="41" t="s">
        <v>2381</v>
      </c>
      <c r="I499" s="11" t="str">
        <f t="shared" si="20"/>
        <v>Overweight</v>
      </c>
      <c r="J499" s="43" t="str">
        <f t="shared" si="21"/>
        <v>Prediabetes</v>
      </c>
    </row>
    <row r="500" spans="1:10" x14ac:dyDescent="0.25">
      <c r="A500" s="11" t="s">
        <v>1872</v>
      </c>
      <c r="B500" s="11">
        <v>20.045000000000002</v>
      </c>
      <c r="C500" s="11">
        <v>6.17</v>
      </c>
      <c r="D500" s="11" t="s">
        <v>2380</v>
      </c>
      <c r="E500" s="11" t="s">
        <v>2380</v>
      </c>
      <c r="F500" s="11" t="s">
        <v>2382</v>
      </c>
      <c r="G500" s="11">
        <v>1</v>
      </c>
      <c r="H500" s="41" t="s">
        <v>2381</v>
      </c>
      <c r="I500" s="11" t="str">
        <f t="shared" si="20"/>
        <v>Healthy Weight</v>
      </c>
      <c r="J500" s="43" t="str">
        <f t="shared" si="21"/>
        <v>Prediabetes</v>
      </c>
    </row>
    <row r="501" spans="1:10" x14ac:dyDescent="0.25">
      <c r="A501" s="11" t="s">
        <v>1871</v>
      </c>
      <c r="B501" s="11">
        <v>27.83</v>
      </c>
      <c r="C501" s="11">
        <v>5.36</v>
      </c>
      <c r="D501" s="11" t="s">
        <v>2380</v>
      </c>
      <c r="E501" s="11" t="s">
        <v>2380</v>
      </c>
      <c r="F501" s="11" t="s">
        <v>2380</v>
      </c>
      <c r="G501" s="11">
        <v>2</v>
      </c>
      <c r="H501" s="41" t="s">
        <v>2380</v>
      </c>
      <c r="I501" s="11" t="str">
        <f t="shared" si="20"/>
        <v>Overweight</v>
      </c>
      <c r="J501" s="43" t="str">
        <f t="shared" si="21"/>
        <v>Normal</v>
      </c>
    </row>
    <row r="502" spans="1:10" x14ac:dyDescent="0.25">
      <c r="A502" s="11" t="s">
        <v>1870</v>
      </c>
      <c r="B502" s="11">
        <v>28.93</v>
      </c>
      <c r="C502" s="11">
        <v>5.2</v>
      </c>
      <c r="D502" s="11" t="s">
        <v>2380</v>
      </c>
      <c r="E502" s="11" t="s">
        <v>2380</v>
      </c>
      <c r="F502" s="11" t="s">
        <v>2380</v>
      </c>
      <c r="G502" s="12">
        <v>0</v>
      </c>
      <c r="H502" s="41" t="s">
        <v>2381</v>
      </c>
      <c r="I502" s="11" t="str">
        <f t="shared" si="20"/>
        <v>Overweight</v>
      </c>
      <c r="J502" s="43" t="str">
        <f t="shared" si="21"/>
        <v>Normal</v>
      </c>
    </row>
    <row r="503" spans="1:10" x14ac:dyDescent="0.25">
      <c r="A503" s="11" t="s">
        <v>1869</v>
      </c>
      <c r="B503" s="11">
        <v>33.82</v>
      </c>
      <c r="C503" s="11">
        <v>5.42</v>
      </c>
      <c r="D503" s="11" t="s">
        <v>2380</v>
      </c>
      <c r="E503" s="11" t="s">
        <v>2380</v>
      </c>
      <c r="F503" s="11" t="s">
        <v>2380</v>
      </c>
      <c r="G503" s="12">
        <v>0</v>
      </c>
      <c r="H503" s="41" t="s">
        <v>2380</v>
      </c>
      <c r="I503" s="11" t="str">
        <f t="shared" si="20"/>
        <v>Obesity</v>
      </c>
      <c r="J503" s="43" t="str">
        <f t="shared" si="21"/>
        <v>Normal</v>
      </c>
    </row>
    <row r="504" spans="1:10" x14ac:dyDescent="0.25">
      <c r="A504" s="11" t="s">
        <v>1868</v>
      </c>
      <c r="B504" s="11">
        <v>20.234999999999999</v>
      </c>
      <c r="C504" s="11">
        <v>6.84</v>
      </c>
      <c r="D504" s="11" t="s">
        <v>2380</v>
      </c>
      <c r="E504" s="11" t="s">
        <v>2380</v>
      </c>
      <c r="F504" s="11" t="s">
        <v>2380</v>
      </c>
      <c r="G504" s="12">
        <v>0</v>
      </c>
      <c r="H504" s="41" t="s">
        <v>2381</v>
      </c>
      <c r="I504" s="11" t="str">
        <f t="shared" si="20"/>
        <v>Healthy Weight</v>
      </c>
      <c r="J504" s="43" t="str">
        <f t="shared" si="21"/>
        <v>Diabetes</v>
      </c>
    </row>
    <row r="505" spans="1:10" x14ac:dyDescent="0.25">
      <c r="A505" s="11" t="s">
        <v>1867</v>
      </c>
      <c r="B505" s="11">
        <v>49.2</v>
      </c>
      <c r="C505" s="11">
        <v>10.9</v>
      </c>
      <c r="D505" s="11" t="s">
        <v>2381</v>
      </c>
      <c r="E505" s="11" t="s">
        <v>2380</v>
      </c>
      <c r="F505" s="11" t="s">
        <v>2382</v>
      </c>
      <c r="G505" s="11">
        <v>1</v>
      </c>
      <c r="H505" s="42" t="s">
        <v>2380</v>
      </c>
      <c r="I505" s="11" t="str">
        <f t="shared" si="20"/>
        <v>Obesity</v>
      </c>
      <c r="J505" s="43" t="str">
        <f t="shared" si="21"/>
        <v>Diabetes</v>
      </c>
    </row>
    <row r="506" spans="1:10" x14ac:dyDescent="0.25">
      <c r="A506" s="11" t="s">
        <v>1866</v>
      </c>
      <c r="B506" s="11">
        <v>26.4</v>
      </c>
      <c r="C506" s="11">
        <v>4.87</v>
      </c>
      <c r="D506" s="11" t="s">
        <v>2381</v>
      </c>
      <c r="E506" s="11" t="s">
        <v>2380</v>
      </c>
      <c r="F506" s="11" t="s">
        <v>2380</v>
      </c>
      <c r="G506" s="12">
        <v>0</v>
      </c>
      <c r="H506" s="41" t="s">
        <v>2381</v>
      </c>
      <c r="I506" s="11" t="str">
        <f t="shared" si="20"/>
        <v>Overweight</v>
      </c>
      <c r="J506" s="43" t="str">
        <f t="shared" si="21"/>
        <v>Normal</v>
      </c>
    </row>
    <row r="507" spans="1:10" x14ac:dyDescent="0.25">
      <c r="A507" s="11" t="s">
        <v>1865</v>
      </c>
      <c r="B507" s="11">
        <v>28.38</v>
      </c>
      <c r="C507" s="11">
        <v>6.07</v>
      </c>
      <c r="D507" s="11" t="s">
        <v>2380</v>
      </c>
      <c r="E507" s="11" t="s">
        <v>2380</v>
      </c>
      <c r="F507" s="11" t="s">
        <v>2380</v>
      </c>
      <c r="G507" s="11">
        <v>1</v>
      </c>
      <c r="H507" s="41" t="s">
        <v>2381</v>
      </c>
      <c r="I507" s="11" t="str">
        <f t="shared" si="20"/>
        <v>Overweight</v>
      </c>
      <c r="J507" s="43" t="str">
        <f t="shared" si="21"/>
        <v>Prediabetes</v>
      </c>
    </row>
    <row r="508" spans="1:10" x14ac:dyDescent="0.25">
      <c r="A508" s="11" t="s">
        <v>1864</v>
      </c>
      <c r="B508" s="11">
        <v>24.64</v>
      </c>
      <c r="C508" s="11">
        <v>4.33</v>
      </c>
      <c r="D508" s="11" t="s">
        <v>2380</v>
      </c>
      <c r="E508" s="11" t="s">
        <v>2380</v>
      </c>
      <c r="F508" s="11" t="s">
        <v>2380</v>
      </c>
      <c r="G508" s="12">
        <v>0</v>
      </c>
      <c r="H508" s="41" t="s">
        <v>2381</v>
      </c>
      <c r="I508" s="11" t="str">
        <f t="shared" si="20"/>
        <v>Healthy Weight</v>
      </c>
      <c r="J508" s="43" t="str">
        <f t="shared" si="21"/>
        <v>Normal</v>
      </c>
    </row>
    <row r="509" spans="1:10" x14ac:dyDescent="0.25">
      <c r="A509" s="11" t="s">
        <v>1863</v>
      </c>
      <c r="B509" s="11">
        <v>39.71</v>
      </c>
      <c r="C509" s="11">
        <v>5.83</v>
      </c>
      <c r="D509" s="11" t="s">
        <v>2380</v>
      </c>
      <c r="E509" s="11" t="s">
        <v>2380</v>
      </c>
      <c r="F509" s="11" t="s">
        <v>2380</v>
      </c>
      <c r="G509" s="11">
        <v>1</v>
      </c>
      <c r="H509" s="41" t="s">
        <v>2380</v>
      </c>
      <c r="I509" s="11" t="str">
        <f t="shared" si="20"/>
        <v>Obesity</v>
      </c>
      <c r="J509" s="43" t="str">
        <f t="shared" si="21"/>
        <v>Prediabetes</v>
      </c>
    </row>
    <row r="510" spans="1:10" x14ac:dyDescent="0.25">
      <c r="A510" s="11" t="s">
        <v>1862</v>
      </c>
      <c r="B510" s="11">
        <v>22.22</v>
      </c>
      <c r="C510" s="11">
        <v>5.5</v>
      </c>
      <c r="D510" s="11" t="s">
        <v>2380</v>
      </c>
      <c r="E510" s="11" t="s">
        <v>2380</v>
      </c>
      <c r="F510" s="11" t="s">
        <v>2380</v>
      </c>
      <c r="G510" s="12">
        <v>0</v>
      </c>
      <c r="H510" s="41" t="s">
        <v>2381</v>
      </c>
      <c r="I510" s="11" t="str">
        <f t="shared" si="20"/>
        <v>Healthy Weight</v>
      </c>
      <c r="J510" s="43" t="str">
        <f t="shared" si="21"/>
        <v>Normal</v>
      </c>
    </row>
    <row r="511" spans="1:10" x14ac:dyDescent="0.25">
      <c r="A511" s="11" t="s">
        <v>1861</v>
      </c>
      <c r="B511" s="11">
        <v>33.344999999999999</v>
      </c>
      <c r="C511" s="11">
        <v>4.79</v>
      </c>
      <c r="D511" s="11" t="s">
        <v>2380</v>
      </c>
      <c r="E511" s="11" t="s">
        <v>2380</v>
      </c>
      <c r="F511" s="11" t="s">
        <v>2382</v>
      </c>
      <c r="G511" s="11">
        <v>1</v>
      </c>
      <c r="H511" s="41" t="s">
        <v>2380</v>
      </c>
      <c r="I511" s="11" t="str">
        <f t="shared" si="20"/>
        <v>Obesity</v>
      </c>
      <c r="J511" s="43" t="str">
        <f t="shared" si="21"/>
        <v>Normal</v>
      </c>
    </row>
    <row r="512" spans="1:10" x14ac:dyDescent="0.25">
      <c r="A512" s="11" t="s">
        <v>1860</v>
      </c>
      <c r="B512" s="11">
        <v>24.42</v>
      </c>
      <c r="C512" s="11">
        <v>5.81</v>
      </c>
      <c r="D512" s="11" t="s">
        <v>2380</v>
      </c>
      <c r="E512" s="11" t="s">
        <v>2380</v>
      </c>
      <c r="F512" s="11" t="s">
        <v>2380</v>
      </c>
      <c r="G512" s="11">
        <v>1</v>
      </c>
      <c r="H512" s="41" t="s">
        <v>2381</v>
      </c>
      <c r="I512" s="11" t="str">
        <f t="shared" si="20"/>
        <v>Healthy Weight</v>
      </c>
      <c r="J512" s="43" t="str">
        <f t="shared" si="21"/>
        <v>Prediabetes</v>
      </c>
    </row>
    <row r="513" spans="1:10" x14ac:dyDescent="0.25">
      <c r="A513" s="11" t="s">
        <v>1859</v>
      </c>
      <c r="B513" s="11">
        <v>29.81</v>
      </c>
      <c r="C513" s="11">
        <v>5.58</v>
      </c>
      <c r="D513" s="11" t="s">
        <v>2380</v>
      </c>
      <c r="E513" s="11" t="s">
        <v>2380</v>
      </c>
      <c r="F513" s="11" t="s">
        <v>2380</v>
      </c>
      <c r="G513" s="12">
        <v>0</v>
      </c>
      <c r="H513" s="41" t="s">
        <v>2381</v>
      </c>
      <c r="I513" s="11" t="str">
        <f t="shared" si="20"/>
        <v>Overweight</v>
      </c>
      <c r="J513" s="43" t="str">
        <f t="shared" si="21"/>
        <v>Normal</v>
      </c>
    </row>
    <row r="514" spans="1:10" x14ac:dyDescent="0.25">
      <c r="A514" s="11" t="s">
        <v>1858</v>
      </c>
      <c r="B514" s="11">
        <v>51.18</v>
      </c>
      <c r="C514" s="11">
        <v>4.4000000000000004</v>
      </c>
      <c r="D514" s="11" t="s">
        <v>2381</v>
      </c>
      <c r="E514" s="11" t="s">
        <v>2380</v>
      </c>
      <c r="F514" s="11" t="s">
        <v>2380</v>
      </c>
      <c r="G514" s="11">
        <v>2</v>
      </c>
      <c r="H514" s="42" t="s">
        <v>2380</v>
      </c>
      <c r="I514" s="11" t="str">
        <f t="shared" si="20"/>
        <v>Obesity</v>
      </c>
      <c r="J514" s="43" t="str">
        <f t="shared" si="21"/>
        <v>Normal</v>
      </c>
    </row>
    <row r="515" spans="1:10" x14ac:dyDescent="0.25">
      <c r="A515" s="11" t="s">
        <v>1857</v>
      </c>
      <c r="B515" s="11">
        <v>51.37</v>
      </c>
      <c r="C515" s="11">
        <v>8.18</v>
      </c>
      <c r="D515" s="11" t="s">
        <v>2381</v>
      </c>
      <c r="E515" s="11" t="s">
        <v>2380</v>
      </c>
      <c r="F515" s="11" t="s">
        <v>2380</v>
      </c>
      <c r="G515" s="12">
        <v>0</v>
      </c>
      <c r="H515" s="42" t="s">
        <v>2380</v>
      </c>
      <c r="I515" s="11" t="str">
        <f t="shared" ref="I515:I578" si="22">IF(B515 &lt; 18.5, "Underweight", IF(B515 &lt; 25, "Healthy Weight", IF(B515 &lt; 30, "Overweight", "Obesity")))</f>
        <v>Obesity</v>
      </c>
      <c r="J515" s="43" t="str">
        <f t="shared" ref="J515:J578" si="23">IF(C515 &lt; 5.7, "Normal", IF(C515 &lt;= 6.4, "Prediabetes", "Diabetes"))</f>
        <v>Diabetes</v>
      </c>
    </row>
    <row r="516" spans="1:10" x14ac:dyDescent="0.25">
      <c r="A516" s="11" t="s">
        <v>1856</v>
      </c>
      <c r="B516" s="11">
        <v>36.19</v>
      </c>
      <c r="C516" s="11">
        <v>5.52</v>
      </c>
      <c r="D516" s="11" t="s">
        <v>2381</v>
      </c>
      <c r="E516" s="11" t="s">
        <v>2380</v>
      </c>
      <c r="F516" s="11" t="s">
        <v>2380</v>
      </c>
      <c r="G516" s="12">
        <v>0</v>
      </c>
      <c r="H516" s="42" t="s">
        <v>2380</v>
      </c>
      <c r="I516" s="11" t="str">
        <f t="shared" si="22"/>
        <v>Obesity</v>
      </c>
      <c r="J516" s="43" t="str">
        <f t="shared" si="23"/>
        <v>Normal</v>
      </c>
    </row>
    <row r="517" spans="1:10" x14ac:dyDescent="0.25">
      <c r="A517" s="11" t="s">
        <v>1855</v>
      </c>
      <c r="B517" s="11">
        <v>25.9</v>
      </c>
      <c r="C517" s="11">
        <v>4.84</v>
      </c>
      <c r="D517" s="11" t="s">
        <v>2380</v>
      </c>
      <c r="E517" s="11" t="s">
        <v>2380</v>
      </c>
      <c r="F517" s="11" t="s">
        <v>2380</v>
      </c>
      <c r="G517" s="12">
        <v>0</v>
      </c>
      <c r="H517" s="41" t="s">
        <v>2381</v>
      </c>
      <c r="I517" s="11" t="str">
        <f t="shared" si="22"/>
        <v>Overweight</v>
      </c>
      <c r="J517" s="43" t="str">
        <f t="shared" si="23"/>
        <v>Normal</v>
      </c>
    </row>
    <row r="518" spans="1:10" x14ac:dyDescent="0.25">
      <c r="A518" s="11" t="s">
        <v>1854</v>
      </c>
      <c r="B518" s="11">
        <v>35.72</v>
      </c>
      <c r="C518" s="11">
        <v>4.08</v>
      </c>
      <c r="D518" s="11" t="s">
        <v>2380</v>
      </c>
      <c r="E518" s="11" t="s">
        <v>2380</v>
      </c>
      <c r="F518" s="11" t="s">
        <v>2382</v>
      </c>
      <c r="G518" s="11">
        <v>1</v>
      </c>
      <c r="H518" s="41" t="s">
        <v>2380</v>
      </c>
      <c r="I518" s="11" t="str">
        <f t="shared" si="22"/>
        <v>Obesity</v>
      </c>
      <c r="J518" s="43" t="str">
        <f t="shared" si="23"/>
        <v>Normal</v>
      </c>
    </row>
    <row r="519" spans="1:10" x14ac:dyDescent="0.25">
      <c r="A519" s="11" t="s">
        <v>1853</v>
      </c>
      <c r="B519" s="11">
        <v>27.94</v>
      </c>
      <c r="C519" s="11">
        <v>4.4800000000000004</v>
      </c>
      <c r="D519" s="11" t="s">
        <v>2380</v>
      </c>
      <c r="E519" s="11" t="s">
        <v>2380</v>
      </c>
      <c r="F519" s="11" t="s">
        <v>2382</v>
      </c>
      <c r="G519" s="11">
        <v>1</v>
      </c>
      <c r="H519" s="41" t="s">
        <v>2381</v>
      </c>
      <c r="I519" s="11" t="str">
        <f t="shared" si="22"/>
        <v>Overweight</v>
      </c>
      <c r="J519" s="43" t="str">
        <f t="shared" si="23"/>
        <v>Normal</v>
      </c>
    </row>
    <row r="520" spans="1:10" x14ac:dyDescent="0.25">
      <c r="A520" s="11" t="s">
        <v>1852</v>
      </c>
      <c r="B520" s="11">
        <v>27.1</v>
      </c>
      <c r="C520" s="11">
        <v>5.73</v>
      </c>
      <c r="D520" s="11" t="s">
        <v>2380</v>
      </c>
      <c r="E520" s="11" t="s">
        <v>2380</v>
      </c>
      <c r="F520" s="11" t="s">
        <v>2380</v>
      </c>
      <c r="G520" s="12">
        <v>0</v>
      </c>
      <c r="H520" s="41" t="s">
        <v>2381</v>
      </c>
      <c r="I520" s="11" t="str">
        <f t="shared" si="22"/>
        <v>Overweight</v>
      </c>
      <c r="J520" s="43" t="str">
        <f t="shared" si="23"/>
        <v>Prediabetes</v>
      </c>
    </row>
    <row r="521" spans="1:10" x14ac:dyDescent="0.25">
      <c r="A521" s="11" t="s">
        <v>1851</v>
      </c>
      <c r="B521" s="11">
        <v>18.3</v>
      </c>
      <c r="C521" s="11">
        <v>5.46</v>
      </c>
      <c r="D521" s="11" t="s">
        <v>2381</v>
      </c>
      <c r="E521" s="11" t="s">
        <v>2380</v>
      </c>
      <c r="F521" s="11" t="s">
        <v>2382</v>
      </c>
      <c r="G521" s="11">
        <v>1</v>
      </c>
      <c r="H521" s="41" t="s">
        <v>2381</v>
      </c>
      <c r="I521" s="11" t="str">
        <f t="shared" si="22"/>
        <v>Underweight</v>
      </c>
      <c r="J521" s="43" t="str">
        <f t="shared" si="23"/>
        <v>Normal</v>
      </c>
    </row>
    <row r="522" spans="1:10" x14ac:dyDescent="0.25">
      <c r="A522" s="11" t="s">
        <v>1850</v>
      </c>
      <c r="B522" s="11">
        <v>25.3</v>
      </c>
      <c r="C522" s="11">
        <v>5.0199999999999996</v>
      </c>
      <c r="D522" s="11" t="s">
        <v>2381</v>
      </c>
      <c r="E522" s="11" t="s">
        <v>2380</v>
      </c>
      <c r="F522" s="11" t="s">
        <v>2380</v>
      </c>
      <c r="G522" s="11">
        <v>1</v>
      </c>
      <c r="H522" s="41" t="s">
        <v>2381</v>
      </c>
      <c r="I522" s="11" t="str">
        <f t="shared" si="22"/>
        <v>Overweight</v>
      </c>
      <c r="J522" s="43" t="str">
        <f t="shared" si="23"/>
        <v>Normal</v>
      </c>
    </row>
    <row r="523" spans="1:10" x14ac:dyDescent="0.25">
      <c r="A523" s="11" t="s">
        <v>1849</v>
      </c>
      <c r="B523" s="11">
        <v>38.83</v>
      </c>
      <c r="C523" s="11">
        <v>6.36</v>
      </c>
      <c r="D523" s="11" t="s">
        <v>2380</v>
      </c>
      <c r="E523" s="11" t="s">
        <v>2380</v>
      </c>
      <c r="F523" s="11" t="s">
        <v>2380</v>
      </c>
      <c r="G523" s="11">
        <v>1</v>
      </c>
      <c r="H523" s="41" t="s">
        <v>2380</v>
      </c>
      <c r="I523" s="11" t="str">
        <f t="shared" si="22"/>
        <v>Obesity</v>
      </c>
      <c r="J523" s="43" t="str">
        <f t="shared" si="23"/>
        <v>Prediabetes</v>
      </c>
    </row>
    <row r="524" spans="1:10" x14ac:dyDescent="0.25">
      <c r="A524" s="11" t="s">
        <v>1848</v>
      </c>
      <c r="B524" s="11">
        <v>27.6</v>
      </c>
      <c r="C524" s="11">
        <v>5.36</v>
      </c>
      <c r="D524" s="11" t="s">
        <v>2380</v>
      </c>
      <c r="E524" s="11" t="s">
        <v>2380</v>
      </c>
      <c r="F524" s="11" t="s">
        <v>2380</v>
      </c>
      <c r="G524" s="11">
        <v>1</v>
      </c>
      <c r="H524" s="41" t="s">
        <v>2380</v>
      </c>
      <c r="I524" s="11" t="str">
        <f t="shared" si="22"/>
        <v>Overweight</v>
      </c>
      <c r="J524" s="43" t="str">
        <f t="shared" si="23"/>
        <v>Normal</v>
      </c>
    </row>
    <row r="525" spans="1:10" x14ac:dyDescent="0.25">
      <c r="A525" s="11" t="s">
        <v>1847</v>
      </c>
      <c r="B525" s="11">
        <v>46.4</v>
      </c>
      <c r="C525" s="11">
        <v>8.3699999999999992</v>
      </c>
      <c r="D525" s="11" t="s">
        <v>2381</v>
      </c>
      <c r="E525" s="11" t="s">
        <v>2380</v>
      </c>
      <c r="F525" s="11" t="s">
        <v>2382</v>
      </c>
      <c r="G525" s="11">
        <v>1</v>
      </c>
      <c r="H525" s="42" t="s">
        <v>2380</v>
      </c>
      <c r="I525" s="11" t="str">
        <f t="shared" si="22"/>
        <v>Obesity</v>
      </c>
      <c r="J525" s="43" t="str">
        <f t="shared" si="23"/>
        <v>Diabetes</v>
      </c>
    </row>
    <row r="526" spans="1:10" x14ac:dyDescent="0.25">
      <c r="A526" s="11" t="s">
        <v>1846</v>
      </c>
      <c r="B526" s="11">
        <v>51.92</v>
      </c>
      <c r="C526" s="11">
        <v>5.18</v>
      </c>
      <c r="D526" s="11" t="s">
        <v>2381</v>
      </c>
      <c r="E526" s="11" t="s">
        <v>2380</v>
      </c>
      <c r="F526" s="11" t="s">
        <v>2382</v>
      </c>
      <c r="G526" s="11">
        <v>1</v>
      </c>
      <c r="H526" s="42" t="s">
        <v>2380</v>
      </c>
      <c r="I526" s="11" t="str">
        <f t="shared" si="22"/>
        <v>Obesity</v>
      </c>
      <c r="J526" s="43" t="str">
        <f t="shared" si="23"/>
        <v>Normal</v>
      </c>
    </row>
    <row r="527" spans="1:10" x14ac:dyDescent="0.25">
      <c r="A527" s="11" t="s">
        <v>1845</v>
      </c>
      <c r="B527" s="11">
        <v>32.395000000000003</v>
      </c>
      <c r="C527" s="11">
        <v>5.68</v>
      </c>
      <c r="D527" s="11" t="s">
        <v>2381</v>
      </c>
      <c r="E527" s="11" t="s">
        <v>2380</v>
      </c>
      <c r="F527" s="11" t="s">
        <v>2380</v>
      </c>
      <c r="G527" s="11">
        <v>1</v>
      </c>
      <c r="H527" s="42" t="s">
        <v>2380</v>
      </c>
      <c r="I527" s="11" t="str">
        <f t="shared" si="22"/>
        <v>Obesity</v>
      </c>
      <c r="J527" s="43" t="str">
        <f t="shared" si="23"/>
        <v>Normal</v>
      </c>
    </row>
    <row r="528" spans="1:10" x14ac:dyDescent="0.25">
      <c r="A528" s="11" t="s">
        <v>1844</v>
      </c>
      <c r="B528" s="11">
        <v>46.19</v>
      </c>
      <c r="C528" s="11">
        <v>7.31</v>
      </c>
      <c r="D528" s="11" t="s">
        <v>2381</v>
      </c>
      <c r="E528" s="11" t="s">
        <v>2380</v>
      </c>
      <c r="F528" s="11" t="s">
        <v>2382</v>
      </c>
      <c r="G528" s="11">
        <v>1</v>
      </c>
      <c r="H528" s="42" t="s">
        <v>2380</v>
      </c>
      <c r="I528" s="11" t="str">
        <f t="shared" si="22"/>
        <v>Obesity</v>
      </c>
      <c r="J528" s="43" t="str">
        <f t="shared" si="23"/>
        <v>Diabetes</v>
      </c>
    </row>
    <row r="529" spans="1:10" x14ac:dyDescent="0.25">
      <c r="A529" s="11" t="s">
        <v>1843</v>
      </c>
      <c r="B529" s="11">
        <v>27.93</v>
      </c>
      <c r="C529" s="11">
        <v>4.67</v>
      </c>
      <c r="D529" s="11" t="s">
        <v>2380</v>
      </c>
      <c r="E529" s="11" t="s">
        <v>2380</v>
      </c>
      <c r="F529" s="11" t="s">
        <v>2382</v>
      </c>
      <c r="G529" s="11">
        <v>1</v>
      </c>
      <c r="H529" s="41" t="s">
        <v>2380</v>
      </c>
      <c r="I529" s="11" t="str">
        <f t="shared" si="22"/>
        <v>Overweight</v>
      </c>
      <c r="J529" s="43" t="str">
        <f t="shared" si="23"/>
        <v>Normal</v>
      </c>
    </row>
    <row r="530" spans="1:10" x14ac:dyDescent="0.25">
      <c r="A530" s="11" t="s">
        <v>1842</v>
      </c>
      <c r="B530" s="11">
        <v>45.62</v>
      </c>
      <c r="C530" s="11">
        <v>6.87</v>
      </c>
      <c r="D530" s="11" t="s">
        <v>2380</v>
      </c>
      <c r="E530" s="11" t="s">
        <v>2380</v>
      </c>
      <c r="F530" s="11" t="s">
        <v>2380</v>
      </c>
      <c r="G530" s="12">
        <v>0</v>
      </c>
      <c r="H530" s="41" t="s">
        <v>2380</v>
      </c>
      <c r="I530" s="11" t="str">
        <f t="shared" si="22"/>
        <v>Obesity</v>
      </c>
      <c r="J530" s="43" t="str">
        <f t="shared" si="23"/>
        <v>Diabetes</v>
      </c>
    </row>
    <row r="531" spans="1:10" x14ac:dyDescent="0.25">
      <c r="A531" s="11" t="s">
        <v>1841</v>
      </c>
      <c r="B531" s="11">
        <v>35.31</v>
      </c>
      <c r="C531" s="11">
        <v>5.87</v>
      </c>
      <c r="D531" s="11" t="s">
        <v>2380</v>
      </c>
      <c r="E531" s="11" t="s">
        <v>2380</v>
      </c>
      <c r="F531" s="11" t="s">
        <v>2382</v>
      </c>
      <c r="G531" s="11">
        <v>1</v>
      </c>
      <c r="H531" s="41" t="s">
        <v>2380</v>
      </c>
      <c r="I531" s="11" t="str">
        <f t="shared" si="22"/>
        <v>Obesity</v>
      </c>
      <c r="J531" s="43" t="str">
        <f t="shared" si="23"/>
        <v>Prediabetes</v>
      </c>
    </row>
    <row r="532" spans="1:10" x14ac:dyDescent="0.25">
      <c r="A532" s="11" t="s">
        <v>1840</v>
      </c>
      <c r="B532" s="11">
        <v>30.4</v>
      </c>
      <c r="C532" s="11">
        <v>4.07</v>
      </c>
      <c r="D532" s="11" t="s">
        <v>2381</v>
      </c>
      <c r="E532" s="11" t="s">
        <v>2380</v>
      </c>
      <c r="F532" s="11" t="s">
        <v>2380</v>
      </c>
      <c r="G532" s="11">
        <v>1</v>
      </c>
      <c r="H532" s="42" t="s">
        <v>2380</v>
      </c>
      <c r="I532" s="11" t="str">
        <f t="shared" si="22"/>
        <v>Obesity</v>
      </c>
      <c r="J532" s="43" t="str">
        <f t="shared" si="23"/>
        <v>Normal</v>
      </c>
    </row>
    <row r="533" spans="1:10" x14ac:dyDescent="0.25">
      <c r="A533" s="11" t="s">
        <v>1839</v>
      </c>
      <c r="B533" s="11">
        <v>20.13</v>
      </c>
      <c r="C533" s="11">
        <v>6.47</v>
      </c>
      <c r="D533" s="11" t="s">
        <v>2380</v>
      </c>
      <c r="E533" s="11" t="s">
        <v>2380</v>
      </c>
      <c r="F533" s="11" t="s">
        <v>2382</v>
      </c>
      <c r="G533" s="11">
        <v>1</v>
      </c>
      <c r="H533" s="41" t="s">
        <v>2381</v>
      </c>
      <c r="I533" s="11" t="str">
        <f t="shared" si="22"/>
        <v>Healthy Weight</v>
      </c>
      <c r="J533" s="43" t="str">
        <f t="shared" si="23"/>
        <v>Diabetes</v>
      </c>
    </row>
    <row r="534" spans="1:10" x14ac:dyDescent="0.25">
      <c r="A534" s="11" t="s">
        <v>1838</v>
      </c>
      <c r="B534" s="11">
        <v>23.655000000000001</v>
      </c>
      <c r="C534" s="11">
        <v>5.14</v>
      </c>
      <c r="D534" s="11" t="s">
        <v>2380</v>
      </c>
      <c r="E534" s="11" t="s">
        <v>2380</v>
      </c>
      <c r="F534" s="11" t="s">
        <v>2380</v>
      </c>
      <c r="G534" s="11">
        <v>1</v>
      </c>
      <c r="H534" s="41" t="s">
        <v>2381</v>
      </c>
      <c r="I534" s="11" t="str">
        <f t="shared" si="22"/>
        <v>Healthy Weight</v>
      </c>
      <c r="J534" s="43" t="str">
        <f t="shared" si="23"/>
        <v>Normal</v>
      </c>
    </row>
    <row r="535" spans="1:10" x14ac:dyDescent="0.25">
      <c r="A535" s="11" t="s">
        <v>1837</v>
      </c>
      <c r="B535" s="11">
        <v>49.05</v>
      </c>
      <c r="C535" s="11">
        <v>9.77</v>
      </c>
      <c r="D535" s="11" t="s">
        <v>2381</v>
      </c>
      <c r="E535" s="11" t="s">
        <v>2380</v>
      </c>
      <c r="F535" s="11" t="s">
        <v>2380</v>
      </c>
      <c r="G535" s="12">
        <v>0</v>
      </c>
      <c r="H535" s="42" t="s">
        <v>2380</v>
      </c>
      <c r="I535" s="11" t="str">
        <f t="shared" si="22"/>
        <v>Obesity</v>
      </c>
      <c r="J535" s="43" t="str">
        <f t="shared" si="23"/>
        <v>Diabetes</v>
      </c>
    </row>
    <row r="536" spans="1:10" x14ac:dyDescent="0.25">
      <c r="A536" s="11" t="s">
        <v>1836</v>
      </c>
      <c r="B536" s="11">
        <v>51.94</v>
      </c>
      <c r="C536" s="11">
        <v>8.8000000000000007</v>
      </c>
      <c r="D536" s="11" t="s">
        <v>2381</v>
      </c>
      <c r="E536" s="11" t="s">
        <v>2380</v>
      </c>
      <c r="F536" s="11" t="s">
        <v>2380</v>
      </c>
      <c r="G536" s="11">
        <v>2</v>
      </c>
      <c r="H536" s="42" t="s">
        <v>2380</v>
      </c>
      <c r="I536" s="11" t="str">
        <f t="shared" si="22"/>
        <v>Obesity</v>
      </c>
      <c r="J536" s="43" t="str">
        <f t="shared" si="23"/>
        <v>Diabetes</v>
      </c>
    </row>
    <row r="537" spans="1:10" x14ac:dyDescent="0.25">
      <c r="A537" s="11" t="s">
        <v>1835</v>
      </c>
      <c r="B537" s="11">
        <v>29.83</v>
      </c>
      <c r="C537" s="11">
        <v>5.84</v>
      </c>
      <c r="D537" s="11" t="s">
        <v>2380</v>
      </c>
      <c r="E537" s="11" t="s">
        <v>2380</v>
      </c>
      <c r="F537" s="11" t="s">
        <v>2380</v>
      </c>
      <c r="G537" s="11">
        <v>1</v>
      </c>
      <c r="H537" s="41" t="s">
        <v>2381</v>
      </c>
      <c r="I537" s="11" t="str">
        <f t="shared" si="22"/>
        <v>Overweight</v>
      </c>
      <c r="J537" s="43" t="str">
        <f t="shared" si="23"/>
        <v>Prediabetes</v>
      </c>
    </row>
    <row r="538" spans="1:10" x14ac:dyDescent="0.25">
      <c r="A538" s="11" t="s">
        <v>1834</v>
      </c>
      <c r="B538" s="11">
        <v>22.6</v>
      </c>
      <c r="C538" s="11">
        <v>10.43</v>
      </c>
      <c r="D538" s="11" t="s">
        <v>2381</v>
      </c>
      <c r="E538" s="11" t="s">
        <v>2380</v>
      </c>
      <c r="F538" s="11" t="s">
        <v>2380</v>
      </c>
      <c r="G538" s="11">
        <v>1</v>
      </c>
      <c r="H538" s="41" t="s">
        <v>2381</v>
      </c>
      <c r="I538" s="11" t="str">
        <f t="shared" si="22"/>
        <v>Healthy Weight</v>
      </c>
      <c r="J538" s="43" t="str">
        <f t="shared" si="23"/>
        <v>Diabetes</v>
      </c>
    </row>
    <row r="539" spans="1:10" x14ac:dyDescent="0.25">
      <c r="A539" s="11" t="s">
        <v>1833</v>
      </c>
      <c r="B539" s="11">
        <v>46.69</v>
      </c>
      <c r="C539" s="11">
        <v>4.25</v>
      </c>
      <c r="D539" s="11" t="s">
        <v>2381</v>
      </c>
      <c r="E539" s="11" t="s">
        <v>2380</v>
      </c>
      <c r="F539" s="11" t="s">
        <v>2380</v>
      </c>
      <c r="G539" s="11">
        <v>1</v>
      </c>
      <c r="H539" s="42" t="s">
        <v>2380</v>
      </c>
      <c r="I539" s="11" t="str">
        <f t="shared" si="22"/>
        <v>Obesity</v>
      </c>
      <c r="J539" s="43" t="str">
        <f t="shared" si="23"/>
        <v>Normal</v>
      </c>
    </row>
    <row r="540" spans="1:10" x14ac:dyDescent="0.25">
      <c r="A540" s="11" t="s">
        <v>1832</v>
      </c>
      <c r="B540" s="11">
        <v>28.49</v>
      </c>
      <c r="C540" s="11">
        <v>4.8899999999999997</v>
      </c>
      <c r="D540" s="11" t="s">
        <v>2380</v>
      </c>
      <c r="E540" s="11" t="s">
        <v>2380</v>
      </c>
      <c r="F540" s="11" t="s">
        <v>2380</v>
      </c>
      <c r="G540" s="12">
        <v>0</v>
      </c>
      <c r="H540" s="41" t="s">
        <v>2381</v>
      </c>
      <c r="I540" s="11" t="str">
        <f t="shared" si="22"/>
        <v>Overweight</v>
      </c>
      <c r="J540" s="43" t="str">
        <f t="shared" si="23"/>
        <v>Normal</v>
      </c>
    </row>
    <row r="541" spans="1:10" x14ac:dyDescent="0.25">
      <c r="A541" s="11" t="s">
        <v>1831</v>
      </c>
      <c r="B541" s="11">
        <v>28.5</v>
      </c>
      <c r="C541" s="11">
        <v>5.55</v>
      </c>
      <c r="D541" s="11" t="s">
        <v>2381</v>
      </c>
      <c r="E541" s="11" t="s">
        <v>2380</v>
      </c>
      <c r="F541" s="11" t="s">
        <v>2380</v>
      </c>
      <c r="G541" s="11">
        <v>1</v>
      </c>
      <c r="H541" s="41" t="s">
        <v>2381</v>
      </c>
      <c r="I541" s="11" t="str">
        <f t="shared" si="22"/>
        <v>Overweight</v>
      </c>
      <c r="J541" s="43" t="str">
        <f t="shared" si="23"/>
        <v>Normal</v>
      </c>
    </row>
    <row r="542" spans="1:10" x14ac:dyDescent="0.25">
      <c r="A542" s="11" t="s">
        <v>1830</v>
      </c>
      <c r="B542" s="11">
        <v>24.4</v>
      </c>
      <c r="C542" s="11">
        <v>4.5199999999999996</v>
      </c>
      <c r="D542" s="11" t="s">
        <v>2380</v>
      </c>
      <c r="E542" s="11" t="s">
        <v>2380</v>
      </c>
      <c r="F542" s="11" t="s">
        <v>2380</v>
      </c>
      <c r="G542" s="11">
        <v>1</v>
      </c>
      <c r="H542" s="41" t="s">
        <v>2381</v>
      </c>
      <c r="I542" s="11" t="str">
        <f t="shared" si="22"/>
        <v>Healthy Weight</v>
      </c>
      <c r="J542" s="43" t="str">
        <f t="shared" si="23"/>
        <v>Normal</v>
      </c>
    </row>
    <row r="543" spans="1:10" x14ac:dyDescent="0.25">
      <c r="A543" s="11" t="s">
        <v>1829</v>
      </c>
      <c r="B543" s="11">
        <v>29.15</v>
      </c>
      <c r="C543" s="11">
        <v>4.45</v>
      </c>
      <c r="D543" s="11" t="s">
        <v>2381</v>
      </c>
      <c r="E543" s="11" t="s">
        <v>2380</v>
      </c>
      <c r="F543" s="11" t="s">
        <v>2380</v>
      </c>
      <c r="G543" s="11">
        <v>1</v>
      </c>
      <c r="H543" s="41" t="s">
        <v>2381</v>
      </c>
      <c r="I543" s="11" t="str">
        <f t="shared" si="22"/>
        <v>Overweight</v>
      </c>
      <c r="J543" s="43" t="str">
        <f t="shared" si="23"/>
        <v>Normal</v>
      </c>
    </row>
    <row r="544" spans="1:10" x14ac:dyDescent="0.25">
      <c r="A544" s="11" t="s">
        <v>1828</v>
      </c>
      <c r="B544" s="11">
        <v>27.28</v>
      </c>
      <c r="C544" s="11">
        <v>4.72</v>
      </c>
      <c r="D544" s="11" t="s">
        <v>2380</v>
      </c>
      <c r="E544" s="11" t="s">
        <v>2381</v>
      </c>
      <c r="F544" s="11" t="s">
        <v>2380</v>
      </c>
      <c r="G544" s="11">
        <v>1</v>
      </c>
      <c r="H544" s="41" t="s">
        <v>2381</v>
      </c>
      <c r="I544" s="11" t="str">
        <f t="shared" si="22"/>
        <v>Overweight</v>
      </c>
      <c r="J544" s="43" t="str">
        <f t="shared" si="23"/>
        <v>Normal</v>
      </c>
    </row>
    <row r="545" spans="1:10" x14ac:dyDescent="0.25">
      <c r="A545" s="11" t="s">
        <v>1827</v>
      </c>
      <c r="B545" s="11">
        <v>32.229999999999997</v>
      </c>
      <c r="C545" s="11">
        <v>4.6500000000000004</v>
      </c>
      <c r="D545" s="11" t="s">
        <v>2381</v>
      </c>
      <c r="E545" s="11" t="s">
        <v>2380</v>
      </c>
      <c r="F545" s="11" t="s">
        <v>2382</v>
      </c>
      <c r="G545" s="11">
        <v>1</v>
      </c>
      <c r="H545" s="42" t="s">
        <v>2380</v>
      </c>
      <c r="I545" s="11" t="str">
        <f t="shared" si="22"/>
        <v>Obesity</v>
      </c>
      <c r="J545" s="43" t="str">
        <f t="shared" si="23"/>
        <v>Normal</v>
      </c>
    </row>
    <row r="546" spans="1:10" x14ac:dyDescent="0.25">
      <c r="A546" s="11" t="s">
        <v>1826</v>
      </c>
      <c r="B546" s="11">
        <v>44.2</v>
      </c>
      <c r="C546" s="11">
        <v>11.34</v>
      </c>
      <c r="D546" s="11" t="s">
        <v>2381</v>
      </c>
      <c r="E546" s="11" t="s">
        <v>2380</v>
      </c>
      <c r="F546" s="11" t="s">
        <v>2382</v>
      </c>
      <c r="G546" s="11">
        <v>1</v>
      </c>
      <c r="H546" s="42" t="s">
        <v>2380</v>
      </c>
      <c r="I546" s="11" t="str">
        <f t="shared" si="22"/>
        <v>Obesity</v>
      </c>
      <c r="J546" s="43" t="str">
        <f t="shared" si="23"/>
        <v>Diabetes</v>
      </c>
    </row>
    <row r="547" spans="1:10" x14ac:dyDescent="0.25">
      <c r="A547" s="11" t="s">
        <v>1825</v>
      </c>
      <c r="B547" s="11">
        <v>29.734999999999999</v>
      </c>
      <c r="C547" s="11">
        <v>4.53</v>
      </c>
      <c r="D547" s="11" t="s">
        <v>2380</v>
      </c>
      <c r="E547" s="11" t="s">
        <v>2380</v>
      </c>
      <c r="F547" s="11" t="s">
        <v>2382</v>
      </c>
      <c r="G547" s="11">
        <v>1</v>
      </c>
      <c r="H547" s="41" t="s">
        <v>2380</v>
      </c>
      <c r="I547" s="11" t="str">
        <f t="shared" si="22"/>
        <v>Overweight</v>
      </c>
      <c r="J547" s="43" t="str">
        <f t="shared" si="23"/>
        <v>Normal</v>
      </c>
    </row>
    <row r="548" spans="1:10" x14ac:dyDescent="0.25">
      <c r="A548" s="11" t="s">
        <v>1824</v>
      </c>
      <c r="B548" s="11">
        <v>28.31</v>
      </c>
      <c r="C548" s="11">
        <v>6.35</v>
      </c>
      <c r="D548" s="11" t="s">
        <v>2380</v>
      </c>
      <c r="E548" s="11" t="s">
        <v>2380</v>
      </c>
      <c r="F548" s="11" t="s">
        <v>2380</v>
      </c>
      <c r="G548" s="12">
        <v>0</v>
      </c>
      <c r="H548" s="41" t="s">
        <v>2381</v>
      </c>
      <c r="I548" s="11" t="str">
        <f t="shared" si="22"/>
        <v>Overweight</v>
      </c>
      <c r="J548" s="43" t="str">
        <f t="shared" si="23"/>
        <v>Prediabetes</v>
      </c>
    </row>
    <row r="549" spans="1:10" x14ac:dyDescent="0.25">
      <c r="A549" s="11" t="s">
        <v>1823</v>
      </c>
      <c r="B549" s="11">
        <v>46.62</v>
      </c>
      <c r="C549" s="11">
        <v>8.51</v>
      </c>
      <c r="D549" s="11" t="s">
        <v>2380</v>
      </c>
      <c r="E549" s="11" t="s">
        <v>2380</v>
      </c>
      <c r="F549" s="11" t="s">
        <v>2380</v>
      </c>
      <c r="G549" s="12">
        <v>0</v>
      </c>
      <c r="H549" s="41" t="s">
        <v>2380</v>
      </c>
      <c r="I549" s="11" t="str">
        <f t="shared" si="22"/>
        <v>Obesity</v>
      </c>
      <c r="J549" s="43" t="str">
        <f t="shared" si="23"/>
        <v>Diabetes</v>
      </c>
    </row>
    <row r="550" spans="1:10" x14ac:dyDescent="0.25">
      <c r="A550" s="11" t="s">
        <v>1822</v>
      </c>
      <c r="B550" s="11">
        <v>51.75</v>
      </c>
      <c r="C550" s="11">
        <v>8.59</v>
      </c>
      <c r="D550" s="11" t="s">
        <v>2381</v>
      </c>
      <c r="E550" s="11" t="s">
        <v>2380</v>
      </c>
      <c r="F550" s="11" t="s">
        <v>2380</v>
      </c>
      <c r="G550" s="11">
        <v>1</v>
      </c>
      <c r="H550" s="42" t="s">
        <v>2380</v>
      </c>
      <c r="I550" s="11" t="str">
        <f t="shared" si="22"/>
        <v>Obesity</v>
      </c>
      <c r="J550" s="43" t="str">
        <f t="shared" si="23"/>
        <v>Diabetes</v>
      </c>
    </row>
    <row r="551" spans="1:10" x14ac:dyDescent="0.25">
      <c r="A551" s="11" t="s">
        <v>1821</v>
      </c>
      <c r="B551" s="11">
        <v>25.7</v>
      </c>
      <c r="C551" s="11">
        <v>4.13</v>
      </c>
      <c r="D551" s="11" t="s">
        <v>2381</v>
      </c>
      <c r="E551" s="11" t="s">
        <v>2380</v>
      </c>
      <c r="F551" s="11" t="s">
        <v>2380</v>
      </c>
      <c r="G551" s="12">
        <v>0</v>
      </c>
      <c r="H551" s="41" t="s">
        <v>2381</v>
      </c>
      <c r="I551" s="11" t="str">
        <f t="shared" si="22"/>
        <v>Overweight</v>
      </c>
      <c r="J551" s="43" t="str">
        <f t="shared" si="23"/>
        <v>Normal</v>
      </c>
    </row>
    <row r="552" spans="1:10" x14ac:dyDescent="0.25">
      <c r="A552" s="11" t="s">
        <v>1820</v>
      </c>
      <c r="B552" s="11">
        <v>31.79</v>
      </c>
      <c r="C552" s="11">
        <v>4.55</v>
      </c>
      <c r="D552" s="11" t="s">
        <v>2380</v>
      </c>
      <c r="E552" s="11" t="s">
        <v>2380</v>
      </c>
      <c r="F552" s="11" t="s">
        <v>2380</v>
      </c>
      <c r="G552" s="12">
        <v>0</v>
      </c>
      <c r="H552" s="41" t="s">
        <v>2380</v>
      </c>
      <c r="I552" s="11" t="str">
        <f t="shared" si="22"/>
        <v>Obesity</v>
      </c>
      <c r="J552" s="43" t="str">
        <f t="shared" si="23"/>
        <v>Normal</v>
      </c>
    </row>
    <row r="553" spans="1:10" x14ac:dyDescent="0.25">
      <c r="A553" s="11" t="s">
        <v>1819</v>
      </c>
      <c r="B553" s="11">
        <v>24.795000000000002</v>
      </c>
      <c r="C553" s="11">
        <v>4.5199999999999996</v>
      </c>
      <c r="D553" s="11" t="s">
        <v>2380</v>
      </c>
      <c r="E553" s="11" t="s">
        <v>2380</v>
      </c>
      <c r="F553" s="11" t="s">
        <v>2380</v>
      </c>
      <c r="G553" s="12">
        <v>0</v>
      </c>
      <c r="H553" s="41" t="s">
        <v>2381</v>
      </c>
      <c r="I553" s="11" t="str">
        <f t="shared" si="22"/>
        <v>Healthy Weight</v>
      </c>
      <c r="J553" s="43" t="str">
        <f t="shared" si="23"/>
        <v>Normal</v>
      </c>
    </row>
    <row r="554" spans="1:10" x14ac:dyDescent="0.25">
      <c r="A554" s="11" t="s">
        <v>1818</v>
      </c>
      <c r="B554" s="11">
        <v>53.98</v>
      </c>
      <c r="C554" s="11">
        <v>5.07</v>
      </c>
      <c r="D554" s="11" t="s">
        <v>2380</v>
      </c>
      <c r="E554" s="11" t="s">
        <v>2380</v>
      </c>
      <c r="F554" s="11" t="s">
        <v>2382</v>
      </c>
      <c r="G554" s="11">
        <v>1</v>
      </c>
      <c r="H554" s="41" t="s">
        <v>2380</v>
      </c>
      <c r="I554" s="11" t="str">
        <f t="shared" si="22"/>
        <v>Obesity</v>
      </c>
      <c r="J554" s="43" t="str">
        <f t="shared" si="23"/>
        <v>Normal</v>
      </c>
    </row>
    <row r="555" spans="1:10" x14ac:dyDescent="0.25">
      <c r="A555" s="11" t="s">
        <v>1817</v>
      </c>
      <c r="B555" s="11">
        <v>41.325000000000003</v>
      </c>
      <c r="C555" s="11">
        <v>4.04</v>
      </c>
      <c r="D555" s="11" t="s">
        <v>2381</v>
      </c>
      <c r="E555" s="11" t="s">
        <v>2380</v>
      </c>
      <c r="F555" s="11" t="s">
        <v>2382</v>
      </c>
      <c r="G555" s="11">
        <v>1</v>
      </c>
      <c r="H555" s="42" t="s">
        <v>2380</v>
      </c>
      <c r="I555" s="11" t="str">
        <f t="shared" si="22"/>
        <v>Obesity</v>
      </c>
      <c r="J555" s="43" t="str">
        <f t="shared" si="23"/>
        <v>Normal</v>
      </c>
    </row>
    <row r="556" spans="1:10" x14ac:dyDescent="0.25">
      <c r="A556" s="11" t="s">
        <v>1816</v>
      </c>
      <c r="B556" s="11">
        <v>51.65</v>
      </c>
      <c r="C556" s="11">
        <v>5.3</v>
      </c>
      <c r="D556" s="11" t="s">
        <v>2381</v>
      </c>
      <c r="E556" s="11" t="s">
        <v>2380</v>
      </c>
      <c r="F556" s="11" t="s">
        <v>2380</v>
      </c>
      <c r="G556" s="12">
        <v>0</v>
      </c>
      <c r="H556" s="42" t="s">
        <v>2380</v>
      </c>
      <c r="I556" s="11" t="str">
        <f t="shared" si="22"/>
        <v>Obesity</v>
      </c>
      <c r="J556" s="43" t="str">
        <f t="shared" si="23"/>
        <v>Normal</v>
      </c>
    </row>
    <row r="557" spans="1:10" x14ac:dyDescent="0.25">
      <c r="A557" s="11" t="s">
        <v>1815</v>
      </c>
      <c r="B557" s="11">
        <v>44.52</v>
      </c>
      <c r="C557" s="11">
        <v>8.64</v>
      </c>
      <c r="D557" s="11" t="s">
        <v>2381</v>
      </c>
      <c r="E557" s="11" t="s">
        <v>2380</v>
      </c>
      <c r="F557" s="11" t="s">
        <v>2382</v>
      </c>
      <c r="G557" s="11">
        <v>1</v>
      </c>
      <c r="H557" s="42" t="s">
        <v>2380</v>
      </c>
      <c r="I557" s="11" t="str">
        <f t="shared" si="22"/>
        <v>Obesity</v>
      </c>
      <c r="J557" s="43" t="str">
        <f t="shared" si="23"/>
        <v>Diabetes</v>
      </c>
    </row>
    <row r="558" spans="1:10" x14ac:dyDescent="0.25">
      <c r="A558" s="11" t="s">
        <v>1814</v>
      </c>
      <c r="B558" s="11">
        <v>53.29</v>
      </c>
      <c r="C558" s="11">
        <v>4.03</v>
      </c>
      <c r="D558" s="11" t="s">
        <v>2380</v>
      </c>
      <c r="E558" s="11" t="s">
        <v>2380</v>
      </c>
      <c r="F558" s="11" t="s">
        <v>2382</v>
      </c>
      <c r="G558" s="11">
        <v>1</v>
      </c>
      <c r="H558" s="41" t="s">
        <v>2380</v>
      </c>
      <c r="I558" s="11" t="str">
        <f t="shared" si="22"/>
        <v>Obesity</v>
      </c>
      <c r="J558" s="43" t="str">
        <f t="shared" si="23"/>
        <v>Normal</v>
      </c>
    </row>
    <row r="559" spans="1:10" x14ac:dyDescent="0.25">
      <c r="A559" s="11" t="s">
        <v>1813</v>
      </c>
      <c r="B559" s="11">
        <v>46.63</v>
      </c>
      <c r="C559" s="11">
        <v>4.26</v>
      </c>
      <c r="D559" s="11" t="s">
        <v>2381</v>
      </c>
      <c r="E559" s="11" t="s">
        <v>2380</v>
      </c>
      <c r="F559" s="11" t="s">
        <v>2380</v>
      </c>
      <c r="G559" s="11">
        <v>2</v>
      </c>
      <c r="H559" s="42" t="s">
        <v>2380</v>
      </c>
      <c r="I559" s="11" t="str">
        <f t="shared" si="22"/>
        <v>Obesity</v>
      </c>
      <c r="J559" s="43" t="str">
        <f t="shared" si="23"/>
        <v>Normal</v>
      </c>
    </row>
    <row r="560" spans="1:10" x14ac:dyDescent="0.25">
      <c r="A560" s="11" t="s">
        <v>1812</v>
      </c>
      <c r="B560" s="11">
        <v>28.88</v>
      </c>
      <c r="C560" s="11">
        <v>5.35</v>
      </c>
      <c r="D560" s="11" t="s">
        <v>2380</v>
      </c>
      <c r="E560" s="11" t="s">
        <v>2380</v>
      </c>
      <c r="F560" s="11" t="s">
        <v>2382</v>
      </c>
      <c r="G560" s="11">
        <v>1</v>
      </c>
      <c r="H560" s="41" t="s">
        <v>2381</v>
      </c>
      <c r="I560" s="11" t="str">
        <f t="shared" si="22"/>
        <v>Overweight</v>
      </c>
      <c r="J560" s="43" t="str">
        <f t="shared" si="23"/>
        <v>Normal</v>
      </c>
    </row>
    <row r="561" spans="1:10" x14ac:dyDescent="0.25">
      <c r="A561" s="11" t="s">
        <v>1811</v>
      </c>
      <c r="B561" s="11">
        <v>23.98</v>
      </c>
      <c r="C561" s="11">
        <v>4.9000000000000004</v>
      </c>
      <c r="D561" s="11" t="s">
        <v>2380</v>
      </c>
      <c r="E561" s="11" t="s">
        <v>2380</v>
      </c>
      <c r="F561" s="11" t="s">
        <v>2380</v>
      </c>
      <c r="G561" s="12">
        <v>0</v>
      </c>
      <c r="H561" s="42" t="s">
        <v>2380</v>
      </c>
      <c r="I561" s="11" t="str">
        <f t="shared" si="22"/>
        <v>Healthy Weight</v>
      </c>
      <c r="J561" s="43" t="str">
        <f t="shared" si="23"/>
        <v>Normal</v>
      </c>
    </row>
    <row r="562" spans="1:10" x14ac:dyDescent="0.25">
      <c r="A562" s="11" t="s">
        <v>1810</v>
      </c>
      <c r="B562" s="11">
        <v>23.65</v>
      </c>
      <c r="C562" s="11">
        <v>4.5</v>
      </c>
      <c r="D562" s="11" t="s">
        <v>2380</v>
      </c>
      <c r="E562" s="11" t="s">
        <v>2380</v>
      </c>
      <c r="F562" s="11" t="s">
        <v>2380</v>
      </c>
      <c r="G562" s="12">
        <v>0</v>
      </c>
      <c r="H562" s="41" t="s">
        <v>2380</v>
      </c>
      <c r="I562" s="11" t="str">
        <f t="shared" si="22"/>
        <v>Healthy Weight</v>
      </c>
      <c r="J562" s="43" t="str">
        <f t="shared" si="23"/>
        <v>Normal</v>
      </c>
    </row>
    <row r="563" spans="1:10" x14ac:dyDescent="0.25">
      <c r="A563" s="11" t="s">
        <v>1809</v>
      </c>
      <c r="B563" s="11">
        <v>49.09</v>
      </c>
      <c r="C563" s="11">
        <v>8.3800000000000008</v>
      </c>
      <c r="D563" s="11" t="s">
        <v>2381</v>
      </c>
      <c r="E563" s="11" t="s">
        <v>2380</v>
      </c>
      <c r="F563" s="11" t="s">
        <v>2380</v>
      </c>
      <c r="G563" s="11">
        <v>2</v>
      </c>
      <c r="H563" s="42" t="s">
        <v>2380</v>
      </c>
      <c r="I563" s="11" t="str">
        <f t="shared" si="22"/>
        <v>Obesity</v>
      </c>
      <c r="J563" s="43" t="str">
        <f t="shared" si="23"/>
        <v>Diabetes</v>
      </c>
    </row>
    <row r="564" spans="1:10" x14ac:dyDescent="0.25">
      <c r="A564" s="11" t="s">
        <v>1808</v>
      </c>
      <c r="B564" s="11">
        <v>28.024999999999999</v>
      </c>
      <c r="C564" s="11">
        <v>7.03</v>
      </c>
      <c r="D564" s="11" t="s">
        <v>2380</v>
      </c>
      <c r="E564" s="11" t="s">
        <v>2380</v>
      </c>
      <c r="F564" s="11" t="s">
        <v>2380</v>
      </c>
      <c r="G564" s="12">
        <v>0</v>
      </c>
      <c r="H564" s="41" t="s">
        <v>2381</v>
      </c>
      <c r="I564" s="11" t="str">
        <f t="shared" si="22"/>
        <v>Overweight</v>
      </c>
      <c r="J564" s="43" t="str">
        <f t="shared" si="23"/>
        <v>Diabetes</v>
      </c>
    </row>
    <row r="565" spans="1:10" x14ac:dyDescent="0.25">
      <c r="A565" s="11" t="s">
        <v>1807</v>
      </c>
      <c r="B565" s="11">
        <v>43.32</v>
      </c>
      <c r="C565" s="11">
        <v>8.75</v>
      </c>
      <c r="D565" s="11" t="s">
        <v>2381</v>
      </c>
      <c r="E565" s="11" t="s">
        <v>2380</v>
      </c>
      <c r="F565" s="11" t="s">
        <v>2382</v>
      </c>
      <c r="G565" s="11">
        <v>1</v>
      </c>
      <c r="H565" s="42" t="s">
        <v>2380</v>
      </c>
      <c r="I565" s="11" t="str">
        <f t="shared" si="22"/>
        <v>Obesity</v>
      </c>
      <c r="J565" s="43" t="str">
        <f t="shared" si="23"/>
        <v>Diabetes</v>
      </c>
    </row>
    <row r="566" spans="1:10" x14ac:dyDescent="0.25">
      <c r="A566" s="11" t="s">
        <v>1806</v>
      </c>
      <c r="B566" s="11">
        <v>45.92</v>
      </c>
      <c r="C566" s="11">
        <v>9.51</v>
      </c>
      <c r="D566" s="11" t="s">
        <v>2380</v>
      </c>
      <c r="E566" s="11" t="s">
        <v>2380</v>
      </c>
      <c r="F566" s="11" t="s">
        <v>2380</v>
      </c>
      <c r="G566" s="12">
        <v>0</v>
      </c>
      <c r="H566" s="41" t="s">
        <v>2380</v>
      </c>
      <c r="I566" s="11" t="str">
        <f t="shared" si="22"/>
        <v>Obesity</v>
      </c>
      <c r="J566" s="43" t="str">
        <f t="shared" si="23"/>
        <v>Diabetes</v>
      </c>
    </row>
    <row r="567" spans="1:10" x14ac:dyDescent="0.25">
      <c r="A567" s="11" t="s">
        <v>1805</v>
      </c>
      <c r="B567" s="11">
        <v>44.03</v>
      </c>
      <c r="C567" s="11">
        <v>9.36</v>
      </c>
      <c r="D567" s="11" t="s">
        <v>2380</v>
      </c>
      <c r="E567" s="11" t="s">
        <v>2380</v>
      </c>
      <c r="F567" s="11" t="s">
        <v>2380</v>
      </c>
      <c r="G567" s="12">
        <v>0</v>
      </c>
      <c r="H567" s="41" t="s">
        <v>2380</v>
      </c>
      <c r="I567" s="11" t="str">
        <f t="shared" si="22"/>
        <v>Obesity</v>
      </c>
      <c r="J567" s="43" t="str">
        <f t="shared" si="23"/>
        <v>Diabetes</v>
      </c>
    </row>
    <row r="568" spans="1:10" x14ac:dyDescent="0.25">
      <c r="A568" s="11" t="s">
        <v>1804</v>
      </c>
      <c r="B568" s="11">
        <v>24.6</v>
      </c>
      <c r="C568" s="11">
        <v>4.8099999999999996</v>
      </c>
      <c r="D568" s="11" t="s">
        <v>2380</v>
      </c>
      <c r="E568" s="11" t="s">
        <v>2380</v>
      </c>
      <c r="F568" s="11" t="s">
        <v>2380</v>
      </c>
      <c r="G568" s="12">
        <v>0</v>
      </c>
      <c r="H568" s="41" t="s">
        <v>2381</v>
      </c>
      <c r="I568" s="11" t="str">
        <f t="shared" si="22"/>
        <v>Healthy Weight</v>
      </c>
      <c r="J568" s="43" t="str">
        <f t="shared" si="23"/>
        <v>Normal</v>
      </c>
    </row>
    <row r="569" spans="1:10" x14ac:dyDescent="0.25">
      <c r="A569" s="11" t="s">
        <v>1803</v>
      </c>
      <c r="B569" s="11">
        <v>49.15</v>
      </c>
      <c r="C569" s="11">
        <v>8.08</v>
      </c>
      <c r="D569" s="11" t="s">
        <v>2380</v>
      </c>
      <c r="E569" s="11" t="s">
        <v>2380</v>
      </c>
      <c r="F569" s="11" t="s">
        <v>2380</v>
      </c>
      <c r="G569" s="12">
        <v>0</v>
      </c>
      <c r="H569" s="41" t="s">
        <v>2380</v>
      </c>
      <c r="I569" s="11" t="str">
        <f t="shared" si="22"/>
        <v>Obesity</v>
      </c>
      <c r="J569" s="43" t="str">
        <f t="shared" si="23"/>
        <v>Diabetes</v>
      </c>
    </row>
    <row r="570" spans="1:10" x14ac:dyDescent="0.25">
      <c r="A570" s="11" t="s">
        <v>1802</v>
      </c>
      <c r="B570" s="11">
        <v>28.31</v>
      </c>
      <c r="C570" s="11">
        <v>6.29</v>
      </c>
      <c r="D570" s="11" t="s">
        <v>2380</v>
      </c>
      <c r="E570" s="11" t="s">
        <v>2380</v>
      </c>
      <c r="F570" s="11" t="s">
        <v>2382</v>
      </c>
      <c r="G570" s="11">
        <v>1</v>
      </c>
      <c r="H570" s="41" t="s">
        <v>2381</v>
      </c>
      <c r="I570" s="11" t="str">
        <f t="shared" si="22"/>
        <v>Overweight</v>
      </c>
      <c r="J570" s="43" t="str">
        <f t="shared" si="23"/>
        <v>Prediabetes</v>
      </c>
    </row>
    <row r="571" spans="1:10" x14ac:dyDescent="0.25">
      <c r="A571" s="11" t="s">
        <v>1801</v>
      </c>
      <c r="B571" s="11">
        <v>22.99</v>
      </c>
      <c r="C571" s="11">
        <v>6.29</v>
      </c>
      <c r="D571" s="11" t="s">
        <v>2380</v>
      </c>
      <c r="E571" s="11" t="s">
        <v>2380</v>
      </c>
      <c r="F571" s="11" t="s">
        <v>2380</v>
      </c>
      <c r="G571" s="11">
        <v>1</v>
      </c>
      <c r="H571" s="41" t="s">
        <v>2381</v>
      </c>
      <c r="I571" s="11" t="str">
        <f t="shared" si="22"/>
        <v>Healthy Weight</v>
      </c>
      <c r="J571" s="43" t="str">
        <f t="shared" si="23"/>
        <v>Prediabetes</v>
      </c>
    </row>
    <row r="572" spans="1:10" x14ac:dyDescent="0.25">
      <c r="A572" s="11" t="s">
        <v>1800</v>
      </c>
      <c r="B572" s="11">
        <v>29.07</v>
      </c>
      <c r="C572" s="11">
        <v>5.12</v>
      </c>
      <c r="D572" s="11" t="s">
        <v>2380</v>
      </c>
      <c r="E572" s="11" t="s">
        <v>2380</v>
      </c>
      <c r="F572" s="11" t="s">
        <v>2382</v>
      </c>
      <c r="G572" s="11">
        <v>1</v>
      </c>
      <c r="H572" s="41" t="s">
        <v>2381</v>
      </c>
      <c r="I572" s="11" t="str">
        <f t="shared" si="22"/>
        <v>Overweight</v>
      </c>
      <c r="J572" s="43" t="str">
        <f t="shared" si="23"/>
        <v>Normal</v>
      </c>
    </row>
    <row r="573" spans="1:10" x14ac:dyDescent="0.25">
      <c r="A573" s="11" t="s">
        <v>1799</v>
      </c>
      <c r="B573" s="11">
        <v>42.02</v>
      </c>
      <c r="C573" s="11">
        <v>9.9499999999999993</v>
      </c>
      <c r="D573" s="11" t="s">
        <v>2381</v>
      </c>
      <c r="E573" s="11" t="s">
        <v>2380</v>
      </c>
      <c r="F573" s="11" t="s">
        <v>2382</v>
      </c>
      <c r="G573" s="11">
        <v>1</v>
      </c>
      <c r="H573" s="42" t="s">
        <v>2380</v>
      </c>
      <c r="I573" s="11" t="str">
        <f t="shared" si="22"/>
        <v>Obesity</v>
      </c>
      <c r="J573" s="43" t="str">
        <f t="shared" si="23"/>
        <v>Diabetes</v>
      </c>
    </row>
    <row r="574" spans="1:10" x14ac:dyDescent="0.25">
      <c r="A574" s="11" t="s">
        <v>1798</v>
      </c>
      <c r="B574" s="11">
        <v>49.07</v>
      </c>
      <c r="C574" s="11">
        <v>9.08</v>
      </c>
      <c r="D574" s="11" t="s">
        <v>2381</v>
      </c>
      <c r="E574" s="11" t="s">
        <v>2380</v>
      </c>
      <c r="F574" s="11" t="s">
        <v>2380</v>
      </c>
      <c r="G574" s="11">
        <v>1</v>
      </c>
      <c r="H574" s="42" t="s">
        <v>2380</v>
      </c>
      <c r="I574" s="11" t="str">
        <f t="shared" si="22"/>
        <v>Obesity</v>
      </c>
      <c r="J574" s="43" t="str">
        <f t="shared" si="23"/>
        <v>Diabetes</v>
      </c>
    </row>
    <row r="575" spans="1:10" x14ac:dyDescent="0.25">
      <c r="A575" s="11" t="s">
        <v>1797</v>
      </c>
      <c r="B575" s="11">
        <v>19.8</v>
      </c>
      <c r="C575" s="11">
        <v>4.82</v>
      </c>
      <c r="D575" s="11" t="s">
        <v>2380</v>
      </c>
      <c r="E575" s="11" t="s">
        <v>2380</v>
      </c>
      <c r="F575" s="11" t="s">
        <v>2380</v>
      </c>
      <c r="G575" s="12">
        <v>0</v>
      </c>
      <c r="H575" s="41" t="s">
        <v>2381</v>
      </c>
      <c r="I575" s="11" t="str">
        <f t="shared" si="22"/>
        <v>Healthy Weight</v>
      </c>
      <c r="J575" s="43" t="str">
        <f t="shared" si="23"/>
        <v>Normal</v>
      </c>
    </row>
    <row r="576" spans="1:10" x14ac:dyDescent="0.25">
      <c r="A576" s="11" t="s">
        <v>1796</v>
      </c>
      <c r="B576" s="11">
        <v>27.36</v>
      </c>
      <c r="C576" s="11">
        <v>4.6500000000000004</v>
      </c>
      <c r="D576" s="11" t="s">
        <v>2380</v>
      </c>
      <c r="E576" s="11" t="s">
        <v>2381</v>
      </c>
      <c r="F576" s="11" t="s">
        <v>2380</v>
      </c>
      <c r="G576" s="11">
        <v>1</v>
      </c>
      <c r="H576" s="41" t="s">
        <v>2381</v>
      </c>
      <c r="I576" s="11" t="str">
        <f t="shared" si="22"/>
        <v>Overweight</v>
      </c>
      <c r="J576" s="43" t="str">
        <f t="shared" si="23"/>
        <v>Normal</v>
      </c>
    </row>
    <row r="577" spans="1:10" x14ac:dyDescent="0.25">
      <c r="A577" s="11" t="s">
        <v>1795</v>
      </c>
      <c r="B577" s="11">
        <v>42.95</v>
      </c>
      <c r="C577" s="11">
        <v>5.16</v>
      </c>
      <c r="D577" s="11" t="s">
        <v>2381</v>
      </c>
      <c r="E577" s="11" t="s">
        <v>2380</v>
      </c>
      <c r="F577" s="11" t="s">
        <v>2380</v>
      </c>
      <c r="G577" s="11">
        <v>1</v>
      </c>
      <c r="H577" s="42" t="s">
        <v>2380</v>
      </c>
      <c r="I577" s="11" t="str">
        <f t="shared" si="22"/>
        <v>Obesity</v>
      </c>
      <c r="J577" s="43" t="str">
        <f t="shared" si="23"/>
        <v>Normal</v>
      </c>
    </row>
    <row r="578" spans="1:10" x14ac:dyDescent="0.25">
      <c r="A578" s="11" t="s">
        <v>1794</v>
      </c>
      <c r="B578" s="11">
        <v>42.66</v>
      </c>
      <c r="C578" s="11">
        <v>10.44</v>
      </c>
      <c r="D578" s="11" t="s">
        <v>2380</v>
      </c>
      <c r="E578" s="11" t="s">
        <v>2380</v>
      </c>
      <c r="F578" s="11" t="s">
        <v>2380</v>
      </c>
      <c r="G578" s="12">
        <v>0</v>
      </c>
      <c r="H578" s="41" t="s">
        <v>2380</v>
      </c>
      <c r="I578" s="11" t="str">
        <f t="shared" si="22"/>
        <v>Obesity</v>
      </c>
      <c r="J578" s="43" t="str">
        <f t="shared" si="23"/>
        <v>Diabetes</v>
      </c>
    </row>
    <row r="579" spans="1:10" x14ac:dyDescent="0.25">
      <c r="A579" s="11" t="s">
        <v>1793</v>
      </c>
      <c r="B579" s="11">
        <v>33.630000000000003</v>
      </c>
      <c r="C579" s="11">
        <v>5.69</v>
      </c>
      <c r="D579" s="11" t="s">
        <v>2380</v>
      </c>
      <c r="E579" s="11" t="s">
        <v>2380</v>
      </c>
      <c r="F579" s="11" t="s">
        <v>2380</v>
      </c>
      <c r="G579" s="11">
        <v>1</v>
      </c>
      <c r="H579" s="41" t="s">
        <v>2380</v>
      </c>
      <c r="I579" s="11" t="str">
        <f t="shared" ref="I579:I642" si="24">IF(B579 &lt; 18.5, "Underweight", IF(B579 &lt; 25, "Healthy Weight", IF(B579 &lt; 30, "Overweight", "Obesity")))</f>
        <v>Obesity</v>
      </c>
      <c r="J579" s="43" t="str">
        <f t="shared" ref="J579:J642" si="25">IF(C579 &lt; 5.7, "Normal", IF(C579 &lt;= 6.4, "Prediabetes", "Diabetes"))</f>
        <v>Normal</v>
      </c>
    </row>
    <row r="580" spans="1:10" x14ac:dyDescent="0.25">
      <c r="A580" s="11" t="s">
        <v>1792</v>
      </c>
      <c r="B580" s="11">
        <v>26.84</v>
      </c>
      <c r="C580" s="11">
        <v>6.5</v>
      </c>
      <c r="D580" s="11" t="s">
        <v>2380</v>
      </c>
      <c r="E580" s="11" t="s">
        <v>2380</v>
      </c>
      <c r="F580" s="11" t="s">
        <v>2380</v>
      </c>
      <c r="G580" s="12">
        <v>0</v>
      </c>
      <c r="H580" s="41" t="s">
        <v>2381</v>
      </c>
      <c r="I580" s="11" t="str">
        <f t="shared" si="24"/>
        <v>Overweight</v>
      </c>
      <c r="J580" s="43" t="str">
        <f t="shared" si="25"/>
        <v>Diabetes</v>
      </c>
    </row>
    <row r="581" spans="1:10" x14ac:dyDescent="0.25">
      <c r="A581" s="11" t="s">
        <v>1791</v>
      </c>
      <c r="B581" s="11">
        <v>28.3</v>
      </c>
      <c r="C581" s="11">
        <v>5.73</v>
      </c>
      <c r="D581" s="11" t="s">
        <v>2380</v>
      </c>
      <c r="E581" s="11" t="s">
        <v>2380</v>
      </c>
      <c r="F581" s="11" t="s">
        <v>2382</v>
      </c>
      <c r="G581" s="11">
        <v>1</v>
      </c>
      <c r="H581" s="41" t="s">
        <v>2381</v>
      </c>
      <c r="I581" s="11" t="str">
        <f t="shared" si="24"/>
        <v>Overweight</v>
      </c>
      <c r="J581" s="43" t="str">
        <f t="shared" si="25"/>
        <v>Prediabetes</v>
      </c>
    </row>
    <row r="582" spans="1:10" x14ac:dyDescent="0.25">
      <c r="A582" s="11" t="s">
        <v>1790</v>
      </c>
      <c r="B582" s="11">
        <v>27.06</v>
      </c>
      <c r="C582" s="11">
        <v>5.74</v>
      </c>
      <c r="D582" s="11" t="s">
        <v>2381</v>
      </c>
      <c r="E582" s="11" t="s">
        <v>2380</v>
      </c>
      <c r="F582" s="11" t="s">
        <v>2380</v>
      </c>
      <c r="G582" s="12">
        <v>0</v>
      </c>
      <c r="H582" s="41" t="s">
        <v>2381</v>
      </c>
      <c r="I582" s="11" t="str">
        <f t="shared" si="24"/>
        <v>Overweight</v>
      </c>
      <c r="J582" s="43" t="str">
        <f t="shared" si="25"/>
        <v>Prediabetes</v>
      </c>
    </row>
    <row r="583" spans="1:10" x14ac:dyDescent="0.25">
      <c r="A583" s="11" t="s">
        <v>1789</v>
      </c>
      <c r="B583" s="11">
        <v>47.13</v>
      </c>
      <c r="C583" s="11">
        <v>8.6999999999999993</v>
      </c>
      <c r="D583" s="11" t="s">
        <v>2380</v>
      </c>
      <c r="E583" s="11" t="s">
        <v>2380</v>
      </c>
      <c r="F583" s="11" t="s">
        <v>2380</v>
      </c>
      <c r="G583" s="12">
        <v>0</v>
      </c>
      <c r="H583" s="41" t="s">
        <v>2380</v>
      </c>
      <c r="I583" s="11" t="str">
        <f t="shared" si="24"/>
        <v>Obesity</v>
      </c>
      <c r="J583" s="43" t="str">
        <f t="shared" si="25"/>
        <v>Diabetes</v>
      </c>
    </row>
    <row r="584" spans="1:10" x14ac:dyDescent="0.25">
      <c r="A584" s="11" t="s">
        <v>1788</v>
      </c>
      <c r="B584" s="11">
        <v>51.72</v>
      </c>
      <c r="C584" s="11">
        <v>5.09</v>
      </c>
      <c r="D584" s="11" t="s">
        <v>2380</v>
      </c>
      <c r="E584" s="11" t="s">
        <v>2380</v>
      </c>
      <c r="F584" s="11" t="s">
        <v>2380</v>
      </c>
      <c r="G584" s="12">
        <v>0</v>
      </c>
      <c r="H584" s="41" t="s">
        <v>2380</v>
      </c>
      <c r="I584" s="11" t="str">
        <f t="shared" si="24"/>
        <v>Obesity</v>
      </c>
      <c r="J584" s="43" t="str">
        <f t="shared" si="25"/>
        <v>Normal</v>
      </c>
    </row>
    <row r="585" spans="1:10" x14ac:dyDescent="0.25">
      <c r="A585" s="11" t="s">
        <v>1787</v>
      </c>
      <c r="B585" s="11">
        <v>48.59</v>
      </c>
      <c r="C585" s="11">
        <v>5.57</v>
      </c>
      <c r="D585" s="11" t="s">
        <v>2380</v>
      </c>
      <c r="E585" s="11" t="s">
        <v>2380</v>
      </c>
      <c r="F585" s="11" t="s">
        <v>2380</v>
      </c>
      <c r="G585" s="12">
        <v>0</v>
      </c>
      <c r="H585" s="41" t="s">
        <v>2380</v>
      </c>
      <c r="I585" s="11" t="str">
        <f t="shared" si="24"/>
        <v>Obesity</v>
      </c>
      <c r="J585" s="43" t="str">
        <f t="shared" si="25"/>
        <v>Normal</v>
      </c>
    </row>
    <row r="586" spans="1:10" x14ac:dyDescent="0.25">
      <c r="A586" s="11" t="s">
        <v>1786</v>
      </c>
      <c r="B586" s="11">
        <v>45.18</v>
      </c>
      <c r="C586" s="11">
        <v>10.87</v>
      </c>
      <c r="D586" s="11" t="s">
        <v>2380</v>
      </c>
      <c r="E586" s="11" t="s">
        <v>2380</v>
      </c>
      <c r="F586" s="11" t="s">
        <v>2380</v>
      </c>
      <c r="G586" s="12">
        <v>0</v>
      </c>
      <c r="H586" s="41" t="s">
        <v>2380</v>
      </c>
      <c r="I586" s="11" t="str">
        <f t="shared" si="24"/>
        <v>Obesity</v>
      </c>
      <c r="J586" s="43" t="str">
        <f t="shared" si="25"/>
        <v>Diabetes</v>
      </c>
    </row>
    <row r="587" spans="1:10" x14ac:dyDescent="0.25">
      <c r="A587" s="11" t="s">
        <v>1785</v>
      </c>
      <c r="B587" s="11">
        <v>27.9</v>
      </c>
      <c r="C587" s="11">
        <v>6.02</v>
      </c>
      <c r="D587" s="11" t="s">
        <v>2380</v>
      </c>
      <c r="E587" s="11" t="s">
        <v>2380</v>
      </c>
      <c r="F587" s="11" t="s">
        <v>2382</v>
      </c>
      <c r="G587" s="11">
        <v>1</v>
      </c>
      <c r="H587" s="41" t="s">
        <v>2381</v>
      </c>
      <c r="I587" s="11" t="str">
        <f t="shared" si="24"/>
        <v>Overweight</v>
      </c>
      <c r="J587" s="43" t="str">
        <f t="shared" si="25"/>
        <v>Prediabetes</v>
      </c>
    </row>
    <row r="588" spans="1:10" x14ac:dyDescent="0.25">
      <c r="A588" s="11" t="s">
        <v>1784</v>
      </c>
      <c r="B588" s="11">
        <v>51.33</v>
      </c>
      <c r="C588" s="11">
        <v>7</v>
      </c>
      <c r="D588" s="11" t="s">
        <v>2380</v>
      </c>
      <c r="E588" s="11" t="s">
        <v>2380</v>
      </c>
      <c r="F588" s="11" t="s">
        <v>2380</v>
      </c>
      <c r="G588" s="12">
        <v>0</v>
      </c>
      <c r="H588" s="41" t="s">
        <v>2380</v>
      </c>
      <c r="I588" s="11" t="str">
        <f t="shared" si="24"/>
        <v>Obesity</v>
      </c>
      <c r="J588" s="43" t="str">
        <f t="shared" si="25"/>
        <v>Diabetes</v>
      </c>
    </row>
    <row r="589" spans="1:10" x14ac:dyDescent="0.25">
      <c r="A589" s="11" t="s">
        <v>1783</v>
      </c>
      <c r="B589" s="11">
        <v>30.59</v>
      </c>
      <c r="C589" s="11">
        <v>5.56</v>
      </c>
      <c r="D589" s="11" t="s">
        <v>2381</v>
      </c>
      <c r="E589" s="11" t="s">
        <v>2380</v>
      </c>
      <c r="F589" s="11" t="s">
        <v>2380</v>
      </c>
      <c r="G589" s="11">
        <v>1</v>
      </c>
      <c r="H589" s="42" t="s">
        <v>2380</v>
      </c>
      <c r="I589" s="11" t="str">
        <f t="shared" si="24"/>
        <v>Obesity</v>
      </c>
      <c r="J589" s="43" t="str">
        <f t="shared" si="25"/>
        <v>Normal</v>
      </c>
    </row>
    <row r="590" spans="1:10" x14ac:dyDescent="0.25">
      <c r="A590" s="11" t="s">
        <v>1782</v>
      </c>
      <c r="B590" s="11">
        <v>39.229999999999997</v>
      </c>
      <c r="C590" s="11">
        <v>8.4499999999999993</v>
      </c>
      <c r="D590" s="11" t="s">
        <v>2380</v>
      </c>
      <c r="E590" s="11" t="s">
        <v>2380</v>
      </c>
      <c r="F590" s="11" t="s">
        <v>2380</v>
      </c>
      <c r="G590" s="12">
        <v>0</v>
      </c>
      <c r="H590" s="41" t="s">
        <v>2380</v>
      </c>
      <c r="I590" s="11" t="str">
        <f t="shared" si="24"/>
        <v>Obesity</v>
      </c>
      <c r="J590" s="43" t="str">
        <f t="shared" si="25"/>
        <v>Diabetes</v>
      </c>
    </row>
    <row r="591" spans="1:10" x14ac:dyDescent="0.25">
      <c r="A591" s="11" t="s">
        <v>1781</v>
      </c>
      <c r="B591" s="11">
        <v>19.094999999999999</v>
      </c>
      <c r="C591" s="11">
        <v>6.19</v>
      </c>
      <c r="D591" s="11" t="s">
        <v>2380</v>
      </c>
      <c r="E591" s="11" t="s">
        <v>2380</v>
      </c>
      <c r="F591" s="11" t="s">
        <v>2380</v>
      </c>
      <c r="G591" s="12">
        <v>0</v>
      </c>
      <c r="H591" s="41" t="s">
        <v>2381</v>
      </c>
      <c r="I591" s="11" t="str">
        <f t="shared" si="24"/>
        <v>Healthy Weight</v>
      </c>
      <c r="J591" s="43" t="str">
        <f t="shared" si="25"/>
        <v>Prediabetes</v>
      </c>
    </row>
    <row r="592" spans="1:10" x14ac:dyDescent="0.25">
      <c r="A592" s="11" t="s">
        <v>1780</v>
      </c>
      <c r="B592" s="11">
        <v>49.72</v>
      </c>
      <c r="C592" s="11">
        <v>7.71</v>
      </c>
      <c r="D592" s="11" t="s">
        <v>2380</v>
      </c>
      <c r="E592" s="11" t="s">
        <v>2380</v>
      </c>
      <c r="F592" s="11" t="s">
        <v>2380</v>
      </c>
      <c r="G592" s="12">
        <v>0</v>
      </c>
      <c r="H592" s="41" t="s">
        <v>2380</v>
      </c>
      <c r="I592" s="11" t="str">
        <f t="shared" si="24"/>
        <v>Obesity</v>
      </c>
      <c r="J592" s="43" t="str">
        <f t="shared" si="25"/>
        <v>Diabetes</v>
      </c>
    </row>
    <row r="593" spans="1:10" x14ac:dyDescent="0.25">
      <c r="A593" s="11" t="s">
        <v>1779</v>
      </c>
      <c r="B593" s="11">
        <v>21.754999999999999</v>
      </c>
      <c r="C593" s="11">
        <v>4.63</v>
      </c>
      <c r="D593" s="11" t="s">
        <v>2380</v>
      </c>
      <c r="E593" s="11" t="s">
        <v>2380</v>
      </c>
      <c r="F593" s="11" t="s">
        <v>2382</v>
      </c>
      <c r="G593" s="11">
        <v>1</v>
      </c>
      <c r="H593" s="41" t="s">
        <v>2381</v>
      </c>
      <c r="I593" s="11" t="str">
        <f t="shared" si="24"/>
        <v>Healthy Weight</v>
      </c>
      <c r="J593" s="43" t="str">
        <f t="shared" si="25"/>
        <v>Normal</v>
      </c>
    </row>
    <row r="594" spans="1:10" x14ac:dyDescent="0.25">
      <c r="A594" s="11" t="s">
        <v>1778</v>
      </c>
      <c r="B594" s="11">
        <v>48.39</v>
      </c>
      <c r="C594" s="11">
        <v>4.6100000000000003</v>
      </c>
      <c r="D594" s="11" t="s">
        <v>2380</v>
      </c>
      <c r="E594" s="11" t="s">
        <v>2380</v>
      </c>
      <c r="F594" s="11" t="s">
        <v>2380</v>
      </c>
      <c r="G594" s="12">
        <v>0</v>
      </c>
      <c r="H594" s="41" t="s">
        <v>2380</v>
      </c>
      <c r="I594" s="11" t="str">
        <f t="shared" si="24"/>
        <v>Obesity</v>
      </c>
      <c r="J594" s="43" t="str">
        <f t="shared" si="25"/>
        <v>Normal</v>
      </c>
    </row>
    <row r="595" spans="1:10" x14ac:dyDescent="0.25">
      <c r="A595" s="11" t="s">
        <v>1777</v>
      </c>
      <c r="B595" s="11">
        <v>47.15</v>
      </c>
      <c r="C595" s="11">
        <v>9.5299999999999994</v>
      </c>
      <c r="D595" s="11" t="s">
        <v>2381</v>
      </c>
      <c r="E595" s="11" t="s">
        <v>2380</v>
      </c>
      <c r="F595" s="11" t="s">
        <v>2380</v>
      </c>
      <c r="G595" s="11">
        <v>1</v>
      </c>
      <c r="H595" s="42" t="s">
        <v>2380</v>
      </c>
      <c r="I595" s="11" t="str">
        <f t="shared" si="24"/>
        <v>Obesity</v>
      </c>
      <c r="J595" s="43" t="str">
        <f t="shared" si="25"/>
        <v>Diabetes</v>
      </c>
    </row>
    <row r="596" spans="1:10" x14ac:dyDescent="0.25">
      <c r="A596" s="11" t="s">
        <v>1776</v>
      </c>
      <c r="B596" s="11">
        <v>47.59</v>
      </c>
      <c r="C596" s="11">
        <v>11.43</v>
      </c>
      <c r="D596" s="11" t="s">
        <v>2381</v>
      </c>
      <c r="E596" s="11" t="s">
        <v>2380</v>
      </c>
      <c r="F596" s="11" t="s">
        <v>2380</v>
      </c>
      <c r="G596" s="11">
        <v>2</v>
      </c>
      <c r="H596" s="42" t="s">
        <v>2380</v>
      </c>
      <c r="I596" s="11" t="str">
        <f t="shared" si="24"/>
        <v>Obesity</v>
      </c>
      <c r="J596" s="43" t="str">
        <f t="shared" si="25"/>
        <v>Diabetes</v>
      </c>
    </row>
    <row r="597" spans="1:10" x14ac:dyDescent="0.25">
      <c r="A597" s="11" t="s">
        <v>1775</v>
      </c>
      <c r="B597" s="11">
        <v>39.81</v>
      </c>
      <c r="C597" s="11">
        <v>7.65</v>
      </c>
      <c r="D597" s="11" t="s">
        <v>2381</v>
      </c>
      <c r="E597" s="11" t="s">
        <v>2380</v>
      </c>
      <c r="F597" s="11" t="s">
        <v>2382</v>
      </c>
      <c r="G597" s="11">
        <v>1</v>
      </c>
      <c r="H597" s="42" t="s">
        <v>2380</v>
      </c>
      <c r="I597" s="11" t="str">
        <f t="shared" si="24"/>
        <v>Obesity</v>
      </c>
      <c r="J597" s="43" t="str">
        <f t="shared" si="25"/>
        <v>Diabetes</v>
      </c>
    </row>
    <row r="598" spans="1:10" x14ac:dyDescent="0.25">
      <c r="A598" s="11" t="s">
        <v>1774</v>
      </c>
      <c r="B598" s="11">
        <v>31.02</v>
      </c>
      <c r="C598" s="11">
        <v>5.87</v>
      </c>
      <c r="D598" s="11" t="s">
        <v>2381</v>
      </c>
      <c r="E598" s="11" t="s">
        <v>2380</v>
      </c>
      <c r="F598" s="11" t="s">
        <v>2380</v>
      </c>
      <c r="G598" s="12">
        <v>0</v>
      </c>
      <c r="H598" s="42" t="s">
        <v>2380</v>
      </c>
      <c r="I598" s="11" t="str">
        <f t="shared" si="24"/>
        <v>Obesity</v>
      </c>
      <c r="J598" s="43" t="str">
        <f t="shared" si="25"/>
        <v>Prediabetes</v>
      </c>
    </row>
    <row r="599" spans="1:10" x14ac:dyDescent="0.25">
      <c r="A599" s="11" t="s">
        <v>1773</v>
      </c>
      <c r="B599" s="11">
        <v>24.75</v>
      </c>
      <c r="C599" s="11">
        <v>4.3600000000000003</v>
      </c>
      <c r="D599" s="11" t="s">
        <v>2381</v>
      </c>
      <c r="E599" s="11" t="s">
        <v>2380</v>
      </c>
      <c r="F599" s="11" t="s">
        <v>2380</v>
      </c>
      <c r="G599" s="11">
        <v>1</v>
      </c>
      <c r="H599" s="41" t="s">
        <v>2381</v>
      </c>
      <c r="I599" s="11" t="str">
        <f t="shared" si="24"/>
        <v>Healthy Weight</v>
      </c>
      <c r="J599" s="43" t="str">
        <f t="shared" si="25"/>
        <v>Normal</v>
      </c>
    </row>
    <row r="600" spans="1:10" x14ac:dyDescent="0.25">
      <c r="A600" s="11" t="s">
        <v>1772</v>
      </c>
      <c r="B600" s="11">
        <v>30.114999999999998</v>
      </c>
      <c r="C600" s="11">
        <v>10.119999999999999</v>
      </c>
      <c r="D600" s="11" t="s">
        <v>2380</v>
      </c>
      <c r="E600" s="11" t="s">
        <v>2380</v>
      </c>
      <c r="F600" s="11" t="s">
        <v>2380</v>
      </c>
      <c r="G600" s="11">
        <v>3</v>
      </c>
      <c r="H600" s="41" t="s">
        <v>2380</v>
      </c>
      <c r="I600" s="11" t="str">
        <f t="shared" si="24"/>
        <v>Obesity</v>
      </c>
      <c r="J600" s="43" t="str">
        <f t="shared" si="25"/>
        <v>Diabetes</v>
      </c>
    </row>
    <row r="601" spans="1:10" x14ac:dyDescent="0.25">
      <c r="A601" s="11" t="s">
        <v>1771</v>
      </c>
      <c r="B601" s="11">
        <v>26.03</v>
      </c>
      <c r="C601" s="11">
        <v>4.01</v>
      </c>
      <c r="D601" s="11" t="s">
        <v>2380</v>
      </c>
      <c r="E601" s="11" t="s">
        <v>2380</v>
      </c>
      <c r="F601" s="11" t="s">
        <v>2382</v>
      </c>
      <c r="G601" s="11">
        <v>1</v>
      </c>
      <c r="H601" s="41" t="s">
        <v>2381</v>
      </c>
      <c r="I601" s="11" t="str">
        <f t="shared" si="24"/>
        <v>Overweight</v>
      </c>
      <c r="J601" s="43" t="str">
        <f t="shared" si="25"/>
        <v>Normal</v>
      </c>
    </row>
    <row r="602" spans="1:10" x14ac:dyDescent="0.25">
      <c r="A602" s="11" t="s">
        <v>1770</v>
      </c>
      <c r="B602" s="11">
        <v>20.045000000000002</v>
      </c>
      <c r="C602" s="11">
        <v>4.7699999999999996</v>
      </c>
      <c r="D602" s="11" t="s">
        <v>2381</v>
      </c>
      <c r="E602" s="11" t="s">
        <v>2380</v>
      </c>
      <c r="F602" s="11" t="s">
        <v>2380</v>
      </c>
      <c r="G602" s="11">
        <v>1</v>
      </c>
      <c r="H602" s="41" t="s">
        <v>2381</v>
      </c>
      <c r="I602" s="11" t="str">
        <f t="shared" si="24"/>
        <v>Healthy Weight</v>
      </c>
      <c r="J602" s="43" t="str">
        <f t="shared" si="25"/>
        <v>Normal</v>
      </c>
    </row>
    <row r="603" spans="1:10" x14ac:dyDescent="0.25">
      <c r="A603" s="11" t="s">
        <v>1769</v>
      </c>
      <c r="B603" s="11">
        <v>40.24</v>
      </c>
      <c r="C603" s="11">
        <v>6.83</v>
      </c>
      <c r="D603" s="11" t="s">
        <v>2380</v>
      </c>
      <c r="E603" s="11" t="s">
        <v>2380</v>
      </c>
      <c r="F603" s="11" t="s">
        <v>2380</v>
      </c>
      <c r="G603" s="12">
        <v>0</v>
      </c>
      <c r="H603" s="41" t="s">
        <v>2380</v>
      </c>
      <c r="I603" s="11" t="str">
        <f t="shared" si="24"/>
        <v>Obesity</v>
      </c>
      <c r="J603" s="43" t="str">
        <f t="shared" si="25"/>
        <v>Diabetes</v>
      </c>
    </row>
    <row r="604" spans="1:10" x14ac:dyDescent="0.25">
      <c r="A604" s="11" t="s">
        <v>1768</v>
      </c>
      <c r="B604" s="11">
        <v>43.15</v>
      </c>
      <c r="C604" s="11">
        <v>6.14</v>
      </c>
      <c r="D604" s="11" t="s">
        <v>2381</v>
      </c>
      <c r="E604" s="11" t="s">
        <v>2380</v>
      </c>
      <c r="F604" s="11" t="s">
        <v>2382</v>
      </c>
      <c r="G604" s="11">
        <v>1</v>
      </c>
      <c r="H604" s="42" t="s">
        <v>2380</v>
      </c>
      <c r="I604" s="11" t="str">
        <f t="shared" si="24"/>
        <v>Obesity</v>
      </c>
      <c r="J604" s="43" t="str">
        <f t="shared" si="25"/>
        <v>Prediabetes</v>
      </c>
    </row>
    <row r="605" spans="1:10" x14ac:dyDescent="0.25">
      <c r="A605" s="11" t="s">
        <v>1767</v>
      </c>
      <c r="B605" s="11">
        <v>27.7</v>
      </c>
      <c r="C605" s="11">
        <v>5.6</v>
      </c>
      <c r="D605" s="11" t="s">
        <v>2380</v>
      </c>
      <c r="E605" s="11" t="s">
        <v>2380</v>
      </c>
      <c r="F605" s="11" t="s">
        <v>2382</v>
      </c>
      <c r="G605" s="11">
        <v>1</v>
      </c>
      <c r="H605" s="41" t="s">
        <v>2381</v>
      </c>
      <c r="I605" s="11" t="str">
        <f t="shared" si="24"/>
        <v>Overweight</v>
      </c>
      <c r="J605" s="43" t="str">
        <f t="shared" si="25"/>
        <v>Normal</v>
      </c>
    </row>
    <row r="606" spans="1:10" x14ac:dyDescent="0.25">
      <c r="A606" s="11" t="s">
        <v>1766</v>
      </c>
      <c r="B606" s="11">
        <v>45.68</v>
      </c>
      <c r="C606" s="11">
        <v>4.8</v>
      </c>
      <c r="D606" s="11" t="s">
        <v>2380</v>
      </c>
      <c r="E606" s="11" t="s">
        <v>2380</v>
      </c>
      <c r="F606" s="11" t="s">
        <v>2380</v>
      </c>
      <c r="G606" s="11">
        <v>2</v>
      </c>
      <c r="H606" s="41" t="s">
        <v>2380</v>
      </c>
      <c r="I606" s="11" t="str">
        <f t="shared" si="24"/>
        <v>Obesity</v>
      </c>
      <c r="J606" s="43" t="str">
        <f t="shared" si="25"/>
        <v>Normal</v>
      </c>
    </row>
    <row r="607" spans="1:10" x14ac:dyDescent="0.25">
      <c r="A607" s="11" t="s">
        <v>1765</v>
      </c>
      <c r="B607" s="11">
        <v>27.3</v>
      </c>
      <c r="C607" s="11">
        <v>11.89</v>
      </c>
      <c r="D607" s="11" t="s">
        <v>2380</v>
      </c>
      <c r="E607" s="11" t="s">
        <v>2380</v>
      </c>
      <c r="F607" s="11" t="s">
        <v>2380</v>
      </c>
      <c r="G607" s="12">
        <v>0</v>
      </c>
      <c r="H607" s="41" t="s">
        <v>2381</v>
      </c>
      <c r="I607" s="11" t="str">
        <f t="shared" si="24"/>
        <v>Overweight</v>
      </c>
      <c r="J607" s="43" t="str">
        <f t="shared" si="25"/>
        <v>Diabetes</v>
      </c>
    </row>
    <row r="608" spans="1:10" x14ac:dyDescent="0.25">
      <c r="A608" s="11" t="s">
        <v>1764</v>
      </c>
      <c r="B608" s="11">
        <v>54.45</v>
      </c>
      <c r="C608" s="11">
        <v>4.7300000000000004</v>
      </c>
      <c r="D608" s="11" t="s">
        <v>2381</v>
      </c>
      <c r="E608" s="11" t="s">
        <v>2380</v>
      </c>
      <c r="F608" s="11" t="s">
        <v>2380</v>
      </c>
      <c r="G608" s="11">
        <v>1</v>
      </c>
      <c r="H608" s="42" t="s">
        <v>2380</v>
      </c>
      <c r="I608" s="11" t="str">
        <f t="shared" si="24"/>
        <v>Obesity</v>
      </c>
      <c r="J608" s="43" t="str">
        <f t="shared" si="25"/>
        <v>Normal</v>
      </c>
    </row>
    <row r="609" spans="1:10" x14ac:dyDescent="0.25">
      <c r="A609" s="11" t="s">
        <v>1763</v>
      </c>
      <c r="B609" s="11">
        <v>54.43</v>
      </c>
      <c r="C609" s="11">
        <v>4.6100000000000003</v>
      </c>
      <c r="D609" s="11" t="s">
        <v>2381</v>
      </c>
      <c r="E609" s="11" t="s">
        <v>2380</v>
      </c>
      <c r="F609" s="11" t="s">
        <v>2380</v>
      </c>
      <c r="G609" s="11">
        <v>1</v>
      </c>
      <c r="H609" s="42" t="s">
        <v>2380</v>
      </c>
      <c r="I609" s="11" t="str">
        <f t="shared" si="24"/>
        <v>Obesity</v>
      </c>
      <c r="J609" s="43" t="str">
        <f t="shared" si="25"/>
        <v>Normal</v>
      </c>
    </row>
    <row r="610" spans="1:10" x14ac:dyDescent="0.25">
      <c r="A610" s="11" t="s">
        <v>1762</v>
      </c>
      <c r="B610" s="11">
        <v>48.01</v>
      </c>
      <c r="C610" s="11">
        <v>7.3</v>
      </c>
      <c r="D610" s="11" t="s">
        <v>2380</v>
      </c>
      <c r="E610" s="11" t="s">
        <v>2380</v>
      </c>
      <c r="F610" s="11" t="s">
        <v>2380</v>
      </c>
      <c r="G610" s="12">
        <v>0</v>
      </c>
      <c r="H610" s="41" t="s">
        <v>2380</v>
      </c>
      <c r="I610" s="11" t="str">
        <f t="shared" si="24"/>
        <v>Obesity</v>
      </c>
      <c r="J610" s="43" t="str">
        <f t="shared" si="25"/>
        <v>Diabetes</v>
      </c>
    </row>
    <row r="611" spans="1:10" x14ac:dyDescent="0.25">
      <c r="A611" s="11" t="s">
        <v>1761</v>
      </c>
      <c r="B611" s="11">
        <v>48.32</v>
      </c>
      <c r="C611" s="11">
        <v>5.88</v>
      </c>
      <c r="D611" s="11" t="s">
        <v>2380</v>
      </c>
      <c r="E611" s="11" t="s">
        <v>2380</v>
      </c>
      <c r="F611" s="11" t="s">
        <v>2380</v>
      </c>
      <c r="G611" s="12">
        <v>0</v>
      </c>
      <c r="H611" s="41" t="s">
        <v>2380</v>
      </c>
      <c r="I611" s="11" t="str">
        <f t="shared" si="24"/>
        <v>Obesity</v>
      </c>
      <c r="J611" s="43" t="str">
        <f t="shared" si="25"/>
        <v>Prediabetes</v>
      </c>
    </row>
    <row r="612" spans="1:10" x14ac:dyDescent="0.25">
      <c r="A612" s="11" t="s">
        <v>1760</v>
      </c>
      <c r="B612" s="11">
        <v>22.895</v>
      </c>
      <c r="C612" s="11">
        <v>4.0599999999999996</v>
      </c>
      <c r="D612" s="11" t="s">
        <v>2380</v>
      </c>
      <c r="E612" s="11" t="s">
        <v>2380</v>
      </c>
      <c r="F612" s="11" t="s">
        <v>2382</v>
      </c>
      <c r="G612" s="11">
        <v>1</v>
      </c>
      <c r="H612" s="41" t="s">
        <v>2381</v>
      </c>
      <c r="I612" s="11" t="str">
        <f t="shared" si="24"/>
        <v>Healthy Weight</v>
      </c>
      <c r="J612" s="43" t="str">
        <f t="shared" si="25"/>
        <v>Normal</v>
      </c>
    </row>
    <row r="613" spans="1:10" x14ac:dyDescent="0.25">
      <c r="A613" s="11" t="s">
        <v>1759</v>
      </c>
      <c r="B613" s="11">
        <v>54.85</v>
      </c>
      <c r="C613" s="11">
        <v>4.9000000000000004</v>
      </c>
      <c r="D613" s="11" t="s">
        <v>2380</v>
      </c>
      <c r="E613" s="11" t="s">
        <v>2380</v>
      </c>
      <c r="F613" s="11" t="s">
        <v>2380</v>
      </c>
      <c r="G613" s="11">
        <v>1</v>
      </c>
      <c r="H613" s="41" t="s">
        <v>2380</v>
      </c>
      <c r="I613" s="11" t="str">
        <f t="shared" si="24"/>
        <v>Obesity</v>
      </c>
      <c r="J613" s="43" t="str">
        <f t="shared" si="25"/>
        <v>Normal</v>
      </c>
    </row>
    <row r="614" spans="1:10" x14ac:dyDescent="0.25">
      <c r="A614" s="11" t="s">
        <v>1758</v>
      </c>
      <c r="B614" s="11">
        <v>21.85</v>
      </c>
      <c r="C614" s="11">
        <v>5.52</v>
      </c>
      <c r="D614" s="11" t="s">
        <v>2380</v>
      </c>
      <c r="E614" s="11" t="s">
        <v>2380</v>
      </c>
      <c r="F614" s="11" t="s">
        <v>2382</v>
      </c>
      <c r="G614" s="11">
        <v>1</v>
      </c>
      <c r="H614" s="41" t="s">
        <v>2381</v>
      </c>
      <c r="I614" s="11" t="str">
        <f t="shared" si="24"/>
        <v>Healthy Weight</v>
      </c>
      <c r="J614" s="43" t="str">
        <f t="shared" si="25"/>
        <v>Normal</v>
      </c>
    </row>
    <row r="615" spans="1:10" x14ac:dyDescent="0.25">
      <c r="A615" s="11" t="s">
        <v>1757</v>
      </c>
      <c r="B615" s="11">
        <v>51.86</v>
      </c>
      <c r="C615" s="11">
        <v>5.2</v>
      </c>
      <c r="D615" s="11" t="s">
        <v>2381</v>
      </c>
      <c r="E615" s="11" t="s">
        <v>2380</v>
      </c>
      <c r="F615" s="11" t="s">
        <v>2380</v>
      </c>
      <c r="G615" s="12">
        <v>0</v>
      </c>
      <c r="H615" s="42" t="s">
        <v>2380</v>
      </c>
      <c r="I615" s="11" t="str">
        <f t="shared" si="24"/>
        <v>Obesity</v>
      </c>
      <c r="J615" s="43" t="str">
        <f t="shared" si="25"/>
        <v>Normal</v>
      </c>
    </row>
    <row r="616" spans="1:10" x14ac:dyDescent="0.25">
      <c r="A616" s="11" t="s">
        <v>1756</v>
      </c>
      <c r="B616" s="11">
        <v>39.049999999999997</v>
      </c>
      <c r="C616" s="11">
        <v>7.59</v>
      </c>
      <c r="D616" s="11" t="s">
        <v>2380</v>
      </c>
      <c r="E616" s="11" t="s">
        <v>2380</v>
      </c>
      <c r="F616" s="11" t="s">
        <v>2380</v>
      </c>
      <c r="G616" s="11">
        <v>3</v>
      </c>
      <c r="H616" s="41" t="s">
        <v>2380</v>
      </c>
      <c r="I616" s="11" t="str">
        <f t="shared" si="24"/>
        <v>Obesity</v>
      </c>
      <c r="J616" s="43" t="str">
        <f t="shared" si="25"/>
        <v>Diabetes</v>
      </c>
    </row>
    <row r="617" spans="1:10" x14ac:dyDescent="0.25">
      <c r="A617" s="11" t="s">
        <v>1755</v>
      </c>
      <c r="B617" s="11">
        <v>31.824999999999999</v>
      </c>
      <c r="C617" s="11">
        <v>8.2799999999999994</v>
      </c>
      <c r="D617" s="11" t="s">
        <v>2380</v>
      </c>
      <c r="E617" s="11" t="s">
        <v>2380</v>
      </c>
      <c r="F617" s="11" t="s">
        <v>2380</v>
      </c>
      <c r="G617" s="11">
        <v>3</v>
      </c>
      <c r="H617" s="41" t="s">
        <v>2380</v>
      </c>
      <c r="I617" s="11" t="str">
        <f t="shared" si="24"/>
        <v>Obesity</v>
      </c>
      <c r="J617" s="43" t="str">
        <f t="shared" si="25"/>
        <v>Diabetes</v>
      </c>
    </row>
    <row r="618" spans="1:10" x14ac:dyDescent="0.25">
      <c r="A618" s="11" t="s">
        <v>1754</v>
      </c>
      <c r="B618" s="11">
        <v>46.43</v>
      </c>
      <c r="C618" s="11">
        <v>6.72</v>
      </c>
      <c r="D618" s="11" t="s">
        <v>2380</v>
      </c>
      <c r="E618" s="11" t="s">
        <v>2380</v>
      </c>
      <c r="F618" s="11" t="s">
        <v>2380</v>
      </c>
      <c r="G618" s="12">
        <v>0</v>
      </c>
      <c r="H618" s="41" t="s">
        <v>2380</v>
      </c>
      <c r="I618" s="11" t="str">
        <f t="shared" si="24"/>
        <v>Obesity</v>
      </c>
      <c r="J618" s="43" t="str">
        <f t="shared" si="25"/>
        <v>Diabetes</v>
      </c>
    </row>
    <row r="619" spans="1:10" x14ac:dyDescent="0.25">
      <c r="A619" s="11" t="s">
        <v>1753</v>
      </c>
      <c r="B619" s="11">
        <v>53.63</v>
      </c>
      <c r="C619" s="11">
        <v>5.47</v>
      </c>
      <c r="D619" s="11" t="s">
        <v>2381</v>
      </c>
      <c r="E619" s="11" t="s">
        <v>2380</v>
      </c>
      <c r="F619" s="11" t="s">
        <v>2380</v>
      </c>
      <c r="G619" s="11">
        <v>1</v>
      </c>
      <c r="H619" s="42" t="s">
        <v>2380</v>
      </c>
      <c r="I619" s="11" t="str">
        <f t="shared" si="24"/>
        <v>Obesity</v>
      </c>
      <c r="J619" s="43" t="str">
        <f t="shared" si="25"/>
        <v>Normal</v>
      </c>
    </row>
    <row r="620" spans="1:10" x14ac:dyDescent="0.25">
      <c r="A620" s="11" t="s">
        <v>1752</v>
      </c>
      <c r="B620" s="11">
        <v>48.7</v>
      </c>
      <c r="C620" s="11">
        <v>4.71</v>
      </c>
      <c r="D620" s="11" t="s">
        <v>2380</v>
      </c>
      <c r="E620" s="11" t="s">
        <v>2380</v>
      </c>
      <c r="F620" s="11" t="s">
        <v>2380</v>
      </c>
      <c r="G620" s="12">
        <v>0</v>
      </c>
      <c r="H620" s="41" t="s">
        <v>2380</v>
      </c>
      <c r="I620" s="11" t="str">
        <f t="shared" si="24"/>
        <v>Obesity</v>
      </c>
      <c r="J620" s="43" t="str">
        <f t="shared" si="25"/>
        <v>Normal</v>
      </c>
    </row>
    <row r="621" spans="1:10" x14ac:dyDescent="0.25">
      <c r="A621" s="11" t="s">
        <v>1751</v>
      </c>
      <c r="B621" s="11">
        <v>48.81</v>
      </c>
      <c r="C621" s="11">
        <v>5.49</v>
      </c>
      <c r="D621" s="11" t="s">
        <v>2380</v>
      </c>
      <c r="E621" s="11" t="s">
        <v>2380</v>
      </c>
      <c r="F621" s="11" t="s">
        <v>2380</v>
      </c>
      <c r="G621" s="12">
        <v>0</v>
      </c>
      <c r="H621" s="41" t="s">
        <v>2380</v>
      </c>
      <c r="I621" s="11" t="str">
        <f t="shared" si="24"/>
        <v>Obesity</v>
      </c>
      <c r="J621" s="43" t="str">
        <f t="shared" si="25"/>
        <v>Normal</v>
      </c>
    </row>
    <row r="622" spans="1:10" x14ac:dyDescent="0.25">
      <c r="A622" s="11" t="s">
        <v>1750</v>
      </c>
      <c r="B622" s="11">
        <v>47.53</v>
      </c>
      <c r="C622" s="11">
        <v>4.72</v>
      </c>
      <c r="D622" s="11" t="s">
        <v>2380</v>
      </c>
      <c r="E622" s="11" t="s">
        <v>2380</v>
      </c>
      <c r="F622" s="11" t="s">
        <v>2380</v>
      </c>
      <c r="G622" s="12">
        <v>0</v>
      </c>
      <c r="H622" s="41" t="s">
        <v>2380</v>
      </c>
      <c r="I622" s="11" t="str">
        <f t="shared" si="24"/>
        <v>Obesity</v>
      </c>
      <c r="J622" s="43" t="str">
        <f t="shared" si="25"/>
        <v>Normal</v>
      </c>
    </row>
    <row r="623" spans="1:10" x14ac:dyDescent="0.25">
      <c r="A623" s="11" t="s">
        <v>1749</v>
      </c>
      <c r="B623" s="11">
        <v>36.85</v>
      </c>
      <c r="C623" s="11">
        <v>6.7</v>
      </c>
      <c r="D623" s="11" t="s">
        <v>2380</v>
      </c>
      <c r="E623" s="11" t="s">
        <v>2380</v>
      </c>
      <c r="F623" s="11" t="s">
        <v>2380</v>
      </c>
      <c r="G623" s="12">
        <v>0</v>
      </c>
      <c r="H623" s="41" t="s">
        <v>2380</v>
      </c>
      <c r="I623" s="11" t="str">
        <f t="shared" si="24"/>
        <v>Obesity</v>
      </c>
      <c r="J623" s="43" t="str">
        <f t="shared" si="25"/>
        <v>Diabetes</v>
      </c>
    </row>
    <row r="624" spans="1:10" x14ac:dyDescent="0.25">
      <c r="A624" s="11" t="s">
        <v>1748</v>
      </c>
      <c r="B624" s="11">
        <v>29.3</v>
      </c>
      <c r="C624" s="11">
        <v>5.5</v>
      </c>
      <c r="D624" s="11" t="s">
        <v>2380</v>
      </c>
      <c r="E624" s="11" t="s">
        <v>2380</v>
      </c>
      <c r="F624" s="11" t="s">
        <v>2380</v>
      </c>
      <c r="G624" s="12">
        <v>0</v>
      </c>
      <c r="H624" s="41" t="s">
        <v>2380</v>
      </c>
      <c r="I624" s="11" t="str">
        <f t="shared" si="24"/>
        <v>Overweight</v>
      </c>
      <c r="J624" s="43" t="str">
        <f t="shared" si="25"/>
        <v>Normal</v>
      </c>
    </row>
    <row r="625" spans="1:10" x14ac:dyDescent="0.25">
      <c r="A625" s="11" t="s">
        <v>1747</v>
      </c>
      <c r="B625" s="11">
        <v>19.3</v>
      </c>
      <c r="C625" s="11">
        <v>4.46</v>
      </c>
      <c r="D625" s="11" t="s">
        <v>2380</v>
      </c>
      <c r="E625" s="11" t="s">
        <v>2380</v>
      </c>
      <c r="F625" s="11" t="s">
        <v>2380</v>
      </c>
      <c r="G625" s="11">
        <v>1</v>
      </c>
      <c r="H625" s="41" t="s">
        <v>2381</v>
      </c>
      <c r="I625" s="11" t="str">
        <f t="shared" si="24"/>
        <v>Healthy Weight</v>
      </c>
      <c r="J625" s="43" t="str">
        <f t="shared" si="25"/>
        <v>Normal</v>
      </c>
    </row>
    <row r="626" spans="1:10" x14ac:dyDescent="0.25">
      <c r="A626" s="11" t="s">
        <v>1746</v>
      </c>
      <c r="B626" s="11">
        <v>24.13</v>
      </c>
      <c r="C626" s="11">
        <v>5.29</v>
      </c>
      <c r="D626" s="11" t="s">
        <v>2381</v>
      </c>
      <c r="E626" s="11" t="s">
        <v>2380</v>
      </c>
      <c r="F626" s="11" t="s">
        <v>2382</v>
      </c>
      <c r="G626" s="11">
        <v>1</v>
      </c>
      <c r="H626" s="41" t="s">
        <v>2381</v>
      </c>
      <c r="I626" s="11" t="str">
        <f t="shared" si="24"/>
        <v>Healthy Weight</v>
      </c>
      <c r="J626" s="43" t="str">
        <f t="shared" si="25"/>
        <v>Normal</v>
      </c>
    </row>
    <row r="627" spans="1:10" x14ac:dyDescent="0.25">
      <c r="A627" s="11" t="s">
        <v>1745</v>
      </c>
      <c r="B627" s="11">
        <v>46.7</v>
      </c>
      <c r="C627" s="11">
        <v>10.99</v>
      </c>
      <c r="D627" s="11" t="s">
        <v>2380</v>
      </c>
      <c r="E627" s="11" t="s">
        <v>2380</v>
      </c>
      <c r="F627" s="11" t="s">
        <v>2380</v>
      </c>
      <c r="G627" s="12">
        <v>0</v>
      </c>
      <c r="H627" s="41" t="s">
        <v>2380</v>
      </c>
      <c r="I627" s="11" t="str">
        <f t="shared" si="24"/>
        <v>Obesity</v>
      </c>
      <c r="J627" s="43" t="str">
        <f t="shared" si="25"/>
        <v>Diabetes</v>
      </c>
    </row>
    <row r="628" spans="1:10" x14ac:dyDescent="0.25">
      <c r="A628" s="11" t="s">
        <v>1744</v>
      </c>
      <c r="B628" s="11">
        <v>45.27</v>
      </c>
      <c r="C628" s="11">
        <v>5.2</v>
      </c>
      <c r="D628" s="11" t="s">
        <v>2381</v>
      </c>
      <c r="E628" s="11" t="s">
        <v>2380</v>
      </c>
      <c r="F628" s="11" t="s">
        <v>2380</v>
      </c>
      <c r="G628" s="12">
        <v>0</v>
      </c>
      <c r="H628" s="42" t="s">
        <v>2380</v>
      </c>
      <c r="I628" s="11" t="str">
        <f t="shared" si="24"/>
        <v>Obesity</v>
      </c>
      <c r="J628" s="43" t="str">
        <f t="shared" si="25"/>
        <v>Normal</v>
      </c>
    </row>
    <row r="629" spans="1:10" x14ac:dyDescent="0.25">
      <c r="A629" s="11" t="s">
        <v>1743</v>
      </c>
      <c r="B629" s="11">
        <v>44.29</v>
      </c>
      <c r="C629" s="11">
        <v>9.66</v>
      </c>
      <c r="D629" s="11" t="s">
        <v>2380</v>
      </c>
      <c r="E629" s="11" t="s">
        <v>2380</v>
      </c>
      <c r="F629" s="11" t="s">
        <v>2380</v>
      </c>
      <c r="G629" s="11">
        <v>2</v>
      </c>
      <c r="H629" s="41" t="s">
        <v>2380</v>
      </c>
      <c r="I629" s="11" t="str">
        <f t="shared" si="24"/>
        <v>Obesity</v>
      </c>
      <c r="J629" s="43" t="str">
        <f t="shared" si="25"/>
        <v>Diabetes</v>
      </c>
    </row>
    <row r="630" spans="1:10" x14ac:dyDescent="0.25">
      <c r="A630" s="11" t="s">
        <v>1742</v>
      </c>
      <c r="B630" s="11">
        <v>54.59</v>
      </c>
      <c r="C630" s="11">
        <v>4.22</v>
      </c>
      <c r="D630" s="11" t="s">
        <v>2381</v>
      </c>
      <c r="E630" s="11" t="s">
        <v>2380</v>
      </c>
      <c r="F630" s="11" t="s">
        <v>2380</v>
      </c>
      <c r="G630" s="11">
        <v>1</v>
      </c>
      <c r="H630" s="42" t="s">
        <v>2380</v>
      </c>
      <c r="I630" s="11" t="str">
        <f t="shared" si="24"/>
        <v>Obesity</v>
      </c>
      <c r="J630" s="43" t="str">
        <f t="shared" si="25"/>
        <v>Normal</v>
      </c>
    </row>
    <row r="631" spans="1:10" x14ac:dyDescent="0.25">
      <c r="A631" s="11" t="s">
        <v>1741</v>
      </c>
      <c r="B631" s="11">
        <v>32.965000000000003</v>
      </c>
      <c r="C631" s="11">
        <v>11.78</v>
      </c>
      <c r="D631" s="11" t="s">
        <v>2380</v>
      </c>
      <c r="E631" s="11" t="s">
        <v>2380</v>
      </c>
      <c r="F631" s="11" t="s">
        <v>2380</v>
      </c>
      <c r="G631" s="12">
        <v>0</v>
      </c>
      <c r="H631" s="41" t="s">
        <v>2380</v>
      </c>
      <c r="I631" s="11" t="str">
        <f t="shared" si="24"/>
        <v>Obesity</v>
      </c>
      <c r="J631" s="43" t="str">
        <f t="shared" si="25"/>
        <v>Diabetes</v>
      </c>
    </row>
    <row r="632" spans="1:10" x14ac:dyDescent="0.25">
      <c r="A632" s="11" t="s">
        <v>1740</v>
      </c>
      <c r="B632" s="11">
        <v>38.049999999999997</v>
      </c>
      <c r="C632" s="11">
        <v>9.6199999999999992</v>
      </c>
      <c r="D632" s="11" t="s">
        <v>2380</v>
      </c>
      <c r="E632" s="11" t="s">
        <v>2380</v>
      </c>
      <c r="F632" s="11" t="s">
        <v>2380</v>
      </c>
      <c r="G632" s="12">
        <v>0</v>
      </c>
      <c r="H632" s="41" t="s">
        <v>2380</v>
      </c>
      <c r="I632" s="11" t="str">
        <f t="shared" si="24"/>
        <v>Obesity</v>
      </c>
      <c r="J632" s="43" t="str">
        <f t="shared" si="25"/>
        <v>Diabetes</v>
      </c>
    </row>
    <row r="633" spans="1:10" x14ac:dyDescent="0.25">
      <c r="A633" s="11" t="s">
        <v>1739</v>
      </c>
      <c r="B633" s="11">
        <v>46.14</v>
      </c>
      <c r="C633" s="11">
        <v>10.78</v>
      </c>
      <c r="D633" s="11" t="s">
        <v>2380</v>
      </c>
      <c r="E633" s="11" t="s">
        <v>2380</v>
      </c>
      <c r="F633" s="11" t="s">
        <v>2380</v>
      </c>
      <c r="G633" s="12">
        <v>0</v>
      </c>
      <c r="H633" s="41" t="s">
        <v>2380</v>
      </c>
      <c r="I633" s="11" t="str">
        <f t="shared" si="24"/>
        <v>Obesity</v>
      </c>
      <c r="J633" s="43" t="str">
        <f t="shared" si="25"/>
        <v>Diabetes</v>
      </c>
    </row>
    <row r="634" spans="1:10" x14ac:dyDescent="0.25">
      <c r="A634" s="11" t="s">
        <v>1738</v>
      </c>
      <c r="B634" s="11">
        <v>41.325000000000003</v>
      </c>
      <c r="C634" s="11">
        <v>5.1100000000000003</v>
      </c>
      <c r="D634" s="11" t="s">
        <v>2381</v>
      </c>
      <c r="E634" s="11" t="s">
        <v>2380</v>
      </c>
      <c r="F634" s="11" t="s">
        <v>2380</v>
      </c>
      <c r="G634" s="11">
        <v>2</v>
      </c>
      <c r="H634" s="42" t="s">
        <v>2380</v>
      </c>
      <c r="I634" s="11" t="str">
        <f t="shared" si="24"/>
        <v>Obesity</v>
      </c>
      <c r="J634" s="43" t="str">
        <f t="shared" si="25"/>
        <v>Normal</v>
      </c>
    </row>
    <row r="635" spans="1:10" x14ac:dyDescent="0.25">
      <c r="A635" s="11" t="s">
        <v>1737</v>
      </c>
      <c r="B635" s="11">
        <v>44.64</v>
      </c>
      <c r="C635" s="11">
        <v>7.18</v>
      </c>
      <c r="D635" s="11" t="s">
        <v>2380</v>
      </c>
      <c r="E635" s="11" t="s">
        <v>2380</v>
      </c>
      <c r="F635" s="11" t="s">
        <v>2380</v>
      </c>
      <c r="G635" s="12">
        <v>0</v>
      </c>
      <c r="H635" s="41" t="s">
        <v>2380</v>
      </c>
      <c r="I635" s="11" t="str">
        <f t="shared" si="24"/>
        <v>Obesity</v>
      </c>
      <c r="J635" s="43" t="str">
        <f t="shared" si="25"/>
        <v>Diabetes</v>
      </c>
    </row>
    <row r="636" spans="1:10" x14ac:dyDescent="0.25">
      <c r="A636" s="11" t="s">
        <v>1736</v>
      </c>
      <c r="B636" s="11">
        <v>25.175000000000001</v>
      </c>
      <c r="C636" s="11">
        <v>4.96</v>
      </c>
      <c r="D636" s="11" t="s">
        <v>2380</v>
      </c>
      <c r="E636" s="11" t="s">
        <v>2381</v>
      </c>
      <c r="F636" s="11" t="s">
        <v>2380</v>
      </c>
      <c r="G636" s="11">
        <v>1</v>
      </c>
      <c r="H636" s="57" t="s">
        <v>2380</v>
      </c>
      <c r="I636" s="11" t="str">
        <f t="shared" si="24"/>
        <v>Overweight</v>
      </c>
      <c r="J636" s="43" t="str">
        <f t="shared" si="25"/>
        <v>Normal</v>
      </c>
    </row>
    <row r="637" spans="1:10" x14ac:dyDescent="0.25">
      <c r="A637" s="11" t="s">
        <v>1735</v>
      </c>
      <c r="B637" s="11">
        <v>43.11</v>
      </c>
      <c r="C637" s="11">
        <v>4.67</v>
      </c>
      <c r="D637" s="11" t="s">
        <v>2381</v>
      </c>
      <c r="E637" s="11" t="s">
        <v>2380</v>
      </c>
      <c r="F637" s="11" t="s">
        <v>2380</v>
      </c>
      <c r="G637" s="12">
        <v>0</v>
      </c>
      <c r="H637" s="42" t="s">
        <v>2380</v>
      </c>
      <c r="I637" s="11" t="str">
        <f t="shared" si="24"/>
        <v>Obesity</v>
      </c>
      <c r="J637" s="43" t="str">
        <f t="shared" si="25"/>
        <v>Normal</v>
      </c>
    </row>
    <row r="638" spans="1:10" x14ac:dyDescent="0.25">
      <c r="A638" s="11" t="s">
        <v>1734</v>
      </c>
      <c r="B638" s="11">
        <v>53.32</v>
      </c>
      <c r="C638" s="11">
        <v>5.0599999999999996</v>
      </c>
      <c r="D638" s="11" t="s">
        <v>2380</v>
      </c>
      <c r="E638" s="11" t="s">
        <v>2380</v>
      </c>
      <c r="F638" s="11" t="s">
        <v>2380</v>
      </c>
      <c r="G638" s="12">
        <v>0</v>
      </c>
      <c r="H638" s="41" t="s">
        <v>2380</v>
      </c>
      <c r="I638" s="11" t="str">
        <f t="shared" si="24"/>
        <v>Obesity</v>
      </c>
      <c r="J638" s="43" t="str">
        <f t="shared" si="25"/>
        <v>Normal</v>
      </c>
    </row>
    <row r="639" spans="1:10" x14ac:dyDescent="0.25">
      <c r="A639" s="11" t="s">
        <v>1733</v>
      </c>
      <c r="B639" s="11">
        <v>38.04</v>
      </c>
      <c r="C639" s="11">
        <v>5.0199999999999996</v>
      </c>
      <c r="D639" s="11" t="s">
        <v>2381</v>
      </c>
      <c r="E639" s="11" t="s">
        <v>2380</v>
      </c>
      <c r="F639" s="11" t="s">
        <v>2380</v>
      </c>
      <c r="G639" s="11">
        <v>1</v>
      </c>
      <c r="H639" s="42" t="s">
        <v>2380</v>
      </c>
      <c r="I639" s="11" t="str">
        <f t="shared" si="24"/>
        <v>Obesity</v>
      </c>
      <c r="J639" s="43" t="str">
        <f t="shared" si="25"/>
        <v>Normal</v>
      </c>
    </row>
    <row r="640" spans="1:10" x14ac:dyDescent="0.25">
      <c r="A640" s="11" t="s">
        <v>1732</v>
      </c>
      <c r="B640" s="11">
        <v>37.9</v>
      </c>
      <c r="C640" s="11">
        <v>7.76</v>
      </c>
      <c r="D640" s="11" t="s">
        <v>2380</v>
      </c>
      <c r="E640" s="11" t="s">
        <v>2380</v>
      </c>
      <c r="F640" s="11" t="s">
        <v>2380</v>
      </c>
      <c r="G640" s="12">
        <v>0</v>
      </c>
      <c r="H640" s="41" t="s">
        <v>2380</v>
      </c>
      <c r="I640" s="11" t="str">
        <f t="shared" si="24"/>
        <v>Obesity</v>
      </c>
      <c r="J640" s="43" t="str">
        <f t="shared" si="25"/>
        <v>Diabetes</v>
      </c>
    </row>
    <row r="641" spans="1:10" x14ac:dyDescent="0.25">
      <c r="A641" s="11" t="s">
        <v>1731</v>
      </c>
      <c r="B641" s="11">
        <v>39.6</v>
      </c>
      <c r="C641" s="11">
        <v>9.32</v>
      </c>
      <c r="D641" s="11" t="s">
        <v>2380</v>
      </c>
      <c r="E641" s="11" t="s">
        <v>2380</v>
      </c>
      <c r="F641" s="11" t="s">
        <v>2380</v>
      </c>
      <c r="G641" s="12">
        <v>0</v>
      </c>
      <c r="H641" s="41" t="s">
        <v>2380</v>
      </c>
      <c r="I641" s="11" t="str">
        <f t="shared" si="24"/>
        <v>Obesity</v>
      </c>
      <c r="J641" s="43" t="str">
        <f t="shared" si="25"/>
        <v>Diabetes</v>
      </c>
    </row>
    <row r="642" spans="1:10" x14ac:dyDescent="0.25">
      <c r="A642" s="11" t="s">
        <v>1730</v>
      </c>
      <c r="B642" s="11">
        <v>50.92</v>
      </c>
      <c r="C642" s="11">
        <v>5.31</v>
      </c>
      <c r="D642" s="11" t="s">
        <v>2381</v>
      </c>
      <c r="E642" s="11" t="s">
        <v>2380</v>
      </c>
      <c r="F642" s="11" t="s">
        <v>2380</v>
      </c>
      <c r="G642" s="11">
        <v>1</v>
      </c>
      <c r="H642" s="42" t="s">
        <v>2380</v>
      </c>
      <c r="I642" s="11" t="str">
        <f t="shared" si="24"/>
        <v>Obesity</v>
      </c>
      <c r="J642" s="43" t="str">
        <f t="shared" si="25"/>
        <v>Normal</v>
      </c>
    </row>
    <row r="643" spans="1:10" x14ac:dyDescent="0.25">
      <c r="A643" s="11" t="s">
        <v>1729</v>
      </c>
      <c r="B643" s="11">
        <v>21.85</v>
      </c>
      <c r="C643" s="11">
        <v>5.56</v>
      </c>
      <c r="D643" s="11" t="s">
        <v>2381</v>
      </c>
      <c r="E643" s="11" t="s">
        <v>2380</v>
      </c>
      <c r="F643" s="11" t="s">
        <v>2380</v>
      </c>
      <c r="G643" s="12">
        <v>0</v>
      </c>
      <c r="H643" s="41" t="s">
        <v>2381</v>
      </c>
      <c r="I643" s="11" t="str">
        <f t="shared" ref="I643:I706" si="26">IF(B643 &lt; 18.5, "Underweight", IF(B643 &lt; 25, "Healthy Weight", IF(B643 &lt; 30, "Overweight", "Obesity")))</f>
        <v>Healthy Weight</v>
      </c>
      <c r="J643" s="43" t="str">
        <f t="shared" ref="J643:J706" si="27">IF(C643 &lt; 5.7, "Normal", IF(C643 &lt;= 6.4, "Prediabetes", "Diabetes"))</f>
        <v>Normal</v>
      </c>
    </row>
    <row r="644" spans="1:10" x14ac:dyDescent="0.25">
      <c r="A644" s="11" t="s">
        <v>1728</v>
      </c>
      <c r="B644" s="11">
        <v>36.08</v>
      </c>
      <c r="C644" s="11">
        <v>7.11</v>
      </c>
      <c r="D644" s="11" t="s">
        <v>2381</v>
      </c>
      <c r="E644" s="11" t="s">
        <v>2380</v>
      </c>
      <c r="F644" s="11" t="s">
        <v>2382</v>
      </c>
      <c r="G644" s="11">
        <v>1</v>
      </c>
      <c r="H644" s="42" t="s">
        <v>2380</v>
      </c>
      <c r="I644" s="11" t="str">
        <f t="shared" si="26"/>
        <v>Obesity</v>
      </c>
      <c r="J644" s="43" t="str">
        <f t="shared" si="27"/>
        <v>Diabetes</v>
      </c>
    </row>
    <row r="645" spans="1:10" x14ac:dyDescent="0.25">
      <c r="A645" s="11" t="s">
        <v>1727</v>
      </c>
      <c r="B645" s="11">
        <v>40.44</v>
      </c>
      <c r="C645" s="11">
        <v>5.13</v>
      </c>
      <c r="D645" s="11" t="s">
        <v>2381</v>
      </c>
      <c r="E645" s="11" t="s">
        <v>2380</v>
      </c>
      <c r="F645" s="11" t="s">
        <v>2382</v>
      </c>
      <c r="G645" s="11">
        <v>1</v>
      </c>
      <c r="H645" s="42" t="s">
        <v>2380</v>
      </c>
      <c r="I645" s="11" t="str">
        <f t="shared" si="26"/>
        <v>Obesity</v>
      </c>
      <c r="J645" s="43" t="str">
        <f t="shared" si="27"/>
        <v>Normal</v>
      </c>
    </row>
    <row r="646" spans="1:10" x14ac:dyDescent="0.25">
      <c r="A646" s="11" t="s">
        <v>1726</v>
      </c>
      <c r="B646" s="11">
        <v>38.094999999999999</v>
      </c>
      <c r="C646" s="11">
        <v>10.199999999999999</v>
      </c>
      <c r="D646" s="11" t="s">
        <v>2380</v>
      </c>
      <c r="E646" s="11" t="s">
        <v>2380</v>
      </c>
      <c r="F646" s="11" t="s">
        <v>2380</v>
      </c>
      <c r="G646" s="12">
        <v>0</v>
      </c>
      <c r="H646" s="41" t="s">
        <v>2380</v>
      </c>
      <c r="I646" s="11" t="str">
        <f t="shared" si="26"/>
        <v>Obesity</v>
      </c>
      <c r="J646" s="43" t="str">
        <f t="shared" si="27"/>
        <v>Diabetes</v>
      </c>
    </row>
    <row r="647" spans="1:10" x14ac:dyDescent="0.25">
      <c r="A647" s="11" t="s">
        <v>1725</v>
      </c>
      <c r="B647" s="11">
        <v>44.95</v>
      </c>
      <c r="C647" s="11">
        <v>10.4</v>
      </c>
      <c r="D647" s="11" t="s">
        <v>2380</v>
      </c>
      <c r="E647" s="11" t="s">
        <v>2380</v>
      </c>
      <c r="F647" s="11" t="s">
        <v>2380</v>
      </c>
      <c r="G647" s="12">
        <v>0</v>
      </c>
      <c r="H647" s="41" t="s">
        <v>2380</v>
      </c>
      <c r="I647" s="11" t="str">
        <f t="shared" si="26"/>
        <v>Obesity</v>
      </c>
      <c r="J647" s="43" t="str">
        <f t="shared" si="27"/>
        <v>Diabetes</v>
      </c>
    </row>
    <row r="648" spans="1:10" x14ac:dyDescent="0.25">
      <c r="A648" s="11" t="s">
        <v>1724</v>
      </c>
      <c r="B648" s="11">
        <v>35.54</v>
      </c>
      <c r="C648" s="11">
        <v>10.67</v>
      </c>
      <c r="D648" s="11" t="s">
        <v>2380</v>
      </c>
      <c r="E648" s="11" t="s">
        <v>2380</v>
      </c>
      <c r="F648" s="11" t="s">
        <v>2380</v>
      </c>
      <c r="G648" s="12">
        <v>0</v>
      </c>
      <c r="H648" s="41" t="s">
        <v>2380</v>
      </c>
      <c r="I648" s="11" t="str">
        <f t="shared" si="26"/>
        <v>Obesity</v>
      </c>
      <c r="J648" s="43" t="str">
        <f t="shared" si="27"/>
        <v>Diabetes</v>
      </c>
    </row>
    <row r="649" spans="1:10" x14ac:dyDescent="0.25">
      <c r="A649" s="11" t="s">
        <v>1723</v>
      </c>
      <c r="B649" s="11">
        <v>39.799999999999997</v>
      </c>
      <c r="C649" s="11">
        <v>4.6500000000000004</v>
      </c>
      <c r="D649" s="11" t="s">
        <v>2381</v>
      </c>
      <c r="E649" s="11" t="s">
        <v>2380</v>
      </c>
      <c r="F649" s="11" t="s">
        <v>2380</v>
      </c>
      <c r="G649" s="11">
        <v>2</v>
      </c>
      <c r="H649" s="42" t="s">
        <v>2380</v>
      </c>
      <c r="I649" s="11" t="str">
        <f t="shared" si="26"/>
        <v>Obesity</v>
      </c>
      <c r="J649" s="43" t="str">
        <f t="shared" si="27"/>
        <v>Normal</v>
      </c>
    </row>
    <row r="650" spans="1:10" x14ac:dyDescent="0.25">
      <c r="A650" s="11" t="s">
        <v>1722</v>
      </c>
      <c r="B650" s="11">
        <v>33.659999999999997</v>
      </c>
      <c r="C650" s="11">
        <v>5.65</v>
      </c>
      <c r="D650" s="11" t="s">
        <v>2381</v>
      </c>
      <c r="E650" s="11" t="s">
        <v>2380</v>
      </c>
      <c r="F650" s="11" t="s">
        <v>2380</v>
      </c>
      <c r="G650" s="11">
        <v>2</v>
      </c>
      <c r="H650" s="42" t="s">
        <v>2380</v>
      </c>
      <c r="I650" s="11" t="str">
        <f t="shared" si="26"/>
        <v>Obesity</v>
      </c>
      <c r="J650" s="43" t="str">
        <f t="shared" si="27"/>
        <v>Normal</v>
      </c>
    </row>
    <row r="651" spans="1:10" x14ac:dyDescent="0.25">
      <c r="A651" s="11" t="s">
        <v>1721</v>
      </c>
      <c r="B651" s="11">
        <v>35.5</v>
      </c>
      <c r="C651" s="11">
        <v>11.97</v>
      </c>
      <c r="D651" s="11" t="s">
        <v>2380</v>
      </c>
      <c r="E651" s="11" t="s">
        <v>2380</v>
      </c>
      <c r="F651" s="11" t="s">
        <v>2380</v>
      </c>
      <c r="G651" s="12">
        <v>0</v>
      </c>
      <c r="H651" s="41" t="s">
        <v>2380</v>
      </c>
      <c r="I651" s="11" t="str">
        <f t="shared" si="26"/>
        <v>Obesity</v>
      </c>
      <c r="J651" s="43" t="str">
        <f t="shared" si="27"/>
        <v>Diabetes</v>
      </c>
    </row>
    <row r="652" spans="1:10" x14ac:dyDescent="0.25">
      <c r="A652" s="11" t="s">
        <v>1720</v>
      </c>
      <c r="B652" s="11">
        <v>41.63</v>
      </c>
      <c r="C652" s="11">
        <v>6.71</v>
      </c>
      <c r="D652" s="11" t="s">
        <v>2380</v>
      </c>
      <c r="E652" s="11" t="s">
        <v>2380</v>
      </c>
      <c r="F652" s="11" t="s">
        <v>2380</v>
      </c>
      <c r="G652" s="12">
        <v>0</v>
      </c>
      <c r="H652" s="41" t="s">
        <v>2380</v>
      </c>
      <c r="I652" s="11" t="str">
        <f t="shared" si="26"/>
        <v>Obesity</v>
      </c>
      <c r="J652" s="43" t="str">
        <f t="shared" si="27"/>
        <v>Diabetes</v>
      </c>
    </row>
    <row r="653" spans="1:10" x14ac:dyDescent="0.25">
      <c r="A653" s="11" t="s">
        <v>1719</v>
      </c>
      <c r="B653" s="11">
        <v>46.49</v>
      </c>
      <c r="C653" s="11">
        <v>11.92</v>
      </c>
      <c r="D653" s="11" t="s">
        <v>2380</v>
      </c>
      <c r="E653" s="11" t="s">
        <v>2380</v>
      </c>
      <c r="F653" s="11" t="s">
        <v>2380</v>
      </c>
      <c r="G653" s="12">
        <v>0</v>
      </c>
      <c r="H653" s="41" t="s">
        <v>2380</v>
      </c>
      <c r="I653" s="11" t="str">
        <f t="shared" si="26"/>
        <v>Obesity</v>
      </c>
      <c r="J653" s="43" t="str">
        <f t="shared" si="27"/>
        <v>Diabetes</v>
      </c>
    </row>
    <row r="654" spans="1:10" x14ac:dyDescent="0.25">
      <c r="A654" s="11" t="s">
        <v>1718</v>
      </c>
      <c r="B654" s="11">
        <v>43.29</v>
      </c>
      <c r="C654" s="11">
        <v>5.35</v>
      </c>
      <c r="D654" s="11" t="s">
        <v>2380</v>
      </c>
      <c r="E654" s="11" t="s">
        <v>2380</v>
      </c>
      <c r="F654" s="11" t="s">
        <v>2380</v>
      </c>
      <c r="G654" s="11">
        <v>2</v>
      </c>
      <c r="H654" s="41" t="s">
        <v>2380</v>
      </c>
      <c r="I654" s="11" t="str">
        <f t="shared" si="26"/>
        <v>Obesity</v>
      </c>
      <c r="J654" s="43" t="str">
        <f t="shared" si="27"/>
        <v>Normal</v>
      </c>
    </row>
    <row r="655" spans="1:10" x14ac:dyDescent="0.25">
      <c r="A655" s="11" t="s">
        <v>1717</v>
      </c>
      <c r="B655" s="11">
        <v>43.08</v>
      </c>
      <c r="C655" s="11">
        <v>8.9600000000000009</v>
      </c>
      <c r="D655" s="11" t="s">
        <v>2381</v>
      </c>
      <c r="E655" s="11" t="s">
        <v>2380</v>
      </c>
      <c r="F655" s="11" t="s">
        <v>2380</v>
      </c>
      <c r="G655" s="11">
        <v>1</v>
      </c>
      <c r="H655" s="42" t="s">
        <v>2380</v>
      </c>
      <c r="I655" s="11" t="str">
        <f t="shared" si="26"/>
        <v>Obesity</v>
      </c>
      <c r="J655" s="43" t="str">
        <f t="shared" si="27"/>
        <v>Diabetes</v>
      </c>
    </row>
    <row r="656" spans="1:10" x14ac:dyDescent="0.25">
      <c r="A656" s="11" t="s">
        <v>1716</v>
      </c>
      <c r="B656" s="11">
        <v>39.07</v>
      </c>
      <c r="C656" s="11">
        <v>11.93</v>
      </c>
      <c r="D656" s="11" t="s">
        <v>2380</v>
      </c>
      <c r="E656" s="11" t="s">
        <v>2380</v>
      </c>
      <c r="F656" s="11" t="s">
        <v>2380</v>
      </c>
      <c r="G656" s="12">
        <v>0</v>
      </c>
      <c r="H656" s="41" t="s">
        <v>2380</v>
      </c>
      <c r="I656" s="11" t="str">
        <f t="shared" si="26"/>
        <v>Obesity</v>
      </c>
      <c r="J656" s="43" t="str">
        <f t="shared" si="27"/>
        <v>Diabetes</v>
      </c>
    </row>
    <row r="657" spans="1:10" x14ac:dyDescent="0.25">
      <c r="A657" s="11" t="s">
        <v>1715</v>
      </c>
      <c r="B657" s="11">
        <v>41.3</v>
      </c>
      <c r="C657" s="11">
        <v>9.59</v>
      </c>
      <c r="D657" s="11" t="s">
        <v>2380</v>
      </c>
      <c r="E657" s="11" t="s">
        <v>2380</v>
      </c>
      <c r="F657" s="11" t="s">
        <v>2380</v>
      </c>
      <c r="G657" s="12">
        <v>0</v>
      </c>
      <c r="H657" s="41" t="s">
        <v>2380</v>
      </c>
      <c r="I657" s="11" t="str">
        <f t="shared" si="26"/>
        <v>Obesity</v>
      </c>
      <c r="J657" s="43" t="str">
        <f t="shared" si="27"/>
        <v>Diabetes</v>
      </c>
    </row>
    <row r="658" spans="1:10" x14ac:dyDescent="0.25">
      <c r="A658" s="11" t="s">
        <v>1714</v>
      </c>
      <c r="B658" s="11">
        <v>42.95</v>
      </c>
      <c r="C658" s="11">
        <v>11.88</v>
      </c>
      <c r="D658" s="11" t="s">
        <v>2381</v>
      </c>
      <c r="E658" s="11" t="s">
        <v>2380</v>
      </c>
      <c r="F658" s="11" t="s">
        <v>2380</v>
      </c>
      <c r="G658" s="11">
        <v>2</v>
      </c>
      <c r="H658" s="42" t="s">
        <v>2380</v>
      </c>
      <c r="I658" s="11" t="str">
        <f t="shared" si="26"/>
        <v>Obesity</v>
      </c>
      <c r="J658" s="43" t="str">
        <f t="shared" si="27"/>
        <v>Diabetes</v>
      </c>
    </row>
    <row r="659" spans="1:10" x14ac:dyDescent="0.25">
      <c r="A659" s="11" t="s">
        <v>1713</v>
      </c>
      <c r="B659" s="11">
        <v>46.96</v>
      </c>
      <c r="C659" s="11">
        <v>4.6399999999999997</v>
      </c>
      <c r="D659" s="11" t="s">
        <v>2380</v>
      </c>
      <c r="E659" s="11" t="s">
        <v>2380</v>
      </c>
      <c r="F659" s="11" t="s">
        <v>2382</v>
      </c>
      <c r="G659" s="11">
        <v>1</v>
      </c>
      <c r="H659" s="41" t="s">
        <v>2380</v>
      </c>
      <c r="I659" s="11" t="str">
        <f t="shared" si="26"/>
        <v>Obesity</v>
      </c>
      <c r="J659" s="43" t="str">
        <f t="shared" si="27"/>
        <v>Normal</v>
      </c>
    </row>
    <row r="660" spans="1:10" x14ac:dyDescent="0.25">
      <c r="A660" s="11" t="s">
        <v>1712</v>
      </c>
      <c r="B660" s="11">
        <v>30.495000000000001</v>
      </c>
      <c r="C660" s="11">
        <v>9.5299999999999994</v>
      </c>
      <c r="D660" s="11" t="s">
        <v>2380</v>
      </c>
      <c r="E660" s="11" t="s">
        <v>2380</v>
      </c>
      <c r="F660" s="11" t="s">
        <v>2380</v>
      </c>
      <c r="G660" s="12">
        <v>0</v>
      </c>
      <c r="H660" s="41" t="s">
        <v>2380</v>
      </c>
      <c r="I660" s="11" t="str">
        <f t="shared" si="26"/>
        <v>Obesity</v>
      </c>
      <c r="J660" s="43" t="str">
        <f t="shared" si="27"/>
        <v>Diabetes</v>
      </c>
    </row>
    <row r="661" spans="1:10" x14ac:dyDescent="0.25">
      <c r="A661" s="11" t="s">
        <v>1711</v>
      </c>
      <c r="B661" s="11">
        <v>17.954999999999998</v>
      </c>
      <c r="C661" s="11">
        <v>5.29</v>
      </c>
      <c r="D661" s="11" t="s">
        <v>2381</v>
      </c>
      <c r="E661" s="11" t="s">
        <v>2380</v>
      </c>
      <c r="F661" s="11" t="s">
        <v>2380</v>
      </c>
      <c r="G661" s="11">
        <v>1</v>
      </c>
      <c r="H661" s="41" t="s">
        <v>2381</v>
      </c>
      <c r="I661" s="11" t="str">
        <f t="shared" si="26"/>
        <v>Underweight</v>
      </c>
      <c r="J661" s="43" t="str">
        <f t="shared" si="27"/>
        <v>Normal</v>
      </c>
    </row>
    <row r="662" spans="1:10" x14ac:dyDescent="0.25">
      <c r="A662" s="11" t="s">
        <v>1710</v>
      </c>
      <c r="B662" s="11">
        <v>25.6</v>
      </c>
      <c r="C662" s="11">
        <v>10.95</v>
      </c>
      <c r="D662" s="11" t="s">
        <v>2380</v>
      </c>
      <c r="E662" s="11" t="s">
        <v>2380</v>
      </c>
      <c r="F662" s="11" t="s">
        <v>2380</v>
      </c>
      <c r="G662" s="11">
        <v>3</v>
      </c>
      <c r="H662" s="41" t="s">
        <v>2380</v>
      </c>
      <c r="I662" s="11" t="str">
        <f t="shared" si="26"/>
        <v>Overweight</v>
      </c>
      <c r="J662" s="43" t="str">
        <f t="shared" si="27"/>
        <v>Diabetes</v>
      </c>
    </row>
    <row r="663" spans="1:10" x14ac:dyDescent="0.25">
      <c r="A663" s="11" t="s">
        <v>1709</v>
      </c>
      <c r="B663" s="11">
        <v>34.21</v>
      </c>
      <c r="C663" s="11">
        <v>9.17</v>
      </c>
      <c r="D663" s="11" t="s">
        <v>2380</v>
      </c>
      <c r="E663" s="11" t="s">
        <v>2380</v>
      </c>
      <c r="F663" s="11" t="s">
        <v>2380</v>
      </c>
      <c r="G663" s="12">
        <v>0</v>
      </c>
      <c r="H663" s="41" t="s">
        <v>2380</v>
      </c>
      <c r="I663" s="11" t="str">
        <f t="shared" si="26"/>
        <v>Obesity</v>
      </c>
      <c r="J663" s="43" t="str">
        <f t="shared" si="27"/>
        <v>Diabetes</v>
      </c>
    </row>
    <row r="664" spans="1:10" x14ac:dyDescent="0.25">
      <c r="A664" s="11" t="s">
        <v>1708</v>
      </c>
      <c r="B664" s="11">
        <v>39.74</v>
      </c>
      <c r="C664" s="11">
        <v>7.39</v>
      </c>
      <c r="D664" s="11" t="s">
        <v>2380</v>
      </c>
      <c r="E664" s="11" t="s">
        <v>2380</v>
      </c>
      <c r="F664" s="11" t="s">
        <v>2380</v>
      </c>
      <c r="G664" s="12">
        <v>0</v>
      </c>
      <c r="H664" s="41" t="s">
        <v>2380</v>
      </c>
      <c r="I664" s="11" t="str">
        <f t="shared" si="26"/>
        <v>Obesity</v>
      </c>
      <c r="J664" s="43" t="str">
        <f t="shared" si="27"/>
        <v>Diabetes</v>
      </c>
    </row>
    <row r="665" spans="1:10" x14ac:dyDescent="0.25">
      <c r="A665" s="11" t="s">
        <v>1707</v>
      </c>
      <c r="B665" s="11">
        <v>49.53</v>
      </c>
      <c r="C665" s="11">
        <v>9.1300000000000008</v>
      </c>
      <c r="D665" s="11" t="s">
        <v>2381</v>
      </c>
      <c r="E665" s="11" t="s">
        <v>2380</v>
      </c>
      <c r="F665" s="11" t="s">
        <v>2380</v>
      </c>
      <c r="G665" s="12">
        <v>0</v>
      </c>
      <c r="H665" s="42" t="s">
        <v>2380</v>
      </c>
      <c r="I665" s="11" t="str">
        <f t="shared" si="26"/>
        <v>Obesity</v>
      </c>
      <c r="J665" s="43" t="str">
        <f t="shared" si="27"/>
        <v>Diabetes</v>
      </c>
    </row>
    <row r="666" spans="1:10" x14ac:dyDescent="0.25">
      <c r="A666" s="11" t="s">
        <v>1706</v>
      </c>
      <c r="B666" s="11">
        <v>39.33</v>
      </c>
      <c r="C666" s="11">
        <v>10.4</v>
      </c>
      <c r="D666" s="11" t="s">
        <v>2380</v>
      </c>
      <c r="E666" s="11" t="s">
        <v>2380</v>
      </c>
      <c r="F666" s="11" t="s">
        <v>2380</v>
      </c>
      <c r="G666" s="11">
        <v>3</v>
      </c>
      <c r="H666" s="41" t="s">
        <v>2380</v>
      </c>
      <c r="I666" s="11" t="str">
        <f t="shared" si="26"/>
        <v>Obesity</v>
      </c>
      <c r="J666" s="43" t="str">
        <f t="shared" si="27"/>
        <v>Diabetes</v>
      </c>
    </row>
    <row r="667" spans="1:10" x14ac:dyDescent="0.25">
      <c r="A667" s="11" t="s">
        <v>1705</v>
      </c>
      <c r="B667" s="11">
        <v>39.979999999999997</v>
      </c>
      <c r="C667" s="11">
        <v>9.4600000000000009</v>
      </c>
      <c r="D667" s="11" t="s">
        <v>2381</v>
      </c>
      <c r="E667" s="11" t="s">
        <v>2380</v>
      </c>
      <c r="F667" s="11" t="s">
        <v>2380</v>
      </c>
      <c r="G667" s="11">
        <v>2</v>
      </c>
      <c r="H667" s="42" t="s">
        <v>2380</v>
      </c>
      <c r="I667" s="11" t="str">
        <f t="shared" si="26"/>
        <v>Obesity</v>
      </c>
      <c r="J667" s="43" t="str">
        <f t="shared" si="27"/>
        <v>Diabetes</v>
      </c>
    </row>
    <row r="668" spans="1:10" x14ac:dyDescent="0.25">
      <c r="A668" s="11" t="s">
        <v>1704</v>
      </c>
      <c r="B668" s="11">
        <v>46.51</v>
      </c>
      <c r="C668" s="11">
        <v>8.69</v>
      </c>
      <c r="D668" s="11" t="s">
        <v>2381</v>
      </c>
      <c r="E668" s="11" t="s">
        <v>2380</v>
      </c>
      <c r="F668" s="11" t="s">
        <v>2380</v>
      </c>
      <c r="G668" s="12">
        <v>0</v>
      </c>
      <c r="H668" s="42" t="s">
        <v>2380</v>
      </c>
      <c r="I668" s="11" t="str">
        <f t="shared" si="26"/>
        <v>Obesity</v>
      </c>
      <c r="J668" s="43" t="str">
        <f t="shared" si="27"/>
        <v>Diabetes</v>
      </c>
    </row>
    <row r="669" spans="1:10" x14ac:dyDescent="0.25">
      <c r="A669" s="11" t="s">
        <v>1703</v>
      </c>
      <c r="B669" s="11">
        <v>43.58</v>
      </c>
      <c r="C669" s="11">
        <v>4.2300000000000004</v>
      </c>
      <c r="D669" s="11" t="s">
        <v>2380</v>
      </c>
      <c r="E669" s="11" t="s">
        <v>2380</v>
      </c>
      <c r="F669" s="11" t="s">
        <v>2382</v>
      </c>
      <c r="G669" s="11">
        <v>1</v>
      </c>
      <c r="H669" s="41" t="s">
        <v>2380</v>
      </c>
      <c r="I669" s="11" t="str">
        <f t="shared" si="26"/>
        <v>Obesity</v>
      </c>
      <c r="J669" s="43" t="str">
        <f t="shared" si="27"/>
        <v>Normal</v>
      </c>
    </row>
    <row r="670" spans="1:10" x14ac:dyDescent="0.25">
      <c r="A670" s="11" t="s">
        <v>1702</v>
      </c>
      <c r="B670" s="11">
        <v>42.28</v>
      </c>
      <c r="C670" s="11">
        <v>9.16</v>
      </c>
      <c r="D670" s="11" t="s">
        <v>2381</v>
      </c>
      <c r="E670" s="11" t="s">
        <v>2380</v>
      </c>
      <c r="F670" s="11" t="s">
        <v>2380</v>
      </c>
      <c r="G670" s="11">
        <v>1</v>
      </c>
      <c r="H670" s="42" t="s">
        <v>2380</v>
      </c>
      <c r="I670" s="11" t="str">
        <f t="shared" si="26"/>
        <v>Obesity</v>
      </c>
      <c r="J670" s="43" t="str">
        <f t="shared" si="27"/>
        <v>Diabetes</v>
      </c>
    </row>
    <row r="671" spans="1:10" x14ac:dyDescent="0.25">
      <c r="A671" s="11" t="s">
        <v>1701</v>
      </c>
      <c r="B671" s="11">
        <v>35.520000000000003</v>
      </c>
      <c r="C671" s="11">
        <v>8.26</v>
      </c>
      <c r="D671" s="11" t="s">
        <v>2380</v>
      </c>
      <c r="E671" s="11" t="s">
        <v>2380</v>
      </c>
      <c r="F671" s="11" t="s">
        <v>2380</v>
      </c>
      <c r="G671" s="12">
        <v>0</v>
      </c>
      <c r="H671" s="41" t="s">
        <v>2380</v>
      </c>
      <c r="I671" s="11" t="str">
        <f t="shared" si="26"/>
        <v>Obesity</v>
      </c>
      <c r="J671" s="43" t="str">
        <f t="shared" si="27"/>
        <v>Diabetes</v>
      </c>
    </row>
    <row r="672" spans="1:10" x14ac:dyDescent="0.25">
      <c r="A672" s="11" t="s">
        <v>1700</v>
      </c>
      <c r="B672" s="11">
        <v>33.6</v>
      </c>
      <c r="C672" s="11">
        <v>11.25</v>
      </c>
      <c r="D672" s="11" t="s">
        <v>2380</v>
      </c>
      <c r="E672" s="11" t="s">
        <v>2380</v>
      </c>
      <c r="F672" s="11" t="s">
        <v>2380</v>
      </c>
      <c r="G672" s="12">
        <v>0</v>
      </c>
      <c r="H672" s="41" t="s">
        <v>2380</v>
      </c>
      <c r="I672" s="11" t="str">
        <f t="shared" si="26"/>
        <v>Obesity</v>
      </c>
      <c r="J672" s="43" t="str">
        <f t="shared" si="27"/>
        <v>Diabetes</v>
      </c>
    </row>
    <row r="673" spans="1:10" x14ac:dyDescent="0.25">
      <c r="A673" s="11" t="s">
        <v>1699</v>
      </c>
      <c r="B673" s="11">
        <v>22.42</v>
      </c>
      <c r="C673" s="11">
        <v>6.74</v>
      </c>
      <c r="D673" s="11" t="s">
        <v>2380</v>
      </c>
      <c r="E673" s="11" t="s">
        <v>2380</v>
      </c>
      <c r="F673" s="11" t="s">
        <v>2380</v>
      </c>
      <c r="G673" s="12">
        <v>0</v>
      </c>
      <c r="H673" s="41" t="s">
        <v>2381</v>
      </c>
      <c r="I673" s="11" t="str">
        <f t="shared" si="26"/>
        <v>Healthy Weight</v>
      </c>
      <c r="J673" s="43" t="str">
        <f t="shared" si="27"/>
        <v>Diabetes</v>
      </c>
    </row>
    <row r="674" spans="1:10" x14ac:dyDescent="0.25">
      <c r="A674" s="11" t="s">
        <v>1698</v>
      </c>
      <c r="B674" s="11">
        <v>46.86</v>
      </c>
      <c r="C674" s="11">
        <v>4.87</v>
      </c>
      <c r="D674" s="11" t="s">
        <v>2380</v>
      </c>
      <c r="E674" s="11" t="s">
        <v>2380</v>
      </c>
      <c r="F674" s="11" t="s">
        <v>2380</v>
      </c>
      <c r="G674" s="12">
        <v>0</v>
      </c>
      <c r="H674" s="41" t="s">
        <v>2380</v>
      </c>
      <c r="I674" s="11" t="str">
        <f t="shared" si="26"/>
        <v>Obesity</v>
      </c>
      <c r="J674" s="43" t="str">
        <f t="shared" si="27"/>
        <v>Normal</v>
      </c>
    </row>
    <row r="675" spans="1:10" x14ac:dyDescent="0.25">
      <c r="A675" s="11" t="s">
        <v>1697</v>
      </c>
      <c r="B675" s="11">
        <v>32.965000000000003</v>
      </c>
      <c r="C675" s="11">
        <v>6.68</v>
      </c>
      <c r="D675" s="11" t="s">
        <v>2380</v>
      </c>
      <c r="E675" s="11" t="s">
        <v>2380</v>
      </c>
      <c r="F675" s="11" t="s">
        <v>2380</v>
      </c>
      <c r="G675" s="11">
        <v>3</v>
      </c>
      <c r="H675" s="41" t="s">
        <v>2380</v>
      </c>
      <c r="I675" s="11" t="str">
        <f t="shared" si="26"/>
        <v>Obesity</v>
      </c>
      <c r="J675" s="43" t="str">
        <f t="shared" si="27"/>
        <v>Diabetes</v>
      </c>
    </row>
    <row r="676" spans="1:10" x14ac:dyDescent="0.25">
      <c r="A676" s="11" t="s">
        <v>1696</v>
      </c>
      <c r="B676" s="11">
        <v>39.340000000000003</v>
      </c>
      <c r="C676" s="11">
        <v>5.0199999999999996</v>
      </c>
      <c r="D676" s="11" t="s">
        <v>2381</v>
      </c>
      <c r="E676" s="11" t="s">
        <v>2380</v>
      </c>
      <c r="F676" s="11" t="s">
        <v>2382</v>
      </c>
      <c r="G676" s="11">
        <v>1</v>
      </c>
      <c r="H676" s="42" t="s">
        <v>2380</v>
      </c>
      <c r="I676" s="11" t="str">
        <f t="shared" si="26"/>
        <v>Obesity</v>
      </c>
      <c r="J676" s="43" t="str">
        <f t="shared" si="27"/>
        <v>Normal</v>
      </c>
    </row>
    <row r="677" spans="1:10" x14ac:dyDescent="0.25">
      <c r="A677" s="11" t="s">
        <v>1695</v>
      </c>
      <c r="B677" s="11">
        <v>47</v>
      </c>
      <c r="C677" s="11">
        <v>10.64</v>
      </c>
      <c r="D677" s="11" t="s">
        <v>2381</v>
      </c>
      <c r="E677" s="11" t="s">
        <v>2380</v>
      </c>
      <c r="F677" s="11" t="s">
        <v>2380</v>
      </c>
      <c r="G677" s="12">
        <v>0</v>
      </c>
      <c r="H677" s="42" t="s">
        <v>2380</v>
      </c>
      <c r="I677" s="11" t="str">
        <f t="shared" si="26"/>
        <v>Obesity</v>
      </c>
      <c r="J677" s="43" t="str">
        <f t="shared" si="27"/>
        <v>Diabetes</v>
      </c>
    </row>
    <row r="678" spans="1:10" x14ac:dyDescent="0.25">
      <c r="A678" s="11" t="s">
        <v>1694</v>
      </c>
      <c r="B678" s="11">
        <v>36.71</v>
      </c>
      <c r="C678" s="11">
        <v>8.74</v>
      </c>
      <c r="D678" s="11" t="s">
        <v>2381</v>
      </c>
      <c r="E678" s="11" t="s">
        <v>2380</v>
      </c>
      <c r="F678" s="11" t="s">
        <v>2380</v>
      </c>
      <c r="G678" s="12">
        <v>0</v>
      </c>
      <c r="H678" s="42" t="s">
        <v>2380</v>
      </c>
      <c r="I678" s="11" t="str">
        <f t="shared" si="26"/>
        <v>Obesity</v>
      </c>
      <c r="J678" s="43" t="str">
        <f t="shared" si="27"/>
        <v>Diabetes</v>
      </c>
    </row>
    <row r="679" spans="1:10" x14ac:dyDescent="0.25">
      <c r="A679" s="11" t="s">
        <v>1693</v>
      </c>
      <c r="B679" s="11">
        <v>53.48</v>
      </c>
      <c r="C679" s="11">
        <v>5.64</v>
      </c>
      <c r="D679" s="11" t="s">
        <v>2380</v>
      </c>
      <c r="E679" s="11" t="s">
        <v>2380</v>
      </c>
      <c r="F679" s="11" t="s">
        <v>2380</v>
      </c>
      <c r="G679" s="12">
        <v>0</v>
      </c>
      <c r="H679" s="41" t="s">
        <v>2380</v>
      </c>
      <c r="I679" s="11" t="str">
        <f t="shared" si="26"/>
        <v>Obesity</v>
      </c>
      <c r="J679" s="43" t="str">
        <f t="shared" si="27"/>
        <v>Normal</v>
      </c>
    </row>
    <row r="680" spans="1:10" x14ac:dyDescent="0.25">
      <c r="A680" s="11" t="s">
        <v>1692</v>
      </c>
      <c r="B680" s="11">
        <v>35.5</v>
      </c>
      <c r="C680" s="11">
        <v>10.37</v>
      </c>
      <c r="D680" s="11" t="s">
        <v>2380</v>
      </c>
      <c r="E680" s="11" t="s">
        <v>2380</v>
      </c>
      <c r="F680" s="11" t="s">
        <v>2380</v>
      </c>
      <c r="G680" s="12">
        <v>0</v>
      </c>
      <c r="H680" s="41" t="s">
        <v>2380</v>
      </c>
      <c r="I680" s="11" t="str">
        <f t="shared" si="26"/>
        <v>Obesity</v>
      </c>
      <c r="J680" s="43" t="str">
        <f t="shared" si="27"/>
        <v>Diabetes</v>
      </c>
    </row>
    <row r="681" spans="1:10" x14ac:dyDescent="0.25">
      <c r="A681" s="11" t="s">
        <v>1691</v>
      </c>
      <c r="B681" s="11">
        <v>36.979999999999997</v>
      </c>
      <c r="C681" s="11">
        <v>9.56</v>
      </c>
      <c r="D681" s="11" t="s">
        <v>2381</v>
      </c>
      <c r="E681" s="11" t="s">
        <v>2380</v>
      </c>
      <c r="F681" s="11" t="s">
        <v>2380</v>
      </c>
      <c r="G681" s="12">
        <v>0</v>
      </c>
      <c r="H681" s="42" t="s">
        <v>2380</v>
      </c>
      <c r="I681" s="11" t="str">
        <f t="shared" si="26"/>
        <v>Obesity</v>
      </c>
      <c r="J681" s="43" t="str">
        <f t="shared" si="27"/>
        <v>Diabetes</v>
      </c>
    </row>
    <row r="682" spans="1:10" x14ac:dyDescent="0.25">
      <c r="A682" s="11" t="s">
        <v>1690</v>
      </c>
      <c r="B682" s="11">
        <v>32.395000000000003</v>
      </c>
      <c r="C682" s="11">
        <v>8.23</v>
      </c>
      <c r="D682" s="11" t="s">
        <v>2381</v>
      </c>
      <c r="E682" s="11" t="s">
        <v>2380</v>
      </c>
      <c r="F682" s="11" t="s">
        <v>2382</v>
      </c>
      <c r="G682" s="11">
        <v>1</v>
      </c>
      <c r="H682" s="42" t="s">
        <v>2380</v>
      </c>
      <c r="I682" s="11" t="str">
        <f t="shared" si="26"/>
        <v>Obesity</v>
      </c>
      <c r="J682" s="43" t="str">
        <f t="shared" si="27"/>
        <v>Diabetes</v>
      </c>
    </row>
    <row r="683" spans="1:10" x14ac:dyDescent="0.25">
      <c r="A683" s="11" t="s">
        <v>1689</v>
      </c>
      <c r="B683" s="11">
        <v>32.729999999999997</v>
      </c>
      <c r="C683" s="11">
        <v>7.03</v>
      </c>
      <c r="D683" s="11" t="s">
        <v>2380</v>
      </c>
      <c r="E683" s="11" t="s">
        <v>2380</v>
      </c>
      <c r="F683" s="11" t="s">
        <v>2380</v>
      </c>
      <c r="G683" s="12">
        <v>0</v>
      </c>
      <c r="H683" s="41" t="s">
        <v>2380</v>
      </c>
      <c r="I683" s="11" t="str">
        <f t="shared" si="26"/>
        <v>Obesity</v>
      </c>
      <c r="J683" s="43" t="str">
        <f t="shared" si="27"/>
        <v>Diabetes</v>
      </c>
    </row>
    <row r="684" spans="1:10" x14ac:dyDescent="0.25">
      <c r="A684" s="11" t="s">
        <v>1688</v>
      </c>
      <c r="B684" s="11">
        <v>20.52</v>
      </c>
      <c r="C684" s="11">
        <v>5.45</v>
      </c>
      <c r="D684" s="11" t="s">
        <v>2380</v>
      </c>
      <c r="E684" s="11" t="s">
        <v>2380</v>
      </c>
      <c r="F684" s="11" t="s">
        <v>2380</v>
      </c>
      <c r="G684" s="11">
        <v>1</v>
      </c>
      <c r="H684" s="41" t="s">
        <v>2381</v>
      </c>
      <c r="I684" s="11" t="str">
        <f t="shared" si="26"/>
        <v>Healthy Weight</v>
      </c>
      <c r="J684" s="43" t="str">
        <f t="shared" si="27"/>
        <v>Normal</v>
      </c>
    </row>
    <row r="685" spans="1:10" x14ac:dyDescent="0.25">
      <c r="A685" s="11" t="s">
        <v>1687</v>
      </c>
      <c r="B685" s="11">
        <v>51.72</v>
      </c>
      <c r="C685" s="11">
        <v>5.76</v>
      </c>
      <c r="D685" s="11" t="s">
        <v>2380</v>
      </c>
      <c r="E685" s="11" t="s">
        <v>2380</v>
      </c>
      <c r="F685" s="11" t="s">
        <v>2380</v>
      </c>
      <c r="G685" s="12">
        <v>0</v>
      </c>
      <c r="H685" s="41" t="s">
        <v>2380</v>
      </c>
      <c r="I685" s="11" t="str">
        <f t="shared" si="26"/>
        <v>Obesity</v>
      </c>
      <c r="J685" s="43" t="str">
        <f t="shared" si="27"/>
        <v>Prediabetes</v>
      </c>
    </row>
    <row r="686" spans="1:10" x14ac:dyDescent="0.25">
      <c r="A686" s="11" t="s">
        <v>1686</v>
      </c>
      <c r="B686" s="11">
        <v>50.2</v>
      </c>
      <c r="C686" s="11">
        <v>5.4</v>
      </c>
      <c r="D686" s="11" t="s">
        <v>2380</v>
      </c>
      <c r="E686" s="11" t="s">
        <v>2380</v>
      </c>
      <c r="F686" s="11" t="s">
        <v>2380</v>
      </c>
      <c r="G686" s="12">
        <v>0</v>
      </c>
      <c r="H686" s="41" t="s">
        <v>2380</v>
      </c>
      <c r="I686" s="11" t="str">
        <f t="shared" si="26"/>
        <v>Obesity</v>
      </c>
      <c r="J686" s="43" t="str">
        <f t="shared" si="27"/>
        <v>Normal</v>
      </c>
    </row>
    <row r="687" spans="1:10" x14ac:dyDescent="0.25">
      <c r="A687" s="11" t="s">
        <v>1685</v>
      </c>
      <c r="B687" s="11">
        <v>25.52</v>
      </c>
      <c r="C687" s="11">
        <v>6.35</v>
      </c>
      <c r="D687" s="11" t="s">
        <v>2380</v>
      </c>
      <c r="E687" s="11" t="s">
        <v>2380</v>
      </c>
      <c r="F687" s="11" t="s">
        <v>2382</v>
      </c>
      <c r="G687" s="11">
        <v>1</v>
      </c>
      <c r="H687" s="41" t="s">
        <v>2380</v>
      </c>
      <c r="I687" s="11" t="str">
        <f t="shared" si="26"/>
        <v>Overweight</v>
      </c>
      <c r="J687" s="43" t="str">
        <f t="shared" si="27"/>
        <v>Prediabetes</v>
      </c>
    </row>
    <row r="688" spans="1:10" x14ac:dyDescent="0.25">
      <c r="A688" s="11" t="s">
        <v>1684</v>
      </c>
      <c r="B688" s="11">
        <v>35.200000000000003</v>
      </c>
      <c r="C688" s="11">
        <v>6.26</v>
      </c>
      <c r="D688" s="11" t="s">
        <v>2381</v>
      </c>
      <c r="E688" s="11" t="s">
        <v>2380</v>
      </c>
      <c r="F688" s="11" t="s">
        <v>2380</v>
      </c>
      <c r="G688" s="11">
        <v>2</v>
      </c>
      <c r="H688" s="42" t="s">
        <v>2380</v>
      </c>
      <c r="I688" s="11" t="str">
        <f t="shared" si="26"/>
        <v>Obesity</v>
      </c>
      <c r="J688" s="43" t="str">
        <f t="shared" si="27"/>
        <v>Prediabetes</v>
      </c>
    </row>
    <row r="689" spans="1:10" x14ac:dyDescent="0.25">
      <c r="A689" s="11" t="s">
        <v>1683</v>
      </c>
      <c r="B689" s="11">
        <v>41.26</v>
      </c>
      <c r="C689" s="11">
        <v>5.97</v>
      </c>
      <c r="D689" s="11" t="s">
        <v>2381</v>
      </c>
      <c r="E689" s="11" t="s">
        <v>2380</v>
      </c>
      <c r="F689" s="11" t="s">
        <v>2380</v>
      </c>
      <c r="G689" s="12">
        <v>0</v>
      </c>
      <c r="H689" s="42" t="s">
        <v>2380</v>
      </c>
      <c r="I689" s="11" t="str">
        <f t="shared" si="26"/>
        <v>Obesity</v>
      </c>
      <c r="J689" s="43" t="str">
        <f t="shared" si="27"/>
        <v>Prediabetes</v>
      </c>
    </row>
    <row r="690" spans="1:10" x14ac:dyDescent="0.25">
      <c r="A690" s="11" t="s">
        <v>1682</v>
      </c>
      <c r="B690" s="11">
        <v>17.195</v>
      </c>
      <c r="C690" s="11">
        <v>5.29</v>
      </c>
      <c r="D690" s="11" t="s">
        <v>2381</v>
      </c>
      <c r="E690" s="11" t="s">
        <v>2380</v>
      </c>
      <c r="F690" s="11" t="s">
        <v>2380</v>
      </c>
      <c r="G690" s="12">
        <v>0</v>
      </c>
      <c r="H690" s="41" t="s">
        <v>2381</v>
      </c>
      <c r="I690" s="11" t="str">
        <f t="shared" si="26"/>
        <v>Underweight</v>
      </c>
      <c r="J690" s="43" t="str">
        <f t="shared" si="27"/>
        <v>Normal</v>
      </c>
    </row>
    <row r="691" spans="1:10" x14ac:dyDescent="0.25">
      <c r="A691" s="11" t="s">
        <v>1681</v>
      </c>
      <c r="B691" s="11">
        <v>23.085000000000001</v>
      </c>
      <c r="C691" s="11">
        <v>4.2699999999999996</v>
      </c>
      <c r="D691" s="11" t="s">
        <v>2381</v>
      </c>
      <c r="E691" s="11" t="s">
        <v>2380</v>
      </c>
      <c r="F691" s="11" t="s">
        <v>2380</v>
      </c>
      <c r="G691" s="11">
        <v>2</v>
      </c>
      <c r="H691" s="42" t="s">
        <v>2380</v>
      </c>
      <c r="I691" s="11" t="str">
        <f t="shared" si="26"/>
        <v>Healthy Weight</v>
      </c>
      <c r="J691" s="43" t="str">
        <f t="shared" si="27"/>
        <v>Normal</v>
      </c>
    </row>
    <row r="692" spans="1:10" x14ac:dyDescent="0.25">
      <c r="A692" s="11" t="s">
        <v>1680</v>
      </c>
      <c r="B692" s="11">
        <v>21.66</v>
      </c>
      <c r="C692" s="11">
        <v>5.2</v>
      </c>
      <c r="D692" s="11" t="s">
        <v>2381</v>
      </c>
      <c r="E692" s="11" t="s">
        <v>2380</v>
      </c>
      <c r="F692" s="11" t="s">
        <v>2380</v>
      </c>
      <c r="G692" s="11">
        <v>2</v>
      </c>
      <c r="H692" s="42" t="s">
        <v>2380</v>
      </c>
      <c r="I692" s="11" t="str">
        <f t="shared" si="26"/>
        <v>Healthy Weight</v>
      </c>
      <c r="J692" s="43" t="str">
        <f t="shared" si="27"/>
        <v>Normal</v>
      </c>
    </row>
    <row r="693" spans="1:10" x14ac:dyDescent="0.25">
      <c r="A693" s="11" t="s">
        <v>1679</v>
      </c>
      <c r="B693" s="11">
        <v>36.47</v>
      </c>
      <c r="C693" s="11">
        <v>8.23</v>
      </c>
      <c r="D693" s="11" t="s">
        <v>2381</v>
      </c>
      <c r="E693" s="11" t="s">
        <v>2380</v>
      </c>
      <c r="F693" s="11" t="s">
        <v>2380</v>
      </c>
      <c r="G693" s="12">
        <v>0</v>
      </c>
      <c r="H693" s="42" t="s">
        <v>2380</v>
      </c>
      <c r="I693" s="11" t="str">
        <f t="shared" si="26"/>
        <v>Obesity</v>
      </c>
      <c r="J693" s="43" t="str">
        <f t="shared" si="27"/>
        <v>Diabetes</v>
      </c>
    </row>
    <row r="694" spans="1:10" x14ac:dyDescent="0.25">
      <c r="A694" s="11" t="s">
        <v>1678</v>
      </c>
      <c r="B694" s="11">
        <v>36.08</v>
      </c>
      <c r="C694" s="11">
        <v>10.33</v>
      </c>
      <c r="D694" s="11" t="s">
        <v>2381</v>
      </c>
      <c r="E694" s="11" t="s">
        <v>2380</v>
      </c>
      <c r="F694" s="11" t="s">
        <v>2380</v>
      </c>
      <c r="G694" s="12">
        <v>0</v>
      </c>
      <c r="H694" s="42" t="s">
        <v>2380</v>
      </c>
      <c r="I694" s="11" t="str">
        <f t="shared" si="26"/>
        <v>Obesity</v>
      </c>
      <c r="J694" s="43" t="str">
        <f t="shared" si="27"/>
        <v>Diabetes</v>
      </c>
    </row>
    <row r="695" spans="1:10" x14ac:dyDescent="0.25">
      <c r="A695" s="11" t="s">
        <v>1677</v>
      </c>
      <c r="B695" s="11">
        <v>23.18</v>
      </c>
      <c r="C695" s="11">
        <v>6.13</v>
      </c>
      <c r="D695" s="11" t="s">
        <v>2380</v>
      </c>
      <c r="E695" s="11" t="s">
        <v>2380</v>
      </c>
      <c r="F695" s="11" t="s">
        <v>2380</v>
      </c>
      <c r="G695" s="12">
        <v>0</v>
      </c>
      <c r="H695" s="41" t="s">
        <v>2380</v>
      </c>
      <c r="I695" s="11" t="str">
        <f t="shared" si="26"/>
        <v>Healthy Weight</v>
      </c>
      <c r="J695" s="43" t="str">
        <f t="shared" si="27"/>
        <v>Prediabetes</v>
      </c>
    </row>
    <row r="696" spans="1:10" x14ac:dyDescent="0.25">
      <c r="A696" s="11" t="s">
        <v>1676</v>
      </c>
      <c r="B696" s="11">
        <v>39.159999999999997</v>
      </c>
      <c r="C696" s="11">
        <v>8.08</v>
      </c>
      <c r="D696" s="11" t="s">
        <v>2380</v>
      </c>
      <c r="E696" s="11" t="s">
        <v>2380</v>
      </c>
      <c r="F696" s="11" t="s">
        <v>2380</v>
      </c>
      <c r="G696" s="11">
        <v>3</v>
      </c>
      <c r="H696" s="41" t="s">
        <v>2380</v>
      </c>
      <c r="I696" s="11" t="str">
        <f t="shared" si="26"/>
        <v>Obesity</v>
      </c>
      <c r="J696" s="43" t="str">
        <f t="shared" si="27"/>
        <v>Diabetes</v>
      </c>
    </row>
    <row r="697" spans="1:10" x14ac:dyDescent="0.25">
      <c r="A697" s="11" t="s">
        <v>1675</v>
      </c>
      <c r="B697" s="11">
        <v>38.19</v>
      </c>
      <c r="C697" s="11">
        <v>10.49</v>
      </c>
      <c r="D697" s="11" t="s">
        <v>2380</v>
      </c>
      <c r="E697" s="11" t="s">
        <v>2380</v>
      </c>
      <c r="F697" s="11" t="s">
        <v>2380</v>
      </c>
      <c r="G697" s="11">
        <v>3</v>
      </c>
      <c r="H697" s="41" t="s">
        <v>2380</v>
      </c>
      <c r="I697" s="11" t="str">
        <f t="shared" si="26"/>
        <v>Obesity</v>
      </c>
      <c r="J697" s="43" t="str">
        <f t="shared" si="27"/>
        <v>Diabetes</v>
      </c>
    </row>
    <row r="698" spans="1:10" x14ac:dyDescent="0.25">
      <c r="A698" s="11" t="s">
        <v>1674</v>
      </c>
      <c r="B698" s="11">
        <v>26.41</v>
      </c>
      <c r="C698" s="11">
        <v>8.11</v>
      </c>
      <c r="D698" s="11" t="s">
        <v>2380</v>
      </c>
      <c r="E698" s="11" t="s">
        <v>2380</v>
      </c>
      <c r="F698" s="11" t="s">
        <v>2380</v>
      </c>
      <c r="G698" s="11">
        <v>3</v>
      </c>
      <c r="H698" s="41" t="s">
        <v>2380</v>
      </c>
      <c r="I698" s="11" t="str">
        <f t="shared" si="26"/>
        <v>Overweight</v>
      </c>
      <c r="J698" s="43" t="str">
        <f t="shared" si="27"/>
        <v>Diabetes</v>
      </c>
    </row>
    <row r="699" spans="1:10" x14ac:dyDescent="0.25">
      <c r="A699" s="11" t="s">
        <v>1673</v>
      </c>
      <c r="B699" s="11">
        <v>28.785</v>
      </c>
      <c r="C699" s="11">
        <v>6.6</v>
      </c>
      <c r="D699" s="11" t="s">
        <v>2380</v>
      </c>
      <c r="E699" s="11" t="s">
        <v>2380</v>
      </c>
      <c r="F699" s="11" t="s">
        <v>2380</v>
      </c>
      <c r="G699" s="12">
        <v>0</v>
      </c>
      <c r="H699" s="41" t="s">
        <v>2380</v>
      </c>
      <c r="I699" s="11" t="str">
        <f t="shared" si="26"/>
        <v>Overweight</v>
      </c>
      <c r="J699" s="43" t="str">
        <f t="shared" si="27"/>
        <v>Diabetes</v>
      </c>
    </row>
    <row r="700" spans="1:10" x14ac:dyDescent="0.25">
      <c r="A700" s="11" t="s">
        <v>1672</v>
      </c>
      <c r="B700" s="11">
        <v>26.695</v>
      </c>
      <c r="C700" s="11">
        <v>10.14</v>
      </c>
      <c r="D700" s="11" t="s">
        <v>2381</v>
      </c>
      <c r="E700" s="11" t="s">
        <v>2380</v>
      </c>
      <c r="F700" s="11" t="s">
        <v>2382</v>
      </c>
      <c r="G700" s="11">
        <v>1</v>
      </c>
      <c r="H700" s="42" t="s">
        <v>2380</v>
      </c>
      <c r="I700" s="11" t="str">
        <f t="shared" si="26"/>
        <v>Overweight</v>
      </c>
      <c r="J700" s="43" t="str">
        <f t="shared" si="27"/>
        <v>Diabetes</v>
      </c>
    </row>
    <row r="701" spans="1:10" x14ac:dyDescent="0.25">
      <c r="A701" s="11" t="s">
        <v>1671</v>
      </c>
      <c r="B701" s="11">
        <v>32.799999999999997</v>
      </c>
      <c r="C701" s="11">
        <v>6.06</v>
      </c>
      <c r="D701" s="11" t="s">
        <v>2381</v>
      </c>
      <c r="E701" s="11" t="s">
        <v>2380</v>
      </c>
      <c r="F701" s="11" t="s">
        <v>2380</v>
      </c>
      <c r="G701" s="11">
        <v>1</v>
      </c>
      <c r="H701" s="42" t="s">
        <v>2380</v>
      </c>
      <c r="I701" s="11" t="str">
        <f t="shared" si="26"/>
        <v>Obesity</v>
      </c>
      <c r="J701" s="43" t="str">
        <f t="shared" si="27"/>
        <v>Prediabetes</v>
      </c>
    </row>
    <row r="702" spans="1:10" x14ac:dyDescent="0.25">
      <c r="A702" s="11" t="s">
        <v>1670</v>
      </c>
      <c r="B702" s="11">
        <v>35.869999999999997</v>
      </c>
      <c r="C702" s="11">
        <v>9.91</v>
      </c>
      <c r="D702" s="11" t="s">
        <v>2381</v>
      </c>
      <c r="E702" s="11" t="s">
        <v>2380</v>
      </c>
      <c r="F702" s="11" t="s">
        <v>2380</v>
      </c>
      <c r="G702" s="12">
        <v>0</v>
      </c>
      <c r="H702" s="42" t="s">
        <v>2380</v>
      </c>
      <c r="I702" s="11" t="str">
        <f t="shared" si="26"/>
        <v>Obesity</v>
      </c>
      <c r="J702" s="43" t="str">
        <f t="shared" si="27"/>
        <v>Diabetes</v>
      </c>
    </row>
    <row r="703" spans="1:10" x14ac:dyDescent="0.25">
      <c r="A703" s="11" t="s">
        <v>1669</v>
      </c>
      <c r="B703" s="11">
        <v>21.66</v>
      </c>
      <c r="C703" s="11">
        <v>4.1399999999999997</v>
      </c>
      <c r="D703" s="11" t="s">
        <v>2381</v>
      </c>
      <c r="E703" s="11" t="s">
        <v>2380</v>
      </c>
      <c r="F703" s="11" t="s">
        <v>2380</v>
      </c>
      <c r="G703" s="11">
        <v>2</v>
      </c>
      <c r="H703" s="42" t="s">
        <v>2380</v>
      </c>
      <c r="I703" s="11" t="str">
        <f t="shared" si="26"/>
        <v>Healthy Weight</v>
      </c>
      <c r="J703" s="43" t="str">
        <f t="shared" si="27"/>
        <v>Normal</v>
      </c>
    </row>
    <row r="704" spans="1:10" x14ac:dyDescent="0.25">
      <c r="A704" s="11" t="s">
        <v>1668</v>
      </c>
      <c r="B704" s="11">
        <v>37.72</v>
      </c>
      <c r="C704" s="11">
        <v>4.38</v>
      </c>
      <c r="D704" s="11" t="s">
        <v>2381</v>
      </c>
      <c r="E704" s="11" t="s">
        <v>2380</v>
      </c>
      <c r="F704" s="11" t="s">
        <v>2382</v>
      </c>
      <c r="G704" s="11">
        <v>1</v>
      </c>
      <c r="H704" s="42" t="s">
        <v>2380</v>
      </c>
      <c r="I704" s="11" t="str">
        <f t="shared" si="26"/>
        <v>Obesity</v>
      </c>
      <c r="J704" s="43" t="str">
        <f t="shared" si="27"/>
        <v>Normal</v>
      </c>
    </row>
    <row r="705" spans="1:10" x14ac:dyDescent="0.25">
      <c r="A705" s="11" t="s">
        <v>1667</v>
      </c>
      <c r="B705" s="11">
        <v>39.700000000000003</v>
      </c>
      <c r="C705" s="11">
        <v>9.83</v>
      </c>
      <c r="D705" s="11" t="s">
        <v>2380</v>
      </c>
      <c r="E705" s="11" t="s">
        <v>2380</v>
      </c>
      <c r="F705" s="11" t="s">
        <v>2380</v>
      </c>
      <c r="G705" s="11">
        <v>3</v>
      </c>
      <c r="H705" s="41" t="s">
        <v>2380</v>
      </c>
      <c r="I705" s="11" t="str">
        <f t="shared" si="26"/>
        <v>Obesity</v>
      </c>
      <c r="J705" s="43" t="str">
        <f t="shared" si="27"/>
        <v>Diabetes</v>
      </c>
    </row>
    <row r="706" spans="1:10" x14ac:dyDescent="0.25">
      <c r="A706" s="11" t="s">
        <v>1666</v>
      </c>
      <c r="B706" s="11">
        <v>35.97</v>
      </c>
      <c r="C706" s="11">
        <v>11.08</v>
      </c>
      <c r="D706" s="11" t="s">
        <v>2380</v>
      </c>
      <c r="E706" s="11" t="s">
        <v>2380</v>
      </c>
      <c r="F706" s="11" t="s">
        <v>2380</v>
      </c>
      <c r="G706" s="11">
        <v>3</v>
      </c>
      <c r="H706" s="41" t="s">
        <v>2380</v>
      </c>
      <c r="I706" s="11" t="str">
        <f t="shared" si="26"/>
        <v>Obesity</v>
      </c>
      <c r="J706" s="43" t="str">
        <f t="shared" si="27"/>
        <v>Diabetes</v>
      </c>
    </row>
    <row r="707" spans="1:10" x14ac:dyDescent="0.25">
      <c r="A707" s="11" t="s">
        <v>1665</v>
      </c>
      <c r="B707" s="11">
        <v>37.85</v>
      </c>
      <c r="C707" s="11">
        <v>11.01</v>
      </c>
      <c r="D707" s="11" t="s">
        <v>2380</v>
      </c>
      <c r="E707" s="11" t="s">
        <v>2380</v>
      </c>
      <c r="F707" s="11" t="s">
        <v>2380</v>
      </c>
      <c r="G707" s="12">
        <v>0</v>
      </c>
      <c r="H707" s="41" t="s">
        <v>2380</v>
      </c>
      <c r="I707" s="11" t="str">
        <f t="shared" ref="I707:I770" si="28">IF(B707 &lt; 18.5, "Underweight", IF(B707 &lt; 25, "Healthy Weight", IF(B707 &lt; 30, "Overweight", "Obesity")))</f>
        <v>Obesity</v>
      </c>
      <c r="J707" s="43" t="str">
        <f t="shared" ref="J707:J770" si="29">IF(C707 &lt; 5.7, "Normal", IF(C707 &lt;= 6.4, "Prediabetes", "Diabetes"))</f>
        <v>Diabetes</v>
      </c>
    </row>
    <row r="708" spans="1:10" x14ac:dyDescent="0.25">
      <c r="A708" s="11" t="s">
        <v>1664</v>
      </c>
      <c r="B708" s="11">
        <v>21.66</v>
      </c>
      <c r="C708" s="11">
        <v>4.37</v>
      </c>
      <c r="D708" s="11" t="s">
        <v>2380</v>
      </c>
      <c r="E708" s="11" t="s">
        <v>2381</v>
      </c>
      <c r="F708" s="11" t="s">
        <v>2380</v>
      </c>
      <c r="G708" s="11">
        <v>1</v>
      </c>
      <c r="H708" s="41" t="s">
        <v>2381</v>
      </c>
      <c r="I708" s="11" t="str">
        <f t="shared" si="28"/>
        <v>Healthy Weight</v>
      </c>
      <c r="J708" s="43" t="str">
        <f t="shared" si="29"/>
        <v>Normal</v>
      </c>
    </row>
    <row r="709" spans="1:10" x14ac:dyDescent="0.25">
      <c r="A709" s="11" t="s">
        <v>1663</v>
      </c>
      <c r="B709" s="11">
        <v>39.369999999999997</v>
      </c>
      <c r="C709" s="11">
        <v>5.91</v>
      </c>
      <c r="D709" s="11" t="s">
        <v>2380</v>
      </c>
      <c r="E709" s="11" t="s">
        <v>2380</v>
      </c>
      <c r="F709" s="11" t="s">
        <v>2380</v>
      </c>
      <c r="G709" s="11">
        <v>2</v>
      </c>
      <c r="H709" s="41" t="s">
        <v>2380</v>
      </c>
      <c r="I709" s="11" t="str">
        <f t="shared" si="28"/>
        <v>Obesity</v>
      </c>
      <c r="J709" s="43" t="str">
        <f t="shared" si="29"/>
        <v>Prediabetes</v>
      </c>
    </row>
    <row r="710" spans="1:10" x14ac:dyDescent="0.25">
      <c r="A710" s="11" t="s">
        <v>1662</v>
      </c>
      <c r="B710" s="11">
        <v>40.880000000000003</v>
      </c>
      <c r="C710" s="11">
        <v>7.65</v>
      </c>
      <c r="D710" s="11" t="s">
        <v>2380</v>
      </c>
      <c r="E710" s="11" t="s">
        <v>2380</v>
      </c>
      <c r="F710" s="11" t="s">
        <v>2380</v>
      </c>
      <c r="G710" s="12">
        <v>0</v>
      </c>
      <c r="H710" s="41" t="s">
        <v>2380</v>
      </c>
      <c r="I710" s="11" t="str">
        <f t="shared" si="28"/>
        <v>Obesity</v>
      </c>
      <c r="J710" s="43" t="str">
        <f t="shared" si="29"/>
        <v>Diabetes</v>
      </c>
    </row>
    <row r="711" spans="1:10" x14ac:dyDescent="0.25">
      <c r="A711" s="11" t="s">
        <v>1661</v>
      </c>
      <c r="B711" s="11">
        <v>26.22</v>
      </c>
      <c r="C711" s="11">
        <v>5.37</v>
      </c>
      <c r="D711" s="11" t="s">
        <v>2381</v>
      </c>
      <c r="E711" s="11" t="s">
        <v>2380</v>
      </c>
      <c r="F711" s="11" t="s">
        <v>2380</v>
      </c>
      <c r="G711" s="11">
        <v>2</v>
      </c>
      <c r="H711" s="42" t="s">
        <v>2380</v>
      </c>
      <c r="I711" s="11" t="str">
        <f t="shared" si="28"/>
        <v>Overweight</v>
      </c>
      <c r="J711" s="43" t="str">
        <f t="shared" si="29"/>
        <v>Normal</v>
      </c>
    </row>
    <row r="712" spans="1:10" x14ac:dyDescent="0.25">
      <c r="A712" s="11" t="s">
        <v>1660</v>
      </c>
      <c r="B712" s="11">
        <v>25.08</v>
      </c>
      <c r="C712" s="11">
        <v>5.75</v>
      </c>
      <c r="D712" s="11" t="s">
        <v>2381</v>
      </c>
      <c r="E712" s="11" t="s">
        <v>2380</v>
      </c>
      <c r="F712" s="11" t="s">
        <v>2380</v>
      </c>
      <c r="G712" s="11">
        <v>2</v>
      </c>
      <c r="H712" s="42" t="s">
        <v>2380</v>
      </c>
      <c r="I712" s="11" t="str">
        <f t="shared" si="28"/>
        <v>Overweight</v>
      </c>
      <c r="J712" s="43" t="str">
        <f t="shared" si="29"/>
        <v>Prediabetes</v>
      </c>
    </row>
    <row r="713" spans="1:10" x14ac:dyDescent="0.25">
      <c r="A713" s="11" t="s">
        <v>1659</v>
      </c>
      <c r="B713" s="11">
        <v>39.1</v>
      </c>
      <c r="C713" s="11">
        <v>6.79</v>
      </c>
      <c r="D713" s="11" t="s">
        <v>2381</v>
      </c>
      <c r="E713" s="11" t="s">
        <v>2380</v>
      </c>
      <c r="F713" s="11" t="s">
        <v>2380</v>
      </c>
      <c r="G713" s="11">
        <v>2</v>
      </c>
      <c r="H713" s="42" t="s">
        <v>2380</v>
      </c>
      <c r="I713" s="11" t="str">
        <f t="shared" si="28"/>
        <v>Obesity</v>
      </c>
      <c r="J713" s="43" t="str">
        <f t="shared" si="29"/>
        <v>Diabetes</v>
      </c>
    </row>
    <row r="714" spans="1:10" x14ac:dyDescent="0.25">
      <c r="A714" s="11" t="s">
        <v>1658</v>
      </c>
      <c r="B714" s="11">
        <v>37.905000000000001</v>
      </c>
      <c r="C714" s="11">
        <v>7.03</v>
      </c>
      <c r="D714" s="11" t="s">
        <v>2380</v>
      </c>
      <c r="E714" s="11" t="s">
        <v>2380</v>
      </c>
      <c r="F714" s="11" t="s">
        <v>2380</v>
      </c>
      <c r="G714" s="11">
        <v>3</v>
      </c>
      <c r="H714" s="41" t="s">
        <v>2380</v>
      </c>
      <c r="I714" s="11" t="str">
        <f t="shared" si="28"/>
        <v>Obesity</v>
      </c>
      <c r="J714" s="43" t="str">
        <f t="shared" si="29"/>
        <v>Diabetes</v>
      </c>
    </row>
    <row r="715" spans="1:10" x14ac:dyDescent="0.25">
      <c r="A715" s="11" t="s">
        <v>1657</v>
      </c>
      <c r="B715" s="11">
        <v>43.35</v>
      </c>
      <c r="C715" s="11">
        <v>5.41</v>
      </c>
      <c r="D715" s="11" t="s">
        <v>2381</v>
      </c>
      <c r="E715" s="11" t="s">
        <v>2380</v>
      </c>
      <c r="F715" s="11" t="s">
        <v>2382</v>
      </c>
      <c r="G715" s="11">
        <v>1</v>
      </c>
      <c r="H715" s="42" t="s">
        <v>2380</v>
      </c>
      <c r="I715" s="11" t="str">
        <f t="shared" si="28"/>
        <v>Obesity</v>
      </c>
      <c r="J715" s="43" t="str">
        <f t="shared" si="29"/>
        <v>Normal</v>
      </c>
    </row>
    <row r="716" spans="1:10" x14ac:dyDescent="0.25">
      <c r="A716" s="11" t="s">
        <v>1656</v>
      </c>
      <c r="B716" s="11">
        <v>36.15</v>
      </c>
      <c r="C716" s="11">
        <v>8.0500000000000007</v>
      </c>
      <c r="D716" s="11" t="s">
        <v>2380</v>
      </c>
      <c r="E716" s="11" t="s">
        <v>2380</v>
      </c>
      <c r="F716" s="11" t="s">
        <v>2380</v>
      </c>
      <c r="G716" s="12">
        <v>0</v>
      </c>
      <c r="H716" s="41" t="s">
        <v>2380</v>
      </c>
      <c r="I716" s="11" t="str">
        <f t="shared" si="28"/>
        <v>Obesity</v>
      </c>
      <c r="J716" s="43" t="str">
        <f t="shared" si="29"/>
        <v>Diabetes</v>
      </c>
    </row>
    <row r="717" spans="1:10" x14ac:dyDescent="0.25">
      <c r="A717" s="11" t="s">
        <v>1655</v>
      </c>
      <c r="B717" s="11">
        <v>44.98</v>
      </c>
      <c r="C717" s="11">
        <v>5.94</v>
      </c>
      <c r="D717" s="11" t="s">
        <v>2380</v>
      </c>
      <c r="E717" s="11" t="s">
        <v>2380</v>
      </c>
      <c r="F717" s="11" t="s">
        <v>2380</v>
      </c>
      <c r="G717" s="11">
        <v>1</v>
      </c>
      <c r="H717" s="41" t="s">
        <v>2380</v>
      </c>
      <c r="I717" s="11" t="str">
        <f t="shared" si="28"/>
        <v>Obesity</v>
      </c>
      <c r="J717" s="43" t="str">
        <f t="shared" si="29"/>
        <v>Prediabetes</v>
      </c>
    </row>
    <row r="718" spans="1:10" x14ac:dyDescent="0.25">
      <c r="A718" s="11" t="s">
        <v>1654</v>
      </c>
      <c r="B718" s="11">
        <v>38.28</v>
      </c>
      <c r="C718" s="11">
        <v>5.51</v>
      </c>
      <c r="D718" s="11" t="s">
        <v>2380</v>
      </c>
      <c r="E718" s="11" t="s">
        <v>2381</v>
      </c>
      <c r="F718" s="11" t="s">
        <v>2380</v>
      </c>
      <c r="G718" s="11">
        <v>1</v>
      </c>
      <c r="H718" s="41" t="s">
        <v>2380</v>
      </c>
      <c r="I718" s="11" t="str">
        <f t="shared" si="28"/>
        <v>Obesity</v>
      </c>
      <c r="J718" s="43" t="str">
        <f t="shared" si="29"/>
        <v>Normal</v>
      </c>
    </row>
    <row r="719" spans="1:10" x14ac:dyDescent="0.25">
      <c r="A719" s="11" t="s">
        <v>1653</v>
      </c>
      <c r="B719" s="11">
        <v>32.299999999999997</v>
      </c>
      <c r="C719" s="11">
        <v>6.55</v>
      </c>
      <c r="D719" s="11" t="s">
        <v>2381</v>
      </c>
      <c r="E719" s="11" t="s">
        <v>2380</v>
      </c>
      <c r="F719" s="11" t="s">
        <v>2380</v>
      </c>
      <c r="G719" s="11">
        <v>2</v>
      </c>
      <c r="H719" s="42" t="s">
        <v>2380</v>
      </c>
      <c r="I719" s="11" t="str">
        <f t="shared" si="28"/>
        <v>Obesity</v>
      </c>
      <c r="J719" s="43" t="str">
        <f t="shared" si="29"/>
        <v>Diabetes</v>
      </c>
    </row>
    <row r="720" spans="1:10" x14ac:dyDescent="0.25">
      <c r="A720" s="11" t="s">
        <v>1652</v>
      </c>
      <c r="B720" s="11">
        <v>39.51</v>
      </c>
      <c r="C720" s="11">
        <v>5.79</v>
      </c>
      <c r="D720" s="11" t="s">
        <v>2381</v>
      </c>
      <c r="E720" s="11" t="s">
        <v>2380</v>
      </c>
      <c r="F720" s="11" t="s">
        <v>2380</v>
      </c>
      <c r="G720" s="12">
        <v>0</v>
      </c>
      <c r="H720" s="42" t="s">
        <v>2380</v>
      </c>
      <c r="I720" s="11" t="str">
        <f t="shared" si="28"/>
        <v>Obesity</v>
      </c>
      <c r="J720" s="43" t="str">
        <f t="shared" si="29"/>
        <v>Prediabetes</v>
      </c>
    </row>
    <row r="721" spans="1:10" x14ac:dyDescent="0.25">
      <c r="A721" s="11" t="s">
        <v>1651</v>
      </c>
      <c r="B721" s="11">
        <v>50.46</v>
      </c>
      <c r="C721" s="11">
        <v>4.5599999999999996</v>
      </c>
      <c r="D721" s="11" t="s">
        <v>2380</v>
      </c>
      <c r="E721" s="11" t="s">
        <v>2380</v>
      </c>
      <c r="F721" s="11" t="s">
        <v>2380</v>
      </c>
      <c r="G721" s="12">
        <v>0</v>
      </c>
      <c r="H721" s="41" t="s">
        <v>2380</v>
      </c>
      <c r="I721" s="11" t="str">
        <f t="shared" si="28"/>
        <v>Obesity</v>
      </c>
      <c r="J721" s="43" t="str">
        <f t="shared" si="29"/>
        <v>Normal</v>
      </c>
    </row>
    <row r="722" spans="1:10" x14ac:dyDescent="0.25">
      <c r="A722" s="11" t="s">
        <v>1650</v>
      </c>
      <c r="B722" s="11">
        <v>31.73</v>
      </c>
      <c r="C722" s="11">
        <v>7</v>
      </c>
      <c r="D722" s="11" t="s">
        <v>2380</v>
      </c>
      <c r="E722" s="11" t="s">
        <v>2380</v>
      </c>
      <c r="F722" s="11" t="s">
        <v>2380</v>
      </c>
      <c r="G722" s="12">
        <v>0</v>
      </c>
      <c r="H722" s="41" t="s">
        <v>2380</v>
      </c>
      <c r="I722" s="11" t="str">
        <f t="shared" si="28"/>
        <v>Obesity</v>
      </c>
      <c r="J722" s="43" t="str">
        <f t="shared" si="29"/>
        <v>Diabetes</v>
      </c>
    </row>
    <row r="723" spans="1:10" x14ac:dyDescent="0.25">
      <c r="A723" s="11" t="s">
        <v>1649</v>
      </c>
      <c r="B723" s="11">
        <v>32.1</v>
      </c>
      <c r="C723" s="11">
        <v>6.57</v>
      </c>
      <c r="D723" s="11" t="s">
        <v>2381</v>
      </c>
      <c r="E723" s="11" t="s">
        <v>2380</v>
      </c>
      <c r="F723" s="11" t="s">
        <v>2382</v>
      </c>
      <c r="G723" s="11">
        <v>1</v>
      </c>
      <c r="H723" s="42" t="s">
        <v>2380</v>
      </c>
      <c r="I723" s="11" t="str">
        <f t="shared" si="28"/>
        <v>Obesity</v>
      </c>
      <c r="J723" s="43" t="str">
        <f t="shared" si="29"/>
        <v>Diabetes</v>
      </c>
    </row>
    <row r="724" spans="1:10" x14ac:dyDescent="0.25">
      <c r="A724" s="11" t="s">
        <v>1648</v>
      </c>
      <c r="B724" s="11">
        <v>27.83</v>
      </c>
      <c r="C724" s="11">
        <v>11.61</v>
      </c>
      <c r="D724" s="11" t="s">
        <v>2381</v>
      </c>
      <c r="E724" s="11" t="s">
        <v>2380</v>
      </c>
      <c r="F724" s="11" t="s">
        <v>2382</v>
      </c>
      <c r="G724" s="11">
        <v>1</v>
      </c>
      <c r="H724" s="42" t="s">
        <v>2380</v>
      </c>
      <c r="I724" s="11" t="str">
        <f t="shared" si="28"/>
        <v>Overweight</v>
      </c>
      <c r="J724" s="43" t="str">
        <f t="shared" si="29"/>
        <v>Diabetes</v>
      </c>
    </row>
    <row r="725" spans="1:10" x14ac:dyDescent="0.25">
      <c r="A725" s="11" t="s">
        <v>1647</v>
      </c>
      <c r="B725" s="11">
        <v>27.72</v>
      </c>
      <c r="C725" s="11">
        <v>8.16</v>
      </c>
      <c r="D725" s="11" t="s">
        <v>2381</v>
      </c>
      <c r="E725" s="11" t="s">
        <v>2380</v>
      </c>
      <c r="F725" s="11" t="s">
        <v>2382</v>
      </c>
      <c r="G725" s="11">
        <v>1</v>
      </c>
      <c r="H725" s="42" t="s">
        <v>2380</v>
      </c>
      <c r="I725" s="11" t="str">
        <f t="shared" si="28"/>
        <v>Overweight</v>
      </c>
      <c r="J725" s="43" t="str">
        <f t="shared" si="29"/>
        <v>Diabetes</v>
      </c>
    </row>
    <row r="726" spans="1:10" x14ac:dyDescent="0.25">
      <c r="A726" s="11" t="s">
        <v>1646</v>
      </c>
      <c r="B726" s="11">
        <v>36.765000000000001</v>
      </c>
      <c r="C726" s="11">
        <v>4.4800000000000004</v>
      </c>
      <c r="D726" s="11" t="s">
        <v>2381</v>
      </c>
      <c r="E726" s="11" t="s">
        <v>2380</v>
      </c>
      <c r="F726" s="11" t="s">
        <v>2380</v>
      </c>
      <c r="G726" s="11">
        <v>2</v>
      </c>
      <c r="H726" s="42" t="s">
        <v>2380</v>
      </c>
      <c r="I726" s="11" t="str">
        <f t="shared" si="28"/>
        <v>Obesity</v>
      </c>
      <c r="J726" s="43" t="str">
        <f t="shared" si="29"/>
        <v>Normal</v>
      </c>
    </row>
    <row r="727" spans="1:10" x14ac:dyDescent="0.25">
      <c r="A727" s="11" t="s">
        <v>1645</v>
      </c>
      <c r="B727" s="11">
        <v>48.36</v>
      </c>
      <c r="C727" s="11">
        <v>4.08</v>
      </c>
      <c r="D727" s="11" t="s">
        <v>2380</v>
      </c>
      <c r="E727" s="11" t="s">
        <v>2380</v>
      </c>
      <c r="F727" s="11" t="s">
        <v>2380</v>
      </c>
      <c r="G727" s="12">
        <v>0</v>
      </c>
      <c r="H727" s="41" t="s">
        <v>2380</v>
      </c>
      <c r="I727" s="11" t="str">
        <f t="shared" si="28"/>
        <v>Obesity</v>
      </c>
      <c r="J727" s="43" t="str">
        <f t="shared" si="29"/>
        <v>Normal</v>
      </c>
    </row>
    <row r="728" spans="1:10" x14ac:dyDescent="0.25">
      <c r="A728" s="11" t="s">
        <v>1644</v>
      </c>
      <c r="B728" s="11">
        <v>31.445</v>
      </c>
      <c r="C728" s="11">
        <v>4.4000000000000004</v>
      </c>
      <c r="D728" s="11" t="s">
        <v>2381</v>
      </c>
      <c r="E728" s="11" t="s">
        <v>2380</v>
      </c>
      <c r="F728" s="11" t="s">
        <v>2380</v>
      </c>
      <c r="G728" s="11">
        <v>2</v>
      </c>
      <c r="H728" s="42" t="s">
        <v>2380</v>
      </c>
      <c r="I728" s="11" t="str">
        <f t="shared" si="28"/>
        <v>Obesity</v>
      </c>
      <c r="J728" s="43" t="str">
        <f t="shared" si="29"/>
        <v>Normal</v>
      </c>
    </row>
    <row r="729" spans="1:10" x14ac:dyDescent="0.25">
      <c r="A729" s="11" t="s">
        <v>1643</v>
      </c>
      <c r="B729" s="11">
        <v>27.55</v>
      </c>
      <c r="C729" s="11">
        <v>9.02</v>
      </c>
      <c r="D729" s="11" t="s">
        <v>2380</v>
      </c>
      <c r="E729" s="11" t="s">
        <v>2380</v>
      </c>
      <c r="F729" s="11" t="s">
        <v>2380</v>
      </c>
      <c r="G729" s="12">
        <v>0</v>
      </c>
      <c r="H729" s="41" t="s">
        <v>2380</v>
      </c>
      <c r="I729" s="11" t="str">
        <f t="shared" si="28"/>
        <v>Overweight</v>
      </c>
      <c r="J729" s="43" t="str">
        <f t="shared" si="29"/>
        <v>Diabetes</v>
      </c>
    </row>
    <row r="730" spans="1:10" x14ac:dyDescent="0.25">
      <c r="A730" s="11" t="s">
        <v>1642</v>
      </c>
      <c r="B730" s="11">
        <v>33.11</v>
      </c>
      <c r="C730" s="11">
        <v>8.06</v>
      </c>
      <c r="D730" s="11" t="s">
        <v>2380</v>
      </c>
      <c r="E730" s="11" t="s">
        <v>2380</v>
      </c>
      <c r="F730" s="11" t="s">
        <v>2380</v>
      </c>
      <c r="G730" s="12">
        <v>0</v>
      </c>
      <c r="H730" s="41" t="s">
        <v>2380</v>
      </c>
      <c r="I730" s="11" t="str">
        <f t="shared" si="28"/>
        <v>Obesity</v>
      </c>
      <c r="J730" s="43" t="str">
        <f t="shared" si="29"/>
        <v>Diabetes</v>
      </c>
    </row>
    <row r="731" spans="1:10" x14ac:dyDescent="0.25">
      <c r="A731" s="11" t="s">
        <v>1641</v>
      </c>
      <c r="B731" s="11">
        <v>36.85</v>
      </c>
      <c r="C731" s="11">
        <v>6.21</v>
      </c>
      <c r="D731" s="11" t="s">
        <v>2381</v>
      </c>
      <c r="E731" s="11" t="s">
        <v>2380</v>
      </c>
      <c r="F731" s="11" t="s">
        <v>2380</v>
      </c>
      <c r="G731" s="11">
        <v>2</v>
      </c>
      <c r="H731" s="42" t="s">
        <v>2380</v>
      </c>
      <c r="I731" s="11" t="str">
        <f t="shared" si="28"/>
        <v>Obesity</v>
      </c>
      <c r="J731" s="43" t="str">
        <f t="shared" si="29"/>
        <v>Prediabetes</v>
      </c>
    </row>
    <row r="732" spans="1:10" x14ac:dyDescent="0.25">
      <c r="A732" s="11" t="s">
        <v>1640</v>
      </c>
      <c r="B732" s="11">
        <v>36.299999999999997</v>
      </c>
      <c r="C732" s="11">
        <v>5.79</v>
      </c>
      <c r="D732" s="11" t="s">
        <v>2381</v>
      </c>
      <c r="E732" s="11" t="s">
        <v>2380</v>
      </c>
      <c r="F732" s="11" t="s">
        <v>2380</v>
      </c>
      <c r="G732" s="11">
        <v>2</v>
      </c>
      <c r="H732" s="42" t="s">
        <v>2380</v>
      </c>
      <c r="I732" s="11" t="str">
        <f t="shared" si="28"/>
        <v>Obesity</v>
      </c>
      <c r="J732" s="43" t="str">
        <f t="shared" si="29"/>
        <v>Prediabetes</v>
      </c>
    </row>
    <row r="733" spans="1:10" x14ac:dyDescent="0.25">
      <c r="A733" s="11" t="s">
        <v>1639</v>
      </c>
      <c r="B733" s="11">
        <v>45.34</v>
      </c>
      <c r="C733" s="11">
        <v>5.69</v>
      </c>
      <c r="D733" s="11" t="s">
        <v>2381</v>
      </c>
      <c r="E733" s="11" t="s">
        <v>2380</v>
      </c>
      <c r="F733" s="11" t="s">
        <v>2380</v>
      </c>
      <c r="G733" s="12">
        <v>0</v>
      </c>
      <c r="H733" s="42" t="s">
        <v>2380</v>
      </c>
      <c r="I733" s="11" t="str">
        <f t="shared" si="28"/>
        <v>Obesity</v>
      </c>
      <c r="J733" s="43" t="str">
        <f t="shared" si="29"/>
        <v>Normal</v>
      </c>
    </row>
    <row r="734" spans="1:10" x14ac:dyDescent="0.25">
      <c r="A734" s="11" t="s">
        <v>1638</v>
      </c>
      <c r="B734" s="11">
        <v>31.8</v>
      </c>
      <c r="C734" s="11">
        <v>5.36</v>
      </c>
      <c r="D734" s="11" t="s">
        <v>2381</v>
      </c>
      <c r="E734" s="11" t="s">
        <v>2380</v>
      </c>
      <c r="F734" s="11" t="s">
        <v>2380</v>
      </c>
      <c r="G734" s="11">
        <v>2</v>
      </c>
      <c r="H734" s="42" t="s">
        <v>2380</v>
      </c>
      <c r="I734" s="11" t="str">
        <f t="shared" si="28"/>
        <v>Obesity</v>
      </c>
      <c r="J734" s="43" t="str">
        <f t="shared" si="29"/>
        <v>Normal</v>
      </c>
    </row>
    <row r="735" spans="1:10" x14ac:dyDescent="0.25">
      <c r="A735" s="11" t="s">
        <v>1637</v>
      </c>
      <c r="B735" s="11">
        <v>41.02</v>
      </c>
      <c r="C735" s="11">
        <v>11.37</v>
      </c>
      <c r="D735" s="11" t="s">
        <v>2380</v>
      </c>
      <c r="E735" s="11" t="s">
        <v>2380</v>
      </c>
      <c r="F735" s="11" t="s">
        <v>2380</v>
      </c>
      <c r="G735" s="12">
        <v>0</v>
      </c>
      <c r="H735" s="41" t="s">
        <v>2380</v>
      </c>
      <c r="I735" s="11" t="str">
        <f t="shared" si="28"/>
        <v>Obesity</v>
      </c>
      <c r="J735" s="43" t="str">
        <f t="shared" si="29"/>
        <v>Diabetes</v>
      </c>
    </row>
    <row r="736" spans="1:10" x14ac:dyDescent="0.25">
      <c r="A736" s="11" t="s">
        <v>1636</v>
      </c>
      <c r="B736" s="11">
        <v>32.68</v>
      </c>
      <c r="C736" s="11">
        <v>11.87</v>
      </c>
      <c r="D736" s="11" t="s">
        <v>2380</v>
      </c>
      <c r="E736" s="11" t="s">
        <v>2380</v>
      </c>
      <c r="F736" s="11" t="s">
        <v>2380</v>
      </c>
      <c r="G736" s="12">
        <v>0</v>
      </c>
      <c r="H736" s="41" t="s">
        <v>2380</v>
      </c>
      <c r="I736" s="11" t="str">
        <f t="shared" si="28"/>
        <v>Obesity</v>
      </c>
      <c r="J736" s="43" t="str">
        <f t="shared" si="29"/>
        <v>Diabetes</v>
      </c>
    </row>
    <row r="737" spans="1:10" x14ac:dyDescent="0.25">
      <c r="A737" s="11" t="s">
        <v>1635</v>
      </c>
      <c r="B737" s="11">
        <v>21.7</v>
      </c>
      <c r="C737" s="11">
        <v>4.9000000000000004</v>
      </c>
      <c r="D737" s="11" t="s">
        <v>2380</v>
      </c>
      <c r="E737" s="11" t="s">
        <v>2380</v>
      </c>
      <c r="F737" s="11" t="s">
        <v>2382</v>
      </c>
      <c r="G737" s="11">
        <v>1</v>
      </c>
      <c r="H737" s="41" t="s">
        <v>2381</v>
      </c>
      <c r="I737" s="11" t="str">
        <f t="shared" si="28"/>
        <v>Healthy Weight</v>
      </c>
      <c r="J737" s="43" t="str">
        <f t="shared" si="29"/>
        <v>Normal</v>
      </c>
    </row>
    <row r="738" spans="1:10" x14ac:dyDescent="0.25">
      <c r="A738" s="11" t="s">
        <v>1634</v>
      </c>
      <c r="B738" s="11">
        <v>40.479999999999997</v>
      </c>
      <c r="C738" s="11">
        <v>6.7</v>
      </c>
      <c r="D738" s="11" t="s">
        <v>2380</v>
      </c>
      <c r="E738" s="11" t="s">
        <v>2380</v>
      </c>
      <c r="F738" s="11" t="s">
        <v>2380</v>
      </c>
      <c r="G738" s="11">
        <v>3</v>
      </c>
      <c r="H738" s="41" t="s">
        <v>2380</v>
      </c>
      <c r="I738" s="11" t="str">
        <f t="shared" si="28"/>
        <v>Obesity</v>
      </c>
      <c r="J738" s="43" t="str">
        <f t="shared" si="29"/>
        <v>Diabetes</v>
      </c>
    </row>
    <row r="739" spans="1:10" x14ac:dyDescent="0.25">
      <c r="A739" s="11" t="s">
        <v>1633</v>
      </c>
      <c r="B739" s="11">
        <v>34.5</v>
      </c>
      <c r="C739" s="11">
        <v>10.3</v>
      </c>
      <c r="D739" s="11" t="s">
        <v>2380</v>
      </c>
      <c r="E739" s="11" t="s">
        <v>2380</v>
      </c>
      <c r="F739" s="11" t="s">
        <v>2380</v>
      </c>
      <c r="G739" s="11">
        <v>3</v>
      </c>
      <c r="H739" s="41" t="s">
        <v>2380</v>
      </c>
      <c r="I739" s="11" t="str">
        <f t="shared" si="28"/>
        <v>Obesity</v>
      </c>
      <c r="J739" s="43" t="str">
        <f t="shared" si="29"/>
        <v>Diabetes</v>
      </c>
    </row>
    <row r="740" spans="1:10" x14ac:dyDescent="0.25">
      <c r="A740" s="11" t="s">
        <v>1632</v>
      </c>
      <c r="B740" s="11">
        <v>45.9</v>
      </c>
      <c r="C740" s="11">
        <v>11.14</v>
      </c>
      <c r="D740" s="11" t="s">
        <v>2381</v>
      </c>
      <c r="E740" s="11" t="s">
        <v>2380</v>
      </c>
      <c r="F740" s="11" t="s">
        <v>2380</v>
      </c>
      <c r="G740" s="11">
        <v>1</v>
      </c>
      <c r="H740" s="42" t="s">
        <v>2380</v>
      </c>
      <c r="I740" s="11" t="str">
        <f t="shared" si="28"/>
        <v>Obesity</v>
      </c>
      <c r="J740" s="43" t="str">
        <f t="shared" si="29"/>
        <v>Diabetes</v>
      </c>
    </row>
    <row r="741" spans="1:10" x14ac:dyDescent="0.25">
      <c r="A741" s="11" t="s">
        <v>1631</v>
      </c>
      <c r="B741" s="11">
        <v>33.479999999999997</v>
      </c>
      <c r="C741" s="11">
        <v>4.74</v>
      </c>
      <c r="D741" s="11" t="s">
        <v>2381</v>
      </c>
      <c r="E741" s="11" t="s">
        <v>2380</v>
      </c>
      <c r="F741" s="11" t="s">
        <v>2380</v>
      </c>
      <c r="G741" s="11">
        <v>2</v>
      </c>
      <c r="H741" s="42" t="s">
        <v>2380</v>
      </c>
      <c r="I741" s="11" t="str">
        <f t="shared" si="28"/>
        <v>Obesity</v>
      </c>
      <c r="J741" s="43" t="str">
        <f t="shared" si="29"/>
        <v>Normal</v>
      </c>
    </row>
    <row r="742" spans="1:10" x14ac:dyDescent="0.25">
      <c r="A742" s="11" t="s">
        <v>1630</v>
      </c>
      <c r="B742" s="11">
        <v>28.31</v>
      </c>
      <c r="C742" s="11">
        <v>5.96</v>
      </c>
      <c r="D742" s="11" t="s">
        <v>2381</v>
      </c>
      <c r="E742" s="11" t="s">
        <v>2380</v>
      </c>
      <c r="F742" s="11" t="s">
        <v>2380</v>
      </c>
      <c r="G742" s="11">
        <v>2</v>
      </c>
      <c r="H742" s="42" t="s">
        <v>2380</v>
      </c>
      <c r="I742" s="11" t="str">
        <f t="shared" si="28"/>
        <v>Overweight</v>
      </c>
      <c r="J742" s="43" t="str">
        <f t="shared" si="29"/>
        <v>Prediabetes</v>
      </c>
    </row>
    <row r="743" spans="1:10" x14ac:dyDescent="0.25">
      <c r="A743" s="11" t="s">
        <v>1629</v>
      </c>
      <c r="B743" s="11">
        <v>21.565000000000001</v>
      </c>
      <c r="C743" s="11">
        <v>4.95</v>
      </c>
      <c r="D743" s="11" t="s">
        <v>2380</v>
      </c>
      <c r="E743" s="11" t="s">
        <v>2381</v>
      </c>
      <c r="F743" s="11" t="s">
        <v>2380</v>
      </c>
      <c r="G743" s="11">
        <v>1</v>
      </c>
      <c r="H743" s="41" t="s">
        <v>2381</v>
      </c>
      <c r="I743" s="11" t="str">
        <f t="shared" si="28"/>
        <v>Healthy Weight</v>
      </c>
      <c r="J743" s="43" t="str">
        <f t="shared" si="29"/>
        <v>Normal</v>
      </c>
    </row>
    <row r="744" spans="1:10" x14ac:dyDescent="0.25">
      <c r="A744" s="11" t="s">
        <v>1628</v>
      </c>
      <c r="B744" s="11">
        <v>35.590000000000003</v>
      </c>
      <c r="C744" s="11">
        <v>5.21</v>
      </c>
      <c r="D744" s="11" t="s">
        <v>2381</v>
      </c>
      <c r="E744" s="11" t="s">
        <v>2380</v>
      </c>
      <c r="F744" s="11" t="s">
        <v>2382</v>
      </c>
      <c r="G744" s="11">
        <v>1</v>
      </c>
      <c r="H744" s="42" t="s">
        <v>2380</v>
      </c>
      <c r="I744" s="11" t="str">
        <f t="shared" si="28"/>
        <v>Obesity</v>
      </c>
      <c r="J744" s="43" t="str">
        <f t="shared" si="29"/>
        <v>Normal</v>
      </c>
    </row>
    <row r="745" spans="1:10" x14ac:dyDescent="0.25">
      <c r="A745" s="11" t="s">
        <v>1627</v>
      </c>
      <c r="B745" s="11">
        <v>43.44</v>
      </c>
      <c r="C745" s="11">
        <v>4.8600000000000003</v>
      </c>
      <c r="D745" s="11" t="s">
        <v>2381</v>
      </c>
      <c r="E745" s="11" t="s">
        <v>2380</v>
      </c>
      <c r="F745" s="11" t="s">
        <v>2380</v>
      </c>
      <c r="G745" s="12">
        <v>0</v>
      </c>
      <c r="H745" s="42" t="s">
        <v>2380</v>
      </c>
      <c r="I745" s="11" t="str">
        <f t="shared" si="28"/>
        <v>Obesity</v>
      </c>
      <c r="J745" s="43" t="str">
        <f t="shared" si="29"/>
        <v>Normal</v>
      </c>
    </row>
    <row r="746" spans="1:10" x14ac:dyDescent="0.25">
      <c r="A746" s="11" t="s">
        <v>1626</v>
      </c>
      <c r="B746" s="11">
        <v>21.754999999999999</v>
      </c>
      <c r="C746" s="11">
        <v>7.79</v>
      </c>
      <c r="D746" s="11" t="s">
        <v>2381</v>
      </c>
      <c r="E746" s="11" t="s">
        <v>2380</v>
      </c>
      <c r="F746" s="11" t="s">
        <v>2380</v>
      </c>
      <c r="G746" s="12">
        <v>0</v>
      </c>
      <c r="H746" s="42" t="s">
        <v>2380</v>
      </c>
      <c r="I746" s="11" t="str">
        <f t="shared" si="28"/>
        <v>Healthy Weight</v>
      </c>
      <c r="J746" s="43" t="str">
        <f t="shared" si="29"/>
        <v>Diabetes</v>
      </c>
    </row>
    <row r="747" spans="1:10" x14ac:dyDescent="0.25">
      <c r="A747" s="11" t="s">
        <v>1625</v>
      </c>
      <c r="B747" s="11">
        <v>44.55</v>
      </c>
      <c r="C747" s="11">
        <v>7.12</v>
      </c>
      <c r="D747" s="11" t="s">
        <v>2381</v>
      </c>
      <c r="E747" s="11" t="s">
        <v>2380</v>
      </c>
      <c r="F747" s="11" t="s">
        <v>2380</v>
      </c>
      <c r="G747" s="11">
        <v>1</v>
      </c>
      <c r="H747" s="42" t="s">
        <v>2380</v>
      </c>
      <c r="I747" s="11" t="str">
        <f t="shared" si="28"/>
        <v>Obesity</v>
      </c>
      <c r="J747" s="43" t="str">
        <f t="shared" si="29"/>
        <v>Diabetes</v>
      </c>
    </row>
    <row r="748" spans="1:10" x14ac:dyDescent="0.25">
      <c r="A748" s="11" t="s">
        <v>1624</v>
      </c>
      <c r="B748" s="11">
        <v>43.32</v>
      </c>
      <c r="C748" s="11">
        <v>4.67</v>
      </c>
      <c r="D748" s="11" t="s">
        <v>2381</v>
      </c>
      <c r="E748" s="11" t="s">
        <v>2380</v>
      </c>
      <c r="F748" s="11" t="s">
        <v>2380</v>
      </c>
      <c r="G748" s="12">
        <v>0</v>
      </c>
      <c r="H748" s="42" t="s">
        <v>2380</v>
      </c>
      <c r="I748" s="11" t="str">
        <f t="shared" si="28"/>
        <v>Obesity</v>
      </c>
      <c r="J748" s="43" t="str">
        <f t="shared" si="29"/>
        <v>Normal</v>
      </c>
    </row>
    <row r="749" spans="1:10" x14ac:dyDescent="0.25">
      <c r="A749" s="11" t="s">
        <v>1623</v>
      </c>
      <c r="B749" s="11">
        <v>31.23</v>
      </c>
      <c r="C749" s="11">
        <v>9.1199999999999992</v>
      </c>
      <c r="D749" s="11" t="s">
        <v>2381</v>
      </c>
      <c r="E749" s="11" t="s">
        <v>2380</v>
      </c>
      <c r="F749" s="11" t="s">
        <v>2382</v>
      </c>
      <c r="G749" s="11">
        <v>1</v>
      </c>
      <c r="H749" s="42" t="s">
        <v>2380</v>
      </c>
      <c r="I749" s="11" t="str">
        <f t="shared" si="28"/>
        <v>Obesity</v>
      </c>
      <c r="J749" s="43" t="str">
        <f t="shared" si="29"/>
        <v>Diabetes</v>
      </c>
    </row>
    <row r="750" spans="1:10" x14ac:dyDescent="0.25">
      <c r="A750" s="11" t="s">
        <v>1622</v>
      </c>
      <c r="B750" s="11">
        <v>42.81</v>
      </c>
      <c r="C750" s="11">
        <v>4.1500000000000004</v>
      </c>
      <c r="D750" s="11" t="s">
        <v>2380</v>
      </c>
      <c r="E750" s="11" t="s">
        <v>2380</v>
      </c>
      <c r="F750" s="11" t="s">
        <v>2380</v>
      </c>
      <c r="G750" s="11">
        <v>1</v>
      </c>
      <c r="H750" s="41" t="s">
        <v>2380</v>
      </c>
      <c r="I750" s="11" t="str">
        <f t="shared" si="28"/>
        <v>Obesity</v>
      </c>
      <c r="J750" s="43" t="str">
        <f t="shared" si="29"/>
        <v>Normal</v>
      </c>
    </row>
    <row r="751" spans="1:10" x14ac:dyDescent="0.25">
      <c r="A751" s="11" t="s">
        <v>1621</v>
      </c>
      <c r="B751" s="11">
        <v>35.909999999999997</v>
      </c>
      <c r="C751" s="11">
        <v>6.72</v>
      </c>
      <c r="D751" s="11" t="s">
        <v>2381</v>
      </c>
      <c r="E751" s="11" t="s">
        <v>2380</v>
      </c>
      <c r="F751" s="11" t="s">
        <v>2380</v>
      </c>
      <c r="G751" s="11">
        <v>2</v>
      </c>
      <c r="H751" s="42" t="s">
        <v>2380</v>
      </c>
      <c r="I751" s="11" t="str">
        <f t="shared" si="28"/>
        <v>Obesity</v>
      </c>
      <c r="J751" s="43" t="str">
        <f t="shared" si="29"/>
        <v>Diabetes</v>
      </c>
    </row>
    <row r="752" spans="1:10" x14ac:dyDescent="0.25">
      <c r="A752" s="11" t="s">
        <v>1620</v>
      </c>
      <c r="B752" s="11">
        <v>36.65</v>
      </c>
      <c r="C752" s="11">
        <v>5.01</v>
      </c>
      <c r="D752" s="11" t="s">
        <v>2381</v>
      </c>
      <c r="E752" s="11" t="s">
        <v>2380</v>
      </c>
      <c r="F752" s="11" t="s">
        <v>2382</v>
      </c>
      <c r="G752" s="11">
        <v>1</v>
      </c>
      <c r="H752" s="42" t="s">
        <v>2380</v>
      </c>
      <c r="I752" s="11" t="str">
        <f t="shared" si="28"/>
        <v>Obesity</v>
      </c>
      <c r="J752" s="43" t="str">
        <f t="shared" si="29"/>
        <v>Normal</v>
      </c>
    </row>
    <row r="753" spans="1:10" x14ac:dyDescent="0.25">
      <c r="A753" s="11" t="s">
        <v>1619</v>
      </c>
      <c r="B753" s="11">
        <v>22.04</v>
      </c>
      <c r="C753" s="11">
        <v>10.9</v>
      </c>
      <c r="D753" s="11" t="s">
        <v>2381</v>
      </c>
      <c r="E753" s="11" t="s">
        <v>2380</v>
      </c>
      <c r="F753" s="11" t="s">
        <v>2380</v>
      </c>
      <c r="G753" s="11">
        <v>2</v>
      </c>
      <c r="H753" s="42" t="s">
        <v>2380</v>
      </c>
      <c r="I753" s="11" t="str">
        <f t="shared" si="28"/>
        <v>Healthy Weight</v>
      </c>
      <c r="J753" s="43" t="str">
        <f t="shared" si="29"/>
        <v>Diabetes</v>
      </c>
    </row>
    <row r="754" spans="1:10" x14ac:dyDescent="0.25">
      <c r="A754" s="11" t="s">
        <v>1618</v>
      </c>
      <c r="B754" s="11">
        <v>31.824999999999999</v>
      </c>
      <c r="C754" s="11">
        <v>5.52</v>
      </c>
      <c r="D754" s="11" t="s">
        <v>2381</v>
      </c>
      <c r="E754" s="11" t="s">
        <v>2380</v>
      </c>
      <c r="F754" s="11" t="s">
        <v>2380</v>
      </c>
      <c r="G754" s="11">
        <v>1</v>
      </c>
      <c r="H754" s="42" t="s">
        <v>2380</v>
      </c>
      <c r="I754" s="11" t="str">
        <f t="shared" si="28"/>
        <v>Obesity</v>
      </c>
      <c r="J754" s="43" t="str">
        <f t="shared" si="29"/>
        <v>Normal</v>
      </c>
    </row>
    <row r="755" spans="1:10" x14ac:dyDescent="0.25">
      <c r="A755" s="11" t="s">
        <v>1617</v>
      </c>
      <c r="B755" s="11">
        <v>53.58</v>
      </c>
      <c r="C755" s="11">
        <v>4.55</v>
      </c>
      <c r="D755" s="11" t="s">
        <v>2380</v>
      </c>
      <c r="E755" s="11" t="s">
        <v>2380</v>
      </c>
      <c r="F755" s="11" t="s">
        <v>2380</v>
      </c>
      <c r="G755" s="11">
        <v>1</v>
      </c>
      <c r="H755" s="41" t="s">
        <v>2380</v>
      </c>
      <c r="I755" s="11" t="str">
        <f t="shared" si="28"/>
        <v>Obesity</v>
      </c>
      <c r="J755" s="43" t="str">
        <f t="shared" si="29"/>
        <v>Normal</v>
      </c>
    </row>
    <row r="756" spans="1:10" x14ac:dyDescent="0.25">
      <c r="A756" s="11" t="s">
        <v>1616</v>
      </c>
      <c r="B756" s="11">
        <v>34.299999999999997</v>
      </c>
      <c r="C756" s="11">
        <v>11.76</v>
      </c>
      <c r="D756" s="11" t="s">
        <v>2380</v>
      </c>
      <c r="E756" s="11" t="s">
        <v>2380</v>
      </c>
      <c r="F756" s="11" t="s">
        <v>2380</v>
      </c>
      <c r="G756" s="12">
        <v>0</v>
      </c>
      <c r="H756" s="41" t="s">
        <v>2380</v>
      </c>
      <c r="I756" s="11" t="str">
        <f t="shared" si="28"/>
        <v>Obesity</v>
      </c>
      <c r="J756" s="43" t="str">
        <f t="shared" si="29"/>
        <v>Diabetes</v>
      </c>
    </row>
    <row r="757" spans="1:10" x14ac:dyDescent="0.25">
      <c r="A757" s="11" t="s">
        <v>1615</v>
      </c>
      <c r="B757" s="11">
        <v>32.11</v>
      </c>
      <c r="C757" s="11">
        <v>7.06</v>
      </c>
      <c r="D757" s="11" t="s">
        <v>2380</v>
      </c>
      <c r="E757" s="11" t="s">
        <v>2380</v>
      </c>
      <c r="F757" s="11" t="s">
        <v>2380</v>
      </c>
      <c r="G757" s="12">
        <v>0</v>
      </c>
      <c r="H757" s="41" t="s">
        <v>2380</v>
      </c>
      <c r="I757" s="11" t="str">
        <f t="shared" si="28"/>
        <v>Obesity</v>
      </c>
      <c r="J757" s="43" t="str">
        <f t="shared" si="29"/>
        <v>Diabetes</v>
      </c>
    </row>
    <row r="758" spans="1:10" x14ac:dyDescent="0.25">
      <c r="A758" s="11" t="s">
        <v>1614</v>
      </c>
      <c r="B758" s="11">
        <v>31.78</v>
      </c>
      <c r="C758" s="11">
        <v>11.35</v>
      </c>
      <c r="D758" s="11" t="s">
        <v>2381</v>
      </c>
      <c r="E758" s="11" t="s">
        <v>2380</v>
      </c>
      <c r="F758" s="11" t="s">
        <v>2382</v>
      </c>
      <c r="G758" s="11">
        <v>1</v>
      </c>
      <c r="H758" s="42" t="s">
        <v>2380</v>
      </c>
      <c r="I758" s="11" t="str">
        <f t="shared" si="28"/>
        <v>Obesity</v>
      </c>
      <c r="J758" s="43" t="str">
        <f t="shared" si="29"/>
        <v>Diabetes</v>
      </c>
    </row>
    <row r="759" spans="1:10" x14ac:dyDescent="0.25">
      <c r="A759" s="11" t="s">
        <v>1613</v>
      </c>
      <c r="B759" s="11">
        <v>46.89</v>
      </c>
      <c r="C759" s="11">
        <v>5.52</v>
      </c>
      <c r="D759" s="11" t="s">
        <v>2380</v>
      </c>
      <c r="E759" s="11" t="s">
        <v>2380</v>
      </c>
      <c r="F759" s="11" t="s">
        <v>2380</v>
      </c>
      <c r="G759" s="12">
        <v>0</v>
      </c>
      <c r="H759" s="41" t="s">
        <v>2380</v>
      </c>
      <c r="I759" s="11" t="str">
        <f t="shared" si="28"/>
        <v>Obesity</v>
      </c>
      <c r="J759" s="43" t="str">
        <f t="shared" si="29"/>
        <v>Normal</v>
      </c>
    </row>
    <row r="760" spans="1:10" x14ac:dyDescent="0.25">
      <c r="A760" s="11" t="s">
        <v>1612</v>
      </c>
      <c r="B760" s="11">
        <v>39.35</v>
      </c>
      <c r="C760" s="11">
        <v>7.86</v>
      </c>
      <c r="D760" s="11" t="s">
        <v>2381</v>
      </c>
      <c r="E760" s="11" t="s">
        <v>2380</v>
      </c>
      <c r="F760" s="11" t="s">
        <v>2380</v>
      </c>
      <c r="G760" s="11">
        <v>1</v>
      </c>
      <c r="H760" s="42" t="s">
        <v>2380</v>
      </c>
      <c r="I760" s="11" t="str">
        <f t="shared" si="28"/>
        <v>Obesity</v>
      </c>
      <c r="J760" s="43" t="str">
        <f t="shared" si="29"/>
        <v>Diabetes</v>
      </c>
    </row>
    <row r="761" spans="1:10" x14ac:dyDescent="0.25">
      <c r="A761" s="11" t="s">
        <v>1611</v>
      </c>
      <c r="B761" s="11">
        <v>39.200000000000003</v>
      </c>
      <c r="C761" s="11">
        <v>11.38</v>
      </c>
      <c r="D761" s="11" t="s">
        <v>2380</v>
      </c>
      <c r="E761" s="11" t="s">
        <v>2380</v>
      </c>
      <c r="F761" s="11" t="s">
        <v>2380</v>
      </c>
      <c r="G761" s="12">
        <v>0</v>
      </c>
      <c r="H761" s="41" t="s">
        <v>2380</v>
      </c>
      <c r="I761" s="11" t="str">
        <f t="shared" si="28"/>
        <v>Obesity</v>
      </c>
      <c r="J761" s="43" t="str">
        <f t="shared" si="29"/>
        <v>Diabetes</v>
      </c>
    </row>
    <row r="762" spans="1:10" x14ac:dyDescent="0.25">
      <c r="A762" s="11" t="s">
        <v>1610</v>
      </c>
      <c r="B762" s="11">
        <v>39.159999999999997</v>
      </c>
      <c r="C762" s="11">
        <v>10.48</v>
      </c>
      <c r="D762" s="11" t="s">
        <v>2380</v>
      </c>
      <c r="E762" s="11" t="s">
        <v>2380</v>
      </c>
      <c r="F762" s="11" t="s">
        <v>2380</v>
      </c>
      <c r="G762" s="12">
        <v>0</v>
      </c>
      <c r="H762" s="41" t="s">
        <v>2380</v>
      </c>
      <c r="I762" s="11" t="str">
        <f t="shared" si="28"/>
        <v>Obesity</v>
      </c>
      <c r="J762" s="43" t="str">
        <f t="shared" si="29"/>
        <v>Diabetes</v>
      </c>
    </row>
    <row r="763" spans="1:10" x14ac:dyDescent="0.25">
      <c r="A763" s="11" t="s">
        <v>1609</v>
      </c>
      <c r="B763" s="11">
        <v>44.1</v>
      </c>
      <c r="C763" s="11">
        <v>5.04</v>
      </c>
      <c r="D763" s="11" t="s">
        <v>2381</v>
      </c>
      <c r="E763" s="11" t="s">
        <v>2380</v>
      </c>
      <c r="F763" s="11" t="s">
        <v>2380</v>
      </c>
      <c r="G763" s="12">
        <v>0</v>
      </c>
      <c r="H763" s="42" t="s">
        <v>2380</v>
      </c>
      <c r="I763" s="11" t="str">
        <f t="shared" si="28"/>
        <v>Obesity</v>
      </c>
      <c r="J763" s="43" t="str">
        <f t="shared" si="29"/>
        <v>Normal</v>
      </c>
    </row>
    <row r="764" spans="1:10" x14ac:dyDescent="0.25">
      <c r="A764" s="11" t="s">
        <v>1608</v>
      </c>
      <c r="B764" s="11">
        <v>33.200000000000003</v>
      </c>
      <c r="C764" s="11">
        <v>9.06</v>
      </c>
      <c r="D764" s="11" t="s">
        <v>2380</v>
      </c>
      <c r="E764" s="11" t="s">
        <v>2380</v>
      </c>
      <c r="F764" s="11" t="s">
        <v>2380</v>
      </c>
      <c r="G764" s="12">
        <v>0</v>
      </c>
      <c r="H764" s="41" t="s">
        <v>2380</v>
      </c>
      <c r="I764" s="11" t="str">
        <f t="shared" si="28"/>
        <v>Obesity</v>
      </c>
      <c r="J764" s="43" t="str">
        <f t="shared" si="29"/>
        <v>Diabetes</v>
      </c>
    </row>
    <row r="765" spans="1:10" x14ac:dyDescent="0.25">
      <c r="A765" s="11" t="s">
        <v>1607</v>
      </c>
      <c r="B765" s="11">
        <v>29.92</v>
      </c>
      <c r="C765" s="11">
        <v>11.07</v>
      </c>
      <c r="D765" s="11" t="s">
        <v>2380</v>
      </c>
      <c r="E765" s="11" t="s">
        <v>2380</v>
      </c>
      <c r="F765" s="11" t="s">
        <v>2380</v>
      </c>
      <c r="G765" s="12">
        <v>0</v>
      </c>
      <c r="H765" s="41" t="s">
        <v>2380</v>
      </c>
      <c r="I765" s="11" t="str">
        <f t="shared" si="28"/>
        <v>Overweight</v>
      </c>
      <c r="J765" s="43" t="str">
        <f t="shared" si="29"/>
        <v>Diabetes</v>
      </c>
    </row>
    <row r="766" spans="1:10" x14ac:dyDescent="0.25">
      <c r="A766" s="11" t="s">
        <v>1606</v>
      </c>
      <c r="B766" s="11">
        <v>25</v>
      </c>
      <c r="C766" s="11">
        <v>10.45</v>
      </c>
      <c r="D766" s="11" t="s">
        <v>2380</v>
      </c>
      <c r="E766" s="11" t="s">
        <v>2380</v>
      </c>
      <c r="F766" s="11" t="s">
        <v>2380</v>
      </c>
      <c r="G766" s="12">
        <v>0</v>
      </c>
      <c r="H766" s="41" t="s">
        <v>2380</v>
      </c>
      <c r="I766" s="11" t="str">
        <f t="shared" si="28"/>
        <v>Overweight</v>
      </c>
      <c r="J766" s="43" t="str">
        <f t="shared" si="29"/>
        <v>Diabetes</v>
      </c>
    </row>
    <row r="767" spans="1:10" x14ac:dyDescent="0.25">
      <c r="A767" s="11" t="s">
        <v>1605</v>
      </c>
      <c r="B767" s="11">
        <v>38.869999999999997</v>
      </c>
      <c r="C767" s="11">
        <v>8.6300000000000008</v>
      </c>
      <c r="D767" s="11" t="s">
        <v>2381</v>
      </c>
      <c r="E767" s="11" t="s">
        <v>2380</v>
      </c>
      <c r="F767" s="11" t="s">
        <v>2380</v>
      </c>
      <c r="G767" s="11">
        <v>1</v>
      </c>
      <c r="H767" s="42" t="s">
        <v>2380</v>
      </c>
      <c r="I767" s="11" t="str">
        <f t="shared" si="28"/>
        <v>Obesity</v>
      </c>
      <c r="J767" s="43" t="str">
        <f t="shared" si="29"/>
        <v>Diabetes</v>
      </c>
    </row>
    <row r="768" spans="1:10" x14ac:dyDescent="0.25">
      <c r="A768" s="11" t="s">
        <v>1604</v>
      </c>
      <c r="B768" s="11">
        <v>32.299999999999997</v>
      </c>
      <c r="C768" s="11">
        <v>5.28</v>
      </c>
      <c r="D768" s="11" t="s">
        <v>2381</v>
      </c>
      <c r="E768" s="11" t="s">
        <v>2380</v>
      </c>
      <c r="F768" s="11" t="s">
        <v>2380</v>
      </c>
      <c r="G768" s="11">
        <v>2</v>
      </c>
      <c r="H768" s="42" t="s">
        <v>2380</v>
      </c>
      <c r="I768" s="11" t="str">
        <f t="shared" si="28"/>
        <v>Obesity</v>
      </c>
      <c r="J768" s="43" t="str">
        <f t="shared" si="29"/>
        <v>Normal</v>
      </c>
    </row>
    <row r="769" spans="1:10" x14ac:dyDescent="0.25">
      <c r="A769" s="11" t="s">
        <v>1603</v>
      </c>
      <c r="B769" s="11">
        <v>31.16</v>
      </c>
      <c r="C769" s="11">
        <v>7.49</v>
      </c>
      <c r="D769" s="11" t="s">
        <v>2381</v>
      </c>
      <c r="E769" s="11" t="s">
        <v>2380</v>
      </c>
      <c r="F769" s="11" t="s">
        <v>2380</v>
      </c>
      <c r="G769" s="11">
        <v>2</v>
      </c>
      <c r="H769" s="42" t="s">
        <v>2380</v>
      </c>
      <c r="I769" s="11" t="str">
        <f t="shared" si="28"/>
        <v>Obesity</v>
      </c>
      <c r="J769" s="43" t="str">
        <f t="shared" si="29"/>
        <v>Diabetes</v>
      </c>
    </row>
    <row r="770" spans="1:10" x14ac:dyDescent="0.25">
      <c r="A770" s="11" t="s">
        <v>1602</v>
      </c>
      <c r="B770" s="11">
        <v>54.59</v>
      </c>
      <c r="C770" s="11">
        <v>4.2699999999999996</v>
      </c>
      <c r="D770" s="11" t="s">
        <v>2380</v>
      </c>
      <c r="E770" s="11" t="s">
        <v>2380</v>
      </c>
      <c r="F770" s="11" t="s">
        <v>2380</v>
      </c>
      <c r="G770" s="12">
        <v>0</v>
      </c>
      <c r="H770" s="41" t="s">
        <v>2380</v>
      </c>
      <c r="I770" s="11" t="str">
        <f t="shared" si="28"/>
        <v>Obesity</v>
      </c>
      <c r="J770" s="43" t="str">
        <f t="shared" si="29"/>
        <v>Normal</v>
      </c>
    </row>
    <row r="771" spans="1:10" x14ac:dyDescent="0.25">
      <c r="A771" s="11" t="s">
        <v>1601</v>
      </c>
      <c r="B771" s="11">
        <v>21.09</v>
      </c>
      <c r="C771" s="11">
        <v>9.2200000000000006</v>
      </c>
      <c r="D771" s="11" t="s">
        <v>2381</v>
      </c>
      <c r="E771" s="11" t="s">
        <v>2380</v>
      </c>
      <c r="F771" s="11" t="s">
        <v>2380</v>
      </c>
      <c r="G771" s="11">
        <v>2</v>
      </c>
      <c r="H771" s="42" t="s">
        <v>2380</v>
      </c>
      <c r="I771" s="11" t="str">
        <f t="shared" ref="I771:I834" si="30">IF(B771 &lt; 18.5, "Underweight", IF(B771 &lt; 25, "Healthy Weight", IF(B771 &lt; 30, "Overweight", "Obesity")))</f>
        <v>Healthy Weight</v>
      </c>
      <c r="J771" s="43" t="str">
        <f t="shared" ref="J771:J834" si="31">IF(C771 &lt; 5.7, "Normal", IF(C771 &lt;= 6.4, "Prediabetes", "Diabetes"))</f>
        <v>Diabetes</v>
      </c>
    </row>
    <row r="772" spans="1:10" x14ac:dyDescent="0.25">
      <c r="A772" s="11" t="s">
        <v>1600</v>
      </c>
      <c r="B772" s="11">
        <v>52.41</v>
      </c>
      <c r="C772" s="11">
        <v>5.99</v>
      </c>
      <c r="D772" s="11" t="s">
        <v>2380</v>
      </c>
      <c r="E772" s="11" t="s">
        <v>2380</v>
      </c>
      <c r="F772" s="11" t="s">
        <v>2380</v>
      </c>
      <c r="G772" s="11">
        <v>1</v>
      </c>
      <c r="H772" s="41" t="s">
        <v>2380</v>
      </c>
      <c r="I772" s="11" t="str">
        <f t="shared" si="30"/>
        <v>Obesity</v>
      </c>
      <c r="J772" s="43" t="str">
        <f t="shared" si="31"/>
        <v>Prediabetes</v>
      </c>
    </row>
    <row r="773" spans="1:10" x14ac:dyDescent="0.25">
      <c r="A773" s="11" t="s">
        <v>1599</v>
      </c>
      <c r="B773" s="11">
        <v>41.47</v>
      </c>
      <c r="C773" s="11">
        <v>5.86</v>
      </c>
      <c r="D773" s="11" t="s">
        <v>2381</v>
      </c>
      <c r="E773" s="11" t="s">
        <v>2380</v>
      </c>
      <c r="F773" s="11" t="s">
        <v>2380</v>
      </c>
      <c r="G773" s="11">
        <v>2</v>
      </c>
      <c r="H773" s="42" t="s">
        <v>2380</v>
      </c>
      <c r="I773" s="11" t="str">
        <f t="shared" si="30"/>
        <v>Obesity</v>
      </c>
      <c r="J773" s="43" t="str">
        <f t="shared" si="31"/>
        <v>Prediabetes</v>
      </c>
    </row>
    <row r="774" spans="1:10" x14ac:dyDescent="0.25">
      <c r="A774" s="11" t="s">
        <v>1598</v>
      </c>
      <c r="B774" s="11">
        <v>33.1</v>
      </c>
      <c r="C774" s="11">
        <v>5.19</v>
      </c>
      <c r="D774" s="11" t="s">
        <v>2381</v>
      </c>
      <c r="E774" s="11" t="s">
        <v>2380</v>
      </c>
      <c r="F774" s="11" t="s">
        <v>2380</v>
      </c>
      <c r="G774" s="11">
        <v>2</v>
      </c>
      <c r="H774" s="42" t="s">
        <v>2380</v>
      </c>
      <c r="I774" s="11" t="str">
        <f t="shared" si="30"/>
        <v>Obesity</v>
      </c>
      <c r="J774" s="43" t="str">
        <f t="shared" si="31"/>
        <v>Normal</v>
      </c>
    </row>
    <row r="775" spans="1:10" x14ac:dyDescent="0.25">
      <c r="A775" s="11" t="s">
        <v>1597</v>
      </c>
      <c r="B775" s="11">
        <v>30.8</v>
      </c>
      <c r="C775" s="11">
        <v>4.37</v>
      </c>
      <c r="D775" s="11" t="s">
        <v>2381</v>
      </c>
      <c r="E775" s="11" t="s">
        <v>2380</v>
      </c>
      <c r="F775" s="11" t="s">
        <v>2380</v>
      </c>
      <c r="G775" s="11">
        <v>2</v>
      </c>
      <c r="H775" s="42" t="s">
        <v>2380</v>
      </c>
      <c r="I775" s="11" t="str">
        <f t="shared" si="30"/>
        <v>Obesity</v>
      </c>
      <c r="J775" s="43" t="str">
        <f t="shared" si="31"/>
        <v>Normal</v>
      </c>
    </row>
    <row r="776" spans="1:10" x14ac:dyDescent="0.25">
      <c r="A776" s="11" t="s">
        <v>1596</v>
      </c>
      <c r="B776" s="11">
        <v>42.06</v>
      </c>
      <c r="C776" s="11">
        <v>5.32</v>
      </c>
      <c r="D776" s="11" t="s">
        <v>2380</v>
      </c>
      <c r="E776" s="11" t="s">
        <v>2380</v>
      </c>
      <c r="F776" s="11" t="s">
        <v>2380</v>
      </c>
      <c r="G776" s="11">
        <v>1</v>
      </c>
      <c r="H776" s="41" t="s">
        <v>2380</v>
      </c>
      <c r="I776" s="11" t="str">
        <f t="shared" si="30"/>
        <v>Obesity</v>
      </c>
      <c r="J776" s="43" t="str">
        <f t="shared" si="31"/>
        <v>Normal</v>
      </c>
    </row>
    <row r="777" spans="1:10" x14ac:dyDescent="0.25">
      <c r="A777" s="11" t="s">
        <v>1595</v>
      </c>
      <c r="B777" s="11">
        <v>39.270000000000003</v>
      </c>
      <c r="C777" s="11">
        <v>5.64</v>
      </c>
      <c r="D777" s="11" t="s">
        <v>2380</v>
      </c>
      <c r="E777" s="11" t="s">
        <v>2380</v>
      </c>
      <c r="F777" s="11" t="s">
        <v>2382</v>
      </c>
      <c r="G777" s="11">
        <v>1</v>
      </c>
      <c r="H777" s="41" t="s">
        <v>2380</v>
      </c>
      <c r="I777" s="11" t="str">
        <f t="shared" si="30"/>
        <v>Obesity</v>
      </c>
      <c r="J777" s="43" t="str">
        <f t="shared" si="31"/>
        <v>Normal</v>
      </c>
    </row>
    <row r="778" spans="1:10" x14ac:dyDescent="0.25">
      <c r="A778" s="11" t="s">
        <v>1594</v>
      </c>
      <c r="B778" s="11">
        <v>30.71</v>
      </c>
      <c r="C778" s="11">
        <v>5.59</v>
      </c>
      <c r="D778" s="11" t="s">
        <v>2381</v>
      </c>
      <c r="E778" s="11" t="s">
        <v>2380</v>
      </c>
      <c r="F778" s="11" t="s">
        <v>2380</v>
      </c>
      <c r="G778" s="11">
        <v>1</v>
      </c>
      <c r="H778" s="42" t="s">
        <v>2380</v>
      </c>
      <c r="I778" s="11" t="str">
        <f t="shared" si="30"/>
        <v>Obesity</v>
      </c>
      <c r="J778" s="43" t="str">
        <f t="shared" si="31"/>
        <v>Normal</v>
      </c>
    </row>
    <row r="779" spans="1:10" x14ac:dyDescent="0.25">
      <c r="A779" s="11" t="s">
        <v>1593</v>
      </c>
      <c r="B779" s="11">
        <v>47.19</v>
      </c>
      <c r="C779" s="11">
        <v>5.29</v>
      </c>
      <c r="D779" s="11" t="s">
        <v>2380</v>
      </c>
      <c r="E779" s="11" t="s">
        <v>2380</v>
      </c>
      <c r="F779" s="11" t="s">
        <v>2380</v>
      </c>
      <c r="G779" s="12">
        <v>0</v>
      </c>
      <c r="H779" s="41" t="s">
        <v>2380</v>
      </c>
      <c r="I779" s="11" t="str">
        <f t="shared" si="30"/>
        <v>Obesity</v>
      </c>
      <c r="J779" s="43" t="str">
        <f t="shared" si="31"/>
        <v>Normal</v>
      </c>
    </row>
    <row r="780" spans="1:10" x14ac:dyDescent="0.25">
      <c r="A780" s="11" t="s">
        <v>1592</v>
      </c>
      <c r="B780" s="11">
        <v>30.02</v>
      </c>
      <c r="C780" s="11">
        <v>6.65</v>
      </c>
      <c r="D780" s="11" t="s">
        <v>2380</v>
      </c>
      <c r="E780" s="11" t="s">
        <v>2380</v>
      </c>
      <c r="F780" s="11" t="s">
        <v>2380</v>
      </c>
      <c r="G780" s="12">
        <v>0</v>
      </c>
      <c r="H780" s="41" t="s">
        <v>2380</v>
      </c>
      <c r="I780" s="11" t="str">
        <f t="shared" si="30"/>
        <v>Obesity</v>
      </c>
      <c r="J780" s="43" t="str">
        <f t="shared" si="31"/>
        <v>Diabetes</v>
      </c>
    </row>
    <row r="781" spans="1:10" x14ac:dyDescent="0.25">
      <c r="A781" s="11" t="s">
        <v>1591</v>
      </c>
      <c r="B781" s="11">
        <v>37.909999999999997</v>
      </c>
      <c r="C781" s="11">
        <v>5.68</v>
      </c>
      <c r="D781" s="11" t="s">
        <v>2381</v>
      </c>
      <c r="E781" s="11" t="s">
        <v>2380</v>
      </c>
      <c r="F781" s="11" t="s">
        <v>2380</v>
      </c>
      <c r="G781" s="12">
        <v>0</v>
      </c>
      <c r="H781" s="42" t="s">
        <v>2380</v>
      </c>
      <c r="I781" s="11" t="str">
        <f t="shared" si="30"/>
        <v>Obesity</v>
      </c>
      <c r="J781" s="43" t="str">
        <f t="shared" si="31"/>
        <v>Normal</v>
      </c>
    </row>
    <row r="782" spans="1:10" x14ac:dyDescent="0.25">
      <c r="A782" s="11" t="s">
        <v>1590</v>
      </c>
      <c r="B782" s="11">
        <v>54.61</v>
      </c>
      <c r="C782" s="11">
        <v>4.49</v>
      </c>
      <c r="D782" s="11" t="s">
        <v>2380</v>
      </c>
      <c r="E782" s="11" t="s">
        <v>2380</v>
      </c>
      <c r="F782" s="11" t="s">
        <v>2380</v>
      </c>
      <c r="G782" s="12">
        <v>0</v>
      </c>
      <c r="H782" s="41" t="s">
        <v>2380</v>
      </c>
      <c r="I782" s="11" t="str">
        <f t="shared" si="30"/>
        <v>Obesity</v>
      </c>
      <c r="J782" s="43" t="str">
        <f t="shared" si="31"/>
        <v>Normal</v>
      </c>
    </row>
    <row r="783" spans="1:10" x14ac:dyDescent="0.25">
      <c r="A783" s="11" t="s">
        <v>1589</v>
      </c>
      <c r="B783" s="11">
        <v>36.005000000000003</v>
      </c>
      <c r="C783" s="11">
        <v>6.9</v>
      </c>
      <c r="D783" s="11" t="s">
        <v>2380</v>
      </c>
      <c r="E783" s="11" t="s">
        <v>2380</v>
      </c>
      <c r="F783" s="11" t="s">
        <v>2380</v>
      </c>
      <c r="G783" s="12">
        <v>0</v>
      </c>
      <c r="H783" s="41" t="s">
        <v>2380</v>
      </c>
      <c r="I783" s="11" t="str">
        <f t="shared" si="30"/>
        <v>Obesity</v>
      </c>
      <c r="J783" s="43" t="str">
        <f t="shared" si="31"/>
        <v>Diabetes</v>
      </c>
    </row>
    <row r="784" spans="1:10" x14ac:dyDescent="0.25">
      <c r="A784" s="11" t="s">
        <v>1588</v>
      </c>
      <c r="B784" s="11">
        <v>28.7</v>
      </c>
      <c r="C784" s="11">
        <v>11.52</v>
      </c>
      <c r="D784" s="11" t="s">
        <v>2380</v>
      </c>
      <c r="E784" s="11" t="s">
        <v>2380</v>
      </c>
      <c r="F784" s="11" t="s">
        <v>2380</v>
      </c>
      <c r="G784" s="12">
        <v>0</v>
      </c>
      <c r="H784" s="41" t="s">
        <v>2380</v>
      </c>
      <c r="I784" s="11" t="str">
        <f t="shared" si="30"/>
        <v>Overweight</v>
      </c>
      <c r="J784" s="43" t="str">
        <f t="shared" si="31"/>
        <v>Diabetes</v>
      </c>
    </row>
    <row r="785" spans="1:10" x14ac:dyDescent="0.25">
      <c r="A785" s="11" t="s">
        <v>1587</v>
      </c>
      <c r="B785" s="11">
        <v>34.295000000000002</v>
      </c>
      <c r="C785" s="11">
        <v>11.24</v>
      </c>
      <c r="D785" s="11" t="s">
        <v>2380</v>
      </c>
      <c r="E785" s="11" t="s">
        <v>2380</v>
      </c>
      <c r="F785" s="11" t="s">
        <v>2380</v>
      </c>
      <c r="G785" s="12">
        <v>0</v>
      </c>
      <c r="H785" s="41" t="s">
        <v>2380</v>
      </c>
      <c r="I785" s="11" t="str">
        <f t="shared" si="30"/>
        <v>Obesity</v>
      </c>
      <c r="J785" s="43" t="str">
        <f t="shared" si="31"/>
        <v>Diabetes</v>
      </c>
    </row>
    <row r="786" spans="1:10" x14ac:dyDescent="0.25">
      <c r="A786" s="11" t="s">
        <v>1586</v>
      </c>
      <c r="B786" s="11">
        <v>27.55</v>
      </c>
      <c r="C786" s="11">
        <v>10.98</v>
      </c>
      <c r="D786" s="11" t="s">
        <v>2380</v>
      </c>
      <c r="E786" s="11" t="s">
        <v>2380</v>
      </c>
      <c r="F786" s="11" t="s">
        <v>2380</v>
      </c>
      <c r="G786" s="12">
        <v>0</v>
      </c>
      <c r="H786" s="41" t="s">
        <v>2380</v>
      </c>
      <c r="I786" s="11" t="str">
        <f t="shared" si="30"/>
        <v>Overweight</v>
      </c>
      <c r="J786" s="43" t="str">
        <f t="shared" si="31"/>
        <v>Diabetes</v>
      </c>
    </row>
    <row r="787" spans="1:10" x14ac:dyDescent="0.25">
      <c r="A787" s="11" t="s">
        <v>1585</v>
      </c>
      <c r="B787" s="11">
        <v>40.700000000000003</v>
      </c>
      <c r="C787" s="11">
        <v>5.42</v>
      </c>
      <c r="D787" s="11" t="s">
        <v>2380</v>
      </c>
      <c r="E787" s="11" t="s">
        <v>2380</v>
      </c>
      <c r="F787" s="11" t="s">
        <v>2380</v>
      </c>
      <c r="G787" s="12">
        <v>0</v>
      </c>
      <c r="H787" s="41" t="s">
        <v>2380</v>
      </c>
      <c r="I787" s="11" t="str">
        <f t="shared" si="30"/>
        <v>Obesity</v>
      </c>
      <c r="J787" s="43" t="str">
        <f t="shared" si="31"/>
        <v>Normal</v>
      </c>
    </row>
    <row r="788" spans="1:10" x14ac:dyDescent="0.25">
      <c r="A788" s="11" t="s">
        <v>1584</v>
      </c>
      <c r="B788" s="11">
        <v>18.335000000000001</v>
      </c>
      <c r="C788" s="11">
        <v>10.97</v>
      </c>
      <c r="D788" s="11" t="s">
        <v>2380</v>
      </c>
      <c r="E788" s="11" t="s">
        <v>2380</v>
      </c>
      <c r="F788" s="11" t="s">
        <v>2380</v>
      </c>
      <c r="G788" s="12">
        <v>0</v>
      </c>
      <c r="H788" s="41" t="s">
        <v>2380</v>
      </c>
      <c r="I788" s="11" t="str">
        <f t="shared" si="30"/>
        <v>Underweight</v>
      </c>
      <c r="J788" s="43" t="str">
        <f t="shared" si="31"/>
        <v>Diabetes</v>
      </c>
    </row>
    <row r="789" spans="1:10" x14ac:dyDescent="0.25">
      <c r="A789" s="11" t="s">
        <v>1583</v>
      </c>
      <c r="B789" s="11">
        <v>33.914999999999999</v>
      </c>
      <c r="C789" s="11">
        <v>9.56</v>
      </c>
      <c r="D789" s="11" t="s">
        <v>2381</v>
      </c>
      <c r="E789" s="11" t="s">
        <v>2380</v>
      </c>
      <c r="F789" s="11" t="s">
        <v>2380</v>
      </c>
      <c r="G789" s="11">
        <v>2</v>
      </c>
      <c r="H789" s="42" t="s">
        <v>2380</v>
      </c>
      <c r="I789" s="11" t="str">
        <f t="shared" si="30"/>
        <v>Obesity</v>
      </c>
      <c r="J789" s="43" t="str">
        <f t="shared" si="31"/>
        <v>Diabetes</v>
      </c>
    </row>
    <row r="790" spans="1:10" x14ac:dyDescent="0.25">
      <c r="A790" s="11" t="s">
        <v>1582</v>
      </c>
      <c r="B790" s="11">
        <v>33.534999999999997</v>
      </c>
      <c r="C790" s="11">
        <v>9.4</v>
      </c>
      <c r="D790" s="11" t="s">
        <v>2381</v>
      </c>
      <c r="E790" s="11" t="s">
        <v>2380</v>
      </c>
      <c r="F790" s="11" t="s">
        <v>2380</v>
      </c>
      <c r="G790" s="11">
        <v>2</v>
      </c>
      <c r="H790" s="42" t="s">
        <v>2380</v>
      </c>
      <c r="I790" s="11" t="str">
        <f t="shared" si="30"/>
        <v>Obesity</v>
      </c>
      <c r="J790" s="43" t="str">
        <f t="shared" si="31"/>
        <v>Diabetes</v>
      </c>
    </row>
    <row r="791" spans="1:10" x14ac:dyDescent="0.25">
      <c r="A791" s="11" t="s">
        <v>1581</v>
      </c>
      <c r="B791" s="11">
        <v>23.655000000000001</v>
      </c>
      <c r="C791" s="11">
        <v>8.48</v>
      </c>
      <c r="D791" s="11" t="s">
        <v>2381</v>
      </c>
      <c r="E791" s="11" t="s">
        <v>2380</v>
      </c>
      <c r="F791" s="11" t="s">
        <v>2380</v>
      </c>
      <c r="G791" s="11">
        <v>2</v>
      </c>
      <c r="H791" s="42" t="s">
        <v>2380</v>
      </c>
      <c r="I791" s="11" t="str">
        <f t="shared" si="30"/>
        <v>Healthy Weight</v>
      </c>
      <c r="J791" s="43" t="str">
        <f t="shared" si="31"/>
        <v>Diabetes</v>
      </c>
    </row>
    <row r="792" spans="1:10" x14ac:dyDescent="0.25">
      <c r="A792" s="11" t="s">
        <v>1580</v>
      </c>
      <c r="B792" s="11">
        <v>28</v>
      </c>
      <c r="C792" s="11">
        <v>5.57</v>
      </c>
      <c r="D792" s="11" t="s">
        <v>2380</v>
      </c>
      <c r="E792" s="11" t="s">
        <v>2380</v>
      </c>
      <c r="F792" s="11" t="s">
        <v>2380</v>
      </c>
      <c r="G792" s="12">
        <v>0</v>
      </c>
      <c r="H792" s="41" t="s">
        <v>2380</v>
      </c>
      <c r="I792" s="11" t="str">
        <f t="shared" si="30"/>
        <v>Overweight</v>
      </c>
      <c r="J792" s="43" t="str">
        <f t="shared" si="31"/>
        <v>Normal</v>
      </c>
    </row>
    <row r="793" spans="1:10" x14ac:dyDescent="0.25">
      <c r="A793" s="11" t="s">
        <v>1579</v>
      </c>
      <c r="B793" s="11">
        <v>30.23</v>
      </c>
      <c r="C793" s="11">
        <v>6.94</v>
      </c>
      <c r="D793" s="11" t="s">
        <v>2381</v>
      </c>
      <c r="E793" s="11" t="s">
        <v>2380</v>
      </c>
      <c r="F793" s="11" t="s">
        <v>2382</v>
      </c>
      <c r="G793" s="11">
        <v>1</v>
      </c>
      <c r="H793" s="42" t="s">
        <v>2380</v>
      </c>
      <c r="I793" s="11" t="str">
        <f t="shared" si="30"/>
        <v>Obesity</v>
      </c>
      <c r="J793" s="43" t="str">
        <f t="shared" si="31"/>
        <v>Diabetes</v>
      </c>
    </row>
    <row r="794" spans="1:10" x14ac:dyDescent="0.25">
      <c r="A794" s="11" t="s">
        <v>1578</v>
      </c>
      <c r="B794" s="11">
        <v>51.14</v>
      </c>
      <c r="C794" s="11">
        <v>4.05</v>
      </c>
      <c r="D794" s="11" t="s">
        <v>2380</v>
      </c>
      <c r="E794" s="11" t="s">
        <v>2380</v>
      </c>
      <c r="F794" s="11" t="s">
        <v>2380</v>
      </c>
      <c r="G794" s="11">
        <v>1</v>
      </c>
      <c r="H794" s="41" t="s">
        <v>2380</v>
      </c>
      <c r="I794" s="11" t="str">
        <f t="shared" si="30"/>
        <v>Obesity</v>
      </c>
      <c r="J794" s="43" t="str">
        <f t="shared" si="31"/>
        <v>Normal</v>
      </c>
    </row>
    <row r="795" spans="1:10" x14ac:dyDescent="0.25">
      <c r="A795" s="11" t="s">
        <v>1577</v>
      </c>
      <c r="B795" s="11">
        <v>24.32</v>
      </c>
      <c r="C795" s="11">
        <v>10.220000000000001</v>
      </c>
      <c r="D795" s="11" t="s">
        <v>2380</v>
      </c>
      <c r="E795" s="11" t="s">
        <v>2380</v>
      </c>
      <c r="F795" s="11" t="s">
        <v>2380</v>
      </c>
      <c r="G795" s="12">
        <v>0</v>
      </c>
      <c r="H795" s="41" t="s">
        <v>2380</v>
      </c>
      <c r="I795" s="11" t="str">
        <f t="shared" si="30"/>
        <v>Healthy Weight</v>
      </c>
      <c r="J795" s="43" t="str">
        <f t="shared" si="31"/>
        <v>Diabetes</v>
      </c>
    </row>
    <row r="796" spans="1:10" x14ac:dyDescent="0.25">
      <c r="A796" s="11" t="s">
        <v>1576</v>
      </c>
      <c r="B796" s="11">
        <v>38.06</v>
      </c>
      <c r="C796" s="11">
        <v>9.24</v>
      </c>
      <c r="D796" s="11" t="s">
        <v>2380</v>
      </c>
      <c r="E796" s="11" t="s">
        <v>2380</v>
      </c>
      <c r="F796" s="11" t="s">
        <v>2380</v>
      </c>
      <c r="G796" s="12">
        <v>0</v>
      </c>
      <c r="H796" s="41" t="s">
        <v>2380</v>
      </c>
      <c r="I796" s="11" t="str">
        <f t="shared" si="30"/>
        <v>Obesity</v>
      </c>
      <c r="J796" s="43" t="str">
        <f t="shared" si="31"/>
        <v>Diabetes</v>
      </c>
    </row>
    <row r="797" spans="1:10" x14ac:dyDescent="0.25">
      <c r="A797" s="11" t="s">
        <v>1575</v>
      </c>
      <c r="B797" s="11">
        <v>37.700000000000003</v>
      </c>
      <c r="C797" s="11">
        <v>8.6</v>
      </c>
      <c r="D797" s="11" t="s">
        <v>2380</v>
      </c>
      <c r="E797" s="11" t="s">
        <v>2380</v>
      </c>
      <c r="F797" s="11" t="s">
        <v>2380</v>
      </c>
      <c r="G797" s="12">
        <v>0</v>
      </c>
      <c r="H797" s="41" t="s">
        <v>2380</v>
      </c>
      <c r="I797" s="11" t="str">
        <f t="shared" si="30"/>
        <v>Obesity</v>
      </c>
      <c r="J797" s="43" t="str">
        <f t="shared" si="31"/>
        <v>Diabetes</v>
      </c>
    </row>
    <row r="798" spans="1:10" x14ac:dyDescent="0.25">
      <c r="A798" s="11" t="s">
        <v>1574</v>
      </c>
      <c r="B798" s="11">
        <v>44</v>
      </c>
      <c r="C798" s="11">
        <v>9.32</v>
      </c>
      <c r="D798" s="11" t="s">
        <v>2381</v>
      </c>
      <c r="E798" s="11" t="s">
        <v>2380</v>
      </c>
      <c r="F798" s="11" t="s">
        <v>2380</v>
      </c>
      <c r="G798" s="11">
        <v>2</v>
      </c>
      <c r="H798" s="42" t="s">
        <v>2380</v>
      </c>
      <c r="I798" s="11" t="str">
        <f t="shared" si="30"/>
        <v>Obesity</v>
      </c>
      <c r="J798" s="43" t="str">
        <f t="shared" si="31"/>
        <v>Diabetes</v>
      </c>
    </row>
    <row r="799" spans="1:10" x14ac:dyDescent="0.25">
      <c r="A799" s="11" t="s">
        <v>1573</v>
      </c>
      <c r="B799" s="11">
        <v>41.45</v>
      </c>
      <c r="C799" s="11">
        <v>6.12</v>
      </c>
      <c r="D799" s="11" t="s">
        <v>2381</v>
      </c>
      <c r="E799" s="11" t="s">
        <v>2380</v>
      </c>
      <c r="F799" s="11" t="s">
        <v>2380</v>
      </c>
      <c r="G799" s="12">
        <v>0</v>
      </c>
      <c r="H799" s="42" t="s">
        <v>2380</v>
      </c>
      <c r="I799" s="11" t="str">
        <f t="shared" si="30"/>
        <v>Obesity</v>
      </c>
      <c r="J799" s="43" t="str">
        <f t="shared" si="31"/>
        <v>Prediabetes</v>
      </c>
    </row>
    <row r="800" spans="1:10" x14ac:dyDescent="0.25">
      <c r="A800" s="11" t="s">
        <v>1572</v>
      </c>
      <c r="B800" s="11">
        <v>25.364999999999998</v>
      </c>
      <c r="C800" s="11">
        <v>9.19</v>
      </c>
      <c r="D800" s="11" t="s">
        <v>2381</v>
      </c>
      <c r="E800" s="11" t="s">
        <v>2380</v>
      </c>
      <c r="F800" s="11" t="s">
        <v>2380</v>
      </c>
      <c r="G800" s="12">
        <v>0</v>
      </c>
      <c r="H800" s="42" t="s">
        <v>2380</v>
      </c>
      <c r="I800" s="11" t="str">
        <f t="shared" si="30"/>
        <v>Overweight</v>
      </c>
      <c r="J800" s="43" t="str">
        <f t="shared" si="31"/>
        <v>Diabetes</v>
      </c>
    </row>
    <row r="801" spans="1:10" x14ac:dyDescent="0.25">
      <c r="A801" s="11" t="s">
        <v>1571</v>
      </c>
      <c r="B801" s="11">
        <v>34.56</v>
      </c>
      <c r="C801" s="11">
        <v>5.84</v>
      </c>
      <c r="D801" s="11" t="s">
        <v>2381</v>
      </c>
      <c r="E801" s="11" t="s">
        <v>2380</v>
      </c>
      <c r="F801" s="11" t="s">
        <v>2382</v>
      </c>
      <c r="G801" s="11">
        <v>1</v>
      </c>
      <c r="H801" s="42" t="s">
        <v>2380</v>
      </c>
      <c r="I801" s="11" t="str">
        <f t="shared" si="30"/>
        <v>Obesity</v>
      </c>
      <c r="J801" s="43" t="str">
        <f t="shared" si="31"/>
        <v>Prediabetes</v>
      </c>
    </row>
    <row r="802" spans="1:10" x14ac:dyDescent="0.25">
      <c r="A802" s="11" t="s">
        <v>1570</v>
      </c>
      <c r="B802" s="11">
        <v>28.2</v>
      </c>
      <c r="C802" s="11">
        <v>7.19</v>
      </c>
      <c r="D802" s="11" t="s">
        <v>2381</v>
      </c>
      <c r="E802" s="11" t="s">
        <v>2380</v>
      </c>
      <c r="F802" s="11" t="s">
        <v>2380</v>
      </c>
      <c r="G802" s="11">
        <v>2</v>
      </c>
      <c r="H802" s="42" t="s">
        <v>2380</v>
      </c>
      <c r="I802" s="11" t="str">
        <f t="shared" si="30"/>
        <v>Overweight</v>
      </c>
      <c r="J802" s="43" t="str">
        <f t="shared" si="31"/>
        <v>Diabetes</v>
      </c>
    </row>
    <row r="803" spans="1:10" x14ac:dyDescent="0.25">
      <c r="A803" s="11" t="s">
        <v>1569</v>
      </c>
      <c r="B803" s="11">
        <v>30.43</v>
      </c>
      <c r="C803" s="11">
        <v>9.39</v>
      </c>
      <c r="D803" s="11" t="s">
        <v>2380</v>
      </c>
      <c r="E803" s="11" t="s">
        <v>2380</v>
      </c>
      <c r="F803" s="11" t="s">
        <v>2380</v>
      </c>
      <c r="G803" s="12">
        <v>0</v>
      </c>
      <c r="H803" s="41" t="s">
        <v>2380</v>
      </c>
      <c r="I803" s="11" t="str">
        <f t="shared" si="30"/>
        <v>Obesity</v>
      </c>
      <c r="J803" s="43" t="str">
        <f t="shared" si="31"/>
        <v>Diabetes</v>
      </c>
    </row>
    <row r="804" spans="1:10" x14ac:dyDescent="0.25">
      <c r="A804" s="11" t="s">
        <v>1568</v>
      </c>
      <c r="B804" s="11">
        <v>32.395000000000003</v>
      </c>
      <c r="C804" s="11">
        <v>4.2699999999999996</v>
      </c>
      <c r="D804" s="11" t="s">
        <v>2381</v>
      </c>
      <c r="E804" s="11" t="s">
        <v>2380</v>
      </c>
      <c r="F804" s="11" t="s">
        <v>2380</v>
      </c>
      <c r="G804" s="11">
        <v>1</v>
      </c>
      <c r="H804" s="42" t="s">
        <v>2380</v>
      </c>
      <c r="I804" s="11" t="str">
        <f t="shared" si="30"/>
        <v>Obesity</v>
      </c>
      <c r="J804" s="43" t="str">
        <f t="shared" si="31"/>
        <v>Normal</v>
      </c>
    </row>
    <row r="805" spans="1:10" x14ac:dyDescent="0.25">
      <c r="A805" s="11" t="s">
        <v>1567</v>
      </c>
      <c r="B805" s="11">
        <v>24.035</v>
      </c>
      <c r="C805" s="11">
        <v>11.71</v>
      </c>
      <c r="D805" s="11" t="s">
        <v>2380</v>
      </c>
      <c r="E805" s="11" t="s">
        <v>2380</v>
      </c>
      <c r="F805" s="11" t="s">
        <v>2380</v>
      </c>
      <c r="G805" s="12">
        <v>0</v>
      </c>
      <c r="H805" s="41" t="s">
        <v>2380</v>
      </c>
      <c r="I805" s="11" t="str">
        <f t="shared" si="30"/>
        <v>Healthy Weight</v>
      </c>
      <c r="J805" s="43" t="str">
        <f t="shared" si="31"/>
        <v>Diabetes</v>
      </c>
    </row>
    <row r="806" spans="1:10" x14ac:dyDescent="0.25">
      <c r="A806" s="11" t="s">
        <v>1566</v>
      </c>
      <c r="B806" s="11">
        <v>37.119999999999997</v>
      </c>
      <c r="C806" s="11">
        <v>5.29</v>
      </c>
      <c r="D806" s="11" t="s">
        <v>2380</v>
      </c>
      <c r="E806" s="11" t="s">
        <v>2380</v>
      </c>
      <c r="F806" s="11" t="s">
        <v>2380</v>
      </c>
      <c r="G806" s="11">
        <v>2</v>
      </c>
      <c r="H806" s="41" t="s">
        <v>2380</v>
      </c>
      <c r="I806" s="11" t="str">
        <f t="shared" si="30"/>
        <v>Obesity</v>
      </c>
      <c r="J806" s="43" t="str">
        <f t="shared" si="31"/>
        <v>Normal</v>
      </c>
    </row>
    <row r="807" spans="1:10" x14ac:dyDescent="0.25">
      <c r="A807" s="11" t="s">
        <v>1565</v>
      </c>
      <c r="B807" s="11">
        <v>34.840000000000003</v>
      </c>
      <c r="C807" s="11">
        <v>6</v>
      </c>
      <c r="D807" s="11" t="s">
        <v>2381</v>
      </c>
      <c r="E807" s="11" t="s">
        <v>2380</v>
      </c>
      <c r="F807" s="11" t="s">
        <v>2382</v>
      </c>
      <c r="G807" s="11">
        <v>1</v>
      </c>
      <c r="H807" s="42" t="s">
        <v>2380</v>
      </c>
      <c r="I807" s="11" t="str">
        <f t="shared" si="30"/>
        <v>Obesity</v>
      </c>
      <c r="J807" s="43" t="str">
        <f t="shared" si="31"/>
        <v>Prediabetes</v>
      </c>
    </row>
    <row r="808" spans="1:10" x14ac:dyDescent="0.25">
      <c r="A808" s="11" t="s">
        <v>1564</v>
      </c>
      <c r="B808" s="11">
        <v>29.53</v>
      </c>
      <c r="C808" s="11">
        <v>10.64</v>
      </c>
      <c r="D808" s="11" t="s">
        <v>2380</v>
      </c>
      <c r="E808" s="11" t="s">
        <v>2380</v>
      </c>
      <c r="F808" s="11" t="s">
        <v>2380</v>
      </c>
      <c r="G808" s="12">
        <v>0</v>
      </c>
      <c r="H808" s="41" t="s">
        <v>2380</v>
      </c>
      <c r="I808" s="11" t="str">
        <f t="shared" si="30"/>
        <v>Overweight</v>
      </c>
      <c r="J808" s="43" t="str">
        <f t="shared" si="31"/>
        <v>Diabetes</v>
      </c>
    </row>
    <row r="809" spans="1:10" x14ac:dyDescent="0.25">
      <c r="A809" s="11" t="s">
        <v>1563</v>
      </c>
      <c r="B809" s="11">
        <v>42.51</v>
      </c>
      <c r="C809" s="11">
        <v>8.2100000000000009</v>
      </c>
      <c r="D809" s="11" t="s">
        <v>2381</v>
      </c>
      <c r="E809" s="11" t="s">
        <v>2380</v>
      </c>
      <c r="F809" s="11" t="s">
        <v>2380</v>
      </c>
      <c r="G809" s="12">
        <v>0</v>
      </c>
      <c r="H809" s="42" t="s">
        <v>2380</v>
      </c>
      <c r="I809" s="11" t="str">
        <f t="shared" si="30"/>
        <v>Obesity</v>
      </c>
      <c r="J809" s="43" t="str">
        <f t="shared" si="31"/>
        <v>Diabetes</v>
      </c>
    </row>
    <row r="810" spans="1:10" x14ac:dyDescent="0.25">
      <c r="A810" s="11" t="s">
        <v>1562</v>
      </c>
      <c r="B810" s="11">
        <v>38.14</v>
      </c>
      <c r="C810" s="11">
        <v>5.58</v>
      </c>
      <c r="D810" s="11" t="s">
        <v>2380</v>
      </c>
      <c r="E810" s="11" t="s">
        <v>2380</v>
      </c>
      <c r="F810" s="11" t="s">
        <v>2382</v>
      </c>
      <c r="G810" s="11">
        <v>1</v>
      </c>
      <c r="H810" s="41" t="s">
        <v>2380</v>
      </c>
      <c r="I810" s="11" t="str">
        <f t="shared" si="30"/>
        <v>Obesity</v>
      </c>
      <c r="J810" s="43" t="str">
        <f t="shared" si="31"/>
        <v>Normal</v>
      </c>
    </row>
    <row r="811" spans="1:10" x14ac:dyDescent="0.25">
      <c r="A811" s="11" t="s">
        <v>1561</v>
      </c>
      <c r="B811" s="11">
        <v>39.93</v>
      </c>
      <c r="C811" s="11">
        <v>8.75</v>
      </c>
      <c r="D811" s="11" t="s">
        <v>2380</v>
      </c>
      <c r="E811" s="11" t="s">
        <v>2380</v>
      </c>
      <c r="F811" s="11" t="s">
        <v>2380</v>
      </c>
      <c r="G811" s="12">
        <v>0</v>
      </c>
      <c r="H811" s="41" t="s">
        <v>2380</v>
      </c>
      <c r="I811" s="11" t="str">
        <f t="shared" si="30"/>
        <v>Obesity</v>
      </c>
      <c r="J811" s="43" t="str">
        <f t="shared" si="31"/>
        <v>Diabetes</v>
      </c>
    </row>
    <row r="812" spans="1:10" x14ac:dyDescent="0.25">
      <c r="A812" s="11" t="s">
        <v>1560</v>
      </c>
      <c r="B812" s="11">
        <v>38.83</v>
      </c>
      <c r="C812" s="11">
        <v>11.86</v>
      </c>
      <c r="D812" s="11" t="s">
        <v>2380</v>
      </c>
      <c r="E812" s="11" t="s">
        <v>2380</v>
      </c>
      <c r="F812" s="11" t="s">
        <v>2380</v>
      </c>
      <c r="G812" s="12">
        <v>0</v>
      </c>
      <c r="H812" s="41" t="s">
        <v>2380</v>
      </c>
      <c r="I812" s="11" t="str">
        <f t="shared" si="30"/>
        <v>Obesity</v>
      </c>
      <c r="J812" s="43" t="str">
        <f t="shared" si="31"/>
        <v>Diabetes</v>
      </c>
    </row>
    <row r="813" spans="1:10" x14ac:dyDescent="0.25">
      <c r="A813" s="11" t="s">
        <v>1559</v>
      </c>
      <c r="B813" s="11">
        <v>37.4</v>
      </c>
      <c r="C813" s="11">
        <v>11.46</v>
      </c>
      <c r="D813" s="11" t="s">
        <v>2380</v>
      </c>
      <c r="E813" s="11" t="s">
        <v>2380</v>
      </c>
      <c r="F813" s="11" t="s">
        <v>2380</v>
      </c>
      <c r="G813" s="12">
        <v>0</v>
      </c>
      <c r="H813" s="41" t="s">
        <v>2380</v>
      </c>
      <c r="I813" s="11" t="str">
        <f t="shared" si="30"/>
        <v>Obesity</v>
      </c>
      <c r="J813" s="43" t="str">
        <f t="shared" si="31"/>
        <v>Diabetes</v>
      </c>
    </row>
    <row r="814" spans="1:10" x14ac:dyDescent="0.25">
      <c r="A814" s="11" t="s">
        <v>1558</v>
      </c>
      <c r="B814" s="11">
        <v>21.4</v>
      </c>
      <c r="C814" s="11">
        <v>9.0299999999999994</v>
      </c>
      <c r="D814" s="11" t="s">
        <v>2380</v>
      </c>
      <c r="E814" s="11" t="s">
        <v>2380</v>
      </c>
      <c r="F814" s="11" t="s">
        <v>2380</v>
      </c>
      <c r="G814" s="12">
        <v>0</v>
      </c>
      <c r="H814" s="41" t="s">
        <v>2380</v>
      </c>
      <c r="I814" s="11" t="str">
        <f t="shared" si="30"/>
        <v>Healthy Weight</v>
      </c>
      <c r="J814" s="43" t="str">
        <f t="shared" si="31"/>
        <v>Diabetes</v>
      </c>
    </row>
    <row r="815" spans="1:10" x14ac:dyDescent="0.25">
      <c r="A815" s="11" t="s">
        <v>1557</v>
      </c>
      <c r="B815" s="11">
        <v>38.380000000000003</v>
      </c>
      <c r="C815" s="11">
        <v>8.26</v>
      </c>
      <c r="D815" s="11" t="s">
        <v>2381</v>
      </c>
      <c r="E815" s="11" t="s">
        <v>2380</v>
      </c>
      <c r="F815" s="11" t="s">
        <v>2380</v>
      </c>
      <c r="G815" s="11">
        <v>2</v>
      </c>
      <c r="H815" s="42" t="s">
        <v>2380</v>
      </c>
      <c r="I815" s="11" t="str">
        <f t="shared" si="30"/>
        <v>Obesity</v>
      </c>
      <c r="J815" s="43" t="str">
        <f t="shared" si="31"/>
        <v>Diabetes</v>
      </c>
    </row>
    <row r="816" spans="1:10" x14ac:dyDescent="0.25">
      <c r="A816" s="11" t="s">
        <v>1556</v>
      </c>
      <c r="B816" s="11">
        <v>33.659999999999997</v>
      </c>
      <c r="C816" s="11">
        <v>5.42</v>
      </c>
      <c r="D816" s="11" t="s">
        <v>2381</v>
      </c>
      <c r="E816" s="11" t="s">
        <v>2380</v>
      </c>
      <c r="F816" s="11" t="s">
        <v>2380</v>
      </c>
      <c r="G816" s="11">
        <v>2</v>
      </c>
      <c r="H816" s="42" t="s">
        <v>2380</v>
      </c>
      <c r="I816" s="11" t="str">
        <f t="shared" si="30"/>
        <v>Obesity</v>
      </c>
      <c r="J816" s="43" t="str">
        <f t="shared" si="31"/>
        <v>Normal</v>
      </c>
    </row>
    <row r="817" spans="1:10" x14ac:dyDescent="0.25">
      <c r="A817" s="11" t="s">
        <v>1555</v>
      </c>
      <c r="B817" s="11">
        <v>31.79</v>
      </c>
      <c r="C817" s="11">
        <v>11.33</v>
      </c>
      <c r="D817" s="11" t="s">
        <v>2381</v>
      </c>
      <c r="E817" s="11" t="s">
        <v>2380</v>
      </c>
      <c r="F817" s="11" t="s">
        <v>2382</v>
      </c>
      <c r="G817" s="11">
        <v>1</v>
      </c>
      <c r="H817" s="42" t="s">
        <v>2380</v>
      </c>
      <c r="I817" s="11" t="str">
        <f t="shared" si="30"/>
        <v>Obesity</v>
      </c>
      <c r="J817" s="43" t="str">
        <f t="shared" si="31"/>
        <v>Diabetes</v>
      </c>
    </row>
    <row r="818" spans="1:10" x14ac:dyDescent="0.25">
      <c r="A818" s="11" t="s">
        <v>1554</v>
      </c>
      <c r="B818" s="11">
        <v>29.7</v>
      </c>
      <c r="C818" s="11">
        <v>7.69</v>
      </c>
      <c r="D818" s="11" t="s">
        <v>2381</v>
      </c>
      <c r="E818" s="11" t="s">
        <v>2380</v>
      </c>
      <c r="F818" s="11" t="s">
        <v>2382</v>
      </c>
      <c r="G818" s="11">
        <v>1</v>
      </c>
      <c r="H818" s="42" t="s">
        <v>2380</v>
      </c>
      <c r="I818" s="11" t="str">
        <f t="shared" si="30"/>
        <v>Overweight</v>
      </c>
      <c r="J818" s="43" t="str">
        <f t="shared" si="31"/>
        <v>Diabetes</v>
      </c>
    </row>
    <row r="819" spans="1:10" x14ac:dyDescent="0.25">
      <c r="A819" s="11" t="s">
        <v>1553</v>
      </c>
      <c r="B819" s="11">
        <v>25.46</v>
      </c>
      <c r="C819" s="11">
        <v>8.77</v>
      </c>
      <c r="D819" s="11" t="s">
        <v>2381</v>
      </c>
      <c r="E819" s="11" t="s">
        <v>2380</v>
      </c>
      <c r="F819" s="11" t="s">
        <v>2382</v>
      </c>
      <c r="G819" s="11">
        <v>1</v>
      </c>
      <c r="H819" s="42" t="s">
        <v>2380</v>
      </c>
      <c r="I819" s="11" t="str">
        <f t="shared" si="30"/>
        <v>Overweight</v>
      </c>
      <c r="J819" s="43" t="str">
        <f t="shared" si="31"/>
        <v>Diabetes</v>
      </c>
    </row>
    <row r="820" spans="1:10" x14ac:dyDescent="0.25">
      <c r="A820" s="11" t="s">
        <v>1552</v>
      </c>
      <c r="B820" s="11">
        <v>39.14</v>
      </c>
      <c r="C820" s="11">
        <v>4.91</v>
      </c>
      <c r="D820" s="11" t="s">
        <v>2380</v>
      </c>
      <c r="E820" s="11" t="s">
        <v>2381</v>
      </c>
      <c r="F820" s="11" t="s">
        <v>2380</v>
      </c>
      <c r="G820" s="11">
        <v>1</v>
      </c>
      <c r="H820" s="41" t="s">
        <v>2380</v>
      </c>
      <c r="I820" s="11" t="str">
        <f t="shared" si="30"/>
        <v>Obesity</v>
      </c>
      <c r="J820" s="43" t="str">
        <f t="shared" si="31"/>
        <v>Normal</v>
      </c>
    </row>
    <row r="821" spans="1:10" x14ac:dyDescent="0.25">
      <c r="A821" s="11" t="s">
        <v>1551</v>
      </c>
      <c r="B821" s="11">
        <v>41.2</v>
      </c>
      <c r="C821" s="11">
        <v>4.95</v>
      </c>
      <c r="D821" s="11" t="s">
        <v>2380</v>
      </c>
      <c r="E821" s="11" t="s">
        <v>2380</v>
      </c>
      <c r="F821" s="11" t="s">
        <v>2380</v>
      </c>
      <c r="G821" s="11">
        <v>1</v>
      </c>
      <c r="H821" s="41" t="s">
        <v>2380</v>
      </c>
      <c r="I821" s="11" t="str">
        <f t="shared" si="30"/>
        <v>Obesity</v>
      </c>
      <c r="J821" s="43" t="str">
        <f t="shared" si="31"/>
        <v>Normal</v>
      </c>
    </row>
    <row r="822" spans="1:10" x14ac:dyDescent="0.25">
      <c r="A822" s="11" t="s">
        <v>1550</v>
      </c>
      <c r="B822" s="11">
        <v>28.81</v>
      </c>
      <c r="C822" s="11">
        <v>10.8</v>
      </c>
      <c r="D822" s="11" t="s">
        <v>2381</v>
      </c>
      <c r="E822" s="11" t="s">
        <v>2380</v>
      </c>
      <c r="F822" s="11" t="s">
        <v>2382</v>
      </c>
      <c r="G822" s="11">
        <v>1</v>
      </c>
      <c r="H822" s="42" t="s">
        <v>2380</v>
      </c>
      <c r="I822" s="11" t="str">
        <f t="shared" si="30"/>
        <v>Overweight</v>
      </c>
      <c r="J822" s="43" t="str">
        <f t="shared" si="31"/>
        <v>Diabetes</v>
      </c>
    </row>
    <row r="823" spans="1:10" x14ac:dyDescent="0.25">
      <c r="A823" s="11" t="s">
        <v>1549</v>
      </c>
      <c r="B823" s="11">
        <v>37.409999999999997</v>
      </c>
      <c r="C823" s="11">
        <v>7.21</v>
      </c>
      <c r="D823" s="11" t="s">
        <v>2380</v>
      </c>
      <c r="E823" s="11" t="s">
        <v>2380</v>
      </c>
      <c r="F823" s="11" t="s">
        <v>2380</v>
      </c>
      <c r="G823" s="11">
        <v>2</v>
      </c>
      <c r="H823" s="41" t="s">
        <v>2380</v>
      </c>
      <c r="I823" s="11" t="str">
        <f t="shared" si="30"/>
        <v>Obesity</v>
      </c>
      <c r="J823" s="43" t="str">
        <f t="shared" si="31"/>
        <v>Diabetes</v>
      </c>
    </row>
    <row r="824" spans="1:10" x14ac:dyDescent="0.25">
      <c r="A824" s="11" t="s">
        <v>1548</v>
      </c>
      <c r="B824" s="11">
        <v>52.54</v>
      </c>
      <c r="C824" s="11">
        <v>5.12</v>
      </c>
      <c r="D824" s="11" t="s">
        <v>2380</v>
      </c>
      <c r="E824" s="11" t="s">
        <v>2380</v>
      </c>
      <c r="F824" s="11" t="s">
        <v>2382</v>
      </c>
      <c r="G824" s="11">
        <v>1</v>
      </c>
      <c r="H824" s="41" t="s">
        <v>2380</v>
      </c>
      <c r="I824" s="11" t="str">
        <f t="shared" si="30"/>
        <v>Obesity</v>
      </c>
      <c r="J824" s="43" t="str">
        <f t="shared" si="31"/>
        <v>Normal</v>
      </c>
    </row>
    <row r="825" spans="1:10" x14ac:dyDescent="0.25">
      <c r="A825" s="11" t="s">
        <v>1547</v>
      </c>
      <c r="B825" s="11">
        <v>17.29</v>
      </c>
      <c r="C825" s="11">
        <v>4.62</v>
      </c>
      <c r="D825" s="11" t="s">
        <v>2380</v>
      </c>
      <c r="E825" s="11" t="s">
        <v>2381</v>
      </c>
      <c r="F825" s="11" t="s">
        <v>2380</v>
      </c>
      <c r="G825" s="11">
        <v>1</v>
      </c>
      <c r="H825" s="41" t="s">
        <v>2381</v>
      </c>
      <c r="I825" s="11" t="str">
        <f t="shared" si="30"/>
        <v>Underweight</v>
      </c>
      <c r="J825" s="43" t="str">
        <f t="shared" si="31"/>
        <v>Normal</v>
      </c>
    </row>
    <row r="826" spans="1:10" x14ac:dyDescent="0.25">
      <c r="A826" s="11" t="s">
        <v>1546</v>
      </c>
      <c r="B826" s="11">
        <v>31.74</v>
      </c>
      <c r="C826" s="11">
        <v>7.68</v>
      </c>
      <c r="D826" s="11" t="s">
        <v>2381</v>
      </c>
      <c r="E826" s="11" t="s">
        <v>2380</v>
      </c>
      <c r="F826" s="11" t="s">
        <v>2380</v>
      </c>
      <c r="G826" s="12">
        <v>0</v>
      </c>
      <c r="H826" s="42" t="s">
        <v>2380</v>
      </c>
      <c r="I826" s="11" t="str">
        <f t="shared" si="30"/>
        <v>Obesity</v>
      </c>
      <c r="J826" s="43" t="str">
        <f t="shared" si="31"/>
        <v>Diabetes</v>
      </c>
    </row>
    <row r="827" spans="1:10" x14ac:dyDescent="0.25">
      <c r="A827" s="11" t="s">
        <v>1545</v>
      </c>
      <c r="B827" s="11">
        <v>26.504999999999999</v>
      </c>
      <c r="C827" s="11">
        <v>6.79</v>
      </c>
      <c r="D827" s="11" t="s">
        <v>2381</v>
      </c>
      <c r="E827" s="11" t="s">
        <v>2380</v>
      </c>
      <c r="F827" s="11" t="s">
        <v>2382</v>
      </c>
      <c r="G827" s="11">
        <v>1</v>
      </c>
      <c r="H827" s="42" t="s">
        <v>2380</v>
      </c>
      <c r="I827" s="11" t="str">
        <f t="shared" si="30"/>
        <v>Overweight</v>
      </c>
      <c r="J827" s="43" t="str">
        <f t="shared" si="31"/>
        <v>Diabetes</v>
      </c>
    </row>
    <row r="828" spans="1:10" x14ac:dyDescent="0.25">
      <c r="A828" s="11" t="s">
        <v>1544</v>
      </c>
      <c r="B828" s="11">
        <v>36.479999999999997</v>
      </c>
      <c r="C828" s="11">
        <v>11.09</v>
      </c>
      <c r="D828" s="11" t="s">
        <v>2380</v>
      </c>
      <c r="E828" s="11" t="s">
        <v>2380</v>
      </c>
      <c r="F828" s="11" t="s">
        <v>2380</v>
      </c>
      <c r="G828" s="12">
        <v>0</v>
      </c>
      <c r="H828" s="41" t="s">
        <v>2380</v>
      </c>
      <c r="I828" s="11" t="str">
        <f t="shared" si="30"/>
        <v>Obesity</v>
      </c>
      <c r="J828" s="43" t="str">
        <f t="shared" si="31"/>
        <v>Diabetes</v>
      </c>
    </row>
    <row r="829" spans="1:10" x14ac:dyDescent="0.25">
      <c r="A829" s="11" t="s">
        <v>1543</v>
      </c>
      <c r="B829" s="11">
        <v>39.159999999999997</v>
      </c>
      <c r="C829" s="11">
        <v>5.24</v>
      </c>
      <c r="D829" s="11" t="s">
        <v>2381</v>
      </c>
      <c r="E829" s="11" t="s">
        <v>2380</v>
      </c>
      <c r="F829" s="11" t="s">
        <v>2382</v>
      </c>
      <c r="G829" s="11">
        <v>1</v>
      </c>
      <c r="H829" s="42" t="s">
        <v>2380</v>
      </c>
      <c r="I829" s="11" t="str">
        <f t="shared" si="30"/>
        <v>Obesity</v>
      </c>
      <c r="J829" s="43" t="str">
        <f t="shared" si="31"/>
        <v>Normal</v>
      </c>
    </row>
    <row r="830" spans="1:10" x14ac:dyDescent="0.25">
      <c r="A830" s="11" t="s">
        <v>1542</v>
      </c>
      <c r="B830" s="11">
        <v>28.22</v>
      </c>
      <c r="C830" s="11">
        <v>7.51</v>
      </c>
      <c r="D830" s="11" t="s">
        <v>2381</v>
      </c>
      <c r="E830" s="11" t="s">
        <v>2380</v>
      </c>
      <c r="F830" s="11" t="s">
        <v>2382</v>
      </c>
      <c r="G830" s="11">
        <v>1</v>
      </c>
      <c r="H830" s="42" t="s">
        <v>2380</v>
      </c>
      <c r="I830" s="11" t="str">
        <f t="shared" si="30"/>
        <v>Overweight</v>
      </c>
      <c r="J830" s="43" t="str">
        <f t="shared" si="31"/>
        <v>Diabetes</v>
      </c>
    </row>
    <row r="831" spans="1:10" x14ac:dyDescent="0.25">
      <c r="A831" s="11" t="s">
        <v>1541</v>
      </c>
      <c r="B831" s="11">
        <v>35</v>
      </c>
      <c r="C831" s="11">
        <v>4.13</v>
      </c>
      <c r="D831" s="11" t="s">
        <v>2380</v>
      </c>
      <c r="E831" s="11" t="s">
        <v>2380</v>
      </c>
      <c r="F831" s="11" t="s">
        <v>2380</v>
      </c>
      <c r="G831" s="11">
        <v>2</v>
      </c>
      <c r="H831" s="41" t="s">
        <v>2380</v>
      </c>
      <c r="I831" s="11" t="str">
        <f t="shared" si="30"/>
        <v>Obesity</v>
      </c>
      <c r="J831" s="43" t="str">
        <f t="shared" si="31"/>
        <v>Normal</v>
      </c>
    </row>
    <row r="832" spans="1:10" x14ac:dyDescent="0.25">
      <c r="A832" s="11" t="s">
        <v>1540</v>
      </c>
      <c r="B832" s="11">
        <v>36.24</v>
      </c>
      <c r="C832" s="11">
        <v>8.3800000000000008</v>
      </c>
      <c r="D832" s="11" t="s">
        <v>2381</v>
      </c>
      <c r="E832" s="11" t="s">
        <v>2380</v>
      </c>
      <c r="F832" s="11" t="s">
        <v>2380</v>
      </c>
      <c r="G832" s="11">
        <v>1</v>
      </c>
      <c r="H832" s="42" t="s">
        <v>2380</v>
      </c>
      <c r="I832" s="11" t="str">
        <f t="shared" si="30"/>
        <v>Obesity</v>
      </c>
      <c r="J832" s="43" t="str">
        <f t="shared" si="31"/>
        <v>Diabetes</v>
      </c>
    </row>
    <row r="833" spans="1:10" x14ac:dyDescent="0.25">
      <c r="A833" s="11" t="s">
        <v>1539</v>
      </c>
      <c r="B833" s="11">
        <v>36.954999999999998</v>
      </c>
      <c r="C833" s="11">
        <v>8.07</v>
      </c>
      <c r="D833" s="11" t="s">
        <v>2380</v>
      </c>
      <c r="E833" s="11" t="s">
        <v>2380</v>
      </c>
      <c r="F833" s="11" t="s">
        <v>2380</v>
      </c>
      <c r="G833" s="12">
        <v>0</v>
      </c>
      <c r="H833" s="41" t="s">
        <v>2380</v>
      </c>
      <c r="I833" s="11" t="str">
        <f t="shared" si="30"/>
        <v>Obesity</v>
      </c>
      <c r="J833" s="43" t="str">
        <f t="shared" si="31"/>
        <v>Diabetes</v>
      </c>
    </row>
    <row r="834" spans="1:10" x14ac:dyDescent="0.25">
      <c r="A834" s="11" t="s">
        <v>1538</v>
      </c>
      <c r="B834" s="11">
        <v>29.64</v>
      </c>
      <c r="C834" s="11">
        <v>8.9499999999999993</v>
      </c>
      <c r="D834" s="11" t="s">
        <v>2380</v>
      </c>
      <c r="E834" s="11" t="s">
        <v>2380</v>
      </c>
      <c r="F834" s="11" t="s">
        <v>2380</v>
      </c>
      <c r="G834" s="12">
        <v>0</v>
      </c>
      <c r="H834" s="41" t="s">
        <v>2380</v>
      </c>
      <c r="I834" s="11" t="str">
        <f t="shared" si="30"/>
        <v>Overweight</v>
      </c>
      <c r="J834" s="43" t="str">
        <f t="shared" si="31"/>
        <v>Diabetes</v>
      </c>
    </row>
    <row r="835" spans="1:10" x14ac:dyDescent="0.25">
      <c r="A835" s="11" t="s">
        <v>1537</v>
      </c>
      <c r="B835" s="11">
        <v>42.74</v>
      </c>
      <c r="C835" s="11">
        <v>6.31</v>
      </c>
      <c r="D835" s="11" t="s">
        <v>2381</v>
      </c>
      <c r="E835" s="11" t="s">
        <v>2380</v>
      </c>
      <c r="F835" s="11" t="s">
        <v>2380</v>
      </c>
      <c r="G835" s="11">
        <v>1</v>
      </c>
      <c r="H835" s="42" t="s">
        <v>2380</v>
      </c>
      <c r="I835" s="11" t="str">
        <f t="shared" ref="I835:I898" si="32">IF(B835 &lt; 18.5, "Underweight", IF(B835 &lt; 25, "Healthy Weight", IF(B835 &lt; 30, "Overweight", "Obesity")))</f>
        <v>Obesity</v>
      </c>
      <c r="J835" s="43" t="str">
        <f t="shared" ref="J835:J898" si="33">IF(C835 &lt; 5.7, "Normal", IF(C835 &lt;= 6.4, "Prediabetes", "Diabetes"))</f>
        <v>Prediabetes</v>
      </c>
    </row>
    <row r="836" spans="1:10" x14ac:dyDescent="0.25">
      <c r="A836" s="11" t="s">
        <v>1536</v>
      </c>
      <c r="B836" s="11">
        <v>36.130000000000003</v>
      </c>
      <c r="C836" s="11">
        <v>7.19</v>
      </c>
      <c r="D836" s="11" t="s">
        <v>2381</v>
      </c>
      <c r="E836" s="11" t="s">
        <v>2380</v>
      </c>
      <c r="F836" s="11" t="s">
        <v>2380</v>
      </c>
      <c r="G836" s="11">
        <v>2</v>
      </c>
      <c r="H836" s="42" t="s">
        <v>2380</v>
      </c>
      <c r="I836" s="11" t="str">
        <f t="shared" si="32"/>
        <v>Obesity</v>
      </c>
      <c r="J836" s="43" t="str">
        <f t="shared" si="33"/>
        <v>Diabetes</v>
      </c>
    </row>
    <row r="837" spans="1:10" x14ac:dyDescent="0.25">
      <c r="A837" s="11" t="s">
        <v>1535</v>
      </c>
      <c r="B837" s="11">
        <v>31.55</v>
      </c>
      <c r="C837" s="11">
        <v>6.11</v>
      </c>
      <c r="D837" s="11" t="s">
        <v>2381</v>
      </c>
      <c r="E837" s="11" t="s">
        <v>2380</v>
      </c>
      <c r="F837" s="11" t="s">
        <v>2380</v>
      </c>
      <c r="G837" s="11">
        <v>1</v>
      </c>
      <c r="H837" s="42" t="s">
        <v>2380</v>
      </c>
      <c r="I837" s="11" t="str">
        <f t="shared" si="32"/>
        <v>Obesity</v>
      </c>
      <c r="J837" s="43" t="str">
        <f t="shared" si="33"/>
        <v>Prediabetes</v>
      </c>
    </row>
    <row r="838" spans="1:10" x14ac:dyDescent="0.25">
      <c r="A838" s="11" t="s">
        <v>1534</v>
      </c>
      <c r="B838" s="11">
        <v>52.75</v>
      </c>
      <c r="C838" s="11">
        <v>6.02</v>
      </c>
      <c r="D838" s="11" t="s">
        <v>2380</v>
      </c>
      <c r="E838" s="11" t="s">
        <v>2380</v>
      </c>
      <c r="F838" s="11" t="s">
        <v>2380</v>
      </c>
      <c r="G838" s="11">
        <v>1</v>
      </c>
      <c r="H838" s="41" t="s">
        <v>2380</v>
      </c>
      <c r="I838" s="11" t="str">
        <f t="shared" si="32"/>
        <v>Obesity</v>
      </c>
      <c r="J838" s="43" t="str">
        <f t="shared" si="33"/>
        <v>Prediabetes</v>
      </c>
    </row>
    <row r="839" spans="1:10" x14ac:dyDescent="0.25">
      <c r="A839" s="11" t="s">
        <v>1533</v>
      </c>
      <c r="B839" s="11">
        <v>36.67</v>
      </c>
      <c r="C839" s="11">
        <v>11.86</v>
      </c>
      <c r="D839" s="11" t="s">
        <v>2380</v>
      </c>
      <c r="E839" s="11" t="s">
        <v>2380</v>
      </c>
      <c r="F839" s="11" t="s">
        <v>2380</v>
      </c>
      <c r="G839" s="12">
        <v>0</v>
      </c>
      <c r="H839" s="41" t="s">
        <v>2380</v>
      </c>
      <c r="I839" s="11" t="str">
        <f t="shared" si="32"/>
        <v>Obesity</v>
      </c>
      <c r="J839" s="43" t="str">
        <f t="shared" si="33"/>
        <v>Diabetes</v>
      </c>
    </row>
    <row r="840" spans="1:10" x14ac:dyDescent="0.25">
      <c r="A840" s="11" t="s">
        <v>1532</v>
      </c>
      <c r="B840" s="11">
        <v>38.06</v>
      </c>
      <c r="C840" s="11">
        <v>8.25</v>
      </c>
      <c r="D840" s="11" t="s">
        <v>2380</v>
      </c>
      <c r="E840" s="11" t="s">
        <v>2380</v>
      </c>
      <c r="F840" s="11" t="s">
        <v>2380</v>
      </c>
      <c r="G840" s="12">
        <v>0</v>
      </c>
      <c r="H840" s="41" t="s">
        <v>2380</v>
      </c>
      <c r="I840" s="11" t="str">
        <f t="shared" si="32"/>
        <v>Obesity</v>
      </c>
      <c r="J840" s="43" t="str">
        <f t="shared" si="33"/>
        <v>Diabetes</v>
      </c>
    </row>
    <row r="841" spans="1:10" x14ac:dyDescent="0.25">
      <c r="A841" s="11" t="s">
        <v>1531</v>
      </c>
      <c r="B841" s="11">
        <v>38</v>
      </c>
      <c r="C841" s="11">
        <v>8.1300000000000008</v>
      </c>
      <c r="D841" s="11" t="s">
        <v>2380</v>
      </c>
      <c r="E841" s="11" t="s">
        <v>2380</v>
      </c>
      <c r="F841" s="11" t="s">
        <v>2380</v>
      </c>
      <c r="G841" s="12">
        <v>0</v>
      </c>
      <c r="H841" s="41" t="s">
        <v>2380</v>
      </c>
      <c r="I841" s="11" t="str">
        <f t="shared" si="32"/>
        <v>Obesity</v>
      </c>
      <c r="J841" s="43" t="str">
        <f t="shared" si="33"/>
        <v>Diabetes</v>
      </c>
    </row>
    <row r="842" spans="1:10" x14ac:dyDescent="0.25">
      <c r="A842" s="11" t="s">
        <v>1530</v>
      </c>
      <c r="B842" s="11">
        <v>35.1</v>
      </c>
      <c r="C842" s="11">
        <v>10.1</v>
      </c>
      <c r="D842" s="11" t="s">
        <v>2380</v>
      </c>
      <c r="E842" s="11" t="s">
        <v>2380</v>
      </c>
      <c r="F842" s="11" t="s">
        <v>2380</v>
      </c>
      <c r="G842" s="12">
        <v>0</v>
      </c>
      <c r="H842" s="41" t="s">
        <v>2380</v>
      </c>
      <c r="I842" s="11" t="str">
        <f t="shared" si="32"/>
        <v>Obesity</v>
      </c>
      <c r="J842" s="43" t="str">
        <f t="shared" si="33"/>
        <v>Diabetes</v>
      </c>
    </row>
    <row r="843" spans="1:10" x14ac:dyDescent="0.25">
      <c r="A843" s="11" t="s">
        <v>1529</v>
      </c>
      <c r="B843" s="11">
        <v>33.82</v>
      </c>
      <c r="C843" s="11">
        <v>5.89</v>
      </c>
      <c r="D843" s="11" t="s">
        <v>2381</v>
      </c>
      <c r="E843" s="11" t="s">
        <v>2380</v>
      </c>
      <c r="F843" s="11" t="s">
        <v>2380</v>
      </c>
      <c r="G843" s="11">
        <v>2</v>
      </c>
      <c r="H843" s="42" t="s">
        <v>2380</v>
      </c>
      <c r="I843" s="11" t="str">
        <f t="shared" si="32"/>
        <v>Obesity</v>
      </c>
      <c r="J843" s="43" t="str">
        <f t="shared" si="33"/>
        <v>Prediabetes</v>
      </c>
    </row>
    <row r="844" spans="1:10" x14ac:dyDescent="0.25">
      <c r="A844" s="11" t="s">
        <v>1528</v>
      </c>
      <c r="B844" s="11">
        <v>37.43</v>
      </c>
      <c r="C844" s="11">
        <v>4.97</v>
      </c>
      <c r="D844" s="11" t="s">
        <v>2380</v>
      </c>
      <c r="E844" s="11" t="s">
        <v>2380</v>
      </c>
      <c r="F844" s="11" t="s">
        <v>2380</v>
      </c>
      <c r="G844" s="11">
        <v>2</v>
      </c>
      <c r="H844" s="41" t="s">
        <v>2380</v>
      </c>
      <c r="I844" s="11" t="str">
        <f t="shared" si="32"/>
        <v>Obesity</v>
      </c>
      <c r="J844" s="43" t="str">
        <f t="shared" si="33"/>
        <v>Normal</v>
      </c>
    </row>
    <row r="845" spans="1:10" x14ac:dyDescent="0.25">
      <c r="A845" s="11" t="s">
        <v>1527</v>
      </c>
      <c r="B845" s="11">
        <v>30.5</v>
      </c>
      <c r="C845" s="11">
        <v>9.9</v>
      </c>
      <c r="D845" s="11" t="s">
        <v>2380</v>
      </c>
      <c r="E845" s="11" t="s">
        <v>2380</v>
      </c>
      <c r="F845" s="11" t="s">
        <v>2380</v>
      </c>
      <c r="G845" s="12">
        <v>0</v>
      </c>
      <c r="H845" s="41" t="s">
        <v>2380</v>
      </c>
      <c r="I845" s="11" t="str">
        <f t="shared" si="32"/>
        <v>Obesity</v>
      </c>
      <c r="J845" s="43" t="str">
        <f t="shared" si="33"/>
        <v>Diabetes</v>
      </c>
    </row>
    <row r="846" spans="1:10" x14ac:dyDescent="0.25">
      <c r="A846" s="11" t="s">
        <v>1526</v>
      </c>
      <c r="B846" s="11">
        <v>24.53</v>
      </c>
      <c r="C846" s="11">
        <v>9.0500000000000007</v>
      </c>
      <c r="D846" s="11" t="s">
        <v>2380</v>
      </c>
      <c r="E846" s="11" t="s">
        <v>2380</v>
      </c>
      <c r="F846" s="11" t="s">
        <v>2380</v>
      </c>
      <c r="G846" s="12">
        <v>0</v>
      </c>
      <c r="H846" s="41" t="s">
        <v>2380</v>
      </c>
      <c r="I846" s="11" t="str">
        <f t="shared" si="32"/>
        <v>Healthy Weight</v>
      </c>
      <c r="J846" s="43" t="str">
        <f t="shared" si="33"/>
        <v>Diabetes</v>
      </c>
    </row>
    <row r="847" spans="1:10" x14ac:dyDescent="0.25">
      <c r="A847" s="11" t="s">
        <v>1525</v>
      </c>
      <c r="B847" s="11">
        <v>25.74</v>
      </c>
      <c r="C847" s="11">
        <v>10.93</v>
      </c>
      <c r="D847" s="11" t="s">
        <v>2380</v>
      </c>
      <c r="E847" s="11" t="s">
        <v>2380</v>
      </c>
      <c r="F847" s="11" t="s">
        <v>2380</v>
      </c>
      <c r="G847" s="12">
        <v>0</v>
      </c>
      <c r="H847" s="41" t="s">
        <v>2380</v>
      </c>
      <c r="I847" s="11" t="str">
        <f t="shared" si="32"/>
        <v>Overweight</v>
      </c>
      <c r="J847" s="43" t="str">
        <f t="shared" si="33"/>
        <v>Diabetes</v>
      </c>
    </row>
    <row r="848" spans="1:10" x14ac:dyDescent="0.25">
      <c r="A848" s="11" t="s">
        <v>1524</v>
      </c>
      <c r="B848" s="11">
        <v>34.08</v>
      </c>
      <c r="C848" s="11">
        <v>7.58</v>
      </c>
      <c r="D848" s="11" t="s">
        <v>2381</v>
      </c>
      <c r="E848" s="11" t="s">
        <v>2380</v>
      </c>
      <c r="F848" s="11" t="s">
        <v>2380</v>
      </c>
      <c r="G848" s="11">
        <v>2</v>
      </c>
      <c r="H848" s="42" t="s">
        <v>2380</v>
      </c>
      <c r="I848" s="11" t="str">
        <f t="shared" si="32"/>
        <v>Obesity</v>
      </c>
      <c r="J848" s="43" t="str">
        <f t="shared" si="33"/>
        <v>Diabetes</v>
      </c>
    </row>
    <row r="849" spans="1:10" x14ac:dyDescent="0.25">
      <c r="A849" s="11" t="s">
        <v>1523</v>
      </c>
      <c r="B849" s="11">
        <v>31.35</v>
      </c>
      <c r="C849" s="11">
        <v>11</v>
      </c>
      <c r="D849" s="11" t="s">
        <v>2381</v>
      </c>
      <c r="E849" s="11" t="s">
        <v>2380</v>
      </c>
      <c r="F849" s="11" t="s">
        <v>2382</v>
      </c>
      <c r="G849" s="11">
        <v>1</v>
      </c>
      <c r="H849" s="42" t="s">
        <v>2380</v>
      </c>
      <c r="I849" s="11" t="str">
        <f t="shared" si="32"/>
        <v>Obesity</v>
      </c>
      <c r="J849" s="43" t="str">
        <f t="shared" si="33"/>
        <v>Diabetes</v>
      </c>
    </row>
    <row r="850" spans="1:10" x14ac:dyDescent="0.25">
      <c r="A850" s="11" t="s">
        <v>1522</v>
      </c>
      <c r="B850" s="11">
        <v>26.79</v>
      </c>
      <c r="C850" s="11">
        <v>5.0599999999999996</v>
      </c>
      <c r="D850" s="11" t="s">
        <v>2380</v>
      </c>
      <c r="E850" s="11" t="s">
        <v>2380</v>
      </c>
      <c r="F850" s="11" t="s">
        <v>2380</v>
      </c>
      <c r="G850" s="11">
        <v>1</v>
      </c>
      <c r="H850" s="41" t="s">
        <v>2380</v>
      </c>
      <c r="I850" s="11" t="str">
        <f t="shared" si="32"/>
        <v>Overweight</v>
      </c>
      <c r="J850" s="43" t="str">
        <f t="shared" si="33"/>
        <v>Normal</v>
      </c>
    </row>
    <row r="851" spans="1:10" x14ac:dyDescent="0.25">
      <c r="A851" s="11" t="s">
        <v>1521</v>
      </c>
      <c r="B851" s="11">
        <v>42.78</v>
      </c>
      <c r="C851" s="11">
        <v>6.11</v>
      </c>
      <c r="D851" s="11" t="s">
        <v>2381</v>
      </c>
      <c r="E851" s="11" t="s">
        <v>2380</v>
      </c>
      <c r="F851" s="11" t="s">
        <v>2380</v>
      </c>
      <c r="G851" s="11">
        <v>1</v>
      </c>
      <c r="H851" s="42" t="s">
        <v>2380</v>
      </c>
      <c r="I851" s="11" t="str">
        <f t="shared" si="32"/>
        <v>Obesity</v>
      </c>
      <c r="J851" s="43" t="str">
        <f t="shared" si="33"/>
        <v>Prediabetes</v>
      </c>
    </row>
    <row r="852" spans="1:10" x14ac:dyDescent="0.25">
      <c r="A852" s="11" t="s">
        <v>1520</v>
      </c>
      <c r="B852" s="11">
        <v>46.75</v>
      </c>
      <c r="C852" s="11">
        <v>6.66</v>
      </c>
      <c r="D852" s="11" t="s">
        <v>2381</v>
      </c>
      <c r="E852" s="11" t="s">
        <v>2380</v>
      </c>
      <c r="F852" s="11" t="s">
        <v>2380</v>
      </c>
      <c r="G852" s="11">
        <v>2</v>
      </c>
      <c r="H852" s="42" t="s">
        <v>2380</v>
      </c>
      <c r="I852" s="11" t="str">
        <f t="shared" si="32"/>
        <v>Obesity</v>
      </c>
      <c r="J852" s="43" t="str">
        <f t="shared" si="33"/>
        <v>Diabetes</v>
      </c>
    </row>
    <row r="853" spans="1:10" x14ac:dyDescent="0.25">
      <c r="A853" s="11" t="s">
        <v>1519</v>
      </c>
      <c r="B853" s="11">
        <v>32.15</v>
      </c>
      <c r="C853" s="11">
        <v>4.0199999999999996</v>
      </c>
      <c r="D853" s="11" t="s">
        <v>2381</v>
      </c>
      <c r="E853" s="11" t="s">
        <v>2380</v>
      </c>
      <c r="F853" s="11" t="s">
        <v>2382</v>
      </c>
      <c r="G853" s="11">
        <v>1</v>
      </c>
      <c r="H853" s="42" t="s">
        <v>2380</v>
      </c>
      <c r="I853" s="11" t="str">
        <f t="shared" si="32"/>
        <v>Obesity</v>
      </c>
      <c r="J853" s="43" t="str">
        <f t="shared" si="33"/>
        <v>Normal</v>
      </c>
    </row>
    <row r="854" spans="1:10" x14ac:dyDescent="0.25">
      <c r="A854" s="11" t="s">
        <v>1518</v>
      </c>
      <c r="B854" s="11">
        <v>43.4</v>
      </c>
      <c r="C854" s="11">
        <v>8.81</v>
      </c>
      <c r="D854" s="11" t="s">
        <v>2381</v>
      </c>
      <c r="E854" s="11" t="s">
        <v>2380</v>
      </c>
      <c r="F854" s="11" t="s">
        <v>2380</v>
      </c>
      <c r="G854" s="11">
        <v>2</v>
      </c>
      <c r="H854" s="42" t="s">
        <v>2380</v>
      </c>
      <c r="I854" s="11" t="str">
        <f t="shared" si="32"/>
        <v>Obesity</v>
      </c>
      <c r="J854" s="43" t="str">
        <f t="shared" si="33"/>
        <v>Diabetes</v>
      </c>
    </row>
    <row r="855" spans="1:10" x14ac:dyDescent="0.25">
      <c r="A855" s="11" t="s">
        <v>1517</v>
      </c>
      <c r="B855" s="11">
        <v>31.57</v>
      </c>
      <c r="C855" s="11">
        <v>7.92</v>
      </c>
      <c r="D855" s="11" t="s">
        <v>2381</v>
      </c>
      <c r="E855" s="11" t="s">
        <v>2380</v>
      </c>
      <c r="F855" s="11" t="s">
        <v>2380</v>
      </c>
      <c r="G855" s="11">
        <v>2</v>
      </c>
      <c r="H855" s="42" t="s">
        <v>2380</v>
      </c>
      <c r="I855" s="11" t="str">
        <f t="shared" si="32"/>
        <v>Obesity</v>
      </c>
      <c r="J855" s="43" t="str">
        <f t="shared" si="33"/>
        <v>Diabetes</v>
      </c>
    </row>
    <row r="856" spans="1:10" x14ac:dyDescent="0.25">
      <c r="A856" s="11" t="s">
        <v>1516</v>
      </c>
      <c r="B856" s="11">
        <v>24.32</v>
      </c>
      <c r="C856" s="11">
        <v>7.48</v>
      </c>
      <c r="D856" s="11" t="s">
        <v>2380</v>
      </c>
      <c r="E856" s="11" t="s">
        <v>2380</v>
      </c>
      <c r="F856" s="11" t="s">
        <v>2380</v>
      </c>
      <c r="G856" s="12">
        <v>0</v>
      </c>
      <c r="H856" s="41" t="s">
        <v>2380</v>
      </c>
      <c r="I856" s="11" t="str">
        <f t="shared" si="32"/>
        <v>Healthy Weight</v>
      </c>
      <c r="J856" s="43" t="str">
        <f t="shared" si="33"/>
        <v>Diabetes</v>
      </c>
    </row>
    <row r="857" spans="1:10" x14ac:dyDescent="0.25">
      <c r="A857" s="11" t="s">
        <v>1515</v>
      </c>
      <c r="B857" s="11">
        <v>31.07</v>
      </c>
      <c r="C857" s="11">
        <v>4.62</v>
      </c>
      <c r="D857" s="11" t="s">
        <v>2381</v>
      </c>
      <c r="E857" s="11" t="s">
        <v>2380</v>
      </c>
      <c r="F857" s="11" t="s">
        <v>2380</v>
      </c>
      <c r="G857" s="11">
        <v>2</v>
      </c>
      <c r="H857" s="42" t="s">
        <v>2380</v>
      </c>
      <c r="I857" s="11" t="str">
        <f t="shared" si="32"/>
        <v>Obesity</v>
      </c>
      <c r="J857" s="43" t="str">
        <f t="shared" si="33"/>
        <v>Normal</v>
      </c>
    </row>
    <row r="858" spans="1:10" x14ac:dyDescent="0.25">
      <c r="A858" s="11" t="s">
        <v>1514</v>
      </c>
      <c r="B858" s="11">
        <v>35.814999999999998</v>
      </c>
      <c r="C858" s="11">
        <v>8.4700000000000006</v>
      </c>
      <c r="D858" s="11" t="s">
        <v>2380</v>
      </c>
      <c r="E858" s="11" t="s">
        <v>2380</v>
      </c>
      <c r="F858" s="11" t="s">
        <v>2380</v>
      </c>
      <c r="G858" s="12">
        <v>0</v>
      </c>
      <c r="H858" s="41" t="s">
        <v>2380</v>
      </c>
      <c r="I858" s="11" t="str">
        <f t="shared" si="32"/>
        <v>Obesity</v>
      </c>
      <c r="J858" s="43" t="str">
        <f t="shared" si="33"/>
        <v>Diabetes</v>
      </c>
    </row>
    <row r="859" spans="1:10" x14ac:dyDescent="0.25">
      <c r="A859" s="11" t="s">
        <v>1513</v>
      </c>
      <c r="B859" s="11">
        <v>40.81</v>
      </c>
      <c r="C859" s="11">
        <v>10.58</v>
      </c>
      <c r="D859" s="11" t="s">
        <v>2381</v>
      </c>
      <c r="E859" s="11" t="s">
        <v>2380</v>
      </c>
      <c r="F859" s="11" t="s">
        <v>2380</v>
      </c>
      <c r="G859" s="12">
        <v>0</v>
      </c>
      <c r="H859" s="42" t="s">
        <v>2380</v>
      </c>
      <c r="I859" s="11" t="str">
        <f t="shared" si="32"/>
        <v>Obesity</v>
      </c>
      <c r="J859" s="43" t="str">
        <f t="shared" si="33"/>
        <v>Diabetes</v>
      </c>
    </row>
    <row r="860" spans="1:10" x14ac:dyDescent="0.25">
      <c r="A860" s="11" t="s">
        <v>1512</v>
      </c>
      <c r="B860" s="11">
        <v>24.605</v>
      </c>
      <c r="C860" s="11">
        <v>7.48</v>
      </c>
      <c r="D860" s="11" t="s">
        <v>2380</v>
      </c>
      <c r="E860" s="11" t="s">
        <v>2380</v>
      </c>
      <c r="F860" s="11" t="s">
        <v>2380</v>
      </c>
      <c r="G860" s="12">
        <v>0</v>
      </c>
      <c r="H860" s="41" t="s">
        <v>2380</v>
      </c>
      <c r="I860" s="11" t="str">
        <f t="shared" si="32"/>
        <v>Healthy Weight</v>
      </c>
      <c r="J860" s="43" t="str">
        <f t="shared" si="33"/>
        <v>Diabetes</v>
      </c>
    </row>
    <row r="861" spans="1:10" x14ac:dyDescent="0.25">
      <c r="A861" s="11" t="s">
        <v>1511</v>
      </c>
      <c r="B861" s="11">
        <v>21.47</v>
      </c>
      <c r="C861" s="11">
        <v>7.82</v>
      </c>
      <c r="D861" s="11" t="s">
        <v>2380</v>
      </c>
      <c r="E861" s="11" t="s">
        <v>2380</v>
      </c>
      <c r="F861" s="11" t="s">
        <v>2380</v>
      </c>
      <c r="G861" s="12">
        <v>0</v>
      </c>
      <c r="H861" s="41" t="s">
        <v>2380</v>
      </c>
      <c r="I861" s="11" t="str">
        <f t="shared" si="32"/>
        <v>Healthy Weight</v>
      </c>
      <c r="J861" s="43" t="str">
        <f t="shared" si="33"/>
        <v>Diabetes</v>
      </c>
    </row>
    <row r="862" spans="1:10" x14ac:dyDescent="0.25">
      <c r="A862" s="11" t="s">
        <v>1510</v>
      </c>
      <c r="B862" s="11">
        <v>52.89</v>
      </c>
      <c r="C862" s="11">
        <v>4.96</v>
      </c>
      <c r="D862" s="11" t="s">
        <v>2381</v>
      </c>
      <c r="E862" s="11" t="s">
        <v>2380</v>
      </c>
      <c r="F862" s="11" t="s">
        <v>2380</v>
      </c>
      <c r="G862" s="11">
        <v>1</v>
      </c>
      <c r="H862" s="42" t="s">
        <v>2380</v>
      </c>
      <c r="I862" s="11" t="str">
        <f t="shared" si="32"/>
        <v>Obesity</v>
      </c>
      <c r="J862" s="43" t="str">
        <f t="shared" si="33"/>
        <v>Normal</v>
      </c>
    </row>
    <row r="863" spans="1:10" x14ac:dyDescent="0.25">
      <c r="A863" s="11" t="s">
        <v>1509</v>
      </c>
      <c r="B863" s="11">
        <v>32.965000000000003</v>
      </c>
      <c r="C863" s="11">
        <v>6.15</v>
      </c>
      <c r="D863" s="11" t="s">
        <v>2381</v>
      </c>
      <c r="E863" s="11" t="s">
        <v>2380</v>
      </c>
      <c r="F863" s="11" t="s">
        <v>2380</v>
      </c>
      <c r="G863" s="11">
        <v>1</v>
      </c>
      <c r="H863" s="42" t="s">
        <v>2380</v>
      </c>
      <c r="I863" s="11" t="str">
        <f t="shared" si="32"/>
        <v>Obesity</v>
      </c>
      <c r="J863" s="43" t="str">
        <f t="shared" si="33"/>
        <v>Prediabetes</v>
      </c>
    </row>
    <row r="864" spans="1:10" x14ac:dyDescent="0.25">
      <c r="A864" s="11" t="s">
        <v>1508</v>
      </c>
      <c r="B864" s="11">
        <v>36.799999999999997</v>
      </c>
      <c r="C864" s="11">
        <v>4.62</v>
      </c>
      <c r="D864" s="11" t="s">
        <v>2380</v>
      </c>
      <c r="E864" s="11" t="s">
        <v>2380</v>
      </c>
      <c r="F864" s="11" t="s">
        <v>2382</v>
      </c>
      <c r="G864" s="11">
        <v>1</v>
      </c>
      <c r="H864" s="41" t="s">
        <v>2380</v>
      </c>
      <c r="I864" s="11" t="str">
        <f t="shared" si="32"/>
        <v>Obesity</v>
      </c>
      <c r="J864" s="43" t="str">
        <f t="shared" si="33"/>
        <v>Normal</v>
      </c>
    </row>
    <row r="865" spans="1:10" x14ac:dyDescent="0.25">
      <c r="A865" s="11" t="s">
        <v>1507</v>
      </c>
      <c r="B865" s="11">
        <v>34.299999999999997</v>
      </c>
      <c r="C865" s="11">
        <v>4.87</v>
      </c>
      <c r="D865" s="11" t="s">
        <v>2380</v>
      </c>
      <c r="E865" s="11" t="s">
        <v>2380</v>
      </c>
      <c r="F865" s="11" t="s">
        <v>2380</v>
      </c>
      <c r="G865" s="11">
        <v>2</v>
      </c>
      <c r="H865" s="41" t="s">
        <v>2380</v>
      </c>
      <c r="I865" s="11" t="str">
        <f t="shared" si="32"/>
        <v>Obesity</v>
      </c>
      <c r="J865" s="43" t="str">
        <f t="shared" si="33"/>
        <v>Normal</v>
      </c>
    </row>
    <row r="866" spans="1:10" x14ac:dyDescent="0.25">
      <c r="A866" s="11" t="s">
        <v>1506</v>
      </c>
      <c r="B866" s="11">
        <v>35.244999999999997</v>
      </c>
      <c r="C866" s="11">
        <v>4.63</v>
      </c>
      <c r="D866" s="11" t="s">
        <v>2380</v>
      </c>
      <c r="E866" s="11" t="s">
        <v>2380</v>
      </c>
      <c r="F866" s="11" t="s">
        <v>2380</v>
      </c>
      <c r="G866" s="12">
        <v>0</v>
      </c>
      <c r="H866" s="41" t="s">
        <v>2380</v>
      </c>
      <c r="I866" s="11" t="str">
        <f t="shared" si="32"/>
        <v>Obesity</v>
      </c>
      <c r="J866" s="43" t="str">
        <f t="shared" si="33"/>
        <v>Normal</v>
      </c>
    </row>
    <row r="867" spans="1:10" x14ac:dyDescent="0.25">
      <c r="A867" s="11" t="s">
        <v>1505</v>
      </c>
      <c r="B867" s="11">
        <v>26.23</v>
      </c>
      <c r="C867" s="11">
        <v>11.93</v>
      </c>
      <c r="D867" s="11" t="s">
        <v>2380</v>
      </c>
      <c r="E867" s="11" t="s">
        <v>2380</v>
      </c>
      <c r="F867" s="11" t="s">
        <v>2380</v>
      </c>
      <c r="G867" s="12">
        <v>0</v>
      </c>
      <c r="H867" s="41" t="s">
        <v>2380</v>
      </c>
      <c r="I867" s="11" t="str">
        <f t="shared" si="32"/>
        <v>Overweight</v>
      </c>
      <c r="J867" s="43" t="str">
        <f t="shared" si="33"/>
        <v>Diabetes</v>
      </c>
    </row>
    <row r="868" spans="1:10" x14ac:dyDescent="0.25">
      <c r="A868" s="11" t="s">
        <v>1504</v>
      </c>
      <c r="B868" s="11">
        <v>36.1</v>
      </c>
      <c r="C868" s="11">
        <v>5.65</v>
      </c>
      <c r="D868" s="11" t="s">
        <v>2381</v>
      </c>
      <c r="E868" s="11" t="s">
        <v>2380</v>
      </c>
      <c r="F868" s="11" t="s">
        <v>2380</v>
      </c>
      <c r="G868" s="11">
        <v>2</v>
      </c>
      <c r="H868" s="42" t="s">
        <v>2380</v>
      </c>
      <c r="I868" s="11" t="str">
        <f t="shared" si="32"/>
        <v>Obesity</v>
      </c>
      <c r="J868" s="43" t="str">
        <f t="shared" si="33"/>
        <v>Normal</v>
      </c>
    </row>
    <row r="869" spans="1:10" x14ac:dyDescent="0.25">
      <c r="A869" s="11" t="s">
        <v>1503</v>
      </c>
      <c r="B869" s="11">
        <v>37.1</v>
      </c>
      <c r="C869" s="11">
        <v>11.21</v>
      </c>
      <c r="D869" s="11" t="s">
        <v>2381</v>
      </c>
      <c r="E869" s="11" t="s">
        <v>2380</v>
      </c>
      <c r="F869" s="11" t="s">
        <v>2382</v>
      </c>
      <c r="G869" s="11">
        <v>1</v>
      </c>
      <c r="H869" s="42" t="s">
        <v>2380</v>
      </c>
      <c r="I869" s="11" t="str">
        <f t="shared" si="32"/>
        <v>Obesity</v>
      </c>
      <c r="J869" s="43" t="str">
        <f t="shared" si="33"/>
        <v>Diabetes</v>
      </c>
    </row>
    <row r="870" spans="1:10" x14ac:dyDescent="0.25">
      <c r="A870" s="11" t="s">
        <v>1502</v>
      </c>
      <c r="B870" s="11">
        <v>27.5</v>
      </c>
      <c r="C870" s="11">
        <v>10.62</v>
      </c>
      <c r="D870" s="11" t="s">
        <v>2381</v>
      </c>
      <c r="E870" s="11" t="s">
        <v>2380</v>
      </c>
      <c r="F870" s="11" t="s">
        <v>2382</v>
      </c>
      <c r="G870" s="11">
        <v>1</v>
      </c>
      <c r="H870" s="42" t="s">
        <v>2380</v>
      </c>
      <c r="I870" s="11" t="str">
        <f t="shared" si="32"/>
        <v>Overweight</v>
      </c>
      <c r="J870" s="43" t="str">
        <f t="shared" si="33"/>
        <v>Diabetes</v>
      </c>
    </row>
    <row r="871" spans="1:10" x14ac:dyDescent="0.25">
      <c r="A871" s="11" t="s">
        <v>1501</v>
      </c>
      <c r="B871" s="11">
        <v>24.7</v>
      </c>
      <c r="C871" s="11">
        <v>10.7</v>
      </c>
      <c r="D871" s="11" t="s">
        <v>2381</v>
      </c>
      <c r="E871" s="11" t="s">
        <v>2380</v>
      </c>
      <c r="F871" s="11" t="s">
        <v>2382</v>
      </c>
      <c r="G871" s="11">
        <v>1</v>
      </c>
      <c r="H871" s="42" t="s">
        <v>2380</v>
      </c>
      <c r="I871" s="11" t="str">
        <f t="shared" si="32"/>
        <v>Healthy Weight</v>
      </c>
      <c r="J871" s="43" t="str">
        <f t="shared" si="33"/>
        <v>Diabetes</v>
      </c>
    </row>
    <row r="872" spans="1:10" x14ac:dyDescent="0.25">
      <c r="A872" s="11" t="s">
        <v>1500</v>
      </c>
      <c r="B872" s="11">
        <v>26.78</v>
      </c>
      <c r="C872" s="11">
        <v>10.02</v>
      </c>
      <c r="D872" s="11" t="s">
        <v>2381</v>
      </c>
      <c r="E872" s="11" t="s">
        <v>2380</v>
      </c>
      <c r="F872" s="11" t="s">
        <v>2382</v>
      </c>
      <c r="G872" s="11">
        <v>1</v>
      </c>
      <c r="H872" s="42" t="s">
        <v>2380</v>
      </c>
      <c r="I872" s="11" t="str">
        <f t="shared" si="32"/>
        <v>Overweight</v>
      </c>
      <c r="J872" s="43" t="str">
        <f t="shared" si="33"/>
        <v>Diabetes</v>
      </c>
    </row>
    <row r="873" spans="1:10" x14ac:dyDescent="0.25">
      <c r="A873" s="11" t="s">
        <v>1499</v>
      </c>
      <c r="B873" s="11">
        <v>45.8</v>
      </c>
      <c r="C873" s="11">
        <v>4.8499999999999996</v>
      </c>
      <c r="D873" s="11" t="s">
        <v>2380</v>
      </c>
      <c r="E873" s="11" t="s">
        <v>2380</v>
      </c>
      <c r="F873" s="11" t="s">
        <v>2380</v>
      </c>
      <c r="G873" s="12">
        <v>0</v>
      </c>
      <c r="H873" s="41" t="s">
        <v>2380</v>
      </c>
      <c r="I873" s="11" t="str">
        <f t="shared" si="32"/>
        <v>Obesity</v>
      </c>
      <c r="J873" s="43" t="str">
        <f t="shared" si="33"/>
        <v>Normal</v>
      </c>
    </row>
    <row r="874" spans="1:10" x14ac:dyDescent="0.25">
      <c r="A874" s="11" t="s">
        <v>1498</v>
      </c>
      <c r="B874" s="11">
        <v>29</v>
      </c>
      <c r="C874" s="11">
        <v>4.3899999999999997</v>
      </c>
      <c r="D874" s="11" t="s">
        <v>2381</v>
      </c>
      <c r="E874" s="11" t="s">
        <v>2380</v>
      </c>
      <c r="F874" s="11" t="s">
        <v>2380</v>
      </c>
      <c r="G874" s="11">
        <v>2</v>
      </c>
      <c r="H874" s="42" t="s">
        <v>2380</v>
      </c>
      <c r="I874" s="11" t="str">
        <f t="shared" si="32"/>
        <v>Overweight</v>
      </c>
      <c r="J874" s="43" t="str">
        <f t="shared" si="33"/>
        <v>Normal</v>
      </c>
    </row>
    <row r="875" spans="1:10" x14ac:dyDescent="0.25">
      <c r="A875" s="11" t="s">
        <v>1497</v>
      </c>
      <c r="B875" s="11">
        <v>33.534999999999997</v>
      </c>
      <c r="C875" s="11">
        <v>8.24</v>
      </c>
      <c r="D875" s="11" t="s">
        <v>2381</v>
      </c>
      <c r="E875" s="11" t="s">
        <v>2380</v>
      </c>
      <c r="F875" s="11" t="s">
        <v>2380</v>
      </c>
      <c r="G875" s="12">
        <v>0</v>
      </c>
      <c r="H875" s="42" t="s">
        <v>2380</v>
      </c>
      <c r="I875" s="11" t="str">
        <f t="shared" si="32"/>
        <v>Obesity</v>
      </c>
      <c r="J875" s="43" t="str">
        <f t="shared" si="33"/>
        <v>Diabetes</v>
      </c>
    </row>
    <row r="876" spans="1:10" x14ac:dyDescent="0.25">
      <c r="A876" s="11" t="s">
        <v>1496</v>
      </c>
      <c r="B876" s="11">
        <v>32.774999999999999</v>
      </c>
      <c r="C876" s="11">
        <v>9.77</v>
      </c>
      <c r="D876" s="11" t="s">
        <v>2381</v>
      </c>
      <c r="E876" s="11" t="s">
        <v>2380</v>
      </c>
      <c r="F876" s="11" t="s">
        <v>2380</v>
      </c>
      <c r="G876" s="12">
        <v>0</v>
      </c>
      <c r="H876" s="42" t="s">
        <v>2380</v>
      </c>
      <c r="I876" s="11" t="str">
        <f t="shared" si="32"/>
        <v>Obesity</v>
      </c>
      <c r="J876" s="43" t="str">
        <f t="shared" si="33"/>
        <v>Diabetes</v>
      </c>
    </row>
    <row r="877" spans="1:10" x14ac:dyDescent="0.25">
      <c r="A877" s="11" t="s">
        <v>1495</v>
      </c>
      <c r="B877" s="11">
        <v>37.51</v>
      </c>
      <c r="C877" s="11">
        <v>5.5</v>
      </c>
      <c r="D877" s="11" t="s">
        <v>2381</v>
      </c>
      <c r="E877" s="11" t="s">
        <v>2380</v>
      </c>
      <c r="F877" s="11" t="s">
        <v>2380</v>
      </c>
      <c r="G877" s="11">
        <v>2</v>
      </c>
      <c r="H877" s="42" t="s">
        <v>2380</v>
      </c>
      <c r="I877" s="11" t="str">
        <f t="shared" si="32"/>
        <v>Obesity</v>
      </c>
      <c r="J877" s="43" t="str">
        <f t="shared" si="33"/>
        <v>Normal</v>
      </c>
    </row>
    <row r="878" spans="1:10" x14ac:dyDescent="0.25">
      <c r="A878" s="11" t="s">
        <v>1494</v>
      </c>
      <c r="B878" s="11">
        <v>39.86</v>
      </c>
      <c r="C878" s="11">
        <v>11.84</v>
      </c>
      <c r="D878" s="11" t="s">
        <v>2381</v>
      </c>
      <c r="E878" s="11" t="s">
        <v>2380</v>
      </c>
      <c r="F878" s="11" t="s">
        <v>2380</v>
      </c>
      <c r="G878" s="11">
        <v>1</v>
      </c>
      <c r="H878" s="42" t="s">
        <v>2380</v>
      </c>
      <c r="I878" s="11" t="str">
        <f t="shared" si="32"/>
        <v>Obesity</v>
      </c>
      <c r="J878" s="43" t="str">
        <f t="shared" si="33"/>
        <v>Diabetes</v>
      </c>
    </row>
    <row r="879" spans="1:10" x14ac:dyDescent="0.25">
      <c r="A879" s="11" t="s">
        <v>1493</v>
      </c>
      <c r="B879" s="11">
        <v>42.13</v>
      </c>
      <c r="C879" s="11">
        <v>4.66</v>
      </c>
      <c r="D879" s="11" t="s">
        <v>2380</v>
      </c>
      <c r="E879" s="11" t="s">
        <v>2380</v>
      </c>
      <c r="F879" s="11" t="s">
        <v>2380</v>
      </c>
      <c r="G879" s="12">
        <v>0</v>
      </c>
      <c r="H879" s="41" t="s">
        <v>2380</v>
      </c>
      <c r="I879" s="11" t="str">
        <f t="shared" si="32"/>
        <v>Obesity</v>
      </c>
      <c r="J879" s="43" t="str">
        <f t="shared" si="33"/>
        <v>Normal</v>
      </c>
    </row>
    <row r="880" spans="1:10" x14ac:dyDescent="0.25">
      <c r="A880" s="11" t="s">
        <v>1492</v>
      </c>
      <c r="B880" s="11">
        <v>35.99</v>
      </c>
      <c r="C880" s="11">
        <v>11.11</v>
      </c>
      <c r="D880" s="11" t="s">
        <v>2380</v>
      </c>
      <c r="E880" s="11" t="s">
        <v>2380</v>
      </c>
      <c r="F880" s="11" t="s">
        <v>2380</v>
      </c>
      <c r="G880" s="12">
        <v>0</v>
      </c>
      <c r="H880" s="41" t="s">
        <v>2380</v>
      </c>
      <c r="I880" s="11" t="str">
        <f t="shared" si="32"/>
        <v>Obesity</v>
      </c>
      <c r="J880" s="43" t="str">
        <f t="shared" si="33"/>
        <v>Diabetes</v>
      </c>
    </row>
    <row r="881" spans="1:10" x14ac:dyDescent="0.25">
      <c r="A881" s="11" t="s">
        <v>1491</v>
      </c>
      <c r="B881" s="11">
        <v>35.200000000000003</v>
      </c>
      <c r="C881" s="11">
        <v>7.72</v>
      </c>
      <c r="D881" s="11" t="s">
        <v>2381</v>
      </c>
      <c r="E881" s="11" t="s">
        <v>2380</v>
      </c>
      <c r="F881" s="11" t="s">
        <v>2382</v>
      </c>
      <c r="G881" s="11">
        <v>1</v>
      </c>
      <c r="H881" s="42" t="s">
        <v>2380</v>
      </c>
      <c r="I881" s="11" t="str">
        <f t="shared" si="32"/>
        <v>Obesity</v>
      </c>
      <c r="J881" s="43" t="str">
        <f t="shared" si="33"/>
        <v>Diabetes</v>
      </c>
    </row>
    <row r="882" spans="1:10" x14ac:dyDescent="0.25">
      <c r="A882" s="11" t="s">
        <v>1490</v>
      </c>
      <c r="B882" s="11">
        <v>29.91</v>
      </c>
      <c r="C882" s="11">
        <v>5.55</v>
      </c>
      <c r="D882" s="11" t="s">
        <v>2381</v>
      </c>
      <c r="E882" s="11" t="s">
        <v>2380</v>
      </c>
      <c r="F882" s="11" t="s">
        <v>2380</v>
      </c>
      <c r="G882" s="11">
        <v>2</v>
      </c>
      <c r="H882" s="42" t="s">
        <v>2380</v>
      </c>
      <c r="I882" s="11" t="str">
        <f t="shared" si="32"/>
        <v>Overweight</v>
      </c>
      <c r="J882" s="43" t="str">
        <f t="shared" si="33"/>
        <v>Normal</v>
      </c>
    </row>
    <row r="883" spans="1:10" x14ac:dyDescent="0.25">
      <c r="A883" s="11" t="s">
        <v>1489</v>
      </c>
      <c r="B883" s="11">
        <v>36.479999999999997</v>
      </c>
      <c r="C883" s="11">
        <v>5.05</v>
      </c>
      <c r="D883" s="11" t="s">
        <v>2381</v>
      </c>
      <c r="E883" s="11" t="s">
        <v>2380</v>
      </c>
      <c r="F883" s="11" t="s">
        <v>2380</v>
      </c>
      <c r="G883" s="11">
        <v>1</v>
      </c>
      <c r="H883" s="42" t="s">
        <v>2380</v>
      </c>
      <c r="I883" s="11" t="str">
        <f t="shared" si="32"/>
        <v>Obesity</v>
      </c>
      <c r="J883" s="43" t="str">
        <f t="shared" si="33"/>
        <v>Normal</v>
      </c>
    </row>
    <row r="884" spans="1:10" x14ac:dyDescent="0.25">
      <c r="A884" s="11" t="s">
        <v>1488</v>
      </c>
      <c r="B884" s="11">
        <v>27.5</v>
      </c>
      <c r="C884" s="11">
        <v>8.69</v>
      </c>
      <c r="D884" s="11" t="s">
        <v>2381</v>
      </c>
      <c r="E884" s="11" t="s">
        <v>2380</v>
      </c>
      <c r="F884" s="11" t="s">
        <v>2382</v>
      </c>
      <c r="G884" s="11">
        <v>1</v>
      </c>
      <c r="H884" s="42" t="s">
        <v>2380</v>
      </c>
      <c r="I884" s="11" t="str">
        <f t="shared" si="32"/>
        <v>Overweight</v>
      </c>
      <c r="J884" s="43" t="str">
        <f t="shared" si="33"/>
        <v>Diabetes</v>
      </c>
    </row>
    <row r="885" spans="1:10" x14ac:dyDescent="0.25">
      <c r="A885" s="11" t="s">
        <v>1487</v>
      </c>
      <c r="B885" s="11">
        <v>33.44</v>
      </c>
      <c r="C885" s="11">
        <v>5.9</v>
      </c>
      <c r="D885" s="11" t="s">
        <v>2381</v>
      </c>
      <c r="E885" s="11" t="s">
        <v>2380</v>
      </c>
      <c r="F885" s="11" t="s">
        <v>2380</v>
      </c>
      <c r="G885" s="11">
        <v>1</v>
      </c>
      <c r="H885" s="42" t="s">
        <v>2380</v>
      </c>
      <c r="I885" s="11" t="str">
        <f t="shared" si="32"/>
        <v>Obesity</v>
      </c>
      <c r="J885" s="43" t="str">
        <f t="shared" si="33"/>
        <v>Prediabetes</v>
      </c>
    </row>
    <row r="886" spans="1:10" x14ac:dyDescent="0.25">
      <c r="A886" s="11" t="s">
        <v>1486</v>
      </c>
      <c r="B886" s="11">
        <v>28.215</v>
      </c>
      <c r="C886" s="11">
        <v>6.29</v>
      </c>
      <c r="D886" s="11" t="s">
        <v>2381</v>
      </c>
      <c r="E886" s="11" t="s">
        <v>2380</v>
      </c>
      <c r="F886" s="11" t="s">
        <v>2380</v>
      </c>
      <c r="G886" s="11">
        <v>1</v>
      </c>
      <c r="H886" s="42" t="s">
        <v>2380</v>
      </c>
      <c r="I886" s="11" t="str">
        <f t="shared" si="32"/>
        <v>Overweight</v>
      </c>
      <c r="J886" s="43" t="str">
        <f t="shared" si="33"/>
        <v>Prediabetes</v>
      </c>
    </row>
    <row r="887" spans="1:10" x14ac:dyDescent="0.25">
      <c r="A887" s="11" t="s">
        <v>1485</v>
      </c>
      <c r="B887" s="11">
        <v>27.17</v>
      </c>
      <c r="C887" s="11">
        <v>5.84</v>
      </c>
      <c r="D887" s="11" t="s">
        <v>2381</v>
      </c>
      <c r="E887" s="11" t="s">
        <v>2380</v>
      </c>
      <c r="F887" s="11" t="s">
        <v>2380</v>
      </c>
      <c r="G887" s="11">
        <v>1</v>
      </c>
      <c r="H887" s="42" t="s">
        <v>2380</v>
      </c>
      <c r="I887" s="11" t="str">
        <f t="shared" si="32"/>
        <v>Overweight</v>
      </c>
      <c r="J887" s="43" t="str">
        <f t="shared" si="33"/>
        <v>Prediabetes</v>
      </c>
    </row>
    <row r="888" spans="1:10" x14ac:dyDescent="0.25">
      <c r="A888" s="11" t="s">
        <v>1484</v>
      </c>
      <c r="B888" s="11">
        <v>35.380000000000003</v>
      </c>
      <c r="C888" s="11">
        <v>6.12</v>
      </c>
      <c r="D888" s="11" t="s">
        <v>2380</v>
      </c>
      <c r="E888" s="11" t="s">
        <v>2380</v>
      </c>
      <c r="F888" s="11" t="s">
        <v>2380</v>
      </c>
      <c r="G888" s="12">
        <v>0</v>
      </c>
      <c r="H888" s="41" t="s">
        <v>2380</v>
      </c>
      <c r="I888" s="11" t="str">
        <f t="shared" si="32"/>
        <v>Obesity</v>
      </c>
      <c r="J888" s="43" t="str">
        <f t="shared" si="33"/>
        <v>Prediabetes</v>
      </c>
    </row>
    <row r="889" spans="1:10" x14ac:dyDescent="0.25">
      <c r="A889" s="11" t="s">
        <v>1483</v>
      </c>
      <c r="B889" s="11">
        <v>43.48</v>
      </c>
      <c r="C889" s="11">
        <v>6.24</v>
      </c>
      <c r="D889" s="11" t="s">
        <v>2380</v>
      </c>
      <c r="E889" s="11" t="s">
        <v>2380</v>
      </c>
      <c r="F889" s="11" t="s">
        <v>2380</v>
      </c>
      <c r="G889" s="12">
        <v>0</v>
      </c>
      <c r="H889" s="41" t="s">
        <v>2380</v>
      </c>
      <c r="I889" s="11" t="str">
        <f t="shared" si="32"/>
        <v>Obesity</v>
      </c>
      <c r="J889" s="43" t="str">
        <f t="shared" si="33"/>
        <v>Prediabetes</v>
      </c>
    </row>
    <row r="890" spans="1:10" x14ac:dyDescent="0.25">
      <c r="A890" s="11" t="s">
        <v>1482</v>
      </c>
      <c r="B890" s="11">
        <v>41.73</v>
      </c>
      <c r="C890" s="11">
        <v>6.25</v>
      </c>
      <c r="D890" s="11" t="s">
        <v>2380</v>
      </c>
      <c r="E890" s="11" t="s">
        <v>2380</v>
      </c>
      <c r="F890" s="11" t="s">
        <v>2380</v>
      </c>
      <c r="G890" s="11">
        <v>1</v>
      </c>
      <c r="H890" s="41" t="s">
        <v>2380</v>
      </c>
      <c r="I890" s="11" t="str">
        <f t="shared" si="32"/>
        <v>Obesity</v>
      </c>
      <c r="J890" s="43" t="str">
        <f t="shared" si="33"/>
        <v>Prediabetes</v>
      </c>
    </row>
    <row r="891" spans="1:10" x14ac:dyDescent="0.25">
      <c r="A891" s="11" t="s">
        <v>1481</v>
      </c>
      <c r="B891" s="11">
        <v>28.9</v>
      </c>
      <c r="C891" s="11">
        <v>11.96</v>
      </c>
      <c r="D891" s="11" t="s">
        <v>2380</v>
      </c>
      <c r="E891" s="11" t="s">
        <v>2380</v>
      </c>
      <c r="F891" s="11" t="s">
        <v>2380</v>
      </c>
      <c r="G891" s="12">
        <v>0</v>
      </c>
      <c r="H891" s="41" t="s">
        <v>2380</v>
      </c>
      <c r="I891" s="11" t="str">
        <f t="shared" si="32"/>
        <v>Overweight</v>
      </c>
      <c r="J891" s="43" t="str">
        <f t="shared" si="33"/>
        <v>Diabetes</v>
      </c>
    </row>
    <row r="892" spans="1:10" x14ac:dyDescent="0.25">
      <c r="A892" s="11" t="s">
        <v>1480</v>
      </c>
      <c r="B892" s="11">
        <v>25.74</v>
      </c>
      <c r="C892" s="11">
        <v>7.69</v>
      </c>
      <c r="D892" s="11" t="s">
        <v>2380</v>
      </c>
      <c r="E892" s="11" t="s">
        <v>2380</v>
      </c>
      <c r="F892" s="11" t="s">
        <v>2380</v>
      </c>
      <c r="G892" s="12">
        <v>0</v>
      </c>
      <c r="H892" s="41" t="s">
        <v>2380</v>
      </c>
      <c r="I892" s="11" t="str">
        <f t="shared" si="32"/>
        <v>Overweight</v>
      </c>
      <c r="J892" s="43" t="str">
        <f t="shared" si="33"/>
        <v>Diabetes</v>
      </c>
    </row>
    <row r="893" spans="1:10" x14ac:dyDescent="0.25">
      <c r="A893" s="11" t="s">
        <v>1479</v>
      </c>
      <c r="B893" s="11">
        <v>36.06</v>
      </c>
      <c r="C893" s="11">
        <v>8.83</v>
      </c>
      <c r="D893" s="11" t="s">
        <v>2380</v>
      </c>
      <c r="E893" s="11" t="s">
        <v>2380</v>
      </c>
      <c r="F893" s="11" t="s">
        <v>2380</v>
      </c>
      <c r="G893" s="12">
        <v>0</v>
      </c>
      <c r="H893" s="41" t="s">
        <v>2380</v>
      </c>
      <c r="I893" s="11" t="str">
        <f t="shared" si="32"/>
        <v>Obesity</v>
      </c>
      <c r="J893" s="43" t="str">
        <f t="shared" si="33"/>
        <v>Diabetes</v>
      </c>
    </row>
    <row r="894" spans="1:10" x14ac:dyDescent="0.25">
      <c r="A894" s="11" t="s">
        <v>1478</v>
      </c>
      <c r="B894" s="11">
        <v>43.28</v>
      </c>
      <c r="C894" s="11">
        <v>4.41</v>
      </c>
      <c r="D894" s="11" t="s">
        <v>2380</v>
      </c>
      <c r="E894" s="11" t="s">
        <v>2380</v>
      </c>
      <c r="F894" s="11" t="s">
        <v>2380</v>
      </c>
      <c r="G894" s="12">
        <v>0</v>
      </c>
      <c r="H894" s="41" t="s">
        <v>2380</v>
      </c>
      <c r="I894" s="11" t="str">
        <f t="shared" si="32"/>
        <v>Obesity</v>
      </c>
      <c r="J894" s="43" t="str">
        <f t="shared" si="33"/>
        <v>Normal</v>
      </c>
    </row>
    <row r="895" spans="1:10" x14ac:dyDescent="0.25">
      <c r="A895" s="11" t="s">
        <v>1477</v>
      </c>
      <c r="B895" s="11">
        <v>28.785</v>
      </c>
      <c r="C895" s="11">
        <v>9.1</v>
      </c>
      <c r="D895" s="11" t="s">
        <v>2381</v>
      </c>
      <c r="E895" s="11" t="s">
        <v>2380</v>
      </c>
      <c r="F895" s="11" t="s">
        <v>2382</v>
      </c>
      <c r="G895" s="11">
        <v>1</v>
      </c>
      <c r="H895" s="42" t="s">
        <v>2380</v>
      </c>
      <c r="I895" s="11" t="str">
        <f t="shared" si="32"/>
        <v>Overweight</v>
      </c>
      <c r="J895" s="43" t="str">
        <f t="shared" si="33"/>
        <v>Diabetes</v>
      </c>
    </row>
    <row r="896" spans="1:10" x14ac:dyDescent="0.25">
      <c r="A896" s="11" t="s">
        <v>1476</v>
      </c>
      <c r="B896" s="11">
        <v>25.46</v>
      </c>
      <c r="C896" s="11">
        <v>11.52</v>
      </c>
      <c r="D896" s="11" t="s">
        <v>2381</v>
      </c>
      <c r="E896" s="11" t="s">
        <v>2380</v>
      </c>
      <c r="F896" s="11" t="s">
        <v>2382</v>
      </c>
      <c r="G896" s="11">
        <v>1</v>
      </c>
      <c r="H896" s="42" t="s">
        <v>2380</v>
      </c>
      <c r="I896" s="11" t="str">
        <f t="shared" si="32"/>
        <v>Overweight</v>
      </c>
      <c r="J896" s="43" t="str">
        <f t="shared" si="33"/>
        <v>Diabetes</v>
      </c>
    </row>
    <row r="897" spans="1:10" x14ac:dyDescent="0.25">
      <c r="A897" s="11" t="s">
        <v>1475</v>
      </c>
      <c r="B897" s="11">
        <v>30.8</v>
      </c>
      <c r="C897" s="11">
        <v>10.95</v>
      </c>
      <c r="D897" s="11" t="s">
        <v>2380</v>
      </c>
      <c r="E897" s="11" t="s">
        <v>2380</v>
      </c>
      <c r="F897" s="11" t="s">
        <v>2380</v>
      </c>
      <c r="G897" s="12">
        <v>0</v>
      </c>
      <c r="H897" s="41" t="s">
        <v>2380</v>
      </c>
      <c r="I897" s="11" t="str">
        <f t="shared" si="32"/>
        <v>Obesity</v>
      </c>
      <c r="J897" s="43" t="str">
        <f t="shared" si="33"/>
        <v>Diabetes</v>
      </c>
    </row>
    <row r="898" spans="1:10" x14ac:dyDescent="0.25">
      <c r="A898" s="11" t="s">
        <v>1474</v>
      </c>
      <c r="B898" s="11">
        <v>28.88</v>
      </c>
      <c r="C898" s="11">
        <v>11.5</v>
      </c>
      <c r="D898" s="11" t="s">
        <v>2380</v>
      </c>
      <c r="E898" s="11" t="s">
        <v>2380</v>
      </c>
      <c r="F898" s="11" t="s">
        <v>2380</v>
      </c>
      <c r="G898" s="12">
        <v>0</v>
      </c>
      <c r="H898" s="41" t="s">
        <v>2380</v>
      </c>
      <c r="I898" s="11" t="str">
        <f t="shared" si="32"/>
        <v>Overweight</v>
      </c>
      <c r="J898" s="43" t="str">
        <f t="shared" si="33"/>
        <v>Diabetes</v>
      </c>
    </row>
    <row r="899" spans="1:10" x14ac:dyDescent="0.25">
      <c r="A899" s="11" t="s">
        <v>1473</v>
      </c>
      <c r="B899" s="11">
        <v>23</v>
      </c>
      <c r="C899" s="11">
        <v>9.8800000000000008</v>
      </c>
      <c r="D899" s="11" t="s">
        <v>2380</v>
      </c>
      <c r="E899" s="11" t="s">
        <v>2380</v>
      </c>
      <c r="F899" s="11" t="s">
        <v>2380</v>
      </c>
      <c r="G899" s="12">
        <v>0</v>
      </c>
      <c r="H899" s="41" t="s">
        <v>2380</v>
      </c>
      <c r="I899" s="11" t="str">
        <f t="shared" ref="I899:I962" si="34">IF(B899 &lt; 18.5, "Underweight", IF(B899 &lt; 25, "Healthy Weight", IF(B899 &lt; 30, "Overweight", "Obesity")))</f>
        <v>Healthy Weight</v>
      </c>
      <c r="J899" s="43" t="str">
        <f t="shared" ref="J899:J962" si="35">IF(C899 &lt; 5.7, "Normal", IF(C899 &lt;= 6.4, "Prediabetes", "Diabetes"))</f>
        <v>Diabetes</v>
      </c>
    </row>
    <row r="900" spans="1:10" x14ac:dyDescent="0.25">
      <c r="A900" s="11" t="s">
        <v>1472</v>
      </c>
      <c r="B900" s="11">
        <v>38.25</v>
      </c>
      <c r="C900" s="11">
        <v>6.2</v>
      </c>
      <c r="D900" s="11" t="s">
        <v>2380</v>
      </c>
      <c r="E900" s="11" t="s">
        <v>2380</v>
      </c>
      <c r="F900" s="11" t="s">
        <v>2380</v>
      </c>
      <c r="G900" s="11">
        <v>1</v>
      </c>
      <c r="H900" s="41" t="s">
        <v>2380</v>
      </c>
      <c r="I900" s="11" t="str">
        <f t="shared" si="34"/>
        <v>Obesity</v>
      </c>
      <c r="J900" s="43" t="str">
        <f t="shared" si="35"/>
        <v>Prediabetes</v>
      </c>
    </row>
    <row r="901" spans="1:10" x14ac:dyDescent="0.25">
      <c r="A901" s="11" t="s">
        <v>1471</v>
      </c>
      <c r="B901" s="11">
        <v>39.25</v>
      </c>
      <c r="C901" s="11">
        <v>8.41</v>
      </c>
      <c r="D901" s="11" t="s">
        <v>2381</v>
      </c>
      <c r="E901" s="11" t="s">
        <v>2380</v>
      </c>
      <c r="F901" s="11" t="s">
        <v>2380</v>
      </c>
      <c r="G901" s="11">
        <v>1</v>
      </c>
      <c r="H901" s="42" t="s">
        <v>2380</v>
      </c>
      <c r="I901" s="11" t="str">
        <f t="shared" si="34"/>
        <v>Obesity</v>
      </c>
      <c r="J901" s="43" t="str">
        <f t="shared" si="35"/>
        <v>Diabetes</v>
      </c>
    </row>
    <row r="902" spans="1:10" x14ac:dyDescent="0.25">
      <c r="A902" s="11" t="s">
        <v>1470</v>
      </c>
      <c r="B902" s="11">
        <v>26.6</v>
      </c>
      <c r="C902" s="11">
        <v>5.07</v>
      </c>
      <c r="D902" s="11" t="s">
        <v>2381</v>
      </c>
      <c r="E902" s="11" t="s">
        <v>2380</v>
      </c>
      <c r="F902" s="11" t="s">
        <v>2380</v>
      </c>
      <c r="G902" s="11">
        <v>2</v>
      </c>
      <c r="H902" s="42" t="s">
        <v>2380</v>
      </c>
      <c r="I902" s="11" t="str">
        <f t="shared" si="34"/>
        <v>Overweight</v>
      </c>
      <c r="J902" s="43" t="str">
        <f t="shared" si="35"/>
        <v>Normal</v>
      </c>
    </row>
    <row r="903" spans="1:10" x14ac:dyDescent="0.25">
      <c r="A903" s="11" t="s">
        <v>1469</v>
      </c>
      <c r="B903" s="11">
        <v>35.700000000000003</v>
      </c>
      <c r="C903" s="11">
        <v>4.0599999999999996</v>
      </c>
      <c r="D903" s="11" t="s">
        <v>2380</v>
      </c>
      <c r="E903" s="11" t="s">
        <v>2380</v>
      </c>
      <c r="F903" s="11" t="s">
        <v>2382</v>
      </c>
      <c r="G903" s="11">
        <v>1</v>
      </c>
      <c r="H903" s="41" t="s">
        <v>2380</v>
      </c>
      <c r="I903" s="11" t="str">
        <f t="shared" si="34"/>
        <v>Obesity</v>
      </c>
      <c r="J903" s="43" t="str">
        <f t="shared" si="35"/>
        <v>Normal</v>
      </c>
    </row>
    <row r="904" spans="1:10" x14ac:dyDescent="0.25">
      <c r="A904" s="11" t="s">
        <v>1468</v>
      </c>
      <c r="B904" s="11">
        <v>20.100000000000001</v>
      </c>
      <c r="C904" s="11">
        <v>10.52</v>
      </c>
      <c r="D904" s="11" t="s">
        <v>2380</v>
      </c>
      <c r="E904" s="11" t="s">
        <v>2380</v>
      </c>
      <c r="F904" s="11" t="s">
        <v>2380</v>
      </c>
      <c r="G904" s="12">
        <v>0</v>
      </c>
      <c r="H904" s="41" t="s">
        <v>2380</v>
      </c>
      <c r="I904" s="11" t="str">
        <f t="shared" si="34"/>
        <v>Healthy Weight</v>
      </c>
      <c r="J904" s="43" t="str">
        <f t="shared" si="35"/>
        <v>Diabetes</v>
      </c>
    </row>
    <row r="905" spans="1:10" x14ac:dyDescent="0.25">
      <c r="A905" s="11" t="s">
        <v>1467</v>
      </c>
      <c r="B905" s="11">
        <v>22.23</v>
      </c>
      <c r="C905" s="11">
        <v>9.65</v>
      </c>
      <c r="D905" s="11" t="s">
        <v>2380</v>
      </c>
      <c r="E905" s="11" t="s">
        <v>2380</v>
      </c>
      <c r="F905" s="11" t="s">
        <v>2380</v>
      </c>
      <c r="G905" s="12">
        <v>0</v>
      </c>
      <c r="H905" s="41" t="s">
        <v>2380</v>
      </c>
      <c r="I905" s="11" t="str">
        <f t="shared" si="34"/>
        <v>Healthy Weight</v>
      </c>
      <c r="J905" s="43" t="str">
        <f t="shared" si="35"/>
        <v>Diabetes</v>
      </c>
    </row>
    <row r="906" spans="1:10" x14ac:dyDescent="0.25">
      <c r="A906" s="11" t="s">
        <v>1466</v>
      </c>
      <c r="B906" s="11">
        <v>36.47</v>
      </c>
      <c r="C906" s="11">
        <v>6.21</v>
      </c>
      <c r="D906" s="11" t="s">
        <v>2380</v>
      </c>
      <c r="E906" s="11" t="s">
        <v>2380</v>
      </c>
      <c r="F906" s="11" t="s">
        <v>2380</v>
      </c>
      <c r="G906" s="12">
        <v>0</v>
      </c>
      <c r="H906" s="41" t="s">
        <v>2380</v>
      </c>
      <c r="I906" s="11" t="str">
        <f t="shared" si="34"/>
        <v>Obesity</v>
      </c>
      <c r="J906" s="43" t="str">
        <f t="shared" si="35"/>
        <v>Prediabetes</v>
      </c>
    </row>
    <row r="907" spans="1:10" x14ac:dyDescent="0.25">
      <c r="A907" s="11" t="s">
        <v>1465</v>
      </c>
      <c r="B907" s="11">
        <v>49.64</v>
      </c>
      <c r="C907" s="11">
        <v>4.76</v>
      </c>
      <c r="D907" s="11" t="s">
        <v>2380</v>
      </c>
      <c r="E907" s="11" t="s">
        <v>2380</v>
      </c>
      <c r="F907" s="11" t="s">
        <v>2382</v>
      </c>
      <c r="G907" s="11">
        <v>1</v>
      </c>
      <c r="H907" s="41" t="s">
        <v>2380</v>
      </c>
      <c r="I907" s="11" t="str">
        <f t="shared" si="34"/>
        <v>Obesity</v>
      </c>
      <c r="J907" s="43" t="str">
        <f t="shared" si="35"/>
        <v>Normal</v>
      </c>
    </row>
    <row r="908" spans="1:10" x14ac:dyDescent="0.25">
      <c r="A908" s="11" t="s">
        <v>1464</v>
      </c>
      <c r="B908" s="11">
        <v>36.799999999999997</v>
      </c>
      <c r="C908" s="11">
        <v>5.73</v>
      </c>
      <c r="D908" s="11" t="s">
        <v>2381</v>
      </c>
      <c r="E908" s="11" t="s">
        <v>2380</v>
      </c>
      <c r="F908" s="11" t="s">
        <v>2382</v>
      </c>
      <c r="G908" s="11">
        <v>1</v>
      </c>
      <c r="H908" s="42" t="s">
        <v>2380</v>
      </c>
      <c r="I908" s="11" t="str">
        <f t="shared" si="34"/>
        <v>Obesity</v>
      </c>
      <c r="J908" s="43" t="str">
        <f t="shared" si="35"/>
        <v>Prediabetes</v>
      </c>
    </row>
    <row r="909" spans="1:10" x14ac:dyDescent="0.25">
      <c r="A909" s="11" t="s">
        <v>1463</v>
      </c>
      <c r="B909" s="11">
        <v>33.880000000000003</v>
      </c>
      <c r="C909" s="11">
        <v>10.78</v>
      </c>
      <c r="D909" s="11" t="s">
        <v>2381</v>
      </c>
      <c r="E909" s="11" t="s">
        <v>2380</v>
      </c>
      <c r="F909" s="11" t="s">
        <v>2380</v>
      </c>
      <c r="G909" s="12">
        <v>0</v>
      </c>
      <c r="H909" s="42" t="s">
        <v>2380</v>
      </c>
      <c r="I909" s="11" t="str">
        <f t="shared" si="34"/>
        <v>Obesity</v>
      </c>
      <c r="J909" s="43" t="str">
        <f t="shared" si="35"/>
        <v>Diabetes</v>
      </c>
    </row>
    <row r="910" spans="1:10" x14ac:dyDescent="0.25">
      <c r="A910" s="11" t="s">
        <v>1462</v>
      </c>
      <c r="B910" s="11">
        <v>32.01</v>
      </c>
      <c r="C910" s="11">
        <v>5.08</v>
      </c>
      <c r="D910" s="11" t="s">
        <v>2381</v>
      </c>
      <c r="E910" s="11" t="s">
        <v>2380</v>
      </c>
      <c r="F910" s="11" t="s">
        <v>2380</v>
      </c>
      <c r="G910" s="11">
        <v>1</v>
      </c>
      <c r="H910" s="42" t="s">
        <v>2380</v>
      </c>
      <c r="I910" s="11" t="str">
        <f t="shared" si="34"/>
        <v>Obesity</v>
      </c>
      <c r="J910" s="43" t="str">
        <f t="shared" si="35"/>
        <v>Normal</v>
      </c>
    </row>
    <row r="911" spans="1:10" x14ac:dyDescent="0.25">
      <c r="A911" s="11" t="s">
        <v>1461</v>
      </c>
      <c r="B911" s="11">
        <v>33.630000000000003</v>
      </c>
      <c r="C911" s="11">
        <v>11.39</v>
      </c>
      <c r="D911" s="11" t="s">
        <v>2380</v>
      </c>
      <c r="E911" s="11" t="s">
        <v>2380</v>
      </c>
      <c r="F911" s="11" t="s">
        <v>2380</v>
      </c>
      <c r="G911" s="12">
        <v>0</v>
      </c>
      <c r="H911" s="41" t="s">
        <v>2380</v>
      </c>
      <c r="I911" s="11" t="str">
        <f t="shared" si="34"/>
        <v>Obesity</v>
      </c>
      <c r="J911" s="43" t="str">
        <f t="shared" si="35"/>
        <v>Diabetes</v>
      </c>
    </row>
    <row r="912" spans="1:10" x14ac:dyDescent="0.25">
      <c r="A912" s="11" t="s">
        <v>1460</v>
      </c>
      <c r="B912" s="11">
        <v>34.865000000000002</v>
      </c>
      <c r="C912" s="11">
        <v>5.35</v>
      </c>
      <c r="D912" s="11" t="s">
        <v>2381</v>
      </c>
      <c r="E912" s="11" t="s">
        <v>2380</v>
      </c>
      <c r="F912" s="11" t="s">
        <v>2380</v>
      </c>
      <c r="G912" s="11">
        <v>1</v>
      </c>
      <c r="H912" s="42" t="s">
        <v>2380</v>
      </c>
      <c r="I912" s="11" t="str">
        <f t="shared" si="34"/>
        <v>Obesity</v>
      </c>
      <c r="J912" s="43" t="str">
        <f t="shared" si="35"/>
        <v>Normal</v>
      </c>
    </row>
    <row r="913" spans="1:10" x14ac:dyDescent="0.25">
      <c r="A913" s="11" t="s">
        <v>1459</v>
      </c>
      <c r="B913" s="11">
        <v>43.11</v>
      </c>
      <c r="C913" s="11">
        <v>5.6</v>
      </c>
      <c r="D913" s="11" t="s">
        <v>2380</v>
      </c>
      <c r="E913" s="11" t="s">
        <v>2380</v>
      </c>
      <c r="F913" s="11" t="s">
        <v>2380</v>
      </c>
      <c r="G913" s="12">
        <v>0</v>
      </c>
      <c r="H913" s="41" t="s">
        <v>2380</v>
      </c>
      <c r="I913" s="11" t="str">
        <f t="shared" si="34"/>
        <v>Obesity</v>
      </c>
      <c r="J913" s="43" t="str">
        <f t="shared" si="35"/>
        <v>Normal</v>
      </c>
    </row>
    <row r="914" spans="1:10" x14ac:dyDescent="0.25">
      <c r="A914" s="11" t="s">
        <v>1458</v>
      </c>
      <c r="B914" s="11">
        <v>30.305</v>
      </c>
      <c r="C914" s="11">
        <v>4.2699999999999996</v>
      </c>
      <c r="D914" s="11" t="s">
        <v>2381</v>
      </c>
      <c r="E914" s="11" t="s">
        <v>2380</v>
      </c>
      <c r="F914" s="11" t="s">
        <v>2380</v>
      </c>
      <c r="G914" s="11">
        <v>1</v>
      </c>
      <c r="H914" s="42" t="s">
        <v>2380</v>
      </c>
      <c r="I914" s="11" t="str">
        <f t="shared" si="34"/>
        <v>Obesity</v>
      </c>
      <c r="J914" s="43" t="str">
        <f t="shared" si="35"/>
        <v>Normal</v>
      </c>
    </row>
    <row r="915" spans="1:10" x14ac:dyDescent="0.25">
      <c r="A915" s="11" t="s">
        <v>1457</v>
      </c>
      <c r="B915" s="11">
        <v>25.175000000000001</v>
      </c>
      <c r="C915" s="11">
        <v>5.57</v>
      </c>
      <c r="D915" s="11" t="s">
        <v>2381</v>
      </c>
      <c r="E915" s="11" t="s">
        <v>2380</v>
      </c>
      <c r="F915" s="11" t="s">
        <v>2380</v>
      </c>
      <c r="G915" s="11">
        <v>1</v>
      </c>
      <c r="H915" s="42" t="s">
        <v>2380</v>
      </c>
      <c r="I915" s="11" t="str">
        <f t="shared" si="34"/>
        <v>Overweight</v>
      </c>
      <c r="J915" s="43" t="str">
        <f t="shared" si="35"/>
        <v>Normal</v>
      </c>
    </row>
    <row r="916" spans="1:10" x14ac:dyDescent="0.25">
      <c r="A916" s="11" t="s">
        <v>1456</v>
      </c>
      <c r="B916" s="11">
        <v>26.8</v>
      </c>
      <c r="C916" s="11">
        <v>5.68</v>
      </c>
      <c r="D916" s="11" t="s">
        <v>2381</v>
      </c>
      <c r="E916" s="11" t="s">
        <v>2380</v>
      </c>
      <c r="F916" s="11" t="s">
        <v>2380</v>
      </c>
      <c r="G916" s="11">
        <v>1</v>
      </c>
      <c r="H916" s="42" t="s">
        <v>2380</v>
      </c>
      <c r="I916" s="11" t="str">
        <f t="shared" si="34"/>
        <v>Overweight</v>
      </c>
      <c r="J916" s="43" t="str">
        <f t="shared" si="35"/>
        <v>Normal</v>
      </c>
    </row>
    <row r="917" spans="1:10" x14ac:dyDescent="0.25">
      <c r="A917" s="11" t="s">
        <v>1455</v>
      </c>
      <c r="B917" s="11">
        <v>21.78</v>
      </c>
      <c r="C917" s="11">
        <v>5.3</v>
      </c>
      <c r="D917" s="11" t="s">
        <v>2380</v>
      </c>
      <c r="E917" s="11" t="s">
        <v>2381</v>
      </c>
      <c r="F917" s="11" t="s">
        <v>2380</v>
      </c>
      <c r="G917" s="11">
        <v>1</v>
      </c>
      <c r="H917" s="41" t="s">
        <v>2380</v>
      </c>
      <c r="I917" s="11" t="str">
        <f t="shared" si="34"/>
        <v>Healthy Weight</v>
      </c>
      <c r="J917" s="43" t="str">
        <f t="shared" si="35"/>
        <v>Normal</v>
      </c>
    </row>
    <row r="918" spans="1:10" x14ac:dyDescent="0.25">
      <c r="A918" s="11" t="s">
        <v>1454</v>
      </c>
      <c r="B918" s="11">
        <v>30.14</v>
      </c>
      <c r="C918" s="11">
        <v>9.4499999999999993</v>
      </c>
      <c r="D918" s="11" t="s">
        <v>2381</v>
      </c>
      <c r="E918" s="11" t="s">
        <v>2380</v>
      </c>
      <c r="F918" s="11" t="s">
        <v>2380</v>
      </c>
      <c r="G918" s="12">
        <v>0</v>
      </c>
      <c r="H918" s="42" t="s">
        <v>2380</v>
      </c>
      <c r="I918" s="11" t="str">
        <f t="shared" si="34"/>
        <v>Obesity</v>
      </c>
      <c r="J918" s="43" t="str">
        <f t="shared" si="35"/>
        <v>Diabetes</v>
      </c>
    </row>
    <row r="919" spans="1:10" x14ac:dyDescent="0.25">
      <c r="A919" s="11" t="s">
        <v>1453</v>
      </c>
      <c r="B919" s="11">
        <v>29.7</v>
      </c>
      <c r="C919" s="11">
        <v>6.79</v>
      </c>
      <c r="D919" s="11" t="s">
        <v>2381</v>
      </c>
      <c r="E919" s="11" t="s">
        <v>2380</v>
      </c>
      <c r="F919" s="11" t="s">
        <v>2380</v>
      </c>
      <c r="G919" s="12">
        <v>0</v>
      </c>
      <c r="H919" s="42" t="s">
        <v>2380</v>
      </c>
      <c r="I919" s="11" t="str">
        <f t="shared" si="34"/>
        <v>Overweight</v>
      </c>
      <c r="J919" s="43" t="str">
        <f t="shared" si="35"/>
        <v>Diabetes</v>
      </c>
    </row>
    <row r="920" spans="1:10" x14ac:dyDescent="0.25">
      <c r="A920" s="11" t="s">
        <v>1452</v>
      </c>
      <c r="B920" s="11">
        <v>32.395000000000003</v>
      </c>
      <c r="C920" s="11">
        <v>11.1</v>
      </c>
      <c r="D920" s="11" t="s">
        <v>2381</v>
      </c>
      <c r="E920" s="11" t="s">
        <v>2380</v>
      </c>
      <c r="F920" s="11" t="s">
        <v>2380</v>
      </c>
      <c r="G920" s="12">
        <v>0</v>
      </c>
      <c r="H920" s="42" t="s">
        <v>2380</v>
      </c>
      <c r="I920" s="11" t="str">
        <f t="shared" si="34"/>
        <v>Obesity</v>
      </c>
      <c r="J920" s="43" t="str">
        <f t="shared" si="35"/>
        <v>Diabetes</v>
      </c>
    </row>
    <row r="921" spans="1:10" x14ac:dyDescent="0.25">
      <c r="A921" s="11" t="s">
        <v>1451</v>
      </c>
      <c r="B921" s="11">
        <v>36.64</v>
      </c>
      <c r="C921" s="11">
        <v>7.26</v>
      </c>
      <c r="D921" s="11" t="s">
        <v>2380</v>
      </c>
      <c r="E921" s="11" t="s">
        <v>2380</v>
      </c>
      <c r="F921" s="11" t="s">
        <v>2380</v>
      </c>
      <c r="G921" s="12">
        <v>0</v>
      </c>
      <c r="H921" s="41" t="s">
        <v>2380</v>
      </c>
      <c r="I921" s="11" t="str">
        <f t="shared" si="34"/>
        <v>Obesity</v>
      </c>
      <c r="J921" s="43" t="str">
        <f t="shared" si="35"/>
        <v>Diabetes</v>
      </c>
    </row>
    <row r="922" spans="1:10" x14ac:dyDescent="0.25">
      <c r="A922" s="11" t="s">
        <v>1450</v>
      </c>
      <c r="B922" s="11">
        <v>39.049999999999997</v>
      </c>
      <c r="C922" s="11">
        <v>5.27</v>
      </c>
      <c r="D922" s="11" t="s">
        <v>2381</v>
      </c>
      <c r="E922" s="11" t="s">
        <v>2380</v>
      </c>
      <c r="F922" s="11" t="s">
        <v>2380</v>
      </c>
      <c r="G922" s="11">
        <v>1</v>
      </c>
      <c r="H922" s="42" t="s">
        <v>2380</v>
      </c>
      <c r="I922" s="11" t="str">
        <f t="shared" si="34"/>
        <v>Obesity</v>
      </c>
      <c r="J922" s="43" t="str">
        <f t="shared" si="35"/>
        <v>Normal</v>
      </c>
    </row>
    <row r="923" spans="1:10" x14ac:dyDescent="0.25">
      <c r="A923" s="11" t="s">
        <v>1449</v>
      </c>
      <c r="B923" s="11">
        <v>33.1</v>
      </c>
      <c r="C923" s="11">
        <v>5.46</v>
      </c>
      <c r="D923" s="11" t="s">
        <v>2381</v>
      </c>
      <c r="E923" s="11" t="s">
        <v>2380</v>
      </c>
      <c r="F923" s="11" t="s">
        <v>2380</v>
      </c>
      <c r="G923" s="11">
        <v>1</v>
      </c>
      <c r="H923" s="42" t="s">
        <v>2380</v>
      </c>
      <c r="I923" s="11" t="str">
        <f t="shared" si="34"/>
        <v>Obesity</v>
      </c>
      <c r="J923" s="43" t="str">
        <f t="shared" si="35"/>
        <v>Normal</v>
      </c>
    </row>
    <row r="924" spans="1:10" x14ac:dyDescent="0.25">
      <c r="A924" s="11" t="s">
        <v>1448</v>
      </c>
      <c r="B924" s="11">
        <v>31.824999999999999</v>
      </c>
      <c r="C924" s="11">
        <v>8.1300000000000008</v>
      </c>
      <c r="D924" s="11" t="s">
        <v>2380</v>
      </c>
      <c r="E924" s="11" t="s">
        <v>2380</v>
      </c>
      <c r="F924" s="11" t="s">
        <v>2380</v>
      </c>
      <c r="G924" s="12">
        <v>0</v>
      </c>
      <c r="H924" s="41" t="s">
        <v>2380</v>
      </c>
      <c r="I924" s="11" t="str">
        <f t="shared" si="34"/>
        <v>Obesity</v>
      </c>
      <c r="J924" s="43" t="str">
        <f t="shared" si="35"/>
        <v>Diabetes</v>
      </c>
    </row>
    <row r="925" spans="1:10" x14ac:dyDescent="0.25">
      <c r="A925" s="11" t="s">
        <v>1447</v>
      </c>
      <c r="B925" s="11">
        <v>29</v>
      </c>
      <c r="C925" s="11">
        <v>4.25</v>
      </c>
      <c r="D925" s="11" t="s">
        <v>2381</v>
      </c>
      <c r="E925" s="11" t="s">
        <v>2380</v>
      </c>
      <c r="F925" s="11" t="s">
        <v>2380</v>
      </c>
      <c r="G925" s="11">
        <v>1</v>
      </c>
      <c r="H925" s="42" t="s">
        <v>2380</v>
      </c>
      <c r="I925" s="11" t="str">
        <f t="shared" si="34"/>
        <v>Overweight</v>
      </c>
      <c r="J925" s="43" t="str">
        <f t="shared" si="35"/>
        <v>Normal</v>
      </c>
    </row>
    <row r="926" spans="1:10" x14ac:dyDescent="0.25">
      <c r="A926" s="11" t="s">
        <v>1446</v>
      </c>
      <c r="B926" s="11">
        <v>30.495000000000001</v>
      </c>
      <c r="C926" s="11">
        <v>8.68</v>
      </c>
      <c r="D926" s="11" t="s">
        <v>2380</v>
      </c>
      <c r="E926" s="11" t="s">
        <v>2380</v>
      </c>
      <c r="F926" s="11" t="s">
        <v>2380</v>
      </c>
      <c r="G926" s="12">
        <v>0</v>
      </c>
      <c r="H926" s="41" t="s">
        <v>2380</v>
      </c>
      <c r="I926" s="11" t="str">
        <f t="shared" si="34"/>
        <v>Obesity</v>
      </c>
      <c r="J926" s="43" t="str">
        <f t="shared" si="35"/>
        <v>Diabetes</v>
      </c>
    </row>
    <row r="927" spans="1:10" x14ac:dyDescent="0.25">
      <c r="A927" s="11" t="s">
        <v>1445</v>
      </c>
      <c r="B927" s="11">
        <v>25.2</v>
      </c>
      <c r="C927" s="11">
        <v>6.25</v>
      </c>
      <c r="D927" s="11" t="s">
        <v>2381</v>
      </c>
      <c r="E927" s="11" t="s">
        <v>2380</v>
      </c>
      <c r="F927" s="11" t="s">
        <v>2380</v>
      </c>
      <c r="G927" s="11">
        <v>1</v>
      </c>
      <c r="H927" s="42" t="s">
        <v>2380</v>
      </c>
      <c r="I927" s="11" t="str">
        <f t="shared" si="34"/>
        <v>Overweight</v>
      </c>
      <c r="J927" s="43" t="str">
        <f t="shared" si="35"/>
        <v>Prediabetes</v>
      </c>
    </row>
    <row r="928" spans="1:10" x14ac:dyDescent="0.25">
      <c r="A928" s="11" t="s">
        <v>1444</v>
      </c>
      <c r="B928" s="11">
        <v>22.77</v>
      </c>
      <c r="C928" s="11">
        <v>4.47</v>
      </c>
      <c r="D928" s="11" t="s">
        <v>2381</v>
      </c>
      <c r="E928" s="11" t="s">
        <v>2380</v>
      </c>
      <c r="F928" s="11" t="s">
        <v>2380</v>
      </c>
      <c r="G928" s="11">
        <v>1</v>
      </c>
      <c r="H928" s="42" t="s">
        <v>2380</v>
      </c>
      <c r="I928" s="11" t="str">
        <f t="shared" si="34"/>
        <v>Healthy Weight</v>
      </c>
      <c r="J928" s="43" t="str">
        <f t="shared" si="35"/>
        <v>Normal</v>
      </c>
    </row>
    <row r="929" spans="1:10" x14ac:dyDescent="0.25">
      <c r="A929" s="11" t="s">
        <v>1443</v>
      </c>
      <c r="B929" s="11">
        <v>23.18</v>
      </c>
      <c r="C929" s="11">
        <v>8.31</v>
      </c>
      <c r="D929" s="11" t="s">
        <v>2380</v>
      </c>
      <c r="E929" s="11" t="s">
        <v>2380</v>
      </c>
      <c r="F929" s="11" t="s">
        <v>2380</v>
      </c>
      <c r="G929" s="12">
        <v>0</v>
      </c>
      <c r="H929" s="41" t="s">
        <v>2380</v>
      </c>
      <c r="I929" s="11" t="str">
        <f t="shared" si="34"/>
        <v>Healthy Weight</v>
      </c>
      <c r="J929" s="43" t="str">
        <f t="shared" si="35"/>
        <v>Diabetes</v>
      </c>
    </row>
    <row r="930" spans="1:10" x14ac:dyDescent="0.25">
      <c r="A930" s="11" t="s">
        <v>1442</v>
      </c>
      <c r="B930" s="11">
        <v>35.409999999999997</v>
      </c>
      <c r="C930" s="11">
        <v>5.68</v>
      </c>
      <c r="D930" s="11" t="s">
        <v>2380</v>
      </c>
      <c r="E930" s="11" t="s">
        <v>2380</v>
      </c>
      <c r="F930" s="11" t="s">
        <v>2380</v>
      </c>
      <c r="G930" s="12">
        <v>0</v>
      </c>
      <c r="H930" s="41" t="s">
        <v>2380</v>
      </c>
      <c r="I930" s="11" t="str">
        <f t="shared" si="34"/>
        <v>Obesity</v>
      </c>
      <c r="J930" s="43" t="str">
        <f t="shared" si="35"/>
        <v>Normal</v>
      </c>
    </row>
    <row r="931" spans="1:10" x14ac:dyDescent="0.25">
      <c r="A931" s="11" t="s">
        <v>1441</v>
      </c>
      <c r="B931" s="11">
        <v>32.11</v>
      </c>
      <c r="C931" s="11">
        <v>4.75</v>
      </c>
      <c r="D931" s="11" t="s">
        <v>2381</v>
      </c>
      <c r="E931" s="11" t="s">
        <v>2380</v>
      </c>
      <c r="F931" s="11" t="s">
        <v>2380</v>
      </c>
      <c r="G931" s="11">
        <v>2</v>
      </c>
      <c r="H931" s="42" t="s">
        <v>2380</v>
      </c>
      <c r="I931" s="11" t="str">
        <f t="shared" si="34"/>
        <v>Obesity</v>
      </c>
      <c r="J931" s="43" t="str">
        <f t="shared" si="35"/>
        <v>Normal</v>
      </c>
    </row>
    <row r="932" spans="1:10" x14ac:dyDescent="0.25">
      <c r="A932" s="11" t="s">
        <v>1440</v>
      </c>
      <c r="B932" s="11">
        <v>34.479999999999997</v>
      </c>
      <c r="C932" s="11">
        <v>6.31</v>
      </c>
      <c r="D932" s="11" t="s">
        <v>2380</v>
      </c>
      <c r="E932" s="11" t="s">
        <v>2380</v>
      </c>
      <c r="F932" s="11" t="s">
        <v>2382</v>
      </c>
      <c r="G932" s="11">
        <v>1</v>
      </c>
      <c r="H932" s="41" t="s">
        <v>2380</v>
      </c>
      <c r="I932" s="11" t="str">
        <f t="shared" si="34"/>
        <v>Obesity</v>
      </c>
      <c r="J932" s="43" t="str">
        <f t="shared" si="35"/>
        <v>Prediabetes</v>
      </c>
    </row>
    <row r="933" spans="1:10" x14ac:dyDescent="0.25">
      <c r="A933" s="11" t="s">
        <v>1439</v>
      </c>
      <c r="B933" s="11">
        <v>34.39</v>
      </c>
      <c r="C933" s="11">
        <v>6.28</v>
      </c>
      <c r="D933" s="11" t="s">
        <v>2381</v>
      </c>
      <c r="E933" s="11" t="s">
        <v>2380</v>
      </c>
      <c r="F933" s="11" t="s">
        <v>2380</v>
      </c>
      <c r="G933" s="11">
        <v>1</v>
      </c>
      <c r="H933" s="42" t="s">
        <v>2380</v>
      </c>
      <c r="I933" s="11" t="str">
        <f t="shared" si="34"/>
        <v>Obesity</v>
      </c>
      <c r="J933" s="43" t="str">
        <f t="shared" si="35"/>
        <v>Prediabetes</v>
      </c>
    </row>
    <row r="934" spans="1:10" x14ac:dyDescent="0.25">
      <c r="A934" s="11" t="s">
        <v>1438</v>
      </c>
      <c r="B934" s="11">
        <v>26.4</v>
      </c>
      <c r="C934" s="11">
        <v>9.2899999999999991</v>
      </c>
      <c r="D934" s="11" t="s">
        <v>2381</v>
      </c>
      <c r="E934" s="11" t="s">
        <v>2380</v>
      </c>
      <c r="F934" s="11" t="s">
        <v>2382</v>
      </c>
      <c r="G934" s="11">
        <v>1</v>
      </c>
      <c r="H934" s="42" t="s">
        <v>2380</v>
      </c>
      <c r="I934" s="11" t="str">
        <f t="shared" si="34"/>
        <v>Overweight</v>
      </c>
      <c r="J934" s="43" t="str">
        <f t="shared" si="35"/>
        <v>Diabetes</v>
      </c>
    </row>
    <row r="935" spans="1:10" x14ac:dyDescent="0.25">
      <c r="A935" s="11" t="s">
        <v>1437</v>
      </c>
      <c r="B935" s="11">
        <v>28.1</v>
      </c>
      <c r="C935" s="11">
        <v>5.79</v>
      </c>
      <c r="D935" s="11" t="s">
        <v>2381</v>
      </c>
      <c r="E935" s="11" t="s">
        <v>2380</v>
      </c>
      <c r="F935" s="11" t="s">
        <v>2382</v>
      </c>
      <c r="G935" s="11">
        <v>1</v>
      </c>
      <c r="H935" s="42" t="s">
        <v>2380</v>
      </c>
      <c r="I935" s="11" t="str">
        <f t="shared" si="34"/>
        <v>Overweight</v>
      </c>
      <c r="J935" s="43" t="str">
        <f t="shared" si="35"/>
        <v>Prediabetes</v>
      </c>
    </row>
    <row r="936" spans="1:10" x14ac:dyDescent="0.25">
      <c r="A936" s="11" t="s">
        <v>1436</v>
      </c>
      <c r="B936" s="11">
        <v>27</v>
      </c>
      <c r="C936" s="11">
        <v>4.54</v>
      </c>
      <c r="D936" s="11" t="s">
        <v>2381</v>
      </c>
      <c r="E936" s="11" t="s">
        <v>2380</v>
      </c>
      <c r="F936" s="11" t="s">
        <v>2380</v>
      </c>
      <c r="G936" s="11">
        <v>1</v>
      </c>
      <c r="H936" s="42" t="s">
        <v>2380</v>
      </c>
      <c r="I936" s="11" t="str">
        <f t="shared" si="34"/>
        <v>Overweight</v>
      </c>
      <c r="J936" s="43" t="str">
        <f t="shared" si="35"/>
        <v>Normal</v>
      </c>
    </row>
    <row r="937" spans="1:10" x14ac:dyDescent="0.25">
      <c r="A937" s="11" t="s">
        <v>1435</v>
      </c>
      <c r="B937" s="11">
        <v>28.594999999999999</v>
      </c>
      <c r="C937" s="11">
        <v>4.68</v>
      </c>
      <c r="D937" s="11" t="s">
        <v>2381</v>
      </c>
      <c r="E937" s="11" t="s">
        <v>2380</v>
      </c>
      <c r="F937" s="11" t="s">
        <v>2380</v>
      </c>
      <c r="G937" s="11">
        <v>1</v>
      </c>
      <c r="H937" s="42" t="s">
        <v>2380</v>
      </c>
      <c r="I937" s="11" t="str">
        <f t="shared" si="34"/>
        <v>Overweight</v>
      </c>
      <c r="J937" s="43" t="str">
        <f t="shared" si="35"/>
        <v>Normal</v>
      </c>
    </row>
    <row r="938" spans="1:10" x14ac:dyDescent="0.25">
      <c r="A938" s="11" t="s">
        <v>1434</v>
      </c>
      <c r="B938" s="11">
        <v>36.799999999999997</v>
      </c>
      <c r="C938" s="11">
        <v>5.88</v>
      </c>
      <c r="D938" s="11" t="s">
        <v>2380</v>
      </c>
      <c r="E938" s="11" t="s">
        <v>2380</v>
      </c>
      <c r="F938" s="11" t="s">
        <v>2380</v>
      </c>
      <c r="G938" s="11">
        <v>1</v>
      </c>
      <c r="H938" s="41" t="s">
        <v>2380</v>
      </c>
      <c r="I938" s="11" t="str">
        <f t="shared" si="34"/>
        <v>Obesity</v>
      </c>
      <c r="J938" s="43" t="str">
        <f t="shared" si="35"/>
        <v>Prediabetes</v>
      </c>
    </row>
    <row r="939" spans="1:10" x14ac:dyDescent="0.25">
      <c r="A939" s="11" t="s">
        <v>1433</v>
      </c>
      <c r="B939" s="11">
        <v>23.75</v>
      </c>
      <c r="C939" s="11">
        <v>5.42</v>
      </c>
      <c r="D939" s="11" t="s">
        <v>2381</v>
      </c>
      <c r="E939" s="11" t="s">
        <v>2380</v>
      </c>
      <c r="F939" s="11" t="s">
        <v>2382</v>
      </c>
      <c r="G939" s="11">
        <v>1</v>
      </c>
      <c r="H939" s="42" t="s">
        <v>2380</v>
      </c>
      <c r="I939" s="11" t="str">
        <f t="shared" si="34"/>
        <v>Healthy Weight</v>
      </c>
      <c r="J939" s="43" t="str">
        <f t="shared" si="35"/>
        <v>Normal</v>
      </c>
    </row>
    <row r="940" spans="1:10" x14ac:dyDescent="0.25">
      <c r="A940" s="11" t="s">
        <v>1432</v>
      </c>
      <c r="B940" s="11">
        <v>35.619999999999997</v>
      </c>
      <c r="C940" s="11">
        <v>4.16</v>
      </c>
      <c r="D940" s="11" t="s">
        <v>2380</v>
      </c>
      <c r="E940" s="11" t="s">
        <v>2380</v>
      </c>
      <c r="F940" s="11" t="s">
        <v>2380</v>
      </c>
      <c r="G940" s="12">
        <v>0</v>
      </c>
      <c r="H940" s="41" t="s">
        <v>2380</v>
      </c>
      <c r="I940" s="11" t="str">
        <f t="shared" si="34"/>
        <v>Obesity</v>
      </c>
      <c r="J940" s="43" t="str">
        <f t="shared" si="35"/>
        <v>Normal</v>
      </c>
    </row>
    <row r="941" spans="1:10" x14ac:dyDescent="0.25">
      <c r="A941" s="11" t="s">
        <v>1431</v>
      </c>
      <c r="B941" s="11">
        <v>30.69</v>
      </c>
      <c r="C941" s="11">
        <v>7.05</v>
      </c>
      <c r="D941" s="11" t="s">
        <v>2381</v>
      </c>
      <c r="E941" s="11" t="s">
        <v>2380</v>
      </c>
      <c r="F941" s="11" t="s">
        <v>2380</v>
      </c>
      <c r="G941" s="11">
        <v>2</v>
      </c>
      <c r="H941" s="42" t="s">
        <v>2380</v>
      </c>
      <c r="I941" s="11" t="str">
        <f t="shared" si="34"/>
        <v>Obesity</v>
      </c>
      <c r="J941" s="43" t="str">
        <f t="shared" si="35"/>
        <v>Diabetes</v>
      </c>
    </row>
    <row r="942" spans="1:10" x14ac:dyDescent="0.25">
      <c r="A942" s="11" t="s">
        <v>1430</v>
      </c>
      <c r="B942" s="11">
        <v>35.799999999999997</v>
      </c>
      <c r="C942" s="11">
        <v>5.63</v>
      </c>
      <c r="D942" s="11" t="s">
        <v>2381</v>
      </c>
      <c r="E942" s="11" t="s">
        <v>2380</v>
      </c>
      <c r="F942" s="11" t="s">
        <v>2380</v>
      </c>
      <c r="G942" s="11">
        <v>2</v>
      </c>
      <c r="H942" s="42" t="s">
        <v>2380</v>
      </c>
      <c r="I942" s="11" t="str">
        <f t="shared" si="34"/>
        <v>Obesity</v>
      </c>
      <c r="J942" s="43" t="str">
        <f t="shared" si="35"/>
        <v>Normal</v>
      </c>
    </row>
    <row r="943" spans="1:10" x14ac:dyDescent="0.25">
      <c r="A943" s="11" t="s">
        <v>1429</v>
      </c>
      <c r="B943" s="11">
        <v>28.785</v>
      </c>
      <c r="C943" s="11">
        <v>4.24</v>
      </c>
      <c r="D943" s="11" t="s">
        <v>2381</v>
      </c>
      <c r="E943" s="11" t="s">
        <v>2380</v>
      </c>
      <c r="F943" s="11" t="s">
        <v>2380</v>
      </c>
      <c r="G943" s="11">
        <v>2</v>
      </c>
      <c r="H943" s="42" t="s">
        <v>2380</v>
      </c>
      <c r="I943" s="11" t="str">
        <f t="shared" si="34"/>
        <v>Overweight</v>
      </c>
      <c r="J943" s="43" t="str">
        <f t="shared" si="35"/>
        <v>Normal</v>
      </c>
    </row>
    <row r="944" spans="1:10" x14ac:dyDescent="0.25">
      <c r="A944" s="11" t="s">
        <v>1428</v>
      </c>
      <c r="B944" s="11">
        <v>28.594999999999999</v>
      </c>
      <c r="C944" s="11">
        <v>4.96</v>
      </c>
      <c r="D944" s="11" t="s">
        <v>2381</v>
      </c>
      <c r="E944" s="11" t="s">
        <v>2380</v>
      </c>
      <c r="F944" s="11" t="s">
        <v>2380</v>
      </c>
      <c r="G944" s="11">
        <v>2</v>
      </c>
      <c r="H944" s="42" t="s">
        <v>2380</v>
      </c>
      <c r="I944" s="11" t="str">
        <f t="shared" si="34"/>
        <v>Overweight</v>
      </c>
      <c r="J944" s="43" t="str">
        <f t="shared" si="35"/>
        <v>Normal</v>
      </c>
    </row>
    <row r="945" spans="1:10" x14ac:dyDescent="0.25">
      <c r="A945" s="11" t="s">
        <v>1427</v>
      </c>
      <c r="B945" s="11">
        <v>48.75</v>
      </c>
      <c r="C945" s="11">
        <v>4.34</v>
      </c>
      <c r="D945" s="11" t="s">
        <v>2380</v>
      </c>
      <c r="E945" s="11" t="s">
        <v>2380</v>
      </c>
      <c r="F945" s="11" t="s">
        <v>2380</v>
      </c>
      <c r="G945" s="12">
        <v>0</v>
      </c>
      <c r="H945" s="41" t="s">
        <v>2380</v>
      </c>
      <c r="I945" s="11" t="str">
        <f t="shared" si="34"/>
        <v>Obesity</v>
      </c>
      <c r="J945" s="43" t="str">
        <f t="shared" si="35"/>
        <v>Normal</v>
      </c>
    </row>
    <row r="946" spans="1:10" x14ac:dyDescent="0.25">
      <c r="A946" s="11" t="s">
        <v>1426</v>
      </c>
      <c r="B946" s="11">
        <v>28.31</v>
      </c>
      <c r="C946" s="11">
        <v>5.43</v>
      </c>
      <c r="D946" s="11" t="s">
        <v>2381</v>
      </c>
      <c r="E946" s="11" t="s">
        <v>2380</v>
      </c>
      <c r="F946" s="11" t="s">
        <v>2380</v>
      </c>
      <c r="G946" s="11">
        <v>2</v>
      </c>
      <c r="H946" s="42" t="s">
        <v>2380</v>
      </c>
      <c r="I946" s="11" t="str">
        <f t="shared" si="34"/>
        <v>Overweight</v>
      </c>
      <c r="J946" s="43" t="str">
        <f t="shared" si="35"/>
        <v>Normal</v>
      </c>
    </row>
    <row r="947" spans="1:10" x14ac:dyDescent="0.25">
      <c r="A947" s="11" t="s">
        <v>1425</v>
      </c>
      <c r="B947" s="11">
        <v>38.39</v>
      </c>
      <c r="C947" s="11">
        <v>8.33</v>
      </c>
      <c r="D947" s="11" t="s">
        <v>2381</v>
      </c>
      <c r="E947" s="11" t="s">
        <v>2380</v>
      </c>
      <c r="F947" s="11" t="s">
        <v>2380</v>
      </c>
      <c r="G947" s="11">
        <v>1</v>
      </c>
      <c r="H947" s="42" t="s">
        <v>2380</v>
      </c>
      <c r="I947" s="11" t="str">
        <f t="shared" si="34"/>
        <v>Obesity</v>
      </c>
      <c r="J947" s="43" t="str">
        <f t="shared" si="35"/>
        <v>Diabetes</v>
      </c>
    </row>
    <row r="948" spans="1:10" x14ac:dyDescent="0.25">
      <c r="A948" s="11" t="s">
        <v>1424</v>
      </c>
      <c r="B948" s="11">
        <v>25.87</v>
      </c>
      <c r="C948" s="11">
        <v>5.63</v>
      </c>
      <c r="D948" s="11" t="s">
        <v>2381</v>
      </c>
      <c r="E948" s="11" t="s">
        <v>2380</v>
      </c>
      <c r="F948" s="11" t="s">
        <v>2380</v>
      </c>
      <c r="G948" s="11">
        <v>1</v>
      </c>
      <c r="H948" s="42" t="s">
        <v>2380</v>
      </c>
      <c r="I948" s="11" t="str">
        <f t="shared" si="34"/>
        <v>Overweight</v>
      </c>
      <c r="J948" s="43" t="str">
        <f t="shared" si="35"/>
        <v>Normal</v>
      </c>
    </row>
    <row r="949" spans="1:10" x14ac:dyDescent="0.25">
      <c r="A949" s="11" t="s">
        <v>1423</v>
      </c>
      <c r="B949" s="11">
        <v>43.7</v>
      </c>
      <c r="C949" s="11">
        <v>7.23</v>
      </c>
      <c r="D949" s="11" t="s">
        <v>2380</v>
      </c>
      <c r="E949" s="11" t="s">
        <v>2380</v>
      </c>
      <c r="F949" s="11" t="s">
        <v>2380</v>
      </c>
      <c r="G949" s="12">
        <v>0</v>
      </c>
      <c r="H949" s="41" t="s">
        <v>2380</v>
      </c>
      <c r="I949" s="11" t="str">
        <f t="shared" si="34"/>
        <v>Obesity</v>
      </c>
      <c r="J949" s="43" t="str">
        <f t="shared" si="35"/>
        <v>Diabetes</v>
      </c>
    </row>
    <row r="950" spans="1:10" x14ac:dyDescent="0.25">
      <c r="A950" s="11" t="s">
        <v>1422</v>
      </c>
      <c r="B950" s="11">
        <v>40.945</v>
      </c>
      <c r="C950" s="11">
        <v>10.57</v>
      </c>
      <c r="D950" s="11" t="s">
        <v>2380</v>
      </c>
      <c r="E950" s="11" t="s">
        <v>2380</v>
      </c>
      <c r="F950" s="11" t="s">
        <v>2380</v>
      </c>
      <c r="G950" s="12">
        <v>0</v>
      </c>
      <c r="H950" s="41" t="s">
        <v>2380</v>
      </c>
      <c r="I950" s="11" t="str">
        <f t="shared" si="34"/>
        <v>Obesity</v>
      </c>
      <c r="J950" s="43" t="str">
        <f t="shared" si="35"/>
        <v>Diabetes</v>
      </c>
    </row>
    <row r="951" spans="1:10" x14ac:dyDescent="0.25">
      <c r="A951" s="11" t="s">
        <v>1421</v>
      </c>
      <c r="B951" s="11">
        <v>27.94</v>
      </c>
      <c r="C951" s="11">
        <v>7.92</v>
      </c>
      <c r="D951" s="11" t="s">
        <v>2380</v>
      </c>
      <c r="E951" s="11" t="s">
        <v>2380</v>
      </c>
      <c r="F951" s="11" t="s">
        <v>2380</v>
      </c>
      <c r="G951" s="12">
        <v>0</v>
      </c>
      <c r="H951" s="41" t="s">
        <v>2380</v>
      </c>
      <c r="I951" s="11" t="str">
        <f t="shared" si="34"/>
        <v>Overweight</v>
      </c>
      <c r="J951" s="43" t="str">
        <f t="shared" si="35"/>
        <v>Diabetes</v>
      </c>
    </row>
    <row r="952" spans="1:10" x14ac:dyDescent="0.25">
      <c r="A952" s="11" t="s">
        <v>1420</v>
      </c>
      <c r="B952" s="11">
        <v>31.9</v>
      </c>
      <c r="C952" s="11">
        <v>10.119999999999999</v>
      </c>
      <c r="D952" s="11" t="s">
        <v>2380</v>
      </c>
      <c r="E952" s="11" t="s">
        <v>2380</v>
      </c>
      <c r="F952" s="11" t="s">
        <v>2380</v>
      </c>
      <c r="G952" s="11">
        <v>2</v>
      </c>
      <c r="H952" s="41" t="s">
        <v>2380</v>
      </c>
      <c r="I952" s="11" t="str">
        <f t="shared" si="34"/>
        <v>Obesity</v>
      </c>
      <c r="J952" s="43" t="str">
        <f t="shared" si="35"/>
        <v>Diabetes</v>
      </c>
    </row>
    <row r="953" spans="1:10" x14ac:dyDescent="0.25">
      <c r="A953" s="11" t="s">
        <v>1419</v>
      </c>
      <c r="B953" s="11">
        <v>31.64</v>
      </c>
      <c r="C953" s="11">
        <v>7.91</v>
      </c>
      <c r="D953" s="11" t="s">
        <v>2380</v>
      </c>
      <c r="E953" s="11" t="s">
        <v>2380</v>
      </c>
      <c r="F953" s="11" t="s">
        <v>2380</v>
      </c>
      <c r="G953" s="12">
        <v>0</v>
      </c>
      <c r="H953" s="41" t="s">
        <v>2380</v>
      </c>
      <c r="I953" s="11" t="str">
        <f t="shared" si="34"/>
        <v>Obesity</v>
      </c>
      <c r="J953" s="43" t="str">
        <f t="shared" si="35"/>
        <v>Diabetes</v>
      </c>
    </row>
    <row r="954" spans="1:10" x14ac:dyDescent="0.25">
      <c r="A954" s="11" t="s">
        <v>1418</v>
      </c>
      <c r="B954" s="11">
        <v>46.7</v>
      </c>
      <c r="C954" s="11">
        <v>10.9</v>
      </c>
      <c r="D954" s="11" t="s">
        <v>2380</v>
      </c>
      <c r="E954" s="11" t="s">
        <v>2380</v>
      </c>
      <c r="F954" s="11" t="s">
        <v>2380</v>
      </c>
      <c r="G954" s="12">
        <v>0</v>
      </c>
      <c r="H954" s="41" t="s">
        <v>2380</v>
      </c>
      <c r="I954" s="11" t="str">
        <f t="shared" si="34"/>
        <v>Obesity</v>
      </c>
      <c r="J954" s="43" t="str">
        <f t="shared" si="35"/>
        <v>Diabetes</v>
      </c>
    </row>
    <row r="955" spans="1:10" x14ac:dyDescent="0.25">
      <c r="A955" s="11" t="s">
        <v>1417</v>
      </c>
      <c r="B955" s="11">
        <v>18.335000000000001</v>
      </c>
      <c r="C955" s="11">
        <v>11.83</v>
      </c>
      <c r="D955" s="11" t="s">
        <v>2380</v>
      </c>
      <c r="E955" s="11" t="s">
        <v>2380</v>
      </c>
      <c r="F955" s="11" t="s">
        <v>2380</v>
      </c>
      <c r="G955" s="12">
        <v>0</v>
      </c>
      <c r="H955" s="41" t="s">
        <v>2380</v>
      </c>
      <c r="I955" s="11" t="str">
        <f t="shared" si="34"/>
        <v>Underweight</v>
      </c>
      <c r="J955" s="43" t="str">
        <f t="shared" si="35"/>
        <v>Diabetes</v>
      </c>
    </row>
    <row r="956" spans="1:10" x14ac:dyDescent="0.25">
      <c r="A956" s="11" t="s">
        <v>1416</v>
      </c>
      <c r="B956" s="11">
        <v>31.24</v>
      </c>
      <c r="C956" s="11">
        <v>7.42</v>
      </c>
      <c r="D956" s="11" t="s">
        <v>2381</v>
      </c>
      <c r="E956" s="11" t="s">
        <v>2380</v>
      </c>
      <c r="F956" s="11" t="s">
        <v>2380</v>
      </c>
      <c r="G956" s="11">
        <v>2</v>
      </c>
      <c r="H956" s="42" t="s">
        <v>2380</v>
      </c>
      <c r="I956" s="11" t="str">
        <f t="shared" si="34"/>
        <v>Obesity</v>
      </c>
      <c r="J956" s="43" t="str">
        <f t="shared" si="35"/>
        <v>Diabetes</v>
      </c>
    </row>
    <row r="957" spans="1:10" x14ac:dyDescent="0.25">
      <c r="A957" s="11" t="s">
        <v>1415</v>
      </c>
      <c r="B957" s="11">
        <v>39.22</v>
      </c>
      <c r="C957" s="11">
        <v>5.62</v>
      </c>
      <c r="D957" s="11" t="s">
        <v>2381</v>
      </c>
      <c r="E957" s="11" t="s">
        <v>2380</v>
      </c>
      <c r="F957" s="11" t="s">
        <v>2380</v>
      </c>
      <c r="G957" s="11">
        <v>1</v>
      </c>
      <c r="H957" s="42" t="s">
        <v>2380</v>
      </c>
      <c r="I957" s="11" t="str">
        <f t="shared" si="34"/>
        <v>Obesity</v>
      </c>
      <c r="J957" s="43" t="str">
        <f t="shared" si="35"/>
        <v>Normal</v>
      </c>
    </row>
    <row r="958" spans="1:10" x14ac:dyDescent="0.25">
      <c r="A958" s="11" t="s">
        <v>1414</v>
      </c>
      <c r="B958" s="11">
        <v>24.414999999999999</v>
      </c>
      <c r="C958" s="11">
        <v>7.16</v>
      </c>
      <c r="D958" s="11" t="s">
        <v>2380</v>
      </c>
      <c r="E958" s="11" t="s">
        <v>2380</v>
      </c>
      <c r="F958" s="11" t="s">
        <v>2380</v>
      </c>
      <c r="G958" s="12">
        <v>0</v>
      </c>
      <c r="H958" s="41" t="s">
        <v>2380</v>
      </c>
      <c r="I958" s="11" t="str">
        <f t="shared" si="34"/>
        <v>Healthy Weight</v>
      </c>
      <c r="J958" s="43" t="str">
        <f t="shared" si="35"/>
        <v>Diabetes</v>
      </c>
    </row>
    <row r="959" spans="1:10" x14ac:dyDescent="0.25">
      <c r="A959" s="11" t="s">
        <v>1413</v>
      </c>
      <c r="B959" s="11">
        <v>32.299999999999997</v>
      </c>
      <c r="C959" s="11">
        <v>9.89</v>
      </c>
      <c r="D959" s="11" t="s">
        <v>2380</v>
      </c>
      <c r="E959" s="11" t="s">
        <v>2380</v>
      </c>
      <c r="F959" s="11" t="s">
        <v>2380</v>
      </c>
      <c r="G959" s="12">
        <v>0</v>
      </c>
      <c r="H959" s="41" t="s">
        <v>2380</v>
      </c>
      <c r="I959" s="11" t="str">
        <f t="shared" si="34"/>
        <v>Obesity</v>
      </c>
      <c r="J959" s="43" t="str">
        <f t="shared" si="35"/>
        <v>Diabetes</v>
      </c>
    </row>
    <row r="960" spans="1:10" x14ac:dyDescent="0.25">
      <c r="A960" s="11" t="s">
        <v>1412</v>
      </c>
      <c r="B960" s="11">
        <v>39.94</v>
      </c>
      <c r="C960" s="11">
        <v>5.14</v>
      </c>
      <c r="D960" s="11" t="s">
        <v>2380</v>
      </c>
      <c r="E960" s="11" t="s">
        <v>2380</v>
      </c>
      <c r="F960" s="11" t="s">
        <v>2380</v>
      </c>
      <c r="G960" s="12">
        <v>0</v>
      </c>
      <c r="H960" s="41" t="s">
        <v>2380</v>
      </c>
      <c r="I960" s="11" t="str">
        <f t="shared" si="34"/>
        <v>Obesity</v>
      </c>
      <c r="J960" s="43" t="str">
        <f t="shared" si="35"/>
        <v>Normal</v>
      </c>
    </row>
    <row r="961" spans="1:10" x14ac:dyDescent="0.25">
      <c r="A961" s="11" t="s">
        <v>1411</v>
      </c>
      <c r="B961" s="11">
        <v>30</v>
      </c>
      <c r="C961" s="11">
        <v>5.61</v>
      </c>
      <c r="D961" s="11" t="s">
        <v>2381</v>
      </c>
      <c r="E961" s="11" t="s">
        <v>2380</v>
      </c>
      <c r="F961" s="11" t="s">
        <v>2382</v>
      </c>
      <c r="G961" s="11">
        <v>1</v>
      </c>
      <c r="H961" s="42" t="s">
        <v>2380</v>
      </c>
      <c r="I961" s="11" t="str">
        <f t="shared" si="34"/>
        <v>Obesity</v>
      </c>
      <c r="J961" s="43" t="str">
        <f t="shared" si="35"/>
        <v>Normal</v>
      </c>
    </row>
    <row r="962" spans="1:10" x14ac:dyDescent="0.25">
      <c r="A962" s="11" t="s">
        <v>1410</v>
      </c>
      <c r="B962" s="11">
        <v>35.340000000000003</v>
      </c>
      <c r="C962" s="11">
        <v>5.51</v>
      </c>
      <c r="D962" s="11" t="s">
        <v>2381</v>
      </c>
      <c r="E962" s="11" t="s">
        <v>2380</v>
      </c>
      <c r="F962" s="11" t="s">
        <v>2382</v>
      </c>
      <c r="G962" s="11">
        <v>1</v>
      </c>
      <c r="H962" s="42" t="s">
        <v>2380</v>
      </c>
      <c r="I962" s="11" t="str">
        <f t="shared" si="34"/>
        <v>Obesity</v>
      </c>
      <c r="J962" s="43" t="str">
        <f t="shared" si="35"/>
        <v>Normal</v>
      </c>
    </row>
    <row r="963" spans="1:10" x14ac:dyDescent="0.25">
      <c r="A963" s="11" t="s">
        <v>1409</v>
      </c>
      <c r="B963" s="11">
        <v>32.204999999999998</v>
      </c>
      <c r="C963" s="11">
        <v>8.3800000000000008</v>
      </c>
      <c r="D963" s="11" t="s">
        <v>2381</v>
      </c>
      <c r="E963" s="11" t="s">
        <v>2380</v>
      </c>
      <c r="F963" s="11" t="s">
        <v>2380</v>
      </c>
      <c r="G963" s="11">
        <v>2</v>
      </c>
      <c r="H963" s="42" t="s">
        <v>2380</v>
      </c>
      <c r="I963" s="11" t="str">
        <f t="shared" ref="I963:I1026" si="36">IF(B963 &lt; 18.5, "Underweight", IF(B963 &lt; 25, "Healthy Weight", IF(B963 &lt; 30, "Overweight", "Obesity")))</f>
        <v>Obesity</v>
      </c>
      <c r="J963" s="43" t="str">
        <f t="shared" ref="J963:J1026" si="37">IF(C963 &lt; 5.7, "Normal", IF(C963 &lt;= 6.4, "Prediabetes", "Diabetes"))</f>
        <v>Diabetes</v>
      </c>
    </row>
    <row r="964" spans="1:10" x14ac:dyDescent="0.25">
      <c r="A964" s="11" t="s">
        <v>1408</v>
      </c>
      <c r="B964" s="11">
        <v>33.880000000000003</v>
      </c>
      <c r="C964" s="11">
        <v>4.68</v>
      </c>
      <c r="D964" s="11" t="s">
        <v>2380</v>
      </c>
      <c r="E964" s="11" t="s">
        <v>2381</v>
      </c>
      <c r="F964" s="11" t="s">
        <v>2380</v>
      </c>
      <c r="G964" s="11">
        <v>1</v>
      </c>
      <c r="H964" s="41" t="s">
        <v>2380</v>
      </c>
      <c r="I964" s="11" t="str">
        <f t="shared" si="36"/>
        <v>Obesity</v>
      </c>
      <c r="J964" s="43" t="str">
        <f t="shared" si="37"/>
        <v>Normal</v>
      </c>
    </row>
    <row r="965" spans="1:10" x14ac:dyDescent="0.25">
      <c r="A965" s="11" t="s">
        <v>1407</v>
      </c>
      <c r="B965" s="11">
        <v>26.63</v>
      </c>
      <c r="C965" s="11">
        <v>4.3600000000000003</v>
      </c>
      <c r="D965" s="11" t="s">
        <v>2381</v>
      </c>
      <c r="E965" s="11" t="s">
        <v>2380</v>
      </c>
      <c r="F965" s="11" t="s">
        <v>2380</v>
      </c>
      <c r="G965" s="11">
        <v>2</v>
      </c>
      <c r="H965" s="42" t="s">
        <v>2380</v>
      </c>
      <c r="I965" s="11" t="str">
        <f t="shared" si="36"/>
        <v>Overweight</v>
      </c>
      <c r="J965" s="43" t="str">
        <f t="shared" si="37"/>
        <v>Normal</v>
      </c>
    </row>
    <row r="966" spans="1:10" x14ac:dyDescent="0.25">
      <c r="A966" s="11" t="s">
        <v>1406</v>
      </c>
      <c r="B966" s="11">
        <v>28.7</v>
      </c>
      <c r="C966" s="11">
        <v>7.74</v>
      </c>
      <c r="D966" s="11" t="s">
        <v>2380</v>
      </c>
      <c r="E966" s="11" t="s">
        <v>2380</v>
      </c>
      <c r="F966" s="11" t="s">
        <v>2380</v>
      </c>
      <c r="G966" s="12">
        <v>0</v>
      </c>
      <c r="H966" s="41" t="s">
        <v>2380</v>
      </c>
      <c r="I966" s="11" t="str">
        <f t="shared" si="36"/>
        <v>Overweight</v>
      </c>
      <c r="J966" s="43" t="str">
        <f t="shared" si="37"/>
        <v>Diabetes</v>
      </c>
    </row>
    <row r="967" spans="1:10" x14ac:dyDescent="0.25">
      <c r="A967" s="11" t="s">
        <v>1405</v>
      </c>
      <c r="B967" s="11">
        <v>25.65</v>
      </c>
      <c r="C967" s="11">
        <v>4.05</v>
      </c>
      <c r="D967" s="11" t="s">
        <v>2381</v>
      </c>
      <c r="E967" s="11" t="s">
        <v>2380</v>
      </c>
      <c r="F967" s="11" t="s">
        <v>2380</v>
      </c>
      <c r="G967" s="11">
        <v>2</v>
      </c>
      <c r="H967" s="42" t="s">
        <v>2380</v>
      </c>
      <c r="I967" s="11" t="str">
        <f t="shared" si="36"/>
        <v>Overweight</v>
      </c>
      <c r="J967" s="43" t="str">
        <f t="shared" si="37"/>
        <v>Normal</v>
      </c>
    </row>
    <row r="968" spans="1:10" x14ac:dyDescent="0.25">
      <c r="A968" s="11" t="s">
        <v>1404</v>
      </c>
      <c r="B968" s="11">
        <v>36.384999999999998</v>
      </c>
      <c r="C968" s="11">
        <v>11.49</v>
      </c>
      <c r="D968" s="11" t="s">
        <v>2380</v>
      </c>
      <c r="E968" s="11" t="s">
        <v>2380</v>
      </c>
      <c r="F968" s="11" t="s">
        <v>2380</v>
      </c>
      <c r="G968" s="12">
        <v>0</v>
      </c>
      <c r="H968" s="41" t="s">
        <v>2380</v>
      </c>
      <c r="I968" s="11" t="str">
        <f t="shared" si="36"/>
        <v>Obesity</v>
      </c>
      <c r="J968" s="43" t="str">
        <f t="shared" si="37"/>
        <v>Diabetes</v>
      </c>
    </row>
    <row r="969" spans="1:10" x14ac:dyDescent="0.25">
      <c r="A969" s="11" t="s">
        <v>1403</v>
      </c>
      <c r="B969" s="11">
        <v>34.69</v>
      </c>
      <c r="C969" s="11">
        <v>5.65</v>
      </c>
      <c r="D969" s="11" t="s">
        <v>2380</v>
      </c>
      <c r="E969" s="11" t="s">
        <v>2380</v>
      </c>
      <c r="F969" s="11" t="s">
        <v>2380</v>
      </c>
      <c r="G969" s="12">
        <v>0</v>
      </c>
      <c r="H969" s="41" t="s">
        <v>2380</v>
      </c>
      <c r="I969" s="11" t="str">
        <f t="shared" si="36"/>
        <v>Obesity</v>
      </c>
      <c r="J969" s="43" t="str">
        <f t="shared" si="37"/>
        <v>Normal</v>
      </c>
    </row>
    <row r="970" spans="1:10" x14ac:dyDescent="0.25">
      <c r="A970" s="11" t="s">
        <v>1402</v>
      </c>
      <c r="B970" s="11">
        <v>37.68</v>
      </c>
      <c r="C970" s="11">
        <v>4.29</v>
      </c>
      <c r="D970" s="11" t="s">
        <v>2381</v>
      </c>
      <c r="E970" s="11" t="s">
        <v>2380</v>
      </c>
      <c r="F970" s="11" t="s">
        <v>2380</v>
      </c>
      <c r="G970" s="12">
        <v>0</v>
      </c>
      <c r="H970" s="42" t="s">
        <v>2380</v>
      </c>
      <c r="I970" s="11" t="str">
        <f t="shared" si="36"/>
        <v>Obesity</v>
      </c>
      <c r="J970" s="43" t="str">
        <f t="shared" si="37"/>
        <v>Normal</v>
      </c>
    </row>
    <row r="971" spans="1:10" x14ac:dyDescent="0.25">
      <c r="A971" s="11" t="s">
        <v>1401</v>
      </c>
      <c r="B971" s="11">
        <v>35.49</v>
      </c>
      <c r="C971" s="11">
        <v>4.74</v>
      </c>
      <c r="D971" s="11" t="s">
        <v>2381</v>
      </c>
      <c r="E971" s="11" t="s">
        <v>2380</v>
      </c>
      <c r="F971" s="11" t="s">
        <v>2382</v>
      </c>
      <c r="G971" s="11">
        <v>1</v>
      </c>
      <c r="H971" s="42" t="s">
        <v>2380</v>
      </c>
      <c r="I971" s="11" t="str">
        <f t="shared" si="36"/>
        <v>Obesity</v>
      </c>
      <c r="J971" s="43" t="str">
        <f t="shared" si="37"/>
        <v>Normal</v>
      </c>
    </row>
    <row r="972" spans="1:10" x14ac:dyDescent="0.25">
      <c r="A972" s="11" t="s">
        <v>1400</v>
      </c>
      <c r="B972" s="11">
        <v>44.7</v>
      </c>
      <c r="C972" s="11">
        <v>7.6</v>
      </c>
      <c r="D972" s="11" t="s">
        <v>2381</v>
      </c>
      <c r="E972" s="11" t="s">
        <v>2380</v>
      </c>
      <c r="F972" s="11" t="s">
        <v>2380</v>
      </c>
      <c r="G972" s="11">
        <v>2</v>
      </c>
      <c r="H972" s="42" t="s">
        <v>2380</v>
      </c>
      <c r="I972" s="11" t="str">
        <f t="shared" si="36"/>
        <v>Obesity</v>
      </c>
      <c r="J972" s="43" t="str">
        <f t="shared" si="37"/>
        <v>Diabetes</v>
      </c>
    </row>
    <row r="973" spans="1:10" x14ac:dyDescent="0.25">
      <c r="A973" s="11" t="s">
        <v>1399</v>
      </c>
      <c r="B973" s="11">
        <v>38.380000000000003</v>
      </c>
      <c r="C973" s="11">
        <v>8.5</v>
      </c>
      <c r="D973" s="11" t="s">
        <v>2381</v>
      </c>
      <c r="E973" s="11" t="s">
        <v>2380</v>
      </c>
      <c r="F973" s="11" t="s">
        <v>2380</v>
      </c>
      <c r="G973" s="11">
        <v>2</v>
      </c>
      <c r="H973" s="42" t="s">
        <v>2380</v>
      </c>
      <c r="I973" s="11" t="str">
        <f t="shared" si="36"/>
        <v>Obesity</v>
      </c>
      <c r="J973" s="43" t="str">
        <f t="shared" si="37"/>
        <v>Diabetes</v>
      </c>
    </row>
    <row r="974" spans="1:10" x14ac:dyDescent="0.25">
      <c r="A974" s="11" t="s">
        <v>1398</v>
      </c>
      <c r="B974" s="11">
        <v>35.244999999999997</v>
      </c>
      <c r="C974" s="11">
        <v>11.22</v>
      </c>
      <c r="D974" s="11" t="s">
        <v>2381</v>
      </c>
      <c r="E974" s="11" t="s">
        <v>2380</v>
      </c>
      <c r="F974" s="11" t="s">
        <v>2380</v>
      </c>
      <c r="G974" s="12">
        <v>0</v>
      </c>
      <c r="H974" s="42" t="s">
        <v>2380</v>
      </c>
      <c r="I974" s="11" t="str">
        <f t="shared" si="36"/>
        <v>Obesity</v>
      </c>
      <c r="J974" s="43" t="str">
        <f t="shared" si="37"/>
        <v>Diabetes</v>
      </c>
    </row>
    <row r="975" spans="1:10" x14ac:dyDescent="0.25">
      <c r="A975" s="11" t="s">
        <v>1397</v>
      </c>
      <c r="B975" s="11">
        <v>49.84</v>
      </c>
      <c r="C975" s="11">
        <v>5.0999999999999996</v>
      </c>
      <c r="D975" s="11" t="s">
        <v>2381</v>
      </c>
      <c r="E975" s="11" t="s">
        <v>2380</v>
      </c>
      <c r="F975" s="11" t="s">
        <v>2382</v>
      </c>
      <c r="G975" s="11">
        <v>1</v>
      </c>
      <c r="H975" s="42" t="s">
        <v>2380</v>
      </c>
      <c r="I975" s="11" t="str">
        <f t="shared" si="36"/>
        <v>Obesity</v>
      </c>
      <c r="J975" s="43" t="str">
        <f t="shared" si="37"/>
        <v>Normal</v>
      </c>
    </row>
    <row r="976" spans="1:10" x14ac:dyDescent="0.25">
      <c r="A976" s="11" t="s">
        <v>1396</v>
      </c>
      <c r="B976" s="11">
        <v>49.06</v>
      </c>
      <c r="C976" s="11">
        <v>5.43</v>
      </c>
      <c r="D976" s="11" t="s">
        <v>2381</v>
      </c>
      <c r="E976" s="11" t="s">
        <v>2380</v>
      </c>
      <c r="F976" s="11" t="s">
        <v>2380</v>
      </c>
      <c r="G976" s="11">
        <v>1</v>
      </c>
      <c r="H976" s="42" t="s">
        <v>2380</v>
      </c>
      <c r="I976" s="11" t="str">
        <f t="shared" si="36"/>
        <v>Obesity</v>
      </c>
      <c r="J976" s="43" t="str">
        <f t="shared" si="37"/>
        <v>Normal</v>
      </c>
    </row>
    <row r="977" spans="1:10" x14ac:dyDescent="0.25">
      <c r="A977" s="11" t="s">
        <v>1395</v>
      </c>
      <c r="B977" s="11">
        <v>30.88</v>
      </c>
      <c r="C977" s="11">
        <v>5.82</v>
      </c>
      <c r="D977" s="11" t="s">
        <v>2380</v>
      </c>
      <c r="E977" s="11" t="s">
        <v>2380</v>
      </c>
      <c r="F977" s="11" t="s">
        <v>2380</v>
      </c>
      <c r="G977" s="11">
        <v>2</v>
      </c>
      <c r="H977" s="41" t="s">
        <v>2380</v>
      </c>
      <c r="I977" s="11" t="str">
        <f t="shared" si="36"/>
        <v>Obesity</v>
      </c>
      <c r="J977" s="43" t="str">
        <f t="shared" si="37"/>
        <v>Prediabetes</v>
      </c>
    </row>
    <row r="978" spans="1:10" x14ac:dyDescent="0.25">
      <c r="A978" s="11" t="s">
        <v>1394</v>
      </c>
      <c r="B978" s="11">
        <v>33.35</v>
      </c>
      <c r="C978" s="11">
        <v>6.05</v>
      </c>
      <c r="D978" s="11" t="s">
        <v>2380</v>
      </c>
      <c r="E978" s="11" t="s">
        <v>2380</v>
      </c>
      <c r="F978" s="11" t="s">
        <v>2382</v>
      </c>
      <c r="G978" s="11">
        <v>1</v>
      </c>
      <c r="H978" s="41" t="s">
        <v>2380</v>
      </c>
      <c r="I978" s="11" t="str">
        <f t="shared" si="36"/>
        <v>Obesity</v>
      </c>
      <c r="J978" s="43" t="str">
        <f t="shared" si="37"/>
        <v>Prediabetes</v>
      </c>
    </row>
    <row r="979" spans="1:10" x14ac:dyDescent="0.25">
      <c r="A979" s="11" t="s">
        <v>1393</v>
      </c>
      <c r="B979" s="11">
        <v>38</v>
      </c>
      <c r="C979" s="11">
        <v>6.38</v>
      </c>
      <c r="D979" s="11" t="s">
        <v>2381</v>
      </c>
      <c r="E979" s="11" t="s">
        <v>2380</v>
      </c>
      <c r="F979" s="11" t="s">
        <v>2380</v>
      </c>
      <c r="G979" s="11">
        <v>1</v>
      </c>
      <c r="H979" s="42" t="s">
        <v>2380</v>
      </c>
      <c r="I979" s="11" t="str">
        <f t="shared" si="36"/>
        <v>Obesity</v>
      </c>
      <c r="J979" s="43" t="str">
        <f t="shared" si="37"/>
        <v>Prediabetes</v>
      </c>
    </row>
    <row r="980" spans="1:10" x14ac:dyDescent="0.25">
      <c r="A980" s="11" t="s">
        <v>1392</v>
      </c>
      <c r="B980" s="11">
        <v>36.08</v>
      </c>
      <c r="C980" s="11">
        <v>5.73</v>
      </c>
      <c r="D980" s="11" t="s">
        <v>2381</v>
      </c>
      <c r="E980" s="11" t="s">
        <v>2380</v>
      </c>
      <c r="F980" s="11" t="s">
        <v>2380</v>
      </c>
      <c r="G980" s="11">
        <v>1</v>
      </c>
      <c r="H980" s="42" t="s">
        <v>2380</v>
      </c>
      <c r="I980" s="11" t="str">
        <f t="shared" si="36"/>
        <v>Obesity</v>
      </c>
      <c r="J980" s="43" t="str">
        <f t="shared" si="37"/>
        <v>Prediabetes</v>
      </c>
    </row>
    <row r="981" spans="1:10" x14ac:dyDescent="0.25">
      <c r="A981" s="11" t="s">
        <v>1391</v>
      </c>
      <c r="B981" s="11">
        <v>35.700000000000003</v>
      </c>
      <c r="C981" s="11">
        <v>5.47</v>
      </c>
      <c r="D981" s="11" t="s">
        <v>2381</v>
      </c>
      <c r="E981" s="11" t="s">
        <v>2380</v>
      </c>
      <c r="F981" s="11" t="s">
        <v>2380</v>
      </c>
      <c r="G981" s="11">
        <v>1</v>
      </c>
      <c r="H981" s="42" t="s">
        <v>2380</v>
      </c>
      <c r="I981" s="11" t="str">
        <f t="shared" si="36"/>
        <v>Obesity</v>
      </c>
      <c r="J981" s="43" t="str">
        <f t="shared" si="37"/>
        <v>Normal</v>
      </c>
    </row>
    <row r="982" spans="1:10" x14ac:dyDescent="0.25">
      <c r="A982" s="11" t="s">
        <v>1390</v>
      </c>
      <c r="B982" s="11">
        <v>34.01</v>
      </c>
      <c r="C982" s="11">
        <v>11.3</v>
      </c>
      <c r="D982" s="11" t="s">
        <v>2380</v>
      </c>
      <c r="E982" s="11" t="s">
        <v>2380</v>
      </c>
      <c r="F982" s="11" t="s">
        <v>2380</v>
      </c>
      <c r="G982" s="12">
        <v>0</v>
      </c>
      <c r="H982" s="41" t="s">
        <v>2380</v>
      </c>
      <c r="I982" s="11" t="str">
        <f t="shared" si="36"/>
        <v>Obesity</v>
      </c>
      <c r="J982" s="43" t="str">
        <f t="shared" si="37"/>
        <v>Diabetes</v>
      </c>
    </row>
    <row r="983" spans="1:10" x14ac:dyDescent="0.25">
      <c r="A983" s="11" t="s">
        <v>1389</v>
      </c>
      <c r="B983" s="11">
        <v>31.54</v>
      </c>
      <c r="C983" s="11">
        <v>6.72</v>
      </c>
      <c r="D983" s="11" t="s">
        <v>2380</v>
      </c>
      <c r="E983" s="11" t="s">
        <v>2380</v>
      </c>
      <c r="F983" s="11" t="s">
        <v>2380</v>
      </c>
      <c r="G983" s="12">
        <v>0</v>
      </c>
      <c r="H983" s="41" t="s">
        <v>2380</v>
      </c>
      <c r="I983" s="11" t="str">
        <f t="shared" si="36"/>
        <v>Obesity</v>
      </c>
      <c r="J983" s="43" t="str">
        <f t="shared" si="37"/>
        <v>Diabetes</v>
      </c>
    </row>
    <row r="984" spans="1:10" x14ac:dyDescent="0.25">
      <c r="A984" s="11" t="s">
        <v>1388</v>
      </c>
      <c r="B984" s="11">
        <v>23.3</v>
      </c>
      <c r="C984" s="11">
        <v>5.36</v>
      </c>
      <c r="D984" s="11" t="s">
        <v>2381</v>
      </c>
      <c r="E984" s="11" t="s">
        <v>2380</v>
      </c>
      <c r="F984" s="11" t="s">
        <v>2380</v>
      </c>
      <c r="G984" s="11">
        <v>1</v>
      </c>
      <c r="H984" s="42" t="s">
        <v>2380</v>
      </c>
      <c r="I984" s="11" t="str">
        <f t="shared" si="36"/>
        <v>Healthy Weight</v>
      </c>
      <c r="J984" s="43" t="str">
        <f t="shared" si="37"/>
        <v>Normal</v>
      </c>
    </row>
    <row r="985" spans="1:10" x14ac:dyDescent="0.25">
      <c r="A985" s="11" t="s">
        <v>1387</v>
      </c>
      <c r="B985" s="11">
        <v>27.75</v>
      </c>
      <c r="C985" s="11">
        <v>9.8800000000000008</v>
      </c>
      <c r="D985" s="11" t="s">
        <v>2380</v>
      </c>
      <c r="E985" s="11" t="s">
        <v>2380</v>
      </c>
      <c r="F985" s="11" t="s">
        <v>2380</v>
      </c>
      <c r="G985" s="12">
        <v>0</v>
      </c>
      <c r="H985" s="41" t="s">
        <v>2380</v>
      </c>
      <c r="I985" s="11" t="str">
        <f t="shared" si="36"/>
        <v>Overweight</v>
      </c>
      <c r="J985" s="43" t="str">
        <f t="shared" si="37"/>
        <v>Diabetes</v>
      </c>
    </row>
    <row r="986" spans="1:10" x14ac:dyDescent="0.25">
      <c r="A986" s="11" t="s">
        <v>1386</v>
      </c>
      <c r="B986" s="11">
        <v>42.46</v>
      </c>
      <c r="C986" s="11">
        <v>4.1100000000000003</v>
      </c>
      <c r="D986" s="11" t="s">
        <v>2380</v>
      </c>
      <c r="E986" s="11" t="s">
        <v>2380</v>
      </c>
      <c r="F986" s="11" t="s">
        <v>2380</v>
      </c>
      <c r="G986" s="12">
        <v>0</v>
      </c>
      <c r="H986" s="41" t="s">
        <v>2380</v>
      </c>
      <c r="I986" s="11" t="str">
        <f t="shared" si="36"/>
        <v>Obesity</v>
      </c>
      <c r="J986" s="43" t="str">
        <f t="shared" si="37"/>
        <v>Normal</v>
      </c>
    </row>
    <row r="987" spans="1:10" x14ac:dyDescent="0.25">
      <c r="A987" s="11" t="s">
        <v>1385</v>
      </c>
      <c r="B987" s="11">
        <v>54.47</v>
      </c>
      <c r="C987" s="11">
        <v>7.48</v>
      </c>
      <c r="D987" s="11" t="s">
        <v>2380</v>
      </c>
      <c r="E987" s="11" t="s">
        <v>2380</v>
      </c>
      <c r="F987" s="11" t="s">
        <v>2380</v>
      </c>
      <c r="G987" s="12">
        <v>0</v>
      </c>
      <c r="H987" s="41" t="s">
        <v>2380</v>
      </c>
      <c r="I987" s="11" t="str">
        <f t="shared" si="36"/>
        <v>Obesity</v>
      </c>
      <c r="J987" s="43" t="str">
        <f t="shared" si="37"/>
        <v>Diabetes</v>
      </c>
    </row>
    <row r="988" spans="1:10" x14ac:dyDescent="0.25">
      <c r="A988" s="11" t="s">
        <v>1384</v>
      </c>
      <c r="B988" s="11">
        <v>24.93</v>
      </c>
      <c r="C988" s="11">
        <v>9.18</v>
      </c>
      <c r="D988" s="11" t="s">
        <v>2381</v>
      </c>
      <c r="E988" s="11" t="s">
        <v>2380</v>
      </c>
      <c r="F988" s="11" t="s">
        <v>2382</v>
      </c>
      <c r="G988" s="11">
        <v>1</v>
      </c>
      <c r="H988" s="42" t="s">
        <v>2380</v>
      </c>
      <c r="I988" s="11" t="str">
        <f t="shared" si="36"/>
        <v>Healthy Weight</v>
      </c>
      <c r="J988" s="43" t="str">
        <f t="shared" si="37"/>
        <v>Diabetes</v>
      </c>
    </row>
    <row r="989" spans="1:10" x14ac:dyDescent="0.25">
      <c r="A989" s="11" t="s">
        <v>1383</v>
      </c>
      <c r="B989" s="11">
        <v>48.12</v>
      </c>
      <c r="C989" s="11">
        <v>4.51</v>
      </c>
      <c r="D989" s="11" t="s">
        <v>2381</v>
      </c>
      <c r="E989" s="11" t="s">
        <v>2380</v>
      </c>
      <c r="F989" s="11" t="s">
        <v>2380</v>
      </c>
      <c r="G989" s="11">
        <v>1</v>
      </c>
      <c r="H989" s="42" t="s">
        <v>2380</v>
      </c>
      <c r="I989" s="11" t="str">
        <f t="shared" si="36"/>
        <v>Obesity</v>
      </c>
      <c r="J989" s="43" t="str">
        <f t="shared" si="37"/>
        <v>Normal</v>
      </c>
    </row>
    <row r="990" spans="1:10" x14ac:dyDescent="0.25">
      <c r="A990" s="11" t="s">
        <v>1382</v>
      </c>
      <c r="B990" s="11">
        <v>24.91</v>
      </c>
      <c r="C990" s="11">
        <v>7.33</v>
      </c>
      <c r="D990" s="11" t="s">
        <v>2381</v>
      </c>
      <c r="E990" s="11" t="s">
        <v>2380</v>
      </c>
      <c r="F990" s="11" t="s">
        <v>2382</v>
      </c>
      <c r="G990" s="11">
        <v>1</v>
      </c>
      <c r="H990" s="42" t="s">
        <v>2380</v>
      </c>
      <c r="I990" s="11" t="str">
        <f t="shared" si="36"/>
        <v>Healthy Weight</v>
      </c>
      <c r="J990" s="43" t="str">
        <f t="shared" si="37"/>
        <v>Diabetes</v>
      </c>
    </row>
    <row r="991" spans="1:10" x14ac:dyDescent="0.25">
      <c r="A991" s="11" t="s">
        <v>1381</v>
      </c>
      <c r="B991" s="11">
        <v>27.645</v>
      </c>
      <c r="C991" s="11">
        <v>10.56</v>
      </c>
      <c r="D991" s="11" t="s">
        <v>2380</v>
      </c>
      <c r="E991" s="11" t="s">
        <v>2380</v>
      </c>
      <c r="F991" s="11" t="s">
        <v>2380</v>
      </c>
      <c r="G991" s="12">
        <v>0</v>
      </c>
      <c r="H991" s="41" t="s">
        <v>2380</v>
      </c>
      <c r="I991" s="11" t="str">
        <f t="shared" si="36"/>
        <v>Overweight</v>
      </c>
      <c r="J991" s="43" t="str">
        <f t="shared" si="37"/>
        <v>Diabetes</v>
      </c>
    </row>
    <row r="992" spans="1:10" x14ac:dyDescent="0.25">
      <c r="A992" s="11" t="s">
        <v>1380</v>
      </c>
      <c r="B992" s="11">
        <v>33.700000000000003</v>
      </c>
      <c r="C992" s="11">
        <v>4.01</v>
      </c>
      <c r="D992" s="11" t="s">
        <v>2380</v>
      </c>
      <c r="E992" s="11" t="s">
        <v>2380</v>
      </c>
      <c r="F992" s="11" t="s">
        <v>2380</v>
      </c>
      <c r="G992" s="11">
        <v>2</v>
      </c>
      <c r="H992" s="41" t="s">
        <v>2380</v>
      </c>
      <c r="I992" s="11" t="str">
        <f t="shared" si="36"/>
        <v>Obesity</v>
      </c>
      <c r="J992" s="43" t="str">
        <f t="shared" si="37"/>
        <v>Normal</v>
      </c>
    </row>
    <row r="993" spans="1:10" x14ac:dyDescent="0.25">
      <c r="A993" s="11" t="s">
        <v>1379</v>
      </c>
      <c r="B993" s="11">
        <v>38.93</v>
      </c>
      <c r="C993" s="11">
        <v>5.64</v>
      </c>
      <c r="D993" s="11" t="s">
        <v>2381</v>
      </c>
      <c r="E993" s="11" t="s">
        <v>2380</v>
      </c>
      <c r="F993" s="11" t="s">
        <v>2380</v>
      </c>
      <c r="G993" s="11">
        <v>1</v>
      </c>
      <c r="H993" s="42" t="s">
        <v>2380</v>
      </c>
      <c r="I993" s="11" t="str">
        <f t="shared" si="36"/>
        <v>Obesity</v>
      </c>
      <c r="J993" s="43" t="str">
        <f t="shared" si="37"/>
        <v>Normal</v>
      </c>
    </row>
    <row r="994" spans="1:10" x14ac:dyDescent="0.25">
      <c r="A994" s="11" t="s">
        <v>1378</v>
      </c>
      <c r="B994" s="11">
        <v>32.774999999999999</v>
      </c>
      <c r="C994" s="11">
        <v>8.02</v>
      </c>
      <c r="D994" s="11" t="s">
        <v>2381</v>
      </c>
      <c r="E994" s="11" t="s">
        <v>2380</v>
      </c>
      <c r="F994" s="11" t="s">
        <v>2380</v>
      </c>
      <c r="G994" s="11">
        <v>2</v>
      </c>
      <c r="H994" s="42" t="s">
        <v>2380</v>
      </c>
      <c r="I994" s="11" t="str">
        <f t="shared" si="36"/>
        <v>Obesity</v>
      </c>
      <c r="J994" s="43" t="str">
        <f t="shared" si="37"/>
        <v>Diabetes</v>
      </c>
    </row>
    <row r="995" spans="1:10" x14ac:dyDescent="0.25">
      <c r="A995" s="11" t="s">
        <v>1377</v>
      </c>
      <c r="B995" s="11">
        <v>29.83</v>
      </c>
      <c r="C995" s="11">
        <v>7.2</v>
      </c>
      <c r="D995" s="11" t="s">
        <v>2381</v>
      </c>
      <c r="E995" s="11" t="s">
        <v>2380</v>
      </c>
      <c r="F995" s="11" t="s">
        <v>2380</v>
      </c>
      <c r="G995" s="12">
        <v>0</v>
      </c>
      <c r="H995" s="42" t="s">
        <v>2380</v>
      </c>
      <c r="I995" s="11" t="str">
        <f t="shared" si="36"/>
        <v>Overweight</v>
      </c>
      <c r="J995" s="43" t="str">
        <f t="shared" si="37"/>
        <v>Diabetes</v>
      </c>
    </row>
    <row r="996" spans="1:10" x14ac:dyDescent="0.25">
      <c r="A996" s="11" t="s">
        <v>1376</v>
      </c>
      <c r="B996" s="11">
        <v>28.31</v>
      </c>
      <c r="C996" s="11">
        <v>4.55</v>
      </c>
      <c r="D996" s="11" t="s">
        <v>2380</v>
      </c>
      <c r="E996" s="11" t="s">
        <v>2381</v>
      </c>
      <c r="F996" s="11" t="s">
        <v>2380</v>
      </c>
      <c r="G996" s="11">
        <v>1</v>
      </c>
      <c r="H996" s="41" t="s">
        <v>2380</v>
      </c>
      <c r="I996" s="11" t="str">
        <f t="shared" si="36"/>
        <v>Overweight</v>
      </c>
      <c r="J996" s="43" t="str">
        <f t="shared" si="37"/>
        <v>Normal</v>
      </c>
    </row>
    <row r="997" spans="1:10" x14ac:dyDescent="0.25">
      <c r="A997" s="11" t="s">
        <v>1375</v>
      </c>
      <c r="B997" s="11">
        <v>29.79</v>
      </c>
      <c r="C997" s="11">
        <v>9.0299999999999994</v>
      </c>
      <c r="D997" s="11" t="s">
        <v>2380</v>
      </c>
      <c r="E997" s="11" t="s">
        <v>2380</v>
      </c>
      <c r="F997" s="11" t="s">
        <v>2380</v>
      </c>
      <c r="G997" s="12">
        <v>0</v>
      </c>
      <c r="H997" s="41" t="s">
        <v>2380</v>
      </c>
      <c r="I997" s="11" t="str">
        <f t="shared" si="36"/>
        <v>Overweight</v>
      </c>
      <c r="J997" s="43" t="str">
        <f t="shared" si="37"/>
        <v>Diabetes</v>
      </c>
    </row>
    <row r="998" spans="1:10" x14ac:dyDescent="0.25">
      <c r="A998" s="11" t="s">
        <v>1374</v>
      </c>
      <c r="B998" s="11">
        <v>36.6</v>
      </c>
      <c r="C998" s="11">
        <v>5.2</v>
      </c>
      <c r="D998" s="11" t="s">
        <v>2381</v>
      </c>
      <c r="E998" s="11" t="s">
        <v>2380</v>
      </c>
      <c r="F998" s="11" t="s">
        <v>2382</v>
      </c>
      <c r="G998" s="11">
        <v>1</v>
      </c>
      <c r="H998" s="42" t="s">
        <v>2380</v>
      </c>
      <c r="I998" s="11" t="str">
        <f t="shared" si="36"/>
        <v>Obesity</v>
      </c>
      <c r="J998" s="43" t="str">
        <f t="shared" si="37"/>
        <v>Normal</v>
      </c>
    </row>
    <row r="999" spans="1:10" x14ac:dyDescent="0.25">
      <c r="A999" s="11" t="s">
        <v>1373</v>
      </c>
      <c r="B999" s="11">
        <v>35.93</v>
      </c>
      <c r="C999" s="11">
        <v>8.3000000000000007</v>
      </c>
      <c r="D999" s="11" t="s">
        <v>2381</v>
      </c>
      <c r="E999" s="11" t="s">
        <v>2380</v>
      </c>
      <c r="F999" s="11" t="s">
        <v>2380</v>
      </c>
      <c r="G999" s="12">
        <v>0</v>
      </c>
      <c r="H999" s="42" t="s">
        <v>2380</v>
      </c>
      <c r="I999" s="11" t="str">
        <f t="shared" si="36"/>
        <v>Obesity</v>
      </c>
      <c r="J999" s="43" t="str">
        <f t="shared" si="37"/>
        <v>Diabetes</v>
      </c>
    </row>
    <row r="1000" spans="1:10" x14ac:dyDescent="0.25">
      <c r="A1000" s="11" t="s">
        <v>1372</v>
      </c>
      <c r="B1000" s="11">
        <v>28.6</v>
      </c>
      <c r="C1000" s="11">
        <v>5.56</v>
      </c>
      <c r="D1000" s="11" t="s">
        <v>2381</v>
      </c>
      <c r="E1000" s="11" t="s">
        <v>2380</v>
      </c>
      <c r="F1000" s="11" t="s">
        <v>2382</v>
      </c>
      <c r="G1000" s="11">
        <v>1</v>
      </c>
      <c r="H1000" s="42" t="s">
        <v>2380</v>
      </c>
      <c r="I1000" s="11" t="str">
        <f t="shared" si="36"/>
        <v>Overweight</v>
      </c>
      <c r="J1000" s="43" t="str">
        <f t="shared" si="37"/>
        <v>Normal</v>
      </c>
    </row>
    <row r="1001" spans="1:10" x14ac:dyDescent="0.25">
      <c r="A1001" s="11" t="s">
        <v>1371</v>
      </c>
      <c r="B1001" s="11">
        <v>39.17</v>
      </c>
      <c r="C1001" s="11">
        <v>4.1500000000000004</v>
      </c>
      <c r="D1001" s="11" t="s">
        <v>2380</v>
      </c>
      <c r="E1001" s="11" t="s">
        <v>2380</v>
      </c>
      <c r="F1001" s="11" t="s">
        <v>2380</v>
      </c>
      <c r="G1001" s="12">
        <v>0</v>
      </c>
      <c r="H1001" s="41" t="s">
        <v>2380</v>
      </c>
      <c r="I1001" s="11" t="str">
        <f t="shared" si="36"/>
        <v>Obesity</v>
      </c>
      <c r="J1001" s="43" t="str">
        <f t="shared" si="37"/>
        <v>Normal</v>
      </c>
    </row>
    <row r="1002" spans="1:10" x14ac:dyDescent="0.25">
      <c r="A1002" s="11" t="s">
        <v>1370</v>
      </c>
      <c r="B1002" s="11">
        <v>26.41</v>
      </c>
      <c r="C1002" s="11">
        <v>5.99</v>
      </c>
      <c r="D1002" s="11" t="s">
        <v>2381</v>
      </c>
      <c r="E1002" s="11" t="s">
        <v>2380</v>
      </c>
      <c r="F1002" s="11" t="s">
        <v>2382</v>
      </c>
      <c r="G1002" s="11">
        <v>1</v>
      </c>
      <c r="H1002" s="42" t="s">
        <v>2380</v>
      </c>
      <c r="I1002" s="11" t="str">
        <f t="shared" si="36"/>
        <v>Overweight</v>
      </c>
      <c r="J1002" s="43" t="str">
        <f t="shared" si="37"/>
        <v>Prediabetes</v>
      </c>
    </row>
    <row r="1003" spans="1:10" x14ac:dyDescent="0.25">
      <c r="A1003" s="11" t="s">
        <v>1369</v>
      </c>
      <c r="B1003" s="11">
        <v>30.63</v>
      </c>
      <c r="C1003" s="11">
        <v>5.8</v>
      </c>
      <c r="D1003" s="11" t="s">
        <v>2381</v>
      </c>
      <c r="E1003" s="11" t="s">
        <v>2380</v>
      </c>
      <c r="F1003" s="11" t="s">
        <v>2380</v>
      </c>
      <c r="G1003" s="12">
        <v>0</v>
      </c>
      <c r="H1003" s="42" t="s">
        <v>2380</v>
      </c>
      <c r="I1003" s="11" t="str">
        <f t="shared" si="36"/>
        <v>Obesity</v>
      </c>
      <c r="J1003" s="43" t="str">
        <f t="shared" si="37"/>
        <v>Prediabetes</v>
      </c>
    </row>
    <row r="1004" spans="1:10" x14ac:dyDescent="0.25">
      <c r="A1004" s="11" t="s">
        <v>1368</v>
      </c>
      <c r="B1004" s="11">
        <v>31.73</v>
      </c>
      <c r="C1004" s="11">
        <v>7.32</v>
      </c>
      <c r="D1004" s="11" t="s">
        <v>2381</v>
      </c>
      <c r="E1004" s="11" t="s">
        <v>2380</v>
      </c>
      <c r="F1004" s="11" t="s">
        <v>2380</v>
      </c>
      <c r="G1004" s="11">
        <v>2</v>
      </c>
      <c r="H1004" s="42" t="s">
        <v>2380</v>
      </c>
      <c r="I1004" s="11" t="str">
        <f t="shared" si="36"/>
        <v>Obesity</v>
      </c>
      <c r="J1004" s="43" t="str">
        <f t="shared" si="37"/>
        <v>Diabetes</v>
      </c>
    </row>
    <row r="1005" spans="1:10" x14ac:dyDescent="0.25">
      <c r="A1005" s="11" t="s">
        <v>1367</v>
      </c>
      <c r="B1005" s="11">
        <v>30.7</v>
      </c>
      <c r="C1005" s="11">
        <v>5.16</v>
      </c>
      <c r="D1005" s="11" t="s">
        <v>2380</v>
      </c>
      <c r="E1005" s="11" t="s">
        <v>2380</v>
      </c>
      <c r="F1005" s="11" t="s">
        <v>2380</v>
      </c>
      <c r="G1005" s="11">
        <v>2</v>
      </c>
      <c r="H1005" s="41" t="s">
        <v>2380</v>
      </c>
      <c r="I1005" s="11" t="str">
        <f t="shared" si="36"/>
        <v>Obesity</v>
      </c>
      <c r="J1005" s="43" t="str">
        <f t="shared" si="37"/>
        <v>Normal</v>
      </c>
    </row>
    <row r="1006" spans="1:10" x14ac:dyDescent="0.25">
      <c r="A1006" s="11" t="s">
        <v>1366</v>
      </c>
      <c r="B1006" s="11">
        <v>25.934999999999999</v>
      </c>
      <c r="C1006" s="11">
        <v>5.96</v>
      </c>
      <c r="D1006" s="11" t="s">
        <v>2381</v>
      </c>
      <c r="E1006" s="11" t="s">
        <v>2380</v>
      </c>
      <c r="F1006" s="11" t="s">
        <v>2380</v>
      </c>
      <c r="G1006" s="11">
        <v>2</v>
      </c>
      <c r="H1006" s="42" t="s">
        <v>2380</v>
      </c>
      <c r="I1006" s="11" t="str">
        <f t="shared" si="36"/>
        <v>Overweight</v>
      </c>
      <c r="J1006" s="43" t="str">
        <f t="shared" si="37"/>
        <v>Prediabetes</v>
      </c>
    </row>
    <row r="1007" spans="1:10" x14ac:dyDescent="0.25">
      <c r="A1007" s="11" t="s">
        <v>1365</v>
      </c>
      <c r="B1007" s="11">
        <v>35.9</v>
      </c>
      <c r="C1007" s="11">
        <v>4.8499999999999996</v>
      </c>
      <c r="D1007" s="11" t="s">
        <v>2381</v>
      </c>
      <c r="E1007" s="11" t="s">
        <v>2380</v>
      </c>
      <c r="F1007" s="11" t="s">
        <v>2382</v>
      </c>
      <c r="G1007" s="11">
        <v>1</v>
      </c>
      <c r="H1007" s="42" t="s">
        <v>2380</v>
      </c>
      <c r="I1007" s="11" t="str">
        <f t="shared" si="36"/>
        <v>Obesity</v>
      </c>
      <c r="J1007" s="43" t="str">
        <f t="shared" si="37"/>
        <v>Normal</v>
      </c>
    </row>
    <row r="1008" spans="1:10" x14ac:dyDescent="0.25">
      <c r="A1008" s="11" t="s">
        <v>1364</v>
      </c>
      <c r="B1008" s="11">
        <v>26.7</v>
      </c>
      <c r="C1008" s="11">
        <v>5.09</v>
      </c>
      <c r="D1008" s="11" t="s">
        <v>2381</v>
      </c>
      <c r="E1008" s="11" t="s">
        <v>2380</v>
      </c>
      <c r="F1008" s="11" t="s">
        <v>2382</v>
      </c>
      <c r="G1008" s="11">
        <v>1</v>
      </c>
      <c r="H1008" s="42" t="s">
        <v>2380</v>
      </c>
      <c r="I1008" s="11" t="str">
        <f t="shared" si="36"/>
        <v>Overweight</v>
      </c>
      <c r="J1008" s="43" t="str">
        <f t="shared" si="37"/>
        <v>Normal</v>
      </c>
    </row>
    <row r="1009" spans="1:10" x14ac:dyDescent="0.25">
      <c r="A1009" s="11" t="s">
        <v>1363</v>
      </c>
      <c r="B1009" s="11">
        <v>33.71</v>
      </c>
      <c r="C1009" s="11">
        <v>4.9400000000000004</v>
      </c>
      <c r="D1009" s="11" t="s">
        <v>2380</v>
      </c>
      <c r="E1009" s="11" t="s">
        <v>2380</v>
      </c>
      <c r="F1009" s="11" t="s">
        <v>2380</v>
      </c>
      <c r="G1009" s="12">
        <v>0</v>
      </c>
      <c r="H1009" s="41" t="s">
        <v>2380</v>
      </c>
      <c r="I1009" s="11" t="str">
        <f t="shared" si="36"/>
        <v>Obesity</v>
      </c>
      <c r="J1009" s="43" t="str">
        <f t="shared" si="37"/>
        <v>Normal</v>
      </c>
    </row>
    <row r="1010" spans="1:10" x14ac:dyDescent="0.25">
      <c r="A1010" s="11" t="s">
        <v>1362</v>
      </c>
      <c r="B1010" s="11">
        <v>41.91</v>
      </c>
      <c r="C1010" s="11">
        <v>4.92</v>
      </c>
      <c r="D1010" s="11" t="s">
        <v>2381</v>
      </c>
      <c r="E1010" s="11" t="s">
        <v>2380</v>
      </c>
      <c r="F1010" s="11" t="s">
        <v>2380</v>
      </c>
      <c r="G1010" s="11">
        <v>2</v>
      </c>
      <c r="H1010" s="42" t="s">
        <v>2380</v>
      </c>
      <c r="I1010" s="11" t="str">
        <f t="shared" si="36"/>
        <v>Obesity</v>
      </c>
      <c r="J1010" s="43" t="str">
        <f t="shared" si="37"/>
        <v>Normal</v>
      </c>
    </row>
    <row r="1011" spans="1:10" x14ac:dyDescent="0.25">
      <c r="A1011" s="11" t="s">
        <v>1361</v>
      </c>
      <c r="B1011" s="11">
        <v>39.82</v>
      </c>
      <c r="C1011" s="11">
        <v>6.05</v>
      </c>
      <c r="D1011" s="11" t="s">
        <v>2381</v>
      </c>
      <c r="E1011" s="11" t="s">
        <v>2380</v>
      </c>
      <c r="F1011" s="11" t="s">
        <v>2380</v>
      </c>
      <c r="G1011" s="11">
        <v>2</v>
      </c>
      <c r="H1011" s="42" t="s">
        <v>2380</v>
      </c>
      <c r="I1011" s="11" t="str">
        <f t="shared" si="36"/>
        <v>Obesity</v>
      </c>
      <c r="J1011" s="43" t="str">
        <f t="shared" si="37"/>
        <v>Prediabetes</v>
      </c>
    </row>
    <row r="1012" spans="1:10" x14ac:dyDescent="0.25">
      <c r="A1012" s="11" t="s">
        <v>1360</v>
      </c>
      <c r="B1012" s="11">
        <v>28.12</v>
      </c>
      <c r="C1012" s="11">
        <v>4.67</v>
      </c>
      <c r="D1012" s="11" t="s">
        <v>2380</v>
      </c>
      <c r="E1012" s="11" t="s">
        <v>2380</v>
      </c>
      <c r="F1012" s="11" t="s">
        <v>2380</v>
      </c>
      <c r="G1012" s="11">
        <v>2</v>
      </c>
      <c r="H1012" s="41" t="s">
        <v>2380</v>
      </c>
      <c r="I1012" s="11" t="str">
        <f t="shared" si="36"/>
        <v>Overweight</v>
      </c>
      <c r="J1012" s="43" t="str">
        <f t="shared" si="37"/>
        <v>Normal</v>
      </c>
    </row>
    <row r="1013" spans="1:10" x14ac:dyDescent="0.25">
      <c r="A1013" s="11" t="s">
        <v>1359</v>
      </c>
      <c r="B1013" s="11">
        <v>26.98</v>
      </c>
      <c r="C1013" s="11">
        <v>9.81</v>
      </c>
      <c r="D1013" s="11" t="s">
        <v>2381</v>
      </c>
      <c r="E1013" s="11" t="s">
        <v>2380</v>
      </c>
      <c r="F1013" s="11" t="s">
        <v>2380</v>
      </c>
      <c r="G1013" s="12">
        <v>0</v>
      </c>
      <c r="H1013" s="42" t="s">
        <v>2380</v>
      </c>
      <c r="I1013" s="11" t="str">
        <f t="shared" si="36"/>
        <v>Overweight</v>
      </c>
      <c r="J1013" s="43" t="str">
        <f t="shared" si="37"/>
        <v>Diabetes</v>
      </c>
    </row>
    <row r="1014" spans="1:10" x14ac:dyDescent="0.25">
      <c r="A1014" s="11" t="s">
        <v>1358</v>
      </c>
      <c r="B1014" s="11">
        <v>27.2</v>
      </c>
      <c r="C1014" s="11">
        <v>6.06</v>
      </c>
      <c r="D1014" s="11" t="s">
        <v>2381</v>
      </c>
      <c r="E1014" s="11" t="s">
        <v>2380</v>
      </c>
      <c r="F1014" s="11" t="s">
        <v>2380</v>
      </c>
      <c r="G1014" s="11">
        <v>2</v>
      </c>
      <c r="H1014" s="42" t="s">
        <v>2380</v>
      </c>
      <c r="I1014" s="11" t="str">
        <f t="shared" si="36"/>
        <v>Overweight</v>
      </c>
      <c r="J1014" s="43" t="str">
        <f t="shared" si="37"/>
        <v>Prediabetes</v>
      </c>
    </row>
    <row r="1015" spans="1:10" x14ac:dyDescent="0.25">
      <c r="A1015" s="11" t="s">
        <v>1357</v>
      </c>
      <c r="B1015" s="11">
        <v>25.3</v>
      </c>
      <c r="C1015" s="11">
        <v>5.19</v>
      </c>
      <c r="D1015" s="11" t="s">
        <v>2381</v>
      </c>
      <c r="E1015" s="11" t="s">
        <v>2380</v>
      </c>
      <c r="F1015" s="11" t="s">
        <v>2380</v>
      </c>
      <c r="G1015" s="11">
        <v>2</v>
      </c>
      <c r="H1015" s="42" t="s">
        <v>2380</v>
      </c>
      <c r="I1015" s="11" t="str">
        <f t="shared" si="36"/>
        <v>Overweight</v>
      </c>
      <c r="J1015" s="43" t="str">
        <f t="shared" si="37"/>
        <v>Normal</v>
      </c>
    </row>
    <row r="1016" spans="1:10" x14ac:dyDescent="0.25">
      <c r="A1016" s="11" t="s">
        <v>1356</v>
      </c>
      <c r="B1016" s="11">
        <v>30.25</v>
      </c>
      <c r="C1016" s="11">
        <v>10.16</v>
      </c>
      <c r="D1016" s="11" t="s">
        <v>2380</v>
      </c>
      <c r="E1016" s="11" t="s">
        <v>2380</v>
      </c>
      <c r="F1016" s="11" t="s">
        <v>2380</v>
      </c>
      <c r="G1016" s="12">
        <v>0</v>
      </c>
      <c r="H1016" s="41" t="s">
        <v>2380</v>
      </c>
      <c r="I1016" s="11" t="str">
        <f t="shared" si="36"/>
        <v>Obesity</v>
      </c>
      <c r="J1016" s="43" t="str">
        <f t="shared" si="37"/>
        <v>Diabetes</v>
      </c>
    </row>
    <row r="1017" spans="1:10" x14ac:dyDescent="0.25">
      <c r="A1017" s="11" t="s">
        <v>1355</v>
      </c>
      <c r="B1017" s="11">
        <v>54</v>
      </c>
      <c r="C1017" s="11">
        <v>4.68</v>
      </c>
      <c r="D1017" s="11" t="s">
        <v>2381</v>
      </c>
      <c r="E1017" s="11" t="s">
        <v>2381</v>
      </c>
      <c r="F1017" s="11" t="s">
        <v>2380</v>
      </c>
      <c r="G1017" s="11">
        <v>2</v>
      </c>
      <c r="H1017" s="42" t="s">
        <v>2380</v>
      </c>
      <c r="I1017" s="11" t="str">
        <f t="shared" si="36"/>
        <v>Obesity</v>
      </c>
      <c r="J1017" s="43" t="str">
        <f t="shared" si="37"/>
        <v>Normal</v>
      </c>
    </row>
    <row r="1018" spans="1:10" x14ac:dyDescent="0.25">
      <c r="A1018" s="11" t="s">
        <v>1354</v>
      </c>
      <c r="B1018" s="11">
        <v>51.86</v>
      </c>
      <c r="C1018" s="11">
        <v>5.32</v>
      </c>
      <c r="D1018" s="11" t="s">
        <v>2381</v>
      </c>
      <c r="E1018" s="11" t="s">
        <v>2380</v>
      </c>
      <c r="F1018" s="11" t="s">
        <v>2380</v>
      </c>
      <c r="G1018" s="12">
        <v>0</v>
      </c>
      <c r="H1018" s="42" t="s">
        <v>2380</v>
      </c>
      <c r="I1018" s="11" t="str">
        <f t="shared" si="36"/>
        <v>Obesity</v>
      </c>
      <c r="J1018" s="43" t="str">
        <f t="shared" si="37"/>
        <v>Normal</v>
      </c>
    </row>
    <row r="1019" spans="1:10" x14ac:dyDescent="0.25">
      <c r="A1019" s="11" t="s">
        <v>1353</v>
      </c>
      <c r="B1019" s="11">
        <v>31.39</v>
      </c>
      <c r="C1019" s="11">
        <v>6.99</v>
      </c>
      <c r="D1019" s="11" t="s">
        <v>2380</v>
      </c>
      <c r="E1019" s="11" t="s">
        <v>2380</v>
      </c>
      <c r="F1019" s="11" t="s">
        <v>2380</v>
      </c>
      <c r="G1019" s="12">
        <v>0</v>
      </c>
      <c r="H1019" s="41" t="s">
        <v>2380</v>
      </c>
      <c r="I1019" s="11" t="str">
        <f t="shared" si="36"/>
        <v>Obesity</v>
      </c>
      <c r="J1019" s="43" t="str">
        <f t="shared" si="37"/>
        <v>Diabetes</v>
      </c>
    </row>
    <row r="1020" spans="1:10" x14ac:dyDescent="0.25">
      <c r="A1020" s="11" t="s">
        <v>1352</v>
      </c>
      <c r="B1020" s="11">
        <v>39.97</v>
      </c>
      <c r="C1020" s="11">
        <v>5.55</v>
      </c>
      <c r="D1020" s="11" t="s">
        <v>2380</v>
      </c>
      <c r="E1020" s="11" t="s">
        <v>2380</v>
      </c>
      <c r="F1020" s="11" t="s">
        <v>2380</v>
      </c>
      <c r="G1020" s="12">
        <v>0</v>
      </c>
      <c r="H1020" s="41" t="s">
        <v>2380</v>
      </c>
      <c r="I1020" s="11" t="str">
        <f t="shared" si="36"/>
        <v>Obesity</v>
      </c>
      <c r="J1020" s="43" t="str">
        <f t="shared" si="37"/>
        <v>Normal</v>
      </c>
    </row>
    <row r="1021" spans="1:10" x14ac:dyDescent="0.25">
      <c r="A1021" s="11" t="s">
        <v>1351</v>
      </c>
      <c r="B1021" s="11">
        <v>41.23</v>
      </c>
      <c r="C1021" s="11">
        <v>6.94</v>
      </c>
      <c r="D1021" s="11" t="s">
        <v>2380</v>
      </c>
      <c r="E1021" s="11" t="s">
        <v>2380</v>
      </c>
      <c r="F1021" s="11" t="s">
        <v>2380</v>
      </c>
      <c r="G1021" s="12">
        <v>0</v>
      </c>
      <c r="H1021" s="41" t="s">
        <v>2380</v>
      </c>
      <c r="I1021" s="11" t="str">
        <f t="shared" si="36"/>
        <v>Obesity</v>
      </c>
      <c r="J1021" s="43" t="str">
        <f t="shared" si="37"/>
        <v>Diabetes</v>
      </c>
    </row>
    <row r="1022" spans="1:10" x14ac:dyDescent="0.25">
      <c r="A1022" s="11" t="s">
        <v>1350</v>
      </c>
      <c r="B1022" s="11">
        <v>49.45</v>
      </c>
      <c r="C1022" s="11">
        <v>4.2</v>
      </c>
      <c r="D1022" s="11" t="s">
        <v>2381</v>
      </c>
      <c r="E1022" s="11" t="s">
        <v>2380</v>
      </c>
      <c r="F1022" s="11" t="s">
        <v>2380</v>
      </c>
      <c r="G1022" s="12">
        <v>0</v>
      </c>
      <c r="H1022" s="42" t="s">
        <v>2380</v>
      </c>
      <c r="I1022" s="11" t="str">
        <f t="shared" si="36"/>
        <v>Obesity</v>
      </c>
      <c r="J1022" s="43" t="str">
        <f t="shared" si="37"/>
        <v>Normal</v>
      </c>
    </row>
    <row r="1023" spans="1:10" x14ac:dyDescent="0.25">
      <c r="A1023" s="11" t="s">
        <v>1349</v>
      </c>
      <c r="B1023" s="11">
        <v>41.04</v>
      </c>
      <c r="C1023" s="11">
        <v>5.59</v>
      </c>
      <c r="D1023" s="11" t="s">
        <v>2380</v>
      </c>
      <c r="E1023" s="11" t="s">
        <v>2380</v>
      </c>
      <c r="F1023" s="11" t="s">
        <v>2380</v>
      </c>
      <c r="G1023" s="12">
        <v>0</v>
      </c>
      <c r="H1023" s="41" t="s">
        <v>2380</v>
      </c>
      <c r="I1023" s="11" t="str">
        <f t="shared" si="36"/>
        <v>Obesity</v>
      </c>
      <c r="J1023" s="43" t="str">
        <f t="shared" si="37"/>
        <v>Normal</v>
      </c>
    </row>
    <row r="1024" spans="1:10" x14ac:dyDescent="0.25">
      <c r="A1024" s="11" t="s">
        <v>1348</v>
      </c>
      <c r="B1024" s="11">
        <v>27.93</v>
      </c>
      <c r="C1024" s="11">
        <v>9.9600000000000009</v>
      </c>
      <c r="D1024" s="11" t="s">
        <v>2380</v>
      </c>
      <c r="E1024" s="11" t="s">
        <v>2380</v>
      </c>
      <c r="F1024" s="11" t="s">
        <v>2380</v>
      </c>
      <c r="G1024" s="12">
        <v>0</v>
      </c>
      <c r="H1024" s="41" t="s">
        <v>2380</v>
      </c>
      <c r="I1024" s="11" t="str">
        <f t="shared" si="36"/>
        <v>Overweight</v>
      </c>
      <c r="J1024" s="43" t="str">
        <f t="shared" si="37"/>
        <v>Diabetes</v>
      </c>
    </row>
    <row r="1025" spans="1:10" x14ac:dyDescent="0.25">
      <c r="A1025" s="11" t="s">
        <v>1347</v>
      </c>
      <c r="B1025" s="11">
        <v>21.01</v>
      </c>
      <c r="C1025" s="11">
        <v>7.37</v>
      </c>
      <c r="D1025" s="11" t="s">
        <v>2380</v>
      </c>
      <c r="E1025" s="11" t="s">
        <v>2380</v>
      </c>
      <c r="F1025" s="11" t="s">
        <v>2380</v>
      </c>
      <c r="G1025" s="12">
        <v>0</v>
      </c>
      <c r="H1025" s="41" t="s">
        <v>2380</v>
      </c>
      <c r="I1025" s="11" t="str">
        <f t="shared" si="36"/>
        <v>Healthy Weight</v>
      </c>
      <c r="J1025" s="43" t="str">
        <f t="shared" si="37"/>
        <v>Diabetes</v>
      </c>
    </row>
    <row r="1026" spans="1:10" x14ac:dyDescent="0.25">
      <c r="A1026" s="11" t="s">
        <v>1346</v>
      </c>
      <c r="B1026" s="11">
        <v>52.37</v>
      </c>
      <c r="C1026" s="11">
        <v>5.0599999999999996</v>
      </c>
      <c r="D1026" s="11" t="s">
        <v>2381</v>
      </c>
      <c r="E1026" s="11" t="s">
        <v>2381</v>
      </c>
      <c r="F1026" s="11" t="s">
        <v>2380</v>
      </c>
      <c r="G1026" s="11">
        <v>2</v>
      </c>
      <c r="H1026" s="42" t="s">
        <v>2380</v>
      </c>
      <c r="I1026" s="11" t="str">
        <f t="shared" si="36"/>
        <v>Obesity</v>
      </c>
      <c r="J1026" s="43" t="str">
        <f t="shared" si="37"/>
        <v>Normal</v>
      </c>
    </row>
    <row r="1027" spans="1:10" x14ac:dyDescent="0.25">
      <c r="A1027" s="11" t="s">
        <v>1345</v>
      </c>
      <c r="B1027" s="11">
        <v>40.369999999999997</v>
      </c>
      <c r="C1027" s="11">
        <v>8.2100000000000009</v>
      </c>
      <c r="D1027" s="11" t="s">
        <v>2380</v>
      </c>
      <c r="E1027" s="11" t="s">
        <v>2380</v>
      </c>
      <c r="F1027" s="11" t="s">
        <v>2380</v>
      </c>
      <c r="G1027" s="12">
        <v>0</v>
      </c>
      <c r="H1027" s="41" t="s">
        <v>2380</v>
      </c>
      <c r="I1027" s="11" t="str">
        <f t="shared" ref="I1027:I1090" si="38">IF(B1027 &lt; 18.5, "Underweight", IF(B1027 &lt; 25, "Healthy Weight", IF(B1027 &lt; 30, "Overweight", "Obesity")))</f>
        <v>Obesity</v>
      </c>
      <c r="J1027" s="43" t="str">
        <f t="shared" ref="J1027:J1090" si="39">IF(C1027 &lt; 5.7, "Normal", IF(C1027 &lt;= 6.4, "Prediabetes", "Diabetes"))</f>
        <v>Diabetes</v>
      </c>
    </row>
    <row r="1028" spans="1:10" x14ac:dyDescent="0.25">
      <c r="A1028" s="11" t="s">
        <v>1344</v>
      </c>
      <c r="B1028" s="11">
        <v>41.47</v>
      </c>
      <c r="C1028" s="11">
        <v>10.34</v>
      </c>
      <c r="D1028" s="11" t="s">
        <v>2380</v>
      </c>
      <c r="E1028" s="11" t="s">
        <v>2380</v>
      </c>
      <c r="F1028" s="11" t="s">
        <v>2380</v>
      </c>
      <c r="G1028" s="11">
        <v>2</v>
      </c>
      <c r="H1028" s="41" t="s">
        <v>2380</v>
      </c>
      <c r="I1028" s="11" t="str">
        <f t="shared" si="38"/>
        <v>Obesity</v>
      </c>
      <c r="J1028" s="43" t="str">
        <f t="shared" si="39"/>
        <v>Diabetes</v>
      </c>
    </row>
    <row r="1029" spans="1:10" x14ac:dyDescent="0.25">
      <c r="A1029" s="11" t="s">
        <v>1343</v>
      </c>
      <c r="B1029" s="11">
        <v>33.725000000000001</v>
      </c>
      <c r="C1029" s="11">
        <v>5.51</v>
      </c>
      <c r="D1029" s="11" t="s">
        <v>2381</v>
      </c>
      <c r="E1029" s="11" t="s">
        <v>2380</v>
      </c>
      <c r="F1029" s="11" t="s">
        <v>2380</v>
      </c>
      <c r="G1029" s="11">
        <v>2</v>
      </c>
      <c r="H1029" s="42" t="s">
        <v>2380</v>
      </c>
      <c r="I1029" s="11" t="str">
        <f t="shared" si="38"/>
        <v>Obesity</v>
      </c>
      <c r="J1029" s="43" t="str">
        <f t="shared" si="39"/>
        <v>Normal</v>
      </c>
    </row>
    <row r="1030" spans="1:10" x14ac:dyDescent="0.25">
      <c r="A1030" s="11" t="s">
        <v>1342</v>
      </c>
      <c r="B1030" s="11">
        <v>28.1</v>
      </c>
      <c r="C1030" s="11">
        <v>11.2</v>
      </c>
      <c r="D1030" s="11" t="s">
        <v>2380</v>
      </c>
      <c r="E1030" s="11" t="s">
        <v>2380</v>
      </c>
      <c r="F1030" s="11" t="s">
        <v>2380</v>
      </c>
      <c r="G1030" s="12">
        <v>0</v>
      </c>
      <c r="H1030" s="41" t="s">
        <v>2380</v>
      </c>
      <c r="I1030" s="11" t="str">
        <f t="shared" si="38"/>
        <v>Overweight</v>
      </c>
      <c r="J1030" s="43" t="str">
        <f t="shared" si="39"/>
        <v>Diabetes</v>
      </c>
    </row>
    <row r="1031" spans="1:10" x14ac:dyDescent="0.25">
      <c r="A1031" s="11" t="s">
        <v>1341</v>
      </c>
      <c r="B1031" s="11">
        <v>37.43</v>
      </c>
      <c r="C1031" s="11">
        <v>4.3499999999999996</v>
      </c>
      <c r="D1031" s="11" t="s">
        <v>2381</v>
      </c>
      <c r="E1031" s="11" t="s">
        <v>2380</v>
      </c>
      <c r="F1031" s="11" t="s">
        <v>2382</v>
      </c>
      <c r="G1031" s="11">
        <v>1</v>
      </c>
      <c r="H1031" s="42" t="s">
        <v>2380</v>
      </c>
      <c r="I1031" s="11" t="str">
        <f t="shared" si="38"/>
        <v>Obesity</v>
      </c>
      <c r="J1031" s="43" t="str">
        <f t="shared" si="39"/>
        <v>Normal</v>
      </c>
    </row>
    <row r="1032" spans="1:10" x14ac:dyDescent="0.25">
      <c r="A1032" s="11" t="s">
        <v>1340</v>
      </c>
      <c r="B1032" s="11">
        <v>23.7</v>
      </c>
      <c r="C1032" s="11">
        <v>10.45</v>
      </c>
      <c r="D1032" s="11" t="s">
        <v>2380</v>
      </c>
      <c r="E1032" s="11" t="s">
        <v>2380</v>
      </c>
      <c r="F1032" s="11" t="s">
        <v>2380</v>
      </c>
      <c r="G1032" s="12">
        <v>0</v>
      </c>
      <c r="H1032" s="41" t="s">
        <v>2380</v>
      </c>
      <c r="I1032" s="11" t="str">
        <f t="shared" si="38"/>
        <v>Healthy Weight</v>
      </c>
      <c r="J1032" s="43" t="str">
        <f t="shared" si="39"/>
        <v>Diabetes</v>
      </c>
    </row>
    <row r="1033" spans="1:10" x14ac:dyDescent="0.25">
      <c r="A1033" s="11" t="s">
        <v>1339</v>
      </c>
      <c r="B1033" s="11">
        <v>24.795000000000002</v>
      </c>
      <c r="C1033" s="11">
        <v>4.07</v>
      </c>
      <c r="D1033" s="11" t="s">
        <v>2381</v>
      </c>
      <c r="E1033" s="11" t="s">
        <v>2380</v>
      </c>
      <c r="F1033" s="11" t="s">
        <v>2382</v>
      </c>
      <c r="G1033" s="11">
        <v>1</v>
      </c>
      <c r="H1033" s="42" t="s">
        <v>2380</v>
      </c>
      <c r="I1033" s="11" t="str">
        <f t="shared" si="38"/>
        <v>Healthy Weight</v>
      </c>
      <c r="J1033" s="43" t="str">
        <f t="shared" si="39"/>
        <v>Normal</v>
      </c>
    </row>
    <row r="1034" spans="1:10" x14ac:dyDescent="0.25">
      <c r="A1034" s="11" t="s">
        <v>1338</v>
      </c>
      <c r="B1034" s="11">
        <v>31.9</v>
      </c>
      <c r="C1034" s="11">
        <v>8.34</v>
      </c>
      <c r="D1034" s="11" t="s">
        <v>2380</v>
      </c>
      <c r="E1034" s="11" t="s">
        <v>2380</v>
      </c>
      <c r="F1034" s="11" t="s">
        <v>2380</v>
      </c>
      <c r="G1034" s="12">
        <v>0</v>
      </c>
      <c r="H1034" s="41" t="s">
        <v>2380</v>
      </c>
      <c r="I1034" s="11" t="str">
        <f t="shared" si="38"/>
        <v>Obesity</v>
      </c>
      <c r="J1034" s="43" t="str">
        <f t="shared" si="39"/>
        <v>Diabetes</v>
      </c>
    </row>
    <row r="1035" spans="1:10" x14ac:dyDescent="0.25">
      <c r="A1035" s="11" t="s">
        <v>1337</v>
      </c>
      <c r="B1035" s="11">
        <v>32.68</v>
      </c>
      <c r="C1035" s="11">
        <v>7.41</v>
      </c>
      <c r="D1035" s="11" t="s">
        <v>2380</v>
      </c>
      <c r="E1035" s="11" t="s">
        <v>2380</v>
      </c>
      <c r="F1035" s="11" t="s">
        <v>2380</v>
      </c>
      <c r="G1035" s="12">
        <v>0</v>
      </c>
      <c r="H1035" s="41" t="s">
        <v>2380</v>
      </c>
      <c r="I1035" s="11" t="str">
        <f t="shared" si="38"/>
        <v>Obesity</v>
      </c>
      <c r="J1035" s="43" t="str">
        <f t="shared" si="39"/>
        <v>Diabetes</v>
      </c>
    </row>
    <row r="1036" spans="1:10" x14ac:dyDescent="0.25">
      <c r="A1036" s="11" t="s">
        <v>1336</v>
      </c>
      <c r="B1036" s="11">
        <v>47.13</v>
      </c>
      <c r="C1036" s="11">
        <v>4.3099999999999996</v>
      </c>
      <c r="D1036" s="11" t="s">
        <v>2380</v>
      </c>
      <c r="E1036" s="11" t="s">
        <v>2380</v>
      </c>
      <c r="F1036" s="11" t="s">
        <v>2380</v>
      </c>
      <c r="G1036" s="12">
        <v>0</v>
      </c>
      <c r="H1036" s="41" t="s">
        <v>2380</v>
      </c>
      <c r="I1036" s="11" t="str">
        <f t="shared" si="38"/>
        <v>Obesity</v>
      </c>
      <c r="J1036" s="43" t="str">
        <f t="shared" si="39"/>
        <v>Normal</v>
      </c>
    </row>
    <row r="1037" spans="1:10" x14ac:dyDescent="0.25">
      <c r="A1037" s="11" t="s">
        <v>1335</v>
      </c>
      <c r="B1037" s="11">
        <v>36.67</v>
      </c>
      <c r="C1037" s="11">
        <v>10.83</v>
      </c>
      <c r="D1037" s="11" t="s">
        <v>2380</v>
      </c>
      <c r="E1037" s="11" t="s">
        <v>2380</v>
      </c>
      <c r="F1037" s="11" t="s">
        <v>2380</v>
      </c>
      <c r="G1037" s="12">
        <v>0</v>
      </c>
      <c r="H1037" s="41" t="s">
        <v>2380</v>
      </c>
      <c r="I1037" s="11" t="str">
        <f t="shared" si="38"/>
        <v>Obesity</v>
      </c>
      <c r="J1037" s="43" t="str">
        <f t="shared" si="39"/>
        <v>Diabetes</v>
      </c>
    </row>
    <row r="1038" spans="1:10" x14ac:dyDescent="0.25">
      <c r="A1038" s="11" t="s">
        <v>1334</v>
      </c>
      <c r="B1038" s="11">
        <v>33.630000000000003</v>
      </c>
      <c r="C1038" s="11">
        <v>11.31</v>
      </c>
      <c r="D1038" s="11" t="s">
        <v>2380</v>
      </c>
      <c r="E1038" s="11" t="s">
        <v>2380</v>
      </c>
      <c r="F1038" s="11" t="s">
        <v>2380</v>
      </c>
      <c r="G1038" s="12">
        <v>0</v>
      </c>
      <c r="H1038" s="41" t="s">
        <v>2380</v>
      </c>
      <c r="I1038" s="11" t="str">
        <f t="shared" si="38"/>
        <v>Obesity</v>
      </c>
      <c r="J1038" s="43" t="str">
        <f t="shared" si="39"/>
        <v>Diabetes</v>
      </c>
    </row>
    <row r="1039" spans="1:10" x14ac:dyDescent="0.25">
      <c r="A1039" s="11" t="s">
        <v>1333</v>
      </c>
      <c r="B1039" s="11">
        <v>32.67</v>
      </c>
      <c r="C1039" s="11">
        <v>11.81</v>
      </c>
      <c r="D1039" s="11" t="s">
        <v>2381</v>
      </c>
      <c r="E1039" s="11" t="s">
        <v>2380</v>
      </c>
      <c r="F1039" s="11" t="s">
        <v>2380</v>
      </c>
      <c r="G1039" s="12">
        <v>0</v>
      </c>
      <c r="H1039" s="42" t="s">
        <v>2380</v>
      </c>
      <c r="I1039" s="11" t="str">
        <f t="shared" si="38"/>
        <v>Obesity</v>
      </c>
      <c r="J1039" s="43" t="str">
        <f t="shared" si="39"/>
        <v>Diabetes</v>
      </c>
    </row>
    <row r="1040" spans="1:10" x14ac:dyDescent="0.25">
      <c r="A1040" s="11" t="s">
        <v>1332</v>
      </c>
      <c r="B1040" s="11">
        <v>33.299999999999997</v>
      </c>
      <c r="C1040" s="11">
        <v>8.26</v>
      </c>
      <c r="D1040" s="11" t="s">
        <v>2381</v>
      </c>
      <c r="E1040" s="11" t="s">
        <v>2380</v>
      </c>
      <c r="F1040" s="11" t="s">
        <v>2380</v>
      </c>
      <c r="G1040" s="11">
        <v>2</v>
      </c>
      <c r="H1040" s="42" t="s">
        <v>2380</v>
      </c>
      <c r="I1040" s="11" t="str">
        <f t="shared" si="38"/>
        <v>Obesity</v>
      </c>
      <c r="J1040" s="43" t="str">
        <f t="shared" si="39"/>
        <v>Diabetes</v>
      </c>
    </row>
    <row r="1041" spans="1:10" x14ac:dyDescent="0.25">
      <c r="A1041" s="11" t="s">
        <v>1331</v>
      </c>
      <c r="B1041" s="11">
        <v>30.78</v>
      </c>
      <c r="C1041" s="11">
        <v>10.74</v>
      </c>
      <c r="D1041" s="11" t="s">
        <v>2381</v>
      </c>
      <c r="E1041" s="11" t="s">
        <v>2380</v>
      </c>
      <c r="F1041" s="11" t="s">
        <v>2380</v>
      </c>
      <c r="G1041" s="11">
        <v>2</v>
      </c>
      <c r="H1041" s="42" t="s">
        <v>2380</v>
      </c>
      <c r="I1041" s="11" t="str">
        <f t="shared" si="38"/>
        <v>Obesity</v>
      </c>
      <c r="J1041" s="43" t="str">
        <f t="shared" si="39"/>
        <v>Diabetes</v>
      </c>
    </row>
    <row r="1042" spans="1:10" x14ac:dyDescent="0.25">
      <c r="A1042" s="11" t="s">
        <v>1330</v>
      </c>
      <c r="B1042" s="11">
        <v>28.975000000000001</v>
      </c>
      <c r="C1042" s="11">
        <v>7.69</v>
      </c>
      <c r="D1042" s="11" t="s">
        <v>2381</v>
      </c>
      <c r="E1042" s="11" t="s">
        <v>2380</v>
      </c>
      <c r="F1042" s="11" t="s">
        <v>2380</v>
      </c>
      <c r="G1042" s="12">
        <v>0</v>
      </c>
      <c r="H1042" s="42" t="s">
        <v>2380</v>
      </c>
      <c r="I1042" s="11" t="str">
        <f t="shared" si="38"/>
        <v>Overweight</v>
      </c>
      <c r="J1042" s="43" t="str">
        <f t="shared" si="39"/>
        <v>Diabetes</v>
      </c>
    </row>
    <row r="1043" spans="1:10" x14ac:dyDescent="0.25">
      <c r="A1043" s="11" t="s">
        <v>1329</v>
      </c>
      <c r="B1043" s="11">
        <v>33.4</v>
      </c>
      <c r="C1043" s="11">
        <v>4.84</v>
      </c>
      <c r="D1043" s="11" t="s">
        <v>2380</v>
      </c>
      <c r="E1043" s="11" t="s">
        <v>2380</v>
      </c>
      <c r="F1043" s="11" t="s">
        <v>2380</v>
      </c>
      <c r="G1043" s="12">
        <v>0</v>
      </c>
      <c r="H1043" s="41" t="s">
        <v>2380</v>
      </c>
      <c r="I1043" s="11" t="str">
        <f t="shared" si="38"/>
        <v>Obesity</v>
      </c>
      <c r="J1043" s="43" t="str">
        <f t="shared" si="39"/>
        <v>Normal</v>
      </c>
    </row>
    <row r="1044" spans="1:10" x14ac:dyDescent="0.25">
      <c r="A1044" s="11" t="s">
        <v>1328</v>
      </c>
      <c r="B1044" s="11">
        <v>21.5</v>
      </c>
      <c r="C1044" s="11">
        <v>9.77</v>
      </c>
      <c r="D1044" s="11" t="s">
        <v>2381</v>
      </c>
      <c r="E1044" s="11" t="s">
        <v>2380</v>
      </c>
      <c r="F1044" s="11" t="s">
        <v>2380</v>
      </c>
      <c r="G1044" s="12">
        <v>0</v>
      </c>
      <c r="H1044" s="42" t="s">
        <v>2380</v>
      </c>
      <c r="I1044" s="11" t="str">
        <f t="shared" si="38"/>
        <v>Healthy Weight</v>
      </c>
      <c r="J1044" s="43" t="str">
        <f t="shared" si="39"/>
        <v>Diabetes</v>
      </c>
    </row>
    <row r="1045" spans="1:10" x14ac:dyDescent="0.25">
      <c r="A1045" s="11" t="s">
        <v>1327</v>
      </c>
      <c r="B1045" s="11">
        <v>38.14</v>
      </c>
      <c r="C1045" s="11">
        <v>5.84</v>
      </c>
      <c r="D1045" s="11" t="s">
        <v>2380</v>
      </c>
      <c r="E1045" s="11" t="s">
        <v>2380</v>
      </c>
      <c r="F1045" s="11" t="s">
        <v>2380</v>
      </c>
      <c r="G1045" s="12">
        <v>0</v>
      </c>
      <c r="H1045" s="41" t="s">
        <v>2380</v>
      </c>
      <c r="I1045" s="11" t="str">
        <f t="shared" si="38"/>
        <v>Obesity</v>
      </c>
      <c r="J1045" s="43" t="str">
        <f t="shared" si="39"/>
        <v>Prediabetes</v>
      </c>
    </row>
    <row r="1046" spans="1:10" x14ac:dyDescent="0.25">
      <c r="A1046" s="11" t="s">
        <v>1326</v>
      </c>
      <c r="B1046" s="11">
        <v>35.42</v>
      </c>
      <c r="C1046" s="11">
        <v>8.6999999999999993</v>
      </c>
      <c r="D1046" s="11" t="s">
        <v>2381</v>
      </c>
      <c r="E1046" s="11" t="s">
        <v>2380</v>
      </c>
      <c r="F1046" s="11" t="s">
        <v>2380</v>
      </c>
      <c r="G1046" s="11">
        <v>1</v>
      </c>
      <c r="H1046" s="42" t="s">
        <v>2380</v>
      </c>
      <c r="I1046" s="11" t="str">
        <f t="shared" si="38"/>
        <v>Obesity</v>
      </c>
      <c r="J1046" s="43" t="str">
        <f t="shared" si="39"/>
        <v>Diabetes</v>
      </c>
    </row>
    <row r="1047" spans="1:10" x14ac:dyDescent="0.25">
      <c r="A1047" s="11" t="s">
        <v>1325</v>
      </c>
      <c r="B1047" s="11">
        <v>35.625</v>
      </c>
      <c r="C1047" s="11">
        <v>10.79</v>
      </c>
      <c r="D1047" s="11" t="s">
        <v>2380</v>
      </c>
      <c r="E1047" s="11" t="s">
        <v>2380</v>
      </c>
      <c r="F1047" s="11" t="s">
        <v>2380</v>
      </c>
      <c r="G1047" s="12">
        <v>0</v>
      </c>
      <c r="H1047" s="41" t="s">
        <v>2380</v>
      </c>
      <c r="I1047" s="11" t="str">
        <f t="shared" si="38"/>
        <v>Obesity</v>
      </c>
      <c r="J1047" s="43" t="str">
        <f t="shared" si="39"/>
        <v>Diabetes</v>
      </c>
    </row>
    <row r="1048" spans="1:10" x14ac:dyDescent="0.25">
      <c r="A1048" s="11" t="s">
        <v>1324</v>
      </c>
      <c r="B1048" s="11">
        <v>45.51</v>
      </c>
      <c r="C1048" s="11">
        <v>4.32</v>
      </c>
      <c r="D1048" s="11" t="s">
        <v>2380</v>
      </c>
      <c r="E1048" s="11" t="s">
        <v>2380</v>
      </c>
      <c r="F1048" s="11" t="s">
        <v>2380</v>
      </c>
      <c r="G1048" s="11">
        <v>1</v>
      </c>
      <c r="H1048" s="41" t="s">
        <v>2380</v>
      </c>
      <c r="I1048" s="11" t="str">
        <f t="shared" si="38"/>
        <v>Obesity</v>
      </c>
      <c r="J1048" s="43" t="str">
        <f t="shared" si="39"/>
        <v>Normal</v>
      </c>
    </row>
    <row r="1049" spans="1:10" x14ac:dyDescent="0.25">
      <c r="A1049" s="11" t="s">
        <v>1323</v>
      </c>
      <c r="B1049" s="11">
        <v>37.1</v>
      </c>
      <c r="C1049" s="11">
        <v>7.19</v>
      </c>
      <c r="D1049" s="11" t="s">
        <v>2381</v>
      </c>
      <c r="E1049" s="11" t="s">
        <v>2380</v>
      </c>
      <c r="F1049" s="11" t="s">
        <v>2380</v>
      </c>
      <c r="G1049" s="12">
        <v>0</v>
      </c>
      <c r="H1049" s="42" t="s">
        <v>2380</v>
      </c>
      <c r="I1049" s="11" t="str">
        <f t="shared" si="38"/>
        <v>Obesity</v>
      </c>
      <c r="J1049" s="43" t="str">
        <f t="shared" si="39"/>
        <v>Diabetes</v>
      </c>
    </row>
    <row r="1050" spans="1:10" x14ac:dyDescent="0.25">
      <c r="A1050" s="11" t="s">
        <v>1322</v>
      </c>
      <c r="B1050" s="11">
        <v>30.5</v>
      </c>
      <c r="C1050" s="11">
        <v>11.94</v>
      </c>
      <c r="D1050" s="11" t="s">
        <v>2381</v>
      </c>
      <c r="E1050" s="11" t="s">
        <v>2380</v>
      </c>
      <c r="F1050" s="11" t="s">
        <v>2380</v>
      </c>
      <c r="G1050" s="12">
        <v>0</v>
      </c>
      <c r="H1050" s="42" t="s">
        <v>2380</v>
      </c>
      <c r="I1050" s="11" t="str">
        <f t="shared" si="38"/>
        <v>Obesity</v>
      </c>
      <c r="J1050" s="43" t="str">
        <f t="shared" si="39"/>
        <v>Diabetes</v>
      </c>
    </row>
    <row r="1051" spans="1:10" x14ac:dyDescent="0.25">
      <c r="A1051" s="11" t="s">
        <v>1321</v>
      </c>
      <c r="B1051" s="11">
        <v>28.16</v>
      </c>
      <c r="C1051" s="11">
        <v>5.56</v>
      </c>
      <c r="D1051" s="11" t="s">
        <v>2380</v>
      </c>
      <c r="E1051" s="11" t="s">
        <v>2380</v>
      </c>
      <c r="F1051" s="11" t="s">
        <v>2380</v>
      </c>
      <c r="G1051" s="11">
        <v>2</v>
      </c>
      <c r="H1051" s="41" t="s">
        <v>2380</v>
      </c>
      <c r="I1051" s="11" t="str">
        <f t="shared" si="38"/>
        <v>Overweight</v>
      </c>
      <c r="J1051" s="43" t="str">
        <f t="shared" si="39"/>
        <v>Normal</v>
      </c>
    </row>
    <row r="1052" spans="1:10" x14ac:dyDescent="0.25">
      <c r="A1052" s="11" t="s">
        <v>1320</v>
      </c>
      <c r="B1052" s="11">
        <v>29.1</v>
      </c>
      <c r="C1052" s="11">
        <v>5.64</v>
      </c>
      <c r="D1052" s="11" t="s">
        <v>2381</v>
      </c>
      <c r="E1052" s="11" t="s">
        <v>2380</v>
      </c>
      <c r="F1052" s="11" t="s">
        <v>2380</v>
      </c>
      <c r="G1052" s="12">
        <v>0</v>
      </c>
      <c r="H1052" s="42" t="s">
        <v>2380</v>
      </c>
      <c r="I1052" s="11" t="str">
        <f t="shared" si="38"/>
        <v>Overweight</v>
      </c>
      <c r="J1052" s="43" t="str">
        <f t="shared" si="39"/>
        <v>Normal</v>
      </c>
    </row>
    <row r="1053" spans="1:10" x14ac:dyDescent="0.25">
      <c r="A1053" s="11" t="s">
        <v>1319</v>
      </c>
      <c r="B1053" s="11">
        <v>30.22</v>
      </c>
      <c r="C1053" s="11">
        <v>4.6500000000000004</v>
      </c>
      <c r="D1053" s="11" t="s">
        <v>2380</v>
      </c>
      <c r="E1053" s="11" t="s">
        <v>2380</v>
      </c>
      <c r="F1053" s="11" t="s">
        <v>2380</v>
      </c>
      <c r="G1053" s="12">
        <v>0</v>
      </c>
      <c r="H1053" s="41" t="s">
        <v>2380</v>
      </c>
      <c r="I1053" s="11" t="str">
        <f t="shared" si="38"/>
        <v>Obesity</v>
      </c>
      <c r="J1053" s="43" t="str">
        <f t="shared" si="39"/>
        <v>Normal</v>
      </c>
    </row>
    <row r="1054" spans="1:10" x14ac:dyDescent="0.25">
      <c r="A1054" s="11" t="s">
        <v>1318</v>
      </c>
      <c r="B1054" s="11">
        <v>24.29</v>
      </c>
      <c r="C1054" s="11">
        <v>9.0500000000000007</v>
      </c>
      <c r="D1054" s="11" t="s">
        <v>2380</v>
      </c>
      <c r="E1054" s="11" t="s">
        <v>2380</v>
      </c>
      <c r="F1054" s="11" t="s">
        <v>2380</v>
      </c>
      <c r="G1054" s="12">
        <v>0</v>
      </c>
      <c r="H1054" s="41" t="s">
        <v>2380</v>
      </c>
      <c r="I1054" s="11" t="str">
        <f t="shared" si="38"/>
        <v>Healthy Weight</v>
      </c>
      <c r="J1054" s="43" t="str">
        <f t="shared" si="39"/>
        <v>Diabetes</v>
      </c>
    </row>
    <row r="1055" spans="1:10" x14ac:dyDescent="0.25">
      <c r="A1055" s="11" t="s">
        <v>1317</v>
      </c>
      <c r="B1055" s="11">
        <v>29.39</v>
      </c>
      <c r="C1055" s="11">
        <v>4.5199999999999996</v>
      </c>
      <c r="D1055" s="11" t="s">
        <v>2381</v>
      </c>
      <c r="E1055" s="11" t="s">
        <v>2380</v>
      </c>
      <c r="F1055" s="11" t="s">
        <v>2380</v>
      </c>
      <c r="G1055" s="12">
        <v>0</v>
      </c>
      <c r="H1055" s="42" t="s">
        <v>2380</v>
      </c>
      <c r="I1055" s="11" t="str">
        <f t="shared" si="38"/>
        <v>Overweight</v>
      </c>
      <c r="J1055" s="43" t="str">
        <f t="shared" si="39"/>
        <v>Normal</v>
      </c>
    </row>
    <row r="1056" spans="1:10" x14ac:dyDescent="0.25">
      <c r="A1056" s="11" t="s">
        <v>1316</v>
      </c>
      <c r="B1056" s="11">
        <v>25.66</v>
      </c>
      <c r="C1056" s="11">
        <v>4.62</v>
      </c>
      <c r="D1056" s="11" t="s">
        <v>2381</v>
      </c>
      <c r="E1056" s="11" t="s">
        <v>2380</v>
      </c>
      <c r="F1056" s="11" t="s">
        <v>2380</v>
      </c>
      <c r="G1056" s="11">
        <v>1</v>
      </c>
      <c r="H1056" s="42" t="s">
        <v>2380</v>
      </c>
      <c r="I1056" s="11" t="str">
        <f t="shared" si="38"/>
        <v>Overweight</v>
      </c>
      <c r="J1056" s="43" t="str">
        <f t="shared" si="39"/>
        <v>Normal</v>
      </c>
    </row>
    <row r="1057" spans="1:10" x14ac:dyDescent="0.25">
      <c r="A1057" s="11" t="s">
        <v>1315</v>
      </c>
      <c r="B1057" s="11">
        <v>39.11</v>
      </c>
      <c r="C1057" s="11">
        <v>5.87</v>
      </c>
      <c r="D1057" s="11" t="s">
        <v>2380</v>
      </c>
      <c r="E1057" s="11" t="s">
        <v>2380</v>
      </c>
      <c r="F1057" s="11" t="s">
        <v>2380</v>
      </c>
      <c r="G1057" s="12">
        <v>0</v>
      </c>
      <c r="H1057" s="41" t="s">
        <v>2380</v>
      </c>
      <c r="I1057" s="11" t="str">
        <f t="shared" si="38"/>
        <v>Obesity</v>
      </c>
      <c r="J1057" s="43" t="str">
        <f t="shared" si="39"/>
        <v>Prediabetes</v>
      </c>
    </row>
    <row r="1058" spans="1:10" x14ac:dyDescent="0.25">
      <c r="A1058" s="11" t="s">
        <v>1314</v>
      </c>
      <c r="B1058" s="11">
        <v>43.78</v>
      </c>
      <c r="C1058" s="11">
        <v>5.71</v>
      </c>
      <c r="D1058" s="11" t="s">
        <v>2380</v>
      </c>
      <c r="E1058" s="11" t="s">
        <v>2380</v>
      </c>
      <c r="F1058" s="11" t="s">
        <v>2380</v>
      </c>
      <c r="G1058" s="11">
        <v>1</v>
      </c>
      <c r="H1058" s="41" t="s">
        <v>2380</v>
      </c>
      <c r="I1058" s="11" t="str">
        <f t="shared" si="38"/>
        <v>Obesity</v>
      </c>
      <c r="J1058" s="43" t="str">
        <f t="shared" si="39"/>
        <v>Prediabetes</v>
      </c>
    </row>
    <row r="1059" spans="1:10" x14ac:dyDescent="0.25">
      <c r="A1059" s="11" t="s">
        <v>1313</v>
      </c>
      <c r="B1059" s="11">
        <v>24.35</v>
      </c>
      <c r="C1059" s="11">
        <v>9.08</v>
      </c>
      <c r="D1059" s="11" t="s">
        <v>2380</v>
      </c>
      <c r="E1059" s="11" t="s">
        <v>2380</v>
      </c>
      <c r="F1059" s="11" t="s">
        <v>2380</v>
      </c>
      <c r="G1059" s="12">
        <v>0</v>
      </c>
      <c r="H1059" s="41" t="s">
        <v>2380</v>
      </c>
      <c r="I1059" s="11" t="str">
        <f t="shared" si="38"/>
        <v>Healthy Weight</v>
      </c>
      <c r="J1059" s="43" t="str">
        <f t="shared" si="39"/>
        <v>Diabetes</v>
      </c>
    </row>
    <row r="1060" spans="1:10" x14ac:dyDescent="0.25">
      <c r="A1060" s="11" t="s">
        <v>1312</v>
      </c>
      <c r="B1060" s="11">
        <v>40.299999999999997</v>
      </c>
      <c r="C1060" s="11">
        <v>5.3</v>
      </c>
      <c r="D1060" s="11" t="s">
        <v>2381</v>
      </c>
      <c r="E1060" s="11" t="s">
        <v>2380</v>
      </c>
      <c r="F1060" s="11" t="s">
        <v>2380</v>
      </c>
      <c r="G1060" s="11">
        <v>2</v>
      </c>
      <c r="H1060" s="42" t="s">
        <v>2380</v>
      </c>
      <c r="I1060" s="11" t="str">
        <f t="shared" si="38"/>
        <v>Obesity</v>
      </c>
      <c r="J1060" s="43" t="str">
        <f t="shared" si="39"/>
        <v>Normal</v>
      </c>
    </row>
    <row r="1061" spans="1:10" x14ac:dyDescent="0.25">
      <c r="A1061" s="11" t="s">
        <v>1311</v>
      </c>
      <c r="B1061" s="11">
        <v>32.774999999999999</v>
      </c>
      <c r="C1061" s="11">
        <v>11.76</v>
      </c>
      <c r="D1061" s="11" t="s">
        <v>2381</v>
      </c>
      <c r="E1061" s="11" t="s">
        <v>2380</v>
      </c>
      <c r="F1061" s="11" t="s">
        <v>2380</v>
      </c>
      <c r="G1061" s="12">
        <v>0</v>
      </c>
      <c r="H1061" s="42" t="s">
        <v>2380</v>
      </c>
      <c r="I1061" s="11" t="str">
        <f t="shared" si="38"/>
        <v>Obesity</v>
      </c>
      <c r="J1061" s="43" t="str">
        <f t="shared" si="39"/>
        <v>Diabetes</v>
      </c>
    </row>
    <row r="1062" spans="1:10" x14ac:dyDescent="0.25">
      <c r="A1062" s="11" t="s">
        <v>1310</v>
      </c>
      <c r="B1062" s="11">
        <v>39.6</v>
      </c>
      <c r="C1062" s="11">
        <v>5.1100000000000003</v>
      </c>
      <c r="D1062" s="11" t="s">
        <v>2381</v>
      </c>
      <c r="E1062" s="11" t="s">
        <v>2380</v>
      </c>
      <c r="F1062" s="11" t="s">
        <v>2380</v>
      </c>
      <c r="G1062" s="11">
        <v>2</v>
      </c>
      <c r="H1062" s="42" t="s">
        <v>2380</v>
      </c>
      <c r="I1062" s="11" t="str">
        <f t="shared" si="38"/>
        <v>Obesity</v>
      </c>
      <c r="J1062" s="43" t="str">
        <f t="shared" si="39"/>
        <v>Normal</v>
      </c>
    </row>
    <row r="1063" spans="1:10" x14ac:dyDescent="0.25">
      <c r="A1063" s="11" t="s">
        <v>1309</v>
      </c>
      <c r="B1063" s="11">
        <v>30.97</v>
      </c>
      <c r="C1063" s="11">
        <v>5.54</v>
      </c>
      <c r="D1063" s="11" t="s">
        <v>2380</v>
      </c>
      <c r="E1063" s="11" t="s">
        <v>2380</v>
      </c>
      <c r="F1063" s="11" t="s">
        <v>2380</v>
      </c>
      <c r="G1063" s="11">
        <v>2</v>
      </c>
      <c r="H1063" s="41" t="s">
        <v>2380</v>
      </c>
      <c r="I1063" s="11" t="str">
        <f t="shared" si="38"/>
        <v>Obesity</v>
      </c>
      <c r="J1063" s="43" t="str">
        <f t="shared" si="39"/>
        <v>Normal</v>
      </c>
    </row>
    <row r="1064" spans="1:10" x14ac:dyDescent="0.25">
      <c r="A1064" s="11" t="s">
        <v>1308</v>
      </c>
      <c r="B1064" s="11">
        <v>27.645</v>
      </c>
      <c r="C1064" s="11">
        <v>8.8699999999999992</v>
      </c>
      <c r="D1064" s="11" t="s">
        <v>2381</v>
      </c>
      <c r="E1064" s="11" t="s">
        <v>2380</v>
      </c>
      <c r="F1064" s="11" t="s">
        <v>2380</v>
      </c>
      <c r="G1064" s="12">
        <v>0</v>
      </c>
      <c r="H1064" s="42" t="s">
        <v>2380</v>
      </c>
      <c r="I1064" s="11" t="str">
        <f t="shared" si="38"/>
        <v>Overweight</v>
      </c>
      <c r="J1064" s="43" t="str">
        <f t="shared" si="39"/>
        <v>Diabetes</v>
      </c>
    </row>
    <row r="1065" spans="1:10" x14ac:dyDescent="0.25">
      <c r="A1065" s="11" t="s">
        <v>1307</v>
      </c>
      <c r="B1065" s="11">
        <v>34.43</v>
      </c>
      <c r="C1065" s="11">
        <v>5.96</v>
      </c>
      <c r="D1065" s="11" t="s">
        <v>2381</v>
      </c>
      <c r="E1065" s="11" t="s">
        <v>2380</v>
      </c>
      <c r="F1065" s="11" t="s">
        <v>2380</v>
      </c>
      <c r="G1065" s="11">
        <v>2</v>
      </c>
      <c r="H1065" s="42" t="s">
        <v>2380</v>
      </c>
      <c r="I1065" s="11" t="str">
        <f t="shared" si="38"/>
        <v>Obesity</v>
      </c>
      <c r="J1065" s="43" t="str">
        <f t="shared" si="39"/>
        <v>Prediabetes</v>
      </c>
    </row>
    <row r="1066" spans="1:10" x14ac:dyDescent="0.25">
      <c r="A1066" s="11" t="s">
        <v>1306</v>
      </c>
      <c r="B1066" s="11">
        <v>39.6</v>
      </c>
      <c r="C1066" s="11">
        <v>4.4400000000000004</v>
      </c>
      <c r="D1066" s="11" t="s">
        <v>2381</v>
      </c>
      <c r="E1066" s="11" t="s">
        <v>2380</v>
      </c>
      <c r="F1066" s="11" t="s">
        <v>2382</v>
      </c>
      <c r="G1066" s="11">
        <v>1</v>
      </c>
      <c r="H1066" s="42" t="s">
        <v>2380</v>
      </c>
      <c r="I1066" s="11" t="str">
        <f t="shared" si="38"/>
        <v>Obesity</v>
      </c>
      <c r="J1066" s="43" t="str">
        <f t="shared" si="39"/>
        <v>Normal</v>
      </c>
    </row>
    <row r="1067" spans="1:10" x14ac:dyDescent="0.25">
      <c r="A1067" s="11" t="s">
        <v>1305</v>
      </c>
      <c r="B1067" s="11">
        <v>22.1</v>
      </c>
      <c r="C1067" s="11">
        <v>4.6500000000000004</v>
      </c>
      <c r="D1067" s="11" t="s">
        <v>2381</v>
      </c>
      <c r="E1067" s="11" t="s">
        <v>2380</v>
      </c>
      <c r="F1067" s="11" t="s">
        <v>2380</v>
      </c>
      <c r="G1067" s="11">
        <v>2</v>
      </c>
      <c r="H1067" s="42" t="s">
        <v>2380</v>
      </c>
      <c r="I1067" s="11" t="str">
        <f t="shared" si="38"/>
        <v>Healthy Weight</v>
      </c>
      <c r="J1067" s="43" t="str">
        <f t="shared" si="39"/>
        <v>Normal</v>
      </c>
    </row>
    <row r="1068" spans="1:10" x14ac:dyDescent="0.25">
      <c r="A1068" s="11" t="s">
        <v>1304</v>
      </c>
      <c r="B1068" s="11">
        <v>33.25</v>
      </c>
      <c r="C1068" s="11">
        <v>5.64</v>
      </c>
      <c r="D1068" s="11" t="s">
        <v>2381</v>
      </c>
      <c r="E1068" s="11" t="s">
        <v>2380</v>
      </c>
      <c r="F1068" s="11" t="s">
        <v>2382</v>
      </c>
      <c r="G1068" s="11">
        <v>1</v>
      </c>
      <c r="H1068" s="42" t="s">
        <v>2380</v>
      </c>
      <c r="I1068" s="11" t="str">
        <f t="shared" si="38"/>
        <v>Obesity</v>
      </c>
      <c r="J1068" s="43" t="str">
        <f t="shared" si="39"/>
        <v>Normal</v>
      </c>
    </row>
    <row r="1069" spans="1:10" x14ac:dyDescent="0.25">
      <c r="A1069" s="11" t="s">
        <v>1303</v>
      </c>
      <c r="B1069" s="11">
        <v>33.33</v>
      </c>
      <c r="C1069" s="11">
        <v>10.19</v>
      </c>
      <c r="D1069" s="11" t="s">
        <v>2380</v>
      </c>
      <c r="E1069" s="11" t="s">
        <v>2380</v>
      </c>
      <c r="F1069" s="11" t="s">
        <v>2380</v>
      </c>
      <c r="G1069" s="12">
        <v>0</v>
      </c>
      <c r="H1069" s="41" t="s">
        <v>2380</v>
      </c>
      <c r="I1069" s="11" t="str">
        <f t="shared" si="38"/>
        <v>Obesity</v>
      </c>
      <c r="J1069" s="43" t="str">
        <f t="shared" si="39"/>
        <v>Diabetes</v>
      </c>
    </row>
    <row r="1070" spans="1:10" x14ac:dyDescent="0.25">
      <c r="A1070" s="11" t="s">
        <v>1302</v>
      </c>
      <c r="B1070" s="11">
        <v>30.5</v>
      </c>
      <c r="C1070" s="11">
        <v>10.79</v>
      </c>
      <c r="D1070" s="11" t="s">
        <v>2380</v>
      </c>
      <c r="E1070" s="11" t="s">
        <v>2380</v>
      </c>
      <c r="F1070" s="11" t="s">
        <v>2380</v>
      </c>
      <c r="G1070" s="12">
        <v>0</v>
      </c>
      <c r="H1070" s="41" t="s">
        <v>2380</v>
      </c>
      <c r="I1070" s="11" t="str">
        <f t="shared" si="38"/>
        <v>Obesity</v>
      </c>
      <c r="J1070" s="43" t="str">
        <f t="shared" si="39"/>
        <v>Diabetes</v>
      </c>
    </row>
    <row r="1071" spans="1:10" x14ac:dyDescent="0.25">
      <c r="A1071" s="11" t="s">
        <v>1301</v>
      </c>
      <c r="B1071" s="11">
        <v>30.3</v>
      </c>
      <c r="C1071" s="11">
        <v>4.24</v>
      </c>
      <c r="D1071" s="11" t="s">
        <v>2380</v>
      </c>
      <c r="E1071" s="11" t="s">
        <v>2380</v>
      </c>
      <c r="F1071" s="11" t="s">
        <v>2380</v>
      </c>
      <c r="G1071" s="12">
        <v>0</v>
      </c>
      <c r="H1071" s="41" t="s">
        <v>2380</v>
      </c>
      <c r="I1071" s="11" t="str">
        <f t="shared" si="38"/>
        <v>Obesity</v>
      </c>
      <c r="J1071" s="43" t="str">
        <f t="shared" si="39"/>
        <v>Normal</v>
      </c>
    </row>
    <row r="1072" spans="1:10" x14ac:dyDescent="0.25">
      <c r="A1072" s="11" t="s">
        <v>1300</v>
      </c>
      <c r="B1072" s="11">
        <v>26.22</v>
      </c>
      <c r="C1072" s="11">
        <v>5.83</v>
      </c>
      <c r="D1072" s="11" t="s">
        <v>2380</v>
      </c>
      <c r="E1072" s="11" t="s">
        <v>2380</v>
      </c>
      <c r="F1072" s="11" t="s">
        <v>2380</v>
      </c>
      <c r="G1072" s="11">
        <v>2</v>
      </c>
      <c r="H1072" s="41" t="s">
        <v>2380</v>
      </c>
      <c r="I1072" s="11" t="str">
        <f t="shared" si="38"/>
        <v>Overweight</v>
      </c>
      <c r="J1072" s="43" t="str">
        <f t="shared" si="39"/>
        <v>Prediabetes</v>
      </c>
    </row>
    <row r="1073" spans="1:10" x14ac:dyDescent="0.25">
      <c r="A1073" s="11" t="s">
        <v>1299</v>
      </c>
      <c r="B1073" s="11">
        <v>29.99</v>
      </c>
      <c r="C1073" s="11">
        <v>11.85</v>
      </c>
      <c r="D1073" s="11" t="s">
        <v>2380</v>
      </c>
      <c r="E1073" s="11" t="s">
        <v>2380</v>
      </c>
      <c r="F1073" s="11" t="s">
        <v>2380</v>
      </c>
      <c r="G1073" s="12">
        <v>0</v>
      </c>
      <c r="H1073" s="41" t="s">
        <v>2380</v>
      </c>
      <c r="I1073" s="11" t="str">
        <f t="shared" si="38"/>
        <v>Overweight</v>
      </c>
      <c r="J1073" s="43" t="str">
        <f t="shared" si="39"/>
        <v>Diabetes</v>
      </c>
    </row>
    <row r="1074" spans="1:10" x14ac:dyDescent="0.25">
      <c r="A1074" s="11" t="s">
        <v>1298</v>
      </c>
      <c r="B1074" s="11">
        <v>36.380000000000003</v>
      </c>
      <c r="C1074" s="11">
        <v>5.98</v>
      </c>
      <c r="D1074" s="11" t="s">
        <v>2380</v>
      </c>
      <c r="E1074" s="11" t="s">
        <v>2380</v>
      </c>
      <c r="F1074" s="11" t="s">
        <v>2380</v>
      </c>
      <c r="G1074" s="11">
        <v>1</v>
      </c>
      <c r="H1074" s="41" t="s">
        <v>2380</v>
      </c>
      <c r="I1074" s="11" t="str">
        <f t="shared" si="38"/>
        <v>Obesity</v>
      </c>
      <c r="J1074" s="43" t="str">
        <f t="shared" si="39"/>
        <v>Prediabetes</v>
      </c>
    </row>
    <row r="1075" spans="1:10" x14ac:dyDescent="0.25">
      <c r="A1075" s="11" t="s">
        <v>1297</v>
      </c>
      <c r="B1075" s="11">
        <v>31.16</v>
      </c>
      <c r="C1075" s="11">
        <v>4.26</v>
      </c>
      <c r="D1075" s="11" t="s">
        <v>2381</v>
      </c>
      <c r="E1075" s="11" t="s">
        <v>2380</v>
      </c>
      <c r="F1075" s="11" t="s">
        <v>2382</v>
      </c>
      <c r="G1075" s="11">
        <v>1</v>
      </c>
      <c r="H1075" s="42" t="s">
        <v>2380</v>
      </c>
      <c r="I1075" s="11" t="str">
        <f t="shared" si="38"/>
        <v>Obesity</v>
      </c>
      <c r="J1075" s="43" t="str">
        <f t="shared" si="39"/>
        <v>Normal</v>
      </c>
    </row>
    <row r="1076" spans="1:10" x14ac:dyDescent="0.25">
      <c r="A1076" s="11" t="s">
        <v>1296</v>
      </c>
      <c r="B1076" s="11">
        <v>25.55</v>
      </c>
      <c r="C1076" s="11">
        <v>4.96</v>
      </c>
      <c r="D1076" s="11" t="s">
        <v>2381</v>
      </c>
      <c r="E1076" s="11" t="s">
        <v>2380</v>
      </c>
      <c r="F1076" s="11" t="s">
        <v>2380</v>
      </c>
      <c r="G1076" s="11">
        <v>1</v>
      </c>
      <c r="H1076" s="42" t="s">
        <v>2380</v>
      </c>
      <c r="I1076" s="11" t="str">
        <f t="shared" si="38"/>
        <v>Overweight</v>
      </c>
      <c r="J1076" s="43" t="str">
        <f t="shared" si="39"/>
        <v>Normal</v>
      </c>
    </row>
    <row r="1077" spans="1:10" x14ac:dyDescent="0.25">
      <c r="A1077" s="11" t="s">
        <v>1295</v>
      </c>
      <c r="B1077" s="11">
        <v>28.77</v>
      </c>
      <c r="C1077" s="11">
        <v>4</v>
      </c>
      <c r="D1077" s="11" t="s">
        <v>2381</v>
      </c>
      <c r="E1077" s="11" t="s">
        <v>2380</v>
      </c>
      <c r="F1077" s="11" t="s">
        <v>2380</v>
      </c>
      <c r="G1077" s="12">
        <v>0</v>
      </c>
      <c r="H1077" s="42" t="s">
        <v>2380</v>
      </c>
      <c r="I1077" s="11" t="str">
        <f t="shared" si="38"/>
        <v>Overweight</v>
      </c>
      <c r="J1077" s="43" t="str">
        <f t="shared" si="39"/>
        <v>Normal</v>
      </c>
    </row>
    <row r="1078" spans="1:10" x14ac:dyDescent="0.25">
      <c r="A1078" s="11" t="s">
        <v>1294</v>
      </c>
      <c r="B1078" s="11">
        <v>23.14</v>
      </c>
      <c r="C1078" s="11">
        <v>4.1500000000000004</v>
      </c>
      <c r="D1078" s="11" t="s">
        <v>2381</v>
      </c>
      <c r="E1078" s="11" t="s">
        <v>2380</v>
      </c>
      <c r="F1078" s="11" t="s">
        <v>2380</v>
      </c>
      <c r="G1078" s="11">
        <v>1</v>
      </c>
      <c r="H1078" s="42" t="s">
        <v>2380</v>
      </c>
      <c r="I1078" s="11" t="str">
        <f t="shared" si="38"/>
        <v>Healthy Weight</v>
      </c>
      <c r="J1078" s="43" t="str">
        <f t="shared" si="39"/>
        <v>Normal</v>
      </c>
    </row>
    <row r="1079" spans="1:10" x14ac:dyDescent="0.25">
      <c r="A1079" s="11" t="s">
        <v>1293</v>
      </c>
      <c r="B1079" s="11">
        <v>39.6</v>
      </c>
      <c r="C1079" s="11">
        <v>11.36</v>
      </c>
      <c r="D1079" s="11" t="s">
        <v>2380</v>
      </c>
      <c r="E1079" s="11" t="s">
        <v>2380</v>
      </c>
      <c r="F1079" s="11" t="s">
        <v>2380</v>
      </c>
      <c r="G1079" s="12">
        <v>0</v>
      </c>
      <c r="H1079" s="41" t="s">
        <v>2380</v>
      </c>
      <c r="I1079" s="11" t="str">
        <f t="shared" si="38"/>
        <v>Obesity</v>
      </c>
      <c r="J1079" s="43" t="str">
        <f t="shared" si="39"/>
        <v>Diabetes</v>
      </c>
    </row>
    <row r="1080" spans="1:10" x14ac:dyDescent="0.25">
      <c r="A1080" s="11" t="s">
        <v>1292</v>
      </c>
      <c r="B1080" s="11">
        <v>29.2</v>
      </c>
      <c r="C1080" s="11">
        <v>7.53</v>
      </c>
      <c r="D1080" s="11" t="s">
        <v>2380</v>
      </c>
      <c r="E1080" s="11" t="s">
        <v>2380</v>
      </c>
      <c r="F1080" s="11" t="s">
        <v>2380</v>
      </c>
      <c r="G1080" s="12">
        <v>0</v>
      </c>
      <c r="H1080" s="41" t="s">
        <v>2380</v>
      </c>
      <c r="I1080" s="11" t="str">
        <f t="shared" si="38"/>
        <v>Overweight</v>
      </c>
      <c r="J1080" s="43" t="str">
        <f t="shared" si="39"/>
        <v>Diabetes</v>
      </c>
    </row>
    <row r="1081" spans="1:10" x14ac:dyDescent="0.25">
      <c r="A1081" s="11" t="s">
        <v>1291</v>
      </c>
      <c r="B1081" s="11">
        <v>32.774999999999999</v>
      </c>
      <c r="C1081" s="11">
        <v>7.95</v>
      </c>
      <c r="D1081" s="11" t="s">
        <v>2380</v>
      </c>
      <c r="E1081" s="11" t="s">
        <v>2380</v>
      </c>
      <c r="F1081" s="11" t="s">
        <v>2380</v>
      </c>
      <c r="G1081" s="12">
        <v>0</v>
      </c>
      <c r="H1081" s="41" t="s">
        <v>2380</v>
      </c>
      <c r="I1081" s="11" t="str">
        <f t="shared" si="38"/>
        <v>Obesity</v>
      </c>
      <c r="J1081" s="43" t="str">
        <f t="shared" si="39"/>
        <v>Diabetes</v>
      </c>
    </row>
    <row r="1082" spans="1:10" x14ac:dyDescent="0.25">
      <c r="A1082" s="11" t="s">
        <v>1290</v>
      </c>
      <c r="B1082" s="11">
        <v>24.035</v>
      </c>
      <c r="C1082" s="11">
        <v>8.5</v>
      </c>
      <c r="D1082" s="11" t="s">
        <v>2380</v>
      </c>
      <c r="E1082" s="11" t="s">
        <v>2380</v>
      </c>
      <c r="F1082" s="11" t="s">
        <v>2380</v>
      </c>
      <c r="G1082" s="12">
        <v>0</v>
      </c>
      <c r="H1082" s="41" t="s">
        <v>2380</v>
      </c>
      <c r="I1082" s="11" t="str">
        <f t="shared" si="38"/>
        <v>Healthy Weight</v>
      </c>
      <c r="J1082" s="43" t="str">
        <f t="shared" si="39"/>
        <v>Diabetes</v>
      </c>
    </row>
    <row r="1083" spans="1:10" x14ac:dyDescent="0.25">
      <c r="A1083" s="11" t="s">
        <v>1289</v>
      </c>
      <c r="B1083" s="11">
        <v>30.55</v>
      </c>
      <c r="C1083" s="11">
        <v>5.89</v>
      </c>
      <c r="D1083" s="11" t="s">
        <v>2380</v>
      </c>
      <c r="E1083" s="11" t="s">
        <v>2380</v>
      </c>
      <c r="F1083" s="11" t="s">
        <v>2382</v>
      </c>
      <c r="G1083" s="11">
        <v>1</v>
      </c>
      <c r="H1083" s="41" t="s">
        <v>2380</v>
      </c>
      <c r="I1083" s="11" t="str">
        <f t="shared" si="38"/>
        <v>Obesity</v>
      </c>
      <c r="J1083" s="43" t="str">
        <f t="shared" si="39"/>
        <v>Prediabetes</v>
      </c>
    </row>
    <row r="1084" spans="1:10" x14ac:dyDescent="0.25">
      <c r="A1084" s="11" t="s">
        <v>1288</v>
      </c>
      <c r="B1084" s="11">
        <v>28.81</v>
      </c>
      <c r="C1084" s="11">
        <v>8.76</v>
      </c>
      <c r="D1084" s="11" t="s">
        <v>2380</v>
      </c>
      <c r="E1084" s="11" t="s">
        <v>2380</v>
      </c>
      <c r="F1084" s="11" t="s">
        <v>2380</v>
      </c>
      <c r="G1084" s="11">
        <v>2</v>
      </c>
      <c r="H1084" s="41" t="s">
        <v>2380</v>
      </c>
      <c r="I1084" s="11" t="str">
        <f t="shared" si="38"/>
        <v>Overweight</v>
      </c>
      <c r="J1084" s="43" t="str">
        <f t="shared" si="39"/>
        <v>Diabetes</v>
      </c>
    </row>
    <row r="1085" spans="1:10" x14ac:dyDescent="0.25">
      <c r="A1085" s="11" t="s">
        <v>1287</v>
      </c>
      <c r="B1085" s="11">
        <v>31.66</v>
      </c>
      <c r="C1085" s="11">
        <v>4.1100000000000003</v>
      </c>
      <c r="D1085" s="11" t="s">
        <v>2380</v>
      </c>
      <c r="E1085" s="11" t="s">
        <v>2380</v>
      </c>
      <c r="F1085" s="11" t="s">
        <v>2380</v>
      </c>
      <c r="G1085" s="12">
        <v>0</v>
      </c>
      <c r="H1085" s="41" t="s">
        <v>2380</v>
      </c>
      <c r="I1085" s="11" t="str">
        <f t="shared" si="38"/>
        <v>Obesity</v>
      </c>
      <c r="J1085" s="43" t="str">
        <f t="shared" si="39"/>
        <v>Normal</v>
      </c>
    </row>
    <row r="1086" spans="1:10" x14ac:dyDescent="0.25">
      <c r="A1086" s="11" t="s">
        <v>1286</v>
      </c>
      <c r="B1086" s="11">
        <v>28.215</v>
      </c>
      <c r="C1086" s="11">
        <v>7.56</v>
      </c>
      <c r="D1086" s="11" t="s">
        <v>2381</v>
      </c>
      <c r="E1086" s="11" t="s">
        <v>2380</v>
      </c>
      <c r="F1086" s="11" t="s">
        <v>2380</v>
      </c>
      <c r="G1086" s="11">
        <v>1</v>
      </c>
      <c r="H1086" s="42" t="s">
        <v>2380</v>
      </c>
      <c r="I1086" s="11" t="str">
        <f t="shared" si="38"/>
        <v>Overweight</v>
      </c>
      <c r="J1086" s="43" t="str">
        <f t="shared" si="39"/>
        <v>Diabetes</v>
      </c>
    </row>
    <row r="1087" spans="1:10" x14ac:dyDescent="0.25">
      <c r="A1087" s="11" t="s">
        <v>1285</v>
      </c>
      <c r="B1087" s="11">
        <v>26.12</v>
      </c>
      <c r="C1087" s="11">
        <v>4.17</v>
      </c>
      <c r="D1087" s="11" t="s">
        <v>2381</v>
      </c>
      <c r="E1087" s="11" t="s">
        <v>2380</v>
      </c>
      <c r="F1087" s="11" t="s">
        <v>2382</v>
      </c>
      <c r="G1087" s="11">
        <v>1</v>
      </c>
      <c r="H1087" s="42" t="s">
        <v>2380</v>
      </c>
      <c r="I1087" s="11" t="str">
        <f t="shared" si="38"/>
        <v>Overweight</v>
      </c>
      <c r="J1087" s="43" t="str">
        <f t="shared" si="39"/>
        <v>Normal</v>
      </c>
    </row>
    <row r="1088" spans="1:10" x14ac:dyDescent="0.25">
      <c r="A1088" s="11" t="s">
        <v>1284</v>
      </c>
      <c r="B1088" s="11">
        <v>36.630000000000003</v>
      </c>
      <c r="C1088" s="11">
        <v>11.42</v>
      </c>
      <c r="D1088" s="11" t="s">
        <v>2380</v>
      </c>
      <c r="E1088" s="11" t="s">
        <v>2380</v>
      </c>
      <c r="F1088" s="11" t="s">
        <v>2380</v>
      </c>
      <c r="G1088" s="11">
        <v>2</v>
      </c>
      <c r="H1088" s="41" t="s">
        <v>2380</v>
      </c>
      <c r="I1088" s="11" t="str">
        <f t="shared" si="38"/>
        <v>Obesity</v>
      </c>
      <c r="J1088" s="43" t="str">
        <f t="shared" si="39"/>
        <v>Diabetes</v>
      </c>
    </row>
    <row r="1089" spans="1:10" x14ac:dyDescent="0.25">
      <c r="A1089" s="11" t="s">
        <v>1283</v>
      </c>
      <c r="B1089" s="11">
        <v>33.344999999999999</v>
      </c>
      <c r="C1089" s="11">
        <v>7.33</v>
      </c>
      <c r="D1089" s="11" t="s">
        <v>2380</v>
      </c>
      <c r="E1089" s="11" t="s">
        <v>2380</v>
      </c>
      <c r="F1089" s="11" t="s">
        <v>2380</v>
      </c>
      <c r="G1089" s="11">
        <v>2</v>
      </c>
      <c r="H1089" s="41" t="s">
        <v>2380</v>
      </c>
      <c r="I1089" s="11" t="str">
        <f t="shared" si="38"/>
        <v>Obesity</v>
      </c>
      <c r="J1089" s="43" t="str">
        <f t="shared" si="39"/>
        <v>Diabetes</v>
      </c>
    </row>
    <row r="1090" spans="1:10" x14ac:dyDescent="0.25">
      <c r="A1090" s="11" t="s">
        <v>1282</v>
      </c>
      <c r="B1090" s="11">
        <v>27.11</v>
      </c>
      <c r="C1090" s="11">
        <v>6.7</v>
      </c>
      <c r="D1090" s="11" t="s">
        <v>2380</v>
      </c>
      <c r="E1090" s="11" t="s">
        <v>2380</v>
      </c>
      <c r="F1090" s="11" t="s">
        <v>2380</v>
      </c>
      <c r="G1090" s="12">
        <v>0</v>
      </c>
      <c r="H1090" s="41" t="s">
        <v>2380</v>
      </c>
      <c r="I1090" s="11" t="str">
        <f t="shared" si="38"/>
        <v>Overweight</v>
      </c>
      <c r="J1090" s="43" t="str">
        <f t="shared" si="39"/>
        <v>Diabetes</v>
      </c>
    </row>
    <row r="1091" spans="1:10" x14ac:dyDescent="0.25">
      <c r="A1091" s="11" t="s">
        <v>1281</v>
      </c>
      <c r="B1091" s="11">
        <v>26.6</v>
      </c>
      <c r="C1091" s="11">
        <v>5.27</v>
      </c>
      <c r="D1091" s="11" t="s">
        <v>2381</v>
      </c>
      <c r="E1091" s="11" t="s">
        <v>2380</v>
      </c>
      <c r="F1091" s="11" t="s">
        <v>2382</v>
      </c>
      <c r="G1091" s="11">
        <v>1</v>
      </c>
      <c r="H1091" s="42" t="s">
        <v>2380</v>
      </c>
      <c r="I1091" s="11" t="str">
        <f t="shared" ref="I1091:I1154" si="40">IF(B1091 &lt; 18.5, "Underweight", IF(B1091 &lt; 25, "Healthy Weight", IF(B1091 &lt; 30, "Overweight", "Obesity")))</f>
        <v>Overweight</v>
      </c>
      <c r="J1091" s="43" t="str">
        <f t="shared" ref="J1091:J1154" si="41">IF(C1091 &lt; 5.7, "Normal", IF(C1091 &lt;= 6.4, "Prediabetes", "Diabetes"))</f>
        <v>Normal</v>
      </c>
    </row>
    <row r="1092" spans="1:10" x14ac:dyDescent="0.25">
      <c r="A1092" s="11" t="s">
        <v>1280</v>
      </c>
      <c r="B1092" s="11">
        <v>30.41</v>
      </c>
      <c r="C1092" s="11">
        <v>7.72</v>
      </c>
      <c r="D1092" s="11" t="s">
        <v>2380</v>
      </c>
      <c r="E1092" s="11" t="s">
        <v>2380</v>
      </c>
      <c r="F1092" s="11" t="s">
        <v>2380</v>
      </c>
      <c r="G1092" s="12">
        <v>0</v>
      </c>
      <c r="H1092" s="41" t="s">
        <v>2380</v>
      </c>
      <c r="I1092" s="11" t="str">
        <f t="shared" si="40"/>
        <v>Obesity</v>
      </c>
      <c r="J1092" s="43" t="str">
        <f t="shared" si="41"/>
        <v>Diabetes</v>
      </c>
    </row>
    <row r="1093" spans="1:10" x14ac:dyDescent="0.25">
      <c r="A1093" s="11" t="s">
        <v>1279</v>
      </c>
      <c r="B1093" s="11">
        <v>28.98</v>
      </c>
      <c r="C1093" s="11">
        <v>8.68</v>
      </c>
      <c r="D1093" s="11" t="s">
        <v>2380</v>
      </c>
      <c r="E1093" s="11" t="s">
        <v>2380</v>
      </c>
      <c r="F1093" s="11" t="s">
        <v>2380</v>
      </c>
      <c r="G1093" s="11">
        <v>2</v>
      </c>
      <c r="H1093" s="41" t="s">
        <v>2380</v>
      </c>
      <c r="I1093" s="11" t="str">
        <f t="shared" si="40"/>
        <v>Overweight</v>
      </c>
      <c r="J1093" s="43" t="str">
        <f t="shared" si="41"/>
        <v>Diabetes</v>
      </c>
    </row>
    <row r="1094" spans="1:10" x14ac:dyDescent="0.25">
      <c r="A1094" s="11" t="s">
        <v>1278</v>
      </c>
      <c r="B1094" s="11">
        <v>31.24</v>
      </c>
      <c r="C1094" s="11">
        <v>9.8000000000000007</v>
      </c>
      <c r="D1094" s="11" t="s">
        <v>2380</v>
      </c>
      <c r="E1094" s="11" t="s">
        <v>2380</v>
      </c>
      <c r="F1094" s="11" t="s">
        <v>2380</v>
      </c>
      <c r="G1094" s="12">
        <v>0</v>
      </c>
      <c r="H1094" s="41" t="s">
        <v>2380</v>
      </c>
      <c r="I1094" s="11" t="str">
        <f t="shared" si="40"/>
        <v>Obesity</v>
      </c>
      <c r="J1094" s="43" t="str">
        <f t="shared" si="41"/>
        <v>Diabetes</v>
      </c>
    </row>
    <row r="1095" spans="1:10" x14ac:dyDescent="0.25">
      <c r="A1095" s="11" t="s">
        <v>1277</v>
      </c>
      <c r="B1095" s="11">
        <v>31.54</v>
      </c>
      <c r="C1095" s="11">
        <v>4.4400000000000004</v>
      </c>
      <c r="D1095" s="11" t="s">
        <v>2380</v>
      </c>
      <c r="E1095" s="11" t="s">
        <v>2380</v>
      </c>
      <c r="F1095" s="11" t="s">
        <v>2380</v>
      </c>
      <c r="G1095" s="12">
        <v>0</v>
      </c>
      <c r="H1095" s="41" t="s">
        <v>2380</v>
      </c>
      <c r="I1095" s="11" t="str">
        <f t="shared" si="40"/>
        <v>Obesity</v>
      </c>
      <c r="J1095" s="43" t="str">
        <f t="shared" si="41"/>
        <v>Normal</v>
      </c>
    </row>
    <row r="1096" spans="1:10" x14ac:dyDescent="0.25">
      <c r="A1096" s="11" t="s">
        <v>1276</v>
      </c>
      <c r="B1096" s="11">
        <v>38.6</v>
      </c>
      <c r="C1096" s="11">
        <v>7.19</v>
      </c>
      <c r="D1096" s="11" t="s">
        <v>2381</v>
      </c>
      <c r="E1096" s="11" t="s">
        <v>2380</v>
      </c>
      <c r="F1096" s="11" t="s">
        <v>2380</v>
      </c>
      <c r="G1096" s="11">
        <v>2</v>
      </c>
      <c r="H1096" s="42" t="s">
        <v>2380</v>
      </c>
      <c r="I1096" s="11" t="str">
        <f t="shared" si="40"/>
        <v>Obesity</v>
      </c>
      <c r="J1096" s="43" t="str">
        <f t="shared" si="41"/>
        <v>Diabetes</v>
      </c>
    </row>
    <row r="1097" spans="1:10" x14ac:dyDescent="0.25">
      <c r="A1097" s="11" t="s">
        <v>1275</v>
      </c>
      <c r="B1097" s="11">
        <v>37.950000000000003</v>
      </c>
      <c r="C1097" s="11">
        <v>6.06</v>
      </c>
      <c r="D1097" s="11" t="s">
        <v>2380</v>
      </c>
      <c r="E1097" s="11" t="s">
        <v>2380</v>
      </c>
      <c r="F1097" s="11" t="s">
        <v>2380</v>
      </c>
      <c r="G1097" s="12">
        <v>0</v>
      </c>
      <c r="H1097" s="41" t="s">
        <v>2380</v>
      </c>
      <c r="I1097" s="11" t="str">
        <f t="shared" si="40"/>
        <v>Obesity</v>
      </c>
      <c r="J1097" s="43" t="str">
        <f t="shared" si="41"/>
        <v>Prediabetes</v>
      </c>
    </row>
    <row r="1098" spans="1:10" x14ac:dyDescent="0.25">
      <c r="A1098" s="11" t="s">
        <v>1274</v>
      </c>
      <c r="B1098" s="11">
        <v>38.97</v>
      </c>
      <c r="C1098" s="11">
        <v>5.12</v>
      </c>
      <c r="D1098" s="11" t="s">
        <v>2380</v>
      </c>
      <c r="E1098" s="11" t="s">
        <v>2380</v>
      </c>
      <c r="F1098" s="11" t="s">
        <v>2380</v>
      </c>
      <c r="G1098" s="12">
        <v>0</v>
      </c>
      <c r="H1098" s="41" t="s">
        <v>2380</v>
      </c>
      <c r="I1098" s="11" t="str">
        <f t="shared" si="40"/>
        <v>Obesity</v>
      </c>
      <c r="J1098" s="43" t="str">
        <f t="shared" si="41"/>
        <v>Normal</v>
      </c>
    </row>
    <row r="1099" spans="1:10" x14ac:dyDescent="0.25">
      <c r="A1099" s="11" t="s">
        <v>1273</v>
      </c>
      <c r="B1099" s="11">
        <v>21.2</v>
      </c>
      <c r="C1099" s="11">
        <v>10.72</v>
      </c>
      <c r="D1099" s="11" t="s">
        <v>2380</v>
      </c>
      <c r="E1099" s="11" t="s">
        <v>2380</v>
      </c>
      <c r="F1099" s="11" t="s">
        <v>2380</v>
      </c>
      <c r="G1099" s="12">
        <v>0</v>
      </c>
      <c r="H1099" s="41" t="s">
        <v>2380</v>
      </c>
      <c r="I1099" s="11" t="str">
        <f t="shared" si="40"/>
        <v>Healthy Weight</v>
      </c>
      <c r="J1099" s="43" t="str">
        <f t="shared" si="41"/>
        <v>Diabetes</v>
      </c>
    </row>
    <row r="1100" spans="1:10" x14ac:dyDescent="0.25">
      <c r="A1100" s="11" t="s">
        <v>1272</v>
      </c>
      <c r="B1100" s="11">
        <v>23.96</v>
      </c>
      <c r="C1100" s="11">
        <v>9.58</v>
      </c>
      <c r="D1100" s="11" t="s">
        <v>2381</v>
      </c>
      <c r="E1100" s="11" t="s">
        <v>2380</v>
      </c>
      <c r="F1100" s="11" t="s">
        <v>2382</v>
      </c>
      <c r="G1100" s="11">
        <v>1</v>
      </c>
      <c r="H1100" s="42" t="s">
        <v>2380</v>
      </c>
      <c r="I1100" s="11" t="str">
        <f t="shared" si="40"/>
        <v>Healthy Weight</v>
      </c>
      <c r="J1100" s="43" t="str">
        <f t="shared" si="41"/>
        <v>Diabetes</v>
      </c>
    </row>
    <row r="1101" spans="1:10" x14ac:dyDescent="0.25">
      <c r="A1101" s="11" t="s">
        <v>1271</v>
      </c>
      <c r="B1101" s="11">
        <v>35.93</v>
      </c>
      <c r="C1101" s="11">
        <v>6.4</v>
      </c>
      <c r="D1101" s="11" t="s">
        <v>2381</v>
      </c>
      <c r="E1101" s="11" t="s">
        <v>2380</v>
      </c>
      <c r="F1101" s="11" t="s">
        <v>2380</v>
      </c>
      <c r="G1101" s="11">
        <v>1</v>
      </c>
      <c r="H1101" s="42" t="s">
        <v>2380</v>
      </c>
      <c r="I1101" s="11" t="str">
        <f t="shared" si="40"/>
        <v>Obesity</v>
      </c>
      <c r="J1101" s="43" t="str">
        <f t="shared" si="41"/>
        <v>Prediabetes</v>
      </c>
    </row>
    <row r="1102" spans="1:10" x14ac:dyDescent="0.25">
      <c r="A1102" s="11" t="s">
        <v>1270</v>
      </c>
      <c r="B1102" s="11">
        <v>26.11</v>
      </c>
      <c r="C1102" s="11">
        <v>6.8</v>
      </c>
      <c r="D1102" s="11" t="s">
        <v>2381</v>
      </c>
      <c r="E1102" s="11" t="s">
        <v>2380</v>
      </c>
      <c r="F1102" s="11" t="s">
        <v>2380</v>
      </c>
      <c r="G1102" s="11">
        <v>2</v>
      </c>
      <c r="H1102" s="42" t="s">
        <v>2380</v>
      </c>
      <c r="I1102" s="11" t="str">
        <f t="shared" si="40"/>
        <v>Overweight</v>
      </c>
      <c r="J1102" s="43" t="str">
        <f t="shared" si="41"/>
        <v>Diabetes</v>
      </c>
    </row>
    <row r="1103" spans="1:10" x14ac:dyDescent="0.25">
      <c r="A1103" s="11" t="s">
        <v>1269</v>
      </c>
      <c r="B1103" s="11">
        <v>32.299999999999997</v>
      </c>
      <c r="C1103" s="11">
        <v>9.48</v>
      </c>
      <c r="D1103" s="11" t="s">
        <v>2380</v>
      </c>
      <c r="E1103" s="11" t="s">
        <v>2380</v>
      </c>
      <c r="F1103" s="11" t="s">
        <v>2380</v>
      </c>
      <c r="G1103" s="11">
        <v>2</v>
      </c>
      <c r="H1103" s="41" t="s">
        <v>2380</v>
      </c>
      <c r="I1103" s="11" t="str">
        <f t="shared" si="40"/>
        <v>Obesity</v>
      </c>
      <c r="J1103" s="43" t="str">
        <f t="shared" si="41"/>
        <v>Diabetes</v>
      </c>
    </row>
    <row r="1104" spans="1:10" x14ac:dyDescent="0.25">
      <c r="A1104" s="11" t="s">
        <v>1268</v>
      </c>
      <c r="B1104" s="11">
        <v>28.69</v>
      </c>
      <c r="C1104" s="11">
        <v>7.45</v>
      </c>
      <c r="D1104" s="11" t="s">
        <v>2380</v>
      </c>
      <c r="E1104" s="11" t="s">
        <v>2380</v>
      </c>
      <c r="F1104" s="11" t="s">
        <v>2380</v>
      </c>
      <c r="G1104" s="11">
        <v>2</v>
      </c>
      <c r="H1104" s="41" t="s">
        <v>2380</v>
      </c>
      <c r="I1104" s="11" t="str">
        <f t="shared" si="40"/>
        <v>Overweight</v>
      </c>
      <c r="J1104" s="43" t="str">
        <f t="shared" si="41"/>
        <v>Diabetes</v>
      </c>
    </row>
    <row r="1105" spans="1:10" x14ac:dyDescent="0.25">
      <c r="A1105" s="11" t="s">
        <v>1267</v>
      </c>
      <c r="B1105" s="11">
        <v>31.28</v>
      </c>
      <c r="C1105" s="11">
        <v>6.94</v>
      </c>
      <c r="D1105" s="11" t="s">
        <v>2381</v>
      </c>
      <c r="E1105" s="11" t="s">
        <v>2380</v>
      </c>
      <c r="F1105" s="11" t="s">
        <v>2380</v>
      </c>
      <c r="G1105" s="11">
        <v>1</v>
      </c>
      <c r="H1105" s="42" t="s">
        <v>2380</v>
      </c>
      <c r="I1105" s="11" t="str">
        <f t="shared" si="40"/>
        <v>Obesity</v>
      </c>
      <c r="J1105" s="43" t="str">
        <f t="shared" si="41"/>
        <v>Diabetes</v>
      </c>
    </row>
    <row r="1106" spans="1:10" x14ac:dyDescent="0.25">
      <c r="A1106" s="11" t="s">
        <v>1266</v>
      </c>
      <c r="B1106" s="11">
        <v>30.21</v>
      </c>
      <c r="C1106" s="11">
        <v>7.83</v>
      </c>
      <c r="D1106" s="11" t="s">
        <v>2380</v>
      </c>
      <c r="E1106" s="11" t="s">
        <v>2380</v>
      </c>
      <c r="F1106" s="11" t="s">
        <v>2380</v>
      </c>
      <c r="G1106" s="12">
        <v>0</v>
      </c>
      <c r="H1106" s="41" t="s">
        <v>2380</v>
      </c>
      <c r="I1106" s="11" t="str">
        <f t="shared" si="40"/>
        <v>Obesity</v>
      </c>
      <c r="J1106" s="43" t="str">
        <f t="shared" si="41"/>
        <v>Diabetes</v>
      </c>
    </row>
    <row r="1107" spans="1:10" x14ac:dyDescent="0.25">
      <c r="A1107" s="11" t="s">
        <v>1265</v>
      </c>
      <c r="B1107" s="11">
        <v>38.28</v>
      </c>
      <c r="C1107" s="11">
        <v>10.17</v>
      </c>
      <c r="D1107" s="11" t="s">
        <v>2381</v>
      </c>
      <c r="E1107" s="11" t="s">
        <v>2380</v>
      </c>
      <c r="F1107" s="11" t="s">
        <v>2380</v>
      </c>
      <c r="G1107" s="12">
        <v>0</v>
      </c>
      <c r="H1107" s="42" t="s">
        <v>2380</v>
      </c>
      <c r="I1107" s="11" t="str">
        <f t="shared" si="40"/>
        <v>Obesity</v>
      </c>
      <c r="J1107" s="43" t="str">
        <f t="shared" si="41"/>
        <v>Diabetes</v>
      </c>
    </row>
    <row r="1108" spans="1:10" x14ac:dyDescent="0.25">
      <c r="A1108" s="11" t="s">
        <v>1264</v>
      </c>
      <c r="B1108" s="11">
        <v>29.9</v>
      </c>
      <c r="C1108" s="11">
        <v>8.9600000000000009</v>
      </c>
      <c r="D1108" s="11" t="s">
        <v>2381</v>
      </c>
      <c r="E1108" s="11" t="s">
        <v>2380</v>
      </c>
      <c r="F1108" s="11" t="s">
        <v>2380</v>
      </c>
      <c r="G1108" s="12">
        <v>0</v>
      </c>
      <c r="H1108" s="42" t="s">
        <v>2380</v>
      </c>
      <c r="I1108" s="11" t="str">
        <f t="shared" si="40"/>
        <v>Overweight</v>
      </c>
      <c r="J1108" s="43" t="str">
        <f t="shared" si="41"/>
        <v>Diabetes</v>
      </c>
    </row>
    <row r="1109" spans="1:10" x14ac:dyDescent="0.25">
      <c r="A1109" s="11" t="s">
        <v>1263</v>
      </c>
      <c r="B1109" s="11">
        <v>23.18</v>
      </c>
      <c r="C1109" s="11">
        <v>6.96</v>
      </c>
      <c r="D1109" s="11" t="s">
        <v>2381</v>
      </c>
      <c r="E1109" s="11" t="s">
        <v>2380</v>
      </c>
      <c r="F1109" s="11" t="s">
        <v>2380</v>
      </c>
      <c r="G1109" s="11">
        <v>2</v>
      </c>
      <c r="H1109" s="42" t="s">
        <v>2380</v>
      </c>
      <c r="I1109" s="11" t="str">
        <f t="shared" si="40"/>
        <v>Healthy Weight</v>
      </c>
      <c r="J1109" s="43" t="str">
        <f t="shared" si="41"/>
        <v>Diabetes</v>
      </c>
    </row>
    <row r="1110" spans="1:10" x14ac:dyDescent="0.25">
      <c r="A1110" s="11" t="s">
        <v>1262</v>
      </c>
      <c r="B1110" s="11">
        <v>33.020000000000003</v>
      </c>
      <c r="C1110" s="11">
        <v>5.07</v>
      </c>
      <c r="D1110" s="11" t="s">
        <v>2381</v>
      </c>
      <c r="E1110" s="11" t="s">
        <v>2380</v>
      </c>
      <c r="F1110" s="11" t="s">
        <v>2380</v>
      </c>
      <c r="G1110" s="12">
        <v>0</v>
      </c>
      <c r="H1110" s="42" t="s">
        <v>2380</v>
      </c>
      <c r="I1110" s="11" t="str">
        <f t="shared" si="40"/>
        <v>Obesity</v>
      </c>
      <c r="J1110" s="43" t="str">
        <f t="shared" si="41"/>
        <v>Normal</v>
      </c>
    </row>
    <row r="1111" spans="1:10" x14ac:dyDescent="0.25">
      <c r="A1111" s="11" t="s">
        <v>1261</v>
      </c>
      <c r="B1111" s="11">
        <v>27.29</v>
      </c>
      <c r="C1111" s="11">
        <v>5.85</v>
      </c>
      <c r="D1111" s="11" t="s">
        <v>2380</v>
      </c>
      <c r="E1111" s="11" t="s">
        <v>2380</v>
      </c>
      <c r="F1111" s="11" t="s">
        <v>2380</v>
      </c>
      <c r="G1111" s="11">
        <v>2</v>
      </c>
      <c r="H1111" s="41" t="s">
        <v>2380</v>
      </c>
      <c r="I1111" s="11" t="str">
        <f t="shared" si="40"/>
        <v>Overweight</v>
      </c>
      <c r="J1111" s="43" t="str">
        <f t="shared" si="41"/>
        <v>Prediabetes</v>
      </c>
    </row>
    <row r="1112" spans="1:10" x14ac:dyDescent="0.25">
      <c r="A1112" s="11" t="s">
        <v>1260</v>
      </c>
      <c r="B1112" s="11">
        <v>23.18</v>
      </c>
      <c r="C1112" s="11">
        <v>10.56</v>
      </c>
      <c r="D1112" s="11" t="s">
        <v>2380</v>
      </c>
      <c r="E1112" s="11" t="s">
        <v>2380</v>
      </c>
      <c r="F1112" s="11" t="s">
        <v>2380</v>
      </c>
      <c r="G1112" s="11">
        <v>2</v>
      </c>
      <c r="H1112" s="41" t="s">
        <v>2380</v>
      </c>
      <c r="I1112" s="11" t="str">
        <f t="shared" si="40"/>
        <v>Healthy Weight</v>
      </c>
      <c r="J1112" s="43" t="str">
        <f t="shared" si="41"/>
        <v>Diabetes</v>
      </c>
    </row>
    <row r="1113" spans="1:10" x14ac:dyDescent="0.25">
      <c r="A1113" s="11" t="s">
        <v>1259</v>
      </c>
      <c r="B1113" s="11">
        <v>32.659999999999997</v>
      </c>
      <c r="C1113" s="11">
        <v>8.92</v>
      </c>
      <c r="D1113" s="11" t="s">
        <v>2381</v>
      </c>
      <c r="E1113" s="11" t="s">
        <v>2380</v>
      </c>
      <c r="F1113" s="11" t="s">
        <v>2380</v>
      </c>
      <c r="G1113" s="12">
        <v>0</v>
      </c>
      <c r="H1113" s="42" t="s">
        <v>2380</v>
      </c>
      <c r="I1113" s="11" t="str">
        <f t="shared" si="40"/>
        <v>Obesity</v>
      </c>
      <c r="J1113" s="43" t="str">
        <f t="shared" si="41"/>
        <v>Diabetes</v>
      </c>
    </row>
    <row r="1114" spans="1:10" x14ac:dyDescent="0.25">
      <c r="A1114" s="11" t="s">
        <v>1258</v>
      </c>
      <c r="B1114" s="11">
        <v>30.78</v>
      </c>
      <c r="C1114" s="11">
        <v>8.6300000000000008</v>
      </c>
      <c r="D1114" s="11" t="s">
        <v>2380</v>
      </c>
      <c r="E1114" s="11" t="s">
        <v>2380</v>
      </c>
      <c r="F1114" s="11" t="s">
        <v>2380</v>
      </c>
      <c r="G1114" s="12">
        <v>0</v>
      </c>
      <c r="H1114" s="41" t="s">
        <v>2380</v>
      </c>
      <c r="I1114" s="11" t="str">
        <f t="shared" si="40"/>
        <v>Obesity</v>
      </c>
      <c r="J1114" s="43" t="str">
        <f t="shared" si="41"/>
        <v>Diabetes</v>
      </c>
    </row>
    <row r="1115" spans="1:10" x14ac:dyDescent="0.25">
      <c r="A1115" s="11" t="s">
        <v>1257</v>
      </c>
      <c r="B1115" s="11">
        <v>47.2</v>
      </c>
      <c r="C1115" s="11">
        <v>6.29</v>
      </c>
      <c r="D1115" s="11" t="s">
        <v>2381</v>
      </c>
      <c r="E1115" s="11" t="s">
        <v>2380</v>
      </c>
      <c r="F1115" s="11" t="s">
        <v>2382</v>
      </c>
      <c r="G1115" s="11">
        <v>1</v>
      </c>
      <c r="H1115" s="42" t="s">
        <v>2380</v>
      </c>
      <c r="I1115" s="11" t="str">
        <f t="shared" si="40"/>
        <v>Obesity</v>
      </c>
      <c r="J1115" s="43" t="str">
        <f t="shared" si="41"/>
        <v>Prediabetes</v>
      </c>
    </row>
    <row r="1116" spans="1:10" x14ac:dyDescent="0.25">
      <c r="A1116" s="11" t="s">
        <v>1256</v>
      </c>
      <c r="B1116" s="11">
        <v>31.6</v>
      </c>
      <c r="C1116" s="11">
        <v>5.75</v>
      </c>
      <c r="D1116" s="11" t="s">
        <v>2380</v>
      </c>
      <c r="E1116" s="11" t="s">
        <v>2380</v>
      </c>
      <c r="F1116" s="11" t="s">
        <v>2380</v>
      </c>
      <c r="G1116" s="11">
        <v>2</v>
      </c>
      <c r="H1116" s="41" t="s">
        <v>2380</v>
      </c>
      <c r="I1116" s="11" t="str">
        <f t="shared" si="40"/>
        <v>Obesity</v>
      </c>
      <c r="J1116" s="43" t="str">
        <f t="shared" si="41"/>
        <v>Prediabetes</v>
      </c>
    </row>
    <row r="1117" spans="1:10" x14ac:dyDescent="0.25">
      <c r="A1117" s="11" t="s">
        <v>1255</v>
      </c>
      <c r="B1117" s="11">
        <v>33.914999999999999</v>
      </c>
      <c r="C1117" s="11">
        <v>6.66</v>
      </c>
      <c r="D1117" s="11" t="s">
        <v>2381</v>
      </c>
      <c r="E1117" s="11" t="s">
        <v>2380</v>
      </c>
      <c r="F1117" s="11" t="s">
        <v>2380</v>
      </c>
      <c r="G1117" s="11">
        <v>1</v>
      </c>
      <c r="H1117" s="42" t="s">
        <v>2380</v>
      </c>
      <c r="I1117" s="11" t="str">
        <f t="shared" si="40"/>
        <v>Obesity</v>
      </c>
      <c r="J1117" s="43" t="str">
        <f t="shared" si="41"/>
        <v>Diabetes</v>
      </c>
    </row>
    <row r="1118" spans="1:10" x14ac:dyDescent="0.25">
      <c r="A1118" s="11" t="s">
        <v>1254</v>
      </c>
      <c r="B1118" s="11">
        <v>23.54</v>
      </c>
      <c r="C1118" s="11">
        <v>5.0999999999999996</v>
      </c>
      <c r="D1118" s="11" t="s">
        <v>2380</v>
      </c>
      <c r="E1118" s="11" t="s">
        <v>2380</v>
      </c>
      <c r="F1118" s="11" t="s">
        <v>2380</v>
      </c>
      <c r="G1118" s="11">
        <v>2</v>
      </c>
      <c r="H1118" s="41" t="s">
        <v>2380</v>
      </c>
      <c r="I1118" s="11" t="str">
        <f t="shared" si="40"/>
        <v>Healthy Weight</v>
      </c>
      <c r="J1118" s="43" t="str">
        <f t="shared" si="41"/>
        <v>Normal</v>
      </c>
    </row>
    <row r="1119" spans="1:10" x14ac:dyDescent="0.25">
      <c r="A1119" s="11" t="s">
        <v>1253</v>
      </c>
      <c r="B1119" s="11">
        <v>27.074999999999999</v>
      </c>
      <c r="C1119" s="11">
        <v>4.41</v>
      </c>
      <c r="D1119" s="11" t="s">
        <v>2380</v>
      </c>
      <c r="E1119" s="11" t="s">
        <v>2380</v>
      </c>
      <c r="F1119" s="11" t="s">
        <v>2380</v>
      </c>
      <c r="G1119" s="11">
        <v>2</v>
      </c>
      <c r="H1119" s="41" t="s">
        <v>2380</v>
      </c>
      <c r="I1119" s="11" t="str">
        <f t="shared" si="40"/>
        <v>Overweight</v>
      </c>
      <c r="J1119" s="43" t="str">
        <f t="shared" si="41"/>
        <v>Normal</v>
      </c>
    </row>
    <row r="1120" spans="1:10" x14ac:dyDescent="0.25">
      <c r="A1120" s="11" t="s">
        <v>1252</v>
      </c>
      <c r="B1120" s="11">
        <v>25.8</v>
      </c>
      <c r="C1120" s="11">
        <v>5.52</v>
      </c>
      <c r="D1120" s="11" t="s">
        <v>2381</v>
      </c>
      <c r="E1120" s="11" t="s">
        <v>2380</v>
      </c>
      <c r="F1120" s="11" t="s">
        <v>2380</v>
      </c>
      <c r="G1120" s="12">
        <v>0</v>
      </c>
      <c r="H1120" s="42" t="s">
        <v>2380</v>
      </c>
      <c r="I1120" s="11" t="str">
        <f t="shared" si="40"/>
        <v>Overweight</v>
      </c>
      <c r="J1120" s="43" t="str">
        <f t="shared" si="41"/>
        <v>Normal</v>
      </c>
    </row>
    <row r="1121" spans="1:10" x14ac:dyDescent="0.25">
      <c r="A1121" s="11" t="s">
        <v>1251</v>
      </c>
      <c r="B1121" s="11">
        <v>36.1</v>
      </c>
      <c r="C1121" s="11">
        <v>4.62</v>
      </c>
      <c r="D1121" s="11" t="s">
        <v>2381</v>
      </c>
      <c r="E1121" s="11" t="s">
        <v>2380</v>
      </c>
      <c r="F1121" s="11" t="s">
        <v>2382</v>
      </c>
      <c r="G1121" s="11">
        <v>1</v>
      </c>
      <c r="H1121" s="42" t="s">
        <v>2380</v>
      </c>
      <c r="I1121" s="11" t="str">
        <f t="shared" si="40"/>
        <v>Obesity</v>
      </c>
      <c r="J1121" s="43" t="str">
        <f t="shared" si="41"/>
        <v>Normal</v>
      </c>
    </row>
    <row r="1122" spans="1:10" x14ac:dyDescent="0.25">
      <c r="A1122" s="11" t="s">
        <v>1250</v>
      </c>
      <c r="B1122" s="11">
        <v>30.495000000000001</v>
      </c>
      <c r="C1122" s="11">
        <v>5.74</v>
      </c>
      <c r="D1122" s="11" t="s">
        <v>2381</v>
      </c>
      <c r="E1122" s="11" t="s">
        <v>2380</v>
      </c>
      <c r="F1122" s="11" t="s">
        <v>2382</v>
      </c>
      <c r="G1122" s="11">
        <v>1</v>
      </c>
      <c r="H1122" s="42" t="s">
        <v>2380</v>
      </c>
      <c r="I1122" s="11" t="str">
        <f t="shared" si="40"/>
        <v>Obesity</v>
      </c>
      <c r="J1122" s="43" t="str">
        <f t="shared" si="41"/>
        <v>Prediabetes</v>
      </c>
    </row>
    <row r="1123" spans="1:10" x14ac:dyDescent="0.25">
      <c r="A1123" s="11" t="s">
        <v>1249</v>
      </c>
      <c r="B1123" s="11">
        <v>21.4</v>
      </c>
      <c r="C1123" s="11">
        <v>6.3</v>
      </c>
      <c r="D1123" s="11" t="s">
        <v>2381</v>
      </c>
      <c r="E1123" s="11" t="s">
        <v>2380</v>
      </c>
      <c r="F1123" s="11" t="s">
        <v>2382</v>
      </c>
      <c r="G1123" s="11">
        <v>1</v>
      </c>
      <c r="H1123" s="42" t="s">
        <v>2380</v>
      </c>
      <c r="I1123" s="11" t="str">
        <f t="shared" si="40"/>
        <v>Healthy Weight</v>
      </c>
      <c r="J1123" s="43" t="str">
        <f t="shared" si="41"/>
        <v>Prediabetes</v>
      </c>
    </row>
    <row r="1124" spans="1:10" x14ac:dyDescent="0.25">
      <c r="A1124" s="11" t="s">
        <v>1248</v>
      </c>
      <c r="B1124" s="11">
        <v>32.299999999999997</v>
      </c>
      <c r="C1124" s="11">
        <v>10.27</v>
      </c>
      <c r="D1124" s="11" t="s">
        <v>2380</v>
      </c>
      <c r="E1124" s="11" t="s">
        <v>2380</v>
      </c>
      <c r="F1124" s="11" t="s">
        <v>2380</v>
      </c>
      <c r="G1124" s="12">
        <v>0</v>
      </c>
      <c r="H1124" s="41" t="s">
        <v>2380</v>
      </c>
      <c r="I1124" s="11" t="str">
        <f t="shared" si="40"/>
        <v>Obesity</v>
      </c>
      <c r="J1124" s="43" t="str">
        <f t="shared" si="41"/>
        <v>Diabetes</v>
      </c>
    </row>
    <row r="1125" spans="1:10" x14ac:dyDescent="0.25">
      <c r="A1125" s="11" t="s">
        <v>1247</v>
      </c>
      <c r="B1125" s="11">
        <v>29.78</v>
      </c>
      <c r="C1125" s="11">
        <v>5.85</v>
      </c>
      <c r="D1125" s="11" t="s">
        <v>2380</v>
      </c>
      <c r="E1125" s="11" t="s">
        <v>2380</v>
      </c>
      <c r="F1125" s="11" t="s">
        <v>2382</v>
      </c>
      <c r="G1125" s="11">
        <v>1</v>
      </c>
      <c r="H1125" s="41" t="s">
        <v>2380</v>
      </c>
      <c r="I1125" s="11" t="str">
        <f t="shared" si="40"/>
        <v>Overweight</v>
      </c>
      <c r="J1125" s="43" t="str">
        <f t="shared" si="41"/>
        <v>Prediabetes</v>
      </c>
    </row>
    <row r="1126" spans="1:10" x14ac:dyDescent="0.25">
      <c r="A1126" s="11" t="s">
        <v>1246</v>
      </c>
      <c r="B1126" s="11">
        <v>34.76</v>
      </c>
      <c r="C1126" s="11">
        <v>5.92</v>
      </c>
      <c r="D1126" s="11" t="s">
        <v>2381</v>
      </c>
      <c r="E1126" s="11" t="s">
        <v>2380</v>
      </c>
      <c r="F1126" s="11" t="s">
        <v>2380</v>
      </c>
      <c r="G1126" s="11">
        <v>1</v>
      </c>
      <c r="H1126" s="42" t="s">
        <v>2380</v>
      </c>
      <c r="I1126" s="11" t="str">
        <f t="shared" si="40"/>
        <v>Obesity</v>
      </c>
      <c r="J1126" s="43" t="str">
        <f t="shared" si="41"/>
        <v>Prediabetes</v>
      </c>
    </row>
    <row r="1127" spans="1:10" x14ac:dyDescent="0.25">
      <c r="A1127" s="11" t="s">
        <v>1245</v>
      </c>
      <c r="B1127" s="11">
        <v>18.335000000000001</v>
      </c>
      <c r="C1127" s="11">
        <v>10.01</v>
      </c>
      <c r="D1127" s="11" t="s">
        <v>2381</v>
      </c>
      <c r="E1127" s="11" t="s">
        <v>2380</v>
      </c>
      <c r="F1127" s="11" t="s">
        <v>2380</v>
      </c>
      <c r="G1127" s="11">
        <v>2</v>
      </c>
      <c r="H1127" s="42" t="s">
        <v>2380</v>
      </c>
      <c r="I1127" s="11" t="str">
        <f t="shared" si="40"/>
        <v>Underweight</v>
      </c>
      <c r="J1127" s="43" t="str">
        <f t="shared" si="41"/>
        <v>Diabetes</v>
      </c>
    </row>
    <row r="1128" spans="1:10" x14ac:dyDescent="0.25">
      <c r="A1128" s="11" t="s">
        <v>1244</v>
      </c>
      <c r="B1128" s="11">
        <v>32.299999999999997</v>
      </c>
      <c r="C1128" s="11">
        <v>9.59</v>
      </c>
      <c r="D1128" s="11" t="s">
        <v>2380</v>
      </c>
      <c r="E1128" s="11" t="s">
        <v>2380</v>
      </c>
      <c r="F1128" s="11" t="s">
        <v>2380</v>
      </c>
      <c r="G1128" s="12">
        <v>0</v>
      </c>
      <c r="H1128" s="41" t="s">
        <v>2380</v>
      </c>
      <c r="I1128" s="11" t="str">
        <f t="shared" si="40"/>
        <v>Obesity</v>
      </c>
      <c r="J1128" s="43" t="str">
        <f t="shared" si="41"/>
        <v>Diabetes</v>
      </c>
    </row>
    <row r="1129" spans="1:10" x14ac:dyDescent="0.25">
      <c r="A1129" s="11" t="s">
        <v>1243</v>
      </c>
      <c r="B1129" s="11">
        <v>27.74</v>
      </c>
      <c r="C1129" s="11">
        <v>10.37</v>
      </c>
      <c r="D1129" s="11" t="s">
        <v>2380</v>
      </c>
      <c r="E1129" s="11" t="s">
        <v>2380</v>
      </c>
      <c r="F1129" s="11" t="s">
        <v>2380</v>
      </c>
      <c r="G1129" s="12">
        <v>0</v>
      </c>
      <c r="H1129" s="41" t="s">
        <v>2380</v>
      </c>
      <c r="I1129" s="11" t="str">
        <f t="shared" si="40"/>
        <v>Overweight</v>
      </c>
      <c r="J1129" s="43" t="str">
        <f t="shared" si="41"/>
        <v>Diabetes</v>
      </c>
    </row>
    <row r="1130" spans="1:10" x14ac:dyDescent="0.25">
      <c r="A1130" s="11" t="s">
        <v>1242</v>
      </c>
      <c r="B1130" s="11">
        <v>24</v>
      </c>
      <c r="C1130" s="11">
        <v>4.01</v>
      </c>
      <c r="D1130" s="11" t="s">
        <v>2381</v>
      </c>
      <c r="E1130" s="11" t="s">
        <v>2380</v>
      </c>
      <c r="F1130" s="11" t="s">
        <v>2380</v>
      </c>
      <c r="G1130" s="11">
        <v>1</v>
      </c>
      <c r="H1130" s="42" t="s">
        <v>2380</v>
      </c>
      <c r="I1130" s="11" t="str">
        <f t="shared" si="40"/>
        <v>Healthy Weight</v>
      </c>
      <c r="J1130" s="43" t="str">
        <f t="shared" si="41"/>
        <v>Normal</v>
      </c>
    </row>
    <row r="1131" spans="1:10" x14ac:dyDescent="0.25">
      <c r="A1131" s="11" t="s">
        <v>1241</v>
      </c>
      <c r="B1131" s="11">
        <v>31.78</v>
      </c>
      <c r="C1131" s="11">
        <v>4.24</v>
      </c>
      <c r="D1131" s="11" t="s">
        <v>2381</v>
      </c>
      <c r="E1131" s="11" t="s">
        <v>2380</v>
      </c>
      <c r="F1131" s="11" t="s">
        <v>2382</v>
      </c>
      <c r="G1131" s="11">
        <v>1</v>
      </c>
      <c r="H1131" s="42" t="s">
        <v>2380</v>
      </c>
      <c r="I1131" s="11" t="str">
        <f t="shared" si="40"/>
        <v>Obesity</v>
      </c>
      <c r="J1131" s="43" t="str">
        <f t="shared" si="41"/>
        <v>Normal</v>
      </c>
    </row>
    <row r="1132" spans="1:10" x14ac:dyDescent="0.25">
      <c r="A1132" s="11" t="s">
        <v>1240</v>
      </c>
      <c r="B1132" s="11">
        <v>32.25</v>
      </c>
      <c r="C1132" s="11">
        <v>5.36</v>
      </c>
      <c r="D1132" s="11" t="s">
        <v>2381</v>
      </c>
      <c r="E1132" s="11" t="s">
        <v>2380</v>
      </c>
      <c r="F1132" s="11" t="s">
        <v>2380</v>
      </c>
      <c r="G1132" s="12">
        <v>0</v>
      </c>
      <c r="H1132" s="42" t="s">
        <v>2380</v>
      </c>
      <c r="I1132" s="11" t="str">
        <f t="shared" si="40"/>
        <v>Obesity</v>
      </c>
      <c r="J1132" s="43" t="str">
        <f t="shared" si="41"/>
        <v>Normal</v>
      </c>
    </row>
    <row r="1133" spans="1:10" x14ac:dyDescent="0.25">
      <c r="A1133" s="11" t="s">
        <v>1239</v>
      </c>
      <c r="B1133" s="11">
        <v>30.114999999999998</v>
      </c>
      <c r="C1133" s="11">
        <v>4.99</v>
      </c>
      <c r="D1133" s="11" t="s">
        <v>2380</v>
      </c>
      <c r="E1133" s="11" t="s">
        <v>2380</v>
      </c>
      <c r="F1133" s="11" t="s">
        <v>2380</v>
      </c>
      <c r="G1133" s="11">
        <v>2</v>
      </c>
      <c r="H1133" s="41" t="s">
        <v>2380</v>
      </c>
      <c r="I1133" s="11" t="str">
        <f t="shared" si="40"/>
        <v>Obesity</v>
      </c>
      <c r="J1133" s="43" t="str">
        <f t="shared" si="41"/>
        <v>Normal</v>
      </c>
    </row>
    <row r="1134" spans="1:10" x14ac:dyDescent="0.25">
      <c r="A1134" s="11" t="s">
        <v>1238</v>
      </c>
      <c r="B1134" s="11">
        <v>22.41</v>
      </c>
      <c r="C1134" s="11">
        <v>8.68</v>
      </c>
      <c r="D1134" s="11" t="s">
        <v>2380</v>
      </c>
      <c r="E1134" s="11" t="s">
        <v>2380</v>
      </c>
      <c r="F1134" s="11" t="s">
        <v>2380</v>
      </c>
      <c r="G1134" s="12">
        <v>0</v>
      </c>
      <c r="H1134" s="41" t="s">
        <v>2380</v>
      </c>
      <c r="I1134" s="11" t="str">
        <f t="shared" si="40"/>
        <v>Healthy Weight</v>
      </c>
      <c r="J1134" s="43" t="str">
        <f t="shared" si="41"/>
        <v>Diabetes</v>
      </c>
    </row>
    <row r="1135" spans="1:10" x14ac:dyDescent="0.25">
      <c r="A1135" s="11" t="s">
        <v>1237</v>
      </c>
      <c r="B1135" s="11">
        <v>45.72</v>
      </c>
      <c r="C1135" s="11">
        <v>4.2300000000000004</v>
      </c>
      <c r="D1135" s="11" t="s">
        <v>2381</v>
      </c>
      <c r="E1135" s="11" t="s">
        <v>2380</v>
      </c>
      <c r="F1135" s="11" t="s">
        <v>2380</v>
      </c>
      <c r="G1135" s="12">
        <v>0</v>
      </c>
      <c r="H1135" s="42" t="s">
        <v>2380</v>
      </c>
      <c r="I1135" s="11" t="str">
        <f t="shared" si="40"/>
        <v>Obesity</v>
      </c>
      <c r="J1135" s="43" t="str">
        <f t="shared" si="41"/>
        <v>Normal</v>
      </c>
    </row>
    <row r="1136" spans="1:10" x14ac:dyDescent="0.25">
      <c r="A1136" s="11" t="s">
        <v>1236</v>
      </c>
      <c r="B1136" s="11">
        <v>25</v>
      </c>
      <c r="C1136" s="11">
        <v>5.32</v>
      </c>
      <c r="D1136" s="11" t="s">
        <v>2381</v>
      </c>
      <c r="E1136" s="11" t="s">
        <v>2380</v>
      </c>
      <c r="F1136" s="11" t="s">
        <v>2380</v>
      </c>
      <c r="G1136" s="11">
        <v>2</v>
      </c>
      <c r="H1136" s="42" t="s">
        <v>2380</v>
      </c>
      <c r="I1136" s="11" t="str">
        <f t="shared" si="40"/>
        <v>Overweight</v>
      </c>
      <c r="J1136" s="43" t="str">
        <f t="shared" si="41"/>
        <v>Normal</v>
      </c>
    </row>
    <row r="1137" spans="1:10" x14ac:dyDescent="0.25">
      <c r="A1137" s="11" t="s">
        <v>1235</v>
      </c>
      <c r="B1137" s="11">
        <v>39.5</v>
      </c>
      <c r="C1137" s="11">
        <v>6.66</v>
      </c>
      <c r="D1137" s="11" t="s">
        <v>2380</v>
      </c>
      <c r="E1137" s="11" t="s">
        <v>2380</v>
      </c>
      <c r="F1137" s="11" t="s">
        <v>2380</v>
      </c>
      <c r="G1137" s="12">
        <v>0</v>
      </c>
      <c r="H1137" s="41" t="s">
        <v>2380</v>
      </c>
      <c r="I1137" s="11" t="str">
        <f t="shared" si="40"/>
        <v>Obesity</v>
      </c>
      <c r="J1137" s="43" t="str">
        <f t="shared" si="41"/>
        <v>Diabetes</v>
      </c>
    </row>
    <row r="1138" spans="1:10" x14ac:dyDescent="0.25">
      <c r="A1138" s="11" t="s">
        <v>1234</v>
      </c>
      <c r="B1138" s="11">
        <v>37.729999999999997</v>
      </c>
      <c r="C1138" s="11">
        <v>7.4</v>
      </c>
      <c r="D1138" s="11" t="s">
        <v>2380</v>
      </c>
      <c r="E1138" s="11" t="s">
        <v>2380</v>
      </c>
      <c r="F1138" s="11" t="s">
        <v>2380</v>
      </c>
      <c r="G1138" s="12">
        <v>0</v>
      </c>
      <c r="H1138" s="41" t="s">
        <v>2380</v>
      </c>
      <c r="I1138" s="11" t="str">
        <f t="shared" si="40"/>
        <v>Obesity</v>
      </c>
      <c r="J1138" s="43" t="str">
        <f t="shared" si="41"/>
        <v>Diabetes</v>
      </c>
    </row>
    <row r="1139" spans="1:10" x14ac:dyDescent="0.25">
      <c r="A1139" s="11" t="s">
        <v>1233</v>
      </c>
      <c r="B1139" s="11">
        <v>40.659999999999997</v>
      </c>
      <c r="C1139" s="11">
        <v>10.08</v>
      </c>
      <c r="D1139" s="11" t="s">
        <v>2380</v>
      </c>
      <c r="E1139" s="11" t="s">
        <v>2380</v>
      </c>
      <c r="F1139" s="11" t="s">
        <v>2380</v>
      </c>
      <c r="G1139" s="12">
        <v>0</v>
      </c>
      <c r="H1139" s="41" t="s">
        <v>2380</v>
      </c>
      <c r="I1139" s="11" t="str">
        <f t="shared" si="40"/>
        <v>Obesity</v>
      </c>
      <c r="J1139" s="43" t="str">
        <f t="shared" si="41"/>
        <v>Diabetes</v>
      </c>
    </row>
    <row r="1140" spans="1:10" x14ac:dyDescent="0.25">
      <c r="A1140" s="11" t="s">
        <v>1232</v>
      </c>
      <c r="B1140" s="11">
        <v>34.200000000000003</v>
      </c>
      <c r="C1140" s="11">
        <v>8.58</v>
      </c>
      <c r="D1140" s="11" t="s">
        <v>2380</v>
      </c>
      <c r="E1140" s="11" t="s">
        <v>2380</v>
      </c>
      <c r="F1140" s="11" t="s">
        <v>2380</v>
      </c>
      <c r="G1140" s="12">
        <v>0</v>
      </c>
      <c r="H1140" s="41" t="s">
        <v>2380</v>
      </c>
      <c r="I1140" s="11" t="str">
        <f t="shared" si="40"/>
        <v>Obesity</v>
      </c>
      <c r="J1140" s="43" t="str">
        <f t="shared" si="41"/>
        <v>Diabetes</v>
      </c>
    </row>
    <row r="1141" spans="1:10" x14ac:dyDescent="0.25">
      <c r="A1141" s="11" t="s">
        <v>1231</v>
      </c>
      <c r="B1141" s="11">
        <v>46.51</v>
      </c>
      <c r="C1141" s="11">
        <v>5.84</v>
      </c>
      <c r="D1141" s="11" t="s">
        <v>2380</v>
      </c>
      <c r="E1141" s="11" t="s">
        <v>2380</v>
      </c>
      <c r="F1141" s="11" t="s">
        <v>2380</v>
      </c>
      <c r="G1141" s="11">
        <v>1</v>
      </c>
      <c r="H1141" s="41" t="s">
        <v>2380</v>
      </c>
      <c r="I1141" s="11" t="str">
        <f t="shared" si="40"/>
        <v>Obesity</v>
      </c>
      <c r="J1141" s="43" t="str">
        <f t="shared" si="41"/>
        <v>Prediabetes</v>
      </c>
    </row>
    <row r="1142" spans="1:10" x14ac:dyDescent="0.25">
      <c r="A1142" s="11" t="s">
        <v>1230</v>
      </c>
      <c r="B1142" s="11">
        <v>28.88</v>
      </c>
      <c r="C1142" s="11">
        <v>4.8600000000000003</v>
      </c>
      <c r="D1142" s="11" t="s">
        <v>2381</v>
      </c>
      <c r="E1142" s="11" t="s">
        <v>2380</v>
      </c>
      <c r="F1142" s="11" t="s">
        <v>2382</v>
      </c>
      <c r="G1142" s="11">
        <v>1</v>
      </c>
      <c r="H1142" s="42" t="s">
        <v>2380</v>
      </c>
      <c r="I1142" s="11" t="str">
        <f t="shared" si="40"/>
        <v>Overweight</v>
      </c>
      <c r="J1142" s="43" t="str">
        <f t="shared" si="41"/>
        <v>Normal</v>
      </c>
    </row>
    <row r="1143" spans="1:10" x14ac:dyDescent="0.25">
      <c r="A1143" s="11" t="s">
        <v>1229</v>
      </c>
      <c r="B1143" s="11">
        <v>33.914999999999999</v>
      </c>
      <c r="C1143" s="11">
        <v>11.52</v>
      </c>
      <c r="D1143" s="11" t="s">
        <v>2380</v>
      </c>
      <c r="E1143" s="11" t="s">
        <v>2380</v>
      </c>
      <c r="F1143" s="11" t="s">
        <v>2380</v>
      </c>
      <c r="G1143" s="12">
        <v>0</v>
      </c>
      <c r="H1143" s="41" t="s">
        <v>2380</v>
      </c>
      <c r="I1143" s="11" t="str">
        <f t="shared" si="40"/>
        <v>Obesity</v>
      </c>
      <c r="J1143" s="43" t="str">
        <f t="shared" si="41"/>
        <v>Diabetes</v>
      </c>
    </row>
    <row r="1144" spans="1:10" x14ac:dyDescent="0.25">
      <c r="A1144" s="11" t="s">
        <v>1228</v>
      </c>
      <c r="B1144" s="11">
        <v>24.32</v>
      </c>
      <c r="C1144" s="11">
        <v>6.15</v>
      </c>
      <c r="D1144" s="11" t="s">
        <v>2381</v>
      </c>
      <c r="E1144" s="11" t="s">
        <v>2380</v>
      </c>
      <c r="F1144" s="11" t="s">
        <v>2382</v>
      </c>
      <c r="G1144" s="11">
        <v>1</v>
      </c>
      <c r="H1144" s="42" t="s">
        <v>2380</v>
      </c>
      <c r="I1144" s="11" t="str">
        <f t="shared" si="40"/>
        <v>Healthy Weight</v>
      </c>
      <c r="J1144" s="43" t="str">
        <f t="shared" si="41"/>
        <v>Prediabetes</v>
      </c>
    </row>
    <row r="1145" spans="1:10" x14ac:dyDescent="0.25">
      <c r="A1145" s="11" t="s">
        <v>1227</v>
      </c>
      <c r="B1145" s="11">
        <v>25.8</v>
      </c>
      <c r="C1145" s="11">
        <v>9.94</v>
      </c>
      <c r="D1145" s="11" t="s">
        <v>2380</v>
      </c>
      <c r="E1145" s="11" t="s">
        <v>2380</v>
      </c>
      <c r="F1145" s="11" t="s">
        <v>2380</v>
      </c>
      <c r="G1145" s="12">
        <v>0</v>
      </c>
      <c r="H1145" s="41" t="s">
        <v>2380</v>
      </c>
      <c r="I1145" s="11" t="str">
        <f t="shared" si="40"/>
        <v>Overweight</v>
      </c>
      <c r="J1145" s="43" t="str">
        <f t="shared" si="41"/>
        <v>Diabetes</v>
      </c>
    </row>
    <row r="1146" spans="1:10" x14ac:dyDescent="0.25">
      <c r="A1146" s="11" t="s">
        <v>1226</v>
      </c>
      <c r="B1146" s="11">
        <v>21.56</v>
      </c>
      <c r="C1146" s="11">
        <v>10.56</v>
      </c>
      <c r="D1146" s="11" t="s">
        <v>2380</v>
      </c>
      <c r="E1146" s="11" t="s">
        <v>2380</v>
      </c>
      <c r="F1146" s="11" t="s">
        <v>2380</v>
      </c>
      <c r="G1146" s="12">
        <v>0</v>
      </c>
      <c r="H1146" s="41" t="s">
        <v>2380</v>
      </c>
      <c r="I1146" s="11" t="str">
        <f t="shared" si="40"/>
        <v>Healthy Weight</v>
      </c>
      <c r="J1146" s="43" t="str">
        <f t="shared" si="41"/>
        <v>Diabetes</v>
      </c>
    </row>
    <row r="1147" spans="1:10" x14ac:dyDescent="0.25">
      <c r="A1147" s="11" t="s">
        <v>1225</v>
      </c>
      <c r="B1147" s="11">
        <v>31.6</v>
      </c>
      <c r="C1147" s="11">
        <v>6.79</v>
      </c>
      <c r="D1147" s="11" t="s">
        <v>2380</v>
      </c>
      <c r="E1147" s="11" t="s">
        <v>2380</v>
      </c>
      <c r="F1147" s="11" t="s">
        <v>2380</v>
      </c>
      <c r="G1147" s="12">
        <v>0</v>
      </c>
      <c r="H1147" s="41" t="s">
        <v>2380</v>
      </c>
      <c r="I1147" s="11" t="str">
        <f t="shared" si="40"/>
        <v>Obesity</v>
      </c>
      <c r="J1147" s="43" t="str">
        <f t="shared" si="41"/>
        <v>Diabetes</v>
      </c>
    </row>
    <row r="1148" spans="1:10" x14ac:dyDescent="0.25">
      <c r="A1148" s="11" t="s">
        <v>1224</v>
      </c>
      <c r="B1148" s="11">
        <v>42.93</v>
      </c>
      <c r="C1148" s="11">
        <v>4.8</v>
      </c>
      <c r="D1148" s="11" t="s">
        <v>2380</v>
      </c>
      <c r="E1148" s="11" t="s">
        <v>2380</v>
      </c>
      <c r="F1148" s="11" t="s">
        <v>2380</v>
      </c>
      <c r="G1148" s="11">
        <v>1</v>
      </c>
      <c r="H1148" s="41" t="s">
        <v>2380</v>
      </c>
      <c r="I1148" s="11" t="str">
        <f t="shared" si="40"/>
        <v>Obesity</v>
      </c>
      <c r="J1148" s="43" t="str">
        <f t="shared" si="41"/>
        <v>Normal</v>
      </c>
    </row>
    <row r="1149" spans="1:10" x14ac:dyDescent="0.25">
      <c r="A1149" s="11" t="s">
        <v>1223</v>
      </c>
      <c r="B1149" s="11">
        <v>26.72</v>
      </c>
      <c r="C1149" s="11">
        <v>5.75</v>
      </c>
      <c r="D1149" s="11" t="s">
        <v>2380</v>
      </c>
      <c r="E1149" s="11" t="s">
        <v>2380</v>
      </c>
      <c r="F1149" s="11" t="s">
        <v>2380</v>
      </c>
      <c r="G1149" s="11">
        <v>2</v>
      </c>
      <c r="H1149" s="41" t="s">
        <v>2380</v>
      </c>
      <c r="I1149" s="11" t="str">
        <f t="shared" si="40"/>
        <v>Overweight</v>
      </c>
      <c r="J1149" s="43" t="str">
        <f t="shared" si="41"/>
        <v>Prediabetes</v>
      </c>
    </row>
    <row r="1150" spans="1:10" x14ac:dyDescent="0.25">
      <c r="A1150" s="11" t="s">
        <v>1222</v>
      </c>
      <c r="B1150" s="11">
        <v>26.67</v>
      </c>
      <c r="C1150" s="11">
        <v>5.81</v>
      </c>
      <c r="D1150" s="11" t="s">
        <v>2380</v>
      </c>
      <c r="E1150" s="11" t="s">
        <v>2380</v>
      </c>
      <c r="F1150" s="11" t="s">
        <v>2380</v>
      </c>
      <c r="G1150" s="11">
        <v>2</v>
      </c>
      <c r="H1150" s="41" t="s">
        <v>2380</v>
      </c>
      <c r="I1150" s="11" t="str">
        <f t="shared" si="40"/>
        <v>Overweight</v>
      </c>
      <c r="J1150" s="43" t="str">
        <f t="shared" si="41"/>
        <v>Prediabetes</v>
      </c>
    </row>
    <row r="1151" spans="1:10" x14ac:dyDescent="0.25">
      <c r="A1151" s="11" t="s">
        <v>1221</v>
      </c>
      <c r="B1151" s="11">
        <v>42.68</v>
      </c>
      <c r="C1151" s="11">
        <v>9.2799999999999994</v>
      </c>
      <c r="D1151" s="11" t="s">
        <v>2380</v>
      </c>
      <c r="E1151" s="11" t="s">
        <v>2380</v>
      </c>
      <c r="F1151" s="11" t="s">
        <v>2380</v>
      </c>
      <c r="G1151" s="11">
        <v>2</v>
      </c>
      <c r="H1151" s="41" t="s">
        <v>2380</v>
      </c>
      <c r="I1151" s="11" t="str">
        <f t="shared" si="40"/>
        <v>Obesity</v>
      </c>
      <c r="J1151" s="43" t="str">
        <f t="shared" si="41"/>
        <v>Diabetes</v>
      </c>
    </row>
    <row r="1152" spans="1:10" x14ac:dyDescent="0.25">
      <c r="A1152" s="11" t="s">
        <v>1220</v>
      </c>
      <c r="B1152" s="11">
        <v>24.31</v>
      </c>
      <c r="C1152" s="11">
        <v>6.37</v>
      </c>
      <c r="D1152" s="11" t="s">
        <v>2380</v>
      </c>
      <c r="E1152" s="11" t="s">
        <v>2380</v>
      </c>
      <c r="F1152" s="11" t="s">
        <v>2380</v>
      </c>
      <c r="G1152" s="12">
        <v>0</v>
      </c>
      <c r="H1152" s="41" t="s">
        <v>2380</v>
      </c>
      <c r="I1152" s="11" t="str">
        <f t="shared" si="40"/>
        <v>Healthy Weight</v>
      </c>
      <c r="J1152" s="43" t="str">
        <f t="shared" si="41"/>
        <v>Prediabetes</v>
      </c>
    </row>
    <row r="1153" spans="1:10" x14ac:dyDescent="0.25">
      <c r="A1153" s="11" t="s">
        <v>1219</v>
      </c>
      <c r="B1153" s="11">
        <v>44.75</v>
      </c>
      <c r="C1153" s="11">
        <v>5.09</v>
      </c>
      <c r="D1153" s="11" t="s">
        <v>2381</v>
      </c>
      <c r="E1153" s="11" t="s">
        <v>2380</v>
      </c>
      <c r="F1153" s="11" t="s">
        <v>2380</v>
      </c>
      <c r="G1153" s="12">
        <v>0</v>
      </c>
      <c r="H1153" s="42" t="s">
        <v>2380</v>
      </c>
      <c r="I1153" s="11" t="str">
        <f t="shared" si="40"/>
        <v>Obesity</v>
      </c>
      <c r="J1153" s="43" t="str">
        <f t="shared" si="41"/>
        <v>Normal</v>
      </c>
    </row>
    <row r="1154" spans="1:10" x14ac:dyDescent="0.25">
      <c r="A1154" s="11" t="s">
        <v>1218</v>
      </c>
      <c r="B1154" s="11">
        <v>30.78</v>
      </c>
      <c r="C1154" s="11">
        <v>7.94</v>
      </c>
      <c r="D1154" s="11" t="s">
        <v>2380</v>
      </c>
      <c r="E1154" s="11" t="s">
        <v>2380</v>
      </c>
      <c r="F1154" s="11" t="s">
        <v>2380</v>
      </c>
      <c r="G1154" s="11">
        <v>2</v>
      </c>
      <c r="H1154" s="41" t="s">
        <v>2380</v>
      </c>
      <c r="I1154" s="11" t="str">
        <f t="shared" si="40"/>
        <v>Obesity</v>
      </c>
      <c r="J1154" s="43" t="str">
        <f t="shared" si="41"/>
        <v>Diabetes</v>
      </c>
    </row>
    <row r="1155" spans="1:10" x14ac:dyDescent="0.25">
      <c r="A1155" s="11" t="s">
        <v>1217</v>
      </c>
      <c r="B1155" s="11">
        <v>21.86</v>
      </c>
      <c r="C1155" s="11">
        <v>10.95</v>
      </c>
      <c r="D1155" s="11" t="s">
        <v>2380</v>
      </c>
      <c r="E1155" s="11" t="s">
        <v>2380</v>
      </c>
      <c r="F1155" s="11" t="s">
        <v>2380</v>
      </c>
      <c r="G1155" s="12">
        <v>0</v>
      </c>
      <c r="H1155" s="41" t="s">
        <v>2380</v>
      </c>
      <c r="I1155" s="11" t="str">
        <f t="shared" ref="I1155:I1218" si="42">IF(B1155 &lt; 18.5, "Underweight", IF(B1155 &lt; 25, "Healthy Weight", IF(B1155 &lt; 30, "Overweight", "Obesity")))</f>
        <v>Healthy Weight</v>
      </c>
      <c r="J1155" s="43" t="str">
        <f t="shared" ref="J1155:J1218" si="43">IF(C1155 &lt; 5.7, "Normal", IF(C1155 &lt;= 6.4, "Prediabetes", "Diabetes"))</f>
        <v>Diabetes</v>
      </c>
    </row>
    <row r="1156" spans="1:10" x14ac:dyDescent="0.25">
      <c r="A1156" s="11" t="s">
        <v>1216</v>
      </c>
      <c r="B1156" s="11">
        <v>49.09</v>
      </c>
      <c r="C1156" s="11">
        <v>6.3</v>
      </c>
      <c r="D1156" s="11" t="s">
        <v>2381</v>
      </c>
      <c r="E1156" s="11" t="s">
        <v>2380</v>
      </c>
      <c r="F1156" s="11" t="s">
        <v>2380</v>
      </c>
      <c r="G1156" s="12">
        <v>0</v>
      </c>
      <c r="H1156" s="42" t="s">
        <v>2380</v>
      </c>
      <c r="I1156" s="11" t="str">
        <f t="shared" si="42"/>
        <v>Obesity</v>
      </c>
      <c r="J1156" s="43" t="str">
        <f t="shared" si="43"/>
        <v>Prediabetes</v>
      </c>
    </row>
    <row r="1157" spans="1:10" x14ac:dyDescent="0.25">
      <c r="A1157" s="11" t="s">
        <v>1215</v>
      </c>
      <c r="B1157" s="11">
        <v>47.74</v>
      </c>
      <c r="C1157" s="11">
        <v>8.0500000000000007</v>
      </c>
      <c r="D1157" s="11" t="s">
        <v>2381</v>
      </c>
      <c r="E1157" s="11" t="s">
        <v>2380</v>
      </c>
      <c r="F1157" s="11" t="s">
        <v>2380</v>
      </c>
      <c r="G1157" s="11">
        <v>2</v>
      </c>
      <c r="H1157" s="42" t="s">
        <v>2380</v>
      </c>
      <c r="I1157" s="11" t="str">
        <f t="shared" si="42"/>
        <v>Obesity</v>
      </c>
      <c r="J1157" s="43" t="str">
        <f t="shared" si="43"/>
        <v>Diabetes</v>
      </c>
    </row>
    <row r="1158" spans="1:10" x14ac:dyDescent="0.25">
      <c r="A1158" s="11" t="s">
        <v>1214</v>
      </c>
      <c r="B1158" s="11">
        <v>30.2</v>
      </c>
      <c r="C1158" s="11">
        <v>9.8800000000000008</v>
      </c>
      <c r="D1158" s="11" t="s">
        <v>2381</v>
      </c>
      <c r="E1158" s="11" t="s">
        <v>2380</v>
      </c>
      <c r="F1158" s="11" t="s">
        <v>2380</v>
      </c>
      <c r="G1158" s="11">
        <v>2</v>
      </c>
      <c r="H1158" s="42" t="s">
        <v>2380</v>
      </c>
      <c r="I1158" s="11" t="str">
        <f t="shared" si="42"/>
        <v>Obesity</v>
      </c>
      <c r="J1158" s="43" t="str">
        <f t="shared" si="43"/>
        <v>Diabetes</v>
      </c>
    </row>
    <row r="1159" spans="1:10" x14ac:dyDescent="0.25">
      <c r="A1159" s="11" t="s">
        <v>1213</v>
      </c>
      <c r="B1159" s="11">
        <v>33.25</v>
      </c>
      <c r="C1159" s="11">
        <v>7.42</v>
      </c>
      <c r="D1159" s="11" t="s">
        <v>2381</v>
      </c>
      <c r="E1159" s="11" t="s">
        <v>2380</v>
      </c>
      <c r="F1159" s="11" t="s">
        <v>2380</v>
      </c>
      <c r="G1159" s="11">
        <v>2</v>
      </c>
      <c r="H1159" s="42" t="s">
        <v>2380</v>
      </c>
      <c r="I1159" s="11" t="str">
        <f t="shared" si="42"/>
        <v>Obesity</v>
      </c>
      <c r="J1159" s="43" t="str">
        <f t="shared" si="43"/>
        <v>Diabetes</v>
      </c>
    </row>
    <row r="1160" spans="1:10" x14ac:dyDescent="0.25">
      <c r="A1160" s="11" t="s">
        <v>1212</v>
      </c>
      <c r="B1160" s="11">
        <v>26.6</v>
      </c>
      <c r="C1160" s="11">
        <v>8.4499999999999993</v>
      </c>
      <c r="D1160" s="11" t="s">
        <v>2381</v>
      </c>
      <c r="E1160" s="11" t="s">
        <v>2380</v>
      </c>
      <c r="F1160" s="11" t="s">
        <v>2380</v>
      </c>
      <c r="G1160" s="11">
        <v>1</v>
      </c>
      <c r="H1160" s="42" t="s">
        <v>2380</v>
      </c>
      <c r="I1160" s="11" t="str">
        <f t="shared" si="42"/>
        <v>Overweight</v>
      </c>
      <c r="J1160" s="43" t="str">
        <f t="shared" si="43"/>
        <v>Diabetes</v>
      </c>
    </row>
    <row r="1161" spans="1:10" x14ac:dyDescent="0.25">
      <c r="A1161" s="11" t="s">
        <v>1211</v>
      </c>
      <c r="B1161" s="11">
        <v>26.35</v>
      </c>
      <c r="C1161" s="11">
        <v>6.21</v>
      </c>
      <c r="D1161" s="11" t="s">
        <v>2380</v>
      </c>
      <c r="E1161" s="11" t="s">
        <v>2380</v>
      </c>
      <c r="F1161" s="11" t="s">
        <v>2380</v>
      </c>
      <c r="G1161" s="11">
        <v>2</v>
      </c>
      <c r="H1161" s="41" t="s">
        <v>2380</v>
      </c>
      <c r="I1161" s="11" t="str">
        <f t="shared" si="42"/>
        <v>Overweight</v>
      </c>
      <c r="J1161" s="43" t="str">
        <f t="shared" si="43"/>
        <v>Prediabetes</v>
      </c>
    </row>
    <row r="1162" spans="1:10" x14ac:dyDescent="0.25">
      <c r="A1162" s="11" t="s">
        <v>1210</v>
      </c>
      <c r="B1162" s="11">
        <v>39.994999999999997</v>
      </c>
      <c r="C1162" s="11">
        <v>4.6500000000000004</v>
      </c>
      <c r="D1162" s="11" t="s">
        <v>2380</v>
      </c>
      <c r="E1162" s="11" t="s">
        <v>2380</v>
      </c>
      <c r="F1162" s="11" t="s">
        <v>2380</v>
      </c>
      <c r="G1162" s="12">
        <v>0</v>
      </c>
      <c r="H1162" s="41" t="s">
        <v>2380</v>
      </c>
      <c r="I1162" s="11" t="str">
        <f t="shared" si="42"/>
        <v>Obesity</v>
      </c>
      <c r="J1162" s="43" t="str">
        <f t="shared" si="43"/>
        <v>Normal</v>
      </c>
    </row>
    <row r="1163" spans="1:10" x14ac:dyDescent="0.25">
      <c r="A1163" s="11" t="s">
        <v>1209</v>
      </c>
      <c r="B1163" s="11">
        <v>22.92</v>
      </c>
      <c r="C1163" s="11">
        <v>5.87</v>
      </c>
      <c r="D1163" s="11" t="s">
        <v>2381</v>
      </c>
      <c r="E1163" s="11" t="s">
        <v>2380</v>
      </c>
      <c r="F1163" s="11" t="s">
        <v>2380</v>
      </c>
      <c r="G1163" s="11">
        <v>1</v>
      </c>
      <c r="H1163" s="42" t="s">
        <v>2380</v>
      </c>
      <c r="I1163" s="11" t="str">
        <f t="shared" si="42"/>
        <v>Healthy Weight</v>
      </c>
      <c r="J1163" s="43" t="str">
        <f t="shared" si="43"/>
        <v>Prediabetes</v>
      </c>
    </row>
    <row r="1164" spans="1:10" x14ac:dyDescent="0.25">
      <c r="A1164" s="11" t="s">
        <v>1208</v>
      </c>
      <c r="B1164" s="11">
        <v>24.78</v>
      </c>
      <c r="C1164" s="11">
        <v>4.24</v>
      </c>
      <c r="D1164" s="11" t="s">
        <v>2381</v>
      </c>
      <c r="E1164" s="11" t="s">
        <v>2380</v>
      </c>
      <c r="F1164" s="11" t="s">
        <v>2380</v>
      </c>
      <c r="G1164" s="11">
        <v>2</v>
      </c>
      <c r="H1164" s="42" t="s">
        <v>2380</v>
      </c>
      <c r="I1164" s="11" t="str">
        <f t="shared" si="42"/>
        <v>Healthy Weight</v>
      </c>
      <c r="J1164" s="43" t="str">
        <f t="shared" si="43"/>
        <v>Normal</v>
      </c>
    </row>
    <row r="1165" spans="1:10" x14ac:dyDescent="0.25">
      <c r="A1165" s="11" t="s">
        <v>1207</v>
      </c>
      <c r="B1165" s="11">
        <v>34.07</v>
      </c>
      <c r="C1165" s="11">
        <v>7.81</v>
      </c>
      <c r="D1165" s="11" t="s">
        <v>2381</v>
      </c>
      <c r="E1165" s="11" t="s">
        <v>2380</v>
      </c>
      <c r="F1165" s="11" t="s">
        <v>2380</v>
      </c>
      <c r="G1165" s="12">
        <v>0</v>
      </c>
      <c r="H1165" s="42" t="s">
        <v>2380</v>
      </c>
      <c r="I1165" s="11" t="str">
        <f t="shared" si="42"/>
        <v>Obesity</v>
      </c>
      <c r="J1165" s="43" t="str">
        <f t="shared" si="43"/>
        <v>Diabetes</v>
      </c>
    </row>
    <row r="1166" spans="1:10" x14ac:dyDescent="0.25">
      <c r="A1166" s="11" t="s">
        <v>1206</v>
      </c>
      <c r="B1166" s="11">
        <v>30.14</v>
      </c>
      <c r="C1166" s="11">
        <v>9.85</v>
      </c>
      <c r="D1166" s="11" t="s">
        <v>2380</v>
      </c>
      <c r="E1166" s="11" t="s">
        <v>2380</v>
      </c>
      <c r="F1166" s="11" t="s">
        <v>2380</v>
      </c>
      <c r="G1166" s="12">
        <v>0</v>
      </c>
      <c r="H1166" s="41" t="s">
        <v>2380</v>
      </c>
      <c r="I1166" s="11" t="str">
        <f t="shared" si="42"/>
        <v>Obesity</v>
      </c>
      <c r="J1166" s="43" t="str">
        <f t="shared" si="43"/>
        <v>Diabetes</v>
      </c>
    </row>
    <row r="1167" spans="1:10" x14ac:dyDescent="0.25">
      <c r="A1167" s="11" t="s">
        <v>1205</v>
      </c>
      <c r="B1167" s="11">
        <v>18.05</v>
      </c>
      <c r="C1167" s="11">
        <v>6.94</v>
      </c>
      <c r="D1167" s="11" t="s">
        <v>2380</v>
      </c>
      <c r="E1167" s="11" t="s">
        <v>2380</v>
      </c>
      <c r="F1167" s="11" t="s">
        <v>2380</v>
      </c>
      <c r="G1167" s="12">
        <v>0</v>
      </c>
      <c r="H1167" s="41" t="s">
        <v>2380</v>
      </c>
      <c r="I1167" s="11" t="str">
        <f t="shared" si="42"/>
        <v>Underweight</v>
      </c>
      <c r="J1167" s="43" t="str">
        <f t="shared" si="43"/>
        <v>Diabetes</v>
      </c>
    </row>
    <row r="1168" spans="1:10" x14ac:dyDescent="0.25">
      <c r="A1168" s="11" t="s">
        <v>1204</v>
      </c>
      <c r="B1168" s="11">
        <v>37.4</v>
      </c>
      <c r="C1168" s="11">
        <v>11.3</v>
      </c>
      <c r="D1168" s="11" t="s">
        <v>2381</v>
      </c>
      <c r="E1168" s="11" t="s">
        <v>2380</v>
      </c>
      <c r="F1168" s="11" t="s">
        <v>2380</v>
      </c>
      <c r="G1168" s="11">
        <v>2</v>
      </c>
      <c r="H1168" s="42" t="s">
        <v>2380</v>
      </c>
      <c r="I1168" s="11" t="str">
        <f t="shared" si="42"/>
        <v>Obesity</v>
      </c>
      <c r="J1168" s="43" t="str">
        <f t="shared" si="43"/>
        <v>Diabetes</v>
      </c>
    </row>
    <row r="1169" spans="1:10" x14ac:dyDescent="0.25">
      <c r="A1169" s="11" t="s">
        <v>1203</v>
      </c>
      <c r="B1169" s="11">
        <v>25.75</v>
      </c>
      <c r="C1169" s="11">
        <v>9.23</v>
      </c>
      <c r="D1169" s="11" t="s">
        <v>2380</v>
      </c>
      <c r="E1169" s="11" t="s">
        <v>2380</v>
      </c>
      <c r="F1169" s="11" t="s">
        <v>2380</v>
      </c>
      <c r="G1169" s="12">
        <v>0</v>
      </c>
      <c r="H1169" s="41" t="s">
        <v>2380</v>
      </c>
      <c r="I1169" s="11" t="str">
        <f t="shared" si="42"/>
        <v>Overweight</v>
      </c>
      <c r="J1169" s="43" t="str">
        <f t="shared" si="43"/>
        <v>Diabetes</v>
      </c>
    </row>
    <row r="1170" spans="1:10" x14ac:dyDescent="0.25">
      <c r="A1170" s="11" t="s">
        <v>1202</v>
      </c>
      <c r="B1170" s="11">
        <v>32.299999999999997</v>
      </c>
      <c r="C1170" s="11">
        <v>4.37</v>
      </c>
      <c r="D1170" s="11" t="s">
        <v>2380</v>
      </c>
      <c r="E1170" s="11" t="s">
        <v>2380</v>
      </c>
      <c r="F1170" s="11" t="s">
        <v>2380</v>
      </c>
      <c r="G1170" s="11">
        <v>2</v>
      </c>
      <c r="H1170" s="41" t="s">
        <v>2380</v>
      </c>
      <c r="I1170" s="11" t="str">
        <f t="shared" si="42"/>
        <v>Obesity</v>
      </c>
      <c r="J1170" s="43" t="str">
        <f t="shared" si="43"/>
        <v>Normal</v>
      </c>
    </row>
    <row r="1171" spans="1:10" x14ac:dyDescent="0.25">
      <c r="A1171" s="11" t="s">
        <v>1201</v>
      </c>
      <c r="B1171" s="11">
        <v>28.61</v>
      </c>
      <c r="C1171" s="11">
        <v>5.76</v>
      </c>
      <c r="D1171" s="11" t="s">
        <v>2380</v>
      </c>
      <c r="E1171" s="11" t="s">
        <v>2380</v>
      </c>
      <c r="F1171" s="11" t="s">
        <v>2382</v>
      </c>
      <c r="G1171" s="11">
        <v>1</v>
      </c>
      <c r="H1171" s="41" t="s">
        <v>2380</v>
      </c>
      <c r="I1171" s="11" t="str">
        <f t="shared" si="42"/>
        <v>Overweight</v>
      </c>
      <c r="J1171" s="43" t="str">
        <f t="shared" si="43"/>
        <v>Prediabetes</v>
      </c>
    </row>
    <row r="1172" spans="1:10" x14ac:dyDescent="0.25">
      <c r="A1172" s="11" t="s">
        <v>1200</v>
      </c>
      <c r="B1172" s="11">
        <v>45.41</v>
      </c>
      <c r="C1172" s="11">
        <v>4.96</v>
      </c>
      <c r="D1172" s="11" t="s">
        <v>2380</v>
      </c>
      <c r="E1172" s="11" t="s">
        <v>2380</v>
      </c>
      <c r="F1172" s="11" t="s">
        <v>2380</v>
      </c>
      <c r="G1172" s="11">
        <v>1</v>
      </c>
      <c r="H1172" s="41" t="s">
        <v>2380</v>
      </c>
      <c r="I1172" s="11" t="str">
        <f t="shared" si="42"/>
        <v>Obesity</v>
      </c>
      <c r="J1172" s="43" t="str">
        <f t="shared" si="43"/>
        <v>Normal</v>
      </c>
    </row>
    <row r="1173" spans="1:10" x14ac:dyDescent="0.25">
      <c r="A1173" s="11" t="s">
        <v>1199</v>
      </c>
      <c r="B1173" s="11">
        <v>31.2</v>
      </c>
      <c r="C1173" s="11">
        <v>11.04</v>
      </c>
      <c r="D1173" s="11" t="s">
        <v>2381</v>
      </c>
      <c r="E1173" s="11" t="s">
        <v>2380</v>
      </c>
      <c r="F1173" s="11" t="s">
        <v>2380</v>
      </c>
      <c r="G1173" s="11">
        <v>2</v>
      </c>
      <c r="H1173" s="42" t="s">
        <v>2380</v>
      </c>
      <c r="I1173" s="11" t="str">
        <f t="shared" si="42"/>
        <v>Obesity</v>
      </c>
      <c r="J1173" s="43" t="str">
        <f t="shared" si="43"/>
        <v>Diabetes</v>
      </c>
    </row>
    <row r="1174" spans="1:10" x14ac:dyDescent="0.25">
      <c r="A1174" s="11" t="s">
        <v>1198</v>
      </c>
      <c r="B1174" s="11">
        <v>29.83</v>
      </c>
      <c r="C1174" s="11">
        <v>7.81</v>
      </c>
      <c r="D1174" s="11" t="s">
        <v>2381</v>
      </c>
      <c r="E1174" s="11" t="s">
        <v>2380</v>
      </c>
      <c r="F1174" s="11" t="s">
        <v>2380</v>
      </c>
      <c r="G1174" s="11">
        <v>1</v>
      </c>
      <c r="H1174" s="42" t="s">
        <v>2380</v>
      </c>
      <c r="I1174" s="11" t="str">
        <f t="shared" si="42"/>
        <v>Overweight</v>
      </c>
      <c r="J1174" s="43" t="str">
        <f t="shared" si="43"/>
        <v>Diabetes</v>
      </c>
    </row>
    <row r="1175" spans="1:10" x14ac:dyDescent="0.25">
      <c r="A1175" s="11" t="s">
        <v>1197</v>
      </c>
      <c r="B1175" s="11">
        <v>29.06</v>
      </c>
      <c r="C1175" s="11">
        <v>4.55</v>
      </c>
      <c r="D1175" s="11" t="s">
        <v>2380</v>
      </c>
      <c r="E1175" s="11" t="s">
        <v>2380</v>
      </c>
      <c r="F1175" s="11" t="s">
        <v>2380</v>
      </c>
      <c r="G1175" s="12">
        <v>0</v>
      </c>
      <c r="H1175" s="41" t="s">
        <v>2380</v>
      </c>
      <c r="I1175" s="11" t="str">
        <f t="shared" si="42"/>
        <v>Overweight</v>
      </c>
      <c r="J1175" s="43" t="str">
        <f t="shared" si="43"/>
        <v>Normal</v>
      </c>
    </row>
    <row r="1176" spans="1:10" x14ac:dyDescent="0.25">
      <c r="A1176" s="11" t="s">
        <v>1196</v>
      </c>
      <c r="B1176" s="11">
        <v>27.454999999999998</v>
      </c>
      <c r="C1176" s="11">
        <v>6.13</v>
      </c>
      <c r="D1176" s="11" t="s">
        <v>2380</v>
      </c>
      <c r="E1176" s="11" t="s">
        <v>2380</v>
      </c>
      <c r="F1176" s="11" t="s">
        <v>2380</v>
      </c>
      <c r="G1176" s="11">
        <v>2</v>
      </c>
      <c r="H1176" s="41" t="s">
        <v>2380</v>
      </c>
      <c r="I1176" s="11" t="str">
        <f t="shared" si="42"/>
        <v>Overweight</v>
      </c>
      <c r="J1176" s="43" t="str">
        <f t="shared" si="43"/>
        <v>Prediabetes</v>
      </c>
    </row>
    <row r="1177" spans="1:10" x14ac:dyDescent="0.25">
      <c r="A1177" s="11" t="s">
        <v>1195</v>
      </c>
      <c r="B1177" s="11">
        <v>23.01</v>
      </c>
      <c r="C1177" s="11">
        <v>6.04</v>
      </c>
      <c r="D1177" s="11" t="s">
        <v>2381</v>
      </c>
      <c r="E1177" s="11" t="s">
        <v>2380</v>
      </c>
      <c r="F1177" s="11" t="s">
        <v>2380</v>
      </c>
      <c r="G1177" s="11">
        <v>1</v>
      </c>
      <c r="H1177" s="41" t="s">
        <v>2380</v>
      </c>
      <c r="I1177" s="11" t="str">
        <f t="shared" si="42"/>
        <v>Healthy Weight</v>
      </c>
      <c r="J1177" s="43" t="str">
        <f t="shared" si="43"/>
        <v>Prediabetes</v>
      </c>
    </row>
    <row r="1178" spans="1:10" x14ac:dyDescent="0.25">
      <c r="A1178" s="11" t="s">
        <v>1194</v>
      </c>
      <c r="B1178" s="11">
        <v>31.39</v>
      </c>
      <c r="C1178" s="11">
        <v>8.85</v>
      </c>
      <c r="D1178" s="11" t="s">
        <v>2381</v>
      </c>
      <c r="E1178" s="11" t="s">
        <v>2380</v>
      </c>
      <c r="F1178" s="11" t="s">
        <v>2380</v>
      </c>
      <c r="G1178" s="12">
        <v>0</v>
      </c>
      <c r="H1178" s="41" t="s">
        <v>2380</v>
      </c>
      <c r="I1178" s="11" t="str">
        <f t="shared" si="42"/>
        <v>Obesity</v>
      </c>
      <c r="J1178" s="43" t="str">
        <f t="shared" si="43"/>
        <v>Diabetes</v>
      </c>
    </row>
    <row r="1179" spans="1:10" x14ac:dyDescent="0.25">
      <c r="A1179" s="11" t="s">
        <v>1193</v>
      </c>
      <c r="B1179" s="11">
        <v>34.770000000000003</v>
      </c>
      <c r="C1179" s="11">
        <v>10.54</v>
      </c>
      <c r="D1179" s="11" t="s">
        <v>2380</v>
      </c>
      <c r="E1179" s="11" t="s">
        <v>2380</v>
      </c>
      <c r="F1179" s="11" t="s">
        <v>2380</v>
      </c>
      <c r="G1179" s="11">
        <v>2</v>
      </c>
      <c r="H1179" s="41" t="s">
        <v>2380</v>
      </c>
      <c r="I1179" s="11" t="str">
        <f t="shared" si="42"/>
        <v>Obesity</v>
      </c>
      <c r="J1179" s="43" t="str">
        <f t="shared" si="43"/>
        <v>Diabetes</v>
      </c>
    </row>
    <row r="1180" spans="1:10" x14ac:dyDescent="0.25">
      <c r="A1180" s="11" t="s">
        <v>1192</v>
      </c>
      <c r="B1180" s="11">
        <v>24.48</v>
      </c>
      <c r="C1180" s="11">
        <v>4.37</v>
      </c>
      <c r="D1180" s="11" t="s">
        <v>2381</v>
      </c>
      <c r="E1180" s="11" t="s">
        <v>2380</v>
      </c>
      <c r="F1180" s="11" t="s">
        <v>2380</v>
      </c>
      <c r="G1180" s="11">
        <v>2</v>
      </c>
      <c r="H1180" s="42" t="s">
        <v>2380</v>
      </c>
      <c r="I1180" s="11" t="str">
        <f t="shared" si="42"/>
        <v>Healthy Weight</v>
      </c>
      <c r="J1180" s="43" t="str">
        <f t="shared" si="43"/>
        <v>Normal</v>
      </c>
    </row>
    <row r="1181" spans="1:10" x14ac:dyDescent="0.25">
      <c r="A1181" s="11" t="s">
        <v>1191</v>
      </c>
      <c r="B1181" s="11">
        <v>22.61</v>
      </c>
      <c r="C1181" s="11">
        <v>9.6300000000000008</v>
      </c>
      <c r="D1181" s="11" t="s">
        <v>2380</v>
      </c>
      <c r="E1181" s="11" t="s">
        <v>2380</v>
      </c>
      <c r="F1181" s="11" t="s">
        <v>2380</v>
      </c>
      <c r="G1181" s="11">
        <v>2</v>
      </c>
      <c r="H1181" s="41" t="s">
        <v>2380</v>
      </c>
      <c r="I1181" s="11" t="str">
        <f t="shared" si="42"/>
        <v>Healthy Weight</v>
      </c>
      <c r="J1181" s="43" t="str">
        <f t="shared" si="43"/>
        <v>Diabetes</v>
      </c>
    </row>
    <row r="1182" spans="1:10" x14ac:dyDescent="0.25">
      <c r="A1182" s="11" t="s">
        <v>1190</v>
      </c>
      <c r="B1182" s="11">
        <v>34.299999999999997</v>
      </c>
      <c r="C1182" s="11">
        <v>10.37</v>
      </c>
      <c r="D1182" s="11" t="s">
        <v>2380</v>
      </c>
      <c r="E1182" s="11" t="s">
        <v>2380</v>
      </c>
      <c r="F1182" s="11" t="s">
        <v>2380</v>
      </c>
      <c r="G1182" s="12">
        <v>0</v>
      </c>
      <c r="H1182" s="41" t="s">
        <v>2380</v>
      </c>
      <c r="I1182" s="11" t="str">
        <f t="shared" si="42"/>
        <v>Obesity</v>
      </c>
      <c r="J1182" s="43" t="str">
        <f t="shared" si="43"/>
        <v>Diabetes</v>
      </c>
    </row>
    <row r="1183" spans="1:10" x14ac:dyDescent="0.25">
      <c r="A1183" s="11" t="s">
        <v>1189</v>
      </c>
      <c r="B1183" s="11">
        <v>46.09</v>
      </c>
      <c r="C1183" s="11">
        <v>5.44</v>
      </c>
      <c r="D1183" s="11" t="s">
        <v>2380</v>
      </c>
      <c r="E1183" s="11" t="s">
        <v>2380</v>
      </c>
      <c r="F1183" s="11" t="s">
        <v>2380</v>
      </c>
      <c r="G1183" s="11">
        <v>2</v>
      </c>
      <c r="H1183" s="41" t="s">
        <v>2380</v>
      </c>
      <c r="I1183" s="11" t="str">
        <f t="shared" si="42"/>
        <v>Obesity</v>
      </c>
      <c r="J1183" s="43" t="str">
        <f t="shared" si="43"/>
        <v>Normal</v>
      </c>
    </row>
    <row r="1184" spans="1:10" x14ac:dyDescent="0.25">
      <c r="A1184" s="11" t="s">
        <v>1188</v>
      </c>
      <c r="B1184" s="11">
        <v>44.744999999999997</v>
      </c>
      <c r="C1184" s="11">
        <v>5.19</v>
      </c>
      <c r="D1184" s="11" t="s">
        <v>2380</v>
      </c>
      <c r="E1184" s="11" t="s">
        <v>2380</v>
      </c>
      <c r="F1184" s="11" t="s">
        <v>2380</v>
      </c>
      <c r="G1184" s="11">
        <v>2</v>
      </c>
      <c r="H1184" s="41" t="s">
        <v>2380</v>
      </c>
      <c r="I1184" s="11" t="str">
        <f t="shared" si="42"/>
        <v>Obesity</v>
      </c>
      <c r="J1184" s="43" t="str">
        <f t="shared" si="43"/>
        <v>Normal</v>
      </c>
    </row>
    <row r="1185" spans="1:10" x14ac:dyDescent="0.25">
      <c r="A1185" s="11" t="s">
        <v>1187</v>
      </c>
      <c r="B1185" s="11">
        <v>26.33</v>
      </c>
      <c r="C1185" s="11">
        <v>11.8</v>
      </c>
      <c r="D1185" s="11" t="s">
        <v>2381</v>
      </c>
      <c r="E1185" s="11" t="s">
        <v>2380</v>
      </c>
      <c r="F1185" s="11" t="s">
        <v>2380</v>
      </c>
      <c r="G1185" s="11">
        <v>1</v>
      </c>
      <c r="H1185" s="42" t="s">
        <v>2380</v>
      </c>
      <c r="I1185" s="11" t="str">
        <f t="shared" si="42"/>
        <v>Overweight</v>
      </c>
      <c r="J1185" s="43" t="str">
        <f t="shared" si="43"/>
        <v>Diabetes</v>
      </c>
    </row>
    <row r="1186" spans="1:10" x14ac:dyDescent="0.25">
      <c r="A1186" s="11" t="s">
        <v>1186</v>
      </c>
      <c r="B1186" s="11">
        <v>26.6</v>
      </c>
      <c r="C1186" s="11">
        <v>8.3800000000000008</v>
      </c>
      <c r="D1186" s="11" t="s">
        <v>2380</v>
      </c>
      <c r="E1186" s="11" t="s">
        <v>2380</v>
      </c>
      <c r="F1186" s="11" t="s">
        <v>2380</v>
      </c>
      <c r="G1186" s="11">
        <v>2</v>
      </c>
      <c r="H1186" s="41" t="s">
        <v>2380</v>
      </c>
      <c r="I1186" s="11" t="str">
        <f t="shared" si="42"/>
        <v>Overweight</v>
      </c>
      <c r="J1186" s="43" t="str">
        <f t="shared" si="43"/>
        <v>Diabetes</v>
      </c>
    </row>
    <row r="1187" spans="1:10" x14ac:dyDescent="0.25">
      <c r="A1187" s="11" t="s">
        <v>1185</v>
      </c>
      <c r="B1187" s="11">
        <v>27.5</v>
      </c>
      <c r="C1187" s="11">
        <v>7.58</v>
      </c>
      <c r="D1187" s="11" t="s">
        <v>2380</v>
      </c>
      <c r="E1187" s="11" t="s">
        <v>2380</v>
      </c>
      <c r="F1187" s="11" t="s">
        <v>2380</v>
      </c>
      <c r="G1187" s="12">
        <v>0</v>
      </c>
      <c r="H1187" s="41" t="s">
        <v>2380</v>
      </c>
      <c r="I1187" s="11" t="str">
        <f t="shared" si="42"/>
        <v>Overweight</v>
      </c>
      <c r="J1187" s="43" t="str">
        <f t="shared" si="43"/>
        <v>Diabetes</v>
      </c>
    </row>
    <row r="1188" spans="1:10" x14ac:dyDescent="0.25">
      <c r="A1188" s="11" t="s">
        <v>1184</v>
      </c>
      <c r="B1188" s="11">
        <v>41.55</v>
      </c>
      <c r="C1188" s="11">
        <v>4.6100000000000003</v>
      </c>
      <c r="D1188" s="11" t="s">
        <v>2380</v>
      </c>
      <c r="E1188" s="11" t="s">
        <v>2380</v>
      </c>
      <c r="F1188" s="11" t="s">
        <v>2380</v>
      </c>
      <c r="G1188" s="11">
        <v>1</v>
      </c>
      <c r="H1188" s="41" t="s">
        <v>2380</v>
      </c>
      <c r="I1188" s="11" t="str">
        <f t="shared" si="42"/>
        <v>Obesity</v>
      </c>
      <c r="J1188" s="43" t="str">
        <f t="shared" si="43"/>
        <v>Normal</v>
      </c>
    </row>
    <row r="1189" spans="1:10" x14ac:dyDescent="0.25">
      <c r="A1189" s="11" t="s">
        <v>1183</v>
      </c>
      <c r="B1189" s="11">
        <v>41.47</v>
      </c>
      <c r="C1189" s="11">
        <v>4.7</v>
      </c>
      <c r="D1189" s="11" t="s">
        <v>2381</v>
      </c>
      <c r="E1189" s="11" t="s">
        <v>2380</v>
      </c>
      <c r="F1189" s="11" t="s">
        <v>2382</v>
      </c>
      <c r="G1189" s="11">
        <v>1</v>
      </c>
      <c r="H1189" s="42" t="s">
        <v>2380</v>
      </c>
      <c r="I1189" s="11" t="str">
        <f t="shared" si="42"/>
        <v>Obesity</v>
      </c>
      <c r="J1189" s="43" t="str">
        <f t="shared" si="43"/>
        <v>Normal</v>
      </c>
    </row>
    <row r="1190" spans="1:10" x14ac:dyDescent="0.25">
      <c r="A1190" s="11" t="s">
        <v>1182</v>
      </c>
      <c r="B1190" s="11">
        <v>24.795000000000002</v>
      </c>
      <c r="C1190" s="11">
        <v>6.05</v>
      </c>
      <c r="D1190" s="11" t="s">
        <v>2381</v>
      </c>
      <c r="E1190" s="11" t="s">
        <v>2380</v>
      </c>
      <c r="F1190" s="11" t="s">
        <v>2380</v>
      </c>
      <c r="G1190" s="12">
        <v>0</v>
      </c>
      <c r="H1190" s="42" t="s">
        <v>2380</v>
      </c>
      <c r="I1190" s="11" t="str">
        <f t="shared" si="42"/>
        <v>Healthy Weight</v>
      </c>
      <c r="J1190" s="43" t="str">
        <f t="shared" si="43"/>
        <v>Prediabetes</v>
      </c>
    </row>
    <row r="1191" spans="1:10" x14ac:dyDescent="0.25">
      <c r="A1191" s="11" t="s">
        <v>1181</v>
      </c>
      <c r="B1191" s="11">
        <v>29.48</v>
      </c>
      <c r="C1191" s="11">
        <v>5.63</v>
      </c>
      <c r="D1191" s="11" t="s">
        <v>2381</v>
      </c>
      <c r="E1191" s="11" t="s">
        <v>2380</v>
      </c>
      <c r="F1191" s="11" t="s">
        <v>2382</v>
      </c>
      <c r="G1191" s="11">
        <v>1</v>
      </c>
      <c r="H1191" s="42" t="s">
        <v>2380</v>
      </c>
      <c r="I1191" s="11" t="str">
        <f t="shared" si="42"/>
        <v>Overweight</v>
      </c>
      <c r="J1191" s="43" t="str">
        <f t="shared" si="43"/>
        <v>Normal</v>
      </c>
    </row>
    <row r="1192" spans="1:10" x14ac:dyDescent="0.25">
      <c r="A1192" s="11" t="s">
        <v>1180</v>
      </c>
      <c r="B1192" s="11">
        <v>28.09</v>
      </c>
      <c r="C1192" s="11">
        <v>6.06</v>
      </c>
      <c r="D1192" s="11" t="s">
        <v>2380</v>
      </c>
      <c r="E1192" s="11" t="s">
        <v>2380</v>
      </c>
      <c r="F1192" s="11" t="s">
        <v>2382</v>
      </c>
      <c r="G1192" s="11">
        <v>1</v>
      </c>
      <c r="H1192" s="41" t="s">
        <v>2380</v>
      </c>
      <c r="I1192" s="11" t="str">
        <f t="shared" si="42"/>
        <v>Overweight</v>
      </c>
      <c r="J1192" s="43" t="str">
        <f t="shared" si="43"/>
        <v>Prediabetes</v>
      </c>
    </row>
    <row r="1193" spans="1:10" x14ac:dyDescent="0.25">
      <c r="A1193" s="11" t="s">
        <v>1179</v>
      </c>
      <c r="B1193" s="11">
        <v>32.729999999999997</v>
      </c>
      <c r="C1193" s="11">
        <v>5.19</v>
      </c>
      <c r="D1193" s="11" t="s">
        <v>2380</v>
      </c>
      <c r="E1193" s="11" t="s">
        <v>2380</v>
      </c>
      <c r="F1193" s="11" t="s">
        <v>2380</v>
      </c>
      <c r="G1193" s="11">
        <v>1</v>
      </c>
      <c r="H1193" s="41" t="s">
        <v>2380</v>
      </c>
      <c r="I1193" s="11" t="str">
        <f t="shared" si="42"/>
        <v>Obesity</v>
      </c>
      <c r="J1193" s="43" t="str">
        <f t="shared" si="43"/>
        <v>Normal</v>
      </c>
    </row>
    <row r="1194" spans="1:10" x14ac:dyDescent="0.25">
      <c r="A1194" s="11" t="s">
        <v>1178</v>
      </c>
      <c r="B1194" s="11">
        <v>27.36</v>
      </c>
      <c r="C1194" s="11">
        <v>8.9600000000000009</v>
      </c>
      <c r="D1194" s="11" t="s">
        <v>2380</v>
      </c>
      <c r="E1194" s="11" t="s">
        <v>2380</v>
      </c>
      <c r="F1194" s="11" t="s">
        <v>2380</v>
      </c>
      <c r="G1194" s="12">
        <v>0</v>
      </c>
      <c r="H1194" s="41" t="s">
        <v>2380</v>
      </c>
      <c r="I1194" s="11" t="str">
        <f t="shared" si="42"/>
        <v>Overweight</v>
      </c>
      <c r="J1194" s="43" t="str">
        <f t="shared" si="43"/>
        <v>Diabetes</v>
      </c>
    </row>
    <row r="1195" spans="1:10" x14ac:dyDescent="0.25">
      <c r="A1195" s="11" t="s">
        <v>1177</v>
      </c>
      <c r="B1195" s="11">
        <v>27.265000000000001</v>
      </c>
      <c r="C1195" s="11">
        <v>11.39</v>
      </c>
      <c r="D1195" s="11" t="s">
        <v>2380</v>
      </c>
      <c r="E1195" s="11" t="s">
        <v>2380</v>
      </c>
      <c r="F1195" s="11" t="s">
        <v>2380</v>
      </c>
      <c r="G1195" s="12">
        <v>0</v>
      </c>
      <c r="H1195" s="41" t="s">
        <v>2380</v>
      </c>
      <c r="I1195" s="11" t="str">
        <f t="shared" si="42"/>
        <v>Overweight</v>
      </c>
      <c r="J1195" s="43" t="str">
        <f t="shared" si="43"/>
        <v>Diabetes</v>
      </c>
    </row>
    <row r="1196" spans="1:10" x14ac:dyDescent="0.25">
      <c r="A1196" s="11" t="s">
        <v>1176</v>
      </c>
      <c r="B1196" s="11">
        <v>48.07</v>
      </c>
      <c r="C1196" s="11">
        <v>4.0599999999999996</v>
      </c>
      <c r="D1196" s="11" t="s">
        <v>2381</v>
      </c>
      <c r="E1196" s="11" t="s">
        <v>2380</v>
      </c>
      <c r="F1196" s="11" t="s">
        <v>2380</v>
      </c>
      <c r="G1196" s="12">
        <v>0</v>
      </c>
      <c r="H1196" s="42" t="s">
        <v>2380</v>
      </c>
      <c r="I1196" s="11" t="str">
        <f t="shared" si="42"/>
        <v>Obesity</v>
      </c>
      <c r="J1196" s="43" t="str">
        <f t="shared" si="43"/>
        <v>Normal</v>
      </c>
    </row>
    <row r="1197" spans="1:10" x14ac:dyDescent="0.25">
      <c r="A1197" s="11" t="s">
        <v>1175</v>
      </c>
      <c r="B1197" s="11">
        <v>30.8</v>
      </c>
      <c r="C1197" s="11">
        <v>5.23</v>
      </c>
      <c r="D1197" s="11" t="s">
        <v>2381</v>
      </c>
      <c r="E1197" s="11" t="s">
        <v>2380</v>
      </c>
      <c r="F1197" s="11" t="s">
        <v>2380</v>
      </c>
      <c r="G1197" s="12">
        <v>0</v>
      </c>
      <c r="H1197" s="42" t="s">
        <v>2380</v>
      </c>
      <c r="I1197" s="11" t="str">
        <f t="shared" si="42"/>
        <v>Obesity</v>
      </c>
      <c r="J1197" s="43" t="str">
        <f t="shared" si="43"/>
        <v>Normal</v>
      </c>
    </row>
    <row r="1198" spans="1:10" x14ac:dyDescent="0.25">
      <c r="A1198" s="11" t="s">
        <v>1174</v>
      </c>
      <c r="B1198" s="11">
        <v>32.299999999999997</v>
      </c>
      <c r="C1198" s="11">
        <v>5.05</v>
      </c>
      <c r="D1198" s="11" t="s">
        <v>2381</v>
      </c>
      <c r="E1198" s="11" t="s">
        <v>2380</v>
      </c>
      <c r="F1198" s="11" t="s">
        <v>2380</v>
      </c>
      <c r="G1198" s="12">
        <v>0</v>
      </c>
      <c r="H1198" s="42" t="s">
        <v>2380</v>
      </c>
      <c r="I1198" s="11" t="str">
        <f t="shared" si="42"/>
        <v>Obesity</v>
      </c>
      <c r="J1198" s="43" t="str">
        <f t="shared" si="43"/>
        <v>Normal</v>
      </c>
    </row>
    <row r="1199" spans="1:10" x14ac:dyDescent="0.25">
      <c r="A1199" s="11" t="s">
        <v>1173</v>
      </c>
      <c r="B1199" s="11">
        <v>39.700000000000003</v>
      </c>
      <c r="C1199" s="11">
        <v>7.34</v>
      </c>
      <c r="D1199" s="11" t="s">
        <v>2380</v>
      </c>
      <c r="E1199" s="11" t="s">
        <v>2380</v>
      </c>
      <c r="F1199" s="11" t="s">
        <v>2380</v>
      </c>
      <c r="G1199" s="12">
        <v>0</v>
      </c>
      <c r="H1199" s="41" t="s">
        <v>2380</v>
      </c>
      <c r="I1199" s="11" t="str">
        <f t="shared" si="42"/>
        <v>Obesity</v>
      </c>
      <c r="J1199" s="43" t="str">
        <f t="shared" si="43"/>
        <v>Diabetes</v>
      </c>
    </row>
    <row r="1200" spans="1:10" x14ac:dyDescent="0.25">
      <c r="A1200" s="11" t="s">
        <v>1172</v>
      </c>
      <c r="B1200" s="11">
        <v>35.97</v>
      </c>
      <c r="C1200" s="11">
        <v>8.1300000000000008</v>
      </c>
      <c r="D1200" s="11" t="s">
        <v>2380</v>
      </c>
      <c r="E1200" s="11" t="s">
        <v>2380</v>
      </c>
      <c r="F1200" s="11" t="s">
        <v>2380</v>
      </c>
      <c r="G1200" s="12">
        <v>0</v>
      </c>
      <c r="H1200" s="41" t="s">
        <v>2380</v>
      </c>
      <c r="I1200" s="11" t="str">
        <f t="shared" si="42"/>
        <v>Obesity</v>
      </c>
      <c r="J1200" s="43" t="str">
        <f t="shared" si="43"/>
        <v>Diabetes</v>
      </c>
    </row>
    <row r="1201" spans="1:10" x14ac:dyDescent="0.25">
      <c r="A1201" s="11" t="s">
        <v>1171</v>
      </c>
      <c r="B1201" s="11">
        <v>25.86</v>
      </c>
      <c r="C1201" s="11">
        <v>6.68</v>
      </c>
      <c r="D1201" s="11" t="s">
        <v>2381</v>
      </c>
      <c r="E1201" s="11" t="s">
        <v>2380</v>
      </c>
      <c r="F1201" s="11" t="s">
        <v>2380</v>
      </c>
      <c r="G1201" s="11">
        <v>1</v>
      </c>
      <c r="H1201" s="42" t="s">
        <v>2380</v>
      </c>
      <c r="I1201" s="11" t="str">
        <f t="shared" si="42"/>
        <v>Overweight</v>
      </c>
      <c r="J1201" s="43" t="str">
        <f t="shared" si="43"/>
        <v>Diabetes</v>
      </c>
    </row>
    <row r="1202" spans="1:10" x14ac:dyDescent="0.25">
      <c r="A1202" s="11" t="s">
        <v>1170</v>
      </c>
      <c r="B1202" s="11">
        <v>30.03</v>
      </c>
      <c r="C1202" s="11">
        <v>11.51</v>
      </c>
      <c r="D1202" s="11" t="s">
        <v>2380</v>
      </c>
      <c r="E1202" s="11" t="s">
        <v>2380</v>
      </c>
      <c r="F1202" s="11" t="s">
        <v>2380</v>
      </c>
      <c r="G1202" s="12">
        <v>0</v>
      </c>
      <c r="H1202" s="41" t="s">
        <v>2380</v>
      </c>
      <c r="I1202" s="11" t="str">
        <f t="shared" si="42"/>
        <v>Obesity</v>
      </c>
      <c r="J1202" s="43" t="str">
        <f t="shared" si="43"/>
        <v>Diabetes</v>
      </c>
    </row>
    <row r="1203" spans="1:10" x14ac:dyDescent="0.25">
      <c r="A1203" s="11" t="s">
        <v>1169</v>
      </c>
      <c r="B1203" s="11">
        <v>25.76</v>
      </c>
      <c r="C1203" s="11">
        <v>6.02</v>
      </c>
      <c r="D1203" s="11" t="s">
        <v>2381</v>
      </c>
      <c r="E1203" s="11" t="s">
        <v>2380</v>
      </c>
      <c r="F1203" s="11" t="s">
        <v>2382</v>
      </c>
      <c r="G1203" s="11">
        <v>1</v>
      </c>
      <c r="H1203" s="42" t="s">
        <v>2380</v>
      </c>
      <c r="I1203" s="11" t="str">
        <f t="shared" si="42"/>
        <v>Overweight</v>
      </c>
      <c r="J1203" s="43" t="str">
        <f t="shared" si="43"/>
        <v>Prediabetes</v>
      </c>
    </row>
    <row r="1204" spans="1:10" x14ac:dyDescent="0.25">
      <c r="A1204" s="11" t="s">
        <v>1168</v>
      </c>
      <c r="B1204" s="11">
        <v>22.42</v>
      </c>
      <c r="C1204" s="11">
        <v>7.96</v>
      </c>
      <c r="D1204" s="11" t="s">
        <v>2380</v>
      </c>
      <c r="E1204" s="11" t="s">
        <v>2380</v>
      </c>
      <c r="F1204" s="11" t="s">
        <v>2380</v>
      </c>
      <c r="G1204" s="12">
        <v>0</v>
      </c>
      <c r="H1204" s="41" t="s">
        <v>2380</v>
      </c>
      <c r="I1204" s="11" t="str">
        <f t="shared" si="42"/>
        <v>Healthy Weight</v>
      </c>
      <c r="J1204" s="43" t="str">
        <f t="shared" si="43"/>
        <v>Diabetes</v>
      </c>
    </row>
    <row r="1205" spans="1:10" x14ac:dyDescent="0.25">
      <c r="A1205" s="11" t="s">
        <v>1167</v>
      </c>
      <c r="B1205" s="11">
        <v>33.18</v>
      </c>
      <c r="C1205" s="11">
        <v>6.01</v>
      </c>
      <c r="D1205" s="11" t="s">
        <v>2381</v>
      </c>
      <c r="E1205" s="11" t="s">
        <v>2380</v>
      </c>
      <c r="F1205" s="11" t="s">
        <v>2380</v>
      </c>
      <c r="G1205" s="11">
        <v>1</v>
      </c>
      <c r="H1205" s="42" t="s">
        <v>2380</v>
      </c>
      <c r="I1205" s="11" t="str">
        <f t="shared" si="42"/>
        <v>Obesity</v>
      </c>
      <c r="J1205" s="43" t="str">
        <f t="shared" si="43"/>
        <v>Prediabetes</v>
      </c>
    </row>
    <row r="1206" spans="1:10" x14ac:dyDescent="0.25">
      <c r="A1206" s="11" t="s">
        <v>1166</v>
      </c>
      <c r="B1206" s="11">
        <v>43.04</v>
      </c>
      <c r="C1206" s="11">
        <v>5.9</v>
      </c>
      <c r="D1206" s="11" t="s">
        <v>2381</v>
      </c>
      <c r="E1206" s="11" t="s">
        <v>2380</v>
      </c>
      <c r="F1206" s="11" t="s">
        <v>2380</v>
      </c>
      <c r="G1206" s="12">
        <v>0</v>
      </c>
      <c r="H1206" s="42" t="s">
        <v>2380</v>
      </c>
      <c r="I1206" s="11" t="str">
        <f t="shared" si="42"/>
        <v>Obesity</v>
      </c>
      <c r="J1206" s="43" t="str">
        <f t="shared" si="43"/>
        <v>Prediabetes</v>
      </c>
    </row>
    <row r="1207" spans="1:10" x14ac:dyDescent="0.25">
      <c r="A1207" s="11" t="s">
        <v>1165</v>
      </c>
      <c r="B1207" s="11">
        <v>34.15</v>
      </c>
      <c r="C1207" s="11">
        <v>4.49</v>
      </c>
      <c r="D1207" s="11" t="s">
        <v>2381</v>
      </c>
      <c r="E1207" s="11" t="s">
        <v>2380</v>
      </c>
      <c r="F1207" s="11" t="s">
        <v>2380</v>
      </c>
      <c r="G1207" s="11">
        <v>1</v>
      </c>
      <c r="H1207" s="42" t="s">
        <v>2380</v>
      </c>
      <c r="I1207" s="11" t="str">
        <f t="shared" si="42"/>
        <v>Obesity</v>
      </c>
      <c r="J1207" s="43" t="str">
        <f t="shared" si="43"/>
        <v>Normal</v>
      </c>
    </row>
    <row r="1208" spans="1:10" x14ac:dyDescent="0.25">
      <c r="A1208" s="11" t="s">
        <v>1164</v>
      </c>
      <c r="B1208" s="11">
        <v>25.78</v>
      </c>
      <c r="C1208" s="11">
        <v>6.25</v>
      </c>
      <c r="D1208" s="11" t="s">
        <v>2380</v>
      </c>
      <c r="E1208" s="11" t="s">
        <v>2380</v>
      </c>
      <c r="F1208" s="11" t="s">
        <v>2380</v>
      </c>
      <c r="G1208" s="12">
        <v>0</v>
      </c>
      <c r="H1208" s="41" t="s">
        <v>2380</v>
      </c>
      <c r="I1208" s="11" t="str">
        <f t="shared" si="42"/>
        <v>Overweight</v>
      </c>
      <c r="J1208" s="43" t="str">
        <f t="shared" si="43"/>
        <v>Prediabetes</v>
      </c>
    </row>
    <row r="1209" spans="1:10" x14ac:dyDescent="0.25">
      <c r="A1209" s="11" t="s">
        <v>1163</v>
      </c>
      <c r="B1209" s="11">
        <v>21.02</v>
      </c>
      <c r="C1209" s="11">
        <v>9.6199999999999992</v>
      </c>
      <c r="D1209" s="11" t="s">
        <v>2381</v>
      </c>
      <c r="E1209" s="11" t="s">
        <v>2380</v>
      </c>
      <c r="F1209" s="11" t="s">
        <v>2382</v>
      </c>
      <c r="G1209" s="11">
        <v>1</v>
      </c>
      <c r="H1209" s="42" t="s">
        <v>2380</v>
      </c>
      <c r="I1209" s="11" t="str">
        <f t="shared" si="42"/>
        <v>Healthy Weight</v>
      </c>
      <c r="J1209" s="43" t="str">
        <f t="shared" si="43"/>
        <v>Diabetes</v>
      </c>
    </row>
    <row r="1210" spans="1:10" x14ac:dyDescent="0.25">
      <c r="A1210" s="11" t="s">
        <v>1162</v>
      </c>
      <c r="B1210" s="11">
        <v>37.51</v>
      </c>
      <c r="C1210" s="11">
        <v>11.06</v>
      </c>
      <c r="D1210" s="11" t="s">
        <v>2380</v>
      </c>
      <c r="E1210" s="11" t="s">
        <v>2380</v>
      </c>
      <c r="F1210" s="11" t="s">
        <v>2380</v>
      </c>
      <c r="G1210" s="11">
        <v>2</v>
      </c>
      <c r="H1210" s="41" t="s">
        <v>2380</v>
      </c>
      <c r="I1210" s="11" t="str">
        <f t="shared" si="42"/>
        <v>Obesity</v>
      </c>
      <c r="J1210" s="43" t="str">
        <f t="shared" si="43"/>
        <v>Diabetes</v>
      </c>
    </row>
    <row r="1211" spans="1:10" x14ac:dyDescent="0.25">
      <c r="A1211" s="11" t="s">
        <v>1161</v>
      </c>
      <c r="B1211" s="11">
        <v>25.745000000000001</v>
      </c>
      <c r="C1211" s="11">
        <v>6.11</v>
      </c>
      <c r="D1211" s="11" t="s">
        <v>2381</v>
      </c>
      <c r="E1211" s="11" t="s">
        <v>2380</v>
      </c>
      <c r="F1211" s="11" t="s">
        <v>2380</v>
      </c>
      <c r="G1211" s="12">
        <v>0</v>
      </c>
      <c r="H1211" s="42" t="s">
        <v>2380</v>
      </c>
      <c r="I1211" s="11" t="str">
        <f t="shared" si="42"/>
        <v>Overweight</v>
      </c>
      <c r="J1211" s="43" t="str">
        <f t="shared" si="43"/>
        <v>Prediabetes</v>
      </c>
    </row>
    <row r="1212" spans="1:10" x14ac:dyDescent="0.25">
      <c r="A1212" s="11" t="s">
        <v>1160</v>
      </c>
      <c r="B1212" s="11">
        <v>31.35</v>
      </c>
      <c r="C1212" s="11">
        <v>11.49</v>
      </c>
      <c r="D1212" s="11" t="s">
        <v>2380</v>
      </c>
      <c r="E1212" s="11" t="s">
        <v>2380</v>
      </c>
      <c r="F1212" s="11" t="s">
        <v>2380</v>
      </c>
      <c r="G1212" s="11">
        <v>2</v>
      </c>
      <c r="H1212" s="41" t="s">
        <v>2380</v>
      </c>
      <c r="I1212" s="11" t="str">
        <f t="shared" si="42"/>
        <v>Obesity</v>
      </c>
      <c r="J1212" s="43" t="str">
        <f t="shared" si="43"/>
        <v>Diabetes</v>
      </c>
    </row>
    <row r="1213" spans="1:10" x14ac:dyDescent="0.25">
      <c r="A1213" s="11" t="s">
        <v>1159</v>
      </c>
      <c r="B1213" s="11">
        <v>29.83</v>
      </c>
      <c r="C1213" s="11">
        <v>8.68</v>
      </c>
      <c r="D1213" s="11" t="s">
        <v>2380</v>
      </c>
      <c r="E1213" s="11" t="s">
        <v>2380</v>
      </c>
      <c r="F1213" s="11" t="s">
        <v>2380</v>
      </c>
      <c r="G1213" s="11">
        <v>2</v>
      </c>
      <c r="H1213" s="41" t="s">
        <v>2380</v>
      </c>
      <c r="I1213" s="11" t="str">
        <f t="shared" si="42"/>
        <v>Overweight</v>
      </c>
      <c r="J1213" s="43" t="str">
        <f t="shared" si="43"/>
        <v>Diabetes</v>
      </c>
    </row>
    <row r="1214" spans="1:10" x14ac:dyDescent="0.25">
      <c r="A1214" s="11" t="s">
        <v>1158</v>
      </c>
      <c r="B1214" s="11">
        <v>25.49</v>
      </c>
      <c r="C1214" s="11">
        <v>5.68</v>
      </c>
      <c r="D1214" s="11" t="s">
        <v>2381</v>
      </c>
      <c r="E1214" s="11" t="s">
        <v>2380</v>
      </c>
      <c r="F1214" s="11" t="s">
        <v>2382</v>
      </c>
      <c r="G1214" s="11">
        <v>1</v>
      </c>
      <c r="H1214" s="42" t="s">
        <v>2380</v>
      </c>
      <c r="I1214" s="11" t="str">
        <f t="shared" si="42"/>
        <v>Overweight</v>
      </c>
      <c r="J1214" s="43" t="str">
        <f t="shared" si="43"/>
        <v>Normal</v>
      </c>
    </row>
    <row r="1215" spans="1:10" x14ac:dyDescent="0.25">
      <c r="A1215" s="11" t="s">
        <v>1157</v>
      </c>
      <c r="B1215" s="11">
        <v>34.1</v>
      </c>
      <c r="C1215" s="11">
        <v>8.4499999999999993</v>
      </c>
      <c r="D1215" s="11" t="s">
        <v>2380</v>
      </c>
      <c r="E1215" s="11" t="s">
        <v>2380</v>
      </c>
      <c r="F1215" s="11" t="s">
        <v>2380</v>
      </c>
      <c r="G1215" s="12">
        <v>0</v>
      </c>
      <c r="H1215" s="41" t="s">
        <v>2380</v>
      </c>
      <c r="I1215" s="11" t="str">
        <f t="shared" si="42"/>
        <v>Obesity</v>
      </c>
      <c r="J1215" s="43" t="str">
        <f t="shared" si="43"/>
        <v>Diabetes</v>
      </c>
    </row>
    <row r="1216" spans="1:10" x14ac:dyDescent="0.25">
      <c r="A1216" s="11" t="s">
        <v>1156</v>
      </c>
      <c r="B1216" s="11">
        <v>25.84</v>
      </c>
      <c r="C1216" s="11">
        <v>8.51</v>
      </c>
      <c r="D1216" s="11" t="s">
        <v>2380</v>
      </c>
      <c r="E1216" s="11" t="s">
        <v>2380</v>
      </c>
      <c r="F1216" s="11" t="s">
        <v>2380</v>
      </c>
      <c r="G1216" s="11">
        <v>2</v>
      </c>
      <c r="H1216" s="41" t="s">
        <v>2380</v>
      </c>
      <c r="I1216" s="11" t="str">
        <f t="shared" si="42"/>
        <v>Overweight</v>
      </c>
      <c r="J1216" s="43" t="str">
        <f t="shared" si="43"/>
        <v>Diabetes</v>
      </c>
    </row>
    <row r="1217" spans="1:10" x14ac:dyDescent="0.25">
      <c r="A1217" s="11" t="s">
        <v>1155</v>
      </c>
      <c r="B1217" s="11">
        <v>20.6</v>
      </c>
      <c r="C1217" s="11">
        <v>7.62</v>
      </c>
      <c r="D1217" s="11" t="s">
        <v>2380</v>
      </c>
      <c r="E1217" s="11" t="s">
        <v>2380</v>
      </c>
      <c r="F1217" s="11" t="s">
        <v>2380</v>
      </c>
      <c r="G1217" s="12">
        <v>0</v>
      </c>
      <c r="H1217" s="41" t="s">
        <v>2380</v>
      </c>
      <c r="I1217" s="11" t="str">
        <f t="shared" si="42"/>
        <v>Healthy Weight</v>
      </c>
      <c r="J1217" s="43" t="str">
        <f t="shared" si="43"/>
        <v>Diabetes</v>
      </c>
    </row>
    <row r="1218" spans="1:10" x14ac:dyDescent="0.25">
      <c r="A1218" s="11" t="s">
        <v>1154</v>
      </c>
      <c r="B1218" s="11">
        <v>28.88</v>
      </c>
      <c r="C1218" s="11">
        <v>10.18</v>
      </c>
      <c r="D1218" s="11" t="s">
        <v>2380</v>
      </c>
      <c r="E1218" s="11" t="s">
        <v>2380</v>
      </c>
      <c r="F1218" s="11" t="s">
        <v>2380</v>
      </c>
      <c r="G1218" s="12">
        <v>0</v>
      </c>
      <c r="H1218" s="41" t="s">
        <v>2380</v>
      </c>
      <c r="I1218" s="11" t="str">
        <f t="shared" si="42"/>
        <v>Overweight</v>
      </c>
      <c r="J1218" s="43" t="str">
        <f t="shared" si="43"/>
        <v>Diabetes</v>
      </c>
    </row>
    <row r="1219" spans="1:10" x14ac:dyDescent="0.25">
      <c r="A1219" s="11" t="s">
        <v>1153</v>
      </c>
      <c r="B1219" s="11">
        <v>28.24</v>
      </c>
      <c r="C1219" s="11">
        <v>5.36</v>
      </c>
      <c r="D1219" s="11" t="s">
        <v>2380</v>
      </c>
      <c r="E1219" s="11" t="s">
        <v>2380</v>
      </c>
      <c r="F1219" s="11" t="s">
        <v>2380</v>
      </c>
      <c r="G1219" s="12">
        <v>0</v>
      </c>
      <c r="H1219" s="41" t="s">
        <v>2380</v>
      </c>
      <c r="I1219" s="11" t="str">
        <f t="shared" ref="I1219:I1282" si="44">IF(B1219 &lt; 18.5, "Underweight", IF(B1219 &lt; 25, "Healthy Weight", IF(B1219 &lt; 30, "Overweight", "Obesity")))</f>
        <v>Overweight</v>
      </c>
      <c r="J1219" s="43" t="str">
        <f t="shared" ref="J1219:J1282" si="45">IF(C1219 &lt; 5.7, "Normal", IF(C1219 &lt;= 6.4, "Prediabetes", "Diabetes"))</f>
        <v>Normal</v>
      </c>
    </row>
    <row r="1220" spans="1:10" x14ac:dyDescent="0.25">
      <c r="A1220" s="11" t="s">
        <v>1152</v>
      </c>
      <c r="B1220" s="11">
        <v>25.46</v>
      </c>
      <c r="C1220" s="11">
        <v>11.78</v>
      </c>
      <c r="D1220" s="11" t="s">
        <v>2381</v>
      </c>
      <c r="E1220" s="11" t="s">
        <v>2380</v>
      </c>
      <c r="F1220" s="11" t="s">
        <v>2380</v>
      </c>
      <c r="G1220" s="11">
        <v>1</v>
      </c>
      <c r="H1220" s="42" t="s">
        <v>2380</v>
      </c>
      <c r="I1220" s="11" t="str">
        <f t="shared" si="44"/>
        <v>Overweight</v>
      </c>
      <c r="J1220" s="43" t="str">
        <f t="shared" si="45"/>
        <v>Diabetes</v>
      </c>
    </row>
    <row r="1221" spans="1:10" x14ac:dyDescent="0.25">
      <c r="A1221" s="11" t="s">
        <v>1151</v>
      </c>
      <c r="B1221" s="11">
        <v>29.64</v>
      </c>
      <c r="C1221" s="11">
        <v>10.82</v>
      </c>
      <c r="D1221" s="11" t="s">
        <v>2381</v>
      </c>
      <c r="E1221" s="11" t="s">
        <v>2380</v>
      </c>
      <c r="F1221" s="11" t="s">
        <v>2380</v>
      </c>
      <c r="G1221" s="12">
        <v>0</v>
      </c>
      <c r="H1221" s="42" t="s">
        <v>2380</v>
      </c>
      <c r="I1221" s="11" t="str">
        <f t="shared" si="44"/>
        <v>Overweight</v>
      </c>
      <c r="J1221" s="43" t="str">
        <f t="shared" si="45"/>
        <v>Diabetes</v>
      </c>
    </row>
    <row r="1222" spans="1:10" x14ac:dyDescent="0.25">
      <c r="A1222" s="11" t="s">
        <v>1150</v>
      </c>
      <c r="B1222" s="11">
        <v>31.27</v>
      </c>
      <c r="C1222" s="11">
        <v>7.73</v>
      </c>
      <c r="D1222" s="11" t="s">
        <v>2381</v>
      </c>
      <c r="E1222" s="11" t="s">
        <v>2380</v>
      </c>
      <c r="F1222" s="11" t="s">
        <v>2380</v>
      </c>
      <c r="G1222" s="11">
        <v>1</v>
      </c>
      <c r="H1222" s="42" t="s">
        <v>2380</v>
      </c>
      <c r="I1222" s="11" t="str">
        <f t="shared" si="44"/>
        <v>Obesity</v>
      </c>
      <c r="J1222" s="43" t="str">
        <f t="shared" si="45"/>
        <v>Diabetes</v>
      </c>
    </row>
    <row r="1223" spans="1:10" x14ac:dyDescent="0.25">
      <c r="A1223" s="11" t="s">
        <v>1149</v>
      </c>
      <c r="B1223" s="11">
        <v>19.95</v>
      </c>
      <c r="C1223" s="11">
        <v>6.24</v>
      </c>
      <c r="D1223" s="11" t="s">
        <v>2381</v>
      </c>
      <c r="E1223" s="11" t="s">
        <v>2380</v>
      </c>
      <c r="F1223" s="11" t="s">
        <v>2380</v>
      </c>
      <c r="G1223" s="12">
        <v>0</v>
      </c>
      <c r="H1223" s="42" t="s">
        <v>2380</v>
      </c>
      <c r="I1223" s="11" t="str">
        <f t="shared" si="44"/>
        <v>Healthy Weight</v>
      </c>
      <c r="J1223" s="43" t="str">
        <f t="shared" si="45"/>
        <v>Prediabetes</v>
      </c>
    </row>
    <row r="1224" spans="1:10" x14ac:dyDescent="0.25">
      <c r="A1224" s="11" t="s">
        <v>1148</v>
      </c>
      <c r="B1224" s="11">
        <v>21.3</v>
      </c>
      <c r="C1224" s="11">
        <v>10.42</v>
      </c>
      <c r="D1224" s="11" t="s">
        <v>2380</v>
      </c>
      <c r="E1224" s="11" t="s">
        <v>2380</v>
      </c>
      <c r="F1224" s="11" t="s">
        <v>2380</v>
      </c>
      <c r="G1224" s="11">
        <v>2</v>
      </c>
      <c r="H1224" s="41" t="s">
        <v>2380</v>
      </c>
      <c r="I1224" s="11" t="str">
        <f t="shared" si="44"/>
        <v>Healthy Weight</v>
      </c>
      <c r="J1224" s="43" t="str">
        <f t="shared" si="45"/>
        <v>Diabetes</v>
      </c>
    </row>
    <row r="1225" spans="1:10" x14ac:dyDescent="0.25">
      <c r="A1225" s="11" t="s">
        <v>1147</v>
      </c>
      <c r="B1225" s="11">
        <v>31.635000000000002</v>
      </c>
      <c r="C1225" s="11">
        <v>11.11</v>
      </c>
      <c r="D1225" s="11" t="s">
        <v>2380</v>
      </c>
      <c r="E1225" s="11" t="s">
        <v>2380</v>
      </c>
      <c r="F1225" s="11" t="s">
        <v>2380</v>
      </c>
      <c r="G1225" s="12">
        <v>0</v>
      </c>
      <c r="H1225" s="41" t="s">
        <v>2380</v>
      </c>
      <c r="I1225" s="11" t="str">
        <f t="shared" si="44"/>
        <v>Obesity</v>
      </c>
      <c r="J1225" s="43" t="str">
        <f t="shared" si="45"/>
        <v>Diabetes</v>
      </c>
    </row>
    <row r="1226" spans="1:10" x14ac:dyDescent="0.25">
      <c r="A1226" s="11" t="s">
        <v>1146</v>
      </c>
      <c r="B1226" s="11">
        <v>23.9</v>
      </c>
      <c r="C1226" s="11">
        <v>7.67</v>
      </c>
      <c r="D1226" s="11" t="s">
        <v>2381</v>
      </c>
      <c r="E1226" s="11" t="s">
        <v>2380</v>
      </c>
      <c r="F1226" s="11" t="s">
        <v>2380</v>
      </c>
      <c r="G1226" s="11">
        <v>2</v>
      </c>
      <c r="H1226" s="42" t="s">
        <v>2380</v>
      </c>
      <c r="I1226" s="11" t="str">
        <f t="shared" si="44"/>
        <v>Healthy Weight</v>
      </c>
      <c r="J1226" s="43" t="str">
        <f t="shared" si="45"/>
        <v>Diabetes</v>
      </c>
    </row>
    <row r="1227" spans="1:10" x14ac:dyDescent="0.25">
      <c r="A1227" s="11" t="s">
        <v>1145</v>
      </c>
      <c r="B1227" s="11">
        <v>34.15</v>
      </c>
      <c r="C1227" s="11">
        <v>6.15</v>
      </c>
      <c r="D1227" s="11" t="s">
        <v>2380</v>
      </c>
      <c r="E1227" s="11" t="s">
        <v>2380</v>
      </c>
      <c r="F1227" s="11" t="s">
        <v>2380</v>
      </c>
      <c r="G1227" s="12">
        <v>0</v>
      </c>
      <c r="H1227" s="41" t="s">
        <v>2380</v>
      </c>
      <c r="I1227" s="11" t="str">
        <f t="shared" si="44"/>
        <v>Obesity</v>
      </c>
      <c r="J1227" s="43" t="str">
        <f t="shared" si="45"/>
        <v>Prediabetes</v>
      </c>
    </row>
    <row r="1228" spans="1:10" x14ac:dyDescent="0.25">
      <c r="A1228" s="11" t="s">
        <v>1144</v>
      </c>
      <c r="B1228" s="11">
        <v>28.71</v>
      </c>
      <c r="C1228" s="11">
        <v>5.71</v>
      </c>
      <c r="D1228" s="11" t="s">
        <v>2380</v>
      </c>
      <c r="E1228" s="11" t="s">
        <v>2380</v>
      </c>
      <c r="F1228" s="11" t="s">
        <v>2380</v>
      </c>
      <c r="G1228" s="12">
        <v>0</v>
      </c>
      <c r="H1228" s="41" t="s">
        <v>2380</v>
      </c>
      <c r="I1228" s="11" t="str">
        <f t="shared" si="44"/>
        <v>Overweight</v>
      </c>
      <c r="J1228" s="43" t="str">
        <f t="shared" si="45"/>
        <v>Prediabetes</v>
      </c>
    </row>
    <row r="1229" spans="1:10" x14ac:dyDescent="0.25">
      <c r="A1229" s="11" t="s">
        <v>1143</v>
      </c>
      <c r="B1229" s="11">
        <v>36.700000000000003</v>
      </c>
      <c r="C1229" s="11">
        <v>8.6999999999999993</v>
      </c>
      <c r="D1229" s="11" t="s">
        <v>2381</v>
      </c>
      <c r="E1229" s="11" t="s">
        <v>2380</v>
      </c>
      <c r="F1229" s="11" t="s">
        <v>2380</v>
      </c>
      <c r="G1229" s="11">
        <v>2</v>
      </c>
      <c r="H1229" s="42" t="s">
        <v>2380</v>
      </c>
      <c r="I1229" s="11" t="str">
        <f t="shared" si="44"/>
        <v>Obesity</v>
      </c>
      <c r="J1229" s="43" t="str">
        <f t="shared" si="45"/>
        <v>Diabetes</v>
      </c>
    </row>
    <row r="1230" spans="1:10" x14ac:dyDescent="0.25">
      <c r="A1230" s="11" t="s">
        <v>1142</v>
      </c>
      <c r="B1230" s="11">
        <v>34.1</v>
      </c>
      <c r="C1230" s="11">
        <v>9.0399999999999991</v>
      </c>
      <c r="D1230" s="11" t="s">
        <v>2381</v>
      </c>
      <c r="E1230" s="11" t="s">
        <v>2380</v>
      </c>
      <c r="F1230" s="11" t="s">
        <v>2380</v>
      </c>
      <c r="G1230" s="11">
        <v>2</v>
      </c>
      <c r="H1230" s="42" t="s">
        <v>2380</v>
      </c>
      <c r="I1230" s="11" t="str">
        <f t="shared" si="44"/>
        <v>Obesity</v>
      </c>
      <c r="J1230" s="43" t="str">
        <f t="shared" si="45"/>
        <v>Diabetes</v>
      </c>
    </row>
    <row r="1231" spans="1:10" x14ac:dyDescent="0.25">
      <c r="A1231" s="11" t="s">
        <v>1141</v>
      </c>
      <c r="B1231" s="11">
        <v>25.7</v>
      </c>
      <c r="C1231" s="11">
        <v>5.61</v>
      </c>
      <c r="D1231" s="11" t="s">
        <v>2380</v>
      </c>
      <c r="E1231" s="11" t="s">
        <v>2380</v>
      </c>
      <c r="F1231" s="11" t="s">
        <v>2380</v>
      </c>
      <c r="G1231" s="12">
        <v>0</v>
      </c>
      <c r="H1231" s="41" t="s">
        <v>2380</v>
      </c>
      <c r="I1231" s="11" t="str">
        <f t="shared" si="44"/>
        <v>Overweight</v>
      </c>
      <c r="J1231" s="43" t="str">
        <f t="shared" si="45"/>
        <v>Normal</v>
      </c>
    </row>
    <row r="1232" spans="1:10" x14ac:dyDescent="0.25">
      <c r="A1232" s="11" t="s">
        <v>1140</v>
      </c>
      <c r="B1232" s="11">
        <v>21.68</v>
      </c>
      <c r="C1232" s="11">
        <v>8.1199999999999992</v>
      </c>
      <c r="D1232" s="11" t="s">
        <v>2380</v>
      </c>
      <c r="E1232" s="11" t="s">
        <v>2380</v>
      </c>
      <c r="F1232" s="11" t="s">
        <v>2380</v>
      </c>
      <c r="G1232" s="12">
        <v>0</v>
      </c>
      <c r="H1232" s="41" t="s">
        <v>2380</v>
      </c>
      <c r="I1232" s="11" t="str">
        <f t="shared" si="44"/>
        <v>Healthy Weight</v>
      </c>
      <c r="J1232" s="43" t="str">
        <f t="shared" si="45"/>
        <v>Diabetes</v>
      </c>
    </row>
    <row r="1233" spans="1:10" x14ac:dyDescent="0.25">
      <c r="A1233" s="11" t="s">
        <v>1139</v>
      </c>
      <c r="B1233" s="11">
        <v>25.175000000000001</v>
      </c>
      <c r="C1233" s="11">
        <v>4.74</v>
      </c>
      <c r="D1233" s="11" t="s">
        <v>2380</v>
      </c>
      <c r="E1233" s="11" t="s">
        <v>2380</v>
      </c>
      <c r="F1233" s="11" t="s">
        <v>2380</v>
      </c>
      <c r="G1233" s="12">
        <v>0</v>
      </c>
      <c r="H1233" s="41" t="s">
        <v>2380</v>
      </c>
      <c r="I1233" s="11" t="str">
        <f t="shared" si="44"/>
        <v>Overweight</v>
      </c>
      <c r="J1233" s="43" t="str">
        <f t="shared" si="45"/>
        <v>Normal</v>
      </c>
    </row>
    <row r="1234" spans="1:10" x14ac:dyDescent="0.25">
      <c r="A1234" s="11" t="s">
        <v>1138</v>
      </c>
      <c r="B1234" s="11">
        <v>44.77</v>
      </c>
      <c r="C1234" s="11">
        <v>4.0599999999999996</v>
      </c>
      <c r="D1234" s="11" t="s">
        <v>2380</v>
      </c>
      <c r="E1234" s="11" t="s">
        <v>2380</v>
      </c>
      <c r="F1234" s="11" t="s">
        <v>2380</v>
      </c>
      <c r="G1234" s="11">
        <v>2</v>
      </c>
      <c r="H1234" s="41" t="s">
        <v>2380</v>
      </c>
      <c r="I1234" s="11" t="str">
        <f t="shared" si="44"/>
        <v>Obesity</v>
      </c>
      <c r="J1234" s="43" t="str">
        <f t="shared" si="45"/>
        <v>Normal</v>
      </c>
    </row>
    <row r="1235" spans="1:10" x14ac:dyDescent="0.25">
      <c r="A1235" s="11" t="s">
        <v>1137</v>
      </c>
      <c r="B1235" s="11">
        <v>37.07</v>
      </c>
      <c r="C1235" s="11">
        <v>5.69</v>
      </c>
      <c r="D1235" s="11" t="s">
        <v>2380</v>
      </c>
      <c r="E1235" s="11" t="s">
        <v>2380</v>
      </c>
      <c r="F1235" s="11" t="s">
        <v>2380</v>
      </c>
      <c r="G1235" s="11">
        <v>2</v>
      </c>
      <c r="H1235" s="41" t="s">
        <v>2380</v>
      </c>
      <c r="I1235" s="11" t="str">
        <f t="shared" si="44"/>
        <v>Obesity</v>
      </c>
      <c r="J1235" s="43" t="str">
        <f t="shared" si="45"/>
        <v>Normal</v>
      </c>
    </row>
    <row r="1236" spans="1:10" x14ac:dyDescent="0.25">
      <c r="A1236" s="11" t="s">
        <v>1136</v>
      </c>
      <c r="B1236" s="11">
        <v>39.799999999999997</v>
      </c>
      <c r="C1236" s="11">
        <v>5.66</v>
      </c>
      <c r="D1236" s="11" t="s">
        <v>2380</v>
      </c>
      <c r="E1236" s="11" t="s">
        <v>2380</v>
      </c>
      <c r="F1236" s="11" t="s">
        <v>2382</v>
      </c>
      <c r="G1236" s="11">
        <v>1</v>
      </c>
      <c r="H1236" s="41" t="s">
        <v>2380</v>
      </c>
      <c r="I1236" s="11" t="str">
        <f t="shared" si="44"/>
        <v>Obesity</v>
      </c>
      <c r="J1236" s="43" t="str">
        <f t="shared" si="45"/>
        <v>Normal</v>
      </c>
    </row>
    <row r="1237" spans="1:10" x14ac:dyDescent="0.25">
      <c r="A1237" s="11" t="s">
        <v>1135</v>
      </c>
      <c r="B1237" s="11">
        <v>26.36</v>
      </c>
      <c r="C1237" s="11">
        <v>4.32</v>
      </c>
      <c r="D1237" s="11" t="s">
        <v>2380</v>
      </c>
      <c r="E1237" s="11" t="s">
        <v>2380</v>
      </c>
      <c r="F1237" s="11" t="s">
        <v>2382</v>
      </c>
      <c r="G1237" s="11">
        <v>1</v>
      </c>
      <c r="H1237" s="41" t="s">
        <v>2380</v>
      </c>
      <c r="I1237" s="11" t="str">
        <f t="shared" si="44"/>
        <v>Overweight</v>
      </c>
      <c r="J1237" s="43" t="str">
        <f t="shared" si="45"/>
        <v>Normal</v>
      </c>
    </row>
    <row r="1238" spans="1:10" x14ac:dyDescent="0.25">
      <c r="A1238" s="11" t="s">
        <v>1134</v>
      </c>
      <c r="B1238" s="11">
        <v>29.925000000000001</v>
      </c>
      <c r="C1238" s="11">
        <v>8.2899999999999991</v>
      </c>
      <c r="D1238" s="11" t="s">
        <v>2380</v>
      </c>
      <c r="E1238" s="11" t="s">
        <v>2380</v>
      </c>
      <c r="F1238" s="11" t="s">
        <v>2380</v>
      </c>
      <c r="G1238" s="11">
        <v>2</v>
      </c>
      <c r="H1238" s="41" t="s">
        <v>2380</v>
      </c>
      <c r="I1238" s="11" t="str">
        <f t="shared" si="44"/>
        <v>Overweight</v>
      </c>
      <c r="J1238" s="43" t="str">
        <f t="shared" si="45"/>
        <v>Diabetes</v>
      </c>
    </row>
    <row r="1239" spans="1:10" x14ac:dyDescent="0.25">
      <c r="A1239" s="11" t="s">
        <v>1133</v>
      </c>
      <c r="B1239" s="11">
        <v>37.29</v>
      </c>
      <c r="C1239" s="11">
        <v>10.46</v>
      </c>
      <c r="D1239" s="11" t="s">
        <v>2380</v>
      </c>
      <c r="E1239" s="11" t="s">
        <v>2380</v>
      </c>
      <c r="F1239" s="11" t="s">
        <v>2380</v>
      </c>
      <c r="G1239" s="12">
        <v>0</v>
      </c>
      <c r="H1239" s="41" t="s">
        <v>2380</v>
      </c>
      <c r="I1239" s="11" t="str">
        <f t="shared" si="44"/>
        <v>Obesity</v>
      </c>
      <c r="J1239" s="43" t="str">
        <f t="shared" si="45"/>
        <v>Diabetes</v>
      </c>
    </row>
    <row r="1240" spans="1:10" x14ac:dyDescent="0.25">
      <c r="A1240" s="11" t="s">
        <v>1132</v>
      </c>
      <c r="B1240" s="11">
        <v>30.2</v>
      </c>
      <c r="C1240" s="11">
        <v>11.96</v>
      </c>
      <c r="D1240" s="11" t="s">
        <v>2380</v>
      </c>
      <c r="E1240" s="11" t="s">
        <v>2380</v>
      </c>
      <c r="F1240" s="11" t="s">
        <v>2380</v>
      </c>
      <c r="G1240" s="12">
        <v>0</v>
      </c>
      <c r="H1240" s="41" t="s">
        <v>2380</v>
      </c>
      <c r="I1240" s="11" t="str">
        <f t="shared" si="44"/>
        <v>Obesity</v>
      </c>
      <c r="J1240" s="43" t="str">
        <f t="shared" si="45"/>
        <v>Diabetes</v>
      </c>
    </row>
    <row r="1241" spans="1:10" x14ac:dyDescent="0.25">
      <c r="A1241" s="11" t="s">
        <v>1131</v>
      </c>
      <c r="B1241" s="11">
        <v>24.225000000000001</v>
      </c>
      <c r="C1241" s="11">
        <v>4.25</v>
      </c>
      <c r="D1241" s="11" t="s">
        <v>2381</v>
      </c>
      <c r="E1241" s="11" t="s">
        <v>2380</v>
      </c>
      <c r="F1241" s="11" t="s">
        <v>2382</v>
      </c>
      <c r="G1241" s="11">
        <v>1</v>
      </c>
      <c r="H1241" s="42" t="s">
        <v>2380</v>
      </c>
      <c r="I1241" s="11" t="str">
        <f t="shared" si="44"/>
        <v>Healthy Weight</v>
      </c>
      <c r="J1241" s="43" t="str">
        <f t="shared" si="45"/>
        <v>Normal</v>
      </c>
    </row>
    <row r="1242" spans="1:10" x14ac:dyDescent="0.25">
      <c r="A1242" s="11" t="s">
        <v>1130</v>
      </c>
      <c r="B1242" s="11">
        <v>31.445</v>
      </c>
      <c r="C1242" s="11">
        <v>8.33</v>
      </c>
      <c r="D1242" s="11" t="s">
        <v>2380</v>
      </c>
      <c r="E1242" s="11" t="s">
        <v>2380</v>
      </c>
      <c r="F1242" s="11" t="s">
        <v>2380</v>
      </c>
      <c r="G1242" s="12">
        <v>0</v>
      </c>
      <c r="H1242" s="41" t="s">
        <v>2380</v>
      </c>
      <c r="I1242" s="11" t="str">
        <f t="shared" si="44"/>
        <v>Obesity</v>
      </c>
      <c r="J1242" s="43" t="str">
        <f t="shared" si="45"/>
        <v>Diabetes</v>
      </c>
    </row>
    <row r="1243" spans="1:10" x14ac:dyDescent="0.25">
      <c r="A1243" s="11" t="s">
        <v>1129</v>
      </c>
      <c r="B1243" s="11">
        <v>38.880000000000003</v>
      </c>
      <c r="C1243" s="11">
        <v>4.29</v>
      </c>
      <c r="D1243" s="11" t="s">
        <v>2380</v>
      </c>
      <c r="E1243" s="11" t="s">
        <v>2380</v>
      </c>
      <c r="F1243" s="11" t="s">
        <v>2380</v>
      </c>
      <c r="G1243" s="11">
        <v>1</v>
      </c>
      <c r="H1243" s="41" t="s">
        <v>2380</v>
      </c>
      <c r="I1243" s="11" t="str">
        <f t="shared" si="44"/>
        <v>Obesity</v>
      </c>
      <c r="J1243" s="43" t="str">
        <f t="shared" si="45"/>
        <v>Normal</v>
      </c>
    </row>
    <row r="1244" spans="1:10" x14ac:dyDescent="0.25">
      <c r="A1244" s="11" t="s">
        <v>1128</v>
      </c>
      <c r="B1244" s="11">
        <v>43.89</v>
      </c>
      <c r="C1244" s="11">
        <v>6.32</v>
      </c>
      <c r="D1244" s="11" t="s">
        <v>2381</v>
      </c>
      <c r="E1244" s="11" t="s">
        <v>2380</v>
      </c>
      <c r="F1244" s="11" t="s">
        <v>2380</v>
      </c>
      <c r="G1244" s="12">
        <v>0</v>
      </c>
      <c r="H1244" s="42" t="s">
        <v>2380</v>
      </c>
      <c r="I1244" s="11" t="str">
        <f t="shared" si="44"/>
        <v>Obesity</v>
      </c>
      <c r="J1244" s="43" t="str">
        <f t="shared" si="45"/>
        <v>Prediabetes</v>
      </c>
    </row>
    <row r="1245" spans="1:10" x14ac:dyDescent="0.25">
      <c r="A1245" s="11" t="s">
        <v>1127</v>
      </c>
      <c r="B1245" s="11">
        <v>25.6</v>
      </c>
      <c r="C1245" s="11">
        <v>5.65</v>
      </c>
      <c r="D1245" s="11" t="s">
        <v>2380</v>
      </c>
      <c r="E1245" s="11" t="s">
        <v>2380</v>
      </c>
      <c r="F1245" s="11" t="s">
        <v>2380</v>
      </c>
      <c r="G1245" s="11">
        <v>2</v>
      </c>
      <c r="H1245" s="41" t="s">
        <v>2380</v>
      </c>
      <c r="I1245" s="11" t="str">
        <f t="shared" si="44"/>
        <v>Overweight</v>
      </c>
      <c r="J1245" s="43" t="str">
        <f t="shared" si="45"/>
        <v>Normal</v>
      </c>
    </row>
    <row r="1246" spans="1:10" x14ac:dyDescent="0.25">
      <c r="A1246" s="11" t="s">
        <v>1126</v>
      </c>
      <c r="B1246" s="11">
        <v>29.545000000000002</v>
      </c>
      <c r="C1246" s="11">
        <v>8.41</v>
      </c>
      <c r="D1246" s="11" t="s">
        <v>2381</v>
      </c>
      <c r="E1246" s="11" t="s">
        <v>2380</v>
      </c>
      <c r="F1246" s="11" t="s">
        <v>2380</v>
      </c>
      <c r="G1246" s="11">
        <v>1</v>
      </c>
      <c r="H1246" s="42" t="s">
        <v>2380</v>
      </c>
      <c r="I1246" s="11" t="str">
        <f t="shared" si="44"/>
        <v>Overweight</v>
      </c>
      <c r="J1246" s="43" t="str">
        <f t="shared" si="45"/>
        <v>Diabetes</v>
      </c>
    </row>
    <row r="1247" spans="1:10" x14ac:dyDescent="0.25">
      <c r="A1247" s="11" t="s">
        <v>1125</v>
      </c>
      <c r="B1247" s="11">
        <v>23.25</v>
      </c>
      <c r="C1247" s="11">
        <v>11.96</v>
      </c>
      <c r="D1247" s="11" t="s">
        <v>2381</v>
      </c>
      <c r="E1247" s="11" t="s">
        <v>2380</v>
      </c>
      <c r="F1247" s="11" t="s">
        <v>2380</v>
      </c>
      <c r="G1247" s="12">
        <v>0</v>
      </c>
      <c r="H1247" s="42" t="s">
        <v>2380</v>
      </c>
      <c r="I1247" s="11" t="str">
        <f t="shared" si="44"/>
        <v>Healthy Weight</v>
      </c>
      <c r="J1247" s="43" t="str">
        <f t="shared" si="45"/>
        <v>Diabetes</v>
      </c>
    </row>
    <row r="1248" spans="1:10" x14ac:dyDescent="0.25">
      <c r="A1248" s="11" t="s">
        <v>1124</v>
      </c>
      <c r="B1248" s="11">
        <v>43.95</v>
      </c>
      <c r="C1248" s="11">
        <v>5.17</v>
      </c>
      <c r="D1248" s="11" t="s">
        <v>2381</v>
      </c>
      <c r="E1248" s="11" t="s">
        <v>2380</v>
      </c>
      <c r="F1248" s="11" t="s">
        <v>2382</v>
      </c>
      <c r="G1248" s="11">
        <v>1</v>
      </c>
      <c r="H1248" s="42" t="s">
        <v>2380</v>
      </c>
      <c r="I1248" s="11" t="str">
        <f t="shared" si="44"/>
        <v>Obesity</v>
      </c>
      <c r="J1248" s="43" t="str">
        <f t="shared" si="45"/>
        <v>Normal</v>
      </c>
    </row>
    <row r="1249" spans="1:10" x14ac:dyDescent="0.25">
      <c r="A1249" s="11" t="s">
        <v>1123</v>
      </c>
      <c r="B1249" s="11">
        <v>21.85</v>
      </c>
      <c r="C1249" s="11">
        <v>8.76</v>
      </c>
      <c r="D1249" s="11" t="s">
        <v>2380</v>
      </c>
      <c r="E1249" s="11" t="s">
        <v>2380</v>
      </c>
      <c r="F1249" s="11" t="s">
        <v>2380</v>
      </c>
      <c r="G1249" s="12">
        <v>0</v>
      </c>
      <c r="H1249" s="41" t="s">
        <v>2380</v>
      </c>
      <c r="I1249" s="11" t="str">
        <f t="shared" si="44"/>
        <v>Healthy Weight</v>
      </c>
      <c r="J1249" s="43" t="str">
        <f t="shared" si="45"/>
        <v>Diabetes</v>
      </c>
    </row>
    <row r="1250" spans="1:10" x14ac:dyDescent="0.25">
      <c r="A1250" s="11" t="s">
        <v>1122</v>
      </c>
      <c r="B1250" s="11">
        <v>25.73</v>
      </c>
      <c r="C1250" s="11">
        <v>7.99</v>
      </c>
      <c r="D1250" s="11" t="s">
        <v>2380</v>
      </c>
      <c r="E1250" s="11" t="s">
        <v>2380</v>
      </c>
      <c r="F1250" s="11" t="s">
        <v>2380</v>
      </c>
      <c r="G1250" s="11">
        <v>2</v>
      </c>
      <c r="H1250" s="41" t="s">
        <v>2380</v>
      </c>
      <c r="I1250" s="11" t="str">
        <f t="shared" si="44"/>
        <v>Overweight</v>
      </c>
      <c r="J1250" s="43" t="str">
        <f t="shared" si="45"/>
        <v>Diabetes</v>
      </c>
    </row>
    <row r="1251" spans="1:10" x14ac:dyDescent="0.25">
      <c r="A1251" s="11" t="s">
        <v>1121</v>
      </c>
      <c r="B1251" s="11">
        <v>32.229999999999997</v>
      </c>
      <c r="C1251" s="11">
        <v>8.59</v>
      </c>
      <c r="D1251" s="11" t="s">
        <v>2380</v>
      </c>
      <c r="E1251" s="11" t="s">
        <v>2380</v>
      </c>
      <c r="F1251" s="11" t="s">
        <v>2380</v>
      </c>
      <c r="G1251" s="12">
        <v>0</v>
      </c>
      <c r="H1251" s="41" t="s">
        <v>2380</v>
      </c>
      <c r="I1251" s="11" t="str">
        <f t="shared" si="44"/>
        <v>Obesity</v>
      </c>
      <c r="J1251" s="43" t="str">
        <f t="shared" si="45"/>
        <v>Diabetes</v>
      </c>
    </row>
    <row r="1252" spans="1:10" x14ac:dyDescent="0.25">
      <c r="A1252" s="11" t="s">
        <v>1120</v>
      </c>
      <c r="B1252" s="11">
        <v>32.204999999999998</v>
      </c>
      <c r="C1252" s="11">
        <v>6.14</v>
      </c>
      <c r="D1252" s="11" t="s">
        <v>2380</v>
      </c>
      <c r="E1252" s="11" t="s">
        <v>2380</v>
      </c>
      <c r="F1252" s="11" t="s">
        <v>2380</v>
      </c>
      <c r="G1252" s="11">
        <v>2</v>
      </c>
      <c r="H1252" s="41" t="s">
        <v>2380</v>
      </c>
      <c r="I1252" s="11" t="str">
        <f t="shared" si="44"/>
        <v>Obesity</v>
      </c>
      <c r="J1252" s="43" t="str">
        <f t="shared" si="45"/>
        <v>Prediabetes</v>
      </c>
    </row>
    <row r="1253" spans="1:10" x14ac:dyDescent="0.25">
      <c r="A1253" s="11" t="s">
        <v>1119</v>
      </c>
      <c r="B1253" s="11">
        <v>26.41</v>
      </c>
      <c r="C1253" s="11">
        <v>4.08</v>
      </c>
      <c r="D1253" s="11" t="s">
        <v>2380</v>
      </c>
      <c r="E1253" s="11" t="s">
        <v>2380</v>
      </c>
      <c r="F1253" s="11" t="s">
        <v>2380</v>
      </c>
      <c r="G1253" s="11">
        <v>2</v>
      </c>
      <c r="H1253" s="41" t="s">
        <v>2380</v>
      </c>
      <c r="I1253" s="11" t="str">
        <f t="shared" si="44"/>
        <v>Overweight</v>
      </c>
      <c r="J1253" s="43" t="str">
        <f t="shared" si="45"/>
        <v>Normal</v>
      </c>
    </row>
    <row r="1254" spans="1:10" x14ac:dyDescent="0.25">
      <c r="A1254" s="11" t="s">
        <v>1118</v>
      </c>
      <c r="B1254" s="11">
        <v>30.2</v>
      </c>
      <c r="C1254" s="11">
        <v>6.25</v>
      </c>
      <c r="D1254" s="11" t="s">
        <v>2381</v>
      </c>
      <c r="E1254" s="11" t="s">
        <v>2380</v>
      </c>
      <c r="F1254" s="11" t="s">
        <v>2380</v>
      </c>
      <c r="G1254" s="12">
        <v>0</v>
      </c>
      <c r="H1254" s="42" t="s">
        <v>2380</v>
      </c>
      <c r="I1254" s="11" t="str">
        <f t="shared" si="44"/>
        <v>Obesity</v>
      </c>
      <c r="J1254" s="43" t="str">
        <f t="shared" si="45"/>
        <v>Prediabetes</v>
      </c>
    </row>
    <row r="1255" spans="1:10" x14ac:dyDescent="0.25">
      <c r="A1255" s="11" t="s">
        <v>1117</v>
      </c>
      <c r="B1255" s="11">
        <v>31.26</v>
      </c>
      <c r="C1255" s="11">
        <v>5.94</v>
      </c>
      <c r="D1255" s="11" t="s">
        <v>2381</v>
      </c>
      <c r="E1255" s="11" t="s">
        <v>2380</v>
      </c>
      <c r="F1255" s="11" t="s">
        <v>2380</v>
      </c>
      <c r="G1255" s="11">
        <v>1</v>
      </c>
      <c r="H1255" s="42" t="s">
        <v>2380</v>
      </c>
      <c r="I1255" s="11" t="str">
        <f t="shared" si="44"/>
        <v>Obesity</v>
      </c>
      <c r="J1255" s="43" t="str">
        <f t="shared" si="45"/>
        <v>Prediabetes</v>
      </c>
    </row>
    <row r="1256" spans="1:10" x14ac:dyDescent="0.25">
      <c r="A1256" s="11" t="s">
        <v>1116</v>
      </c>
      <c r="B1256" s="11">
        <v>33.725000000000001</v>
      </c>
      <c r="C1256" s="11">
        <v>6.45</v>
      </c>
      <c r="D1256" s="11" t="s">
        <v>2381</v>
      </c>
      <c r="E1256" s="11" t="s">
        <v>2380</v>
      </c>
      <c r="F1256" s="11" t="s">
        <v>2380</v>
      </c>
      <c r="G1256" s="12">
        <v>0</v>
      </c>
      <c r="H1256" s="42" t="s">
        <v>2380</v>
      </c>
      <c r="I1256" s="11" t="str">
        <f t="shared" si="44"/>
        <v>Obesity</v>
      </c>
      <c r="J1256" s="43" t="str">
        <f t="shared" si="45"/>
        <v>Diabetes</v>
      </c>
    </row>
    <row r="1257" spans="1:10" x14ac:dyDescent="0.25">
      <c r="A1257" s="11" t="s">
        <v>1115</v>
      </c>
      <c r="B1257" s="11">
        <v>28.9</v>
      </c>
      <c r="C1257" s="11">
        <v>5.74</v>
      </c>
      <c r="D1257" s="11" t="s">
        <v>2381</v>
      </c>
      <c r="E1257" s="11" t="s">
        <v>2380</v>
      </c>
      <c r="F1257" s="11" t="s">
        <v>2380</v>
      </c>
      <c r="G1257" s="12">
        <v>0</v>
      </c>
      <c r="H1257" s="42" t="s">
        <v>2380</v>
      </c>
      <c r="I1257" s="11" t="str">
        <f t="shared" si="44"/>
        <v>Overweight</v>
      </c>
      <c r="J1257" s="43" t="str">
        <f t="shared" si="45"/>
        <v>Prediabetes</v>
      </c>
    </row>
    <row r="1258" spans="1:10" x14ac:dyDescent="0.25">
      <c r="A1258" s="11" t="s">
        <v>1114</v>
      </c>
      <c r="B1258" s="11">
        <v>45.69</v>
      </c>
      <c r="C1258" s="11">
        <v>4.43</v>
      </c>
      <c r="D1258" s="11" t="s">
        <v>2381</v>
      </c>
      <c r="E1258" s="11" t="s">
        <v>2380</v>
      </c>
      <c r="F1258" s="11" t="s">
        <v>2380</v>
      </c>
      <c r="G1258" s="12">
        <v>0</v>
      </c>
      <c r="H1258" s="42" t="s">
        <v>2380</v>
      </c>
      <c r="I1258" s="11" t="str">
        <f t="shared" si="44"/>
        <v>Obesity</v>
      </c>
      <c r="J1258" s="43" t="str">
        <f t="shared" si="45"/>
        <v>Normal</v>
      </c>
    </row>
    <row r="1259" spans="1:10" x14ac:dyDescent="0.25">
      <c r="A1259" s="11" t="s">
        <v>1113</v>
      </c>
      <c r="B1259" s="11">
        <v>21.03</v>
      </c>
      <c r="C1259" s="11">
        <v>6.5</v>
      </c>
      <c r="D1259" s="11" t="s">
        <v>2380</v>
      </c>
      <c r="E1259" s="11" t="s">
        <v>2380</v>
      </c>
      <c r="F1259" s="11" t="s">
        <v>2380</v>
      </c>
      <c r="G1259" s="12">
        <v>0</v>
      </c>
      <c r="H1259" s="41" t="s">
        <v>2380</v>
      </c>
      <c r="I1259" s="11" t="str">
        <f t="shared" si="44"/>
        <v>Healthy Weight</v>
      </c>
      <c r="J1259" s="43" t="str">
        <f t="shared" si="45"/>
        <v>Diabetes</v>
      </c>
    </row>
    <row r="1260" spans="1:10" x14ac:dyDescent="0.25">
      <c r="A1260" s="11" t="s">
        <v>1112</v>
      </c>
      <c r="B1260" s="11">
        <v>37</v>
      </c>
      <c r="C1260" s="11">
        <v>8.75</v>
      </c>
      <c r="D1260" s="11" t="s">
        <v>2380</v>
      </c>
      <c r="E1260" s="11" t="s">
        <v>2380</v>
      </c>
      <c r="F1260" s="11" t="s">
        <v>2380</v>
      </c>
      <c r="G1260" s="12">
        <v>0</v>
      </c>
      <c r="H1260" s="41" t="s">
        <v>2380</v>
      </c>
      <c r="I1260" s="11" t="str">
        <f t="shared" si="44"/>
        <v>Obesity</v>
      </c>
      <c r="J1260" s="43" t="str">
        <f t="shared" si="45"/>
        <v>Diabetes</v>
      </c>
    </row>
    <row r="1261" spans="1:10" x14ac:dyDescent="0.25">
      <c r="A1261" s="11" t="s">
        <v>1111</v>
      </c>
      <c r="B1261" s="11">
        <v>25.4</v>
      </c>
      <c r="C1261" s="11">
        <v>11.96</v>
      </c>
      <c r="D1261" s="11" t="s">
        <v>2380</v>
      </c>
      <c r="E1261" s="11" t="s">
        <v>2380</v>
      </c>
      <c r="F1261" s="11" t="s">
        <v>2380</v>
      </c>
      <c r="G1261" s="12">
        <v>0</v>
      </c>
      <c r="H1261" s="41" t="s">
        <v>2380</v>
      </c>
      <c r="I1261" s="11" t="str">
        <f t="shared" si="44"/>
        <v>Overweight</v>
      </c>
      <c r="J1261" s="43" t="str">
        <f t="shared" si="45"/>
        <v>Diabetes</v>
      </c>
    </row>
    <row r="1262" spans="1:10" x14ac:dyDescent="0.25">
      <c r="A1262" s="11" t="s">
        <v>1110</v>
      </c>
      <c r="B1262" s="11">
        <v>32.299999999999997</v>
      </c>
      <c r="C1262" s="11">
        <v>10.54</v>
      </c>
      <c r="D1262" s="11" t="s">
        <v>2380</v>
      </c>
      <c r="E1262" s="11" t="s">
        <v>2380</v>
      </c>
      <c r="F1262" s="11" t="s">
        <v>2380</v>
      </c>
      <c r="G1262" s="12">
        <v>0</v>
      </c>
      <c r="H1262" s="41" t="s">
        <v>2380</v>
      </c>
      <c r="I1262" s="11" t="str">
        <f t="shared" si="44"/>
        <v>Obesity</v>
      </c>
      <c r="J1262" s="43" t="str">
        <f t="shared" si="45"/>
        <v>Diabetes</v>
      </c>
    </row>
    <row r="1263" spans="1:10" x14ac:dyDescent="0.25">
      <c r="A1263" s="11" t="s">
        <v>1109</v>
      </c>
      <c r="B1263" s="11">
        <v>23.94</v>
      </c>
      <c r="C1263" s="11">
        <v>4.54</v>
      </c>
      <c r="D1263" s="11" t="s">
        <v>2381</v>
      </c>
      <c r="E1263" s="11" t="s">
        <v>2380</v>
      </c>
      <c r="F1263" s="11" t="s">
        <v>2382</v>
      </c>
      <c r="G1263" s="11">
        <v>1</v>
      </c>
      <c r="H1263" s="42" t="s">
        <v>2380</v>
      </c>
      <c r="I1263" s="11" t="str">
        <f t="shared" si="44"/>
        <v>Healthy Weight</v>
      </c>
      <c r="J1263" s="43" t="str">
        <f t="shared" si="45"/>
        <v>Normal</v>
      </c>
    </row>
    <row r="1264" spans="1:10" x14ac:dyDescent="0.25">
      <c r="A1264" s="11" t="s">
        <v>1108</v>
      </c>
      <c r="B1264" s="11">
        <v>46.4</v>
      </c>
      <c r="C1264" s="11">
        <v>5.71</v>
      </c>
      <c r="D1264" s="11" t="s">
        <v>2380</v>
      </c>
      <c r="E1264" s="11" t="s">
        <v>2380</v>
      </c>
      <c r="F1264" s="11" t="s">
        <v>2380</v>
      </c>
      <c r="G1264" s="12">
        <v>0</v>
      </c>
      <c r="H1264" s="41" t="s">
        <v>2380</v>
      </c>
      <c r="I1264" s="11" t="str">
        <f t="shared" si="44"/>
        <v>Obesity</v>
      </c>
      <c r="J1264" s="43" t="str">
        <f t="shared" si="45"/>
        <v>Prediabetes</v>
      </c>
    </row>
    <row r="1265" spans="1:10" x14ac:dyDescent="0.25">
      <c r="A1265" s="11" t="s">
        <v>1107</v>
      </c>
      <c r="B1265" s="11">
        <v>40.375</v>
      </c>
      <c r="C1265" s="11">
        <v>6.25</v>
      </c>
      <c r="D1265" s="11" t="s">
        <v>2381</v>
      </c>
      <c r="E1265" s="11" t="s">
        <v>2380</v>
      </c>
      <c r="F1265" s="11" t="s">
        <v>2380</v>
      </c>
      <c r="G1265" s="12">
        <v>0</v>
      </c>
      <c r="H1265" s="42" t="s">
        <v>2380</v>
      </c>
      <c r="I1265" s="11" t="str">
        <f t="shared" si="44"/>
        <v>Obesity</v>
      </c>
      <c r="J1265" s="43" t="str">
        <f t="shared" si="45"/>
        <v>Prediabetes</v>
      </c>
    </row>
    <row r="1266" spans="1:10" x14ac:dyDescent="0.25">
      <c r="A1266" s="11" t="s">
        <v>1106</v>
      </c>
      <c r="B1266" s="11">
        <v>28.7</v>
      </c>
      <c r="C1266" s="11">
        <v>9.4700000000000006</v>
      </c>
      <c r="D1266" s="11" t="s">
        <v>2380</v>
      </c>
      <c r="E1266" s="11" t="s">
        <v>2380</v>
      </c>
      <c r="F1266" s="11" t="s">
        <v>2380</v>
      </c>
      <c r="G1266" s="11">
        <v>2</v>
      </c>
      <c r="H1266" s="41" t="s">
        <v>2380</v>
      </c>
      <c r="I1266" s="11" t="str">
        <f t="shared" si="44"/>
        <v>Overweight</v>
      </c>
      <c r="J1266" s="43" t="str">
        <f t="shared" si="45"/>
        <v>Diabetes</v>
      </c>
    </row>
    <row r="1267" spans="1:10" x14ac:dyDescent="0.25">
      <c r="A1267" s="11" t="s">
        <v>1105</v>
      </c>
      <c r="B1267" s="11">
        <v>26.63</v>
      </c>
      <c r="C1267" s="11">
        <v>5.7</v>
      </c>
      <c r="D1267" s="11" t="s">
        <v>2380</v>
      </c>
      <c r="E1267" s="11" t="s">
        <v>2380</v>
      </c>
      <c r="F1267" s="11" t="s">
        <v>2380</v>
      </c>
      <c r="G1267" s="12">
        <v>0</v>
      </c>
      <c r="H1267" s="41" t="s">
        <v>2380</v>
      </c>
      <c r="I1267" s="11" t="str">
        <f t="shared" si="44"/>
        <v>Overweight</v>
      </c>
      <c r="J1267" s="43" t="str">
        <f t="shared" si="45"/>
        <v>Prediabetes</v>
      </c>
    </row>
    <row r="1268" spans="1:10" x14ac:dyDescent="0.25">
      <c r="A1268" s="11" t="s">
        <v>1104</v>
      </c>
      <c r="B1268" s="11">
        <v>22.515000000000001</v>
      </c>
      <c r="C1268" s="11">
        <v>11.18</v>
      </c>
      <c r="D1268" s="11" t="s">
        <v>2380</v>
      </c>
      <c r="E1268" s="11" t="s">
        <v>2380</v>
      </c>
      <c r="F1268" s="11" t="s">
        <v>2380</v>
      </c>
      <c r="G1268" s="11">
        <v>2</v>
      </c>
      <c r="H1268" s="41" t="s">
        <v>2380</v>
      </c>
      <c r="I1268" s="11" t="str">
        <f t="shared" si="44"/>
        <v>Healthy Weight</v>
      </c>
      <c r="J1268" s="43" t="str">
        <f t="shared" si="45"/>
        <v>Diabetes</v>
      </c>
    </row>
    <row r="1269" spans="1:10" x14ac:dyDescent="0.25">
      <c r="A1269" s="11" t="s">
        <v>1103</v>
      </c>
      <c r="B1269" s="11">
        <v>36.575000000000003</v>
      </c>
      <c r="C1269" s="11">
        <v>10.98</v>
      </c>
      <c r="D1269" s="11" t="s">
        <v>2380</v>
      </c>
      <c r="E1269" s="11" t="s">
        <v>2380</v>
      </c>
      <c r="F1269" s="11" t="s">
        <v>2380</v>
      </c>
      <c r="G1269" s="12">
        <v>0</v>
      </c>
      <c r="H1269" s="41" t="s">
        <v>2380</v>
      </c>
      <c r="I1269" s="11" t="str">
        <f t="shared" si="44"/>
        <v>Obesity</v>
      </c>
      <c r="J1269" s="43" t="str">
        <f t="shared" si="45"/>
        <v>Diabetes</v>
      </c>
    </row>
    <row r="1270" spans="1:10" x14ac:dyDescent="0.25">
      <c r="A1270" s="11" t="s">
        <v>1102</v>
      </c>
      <c r="B1270" s="11">
        <v>23.66</v>
      </c>
      <c r="C1270" s="11">
        <v>5.1100000000000003</v>
      </c>
      <c r="D1270" s="11" t="s">
        <v>2381</v>
      </c>
      <c r="E1270" s="11" t="s">
        <v>2380</v>
      </c>
      <c r="F1270" s="11" t="s">
        <v>2382</v>
      </c>
      <c r="G1270" s="11">
        <v>1</v>
      </c>
      <c r="H1270" s="42" t="s">
        <v>2380</v>
      </c>
      <c r="I1270" s="11" t="str">
        <f t="shared" si="44"/>
        <v>Healthy Weight</v>
      </c>
      <c r="J1270" s="43" t="str">
        <f t="shared" si="45"/>
        <v>Normal</v>
      </c>
    </row>
    <row r="1271" spans="1:10" x14ac:dyDescent="0.25">
      <c r="A1271" s="11" t="s">
        <v>1101</v>
      </c>
      <c r="B1271" s="11">
        <v>18.62</v>
      </c>
      <c r="C1271" s="11">
        <v>10.24</v>
      </c>
      <c r="D1271" s="11" t="s">
        <v>2380</v>
      </c>
      <c r="E1271" s="11" t="s">
        <v>2380</v>
      </c>
      <c r="F1271" s="11" t="s">
        <v>2380</v>
      </c>
      <c r="G1271" s="12">
        <v>0</v>
      </c>
      <c r="H1271" s="41" t="s">
        <v>2380</v>
      </c>
      <c r="I1271" s="11" t="str">
        <f t="shared" si="44"/>
        <v>Healthy Weight</v>
      </c>
      <c r="J1271" s="43" t="str">
        <f t="shared" si="45"/>
        <v>Diabetes</v>
      </c>
    </row>
    <row r="1272" spans="1:10" x14ac:dyDescent="0.25">
      <c r="A1272" s="11" t="s">
        <v>1100</v>
      </c>
      <c r="B1272" s="11">
        <v>19.190000000000001</v>
      </c>
      <c r="C1272" s="11">
        <v>7.71</v>
      </c>
      <c r="D1272" s="11" t="s">
        <v>2381</v>
      </c>
      <c r="E1272" s="11" t="s">
        <v>2380</v>
      </c>
      <c r="F1272" s="11" t="s">
        <v>2380</v>
      </c>
      <c r="G1272" s="11">
        <v>1</v>
      </c>
      <c r="H1272" s="42" t="s">
        <v>2380</v>
      </c>
      <c r="I1272" s="11" t="str">
        <f t="shared" si="44"/>
        <v>Healthy Weight</v>
      </c>
      <c r="J1272" s="43" t="str">
        <f t="shared" si="45"/>
        <v>Diabetes</v>
      </c>
    </row>
    <row r="1273" spans="1:10" x14ac:dyDescent="0.25">
      <c r="A1273" s="11" t="s">
        <v>1099</v>
      </c>
      <c r="B1273" s="11">
        <v>27.5</v>
      </c>
      <c r="C1273" s="11">
        <v>6.03</v>
      </c>
      <c r="D1273" s="11" t="s">
        <v>2380</v>
      </c>
      <c r="E1273" s="11" t="s">
        <v>2380</v>
      </c>
      <c r="F1273" s="11" t="s">
        <v>2380</v>
      </c>
      <c r="G1273" s="12">
        <v>0</v>
      </c>
      <c r="H1273" s="41" t="s">
        <v>2380</v>
      </c>
      <c r="I1273" s="11" t="str">
        <f t="shared" si="44"/>
        <v>Overweight</v>
      </c>
      <c r="J1273" s="43" t="str">
        <f t="shared" si="45"/>
        <v>Prediabetes</v>
      </c>
    </row>
    <row r="1274" spans="1:10" x14ac:dyDescent="0.25">
      <c r="A1274" s="11" t="s">
        <v>1098</v>
      </c>
      <c r="B1274" s="11">
        <v>27.36</v>
      </c>
      <c r="C1274" s="11">
        <v>5.96</v>
      </c>
      <c r="D1274" s="11" t="s">
        <v>2380</v>
      </c>
      <c r="E1274" s="11" t="s">
        <v>2380</v>
      </c>
      <c r="F1274" s="11" t="s">
        <v>2382</v>
      </c>
      <c r="G1274" s="11">
        <v>1</v>
      </c>
      <c r="H1274" s="41" t="s">
        <v>2380</v>
      </c>
      <c r="I1274" s="11" t="str">
        <f t="shared" si="44"/>
        <v>Overweight</v>
      </c>
      <c r="J1274" s="43" t="str">
        <f t="shared" si="45"/>
        <v>Prediabetes</v>
      </c>
    </row>
    <row r="1275" spans="1:10" x14ac:dyDescent="0.25">
      <c r="A1275" s="11" t="s">
        <v>1097</v>
      </c>
      <c r="B1275" s="11">
        <v>20.350000000000001</v>
      </c>
      <c r="C1275" s="11">
        <v>4.16</v>
      </c>
      <c r="D1275" s="11" t="s">
        <v>2380</v>
      </c>
      <c r="E1275" s="11" t="s">
        <v>2380</v>
      </c>
      <c r="F1275" s="11" t="s">
        <v>2380</v>
      </c>
      <c r="G1275" s="12">
        <v>0</v>
      </c>
      <c r="H1275" s="41" t="s">
        <v>2380</v>
      </c>
      <c r="I1275" s="11" t="str">
        <f t="shared" si="44"/>
        <v>Healthy Weight</v>
      </c>
      <c r="J1275" s="43" t="str">
        <f t="shared" si="45"/>
        <v>Normal</v>
      </c>
    </row>
    <row r="1276" spans="1:10" x14ac:dyDescent="0.25">
      <c r="A1276" s="11" t="s">
        <v>1096</v>
      </c>
      <c r="B1276" s="11">
        <v>24.035</v>
      </c>
      <c r="C1276" s="11">
        <v>6.11</v>
      </c>
      <c r="D1276" s="11" t="s">
        <v>2380</v>
      </c>
      <c r="E1276" s="11" t="s">
        <v>2380</v>
      </c>
      <c r="F1276" s="11" t="s">
        <v>2380</v>
      </c>
      <c r="G1276" s="12">
        <v>0</v>
      </c>
      <c r="H1276" s="41" t="s">
        <v>2380</v>
      </c>
      <c r="I1276" s="11" t="str">
        <f t="shared" si="44"/>
        <v>Healthy Weight</v>
      </c>
      <c r="J1276" s="43" t="str">
        <f t="shared" si="45"/>
        <v>Prediabetes</v>
      </c>
    </row>
    <row r="1277" spans="1:10" x14ac:dyDescent="0.25">
      <c r="A1277" s="11" t="s">
        <v>1095</v>
      </c>
      <c r="B1277" s="11">
        <v>23.56</v>
      </c>
      <c r="C1277" s="11">
        <v>5.97</v>
      </c>
      <c r="D1277" s="11" t="s">
        <v>2380</v>
      </c>
      <c r="E1277" s="11" t="s">
        <v>2380</v>
      </c>
      <c r="F1277" s="11" t="s">
        <v>2380</v>
      </c>
      <c r="G1277" s="12">
        <v>0</v>
      </c>
      <c r="H1277" s="41" t="s">
        <v>2380</v>
      </c>
      <c r="I1277" s="11" t="str">
        <f t="shared" si="44"/>
        <v>Healthy Weight</v>
      </c>
      <c r="J1277" s="43" t="str">
        <f t="shared" si="45"/>
        <v>Prediabetes</v>
      </c>
    </row>
    <row r="1278" spans="1:10" x14ac:dyDescent="0.25">
      <c r="A1278" s="11" t="s">
        <v>1094</v>
      </c>
      <c r="B1278" s="11">
        <v>27.17</v>
      </c>
      <c r="C1278" s="11">
        <v>10.81</v>
      </c>
      <c r="D1278" s="11" t="s">
        <v>2380</v>
      </c>
      <c r="E1278" s="11" t="s">
        <v>2380</v>
      </c>
      <c r="F1278" s="11" t="s">
        <v>2380</v>
      </c>
      <c r="G1278" s="11">
        <v>2</v>
      </c>
      <c r="H1278" s="41" t="s">
        <v>2380</v>
      </c>
      <c r="I1278" s="11" t="str">
        <f t="shared" si="44"/>
        <v>Overweight</v>
      </c>
      <c r="J1278" s="43" t="str">
        <f t="shared" si="45"/>
        <v>Diabetes</v>
      </c>
    </row>
    <row r="1279" spans="1:10" x14ac:dyDescent="0.25">
      <c r="A1279" s="11" t="s">
        <v>1093</v>
      </c>
      <c r="B1279" s="11">
        <v>34.32</v>
      </c>
      <c r="C1279" s="11">
        <v>5.7</v>
      </c>
      <c r="D1279" s="11" t="s">
        <v>2381</v>
      </c>
      <c r="E1279" s="11" t="s">
        <v>2380</v>
      </c>
      <c r="F1279" s="11" t="s">
        <v>2382</v>
      </c>
      <c r="G1279" s="11">
        <v>1</v>
      </c>
      <c r="H1279" s="42" t="s">
        <v>2380</v>
      </c>
      <c r="I1279" s="11" t="str">
        <f t="shared" si="44"/>
        <v>Obesity</v>
      </c>
      <c r="J1279" s="43" t="str">
        <f t="shared" si="45"/>
        <v>Prediabetes</v>
      </c>
    </row>
    <row r="1280" spans="1:10" x14ac:dyDescent="0.25">
      <c r="A1280" s="11" t="s">
        <v>1092</v>
      </c>
      <c r="B1280" s="11">
        <v>23.87</v>
      </c>
      <c r="C1280" s="11">
        <v>4.7699999999999996</v>
      </c>
      <c r="D1280" s="11" t="s">
        <v>2381</v>
      </c>
      <c r="E1280" s="11" t="s">
        <v>2380</v>
      </c>
      <c r="F1280" s="11" t="s">
        <v>2382</v>
      </c>
      <c r="G1280" s="11">
        <v>1</v>
      </c>
      <c r="H1280" s="42" t="s">
        <v>2380</v>
      </c>
      <c r="I1280" s="11" t="str">
        <f t="shared" si="44"/>
        <v>Healthy Weight</v>
      </c>
      <c r="J1280" s="43" t="str">
        <f t="shared" si="45"/>
        <v>Normal</v>
      </c>
    </row>
    <row r="1281" spans="1:10" x14ac:dyDescent="0.25">
      <c r="A1281" s="11" t="s">
        <v>1091</v>
      </c>
      <c r="B1281" s="11">
        <v>30.15</v>
      </c>
      <c r="C1281" s="11">
        <v>4.25</v>
      </c>
      <c r="D1281" s="11" t="s">
        <v>2380</v>
      </c>
      <c r="E1281" s="11" t="s">
        <v>2380</v>
      </c>
      <c r="F1281" s="11" t="s">
        <v>2380</v>
      </c>
      <c r="G1281" s="11">
        <v>1</v>
      </c>
      <c r="H1281" s="41" t="s">
        <v>2380</v>
      </c>
      <c r="I1281" s="11" t="str">
        <f t="shared" si="44"/>
        <v>Obesity</v>
      </c>
      <c r="J1281" s="43" t="str">
        <f t="shared" si="45"/>
        <v>Normal</v>
      </c>
    </row>
    <row r="1282" spans="1:10" x14ac:dyDescent="0.25">
      <c r="A1282" s="11" t="s">
        <v>1090</v>
      </c>
      <c r="B1282" s="11">
        <v>26.36</v>
      </c>
      <c r="C1282" s="11">
        <v>5.52</v>
      </c>
      <c r="D1282" s="11" t="s">
        <v>2380</v>
      </c>
      <c r="E1282" s="11" t="s">
        <v>2380</v>
      </c>
      <c r="F1282" s="11" t="s">
        <v>2380</v>
      </c>
      <c r="G1282" s="12">
        <v>0</v>
      </c>
      <c r="H1282" s="41" t="s">
        <v>2380</v>
      </c>
      <c r="I1282" s="11" t="str">
        <f t="shared" si="44"/>
        <v>Overweight</v>
      </c>
      <c r="J1282" s="43" t="str">
        <f t="shared" si="45"/>
        <v>Normal</v>
      </c>
    </row>
    <row r="1283" spans="1:10" x14ac:dyDescent="0.25">
      <c r="A1283" s="11" t="s">
        <v>1089</v>
      </c>
      <c r="B1283" s="11">
        <v>45.32</v>
      </c>
      <c r="C1283" s="11">
        <v>6.53</v>
      </c>
      <c r="D1283" s="11" t="s">
        <v>2381</v>
      </c>
      <c r="E1283" s="11" t="s">
        <v>2380</v>
      </c>
      <c r="F1283" s="11" t="s">
        <v>2380</v>
      </c>
      <c r="G1283" s="11">
        <v>1</v>
      </c>
      <c r="H1283" s="42" t="s">
        <v>2380</v>
      </c>
      <c r="I1283" s="11" t="str">
        <f t="shared" ref="I1283:I1346" si="46">IF(B1283 &lt; 18.5, "Underweight", IF(B1283 &lt; 25, "Healthy Weight", IF(B1283 &lt; 30, "Overweight", "Obesity")))</f>
        <v>Obesity</v>
      </c>
      <c r="J1283" s="43" t="str">
        <f t="shared" ref="J1283:J1346" si="47">IF(C1283 &lt; 5.7, "Normal", IF(C1283 &lt;= 6.4, "Prediabetes", "Diabetes"))</f>
        <v>Diabetes</v>
      </c>
    </row>
    <row r="1284" spans="1:10" x14ac:dyDescent="0.25">
      <c r="A1284" s="11" t="s">
        <v>1088</v>
      </c>
      <c r="B1284" s="11">
        <v>31.93</v>
      </c>
      <c r="C1284" s="11">
        <v>4.82</v>
      </c>
      <c r="D1284" s="11" t="s">
        <v>2381</v>
      </c>
      <c r="E1284" s="11" t="s">
        <v>2380</v>
      </c>
      <c r="F1284" s="11" t="s">
        <v>2380</v>
      </c>
      <c r="G1284" s="11">
        <v>1</v>
      </c>
      <c r="H1284" s="42" t="s">
        <v>2380</v>
      </c>
      <c r="I1284" s="11" t="str">
        <f t="shared" si="46"/>
        <v>Obesity</v>
      </c>
      <c r="J1284" s="43" t="str">
        <f t="shared" si="47"/>
        <v>Normal</v>
      </c>
    </row>
    <row r="1285" spans="1:10" x14ac:dyDescent="0.25">
      <c r="A1285" s="11" t="s">
        <v>1087</v>
      </c>
      <c r="B1285" s="11">
        <v>36</v>
      </c>
      <c r="C1285" s="11">
        <v>11.94</v>
      </c>
      <c r="D1285" s="11" t="s">
        <v>2381</v>
      </c>
      <c r="E1285" s="11" t="s">
        <v>2380</v>
      </c>
      <c r="F1285" s="11" t="s">
        <v>2380</v>
      </c>
      <c r="G1285" s="11">
        <v>1</v>
      </c>
      <c r="H1285" s="42" t="s">
        <v>2380</v>
      </c>
      <c r="I1285" s="11" t="str">
        <f t="shared" si="46"/>
        <v>Obesity</v>
      </c>
      <c r="J1285" s="43" t="str">
        <f t="shared" si="47"/>
        <v>Diabetes</v>
      </c>
    </row>
    <row r="1286" spans="1:10" x14ac:dyDescent="0.25">
      <c r="A1286" s="11" t="s">
        <v>1086</v>
      </c>
      <c r="B1286" s="11">
        <v>32</v>
      </c>
      <c r="C1286" s="11">
        <v>7.85</v>
      </c>
      <c r="D1286" s="11" t="s">
        <v>2381</v>
      </c>
      <c r="E1286" s="11" t="s">
        <v>2380</v>
      </c>
      <c r="F1286" s="11" t="s">
        <v>2380</v>
      </c>
      <c r="G1286" s="11">
        <v>1</v>
      </c>
      <c r="H1286" s="42" t="s">
        <v>2380</v>
      </c>
      <c r="I1286" s="11" t="str">
        <f t="shared" si="46"/>
        <v>Obesity</v>
      </c>
      <c r="J1286" s="43" t="str">
        <f t="shared" si="47"/>
        <v>Diabetes</v>
      </c>
    </row>
    <row r="1287" spans="1:10" x14ac:dyDescent="0.25">
      <c r="A1287" s="11" t="s">
        <v>1085</v>
      </c>
      <c r="B1287" s="11">
        <v>29.37</v>
      </c>
      <c r="C1287" s="11">
        <v>8.01</v>
      </c>
      <c r="D1287" s="11" t="s">
        <v>2381</v>
      </c>
      <c r="E1287" s="11" t="s">
        <v>2380</v>
      </c>
      <c r="F1287" s="11" t="s">
        <v>2380</v>
      </c>
      <c r="G1287" s="11">
        <v>1</v>
      </c>
      <c r="H1287" s="42" t="s">
        <v>2380</v>
      </c>
      <c r="I1287" s="11" t="str">
        <f t="shared" si="46"/>
        <v>Overweight</v>
      </c>
      <c r="J1287" s="43" t="str">
        <f t="shared" si="47"/>
        <v>Diabetes</v>
      </c>
    </row>
    <row r="1288" spans="1:10" x14ac:dyDescent="0.25">
      <c r="A1288" s="11" t="s">
        <v>1084</v>
      </c>
      <c r="B1288" s="11">
        <v>23.6</v>
      </c>
      <c r="C1288" s="11">
        <v>7.4</v>
      </c>
      <c r="D1288" s="11" t="s">
        <v>2381</v>
      </c>
      <c r="E1288" s="11" t="s">
        <v>2380</v>
      </c>
      <c r="F1288" s="11" t="s">
        <v>2380</v>
      </c>
      <c r="G1288" s="11">
        <v>1</v>
      </c>
      <c r="H1288" s="42" t="s">
        <v>2380</v>
      </c>
      <c r="I1288" s="11" t="str">
        <f t="shared" si="46"/>
        <v>Healthy Weight</v>
      </c>
      <c r="J1288" s="43" t="str">
        <f t="shared" si="47"/>
        <v>Diabetes</v>
      </c>
    </row>
    <row r="1289" spans="1:10" x14ac:dyDescent="0.25">
      <c r="A1289" s="11" t="s">
        <v>1083</v>
      </c>
      <c r="B1289" s="11">
        <v>33.155000000000001</v>
      </c>
      <c r="C1289" s="11">
        <v>8.3800000000000008</v>
      </c>
      <c r="D1289" s="11" t="s">
        <v>2381</v>
      </c>
      <c r="E1289" s="11" t="s">
        <v>2380</v>
      </c>
      <c r="F1289" s="11" t="s">
        <v>2380</v>
      </c>
      <c r="G1289" s="12">
        <v>0</v>
      </c>
      <c r="H1289" s="42" t="s">
        <v>2380</v>
      </c>
      <c r="I1289" s="11" t="str">
        <f t="shared" si="46"/>
        <v>Obesity</v>
      </c>
      <c r="J1289" s="43" t="str">
        <f t="shared" si="47"/>
        <v>Diabetes</v>
      </c>
    </row>
    <row r="1290" spans="1:10" x14ac:dyDescent="0.25">
      <c r="A1290" s="11" t="s">
        <v>1082</v>
      </c>
      <c r="B1290" s="11">
        <v>24.32</v>
      </c>
      <c r="C1290" s="11">
        <v>11.56</v>
      </c>
      <c r="D1290" s="11" t="s">
        <v>2381</v>
      </c>
      <c r="E1290" s="11" t="s">
        <v>2380</v>
      </c>
      <c r="F1290" s="11" t="s">
        <v>2380</v>
      </c>
      <c r="G1290" s="11">
        <v>1</v>
      </c>
      <c r="H1290" s="42" t="s">
        <v>2380</v>
      </c>
      <c r="I1290" s="11" t="str">
        <f t="shared" si="46"/>
        <v>Healthy Weight</v>
      </c>
      <c r="J1290" s="43" t="str">
        <f t="shared" si="47"/>
        <v>Diabetes</v>
      </c>
    </row>
    <row r="1291" spans="1:10" x14ac:dyDescent="0.25">
      <c r="A1291" s="11" t="s">
        <v>1081</v>
      </c>
      <c r="B1291" s="11">
        <v>36.299999999999997</v>
      </c>
      <c r="C1291" s="11">
        <v>4.6100000000000003</v>
      </c>
      <c r="D1291" s="11" t="s">
        <v>2380</v>
      </c>
      <c r="E1291" s="11" t="s">
        <v>2380</v>
      </c>
      <c r="F1291" s="11" t="s">
        <v>2380</v>
      </c>
      <c r="G1291" s="12">
        <v>0</v>
      </c>
      <c r="H1291" s="41" t="s">
        <v>2380</v>
      </c>
      <c r="I1291" s="11" t="str">
        <f t="shared" si="46"/>
        <v>Obesity</v>
      </c>
      <c r="J1291" s="43" t="str">
        <f t="shared" si="47"/>
        <v>Normal</v>
      </c>
    </row>
    <row r="1292" spans="1:10" x14ac:dyDescent="0.25">
      <c r="A1292" s="11" t="s">
        <v>1080</v>
      </c>
      <c r="B1292" s="11">
        <v>34.4</v>
      </c>
      <c r="C1292" s="11">
        <v>4.95</v>
      </c>
      <c r="D1292" s="11" t="s">
        <v>2380</v>
      </c>
      <c r="E1292" s="11" t="s">
        <v>2380</v>
      </c>
      <c r="F1292" s="11" t="s">
        <v>2382</v>
      </c>
      <c r="G1292" s="11">
        <v>1</v>
      </c>
      <c r="H1292" s="41" t="s">
        <v>2380</v>
      </c>
      <c r="I1292" s="11" t="str">
        <f t="shared" si="46"/>
        <v>Obesity</v>
      </c>
      <c r="J1292" s="43" t="str">
        <f t="shared" si="47"/>
        <v>Normal</v>
      </c>
    </row>
    <row r="1293" spans="1:10" x14ac:dyDescent="0.25">
      <c r="A1293" s="11" t="s">
        <v>1079</v>
      </c>
      <c r="B1293" s="11">
        <v>30.9</v>
      </c>
      <c r="C1293" s="11">
        <v>5.04</v>
      </c>
      <c r="D1293" s="11" t="s">
        <v>2380</v>
      </c>
      <c r="E1293" s="11" t="s">
        <v>2380</v>
      </c>
      <c r="F1293" s="11" t="s">
        <v>2380</v>
      </c>
      <c r="G1293" s="12">
        <v>0</v>
      </c>
      <c r="H1293" s="41" t="s">
        <v>2380</v>
      </c>
      <c r="I1293" s="11" t="str">
        <f t="shared" si="46"/>
        <v>Obesity</v>
      </c>
      <c r="J1293" s="43" t="str">
        <f t="shared" si="47"/>
        <v>Normal</v>
      </c>
    </row>
    <row r="1294" spans="1:10" x14ac:dyDescent="0.25">
      <c r="A1294" s="11" t="s">
        <v>1078</v>
      </c>
      <c r="B1294" s="11">
        <v>28.6</v>
      </c>
      <c r="C1294" s="11">
        <v>5.42</v>
      </c>
      <c r="D1294" s="11" t="s">
        <v>2380</v>
      </c>
      <c r="E1294" s="11" t="s">
        <v>2380</v>
      </c>
      <c r="F1294" s="11" t="s">
        <v>2380</v>
      </c>
      <c r="G1294" s="12">
        <v>0</v>
      </c>
      <c r="H1294" s="41" t="s">
        <v>2380</v>
      </c>
      <c r="I1294" s="11" t="str">
        <f t="shared" si="46"/>
        <v>Overweight</v>
      </c>
      <c r="J1294" s="43" t="str">
        <f t="shared" si="47"/>
        <v>Normal</v>
      </c>
    </row>
    <row r="1295" spans="1:10" x14ac:dyDescent="0.25">
      <c r="A1295" s="11" t="s">
        <v>1077</v>
      </c>
      <c r="B1295" s="11">
        <v>27.83</v>
      </c>
      <c r="C1295" s="11">
        <v>5.39</v>
      </c>
      <c r="D1295" s="11" t="s">
        <v>2380</v>
      </c>
      <c r="E1295" s="11" t="s">
        <v>2380</v>
      </c>
      <c r="F1295" s="11" t="s">
        <v>2380</v>
      </c>
      <c r="G1295" s="12">
        <v>0</v>
      </c>
      <c r="H1295" s="41" t="s">
        <v>2380</v>
      </c>
      <c r="I1295" s="11" t="str">
        <f t="shared" si="46"/>
        <v>Overweight</v>
      </c>
      <c r="J1295" s="43" t="str">
        <f t="shared" si="47"/>
        <v>Normal</v>
      </c>
    </row>
    <row r="1296" spans="1:10" x14ac:dyDescent="0.25">
      <c r="A1296" s="11" t="s">
        <v>1076</v>
      </c>
      <c r="B1296" s="11">
        <v>39.64</v>
      </c>
      <c r="C1296" s="11">
        <v>6</v>
      </c>
      <c r="D1296" s="11" t="s">
        <v>2380</v>
      </c>
      <c r="E1296" s="11" t="s">
        <v>2380</v>
      </c>
      <c r="F1296" s="11" t="s">
        <v>2382</v>
      </c>
      <c r="G1296" s="11">
        <v>1</v>
      </c>
      <c r="H1296" s="41" t="s">
        <v>2380</v>
      </c>
      <c r="I1296" s="11" t="str">
        <f t="shared" si="46"/>
        <v>Obesity</v>
      </c>
      <c r="J1296" s="43" t="str">
        <f t="shared" si="47"/>
        <v>Prediabetes</v>
      </c>
    </row>
    <row r="1297" spans="1:10" x14ac:dyDescent="0.25">
      <c r="A1297" s="11" t="s">
        <v>1075</v>
      </c>
      <c r="B1297" s="11">
        <v>38.479999999999997</v>
      </c>
      <c r="C1297" s="11">
        <v>6.02</v>
      </c>
      <c r="D1297" s="11" t="s">
        <v>2380</v>
      </c>
      <c r="E1297" s="11" t="s">
        <v>2380</v>
      </c>
      <c r="F1297" s="11" t="s">
        <v>2380</v>
      </c>
      <c r="G1297" s="11">
        <v>1</v>
      </c>
      <c r="H1297" s="41" t="s">
        <v>2380</v>
      </c>
      <c r="I1297" s="11" t="str">
        <f t="shared" si="46"/>
        <v>Obesity</v>
      </c>
      <c r="J1297" s="43" t="str">
        <f t="shared" si="47"/>
        <v>Prediabetes</v>
      </c>
    </row>
    <row r="1298" spans="1:10" x14ac:dyDescent="0.25">
      <c r="A1298" s="11" t="s">
        <v>1074</v>
      </c>
      <c r="B1298" s="11">
        <v>36.200000000000003</v>
      </c>
      <c r="C1298" s="11">
        <v>4.62</v>
      </c>
      <c r="D1298" s="11" t="s">
        <v>2380</v>
      </c>
      <c r="E1298" s="11" t="s">
        <v>2380</v>
      </c>
      <c r="F1298" s="11" t="s">
        <v>2380</v>
      </c>
      <c r="G1298" s="11">
        <v>2</v>
      </c>
      <c r="H1298" s="41" t="s">
        <v>2380</v>
      </c>
      <c r="I1298" s="11" t="str">
        <f t="shared" si="46"/>
        <v>Obesity</v>
      </c>
      <c r="J1298" s="43" t="str">
        <f t="shared" si="47"/>
        <v>Normal</v>
      </c>
    </row>
    <row r="1299" spans="1:10" x14ac:dyDescent="0.25">
      <c r="A1299" s="11" t="s">
        <v>1073</v>
      </c>
      <c r="B1299" s="11">
        <v>27.13</v>
      </c>
      <c r="C1299" s="11">
        <v>5.59</v>
      </c>
      <c r="D1299" s="11" t="s">
        <v>2380</v>
      </c>
      <c r="E1299" s="11" t="s">
        <v>2380</v>
      </c>
      <c r="F1299" s="11" t="s">
        <v>2380</v>
      </c>
      <c r="G1299" s="11">
        <v>1</v>
      </c>
      <c r="H1299" s="41" t="s">
        <v>2380</v>
      </c>
      <c r="I1299" s="11" t="str">
        <f t="shared" si="46"/>
        <v>Overweight</v>
      </c>
      <c r="J1299" s="43" t="str">
        <f t="shared" si="47"/>
        <v>Normal</v>
      </c>
    </row>
    <row r="1300" spans="1:10" x14ac:dyDescent="0.25">
      <c r="A1300" s="11" t="s">
        <v>1072</v>
      </c>
      <c r="B1300" s="11">
        <v>20.75</v>
      </c>
      <c r="C1300" s="11">
        <v>5.18</v>
      </c>
      <c r="D1300" s="11" t="s">
        <v>2381</v>
      </c>
      <c r="E1300" s="11" t="s">
        <v>2380</v>
      </c>
      <c r="F1300" s="11" t="s">
        <v>2380</v>
      </c>
      <c r="G1300" s="11">
        <v>2</v>
      </c>
      <c r="H1300" s="42" t="s">
        <v>2380</v>
      </c>
      <c r="I1300" s="11" t="str">
        <f t="shared" si="46"/>
        <v>Healthy Weight</v>
      </c>
      <c r="J1300" s="43" t="str">
        <f t="shared" si="47"/>
        <v>Normal</v>
      </c>
    </row>
    <row r="1301" spans="1:10" x14ac:dyDescent="0.25">
      <c r="A1301" s="11" t="s">
        <v>1071</v>
      </c>
      <c r="B1301" s="11">
        <v>26.6</v>
      </c>
      <c r="C1301" s="11">
        <v>6.29</v>
      </c>
      <c r="D1301" s="11" t="s">
        <v>2380</v>
      </c>
      <c r="E1301" s="11" t="s">
        <v>2380</v>
      </c>
      <c r="F1301" s="11" t="s">
        <v>2380</v>
      </c>
      <c r="G1301" s="11">
        <v>2</v>
      </c>
      <c r="H1301" s="41" t="s">
        <v>2380</v>
      </c>
      <c r="I1301" s="11" t="str">
        <f t="shared" si="46"/>
        <v>Overweight</v>
      </c>
      <c r="J1301" s="43" t="str">
        <f t="shared" si="47"/>
        <v>Prediabetes</v>
      </c>
    </row>
    <row r="1302" spans="1:10" x14ac:dyDescent="0.25">
      <c r="A1302" s="11" t="s">
        <v>1070</v>
      </c>
      <c r="B1302" s="11">
        <v>25.3</v>
      </c>
      <c r="C1302" s="11">
        <v>4.49</v>
      </c>
      <c r="D1302" s="11" t="s">
        <v>2380</v>
      </c>
      <c r="E1302" s="11" t="s">
        <v>2380</v>
      </c>
      <c r="F1302" s="11" t="s">
        <v>2380</v>
      </c>
      <c r="G1302" s="11">
        <v>2</v>
      </c>
      <c r="H1302" s="41" t="s">
        <v>2380</v>
      </c>
      <c r="I1302" s="11" t="str">
        <f t="shared" si="46"/>
        <v>Overweight</v>
      </c>
      <c r="J1302" s="43" t="str">
        <f t="shared" si="47"/>
        <v>Normal</v>
      </c>
    </row>
    <row r="1303" spans="1:10" x14ac:dyDescent="0.25">
      <c r="A1303" s="11" t="s">
        <v>1069</v>
      </c>
      <c r="B1303" s="11">
        <v>18.84</v>
      </c>
      <c r="C1303" s="11">
        <v>11.82</v>
      </c>
      <c r="D1303" s="11" t="s">
        <v>2381</v>
      </c>
      <c r="E1303" s="11" t="s">
        <v>2380</v>
      </c>
      <c r="F1303" s="11" t="s">
        <v>2382</v>
      </c>
      <c r="G1303" s="11">
        <v>1</v>
      </c>
      <c r="H1303" s="42" t="s">
        <v>2380</v>
      </c>
      <c r="I1303" s="11" t="str">
        <f t="shared" si="46"/>
        <v>Healthy Weight</v>
      </c>
      <c r="J1303" s="43" t="str">
        <f t="shared" si="47"/>
        <v>Diabetes</v>
      </c>
    </row>
    <row r="1304" spans="1:10" x14ac:dyDescent="0.25">
      <c r="A1304" s="11" t="s">
        <v>1068</v>
      </c>
      <c r="B1304" s="11">
        <v>19.57</v>
      </c>
      <c r="C1304" s="11">
        <v>7.41</v>
      </c>
      <c r="D1304" s="11" t="s">
        <v>2381</v>
      </c>
      <c r="E1304" s="11" t="s">
        <v>2380</v>
      </c>
      <c r="F1304" s="11" t="s">
        <v>2380</v>
      </c>
      <c r="G1304" s="11">
        <v>1</v>
      </c>
      <c r="H1304" s="42" t="s">
        <v>2380</v>
      </c>
      <c r="I1304" s="11" t="str">
        <f t="shared" si="46"/>
        <v>Healthy Weight</v>
      </c>
      <c r="J1304" s="43" t="str">
        <f t="shared" si="47"/>
        <v>Diabetes</v>
      </c>
    </row>
    <row r="1305" spans="1:10" x14ac:dyDescent="0.25">
      <c r="A1305" s="11" t="s">
        <v>1067</v>
      </c>
      <c r="B1305" s="11">
        <v>30.495000000000001</v>
      </c>
      <c r="C1305" s="11">
        <v>5.97</v>
      </c>
      <c r="D1305" s="11" t="s">
        <v>2380</v>
      </c>
      <c r="E1305" s="11" t="s">
        <v>2380</v>
      </c>
      <c r="F1305" s="11" t="s">
        <v>2380</v>
      </c>
      <c r="G1305" s="12">
        <v>0</v>
      </c>
      <c r="H1305" s="41" t="s">
        <v>2380</v>
      </c>
      <c r="I1305" s="11" t="str">
        <f t="shared" si="46"/>
        <v>Obesity</v>
      </c>
      <c r="J1305" s="43" t="str">
        <f t="shared" si="47"/>
        <v>Prediabetes</v>
      </c>
    </row>
    <row r="1306" spans="1:10" x14ac:dyDescent="0.25">
      <c r="A1306" s="11" t="s">
        <v>1066</v>
      </c>
      <c r="B1306" s="11">
        <v>30.114999999999998</v>
      </c>
      <c r="C1306" s="11">
        <v>5.74</v>
      </c>
      <c r="D1306" s="11" t="s">
        <v>2380</v>
      </c>
      <c r="E1306" s="11" t="s">
        <v>2380</v>
      </c>
      <c r="F1306" s="11" t="s">
        <v>2382</v>
      </c>
      <c r="G1306" s="11">
        <v>1</v>
      </c>
      <c r="H1306" s="41" t="s">
        <v>2380</v>
      </c>
      <c r="I1306" s="11" t="str">
        <f t="shared" si="46"/>
        <v>Obesity</v>
      </c>
      <c r="J1306" s="43" t="str">
        <f t="shared" si="47"/>
        <v>Prediabetes</v>
      </c>
    </row>
    <row r="1307" spans="1:10" x14ac:dyDescent="0.25">
      <c r="A1307" s="11" t="s">
        <v>1065</v>
      </c>
      <c r="B1307" s="11">
        <v>24.78</v>
      </c>
      <c r="C1307" s="11">
        <v>9.85</v>
      </c>
      <c r="D1307" s="11" t="s">
        <v>2380</v>
      </c>
      <c r="E1307" s="11" t="s">
        <v>2380</v>
      </c>
      <c r="F1307" s="11" t="s">
        <v>2380</v>
      </c>
      <c r="G1307" s="12">
        <v>0</v>
      </c>
      <c r="H1307" s="41" t="s">
        <v>2380</v>
      </c>
      <c r="I1307" s="11" t="str">
        <f t="shared" si="46"/>
        <v>Healthy Weight</v>
      </c>
      <c r="J1307" s="43" t="str">
        <f t="shared" si="47"/>
        <v>Diabetes</v>
      </c>
    </row>
    <row r="1308" spans="1:10" x14ac:dyDescent="0.25">
      <c r="A1308" s="11" t="s">
        <v>1064</v>
      </c>
      <c r="B1308" s="11">
        <v>24.77</v>
      </c>
      <c r="C1308" s="11">
        <v>7.59</v>
      </c>
      <c r="D1308" s="11" t="s">
        <v>2380</v>
      </c>
      <c r="E1308" s="11" t="s">
        <v>2380</v>
      </c>
      <c r="F1308" s="11" t="s">
        <v>2380</v>
      </c>
      <c r="G1308" s="12">
        <v>0</v>
      </c>
      <c r="H1308" s="41" t="s">
        <v>2380</v>
      </c>
      <c r="I1308" s="11" t="str">
        <f t="shared" si="46"/>
        <v>Healthy Weight</v>
      </c>
      <c r="J1308" s="43" t="str">
        <f t="shared" si="47"/>
        <v>Diabetes</v>
      </c>
    </row>
    <row r="1309" spans="1:10" x14ac:dyDescent="0.25">
      <c r="A1309" s="11" t="s">
        <v>1063</v>
      </c>
      <c r="B1309" s="11">
        <v>16.579999999999998</v>
      </c>
      <c r="C1309" s="11">
        <v>6.98</v>
      </c>
      <c r="D1309" s="11" t="s">
        <v>2381</v>
      </c>
      <c r="E1309" s="11" t="s">
        <v>2380</v>
      </c>
      <c r="F1309" s="11" t="s">
        <v>2382</v>
      </c>
      <c r="G1309" s="11">
        <v>1</v>
      </c>
      <c r="H1309" s="42" t="s">
        <v>2380</v>
      </c>
      <c r="I1309" s="11" t="str">
        <f t="shared" si="46"/>
        <v>Underweight</v>
      </c>
      <c r="J1309" s="43" t="str">
        <f t="shared" si="47"/>
        <v>Diabetes</v>
      </c>
    </row>
    <row r="1310" spans="1:10" x14ac:dyDescent="0.25">
      <c r="A1310" s="11" t="s">
        <v>1062</v>
      </c>
      <c r="B1310" s="11">
        <v>38.17</v>
      </c>
      <c r="C1310" s="11">
        <v>4.7300000000000004</v>
      </c>
      <c r="D1310" s="11" t="s">
        <v>2381</v>
      </c>
      <c r="E1310" s="11" t="s">
        <v>2380</v>
      </c>
      <c r="F1310" s="11" t="s">
        <v>2380</v>
      </c>
      <c r="G1310" s="12">
        <v>0</v>
      </c>
      <c r="H1310" s="42" t="s">
        <v>2380</v>
      </c>
      <c r="I1310" s="11" t="str">
        <f t="shared" si="46"/>
        <v>Obesity</v>
      </c>
      <c r="J1310" s="43" t="str">
        <f t="shared" si="47"/>
        <v>Normal</v>
      </c>
    </row>
    <row r="1311" spans="1:10" x14ac:dyDescent="0.25">
      <c r="A1311" s="11" t="s">
        <v>1061</v>
      </c>
      <c r="B1311" s="11">
        <v>39.424999999999997</v>
      </c>
      <c r="C1311" s="11">
        <v>4.76</v>
      </c>
      <c r="D1311" s="11" t="s">
        <v>2381</v>
      </c>
      <c r="E1311" s="11" t="s">
        <v>2380</v>
      </c>
      <c r="F1311" s="11" t="s">
        <v>2380</v>
      </c>
      <c r="G1311" s="12">
        <v>0</v>
      </c>
      <c r="H1311" s="42" t="s">
        <v>2380</v>
      </c>
      <c r="I1311" s="11" t="str">
        <f t="shared" si="46"/>
        <v>Obesity</v>
      </c>
      <c r="J1311" s="43" t="str">
        <f t="shared" si="47"/>
        <v>Normal</v>
      </c>
    </row>
    <row r="1312" spans="1:10" x14ac:dyDescent="0.25">
      <c r="A1312" s="11" t="s">
        <v>1060</v>
      </c>
      <c r="B1312" s="11">
        <v>33.44</v>
      </c>
      <c r="C1312" s="11">
        <v>6.24</v>
      </c>
      <c r="D1312" s="11" t="s">
        <v>2381</v>
      </c>
      <c r="E1312" s="11" t="s">
        <v>2380</v>
      </c>
      <c r="F1312" s="11" t="s">
        <v>2380</v>
      </c>
      <c r="G1312" s="12">
        <v>0</v>
      </c>
      <c r="H1312" s="42" t="s">
        <v>2380</v>
      </c>
      <c r="I1312" s="11" t="str">
        <f t="shared" si="46"/>
        <v>Obesity</v>
      </c>
      <c r="J1312" s="43" t="str">
        <f t="shared" si="47"/>
        <v>Prediabetes</v>
      </c>
    </row>
    <row r="1313" spans="1:10" x14ac:dyDescent="0.25">
      <c r="A1313" s="11" t="s">
        <v>1059</v>
      </c>
      <c r="B1313" s="11">
        <v>33.344999999999999</v>
      </c>
      <c r="C1313" s="11">
        <v>5.44</v>
      </c>
      <c r="D1313" s="11" t="s">
        <v>2381</v>
      </c>
      <c r="E1313" s="11" t="s">
        <v>2380</v>
      </c>
      <c r="F1313" s="11" t="s">
        <v>2380</v>
      </c>
      <c r="G1313" s="12">
        <v>0</v>
      </c>
      <c r="H1313" s="42" t="s">
        <v>2380</v>
      </c>
      <c r="I1313" s="11" t="str">
        <f t="shared" si="46"/>
        <v>Obesity</v>
      </c>
      <c r="J1313" s="43" t="str">
        <f t="shared" si="47"/>
        <v>Normal</v>
      </c>
    </row>
    <row r="1314" spans="1:10" x14ac:dyDescent="0.25">
      <c r="A1314" s="11" t="s">
        <v>1058</v>
      </c>
      <c r="B1314" s="11">
        <v>38.79</v>
      </c>
      <c r="C1314" s="11">
        <v>5.08</v>
      </c>
      <c r="D1314" s="11" t="s">
        <v>2380</v>
      </c>
      <c r="E1314" s="11" t="s">
        <v>2380</v>
      </c>
      <c r="F1314" s="11" t="s">
        <v>2382</v>
      </c>
      <c r="G1314" s="11">
        <v>1</v>
      </c>
      <c r="H1314" s="41" t="s">
        <v>2380</v>
      </c>
      <c r="I1314" s="11" t="str">
        <f t="shared" si="46"/>
        <v>Obesity</v>
      </c>
      <c r="J1314" s="43" t="str">
        <f t="shared" si="47"/>
        <v>Normal</v>
      </c>
    </row>
    <row r="1315" spans="1:10" x14ac:dyDescent="0.25">
      <c r="A1315" s="11" t="s">
        <v>1057</v>
      </c>
      <c r="B1315" s="11">
        <v>30.684999999999999</v>
      </c>
      <c r="C1315" s="11">
        <v>4.87</v>
      </c>
      <c r="D1315" s="11" t="s">
        <v>2380</v>
      </c>
      <c r="E1315" s="11" t="s">
        <v>2380</v>
      </c>
      <c r="F1315" s="11" t="s">
        <v>2382</v>
      </c>
      <c r="G1315" s="11">
        <v>1</v>
      </c>
      <c r="H1315" s="41" t="s">
        <v>2380</v>
      </c>
      <c r="I1315" s="11" t="str">
        <f t="shared" si="46"/>
        <v>Obesity</v>
      </c>
      <c r="J1315" s="43" t="str">
        <f t="shared" si="47"/>
        <v>Normal</v>
      </c>
    </row>
    <row r="1316" spans="1:10" x14ac:dyDescent="0.25">
      <c r="A1316" s="11" t="s">
        <v>1056</v>
      </c>
      <c r="B1316" s="11">
        <v>22.135000000000002</v>
      </c>
      <c r="C1316" s="11">
        <v>8.17</v>
      </c>
      <c r="D1316" s="11" t="s">
        <v>2380</v>
      </c>
      <c r="E1316" s="11" t="s">
        <v>2380</v>
      </c>
      <c r="F1316" s="11" t="s">
        <v>2380</v>
      </c>
      <c r="G1316" s="12">
        <v>0</v>
      </c>
      <c r="H1316" s="41" t="s">
        <v>2380</v>
      </c>
      <c r="I1316" s="11" t="str">
        <f t="shared" si="46"/>
        <v>Healthy Weight</v>
      </c>
      <c r="J1316" s="43" t="str">
        <f t="shared" si="47"/>
        <v>Diabetes</v>
      </c>
    </row>
    <row r="1317" spans="1:10" x14ac:dyDescent="0.25">
      <c r="A1317" s="11" t="s">
        <v>1055</v>
      </c>
      <c r="B1317" s="11">
        <v>33.33</v>
      </c>
      <c r="C1317" s="11">
        <v>7.61</v>
      </c>
      <c r="D1317" s="11" t="s">
        <v>2380</v>
      </c>
      <c r="E1317" s="11" t="s">
        <v>2380</v>
      </c>
      <c r="F1317" s="11" t="s">
        <v>2380</v>
      </c>
      <c r="G1317" s="12">
        <v>0</v>
      </c>
      <c r="H1317" s="41" t="s">
        <v>2380</v>
      </c>
      <c r="I1317" s="11" t="str">
        <f t="shared" si="46"/>
        <v>Obesity</v>
      </c>
      <c r="J1317" s="43" t="str">
        <f t="shared" si="47"/>
        <v>Diabetes</v>
      </c>
    </row>
    <row r="1318" spans="1:10" x14ac:dyDescent="0.25">
      <c r="A1318" s="11" t="s">
        <v>1054</v>
      </c>
      <c r="B1318" s="11">
        <v>31.13</v>
      </c>
      <c r="C1318" s="11">
        <v>10.1</v>
      </c>
      <c r="D1318" s="11" t="s">
        <v>2380</v>
      </c>
      <c r="E1318" s="11" t="s">
        <v>2380</v>
      </c>
      <c r="F1318" s="11" t="s">
        <v>2380</v>
      </c>
      <c r="G1318" s="12">
        <v>0</v>
      </c>
      <c r="H1318" s="41" t="s">
        <v>2380</v>
      </c>
      <c r="I1318" s="11" t="str">
        <f t="shared" si="46"/>
        <v>Obesity</v>
      </c>
      <c r="J1318" s="43" t="str">
        <f t="shared" si="47"/>
        <v>Diabetes</v>
      </c>
    </row>
    <row r="1319" spans="1:10" x14ac:dyDescent="0.25">
      <c r="A1319" s="11" t="s">
        <v>1053</v>
      </c>
      <c r="B1319" s="11">
        <v>28.9</v>
      </c>
      <c r="C1319" s="11">
        <v>11.24</v>
      </c>
      <c r="D1319" s="11" t="s">
        <v>2380</v>
      </c>
      <c r="E1319" s="11" t="s">
        <v>2380</v>
      </c>
      <c r="F1319" s="11" t="s">
        <v>2380</v>
      </c>
      <c r="G1319" s="12">
        <v>0</v>
      </c>
      <c r="H1319" s="41" t="s">
        <v>2380</v>
      </c>
      <c r="I1319" s="11" t="str">
        <f t="shared" si="46"/>
        <v>Overweight</v>
      </c>
      <c r="J1319" s="43" t="str">
        <f t="shared" si="47"/>
        <v>Diabetes</v>
      </c>
    </row>
    <row r="1320" spans="1:10" x14ac:dyDescent="0.25">
      <c r="A1320" s="11" t="s">
        <v>1052</v>
      </c>
      <c r="B1320" s="11">
        <v>43.31</v>
      </c>
      <c r="C1320" s="11">
        <v>6.1</v>
      </c>
      <c r="D1320" s="11" t="s">
        <v>2381</v>
      </c>
      <c r="E1320" s="11" t="s">
        <v>2381</v>
      </c>
      <c r="F1320" s="11" t="s">
        <v>2380</v>
      </c>
      <c r="G1320" s="11">
        <v>1</v>
      </c>
      <c r="H1320" s="42" t="s">
        <v>2380</v>
      </c>
      <c r="I1320" s="11" t="str">
        <f t="shared" si="46"/>
        <v>Obesity</v>
      </c>
      <c r="J1320" s="43" t="str">
        <f t="shared" si="47"/>
        <v>Prediabetes</v>
      </c>
    </row>
    <row r="1321" spans="1:10" x14ac:dyDescent="0.25">
      <c r="A1321" s="11" t="s">
        <v>1051</v>
      </c>
      <c r="B1321" s="11">
        <v>22.8</v>
      </c>
      <c r="C1321" s="11">
        <v>6.98</v>
      </c>
      <c r="D1321" s="11" t="s">
        <v>2380</v>
      </c>
      <c r="E1321" s="11" t="s">
        <v>2380</v>
      </c>
      <c r="F1321" s="11" t="s">
        <v>2380</v>
      </c>
      <c r="G1321" s="12">
        <v>0</v>
      </c>
      <c r="H1321" s="41" t="s">
        <v>2380</v>
      </c>
      <c r="I1321" s="11" t="str">
        <f t="shared" si="46"/>
        <v>Healthy Weight</v>
      </c>
      <c r="J1321" s="43" t="str">
        <f t="shared" si="47"/>
        <v>Diabetes</v>
      </c>
    </row>
    <row r="1322" spans="1:10" x14ac:dyDescent="0.25">
      <c r="A1322" s="11" t="s">
        <v>1050</v>
      </c>
      <c r="B1322" s="11">
        <v>19.09</v>
      </c>
      <c r="C1322" s="11">
        <v>4</v>
      </c>
      <c r="D1322" s="11" t="s">
        <v>2381</v>
      </c>
      <c r="E1322" s="11" t="s">
        <v>2380</v>
      </c>
      <c r="F1322" s="11" t="s">
        <v>2380</v>
      </c>
      <c r="G1322" s="11">
        <v>1</v>
      </c>
      <c r="H1322" s="41" t="s">
        <v>2380</v>
      </c>
      <c r="I1322" s="11" t="str">
        <f t="shared" si="46"/>
        <v>Healthy Weight</v>
      </c>
      <c r="J1322" s="43" t="str">
        <f t="shared" si="47"/>
        <v>Normal</v>
      </c>
    </row>
    <row r="1323" spans="1:10" x14ac:dyDescent="0.25">
      <c r="A1323" s="11" t="s">
        <v>1049</v>
      </c>
      <c r="B1323" s="11">
        <v>23.37</v>
      </c>
      <c r="C1323" s="11">
        <v>4.2300000000000004</v>
      </c>
      <c r="D1323" s="11" t="s">
        <v>2380</v>
      </c>
      <c r="E1323" s="11" t="s">
        <v>2380</v>
      </c>
      <c r="F1323" s="11" t="s">
        <v>2380</v>
      </c>
      <c r="G1323" s="12">
        <v>0</v>
      </c>
      <c r="H1323" s="41" t="s">
        <v>2380</v>
      </c>
      <c r="I1323" s="11" t="str">
        <f t="shared" si="46"/>
        <v>Healthy Weight</v>
      </c>
      <c r="J1323" s="43" t="str">
        <f t="shared" si="47"/>
        <v>Normal</v>
      </c>
    </row>
    <row r="1324" spans="1:10" x14ac:dyDescent="0.25">
      <c r="A1324" s="11" t="s">
        <v>1048</v>
      </c>
      <c r="B1324" s="11">
        <v>33.44</v>
      </c>
      <c r="C1324" s="11">
        <v>4.72</v>
      </c>
      <c r="D1324" s="11" t="s">
        <v>2381</v>
      </c>
      <c r="E1324" s="11" t="s">
        <v>2380</v>
      </c>
      <c r="F1324" s="11" t="s">
        <v>2380</v>
      </c>
      <c r="G1324" s="12">
        <v>0</v>
      </c>
      <c r="H1324" s="42" t="s">
        <v>2380</v>
      </c>
      <c r="I1324" s="11" t="str">
        <f t="shared" si="46"/>
        <v>Obesity</v>
      </c>
      <c r="J1324" s="43" t="str">
        <f t="shared" si="47"/>
        <v>Normal</v>
      </c>
    </row>
    <row r="1325" spans="1:10" x14ac:dyDescent="0.25">
      <c r="A1325" s="11" t="s">
        <v>1047</v>
      </c>
      <c r="B1325" s="11">
        <v>28.05</v>
      </c>
      <c r="C1325" s="11">
        <v>5.63</v>
      </c>
      <c r="D1325" s="11" t="s">
        <v>2381</v>
      </c>
      <c r="E1325" s="11" t="s">
        <v>2380</v>
      </c>
      <c r="F1325" s="11" t="s">
        <v>2380</v>
      </c>
      <c r="G1325" s="12">
        <v>0</v>
      </c>
      <c r="H1325" s="42" t="s">
        <v>2380</v>
      </c>
      <c r="I1325" s="11" t="str">
        <f t="shared" si="46"/>
        <v>Overweight</v>
      </c>
      <c r="J1325" s="43" t="str">
        <f t="shared" si="47"/>
        <v>Normal</v>
      </c>
    </row>
    <row r="1326" spans="1:10" x14ac:dyDescent="0.25">
      <c r="A1326" s="11" t="s">
        <v>1046</v>
      </c>
      <c r="B1326" s="11">
        <v>27.72</v>
      </c>
      <c r="C1326" s="11">
        <v>5.83</v>
      </c>
      <c r="D1326" s="11" t="s">
        <v>2381</v>
      </c>
      <c r="E1326" s="11" t="s">
        <v>2380</v>
      </c>
      <c r="F1326" s="11" t="s">
        <v>2380</v>
      </c>
      <c r="G1326" s="12">
        <v>0</v>
      </c>
      <c r="H1326" s="42" t="s">
        <v>2380</v>
      </c>
      <c r="I1326" s="11" t="str">
        <f t="shared" si="46"/>
        <v>Overweight</v>
      </c>
      <c r="J1326" s="43" t="str">
        <f t="shared" si="47"/>
        <v>Prediabetes</v>
      </c>
    </row>
    <row r="1327" spans="1:10" x14ac:dyDescent="0.25">
      <c r="A1327" s="11" t="s">
        <v>1045</v>
      </c>
      <c r="B1327" s="11">
        <v>29.81</v>
      </c>
      <c r="C1327" s="11">
        <v>9.23</v>
      </c>
      <c r="D1327" s="11" t="s">
        <v>2380</v>
      </c>
      <c r="E1327" s="11" t="s">
        <v>2380</v>
      </c>
      <c r="F1327" s="11" t="s">
        <v>2380</v>
      </c>
      <c r="G1327" s="12">
        <v>0</v>
      </c>
      <c r="H1327" s="41" t="s">
        <v>2380</v>
      </c>
      <c r="I1327" s="11" t="str">
        <f t="shared" si="46"/>
        <v>Overweight</v>
      </c>
      <c r="J1327" s="43" t="str">
        <f t="shared" si="47"/>
        <v>Diabetes</v>
      </c>
    </row>
    <row r="1328" spans="1:10" x14ac:dyDescent="0.25">
      <c r="A1328" s="11" t="s">
        <v>1044</v>
      </c>
      <c r="B1328" s="11">
        <v>23.98</v>
      </c>
      <c r="C1328" s="11">
        <v>9.89</v>
      </c>
      <c r="D1328" s="11" t="s">
        <v>2380</v>
      </c>
      <c r="E1328" s="11" t="s">
        <v>2380</v>
      </c>
      <c r="F1328" s="11" t="s">
        <v>2380</v>
      </c>
      <c r="G1328" s="12">
        <v>0</v>
      </c>
      <c r="H1328" s="41" t="s">
        <v>2380</v>
      </c>
      <c r="I1328" s="11" t="str">
        <f t="shared" si="46"/>
        <v>Healthy Weight</v>
      </c>
      <c r="J1328" s="43" t="str">
        <f t="shared" si="47"/>
        <v>Diabetes</v>
      </c>
    </row>
    <row r="1329" spans="1:10" x14ac:dyDescent="0.25">
      <c r="A1329" s="11" t="s">
        <v>1043</v>
      </c>
      <c r="B1329" s="11">
        <v>17.34</v>
      </c>
      <c r="C1329" s="11">
        <v>12</v>
      </c>
      <c r="D1329" s="11" t="s">
        <v>2380</v>
      </c>
      <c r="E1329" s="11" t="s">
        <v>2380</v>
      </c>
      <c r="F1329" s="11" t="s">
        <v>2380</v>
      </c>
      <c r="G1329" s="12">
        <v>0</v>
      </c>
      <c r="H1329" s="41" t="s">
        <v>2380</v>
      </c>
      <c r="I1329" s="11" t="str">
        <f t="shared" si="46"/>
        <v>Underweight</v>
      </c>
      <c r="J1329" s="43" t="str">
        <f t="shared" si="47"/>
        <v>Diabetes</v>
      </c>
    </row>
    <row r="1330" spans="1:10" x14ac:dyDescent="0.25">
      <c r="A1330" s="11" t="s">
        <v>1042</v>
      </c>
      <c r="B1330" s="11">
        <v>40.39</v>
      </c>
      <c r="C1330" s="11">
        <v>4.24</v>
      </c>
      <c r="D1330" s="11" t="s">
        <v>2381</v>
      </c>
      <c r="E1330" s="11" t="s">
        <v>2380</v>
      </c>
      <c r="F1330" s="11" t="s">
        <v>2382</v>
      </c>
      <c r="G1330" s="11">
        <v>1</v>
      </c>
      <c r="H1330" s="42" t="s">
        <v>2380</v>
      </c>
      <c r="I1330" s="11" t="str">
        <f t="shared" si="46"/>
        <v>Obesity</v>
      </c>
      <c r="J1330" s="43" t="str">
        <f t="shared" si="47"/>
        <v>Normal</v>
      </c>
    </row>
    <row r="1331" spans="1:10" x14ac:dyDescent="0.25">
      <c r="A1331" s="11" t="s">
        <v>1041</v>
      </c>
      <c r="B1331" s="11">
        <v>25.96</v>
      </c>
      <c r="C1331" s="11">
        <v>4.68</v>
      </c>
      <c r="D1331" s="11" t="s">
        <v>2381</v>
      </c>
      <c r="E1331" s="11" t="s">
        <v>2380</v>
      </c>
      <c r="F1331" s="11" t="s">
        <v>2382</v>
      </c>
      <c r="G1331" s="11">
        <v>1</v>
      </c>
      <c r="H1331" s="42" t="s">
        <v>2380</v>
      </c>
      <c r="I1331" s="11" t="str">
        <f t="shared" si="46"/>
        <v>Overweight</v>
      </c>
      <c r="J1331" s="43" t="str">
        <f t="shared" si="47"/>
        <v>Normal</v>
      </c>
    </row>
    <row r="1332" spans="1:10" x14ac:dyDescent="0.25">
      <c r="A1332" s="11" t="s">
        <v>1040</v>
      </c>
      <c r="B1332" s="11">
        <v>17.68</v>
      </c>
      <c r="C1332" s="11">
        <v>8.57</v>
      </c>
      <c r="D1332" s="11" t="s">
        <v>2381</v>
      </c>
      <c r="E1332" s="11" t="s">
        <v>2380</v>
      </c>
      <c r="F1332" s="11" t="s">
        <v>2382</v>
      </c>
      <c r="G1332" s="11">
        <v>1</v>
      </c>
      <c r="H1332" s="42" t="s">
        <v>2380</v>
      </c>
      <c r="I1332" s="11" t="str">
        <f t="shared" si="46"/>
        <v>Underweight</v>
      </c>
      <c r="J1332" s="43" t="str">
        <f t="shared" si="47"/>
        <v>Diabetes</v>
      </c>
    </row>
    <row r="1333" spans="1:10" x14ac:dyDescent="0.25">
      <c r="A1333" s="11" t="s">
        <v>1039</v>
      </c>
      <c r="B1333" s="11">
        <v>30.875</v>
      </c>
      <c r="C1333" s="11">
        <v>4.0999999999999996</v>
      </c>
      <c r="D1333" s="11" t="s">
        <v>2380</v>
      </c>
      <c r="E1333" s="11" t="s">
        <v>2380</v>
      </c>
      <c r="F1333" s="11" t="s">
        <v>2380</v>
      </c>
      <c r="G1333" s="12">
        <v>0</v>
      </c>
      <c r="H1333" s="41" t="s">
        <v>2380</v>
      </c>
      <c r="I1333" s="11" t="str">
        <f t="shared" si="46"/>
        <v>Obesity</v>
      </c>
      <c r="J1333" s="43" t="str">
        <f t="shared" si="47"/>
        <v>Normal</v>
      </c>
    </row>
    <row r="1334" spans="1:10" x14ac:dyDescent="0.25">
      <c r="A1334" s="11" t="s">
        <v>1038</v>
      </c>
      <c r="B1334" s="11">
        <v>30.81</v>
      </c>
      <c r="C1334" s="11">
        <v>4.49</v>
      </c>
      <c r="D1334" s="11" t="s">
        <v>2380</v>
      </c>
      <c r="E1334" s="11" t="s">
        <v>2380</v>
      </c>
      <c r="F1334" s="11" t="s">
        <v>2380</v>
      </c>
      <c r="G1334" s="12">
        <v>0</v>
      </c>
      <c r="H1334" s="41" t="s">
        <v>2380</v>
      </c>
      <c r="I1334" s="11" t="str">
        <f t="shared" si="46"/>
        <v>Obesity</v>
      </c>
      <c r="J1334" s="43" t="str">
        <f t="shared" si="47"/>
        <v>Normal</v>
      </c>
    </row>
    <row r="1335" spans="1:10" x14ac:dyDescent="0.25">
      <c r="A1335" s="11" t="s">
        <v>1037</v>
      </c>
      <c r="B1335" s="11">
        <v>36.85</v>
      </c>
      <c r="C1335" s="11">
        <v>8.8000000000000007</v>
      </c>
      <c r="D1335" s="11" t="s">
        <v>2380</v>
      </c>
      <c r="E1335" s="11" t="s">
        <v>2380</v>
      </c>
      <c r="F1335" s="11" t="s">
        <v>2380</v>
      </c>
      <c r="G1335" s="11">
        <v>2</v>
      </c>
      <c r="H1335" s="41" t="s">
        <v>2380</v>
      </c>
      <c r="I1335" s="11" t="str">
        <f t="shared" si="46"/>
        <v>Obesity</v>
      </c>
      <c r="J1335" s="43" t="str">
        <f t="shared" si="47"/>
        <v>Diabetes</v>
      </c>
    </row>
    <row r="1336" spans="1:10" x14ac:dyDescent="0.25">
      <c r="A1336" s="11" t="s">
        <v>1036</v>
      </c>
      <c r="B1336" s="11">
        <v>35.86</v>
      </c>
      <c r="C1336" s="11">
        <v>7.93</v>
      </c>
      <c r="D1336" s="11" t="s">
        <v>2380</v>
      </c>
      <c r="E1336" s="11" t="s">
        <v>2380</v>
      </c>
      <c r="F1336" s="11" t="s">
        <v>2380</v>
      </c>
      <c r="G1336" s="11">
        <v>2</v>
      </c>
      <c r="H1336" s="41" t="s">
        <v>2380</v>
      </c>
      <c r="I1336" s="11" t="str">
        <f t="shared" si="46"/>
        <v>Obesity</v>
      </c>
      <c r="J1336" s="43" t="str">
        <f t="shared" si="47"/>
        <v>Diabetes</v>
      </c>
    </row>
    <row r="1337" spans="1:10" x14ac:dyDescent="0.25">
      <c r="A1337" s="11" t="s">
        <v>1035</v>
      </c>
      <c r="B1337" s="11">
        <v>30.3</v>
      </c>
      <c r="C1337" s="11">
        <v>9.4499999999999993</v>
      </c>
      <c r="D1337" s="11" t="s">
        <v>2380</v>
      </c>
      <c r="E1337" s="11" t="s">
        <v>2380</v>
      </c>
      <c r="F1337" s="11" t="s">
        <v>2380</v>
      </c>
      <c r="G1337" s="11">
        <v>2</v>
      </c>
      <c r="H1337" s="41" t="s">
        <v>2380</v>
      </c>
      <c r="I1337" s="11" t="str">
        <f t="shared" si="46"/>
        <v>Obesity</v>
      </c>
      <c r="J1337" s="43" t="str">
        <f t="shared" si="47"/>
        <v>Diabetes</v>
      </c>
    </row>
    <row r="1338" spans="1:10" x14ac:dyDescent="0.25">
      <c r="A1338" s="11" t="s">
        <v>1034</v>
      </c>
      <c r="B1338" s="11">
        <v>32.015000000000001</v>
      </c>
      <c r="C1338" s="11">
        <v>7.67</v>
      </c>
      <c r="D1338" s="11" t="s">
        <v>2380</v>
      </c>
      <c r="E1338" s="11" t="s">
        <v>2380</v>
      </c>
      <c r="F1338" s="11" t="s">
        <v>2380</v>
      </c>
      <c r="G1338" s="12">
        <v>0</v>
      </c>
      <c r="H1338" s="41" t="s">
        <v>2380</v>
      </c>
      <c r="I1338" s="11" t="str">
        <f t="shared" si="46"/>
        <v>Obesity</v>
      </c>
      <c r="J1338" s="43" t="str">
        <f t="shared" si="47"/>
        <v>Diabetes</v>
      </c>
    </row>
    <row r="1339" spans="1:10" x14ac:dyDescent="0.25">
      <c r="A1339" s="11" t="s">
        <v>1033</v>
      </c>
      <c r="B1339" s="11">
        <v>25.06</v>
      </c>
      <c r="C1339" s="11">
        <v>10.53</v>
      </c>
      <c r="D1339" s="11" t="s">
        <v>2380</v>
      </c>
      <c r="E1339" s="11" t="s">
        <v>2380</v>
      </c>
      <c r="F1339" s="11" t="s">
        <v>2380</v>
      </c>
      <c r="G1339" s="11">
        <v>2</v>
      </c>
      <c r="H1339" s="41" t="s">
        <v>2380</v>
      </c>
      <c r="I1339" s="11" t="str">
        <f t="shared" si="46"/>
        <v>Overweight</v>
      </c>
      <c r="J1339" s="43" t="str">
        <f t="shared" si="47"/>
        <v>Diabetes</v>
      </c>
    </row>
    <row r="1340" spans="1:10" x14ac:dyDescent="0.25">
      <c r="A1340" s="11" t="s">
        <v>1032</v>
      </c>
      <c r="B1340" s="11">
        <v>18.829999999999998</v>
      </c>
      <c r="C1340" s="11">
        <v>10.08</v>
      </c>
      <c r="D1340" s="11" t="s">
        <v>2381</v>
      </c>
      <c r="E1340" s="11" t="s">
        <v>2380</v>
      </c>
      <c r="F1340" s="11" t="s">
        <v>2380</v>
      </c>
      <c r="G1340" s="12">
        <v>0</v>
      </c>
      <c r="H1340" s="42" t="s">
        <v>2380</v>
      </c>
      <c r="I1340" s="11" t="str">
        <f t="shared" si="46"/>
        <v>Healthy Weight</v>
      </c>
      <c r="J1340" s="43" t="str">
        <f t="shared" si="47"/>
        <v>Diabetes</v>
      </c>
    </row>
    <row r="1341" spans="1:10" x14ac:dyDescent="0.25">
      <c r="A1341" s="11" t="s">
        <v>1031</v>
      </c>
      <c r="B1341" s="11">
        <v>47.52</v>
      </c>
      <c r="C1341" s="11">
        <v>11.39</v>
      </c>
      <c r="D1341" s="11" t="s">
        <v>2381</v>
      </c>
      <c r="E1341" s="11" t="s">
        <v>2380</v>
      </c>
      <c r="F1341" s="11" t="s">
        <v>2380</v>
      </c>
      <c r="G1341" s="11">
        <v>1</v>
      </c>
      <c r="H1341" s="42" t="s">
        <v>2380</v>
      </c>
      <c r="I1341" s="11" t="str">
        <f t="shared" si="46"/>
        <v>Obesity</v>
      </c>
      <c r="J1341" s="43" t="str">
        <f t="shared" si="47"/>
        <v>Diabetes</v>
      </c>
    </row>
    <row r="1342" spans="1:10" x14ac:dyDescent="0.25">
      <c r="A1342" s="11" t="s">
        <v>1030</v>
      </c>
      <c r="B1342" s="11">
        <v>37.82</v>
      </c>
      <c r="C1342" s="11">
        <v>6.36</v>
      </c>
      <c r="D1342" s="11" t="s">
        <v>2380</v>
      </c>
      <c r="E1342" s="11" t="s">
        <v>2380</v>
      </c>
      <c r="F1342" s="11" t="s">
        <v>2380</v>
      </c>
      <c r="G1342" s="12">
        <v>0</v>
      </c>
      <c r="H1342" s="41" t="s">
        <v>2380</v>
      </c>
      <c r="I1342" s="11" t="str">
        <f t="shared" si="46"/>
        <v>Obesity</v>
      </c>
      <c r="J1342" s="43" t="str">
        <f t="shared" si="47"/>
        <v>Prediabetes</v>
      </c>
    </row>
    <row r="1343" spans="1:10" x14ac:dyDescent="0.25">
      <c r="A1343" s="11" t="s">
        <v>1029</v>
      </c>
      <c r="B1343" s="11">
        <v>44.16</v>
      </c>
      <c r="C1343" s="11">
        <v>5.31</v>
      </c>
      <c r="D1343" s="11" t="s">
        <v>2381</v>
      </c>
      <c r="E1343" s="11" t="s">
        <v>2380</v>
      </c>
      <c r="F1343" s="11" t="s">
        <v>2380</v>
      </c>
      <c r="G1343" s="12">
        <v>0</v>
      </c>
      <c r="H1343" s="42" t="s">
        <v>2380</v>
      </c>
      <c r="I1343" s="11" t="str">
        <f t="shared" si="46"/>
        <v>Obesity</v>
      </c>
      <c r="J1343" s="43" t="str">
        <f t="shared" si="47"/>
        <v>Normal</v>
      </c>
    </row>
    <row r="1344" spans="1:10" x14ac:dyDescent="0.25">
      <c r="A1344" s="11" t="s">
        <v>1028</v>
      </c>
      <c r="B1344" s="11">
        <v>37.049999999999997</v>
      </c>
      <c r="C1344" s="11">
        <v>4.74</v>
      </c>
      <c r="D1344" s="11" t="s">
        <v>2380</v>
      </c>
      <c r="E1344" s="11" t="s">
        <v>2380</v>
      </c>
      <c r="F1344" s="11" t="s">
        <v>2382</v>
      </c>
      <c r="G1344" s="11">
        <v>1</v>
      </c>
      <c r="H1344" s="41" t="s">
        <v>2380</v>
      </c>
      <c r="I1344" s="11" t="str">
        <f t="shared" si="46"/>
        <v>Obesity</v>
      </c>
      <c r="J1344" s="43" t="str">
        <f t="shared" si="47"/>
        <v>Normal</v>
      </c>
    </row>
    <row r="1345" spans="1:10" x14ac:dyDescent="0.25">
      <c r="A1345" s="11" t="s">
        <v>1027</v>
      </c>
      <c r="B1345" s="11">
        <v>18.66</v>
      </c>
      <c r="C1345" s="11">
        <v>11.35</v>
      </c>
      <c r="D1345" s="11" t="s">
        <v>2380</v>
      </c>
      <c r="E1345" s="11" t="s">
        <v>2380</v>
      </c>
      <c r="F1345" s="11" t="s">
        <v>2380</v>
      </c>
      <c r="G1345" s="12">
        <v>0</v>
      </c>
      <c r="H1345" s="41" t="s">
        <v>2380</v>
      </c>
      <c r="I1345" s="11" t="str">
        <f t="shared" si="46"/>
        <v>Healthy Weight</v>
      </c>
      <c r="J1345" s="43" t="str">
        <f t="shared" si="47"/>
        <v>Diabetes</v>
      </c>
    </row>
    <row r="1346" spans="1:10" x14ac:dyDescent="0.25">
      <c r="A1346" s="11" t="s">
        <v>1026</v>
      </c>
      <c r="B1346" s="11">
        <v>36.200000000000003</v>
      </c>
      <c r="C1346" s="11">
        <v>6.81</v>
      </c>
      <c r="D1346" s="11" t="s">
        <v>2381</v>
      </c>
      <c r="E1346" s="11" t="s">
        <v>2380</v>
      </c>
      <c r="F1346" s="11" t="s">
        <v>2380</v>
      </c>
      <c r="G1346" s="11">
        <v>1</v>
      </c>
      <c r="H1346" s="42" t="s">
        <v>2380</v>
      </c>
      <c r="I1346" s="11" t="str">
        <f t="shared" si="46"/>
        <v>Obesity</v>
      </c>
      <c r="J1346" s="43" t="str">
        <f t="shared" si="47"/>
        <v>Diabetes</v>
      </c>
    </row>
    <row r="1347" spans="1:10" x14ac:dyDescent="0.25">
      <c r="A1347" s="11" t="s">
        <v>1025</v>
      </c>
      <c r="B1347" s="11">
        <v>18.87</v>
      </c>
      <c r="C1347" s="11">
        <v>8.06</v>
      </c>
      <c r="D1347" s="11" t="s">
        <v>2380</v>
      </c>
      <c r="E1347" s="11" t="s">
        <v>2380</v>
      </c>
      <c r="F1347" s="11" t="s">
        <v>2380</v>
      </c>
      <c r="G1347" s="12">
        <v>0</v>
      </c>
      <c r="H1347" s="41" t="s">
        <v>2380</v>
      </c>
      <c r="I1347" s="11" t="str">
        <f t="shared" ref="I1347:I1410" si="48">IF(B1347 &lt; 18.5, "Underweight", IF(B1347 &lt; 25, "Healthy Weight", IF(B1347 &lt; 30, "Overweight", "Obesity")))</f>
        <v>Healthy Weight</v>
      </c>
      <c r="J1347" s="43" t="str">
        <f t="shared" ref="J1347:J1410" si="49">IF(C1347 &lt; 5.7, "Normal", IF(C1347 &lt;= 6.4, "Prediabetes", "Diabetes"))</f>
        <v>Diabetes</v>
      </c>
    </row>
    <row r="1348" spans="1:10" x14ac:dyDescent="0.25">
      <c r="A1348" s="11" t="s">
        <v>1024</v>
      </c>
      <c r="B1348" s="11">
        <v>32.299999999999997</v>
      </c>
      <c r="C1348" s="11">
        <v>6.74</v>
      </c>
      <c r="D1348" s="11" t="s">
        <v>2381</v>
      </c>
      <c r="E1348" s="11" t="s">
        <v>2380</v>
      </c>
      <c r="F1348" s="11" t="s">
        <v>2380</v>
      </c>
      <c r="G1348" s="11">
        <v>1</v>
      </c>
      <c r="H1348" s="42" t="s">
        <v>2380</v>
      </c>
      <c r="I1348" s="11" t="str">
        <f t="shared" si="48"/>
        <v>Obesity</v>
      </c>
      <c r="J1348" s="43" t="str">
        <f t="shared" si="49"/>
        <v>Diabetes</v>
      </c>
    </row>
    <row r="1349" spans="1:10" x14ac:dyDescent="0.25">
      <c r="A1349" s="11" t="s">
        <v>1023</v>
      </c>
      <c r="B1349" s="11">
        <v>22.64</v>
      </c>
      <c r="C1349" s="11">
        <v>6.54</v>
      </c>
      <c r="D1349" s="11" t="s">
        <v>2381</v>
      </c>
      <c r="E1349" s="11" t="s">
        <v>2380</v>
      </c>
      <c r="F1349" s="11" t="s">
        <v>2380</v>
      </c>
      <c r="G1349" s="11">
        <v>2</v>
      </c>
      <c r="H1349" s="42" t="s">
        <v>2380</v>
      </c>
      <c r="I1349" s="11" t="str">
        <f t="shared" si="48"/>
        <v>Healthy Weight</v>
      </c>
      <c r="J1349" s="43" t="str">
        <f t="shared" si="49"/>
        <v>Diabetes</v>
      </c>
    </row>
    <row r="1350" spans="1:10" x14ac:dyDescent="0.25">
      <c r="A1350" s="11" t="s">
        <v>1022</v>
      </c>
      <c r="B1350" s="11">
        <v>28.69</v>
      </c>
      <c r="C1350" s="11">
        <v>5.4</v>
      </c>
      <c r="D1350" s="11" t="s">
        <v>2380</v>
      </c>
      <c r="E1350" s="11" t="s">
        <v>2380</v>
      </c>
      <c r="F1350" s="11" t="s">
        <v>2380</v>
      </c>
      <c r="G1350" s="12">
        <v>0</v>
      </c>
      <c r="H1350" s="41" t="s">
        <v>2380</v>
      </c>
      <c r="I1350" s="11" t="str">
        <f t="shared" si="48"/>
        <v>Overweight</v>
      </c>
      <c r="J1350" s="43" t="str">
        <f t="shared" si="49"/>
        <v>Normal</v>
      </c>
    </row>
    <row r="1351" spans="1:10" x14ac:dyDescent="0.25">
      <c r="A1351" s="11" t="s">
        <v>1021</v>
      </c>
      <c r="B1351" s="11">
        <v>28.16</v>
      </c>
      <c r="C1351" s="11">
        <v>5.58</v>
      </c>
      <c r="D1351" s="11" t="s">
        <v>2381</v>
      </c>
      <c r="E1351" s="11" t="s">
        <v>2380</v>
      </c>
      <c r="F1351" s="11" t="s">
        <v>2380</v>
      </c>
      <c r="G1351" s="12">
        <v>0</v>
      </c>
      <c r="H1351" s="42" t="s">
        <v>2380</v>
      </c>
      <c r="I1351" s="11" t="str">
        <f t="shared" si="48"/>
        <v>Overweight</v>
      </c>
      <c r="J1351" s="43" t="str">
        <f t="shared" si="49"/>
        <v>Normal</v>
      </c>
    </row>
    <row r="1352" spans="1:10" x14ac:dyDescent="0.25">
      <c r="A1352" s="11" t="s">
        <v>1020</v>
      </c>
      <c r="B1352" s="11">
        <v>45.54</v>
      </c>
      <c r="C1352" s="11">
        <v>5.84</v>
      </c>
      <c r="D1352" s="11" t="s">
        <v>2380</v>
      </c>
      <c r="E1352" s="11" t="s">
        <v>2380</v>
      </c>
      <c r="F1352" s="11" t="s">
        <v>2382</v>
      </c>
      <c r="G1352" s="11">
        <v>1</v>
      </c>
      <c r="H1352" s="41" t="s">
        <v>2380</v>
      </c>
      <c r="I1352" s="11" t="str">
        <f t="shared" si="48"/>
        <v>Obesity</v>
      </c>
      <c r="J1352" s="43" t="str">
        <f t="shared" si="49"/>
        <v>Prediabetes</v>
      </c>
    </row>
    <row r="1353" spans="1:10" x14ac:dyDescent="0.25">
      <c r="A1353" s="11" t="s">
        <v>1019</v>
      </c>
      <c r="B1353" s="11">
        <v>28.7</v>
      </c>
      <c r="C1353" s="11">
        <v>4.2</v>
      </c>
      <c r="D1353" s="11" t="s">
        <v>2380</v>
      </c>
      <c r="E1353" s="11" t="s">
        <v>2380</v>
      </c>
      <c r="F1353" s="11" t="s">
        <v>2380</v>
      </c>
      <c r="G1353" s="12">
        <v>0</v>
      </c>
      <c r="H1353" s="41" t="s">
        <v>2380</v>
      </c>
      <c r="I1353" s="11" t="str">
        <f t="shared" si="48"/>
        <v>Overweight</v>
      </c>
      <c r="J1353" s="43" t="str">
        <f t="shared" si="49"/>
        <v>Normal</v>
      </c>
    </row>
    <row r="1354" spans="1:10" x14ac:dyDescent="0.25">
      <c r="A1354" s="11" t="s">
        <v>1018</v>
      </c>
      <c r="B1354" s="11">
        <v>27.74</v>
      </c>
      <c r="C1354" s="11">
        <v>6.06</v>
      </c>
      <c r="D1354" s="11" t="s">
        <v>2381</v>
      </c>
      <c r="E1354" s="11" t="s">
        <v>2380</v>
      </c>
      <c r="F1354" s="11" t="s">
        <v>2380</v>
      </c>
      <c r="G1354" s="12">
        <v>0</v>
      </c>
      <c r="H1354" s="42" t="s">
        <v>2380</v>
      </c>
      <c r="I1354" s="11" t="str">
        <f t="shared" si="48"/>
        <v>Overweight</v>
      </c>
      <c r="J1354" s="43" t="str">
        <f t="shared" si="49"/>
        <v>Prediabetes</v>
      </c>
    </row>
    <row r="1355" spans="1:10" x14ac:dyDescent="0.25">
      <c r="A1355" s="11" t="s">
        <v>1017</v>
      </c>
      <c r="B1355" s="11">
        <v>36.954999999999998</v>
      </c>
      <c r="C1355" s="11">
        <v>7.57</v>
      </c>
      <c r="D1355" s="11" t="s">
        <v>2380</v>
      </c>
      <c r="E1355" s="11" t="s">
        <v>2380</v>
      </c>
      <c r="F1355" s="11" t="s">
        <v>2380</v>
      </c>
      <c r="G1355" s="12">
        <v>0</v>
      </c>
      <c r="H1355" s="41" t="s">
        <v>2380</v>
      </c>
      <c r="I1355" s="11" t="str">
        <f t="shared" si="48"/>
        <v>Obesity</v>
      </c>
      <c r="J1355" s="43" t="str">
        <f t="shared" si="49"/>
        <v>Diabetes</v>
      </c>
    </row>
    <row r="1356" spans="1:10" x14ac:dyDescent="0.25">
      <c r="A1356" s="11" t="s">
        <v>1016</v>
      </c>
      <c r="B1356" s="11">
        <v>30.69</v>
      </c>
      <c r="C1356" s="11">
        <v>6.15</v>
      </c>
      <c r="D1356" s="11" t="s">
        <v>2380</v>
      </c>
      <c r="E1356" s="11" t="s">
        <v>2380</v>
      </c>
      <c r="F1356" s="11" t="s">
        <v>2380</v>
      </c>
      <c r="G1356" s="12">
        <v>0</v>
      </c>
      <c r="H1356" s="41" t="s">
        <v>2380</v>
      </c>
      <c r="I1356" s="11" t="str">
        <f t="shared" si="48"/>
        <v>Obesity</v>
      </c>
      <c r="J1356" s="43" t="str">
        <f t="shared" si="49"/>
        <v>Prediabetes</v>
      </c>
    </row>
    <row r="1357" spans="1:10" x14ac:dyDescent="0.25">
      <c r="A1357" s="11" t="s">
        <v>1015</v>
      </c>
      <c r="B1357" s="11">
        <v>24.984999999999999</v>
      </c>
      <c r="C1357" s="11">
        <v>4.5599999999999996</v>
      </c>
      <c r="D1357" s="11" t="s">
        <v>2380</v>
      </c>
      <c r="E1357" s="11" t="s">
        <v>2380</v>
      </c>
      <c r="F1357" s="11" t="s">
        <v>2380</v>
      </c>
      <c r="G1357" s="12">
        <v>0</v>
      </c>
      <c r="H1357" s="41" t="s">
        <v>2380</v>
      </c>
      <c r="I1357" s="11" t="str">
        <f t="shared" si="48"/>
        <v>Healthy Weight</v>
      </c>
      <c r="J1357" s="43" t="str">
        <f t="shared" si="49"/>
        <v>Normal</v>
      </c>
    </row>
    <row r="1358" spans="1:10" x14ac:dyDescent="0.25">
      <c r="A1358" s="11" t="s">
        <v>1014</v>
      </c>
      <c r="B1358" s="11">
        <v>39.42</v>
      </c>
      <c r="C1358" s="11">
        <v>4.72</v>
      </c>
      <c r="D1358" s="11" t="s">
        <v>2381</v>
      </c>
      <c r="E1358" s="11" t="s">
        <v>2380</v>
      </c>
      <c r="F1358" s="11" t="s">
        <v>2380</v>
      </c>
      <c r="G1358" s="11">
        <v>1</v>
      </c>
      <c r="H1358" s="42" t="s">
        <v>2380</v>
      </c>
      <c r="I1358" s="11" t="str">
        <f t="shared" si="48"/>
        <v>Obesity</v>
      </c>
      <c r="J1358" s="43" t="str">
        <f t="shared" si="49"/>
        <v>Normal</v>
      </c>
    </row>
    <row r="1359" spans="1:10" x14ac:dyDescent="0.25">
      <c r="A1359" s="11" t="s">
        <v>1013</v>
      </c>
      <c r="B1359" s="11">
        <v>16.8</v>
      </c>
      <c r="C1359" s="11">
        <v>7.98</v>
      </c>
      <c r="D1359" s="11" t="s">
        <v>2380</v>
      </c>
      <c r="E1359" s="11" t="s">
        <v>2380</v>
      </c>
      <c r="F1359" s="11" t="s">
        <v>2380</v>
      </c>
      <c r="G1359" s="12">
        <v>0</v>
      </c>
      <c r="H1359" s="41" t="s">
        <v>2380</v>
      </c>
      <c r="I1359" s="11" t="str">
        <f t="shared" si="48"/>
        <v>Underweight</v>
      </c>
      <c r="J1359" s="43" t="str">
        <f t="shared" si="49"/>
        <v>Diabetes</v>
      </c>
    </row>
    <row r="1360" spans="1:10" x14ac:dyDescent="0.25">
      <c r="A1360" s="11" t="s">
        <v>1012</v>
      </c>
      <c r="B1360" s="11">
        <v>23.274999999999999</v>
      </c>
      <c r="C1360" s="11">
        <v>6.26</v>
      </c>
      <c r="D1360" s="11" t="s">
        <v>2381</v>
      </c>
      <c r="E1360" s="11" t="s">
        <v>2380</v>
      </c>
      <c r="F1360" s="11" t="s">
        <v>2382</v>
      </c>
      <c r="G1360" s="11">
        <v>1</v>
      </c>
      <c r="H1360" s="42" t="s">
        <v>2380</v>
      </c>
      <c r="I1360" s="11" t="str">
        <f t="shared" si="48"/>
        <v>Healthy Weight</v>
      </c>
      <c r="J1360" s="43" t="str">
        <f t="shared" si="49"/>
        <v>Prediabetes</v>
      </c>
    </row>
    <row r="1361" spans="1:10" x14ac:dyDescent="0.25">
      <c r="A1361" s="11" t="s">
        <v>1011</v>
      </c>
      <c r="B1361" s="11">
        <v>22.8</v>
      </c>
      <c r="C1361" s="11">
        <v>4.29</v>
      </c>
      <c r="D1361" s="11" t="s">
        <v>2381</v>
      </c>
      <c r="E1361" s="11" t="s">
        <v>2380</v>
      </c>
      <c r="F1361" s="11" t="s">
        <v>2382</v>
      </c>
      <c r="G1361" s="11">
        <v>1</v>
      </c>
      <c r="H1361" s="42" t="s">
        <v>2380</v>
      </c>
      <c r="I1361" s="11" t="str">
        <f t="shared" si="48"/>
        <v>Healthy Weight</v>
      </c>
      <c r="J1361" s="43" t="str">
        <f t="shared" si="49"/>
        <v>Normal</v>
      </c>
    </row>
    <row r="1362" spans="1:10" x14ac:dyDescent="0.25">
      <c r="A1362" s="11" t="s">
        <v>1010</v>
      </c>
      <c r="B1362" s="11">
        <v>24.3</v>
      </c>
      <c r="C1362" s="11">
        <v>5.43</v>
      </c>
      <c r="D1362" s="11" t="s">
        <v>2380</v>
      </c>
      <c r="E1362" s="11" t="s">
        <v>2380</v>
      </c>
      <c r="F1362" s="11" t="s">
        <v>2380</v>
      </c>
      <c r="G1362" s="11">
        <v>2</v>
      </c>
      <c r="H1362" s="41" t="s">
        <v>2380</v>
      </c>
      <c r="I1362" s="11" t="str">
        <f t="shared" si="48"/>
        <v>Healthy Weight</v>
      </c>
      <c r="J1362" s="43" t="str">
        <f t="shared" si="49"/>
        <v>Normal</v>
      </c>
    </row>
    <row r="1363" spans="1:10" x14ac:dyDescent="0.25">
      <c r="A1363" s="11" t="s">
        <v>1009</v>
      </c>
      <c r="B1363" s="11">
        <v>25.13</v>
      </c>
      <c r="C1363" s="11">
        <v>8</v>
      </c>
      <c r="D1363" s="11" t="s">
        <v>2381</v>
      </c>
      <c r="E1363" s="11" t="s">
        <v>2380</v>
      </c>
      <c r="F1363" s="11" t="s">
        <v>2380</v>
      </c>
      <c r="G1363" s="11">
        <v>1</v>
      </c>
      <c r="H1363" s="42" t="s">
        <v>2380</v>
      </c>
      <c r="I1363" s="11" t="str">
        <f t="shared" si="48"/>
        <v>Overweight</v>
      </c>
      <c r="J1363" s="43" t="str">
        <f t="shared" si="49"/>
        <v>Diabetes</v>
      </c>
    </row>
    <row r="1364" spans="1:10" x14ac:dyDescent="0.25">
      <c r="A1364" s="11" t="s">
        <v>1008</v>
      </c>
      <c r="B1364" s="11">
        <v>22.72</v>
      </c>
      <c r="C1364" s="11">
        <v>9.9600000000000009</v>
      </c>
      <c r="D1364" s="11" t="s">
        <v>2381</v>
      </c>
      <c r="E1364" s="11" t="s">
        <v>2380</v>
      </c>
      <c r="F1364" s="11" t="s">
        <v>2380</v>
      </c>
      <c r="G1364" s="11">
        <v>2</v>
      </c>
      <c r="H1364" s="42" t="s">
        <v>2380</v>
      </c>
      <c r="I1364" s="11" t="str">
        <f t="shared" si="48"/>
        <v>Healthy Weight</v>
      </c>
      <c r="J1364" s="43" t="str">
        <f t="shared" si="49"/>
        <v>Diabetes</v>
      </c>
    </row>
    <row r="1365" spans="1:10" x14ac:dyDescent="0.25">
      <c r="A1365" s="11" t="s">
        <v>1007</v>
      </c>
      <c r="B1365" s="11">
        <v>32.6</v>
      </c>
      <c r="C1365" s="11">
        <v>6.8</v>
      </c>
      <c r="D1365" s="11" t="s">
        <v>2381</v>
      </c>
      <c r="E1365" s="11" t="s">
        <v>2380</v>
      </c>
      <c r="F1365" s="11" t="s">
        <v>2380</v>
      </c>
      <c r="G1365" s="12">
        <v>0</v>
      </c>
      <c r="H1365" s="42" t="s">
        <v>2380</v>
      </c>
      <c r="I1365" s="11" t="str">
        <f t="shared" si="48"/>
        <v>Obesity</v>
      </c>
      <c r="J1365" s="43" t="str">
        <f t="shared" si="49"/>
        <v>Diabetes</v>
      </c>
    </row>
    <row r="1366" spans="1:10" x14ac:dyDescent="0.25">
      <c r="A1366" s="11" t="s">
        <v>1006</v>
      </c>
      <c r="B1366" s="11">
        <v>17.28</v>
      </c>
      <c r="C1366" s="11">
        <v>6.22</v>
      </c>
      <c r="D1366" s="11" t="s">
        <v>2381</v>
      </c>
      <c r="E1366" s="11" t="s">
        <v>2380</v>
      </c>
      <c r="F1366" s="11" t="s">
        <v>2380</v>
      </c>
      <c r="G1366" s="11">
        <v>2</v>
      </c>
      <c r="H1366" s="42" t="s">
        <v>2380</v>
      </c>
      <c r="I1366" s="11" t="str">
        <f t="shared" si="48"/>
        <v>Underweight</v>
      </c>
      <c r="J1366" s="43" t="str">
        <f t="shared" si="49"/>
        <v>Prediabetes</v>
      </c>
    </row>
    <row r="1367" spans="1:10" x14ac:dyDescent="0.25">
      <c r="A1367" s="11" t="s">
        <v>1005</v>
      </c>
      <c r="B1367" s="11">
        <v>27.92</v>
      </c>
      <c r="C1367" s="11">
        <v>5.79</v>
      </c>
      <c r="D1367" s="11" t="s">
        <v>2380</v>
      </c>
      <c r="E1367" s="11" t="s">
        <v>2380</v>
      </c>
      <c r="F1367" s="11" t="s">
        <v>2380</v>
      </c>
      <c r="G1367" s="11">
        <v>1</v>
      </c>
      <c r="H1367" s="41" t="s">
        <v>2380</v>
      </c>
      <c r="I1367" s="11" t="str">
        <f t="shared" si="48"/>
        <v>Overweight</v>
      </c>
      <c r="J1367" s="43" t="str">
        <f t="shared" si="49"/>
        <v>Prediabetes</v>
      </c>
    </row>
    <row r="1368" spans="1:10" x14ac:dyDescent="0.25">
      <c r="A1368" s="11" t="s">
        <v>1004</v>
      </c>
      <c r="B1368" s="11">
        <v>38.284999999999997</v>
      </c>
      <c r="C1368" s="11">
        <v>5.41</v>
      </c>
      <c r="D1368" s="11" t="s">
        <v>2380</v>
      </c>
      <c r="E1368" s="11" t="s">
        <v>2380</v>
      </c>
      <c r="F1368" s="11" t="s">
        <v>2380</v>
      </c>
      <c r="G1368" s="12">
        <v>0</v>
      </c>
      <c r="H1368" s="41" t="s">
        <v>2380</v>
      </c>
      <c r="I1368" s="11" t="str">
        <f t="shared" si="48"/>
        <v>Obesity</v>
      </c>
      <c r="J1368" s="43" t="str">
        <f t="shared" si="49"/>
        <v>Normal</v>
      </c>
    </row>
    <row r="1369" spans="1:10" x14ac:dyDescent="0.25">
      <c r="A1369" s="11" t="s">
        <v>1003</v>
      </c>
      <c r="B1369" s="11">
        <v>16.48</v>
      </c>
      <c r="C1369" s="11">
        <v>11.05</v>
      </c>
      <c r="D1369" s="11" t="s">
        <v>2380</v>
      </c>
      <c r="E1369" s="11" t="s">
        <v>2380</v>
      </c>
      <c r="F1369" s="11" t="s">
        <v>2380</v>
      </c>
      <c r="G1369" s="12">
        <v>0</v>
      </c>
      <c r="H1369" s="41" t="s">
        <v>2380</v>
      </c>
      <c r="I1369" s="11" t="str">
        <f t="shared" si="48"/>
        <v>Underweight</v>
      </c>
      <c r="J1369" s="43" t="str">
        <f t="shared" si="49"/>
        <v>Diabetes</v>
      </c>
    </row>
    <row r="1370" spans="1:10" x14ac:dyDescent="0.25">
      <c r="A1370" s="11" t="s">
        <v>1002</v>
      </c>
      <c r="B1370" s="11">
        <v>38.57</v>
      </c>
      <c r="C1370" s="11">
        <v>6.27</v>
      </c>
      <c r="D1370" s="11" t="s">
        <v>2380</v>
      </c>
      <c r="E1370" s="11" t="s">
        <v>2380</v>
      </c>
      <c r="F1370" s="11" t="s">
        <v>2380</v>
      </c>
      <c r="G1370" s="12">
        <v>0</v>
      </c>
      <c r="H1370" s="41" t="s">
        <v>2380</v>
      </c>
      <c r="I1370" s="11" t="str">
        <f t="shared" si="48"/>
        <v>Obesity</v>
      </c>
      <c r="J1370" s="43" t="str">
        <f t="shared" si="49"/>
        <v>Prediabetes</v>
      </c>
    </row>
    <row r="1371" spans="1:10" x14ac:dyDescent="0.25">
      <c r="A1371" s="11" t="s">
        <v>1001</v>
      </c>
      <c r="B1371" s="11">
        <v>43.85</v>
      </c>
      <c r="C1371" s="11">
        <v>4.7699999999999996</v>
      </c>
      <c r="D1371" s="11" t="s">
        <v>2381</v>
      </c>
      <c r="E1371" s="11" t="s">
        <v>2380</v>
      </c>
      <c r="F1371" s="11" t="s">
        <v>2380</v>
      </c>
      <c r="G1371" s="12">
        <v>0</v>
      </c>
      <c r="H1371" s="42" t="s">
        <v>2380</v>
      </c>
      <c r="I1371" s="11" t="str">
        <f t="shared" si="48"/>
        <v>Obesity</v>
      </c>
      <c r="J1371" s="43" t="str">
        <f t="shared" si="49"/>
        <v>Normal</v>
      </c>
    </row>
    <row r="1372" spans="1:10" x14ac:dyDescent="0.25">
      <c r="A1372" s="11" t="s">
        <v>1000</v>
      </c>
      <c r="B1372" s="11">
        <v>30.11</v>
      </c>
      <c r="C1372" s="11">
        <v>4.08</v>
      </c>
      <c r="D1372" s="11" t="s">
        <v>2380</v>
      </c>
      <c r="E1372" s="11" t="s">
        <v>2380</v>
      </c>
      <c r="F1372" s="11" t="s">
        <v>2380</v>
      </c>
      <c r="G1372" s="12">
        <v>0</v>
      </c>
      <c r="H1372" s="41" t="s">
        <v>2380</v>
      </c>
      <c r="I1372" s="11" t="str">
        <f t="shared" si="48"/>
        <v>Obesity</v>
      </c>
      <c r="J1372" s="43" t="str">
        <f t="shared" si="49"/>
        <v>Normal</v>
      </c>
    </row>
    <row r="1373" spans="1:10" x14ac:dyDescent="0.25">
      <c r="A1373" s="11" t="s">
        <v>999</v>
      </c>
      <c r="B1373" s="11">
        <v>31.59</v>
      </c>
      <c r="C1373" s="11">
        <v>6.01</v>
      </c>
      <c r="D1373" s="11" t="s">
        <v>2380</v>
      </c>
      <c r="E1373" s="11" t="s">
        <v>2380</v>
      </c>
      <c r="F1373" s="11" t="s">
        <v>2380</v>
      </c>
      <c r="G1373" s="12">
        <v>0</v>
      </c>
      <c r="H1373" s="41" t="s">
        <v>2380</v>
      </c>
      <c r="I1373" s="11" t="str">
        <f t="shared" si="48"/>
        <v>Obesity</v>
      </c>
      <c r="J1373" s="43" t="str">
        <f t="shared" si="49"/>
        <v>Prediabetes</v>
      </c>
    </row>
    <row r="1374" spans="1:10" x14ac:dyDescent="0.25">
      <c r="A1374" s="11" t="s">
        <v>998</v>
      </c>
      <c r="B1374" s="11">
        <v>40.15</v>
      </c>
      <c r="C1374" s="11">
        <v>11.84</v>
      </c>
      <c r="D1374" s="11" t="s">
        <v>2380</v>
      </c>
      <c r="E1374" s="11" t="s">
        <v>2380</v>
      </c>
      <c r="F1374" s="11" t="s">
        <v>2380</v>
      </c>
      <c r="G1374" s="12">
        <v>0</v>
      </c>
      <c r="H1374" s="41" t="s">
        <v>2380</v>
      </c>
      <c r="I1374" s="11" t="str">
        <f t="shared" si="48"/>
        <v>Obesity</v>
      </c>
      <c r="J1374" s="43" t="str">
        <f t="shared" si="49"/>
        <v>Diabetes</v>
      </c>
    </row>
    <row r="1375" spans="1:10" x14ac:dyDescent="0.25">
      <c r="A1375" s="11" t="s">
        <v>997</v>
      </c>
      <c r="B1375" s="11">
        <v>40.700000000000003</v>
      </c>
      <c r="C1375" s="11">
        <v>6.27</v>
      </c>
      <c r="D1375" s="11" t="s">
        <v>2381</v>
      </c>
      <c r="E1375" s="11" t="s">
        <v>2380</v>
      </c>
      <c r="F1375" s="11" t="s">
        <v>2382</v>
      </c>
      <c r="G1375" s="11">
        <v>1</v>
      </c>
      <c r="H1375" s="42" t="s">
        <v>2380</v>
      </c>
      <c r="I1375" s="11" t="str">
        <f t="shared" si="48"/>
        <v>Obesity</v>
      </c>
      <c r="J1375" s="43" t="str">
        <f t="shared" si="49"/>
        <v>Prediabetes</v>
      </c>
    </row>
    <row r="1376" spans="1:10" x14ac:dyDescent="0.25">
      <c r="A1376" s="11" t="s">
        <v>996</v>
      </c>
      <c r="B1376" s="11">
        <v>40.76</v>
      </c>
      <c r="C1376" s="11">
        <v>5.28</v>
      </c>
      <c r="D1376" s="11" t="s">
        <v>2380</v>
      </c>
      <c r="E1376" s="11" t="s">
        <v>2380</v>
      </c>
      <c r="F1376" s="11" t="s">
        <v>2380</v>
      </c>
      <c r="G1376" s="12">
        <v>0</v>
      </c>
      <c r="H1376" s="41" t="s">
        <v>2380</v>
      </c>
      <c r="I1376" s="11" t="str">
        <f t="shared" si="48"/>
        <v>Obesity</v>
      </c>
      <c r="J1376" s="43" t="str">
        <f t="shared" si="49"/>
        <v>Normal</v>
      </c>
    </row>
    <row r="1377" spans="1:10" x14ac:dyDescent="0.25">
      <c r="A1377" s="11" t="s">
        <v>995</v>
      </c>
      <c r="B1377" s="11">
        <v>29.7</v>
      </c>
      <c r="C1377" s="11">
        <v>7.03</v>
      </c>
      <c r="D1377" s="11" t="s">
        <v>2380</v>
      </c>
      <c r="E1377" s="11" t="s">
        <v>2380</v>
      </c>
      <c r="F1377" s="11" t="s">
        <v>2380</v>
      </c>
      <c r="G1377" s="12">
        <v>0</v>
      </c>
      <c r="H1377" s="41" t="s">
        <v>2380</v>
      </c>
      <c r="I1377" s="11" t="str">
        <f t="shared" si="48"/>
        <v>Overweight</v>
      </c>
      <c r="J1377" s="43" t="str">
        <f t="shared" si="49"/>
        <v>Diabetes</v>
      </c>
    </row>
    <row r="1378" spans="1:10" x14ac:dyDescent="0.25">
      <c r="A1378" s="11" t="s">
        <v>994</v>
      </c>
      <c r="B1378" s="11">
        <v>40.58</v>
      </c>
      <c r="C1378" s="11">
        <v>5.32</v>
      </c>
      <c r="D1378" s="11" t="s">
        <v>2381</v>
      </c>
      <c r="E1378" s="11" t="s">
        <v>2380</v>
      </c>
      <c r="F1378" s="11" t="s">
        <v>2382</v>
      </c>
      <c r="G1378" s="11">
        <v>1</v>
      </c>
      <c r="H1378" s="42" t="s">
        <v>2380</v>
      </c>
      <c r="I1378" s="11" t="str">
        <f t="shared" si="48"/>
        <v>Obesity</v>
      </c>
      <c r="J1378" s="43" t="str">
        <f t="shared" si="49"/>
        <v>Normal</v>
      </c>
    </row>
    <row r="1379" spans="1:10" x14ac:dyDescent="0.25">
      <c r="A1379" s="11" t="s">
        <v>993</v>
      </c>
      <c r="B1379" s="11">
        <v>33.06</v>
      </c>
      <c r="C1379" s="11">
        <v>9.59</v>
      </c>
      <c r="D1379" s="11" t="s">
        <v>2381</v>
      </c>
      <c r="E1379" s="11" t="s">
        <v>2380</v>
      </c>
      <c r="F1379" s="11" t="s">
        <v>2380</v>
      </c>
      <c r="G1379" s="12">
        <v>0</v>
      </c>
      <c r="H1379" s="42" t="s">
        <v>2380</v>
      </c>
      <c r="I1379" s="11" t="str">
        <f t="shared" si="48"/>
        <v>Obesity</v>
      </c>
      <c r="J1379" s="43" t="str">
        <f t="shared" si="49"/>
        <v>Diabetes</v>
      </c>
    </row>
    <row r="1380" spans="1:10" x14ac:dyDescent="0.25">
      <c r="A1380" s="11" t="s">
        <v>992</v>
      </c>
      <c r="B1380" s="11">
        <v>26.62</v>
      </c>
      <c r="C1380" s="11">
        <v>6.15</v>
      </c>
      <c r="D1380" s="11" t="s">
        <v>2381</v>
      </c>
      <c r="E1380" s="11" t="s">
        <v>2380</v>
      </c>
      <c r="F1380" s="11" t="s">
        <v>2380</v>
      </c>
      <c r="G1380" s="12">
        <v>0</v>
      </c>
      <c r="H1380" s="42" t="s">
        <v>2380</v>
      </c>
      <c r="I1380" s="11" t="str">
        <f t="shared" si="48"/>
        <v>Overweight</v>
      </c>
      <c r="J1380" s="43" t="str">
        <f t="shared" si="49"/>
        <v>Prediabetes</v>
      </c>
    </row>
    <row r="1381" spans="1:10" x14ac:dyDescent="0.25">
      <c r="A1381" s="11" t="s">
        <v>991</v>
      </c>
      <c r="B1381" s="11">
        <v>37.1</v>
      </c>
      <c r="C1381" s="11">
        <v>11.08</v>
      </c>
      <c r="D1381" s="11" t="s">
        <v>2380</v>
      </c>
      <c r="E1381" s="11" t="s">
        <v>2380</v>
      </c>
      <c r="F1381" s="11" t="s">
        <v>2380</v>
      </c>
      <c r="G1381" s="12">
        <v>0</v>
      </c>
      <c r="H1381" s="41" t="s">
        <v>2380</v>
      </c>
      <c r="I1381" s="11" t="str">
        <f t="shared" si="48"/>
        <v>Obesity</v>
      </c>
      <c r="J1381" s="43" t="str">
        <f t="shared" si="49"/>
        <v>Diabetes</v>
      </c>
    </row>
    <row r="1382" spans="1:10" x14ac:dyDescent="0.25">
      <c r="A1382" s="11" t="s">
        <v>990</v>
      </c>
      <c r="B1382" s="11">
        <v>18.28</v>
      </c>
      <c r="C1382" s="11">
        <v>7.95</v>
      </c>
      <c r="D1382" s="11" t="s">
        <v>2380</v>
      </c>
      <c r="E1382" s="11" t="s">
        <v>2380</v>
      </c>
      <c r="F1382" s="11" t="s">
        <v>2380</v>
      </c>
      <c r="G1382" s="12">
        <v>0</v>
      </c>
      <c r="H1382" s="41" t="s">
        <v>2380</v>
      </c>
      <c r="I1382" s="11" t="str">
        <f t="shared" si="48"/>
        <v>Underweight</v>
      </c>
      <c r="J1382" s="43" t="str">
        <f t="shared" si="49"/>
        <v>Diabetes</v>
      </c>
    </row>
    <row r="1383" spans="1:10" x14ac:dyDescent="0.25">
      <c r="A1383" s="11" t="s">
        <v>989</v>
      </c>
      <c r="B1383" s="11">
        <v>35.814999999999998</v>
      </c>
      <c r="C1383" s="11">
        <v>6.23</v>
      </c>
      <c r="D1383" s="11" t="s">
        <v>2380</v>
      </c>
      <c r="E1383" s="11" t="s">
        <v>2380</v>
      </c>
      <c r="F1383" s="11" t="s">
        <v>2380</v>
      </c>
      <c r="G1383" s="12">
        <v>0</v>
      </c>
      <c r="H1383" s="41" t="s">
        <v>2380</v>
      </c>
      <c r="I1383" s="11" t="str">
        <f t="shared" si="48"/>
        <v>Obesity</v>
      </c>
      <c r="J1383" s="43" t="str">
        <f t="shared" si="49"/>
        <v>Prediabetes</v>
      </c>
    </row>
    <row r="1384" spans="1:10" x14ac:dyDescent="0.25">
      <c r="A1384" s="11" t="s">
        <v>988</v>
      </c>
      <c r="B1384" s="11">
        <v>30.69</v>
      </c>
      <c r="C1384" s="11">
        <v>6.5</v>
      </c>
      <c r="D1384" s="11" t="s">
        <v>2380</v>
      </c>
      <c r="E1384" s="11" t="s">
        <v>2380</v>
      </c>
      <c r="F1384" s="11" t="s">
        <v>2380</v>
      </c>
      <c r="G1384" s="12">
        <v>0</v>
      </c>
      <c r="H1384" s="41" t="s">
        <v>2380</v>
      </c>
      <c r="I1384" s="11" t="str">
        <f t="shared" si="48"/>
        <v>Obesity</v>
      </c>
      <c r="J1384" s="43" t="str">
        <f t="shared" si="49"/>
        <v>Diabetes</v>
      </c>
    </row>
    <row r="1385" spans="1:10" x14ac:dyDescent="0.25">
      <c r="A1385" s="11" t="s">
        <v>987</v>
      </c>
      <c r="B1385" s="11">
        <v>26.125</v>
      </c>
      <c r="C1385" s="11">
        <v>5.22</v>
      </c>
      <c r="D1385" s="11" t="s">
        <v>2380</v>
      </c>
      <c r="E1385" s="11" t="s">
        <v>2380</v>
      </c>
      <c r="F1385" s="11" t="s">
        <v>2380</v>
      </c>
      <c r="G1385" s="12">
        <v>0</v>
      </c>
      <c r="H1385" s="41" t="s">
        <v>2380</v>
      </c>
      <c r="I1385" s="11" t="str">
        <f t="shared" si="48"/>
        <v>Overweight</v>
      </c>
      <c r="J1385" s="43" t="str">
        <f t="shared" si="49"/>
        <v>Normal</v>
      </c>
    </row>
    <row r="1386" spans="1:10" x14ac:dyDescent="0.25">
      <c r="A1386" s="11" t="s">
        <v>986</v>
      </c>
      <c r="B1386" s="11">
        <v>34.58</v>
      </c>
      <c r="C1386" s="11">
        <v>6.3</v>
      </c>
      <c r="D1386" s="11" t="s">
        <v>2380</v>
      </c>
      <c r="E1386" s="11" t="s">
        <v>2380</v>
      </c>
      <c r="F1386" s="11" t="s">
        <v>2382</v>
      </c>
      <c r="G1386" s="11">
        <v>1</v>
      </c>
      <c r="H1386" s="41" t="s">
        <v>2380</v>
      </c>
      <c r="I1386" s="11" t="str">
        <f t="shared" si="48"/>
        <v>Obesity</v>
      </c>
      <c r="J1386" s="43" t="str">
        <f t="shared" si="49"/>
        <v>Prediabetes</v>
      </c>
    </row>
    <row r="1387" spans="1:10" x14ac:dyDescent="0.25">
      <c r="A1387" s="11" t="s">
        <v>985</v>
      </c>
      <c r="B1387" s="11">
        <v>27.4</v>
      </c>
      <c r="C1387" s="11">
        <v>8.84</v>
      </c>
      <c r="D1387" s="11" t="s">
        <v>2380</v>
      </c>
      <c r="E1387" s="11" t="s">
        <v>2380</v>
      </c>
      <c r="F1387" s="11" t="s">
        <v>2380</v>
      </c>
      <c r="G1387" s="12">
        <v>0</v>
      </c>
      <c r="H1387" s="41" t="s">
        <v>2380</v>
      </c>
      <c r="I1387" s="11" t="str">
        <f t="shared" si="48"/>
        <v>Overweight</v>
      </c>
      <c r="J1387" s="43" t="str">
        <f t="shared" si="49"/>
        <v>Diabetes</v>
      </c>
    </row>
    <row r="1388" spans="1:10" x14ac:dyDescent="0.25">
      <c r="A1388" s="11" t="s">
        <v>984</v>
      </c>
      <c r="B1388" s="11">
        <v>27.53</v>
      </c>
      <c r="C1388" s="11">
        <v>4.1100000000000003</v>
      </c>
      <c r="D1388" s="11" t="s">
        <v>2380</v>
      </c>
      <c r="E1388" s="11" t="s">
        <v>2380</v>
      </c>
      <c r="F1388" s="11" t="s">
        <v>2380</v>
      </c>
      <c r="G1388" s="11">
        <v>1</v>
      </c>
      <c r="H1388" s="41" t="s">
        <v>2380</v>
      </c>
      <c r="I1388" s="11" t="str">
        <f t="shared" si="48"/>
        <v>Overweight</v>
      </c>
      <c r="J1388" s="43" t="str">
        <f t="shared" si="49"/>
        <v>Normal</v>
      </c>
    </row>
    <row r="1389" spans="1:10" x14ac:dyDescent="0.25">
      <c r="A1389" s="11" t="s">
        <v>983</v>
      </c>
      <c r="B1389" s="11">
        <v>33</v>
      </c>
      <c r="C1389" s="11">
        <v>4.57</v>
      </c>
      <c r="D1389" s="11" t="s">
        <v>2380</v>
      </c>
      <c r="E1389" s="11" t="s">
        <v>2380</v>
      </c>
      <c r="F1389" s="11" t="s">
        <v>2380</v>
      </c>
      <c r="G1389" s="12">
        <v>0</v>
      </c>
      <c r="H1389" s="41" t="s">
        <v>2380</v>
      </c>
      <c r="I1389" s="11" t="str">
        <f t="shared" si="48"/>
        <v>Obesity</v>
      </c>
      <c r="J1389" s="43" t="str">
        <f t="shared" si="49"/>
        <v>Normal</v>
      </c>
    </row>
    <row r="1390" spans="1:10" x14ac:dyDescent="0.25">
      <c r="A1390" s="11" t="s">
        <v>982</v>
      </c>
      <c r="B1390" s="11">
        <v>25.78</v>
      </c>
      <c r="C1390" s="11">
        <v>11.06</v>
      </c>
      <c r="D1390" s="11" t="s">
        <v>2381</v>
      </c>
      <c r="E1390" s="11" t="s">
        <v>2380</v>
      </c>
      <c r="F1390" s="11" t="s">
        <v>2380</v>
      </c>
      <c r="G1390" s="12">
        <v>0</v>
      </c>
      <c r="H1390" s="41" t="s">
        <v>2380</v>
      </c>
      <c r="I1390" s="11" t="str">
        <f t="shared" si="48"/>
        <v>Overweight</v>
      </c>
      <c r="J1390" s="43" t="str">
        <f t="shared" si="49"/>
        <v>Diabetes</v>
      </c>
    </row>
    <row r="1391" spans="1:10" x14ac:dyDescent="0.25">
      <c r="A1391" s="11" t="s">
        <v>981</v>
      </c>
      <c r="B1391" s="11">
        <v>22.66</v>
      </c>
      <c r="C1391" s="11">
        <v>10.68</v>
      </c>
      <c r="D1391" s="11" t="s">
        <v>2380</v>
      </c>
      <c r="E1391" s="11" t="s">
        <v>2380</v>
      </c>
      <c r="F1391" s="11" t="s">
        <v>2380</v>
      </c>
      <c r="G1391" s="12">
        <v>0</v>
      </c>
      <c r="H1391" s="41" t="s">
        <v>2380</v>
      </c>
      <c r="I1391" s="11" t="str">
        <f t="shared" si="48"/>
        <v>Healthy Weight</v>
      </c>
      <c r="J1391" s="43" t="str">
        <f t="shared" si="49"/>
        <v>Diabetes</v>
      </c>
    </row>
    <row r="1392" spans="1:10" x14ac:dyDescent="0.25">
      <c r="A1392" s="11" t="s">
        <v>980</v>
      </c>
      <c r="B1392" s="11">
        <v>38.81</v>
      </c>
      <c r="C1392" s="11">
        <v>6.14</v>
      </c>
      <c r="D1392" s="11" t="s">
        <v>2381</v>
      </c>
      <c r="E1392" s="11" t="s">
        <v>2380</v>
      </c>
      <c r="F1392" s="11" t="s">
        <v>2380</v>
      </c>
      <c r="G1392" s="11">
        <v>1</v>
      </c>
      <c r="H1392" s="42" t="s">
        <v>2380</v>
      </c>
      <c r="I1392" s="11" t="str">
        <f t="shared" si="48"/>
        <v>Obesity</v>
      </c>
      <c r="J1392" s="43" t="str">
        <f t="shared" si="49"/>
        <v>Prediabetes</v>
      </c>
    </row>
    <row r="1393" spans="1:10" x14ac:dyDescent="0.25">
      <c r="A1393" s="11" t="s">
        <v>979</v>
      </c>
      <c r="B1393" s="11">
        <v>38.51</v>
      </c>
      <c r="C1393" s="11">
        <v>5.45</v>
      </c>
      <c r="D1393" s="11" t="s">
        <v>2381</v>
      </c>
      <c r="E1393" s="11" t="s">
        <v>2380</v>
      </c>
      <c r="F1393" s="11" t="s">
        <v>2380</v>
      </c>
      <c r="G1393" s="12">
        <v>0</v>
      </c>
      <c r="H1393" s="42" t="s">
        <v>2380</v>
      </c>
      <c r="I1393" s="11" t="str">
        <f t="shared" si="48"/>
        <v>Obesity</v>
      </c>
      <c r="J1393" s="43" t="str">
        <f t="shared" si="49"/>
        <v>Normal</v>
      </c>
    </row>
    <row r="1394" spans="1:10" x14ac:dyDescent="0.25">
      <c r="A1394" s="11" t="s">
        <v>978</v>
      </c>
      <c r="B1394" s="11">
        <v>22.98</v>
      </c>
      <c r="C1394" s="11">
        <v>6.14</v>
      </c>
      <c r="D1394" s="11" t="s">
        <v>2381</v>
      </c>
      <c r="E1394" s="11" t="s">
        <v>2380</v>
      </c>
      <c r="F1394" s="11" t="s">
        <v>2380</v>
      </c>
      <c r="G1394" s="12">
        <v>0</v>
      </c>
      <c r="H1394" s="42" t="s">
        <v>2380</v>
      </c>
      <c r="I1394" s="11" t="str">
        <f t="shared" si="48"/>
        <v>Healthy Weight</v>
      </c>
      <c r="J1394" s="43" t="str">
        <f t="shared" si="49"/>
        <v>Prediabetes</v>
      </c>
    </row>
    <row r="1395" spans="1:10" x14ac:dyDescent="0.25">
      <c r="A1395" s="11" t="s">
        <v>977</v>
      </c>
      <c r="B1395" s="11">
        <v>15.65</v>
      </c>
      <c r="C1395" s="11">
        <v>7.85</v>
      </c>
      <c r="D1395" s="11" t="s">
        <v>2380</v>
      </c>
      <c r="E1395" s="11" t="s">
        <v>2380</v>
      </c>
      <c r="F1395" s="11" t="s">
        <v>2380</v>
      </c>
      <c r="G1395" s="12">
        <v>0</v>
      </c>
      <c r="H1395" s="41" t="s">
        <v>2380</v>
      </c>
      <c r="I1395" s="11" t="str">
        <f t="shared" si="48"/>
        <v>Underweight</v>
      </c>
      <c r="J1395" s="43" t="str">
        <f t="shared" si="49"/>
        <v>Diabetes</v>
      </c>
    </row>
    <row r="1396" spans="1:10" x14ac:dyDescent="0.25">
      <c r="A1396" s="11" t="s">
        <v>976</v>
      </c>
      <c r="B1396" s="11">
        <v>39.97</v>
      </c>
      <c r="C1396" s="11">
        <v>4.09</v>
      </c>
      <c r="D1396" s="11" t="s">
        <v>2380</v>
      </c>
      <c r="E1396" s="11" t="s">
        <v>2380</v>
      </c>
      <c r="F1396" s="11" t="s">
        <v>2380</v>
      </c>
      <c r="G1396" s="11">
        <v>1</v>
      </c>
      <c r="H1396" s="41" t="s">
        <v>2380</v>
      </c>
      <c r="I1396" s="11" t="str">
        <f t="shared" si="48"/>
        <v>Obesity</v>
      </c>
      <c r="J1396" s="43" t="str">
        <f t="shared" si="49"/>
        <v>Normal</v>
      </c>
    </row>
    <row r="1397" spans="1:10" x14ac:dyDescent="0.25">
      <c r="A1397" s="11" t="s">
        <v>975</v>
      </c>
      <c r="B1397" s="11">
        <v>37.22</v>
      </c>
      <c r="C1397" s="11">
        <v>4.62</v>
      </c>
      <c r="D1397" s="11" t="s">
        <v>2380</v>
      </c>
      <c r="E1397" s="11" t="s">
        <v>2380</v>
      </c>
      <c r="F1397" s="11" t="s">
        <v>2382</v>
      </c>
      <c r="G1397" s="11">
        <v>1</v>
      </c>
      <c r="H1397" s="41" t="s">
        <v>2380</v>
      </c>
      <c r="I1397" s="11" t="str">
        <f t="shared" si="48"/>
        <v>Obesity</v>
      </c>
      <c r="J1397" s="43" t="str">
        <f t="shared" si="49"/>
        <v>Normal</v>
      </c>
    </row>
    <row r="1398" spans="1:10" x14ac:dyDescent="0.25">
      <c r="A1398" s="11" t="s">
        <v>974</v>
      </c>
      <c r="B1398" s="11">
        <v>41.325000000000003</v>
      </c>
      <c r="C1398" s="11">
        <v>5.77</v>
      </c>
      <c r="D1398" s="11" t="s">
        <v>2380</v>
      </c>
      <c r="E1398" s="11" t="s">
        <v>2380</v>
      </c>
      <c r="F1398" s="11" t="s">
        <v>2380</v>
      </c>
      <c r="G1398" s="12">
        <v>0</v>
      </c>
      <c r="H1398" s="41" t="s">
        <v>2380</v>
      </c>
      <c r="I1398" s="11" t="str">
        <f t="shared" si="48"/>
        <v>Obesity</v>
      </c>
      <c r="J1398" s="43" t="str">
        <f t="shared" si="49"/>
        <v>Prediabetes</v>
      </c>
    </row>
    <row r="1399" spans="1:10" x14ac:dyDescent="0.25">
      <c r="A1399" s="11" t="s">
        <v>973</v>
      </c>
      <c r="B1399" s="11">
        <v>40.31</v>
      </c>
      <c r="C1399" s="11">
        <v>5.84</v>
      </c>
      <c r="D1399" s="11" t="s">
        <v>2380</v>
      </c>
      <c r="E1399" s="11" t="s">
        <v>2380</v>
      </c>
      <c r="F1399" s="11" t="s">
        <v>2380</v>
      </c>
      <c r="G1399" s="12">
        <v>0</v>
      </c>
      <c r="H1399" s="41" t="s">
        <v>2380</v>
      </c>
      <c r="I1399" s="11" t="str">
        <f t="shared" si="48"/>
        <v>Obesity</v>
      </c>
      <c r="J1399" s="43" t="str">
        <f t="shared" si="49"/>
        <v>Prediabetes</v>
      </c>
    </row>
    <row r="1400" spans="1:10" x14ac:dyDescent="0.25">
      <c r="A1400" s="11" t="s">
        <v>972</v>
      </c>
      <c r="B1400" s="11">
        <v>29.48</v>
      </c>
      <c r="C1400" s="11">
        <v>4.91</v>
      </c>
      <c r="D1400" s="11" t="s">
        <v>2380</v>
      </c>
      <c r="E1400" s="11" t="s">
        <v>2380</v>
      </c>
      <c r="F1400" s="11" t="s">
        <v>2380</v>
      </c>
      <c r="G1400" s="12">
        <v>0</v>
      </c>
      <c r="H1400" s="41" t="s">
        <v>2380</v>
      </c>
      <c r="I1400" s="11" t="str">
        <f t="shared" si="48"/>
        <v>Overweight</v>
      </c>
      <c r="J1400" s="43" t="str">
        <f t="shared" si="49"/>
        <v>Normal</v>
      </c>
    </row>
    <row r="1401" spans="1:10" x14ac:dyDescent="0.25">
      <c r="A1401" s="11" t="s">
        <v>971</v>
      </c>
      <c r="B1401" s="11">
        <v>33.155000000000001</v>
      </c>
      <c r="C1401" s="11">
        <v>5.07</v>
      </c>
      <c r="D1401" s="11" t="s">
        <v>2380</v>
      </c>
      <c r="E1401" s="11" t="s">
        <v>2380</v>
      </c>
      <c r="F1401" s="11" t="s">
        <v>2380</v>
      </c>
      <c r="G1401" s="12">
        <v>0</v>
      </c>
      <c r="H1401" s="41" t="s">
        <v>2380</v>
      </c>
      <c r="I1401" s="11" t="str">
        <f t="shared" si="48"/>
        <v>Obesity</v>
      </c>
      <c r="J1401" s="43" t="str">
        <f t="shared" si="49"/>
        <v>Normal</v>
      </c>
    </row>
    <row r="1402" spans="1:10" x14ac:dyDescent="0.25">
      <c r="A1402" s="11" t="s">
        <v>970</v>
      </c>
      <c r="B1402" s="11">
        <v>42.85</v>
      </c>
      <c r="C1402" s="11">
        <v>5.81</v>
      </c>
      <c r="D1402" s="11" t="s">
        <v>2381</v>
      </c>
      <c r="E1402" s="11" t="s">
        <v>2380</v>
      </c>
      <c r="F1402" s="11" t="s">
        <v>2380</v>
      </c>
      <c r="G1402" s="12">
        <v>0</v>
      </c>
      <c r="H1402" s="42" t="s">
        <v>2380</v>
      </c>
      <c r="I1402" s="11" t="str">
        <f t="shared" si="48"/>
        <v>Obesity</v>
      </c>
      <c r="J1402" s="43" t="str">
        <f t="shared" si="49"/>
        <v>Prediabetes</v>
      </c>
    </row>
    <row r="1403" spans="1:10" x14ac:dyDescent="0.25">
      <c r="A1403" s="11" t="s">
        <v>969</v>
      </c>
      <c r="B1403" s="11">
        <v>32.340000000000003</v>
      </c>
      <c r="C1403" s="11">
        <v>11.2</v>
      </c>
      <c r="D1403" s="11" t="s">
        <v>2380</v>
      </c>
      <c r="E1403" s="11" t="s">
        <v>2380</v>
      </c>
      <c r="F1403" s="11" t="s">
        <v>2380</v>
      </c>
      <c r="G1403" s="12">
        <v>0</v>
      </c>
      <c r="H1403" s="41" t="s">
        <v>2380</v>
      </c>
      <c r="I1403" s="11" t="str">
        <f t="shared" si="48"/>
        <v>Obesity</v>
      </c>
      <c r="J1403" s="43" t="str">
        <f t="shared" si="49"/>
        <v>Diabetes</v>
      </c>
    </row>
    <row r="1404" spans="1:10" x14ac:dyDescent="0.25">
      <c r="A1404" s="11" t="s">
        <v>968</v>
      </c>
      <c r="B1404" s="11">
        <v>27.5</v>
      </c>
      <c r="C1404" s="11">
        <v>10.75</v>
      </c>
      <c r="D1404" s="11" t="s">
        <v>2380</v>
      </c>
      <c r="E1404" s="11" t="s">
        <v>2380</v>
      </c>
      <c r="F1404" s="11" t="s">
        <v>2380</v>
      </c>
      <c r="G1404" s="12">
        <v>0</v>
      </c>
      <c r="H1404" s="41" t="s">
        <v>2380</v>
      </c>
      <c r="I1404" s="11" t="str">
        <f t="shared" si="48"/>
        <v>Overweight</v>
      </c>
      <c r="J1404" s="43" t="str">
        <f t="shared" si="49"/>
        <v>Diabetes</v>
      </c>
    </row>
    <row r="1405" spans="1:10" x14ac:dyDescent="0.25">
      <c r="A1405" s="11" t="s">
        <v>967</v>
      </c>
      <c r="B1405" s="11">
        <v>25.8</v>
      </c>
      <c r="C1405" s="11">
        <v>7.8</v>
      </c>
      <c r="D1405" s="11" t="s">
        <v>2380</v>
      </c>
      <c r="E1405" s="11" t="s">
        <v>2380</v>
      </c>
      <c r="F1405" s="11" t="s">
        <v>2380</v>
      </c>
      <c r="G1405" s="12">
        <v>0</v>
      </c>
      <c r="H1405" s="41" t="s">
        <v>2380</v>
      </c>
      <c r="I1405" s="11" t="str">
        <f t="shared" si="48"/>
        <v>Overweight</v>
      </c>
      <c r="J1405" s="43" t="str">
        <f t="shared" si="49"/>
        <v>Diabetes</v>
      </c>
    </row>
    <row r="1406" spans="1:10" x14ac:dyDescent="0.25">
      <c r="A1406" s="11" t="s">
        <v>966</v>
      </c>
      <c r="B1406" s="11">
        <v>25</v>
      </c>
      <c r="C1406" s="11">
        <v>7.04</v>
      </c>
      <c r="D1406" s="11" t="s">
        <v>2380</v>
      </c>
      <c r="E1406" s="11" t="s">
        <v>2380</v>
      </c>
      <c r="F1406" s="11" t="s">
        <v>2380</v>
      </c>
      <c r="G1406" s="12">
        <v>0</v>
      </c>
      <c r="H1406" s="41" t="s">
        <v>2380</v>
      </c>
      <c r="I1406" s="11" t="str">
        <f t="shared" si="48"/>
        <v>Overweight</v>
      </c>
      <c r="J1406" s="43" t="str">
        <f t="shared" si="49"/>
        <v>Diabetes</v>
      </c>
    </row>
    <row r="1407" spans="1:10" x14ac:dyDescent="0.25">
      <c r="A1407" s="11" t="s">
        <v>965</v>
      </c>
      <c r="B1407" s="11">
        <v>41.2</v>
      </c>
      <c r="C1407" s="11">
        <v>4.18</v>
      </c>
      <c r="D1407" s="11" t="s">
        <v>2381</v>
      </c>
      <c r="E1407" s="11" t="s">
        <v>2380</v>
      </c>
      <c r="F1407" s="11" t="s">
        <v>2380</v>
      </c>
      <c r="G1407" s="12">
        <v>0</v>
      </c>
      <c r="H1407" s="42" t="s">
        <v>2380</v>
      </c>
      <c r="I1407" s="11" t="str">
        <f t="shared" si="48"/>
        <v>Obesity</v>
      </c>
      <c r="J1407" s="43" t="str">
        <f t="shared" si="49"/>
        <v>Normal</v>
      </c>
    </row>
    <row r="1408" spans="1:10" x14ac:dyDescent="0.25">
      <c r="A1408" s="11" t="s">
        <v>964</v>
      </c>
      <c r="B1408" s="11">
        <v>17.78</v>
      </c>
      <c r="C1408" s="11">
        <v>8.19</v>
      </c>
      <c r="D1408" s="11" t="s">
        <v>2380</v>
      </c>
      <c r="E1408" s="11" t="s">
        <v>2380</v>
      </c>
      <c r="F1408" s="11" t="s">
        <v>2380</v>
      </c>
      <c r="G1408" s="12">
        <v>0</v>
      </c>
      <c r="H1408" s="41" t="s">
        <v>2380</v>
      </c>
      <c r="I1408" s="11" t="str">
        <f t="shared" si="48"/>
        <v>Underweight</v>
      </c>
      <c r="J1408" s="43" t="str">
        <f t="shared" si="49"/>
        <v>Diabetes</v>
      </c>
    </row>
    <row r="1409" spans="1:10" x14ac:dyDescent="0.25">
      <c r="A1409" s="11" t="s">
        <v>963</v>
      </c>
      <c r="B1409" s="11">
        <v>40.119999999999997</v>
      </c>
      <c r="C1409" s="11">
        <v>6.22</v>
      </c>
      <c r="D1409" s="11" t="s">
        <v>2381</v>
      </c>
      <c r="E1409" s="11" t="s">
        <v>2380</v>
      </c>
      <c r="F1409" s="11" t="s">
        <v>2382</v>
      </c>
      <c r="G1409" s="11">
        <v>1</v>
      </c>
      <c r="H1409" s="42" t="s">
        <v>2380</v>
      </c>
      <c r="I1409" s="11" t="str">
        <f t="shared" si="48"/>
        <v>Obesity</v>
      </c>
      <c r="J1409" s="43" t="str">
        <f t="shared" si="49"/>
        <v>Prediabetes</v>
      </c>
    </row>
    <row r="1410" spans="1:10" x14ac:dyDescent="0.25">
      <c r="A1410" s="11" t="s">
        <v>962</v>
      </c>
      <c r="B1410" s="11">
        <v>19.350000000000001</v>
      </c>
      <c r="C1410" s="11">
        <v>8.2200000000000006</v>
      </c>
      <c r="D1410" s="11" t="s">
        <v>2381</v>
      </c>
      <c r="E1410" s="11" t="s">
        <v>2380</v>
      </c>
      <c r="F1410" s="11" t="s">
        <v>2380</v>
      </c>
      <c r="G1410" s="12">
        <v>0</v>
      </c>
      <c r="H1410" s="42" t="s">
        <v>2380</v>
      </c>
      <c r="I1410" s="11" t="str">
        <f t="shared" si="48"/>
        <v>Healthy Weight</v>
      </c>
      <c r="J1410" s="43" t="str">
        <f t="shared" si="49"/>
        <v>Diabetes</v>
      </c>
    </row>
    <row r="1411" spans="1:10" x14ac:dyDescent="0.25">
      <c r="A1411" s="11" t="s">
        <v>961</v>
      </c>
      <c r="B1411" s="11">
        <v>36.69</v>
      </c>
      <c r="C1411" s="11">
        <v>6.15</v>
      </c>
      <c r="D1411" s="11" t="s">
        <v>2380</v>
      </c>
      <c r="E1411" s="11" t="s">
        <v>2380</v>
      </c>
      <c r="F1411" s="11" t="s">
        <v>2380</v>
      </c>
      <c r="G1411" s="12">
        <v>0</v>
      </c>
      <c r="H1411" s="41" t="s">
        <v>2380</v>
      </c>
      <c r="I1411" s="11" t="str">
        <f t="shared" ref="I1411:I1474" si="50">IF(B1411 &lt; 18.5, "Underweight", IF(B1411 &lt; 25, "Healthy Weight", IF(B1411 &lt; 30, "Overweight", "Obesity")))</f>
        <v>Obesity</v>
      </c>
      <c r="J1411" s="43" t="str">
        <f t="shared" ref="J1411:J1474" si="51">IF(C1411 &lt; 5.7, "Normal", IF(C1411 &lt;= 6.4, "Prediabetes", "Diabetes"))</f>
        <v>Prediabetes</v>
      </c>
    </row>
    <row r="1412" spans="1:10" x14ac:dyDescent="0.25">
      <c r="A1412" s="11" t="s">
        <v>960</v>
      </c>
      <c r="B1412" s="11">
        <v>28.51</v>
      </c>
      <c r="C1412" s="11">
        <v>5.65</v>
      </c>
      <c r="D1412" s="11" t="s">
        <v>2381</v>
      </c>
      <c r="E1412" s="11" t="s">
        <v>2380</v>
      </c>
      <c r="F1412" s="11" t="s">
        <v>2380</v>
      </c>
      <c r="G1412" s="11">
        <v>1</v>
      </c>
      <c r="H1412" s="42" t="s">
        <v>2380</v>
      </c>
      <c r="I1412" s="11" t="str">
        <f t="shared" si="50"/>
        <v>Overweight</v>
      </c>
      <c r="J1412" s="43" t="str">
        <f t="shared" si="51"/>
        <v>Normal</v>
      </c>
    </row>
    <row r="1413" spans="1:10" x14ac:dyDescent="0.25">
      <c r="A1413" s="11" t="s">
        <v>959</v>
      </c>
      <c r="B1413" s="11">
        <v>30.21</v>
      </c>
      <c r="C1413" s="11">
        <v>5.5</v>
      </c>
      <c r="D1413" s="11" t="s">
        <v>2380</v>
      </c>
      <c r="E1413" s="11" t="s">
        <v>2380</v>
      </c>
      <c r="F1413" s="11" t="s">
        <v>2380</v>
      </c>
      <c r="G1413" s="11">
        <v>1</v>
      </c>
      <c r="H1413" s="41" t="s">
        <v>2380</v>
      </c>
      <c r="I1413" s="11" t="str">
        <f t="shared" si="50"/>
        <v>Obesity</v>
      </c>
      <c r="J1413" s="43" t="str">
        <f t="shared" si="51"/>
        <v>Normal</v>
      </c>
    </row>
    <row r="1414" spans="1:10" x14ac:dyDescent="0.25">
      <c r="A1414" s="11" t="s">
        <v>958</v>
      </c>
      <c r="B1414" s="11">
        <v>24.33</v>
      </c>
      <c r="C1414" s="11">
        <v>8</v>
      </c>
      <c r="D1414" s="11" t="s">
        <v>2380</v>
      </c>
      <c r="E1414" s="11" t="s">
        <v>2380</v>
      </c>
      <c r="F1414" s="11" t="s">
        <v>2380</v>
      </c>
      <c r="G1414" s="12">
        <v>0</v>
      </c>
      <c r="H1414" s="41" t="s">
        <v>2380</v>
      </c>
      <c r="I1414" s="11" t="str">
        <f t="shared" si="50"/>
        <v>Healthy Weight</v>
      </c>
      <c r="J1414" s="43" t="str">
        <f t="shared" si="51"/>
        <v>Diabetes</v>
      </c>
    </row>
    <row r="1415" spans="1:10" x14ac:dyDescent="0.25">
      <c r="A1415" s="11" t="s">
        <v>957</v>
      </c>
      <c r="B1415" s="11">
        <v>19.855</v>
      </c>
      <c r="C1415" s="11">
        <v>5.71</v>
      </c>
      <c r="D1415" s="11" t="s">
        <v>2381</v>
      </c>
      <c r="E1415" s="11" t="s">
        <v>2380</v>
      </c>
      <c r="F1415" s="11" t="s">
        <v>2380</v>
      </c>
      <c r="G1415" s="12">
        <v>0</v>
      </c>
      <c r="H1415" s="42" t="s">
        <v>2380</v>
      </c>
      <c r="I1415" s="11" t="str">
        <f t="shared" si="50"/>
        <v>Healthy Weight</v>
      </c>
      <c r="J1415" s="43" t="str">
        <f t="shared" si="51"/>
        <v>Prediabetes</v>
      </c>
    </row>
    <row r="1416" spans="1:10" x14ac:dyDescent="0.25">
      <c r="A1416" s="11" t="s">
        <v>956</v>
      </c>
      <c r="B1416" s="11">
        <v>25.364999999999998</v>
      </c>
      <c r="C1416" s="11">
        <v>11.71</v>
      </c>
      <c r="D1416" s="11" t="s">
        <v>2380</v>
      </c>
      <c r="E1416" s="11" t="s">
        <v>2380</v>
      </c>
      <c r="F1416" s="11" t="s">
        <v>2380</v>
      </c>
      <c r="G1416" s="12">
        <v>0</v>
      </c>
      <c r="H1416" s="41" t="s">
        <v>2380</v>
      </c>
      <c r="I1416" s="11" t="str">
        <f t="shared" si="50"/>
        <v>Overweight</v>
      </c>
      <c r="J1416" s="43" t="str">
        <f t="shared" si="51"/>
        <v>Diabetes</v>
      </c>
    </row>
    <row r="1417" spans="1:10" x14ac:dyDescent="0.25">
      <c r="A1417" s="11" t="s">
        <v>955</v>
      </c>
      <c r="B1417" s="11">
        <v>29.6</v>
      </c>
      <c r="C1417" s="11">
        <v>6.17</v>
      </c>
      <c r="D1417" s="11" t="s">
        <v>2381</v>
      </c>
      <c r="E1417" s="11" t="s">
        <v>2380</v>
      </c>
      <c r="F1417" s="11" t="s">
        <v>2382</v>
      </c>
      <c r="G1417" s="11">
        <v>1</v>
      </c>
      <c r="H1417" s="42" t="s">
        <v>2380</v>
      </c>
      <c r="I1417" s="11" t="str">
        <f t="shared" si="50"/>
        <v>Overweight</v>
      </c>
      <c r="J1417" s="43" t="str">
        <f t="shared" si="51"/>
        <v>Prediabetes</v>
      </c>
    </row>
    <row r="1418" spans="1:10" x14ac:dyDescent="0.25">
      <c r="A1418" s="11" t="s">
        <v>954</v>
      </c>
      <c r="B1418" s="11">
        <v>39.43</v>
      </c>
      <c r="C1418" s="11">
        <v>6.1</v>
      </c>
      <c r="D1418" s="11" t="s">
        <v>2381</v>
      </c>
      <c r="E1418" s="11" t="s">
        <v>2380</v>
      </c>
      <c r="F1418" s="11" t="s">
        <v>2382</v>
      </c>
      <c r="G1418" s="11">
        <v>1</v>
      </c>
      <c r="H1418" s="42" t="s">
        <v>2380</v>
      </c>
      <c r="I1418" s="11" t="str">
        <f t="shared" si="50"/>
        <v>Obesity</v>
      </c>
      <c r="J1418" s="43" t="str">
        <f t="shared" si="51"/>
        <v>Prediabetes</v>
      </c>
    </row>
    <row r="1419" spans="1:10" x14ac:dyDescent="0.25">
      <c r="A1419" s="11" t="s">
        <v>953</v>
      </c>
      <c r="B1419" s="11">
        <v>27.34</v>
      </c>
      <c r="C1419" s="11">
        <v>5.19</v>
      </c>
      <c r="D1419" s="11" t="s">
        <v>2381</v>
      </c>
      <c r="E1419" s="11" t="s">
        <v>2380</v>
      </c>
      <c r="F1419" s="11" t="s">
        <v>2380</v>
      </c>
      <c r="G1419" s="11">
        <v>1</v>
      </c>
      <c r="H1419" s="42" t="s">
        <v>2380</v>
      </c>
      <c r="I1419" s="11" t="str">
        <f t="shared" si="50"/>
        <v>Overweight</v>
      </c>
      <c r="J1419" s="43" t="str">
        <f t="shared" si="51"/>
        <v>Normal</v>
      </c>
    </row>
    <row r="1420" spans="1:10" x14ac:dyDescent="0.25">
      <c r="A1420" s="11" t="s">
        <v>952</v>
      </c>
      <c r="B1420" s="11">
        <v>39.01</v>
      </c>
      <c r="C1420" s="11">
        <v>5.37</v>
      </c>
      <c r="D1420" s="11" t="s">
        <v>2381</v>
      </c>
      <c r="E1420" s="11" t="s">
        <v>2380</v>
      </c>
      <c r="F1420" s="11" t="s">
        <v>2380</v>
      </c>
      <c r="G1420" s="12">
        <v>0</v>
      </c>
      <c r="H1420" s="42" t="s">
        <v>2380</v>
      </c>
      <c r="I1420" s="11" t="str">
        <f t="shared" si="50"/>
        <v>Obesity</v>
      </c>
      <c r="J1420" s="43" t="str">
        <f t="shared" si="51"/>
        <v>Normal</v>
      </c>
    </row>
    <row r="1421" spans="1:10" x14ac:dyDescent="0.25">
      <c r="A1421" s="11" t="s">
        <v>951</v>
      </c>
      <c r="B1421" s="11">
        <v>18.989999999999998</v>
      </c>
      <c r="C1421" s="11">
        <v>10.82</v>
      </c>
      <c r="D1421" s="11" t="s">
        <v>2381</v>
      </c>
      <c r="E1421" s="11" t="s">
        <v>2380</v>
      </c>
      <c r="F1421" s="11" t="s">
        <v>2380</v>
      </c>
      <c r="G1421" s="12">
        <v>0</v>
      </c>
      <c r="H1421" s="42" t="s">
        <v>2380</v>
      </c>
      <c r="I1421" s="11" t="str">
        <f t="shared" si="50"/>
        <v>Healthy Weight</v>
      </c>
      <c r="J1421" s="43" t="str">
        <f t="shared" si="51"/>
        <v>Diabetes</v>
      </c>
    </row>
    <row r="1422" spans="1:10" x14ac:dyDescent="0.25">
      <c r="A1422" s="11" t="s">
        <v>950</v>
      </c>
      <c r="B1422" s="11">
        <v>42.3</v>
      </c>
      <c r="C1422" s="11">
        <v>6.06</v>
      </c>
      <c r="D1422" s="11" t="s">
        <v>2381</v>
      </c>
      <c r="E1422" s="11" t="s">
        <v>2380</v>
      </c>
      <c r="F1422" s="11" t="s">
        <v>2380</v>
      </c>
      <c r="G1422" s="12">
        <v>0</v>
      </c>
      <c r="H1422" s="42" t="s">
        <v>2380</v>
      </c>
      <c r="I1422" s="11" t="str">
        <f t="shared" si="50"/>
        <v>Obesity</v>
      </c>
      <c r="J1422" s="43" t="str">
        <f t="shared" si="51"/>
        <v>Prediabetes</v>
      </c>
    </row>
    <row r="1423" spans="1:10" x14ac:dyDescent="0.25">
      <c r="A1423" s="11" t="s">
        <v>949</v>
      </c>
      <c r="B1423" s="11">
        <v>39.805</v>
      </c>
      <c r="C1423" s="11">
        <v>5.91</v>
      </c>
      <c r="D1423" s="11" t="s">
        <v>2380</v>
      </c>
      <c r="E1423" s="11" t="s">
        <v>2380</v>
      </c>
      <c r="F1423" s="11" t="s">
        <v>2380</v>
      </c>
      <c r="G1423" s="12">
        <v>0</v>
      </c>
      <c r="H1423" s="41" t="s">
        <v>2380</v>
      </c>
      <c r="I1423" s="11" t="str">
        <f t="shared" si="50"/>
        <v>Obesity</v>
      </c>
      <c r="J1423" s="43" t="str">
        <f t="shared" si="51"/>
        <v>Prediabetes</v>
      </c>
    </row>
    <row r="1424" spans="1:10" x14ac:dyDescent="0.25">
      <c r="A1424" s="11" t="s">
        <v>948</v>
      </c>
      <c r="B1424" s="11">
        <v>33.700000000000003</v>
      </c>
      <c r="C1424" s="11">
        <v>5.87</v>
      </c>
      <c r="D1424" s="11" t="s">
        <v>2380</v>
      </c>
      <c r="E1424" s="11" t="s">
        <v>2380</v>
      </c>
      <c r="F1424" s="11" t="s">
        <v>2380</v>
      </c>
      <c r="G1424" s="12">
        <v>0</v>
      </c>
      <c r="H1424" s="41" t="s">
        <v>2380</v>
      </c>
      <c r="I1424" s="11" t="str">
        <f t="shared" si="50"/>
        <v>Obesity</v>
      </c>
      <c r="J1424" s="43" t="str">
        <f t="shared" si="51"/>
        <v>Prediabetes</v>
      </c>
    </row>
    <row r="1425" spans="1:10" x14ac:dyDescent="0.25">
      <c r="A1425" s="11" t="s">
        <v>947</v>
      </c>
      <c r="B1425" s="11">
        <v>36.195</v>
      </c>
      <c r="C1425" s="11">
        <v>6.22</v>
      </c>
      <c r="D1425" s="11" t="s">
        <v>2380</v>
      </c>
      <c r="E1425" s="11" t="s">
        <v>2380</v>
      </c>
      <c r="F1425" s="11" t="s">
        <v>2380</v>
      </c>
      <c r="G1425" s="12">
        <v>0</v>
      </c>
      <c r="H1425" s="41" t="s">
        <v>2380</v>
      </c>
      <c r="I1425" s="11" t="str">
        <f t="shared" si="50"/>
        <v>Obesity</v>
      </c>
      <c r="J1425" s="43" t="str">
        <f t="shared" si="51"/>
        <v>Prediabetes</v>
      </c>
    </row>
    <row r="1426" spans="1:10" x14ac:dyDescent="0.25">
      <c r="A1426" s="11" t="s">
        <v>946</v>
      </c>
      <c r="B1426" s="11">
        <v>32.6</v>
      </c>
      <c r="C1426" s="11">
        <v>5.73</v>
      </c>
      <c r="D1426" s="11" t="s">
        <v>2380</v>
      </c>
      <c r="E1426" s="11" t="s">
        <v>2380</v>
      </c>
      <c r="F1426" s="11" t="s">
        <v>2382</v>
      </c>
      <c r="G1426" s="11">
        <v>1</v>
      </c>
      <c r="H1426" s="41" t="s">
        <v>2380</v>
      </c>
      <c r="I1426" s="11" t="str">
        <f t="shared" si="50"/>
        <v>Obesity</v>
      </c>
      <c r="J1426" s="43" t="str">
        <f t="shared" si="51"/>
        <v>Prediabetes</v>
      </c>
    </row>
    <row r="1427" spans="1:10" x14ac:dyDescent="0.25">
      <c r="A1427" s="11" t="s">
        <v>945</v>
      </c>
      <c r="B1427" s="11">
        <v>30.2</v>
      </c>
      <c r="C1427" s="11">
        <v>5.7</v>
      </c>
      <c r="D1427" s="11" t="s">
        <v>2380</v>
      </c>
      <c r="E1427" s="11" t="s">
        <v>2380</v>
      </c>
      <c r="F1427" s="11" t="s">
        <v>2380</v>
      </c>
      <c r="G1427" s="12">
        <v>0</v>
      </c>
      <c r="H1427" s="41" t="s">
        <v>2380</v>
      </c>
      <c r="I1427" s="11" t="str">
        <f t="shared" si="50"/>
        <v>Obesity</v>
      </c>
      <c r="J1427" s="43" t="str">
        <f t="shared" si="51"/>
        <v>Prediabetes</v>
      </c>
    </row>
    <row r="1428" spans="1:10" x14ac:dyDescent="0.25">
      <c r="A1428" s="11" t="s">
        <v>944</v>
      </c>
      <c r="B1428" s="11">
        <v>27.645</v>
      </c>
      <c r="C1428" s="11">
        <v>9.91</v>
      </c>
      <c r="D1428" s="11" t="s">
        <v>2380</v>
      </c>
      <c r="E1428" s="11" t="s">
        <v>2380</v>
      </c>
      <c r="F1428" s="11" t="s">
        <v>2380</v>
      </c>
      <c r="G1428" s="12">
        <v>0</v>
      </c>
      <c r="H1428" s="41" t="s">
        <v>2380</v>
      </c>
      <c r="I1428" s="11" t="str">
        <f t="shared" si="50"/>
        <v>Overweight</v>
      </c>
      <c r="J1428" s="43" t="str">
        <f t="shared" si="51"/>
        <v>Diabetes</v>
      </c>
    </row>
    <row r="1429" spans="1:10" x14ac:dyDescent="0.25">
      <c r="A1429" s="11" t="s">
        <v>943</v>
      </c>
      <c r="B1429" s="11">
        <v>26.41</v>
      </c>
      <c r="C1429" s="11">
        <v>11.4</v>
      </c>
      <c r="D1429" s="11" t="s">
        <v>2380</v>
      </c>
      <c r="E1429" s="11" t="s">
        <v>2380</v>
      </c>
      <c r="F1429" s="11" t="s">
        <v>2380</v>
      </c>
      <c r="G1429" s="12">
        <v>0</v>
      </c>
      <c r="H1429" s="41" t="s">
        <v>2380</v>
      </c>
      <c r="I1429" s="11" t="str">
        <f t="shared" si="50"/>
        <v>Overweight</v>
      </c>
      <c r="J1429" s="43" t="str">
        <f t="shared" si="51"/>
        <v>Diabetes</v>
      </c>
    </row>
    <row r="1430" spans="1:10" x14ac:dyDescent="0.25">
      <c r="A1430" s="11" t="s">
        <v>942</v>
      </c>
      <c r="B1430" s="11">
        <v>34.1</v>
      </c>
      <c r="C1430" s="11">
        <v>6.29</v>
      </c>
      <c r="D1430" s="11" t="s">
        <v>2381</v>
      </c>
      <c r="E1430" s="11" t="s">
        <v>2380</v>
      </c>
      <c r="F1430" s="11" t="s">
        <v>2382</v>
      </c>
      <c r="G1430" s="11">
        <v>1</v>
      </c>
      <c r="H1430" s="42" t="s">
        <v>2380</v>
      </c>
      <c r="I1430" s="11" t="str">
        <f t="shared" si="50"/>
        <v>Obesity</v>
      </c>
      <c r="J1430" s="43" t="str">
        <f t="shared" si="51"/>
        <v>Prediabetes</v>
      </c>
    </row>
    <row r="1431" spans="1:10" x14ac:dyDescent="0.25">
      <c r="A1431" s="11" t="s">
        <v>941</v>
      </c>
      <c r="B1431" s="11">
        <v>17.3</v>
      </c>
      <c r="C1431" s="11">
        <v>9.2799999999999994</v>
      </c>
      <c r="D1431" s="11" t="s">
        <v>2380</v>
      </c>
      <c r="E1431" s="11" t="s">
        <v>2380</v>
      </c>
      <c r="F1431" s="11" t="s">
        <v>2380</v>
      </c>
      <c r="G1431" s="12">
        <v>0</v>
      </c>
      <c r="H1431" s="41" t="s">
        <v>2380</v>
      </c>
      <c r="I1431" s="11" t="str">
        <f t="shared" si="50"/>
        <v>Underweight</v>
      </c>
      <c r="J1431" s="43" t="str">
        <f t="shared" si="51"/>
        <v>Diabetes</v>
      </c>
    </row>
    <row r="1432" spans="1:10" x14ac:dyDescent="0.25">
      <c r="A1432" s="11" t="s">
        <v>940</v>
      </c>
      <c r="B1432" s="11">
        <v>35.020000000000003</v>
      </c>
      <c r="C1432" s="11">
        <v>4.78</v>
      </c>
      <c r="D1432" s="11" t="s">
        <v>2380</v>
      </c>
      <c r="E1432" s="11" t="s">
        <v>2380</v>
      </c>
      <c r="F1432" s="11" t="s">
        <v>2382</v>
      </c>
      <c r="G1432" s="11">
        <v>1</v>
      </c>
      <c r="H1432" s="41" t="s">
        <v>2380</v>
      </c>
      <c r="I1432" s="11" t="str">
        <f t="shared" si="50"/>
        <v>Obesity</v>
      </c>
      <c r="J1432" s="43" t="str">
        <f t="shared" si="51"/>
        <v>Normal</v>
      </c>
    </row>
    <row r="1433" spans="1:10" x14ac:dyDescent="0.25">
      <c r="A1433" s="11" t="s">
        <v>939</v>
      </c>
      <c r="B1433" s="11">
        <v>37.1</v>
      </c>
      <c r="C1433" s="11">
        <v>8.8699999999999992</v>
      </c>
      <c r="D1433" s="11" t="s">
        <v>2381</v>
      </c>
      <c r="E1433" s="11" t="s">
        <v>2380</v>
      </c>
      <c r="F1433" s="11" t="s">
        <v>2380</v>
      </c>
      <c r="G1433" s="12">
        <v>0</v>
      </c>
      <c r="H1433" s="42" t="s">
        <v>2380</v>
      </c>
      <c r="I1433" s="11" t="str">
        <f t="shared" si="50"/>
        <v>Obesity</v>
      </c>
      <c r="J1433" s="43" t="str">
        <f t="shared" si="51"/>
        <v>Diabetes</v>
      </c>
    </row>
    <row r="1434" spans="1:10" x14ac:dyDescent="0.25">
      <c r="A1434" s="11" t="s">
        <v>938</v>
      </c>
      <c r="B1434" s="11">
        <v>16.79</v>
      </c>
      <c r="C1434" s="11">
        <v>11.4</v>
      </c>
      <c r="D1434" s="11" t="s">
        <v>2380</v>
      </c>
      <c r="E1434" s="11" t="s">
        <v>2380</v>
      </c>
      <c r="F1434" s="11" t="s">
        <v>2380</v>
      </c>
      <c r="G1434" s="12">
        <v>0</v>
      </c>
      <c r="H1434" s="41" t="s">
        <v>2380</v>
      </c>
      <c r="I1434" s="11" t="str">
        <f t="shared" si="50"/>
        <v>Underweight</v>
      </c>
      <c r="J1434" s="43" t="str">
        <f t="shared" si="51"/>
        <v>Diabetes</v>
      </c>
    </row>
    <row r="1435" spans="1:10" x14ac:dyDescent="0.25">
      <c r="A1435" s="11" t="s">
        <v>937</v>
      </c>
      <c r="B1435" s="11">
        <v>31.635000000000002</v>
      </c>
      <c r="C1435" s="11">
        <v>9.1300000000000008</v>
      </c>
      <c r="D1435" s="11" t="s">
        <v>2381</v>
      </c>
      <c r="E1435" s="11" t="s">
        <v>2380</v>
      </c>
      <c r="F1435" s="11" t="s">
        <v>2380</v>
      </c>
      <c r="G1435" s="12">
        <v>0</v>
      </c>
      <c r="H1435" s="42" t="s">
        <v>2380</v>
      </c>
      <c r="I1435" s="11" t="str">
        <f t="shared" si="50"/>
        <v>Obesity</v>
      </c>
      <c r="J1435" s="43" t="str">
        <f t="shared" si="51"/>
        <v>Diabetes</v>
      </c>
    </row>
    <row r="1436" spans="1:10" x14ac:dyDescent="0.25">
      <c r="A1436" s="11" t="s">
        <v>936</v>
      </c>
      <c r="B1436" s="11">
        <v>24.19</v>
      </c>
      <c r="C1436" s="11">
        <v>6.22</v>
      </c>
      <c r="D1436" s="11" t="s">
        <v>2381</v>
      </c>
      <c r="E1436" s="11" t="s">
        <v>2380</v>
      </c>
      <c r="F1436" s="11" t="s">
        <v>2382</v>
      </c>
      <c r="G1436" s="11">
        <v>1</v>
      </c>
      <c r="H1436" s="42" t="s">
        <v>2380</v>
      </c>
      <c r="I1436" s="11" t="str">
        <f t="shared" si="50"/>
        <v>Healthy Weight</v>
      </c>
      <c r="J1436" s="43" t="str">
        <f t="shared" si="51"/>
        <v>Prediabetes</v>
      </c>
    </row>
    <row r="1437" spans="1:10" x14ac:dyDescent="0.25">
      <c r="A1437" s="11" t="s">
        <v>935</v>
      </c>
      <c r="B1437" s="11">
        <v>35.29</v>
      </c>
      <c r="C1437" s="11">
        <v>5.9</v>
      </c>
      <c r="D1437" s="11" t="s">
        <v>2380</v>
      </c>
      <c r="E1437" s="11" t="s">
        <v>2380</v>
      </c>
      <c r="F1437" s="11" t="s">
        <v>2382</v>
      </c>
      <c r="G1437" s="11">
        <v>1</v>
      </c>
      <c r="H1437" s="41" t="s">
        <v>2380</v>
      </c>
      <c r="I1437" s="11" t="str">
        <f t="shared" si="50"/>
        <v>Obesity</v>
      </c>
      <c r="J1437" s="43" t="str">
        <f t="shared" si="51"/>
        <v>Prediabetes</v>
      </c>
    </row>
    <row r="1438" spans="1:10" x14ac:dyDescent="0.25">
      <c r="A1438" s="11" t="s">
        <v>934</v>
      </c>
      <c r="B1438" s="11">
        <v>35.299999999999997</v>
      </c>
      <c r="C1438" s="11">
        <v>4.45</v>
      </c>
      <c r="D1438" s="11" t="s">
        <v>2380</v>
      </c>
      <c r="E1438" s="11" t="s">
        <v>2380</v>
      </c>
      <c r="F1438" s="11" t="s">
        <v>2380</v>
      </c>
      <c r="G1438" s="12">
        <v>0</v>
      </c>
      <c r="H1438" s="41" t="s">
        <v>2380</v>
      </c>
      <c r="I1438" s="11" t="str">
        <f t="shared" si="50"/>
        <v>Obesity</v>
      </c>
      <c r="J1438" s="43" t="str">
        <f t="shared" si="51"/>
        <v>Normal</v>
      </c>
    </row>
    <row r="1439" spans="1:10" x14ac:dyDescent="0.25">
      <c r="A1439" s="11" t="s">
        <v>933</v>
      </c>
      <c r="B1439" s="11">
        <v>35.64</v>
      </c>
      <c r="C1439" s="11">
        <v>6.17</v>
      </c>
      <c r="D1439" s="11" t="s">
        <v>2380</v>
      </c>
      <c r="E1439" s="11" t="s">
        <v>2380</v>
      </c>
      <c r="F1439" s="11" t="s">
        <v>2382</v>
      </c>
      <c r="G1439" s="11">
        <v>1</v>
      </c>
      <c r="H1439" s="41" t="s">
        <v>2380</v>
      </c>
      <c r="I1439" s="11" t="str">
        <f t="shared" si="50"/>
        <v>Obesity</v>
      </c>
      <c r="J1439" s="43" t="str">
        <f t="shared" si="51"/>
        <v>Prediabetes</v>
      </c>
    </row>
    <row r="1440" spans="1:10" x14ac:dyDescent="0.25">
      <c r="A1440" s="11" t="s">
        <v>932</v>
      </c>
      <c r="B1440" s="11">
        <v>33.1</v>
      </c>
      <c r="C1440" s="11">
        <v>4.93</v>
      </c>
      <c r="D1440" s="11" t="s">
        <v>2380</v>
      </c>
      <c r="E1440" s="11" t="s">
        <v>2380</v>
      </c>
      <c r="F1440" s="11" t="s">
        <v>2380</v>
      </c>
      <c r="G1440" s="12">
        <v>0</v>
      </c>
      <c r="H1440" s="41" t="s">
        <v>2380</v>
      </c>
      <c r="I1440" s="11" t="str">
        <f t="shared" si="50"/>
        <v>Obesity</v>
      </c>
      <c r="J1440" s="43" t="str">
        <f t="shared" si="51"/>
        <v>Normal</v>
      </c>
    </row>
    <row r="1441" spans="1:10" x14ac:dyDescent="0.25">
      <c r="A1441" s="11" t="s">
        <v>931</v>
      </c>
      <c r="B1441" s="11">
        <v>26.41</v>
      </c>
      <c r="C1441" s="11">
        <v>7.32</v>
      </c>
      <c r="D1441" s="11" t="s">
        <v>2381</v>
      </c>
      <c r="E1441" s="11" t="s">
        <v>2380</v>
      </c>
      <c r="F1441" s="11" t="s">
        <v>2380</v>
      </c>
      <c r="G1441" s="11">
        <v>1</v>
      </c>
      <c r="H1441" s="42" t="s">
        <v>2380</v>
      </c>
      <c r="I1441" s="11" t="str">
        <f t="shared" si="50"/>
        <v>Overweight</v>
      </c>
      <c r="J1441" s="43" t="str">
        <f t="shared" si="51"/>
        <v>Diabetes</v>
      </c>
    </row>
    <row r="1442" spans="1:10" x14ac:dyDescent="0.25">
      <c r="A1442" s="11" t="s">
        <v>930</v>
      </c>
      <c r="B1442" s="11">
        <v>29.9</v>
      </c>
      <c r="C1442" s="11">
        <v>5.27</v>
      </c>
      <c r="D1442" s="11" t="s">
        <v>2380</v>
      </c>
      <c r="E1442" s="11" t="s">
        <v>2380</v>
      </c>
      <c r="F1442" s="11" t="s">
        <v>2382</v>
      </c>
      <c r="G1442" s="11">
        <v>1</v>
      </c>
      <c r="H1442" s="41" t="s">
        <v>2380</v>
      </c>
      <c r="I1442" s="11" t="str">
        <f t="shared" si="50"/>
        <v>Overweight</v>
      </c>
      <c r="J1442" s="43" t="str">
        <f t="shared" si="51"/>
        <v>Normal</v>
      </c>
    </row>
    <row r="1443" spans="1:10" x14ac:dyDescent="0.25">
      <c r="A1443" s="11" t="s">
        <v>929</v>
      </c>
      <c r="B1443" s="11">
        <v>25.24</v>
      </c>
      <c r="C1443" s="11">
        <v>5.82</v>
      </c>
      <c r="D1443" s="11" t="s">
        <v>2380</v>
      </c>
      <c r="E1443" s="11" t="s">
        <v>2380</v>
      </c>
      <c r="F1443" s="11" t="s">
        <v>2380</v>
      </c>
      <c r="G1443" s="11">
        <v>1</v>
      </c>
      <c r="H1443" s="41" t="s">
        <v>2380</v>
      </c>
      <c r="I1443" s="11" t="str">
        <f t="shared" si="50"/>
        <v>Overweight</v>
      </c>
      <c r="J1443" s="43" t="str">
        <f t="shared" si="51"/>
        <v>Prediabetes</v>
      </c>
    </row>
    <row r="1444" spans="1:10" x14ac:dyDescent="0.25">
      <c r="A1444" s="11" t="s">
        <v>928</v>
      </c>
      <c r="B1444" s="11">
        <v>25.08</v>
      </c>
      <c r="C1444" s="11">
        <v>5.8</v>
      </c>
      <c r="D1444" s="11" t="s">
        <v>2380</v>
      </c>
      <c r="E1444" s="11" t="s">
        <v>2380</v>
      </c>
      <c r="F1444" s="11" t="s">
        <v>2382</v>
      </c>
      <c r="G1444" s="11">
        <v>1</v>
      </c>
      <c r="H1444" s="41" t="s">
        <v>2380</v>
      </c>
      <c r="I1444" s="11" t="str">
        <f t="shared" si="50"/>
        <v>Overweight</v>
      </c>
      <c r="J1444" s="43" t="str">
        <f t="shared" si="51"/>
        <v>Prediabetes</v>
      </c>
    </row>
    <row r="1445" spans="1:10" x14ac:dyDescent="0.25">
      <c r="A1445" s="11" t="s">
        <v>927</v>
      </c>
      <c r="B1445" s="11">
        <v>29.164999999999999</v>
      </c>
      <c r="C1445" s="11">
        <v>4.87</v>
      </c>
      <c r="D1445" s="11" t="s">
        <v>2380</v>
      </c>
      <c r="E1445" s="11" t="s">
        <v>2381</v>
      </c>
      <c r="F1445" s="11" t="s">
        <v>2380</v>
      </c>
      <c r="G1445" s="11">
        <v>1</v>
      </c>
      <c r="H1445" s="41" t="s">
        <v>2380</v>
      </c>
      <c r="I1445" s="11" t="str">
        <f t="shared" si="50"/>
        <v>Overweight</v>
      </c>
      <c r="J1445" s="43" t="str">
        <f t="shared" si="51"/>
        <v>Normal</v>
      </c>
    </row>
    <row r="1446" spans="1:10" x14ac:dyDescent="0.25">
      <c r="A1446" s="11" t="s">
        <v>926</v>
      </c>
      <c r="B1446" s="11">
        <v>15.05</v>
      </c>
      <c r="C1446" s="11">
        <v>8.1199999999999992</v>
      </c>
      <c r="D1446" s="11" t="s">
        <v>2380</v>
      </c>
      <c r="E1446" s="11" t="s">
        <v>2380</v>
      </c>
      <c r="F1446" s="11" t="s">
        <v>2380</v>
      </c>
      <c r="G1446" s="12">
        <v>0</v>
      </c>
      <c r="H1446" s="41" t="s">
        <v>2380</v>
      </c>
      <c r="I1446" s="11" t="str">
        <f t="shared" si="50"/>
        <v>Underweight</v>
      </c>
      <c r="J1446" s="43" t="str">
        <f t="shared" si="51"/>
        <v>Diabetes</v>
      </c>
    </row>
    <row r="1447" spans="1:10" x14ac:dyDescent="0.25">
      <c r="A1447" s="11" t="s">
        <v>925</v>
      </c>
      <c r="B1447" s="11">
        <v>19.95</v>
      </c>
      <c r="C1447" s="11">
        <v>4.3600000000000003</v>
      </c>
      <c r="D1447" s="11" t="s">
        <v>2380</v>
      </c>
      <c r="E1447" s="11" t="s">
        <v>2380</v>
      </c>
      <c r="F1447" s="11" t="s">
        <v>2380</v>
      </c>
      <c r="G1447" s="11">
        <v>2</v>
      </c>
      <c r="H1447" s="41" t="s">
        <v>2380</v>
      </c>
      <c r="I1447" s="11" t="str">
        <f t="shared" si="50"/>
        <v>Healthy Weight</v>
      </c>
      <c r="J1447" s="43" t="str">
        <f t="shared" si="51"/>
        <v>Normal</v>
      </c>
    </row>
    <row r="1448" spans="1:10" x14ac:dyDescent="0.25">
      <c r="A1448" s="11" t="s">
        <v>924</v>
      </c>
      <c r="B1448" s="11">
        <v>16.66</v>
      </c>
      <c r="C1448" s="11">
        <v>9.16</v>
      </c>
      <c r="D1448" s="11" t="s">
        <v>2380</v>
      </c>
      <c r="E1448" s="11" t="s">
        <v>2380</v>
      </c>
      <c r="F1448" s="11" t="s">
        <v>2380</v>
      </c>
      <c r="G1448" s="12">
        <v>0</v>
      </c>
      <c r="H1448" s="41" t="s">
        <v>2380</v>
      </c>
      <c r="I1448" s="11" t="str">
        <f t="shared" si="50"/>
        <v>Underweight</v>
      </c>
      <c r="J1448" s="43" t="str">
        <f t="shared" si="51"/>
        <v>Diabetes</v>
      </c>
    </row>
    <row r="1449" spans="1:10" x14ac:dyDescent="0.25">
      <c r="A1449" s="11" t="s">
        <v>923</v>
      </c>
      <c r="B1449" s="11">
        <v>16.62</v>
      </c>
      <c r="C1449" s="11">
        <v>9.14</v>
      </c>
      <c r="D1449" s="11" t="s">
        <v>2380</v>
      </c>
      <c r="E1449" s="11" t="s">
        <v>2380</v>
      </c>
      <c r="F1449" s="11" t="s">
        <v>2380</v>
      </c>
      <c r="G1449" s="12">
        <v>0</v>
      </c>
      <c r="H1449" s="41" t="s">
        <v>2380</v>
      </c>
      <c r="I1449" s="11" t="str">
        <f t="shared" si="50"/>
        <v>Underweight</v>
      </c>
      <c r="J1449" s="43" t="str">
        <f t="shared" si="51"/>
        <v>Diabetes</v>
      </c>
    </row>
    <row r="1450" spans="1:10" x14ac:dyDescent="0.25">
      <c r="A1450" s="11" t="s">
        <v>922</v>
      </c>
      <c r="B1450" s="11">
        <v>15.36</v>
      </c>
      <c r="C1450" s="11">
        <v>5.49</v>
      </c>
      <c r="D1450" s="11" t="s">
        <v>2381</v>
      </c>
      <c r="E1450" s="11" t="s">
        <v>2380</v>
      </c>
      <c r="F1450" s="11" t="s">
        <v>2380</v>
      </c>
      <c r="G1450" s="11">
        <v>2</v>
      </c>
      <c r="H1450" s="42" t="s">
        <v>2380</v>
      </c>
      <c r="I1450" s="11" t="str">
        <f t="shared" si="50"/>
        <v>Underweight</v>
      </c>
      <c r="J1450" s="43" t="str">
        <f t="shared" si="51"/>
        <v>Normal</v>
      </c>
    </row>
    <row r="1451" spans="1:10" x14ac:dyDescent="0.25">
      <c r="A1451" s="11" t="s">
        <v>921</v>
      </c>
      <c r="B1451" s="11">
        <v>27.74</v>
      </c>
      <c r="C1451" s="11">
        <v>5.96</v>
      </c>
      <c r="D1451" s="11" t="s">
        <v>2381</v>
      </c>
      <c r="E1451" s="11" t="s">
        <v>2380</v>
      </c>
      <c r="F1451" s="11" t="s">
        <v>2380</v>
      </c>
      <c r="G1451" s="12">
        <v>0</v>
      </c>
      <c r="H1451" s="42" t="s">
        <v>2380</v>
      </c>
      <c r="I1451" s="11" t="str">
        <f t="shared" si="50"/>
        <v>Overweight</v>
      </c>
      <c r="J1451" s="43" t="str">
        <f t="shared" si="51"/>
        <v>Prediabetes</v>
      </c>
    </row>
    <row r="1452" spans="1:10" x14ac:dyDescent="0.25">
      <c r="A1452" s="11" t="s">
        <v>920</v>
      </c>
      <c r="B1452" s="11">
        <v>22.44</v>
      </c>
      <c r="C1452" s="11">
        <v>4.62</v>
      </c>
      <c r="D1452" s="11" t="s">
        <v>2381</v>
      </c>
      <c r="E1452" s="11" t="s">
        <v>2380</v>
      </c>
      <c r="F1452" s="11" t="s">
        <v>2380</v>
      </c>
      <c r="G1452" s="12">
        <v>0</v>
      </c>
      <c r="H1452" s="42" t="s">
        <v>2380</v>
      </c>
      <c r="I1452" s="11" t="str">
        <f t="shared" si="50"/>
        <v>Healthy Weight</v>
      </c>
      <c r="J1452" s="43" t="str">
        <f t="shared" si="51"/>
        <v>Normal</v>
      </c>
    </row>
    <row r="1453" spans="1:10" x14ac:dyDescent="0.25">
      <c r="A1453" s="11" t="s">
        <v>919</v>
      </c>
      <c r="B1453" s="11">
        <v>37.049999999999997</v>
      </c>
      <c r="C1453" s="11">
        <v>9.9600000000000009</v>
      </c>
      <c r="D1453" s="11" t="s">
        <v>2381</v>
      </c>
      <c r="E1453" s="11" t="s">
        <v>2380</v>
      </c>
      <c r="F1453" s="11" t="s">
        <v>2380</v>
      </c>
      <c r="G1453" s="12">
        <v>0</v>
      </c>
      <c r="H1453" s="42" t="s">
        <v>2380</v>
      </c>
      <c r="I1453" s="11" t="str">
        <f t="shared" si="50"/>
        <v>Obesity</v>
      </c>
      <c r="J1453" s="43" t="str">
        <f t="shared" si="51"/>
        <v>Diabetes</v>
      </c>
    </row>
    <row r="1454" spans="1:10" x14ac:dyDescent="0.25">
      <c r="A1454" s="11" t="s">
        <v>918</v>
      </c>
      <c r="B1454" s="11">
        <v>22.95</v>
      </c>
      <c r="C1454" s="11">
        <v>10.53</v>
      </c>
      <c r="D1454" s="11" t="s">
        <v>2380</v>
      </c>
      <c r="E1454" s="11" t="s">
        <v>2380</v>
      </c>
      <c r="F1454" s="11" t="s">
        <v>2380</v>
      </c>
      <c r="G1454" s="11">
        <v>2</v>
      </c>
      <c r="H1454" s="41" t="s">
        <v>2380</v>
      </c>
      <c r="I1454" s="11" t="str">
        <f t="shared" si="50"/>
        <v>Healthy Weight</v>
      </c>
      <c r="J1454" s="43" t="str">
        <f t="shared" si="51"/>
        <v>Diabetes</v>
      </c>
    </row>
    <row r="1455" spans="1:10" x14ac:dyDescent="0.25">
      <c r="A1455" s="11" t="s">
        <v>917</v>
      </c>
      <c r="B1455" s="11">
        <v>34.200000000000003</v>
      </c>
      <c r="C1455" s="11">
        <v>6.69</v>
      </c>
      <c r="D1455" s="11" t="s">
        <v>2381</v>
      </c>
      <c r="E1455" s="11" t="s">
        <v>2380</v>
      </c>
      <c r="F1455" s="11" t="s">
        <v>2380</v>
      </c>
      <c r="G1455" s="12">
        <v>0</v>
      </c>
      <c r="H1455" s="42" t="s">
        <v>2380</v>
      </c>
      <c r="I1455" s="11" t="str">
        <f t="shared" si="50"/>
        <v>Obesity</v>
      </c>
      <c r="J1455" s="43" t="str">
        <f t="shared" si="51"/>
        <v>Diabetes</v>
      </c>
    </row>
    <row r="1456" spans="1:10" x14ac:dyDescent="0.25">
      <c r="A1456" s="11" t="s">
        <v>916</v>
      </c>
      <c r="B1456" s="11">
        <v>30.59</v>
      </c>
      <c r="C1456" s="11">
        <v>9.5500000000000007</v>
      </c>
      <c r="D1456" s="11" t="s">
        <v>2381</v>
      </c>
      <c r="E1456" s="11" t="s">
        <v>2380</v>
      </c>
      <c r="F1456" s="11" t="s">
        <v>2380</v>
      </c>
      <c r="G1456" s="12">
        <v>0</v>
      </c>
      <c r="H1456" s="42" t="s">
        <v>2380</v>
      </c>
      <c r="I1456" s="11" t="str">
        <f t="shared" si="50"/>
        <v>Obesity</v>
      </c>
      <c r="J1456" s="43" t="str">
        <f t="shared" si="51"/>
        <v>Diabetes</v>
      </c>
    </row>
    <row r="1457" spans="1:10" x14ac:dyDescent="0.25">
      <c r="A1457" s="11" t="s">
        <v>915</v>
      </c>
      <c r="B1457" s="11">
        <v>25.51</v>
      </c>
      <c r="C1457" s="11">
        <v>6.05</v>
      </c>
      <c r="D1457" s="11" t="s">
        <v>2380</v>
      </c>
      <c r="E1457" s="11" t="s">
        <v>2380</v>
      </c>
      <c r="F1457" s="11" t="s">
        <v>2380</v>
      </c>
      <c r="G1457" s="12">
        <v>0</v>
      </c>
      <c r="H1457" s="41" t="s">
        <v>2380</v>
      </c>
      <c r="I1457" s="11" t="str">
        <f t="shared" si="50"/>
        <v>Overweight</v>
      </c>
      <c r="J1457" s="43" t="str">
        <f t="shared" si="51"/>
        <v>Prediabetes</v>
      </c>
    </row>
    <row r="1458" spans="1:10" x14ac:dyDescent="0.25">
      <c r="A1458" s="11" t="s">
        <v>914</v>
      </c>
      <c r="B1458" s="11">
        <v>29.04</v>
      </c>
      <c r="C1458" s="11">
        <v>10.56</v>
      </c>
      <c r="D1458" s="11" t="s">
        <v>2381</v>
      </c>
      <c r="E1458" s="11" t="s">
        <v>2380</v>
      </c>
      <c r="F1458" s="11" t="s">
        <v>2380</v>
      </c>
      <c r="G1458" s="11">
        <v>1</v>
      </c>
      <c r="H1458" s="42" t="s">
        <v>2380</v>
      </c>
      <c r="I1458" s="11" t="str">
        <f t="shared" si="50"/>
        <v>Overweight</v>
      </c>
      <c r="J1458" s="43" t="str">
        <f t="shared" si="51"/>
        <v>Diabetes</v>
      </c>
    </row>
    <row r="1459" spans="1:10" x14ac:dyDescent="0.25">
      <c r="A1459" s="11" t="s">
        <v>913</v>
      </c>
      <c r="B1459" s="11">
        <v>22.135000000000002</v>
      </c>
      <c r="C1459" s="11">
        <v>10.81</v>
      </c>
      <c r="D1459" s="11" t="s">
        <v>2381</v>
      </c>
      <c r="E1459" s="11" t="s">
        <v>2380</v>
      </c>
      <c r="F1459" s="11" t="s">
        <v>2380</v>
      </c>
      <c r="G1459" s="11">
        <v>1</v>
      </c>
      <c r="H1459" s="42" t="s">
        <v>2380</v>
      </c>
      <c r="I1459" s="11" t="str">
        <f t="shared" si="50"/>
        <v>Healthy Weight</v>
      </c>
      <c r="J1459" s="43" t="str">
        <f t="shared" si="51"/>
        <v>Diabetes</v>
      </c>
    </row>
    <row r="1460" spans="1:10" x14ac:dyDescent="0.25">
      <c r="A1460" s="11" t="s">
        <v>912</v>
      </c>
      <c r="B1460" s="11">
        <v>21.375</v>
      </c>
      <c r="C1460" s="11">
        <v>4.32</v>
      </c>
      <c r="D1460" s="11" t="s">
        <v>2380</v>
      </c>
      <c r="E1460" s="11" t="s">
        <v>2380</v>
      </c>
      <c r="F1460" s="11" t="s">
        <v>2380</v>
      </c>
      <c r="G1460" s="12">
        <v>0</v>
      </c>
      <c r="H1460" s="41" t="s">
        <v>2380</v>
      </c>
      <c r="I1460" s="11" t="str">
        <f t="shared" si="50"/>
        <v>Healthy Weight</v>
      </c>
      <c r="J1460" s="43" t="str">
        <f t="shared" si="51"/>
        <v>Normal</v>
      </c>
    </row>
    <row r="1461" spans="1:10" x14ac:dyDescent="0.25">
      <c r="A1461" s="11" t="s">
        <v>911</v>
      </c>
      <c r="B1461" s="11">
        <v>29.19</v>
      </c>
      <c r="C1461" s="11">
        <v>4.37</v>
      </c>
      <c r="D1461" s="11" t="s">
        <v>2380</v>
      </c>
      <c r="E1461" s="11" t="s">
        <v>2380</v>
      </c>
      <c r="F1461" s="11" t="s">
        <v>2380</v>
      </c>
      <c r="G1461" s="12">
        <v>0</v>
      </c>
      <c r="H1461" s="41" t="s">
        <v>2380</v>
      </c>
      <c r="I1461" s="11" t="str">
        <f t="shared" si="50"/>
        <v>Overweight</v>
      </c>
      <c r="J1461" s="43" t="str">
        <f t="shared" si="51"/>
        <v>Normal</v>
      </c>
    </row>
    <row r="1462" spans="1:10" x14ac:dyDescent="0.25">
      <c r="A1462" s="11" t="s">
        <v>910</v>
      </c>
      <c r="B1462" s="11">
        <v>31.92</v>
      </c>
      <c r="C1462" s="11">
        <v>4.8099999999999996</v>
      </c>
      <c r="D1462" s="11" t="s">
        <v>2381</v>
      </c>
      <c r="E1462" s="11" t="s">
        <v>2380</v>
      </c>
      <c r="F1462" s="11" t="s">
        <v>2382</v>
      </c>
      <c r="G1462" s="11">
        <v>1</v>
      </c>
      <c r="H1462" s="42" t="s">
        <v>2380</v>
      </c>
      <c r="I1462" s="11" t="str">
        <f t="shared" si="50"/>
        <v>Obesity</v>
      </c>
      <c r="J1462" s="43" t="str">
        <f t="shared" si="51"/>
        <v>Normal</v>
      </c>
    </row>
    <row r="1463" spans="1:10" x14ac:dyDescent="0.25">
      <c r="A1463" s="11" t="s">
        <v>909</v>
      </c>
      <c r="B1463" s="11">
        <v>26.315000000000001</v>
      </c>
      <c r="C1463" s="11">
        <v>4.5599999999999996</v>
      </c>
      <c r="D1463" s="11" t="s">
        <v>2381</v>
      </c>
      <c r="E1463" s="11" t="s">
        <v>2380</v>
      </c>
      <c r="F1463" s="11" t="s">
        <v>2382</v>
      </c>
      <c r="G1463" s="11">
        <v>1</v>
      </c>
      <c r="H1463" s="42" t="s">
        <v>2380</v>
      </c>
      <c r="I1463" s="11" t="str">
        <f t="shared" si="50"/>
        <v>Overweight</v>
      </c>
      <c r="J1463" s="43" t="str">
        <f t="shared" si="51"/>
        <v>Normal</v>
      </c>
    </row>
    <row r="1464" spans="1:10" x14ac:dyDescent="0.25">
      <c r="A1464" s="11" t="s">
        <v>908</v>
      </c>
      <c r="B1464" s="11">
        <v>35.299999999999997</v>
      </c>
      <c r="C1464" s="11">
        <v>4.3899999999999997</v>
      </c>
      <c r="D1464" s="11" t="s">
        <v>2380</v>
      </c>
      <c r="E1464" s="11" t="s">
        <v>2380</v>
      </c>
      <c r="F1464" s="11" t="s">
        <v>2380</v>
      </c>
      <c r="G1464" s="12">
        <v>0</v>
      </c>
      <c r="H1464" s="41" t="s">
        <v>2380</v>
      </c>
      <c r="I1464" s="11" t="str">
        <f t="shared" si="50"/>
        <v>Obesity</v>
      </c>
      <c r="J1464" s="43" t="str">
        <f t="shared" si="51"/>
        <v>Normal</v>
      </c>
    </row>
    <row r="1465" spans="1:10" x14ac:dyDescent="0.25">
      <c r="A1465" s="11" t="s">
        <v>907</v>
      </c>
      <c r="B1465" s="11">
        <v>18.91</v>
      </c>
      <c r="C1465" s="11">
        <v>11.44</v>
      </c>
      <c r="D1465" s="11" t="s">
        <v>2380</v>
      </c>
      <c r="E1465" s="11" t="s">
        <v>2380</v>
      </c>
      <c r="F1465" s="11" t="s">
        <v>2380</v>
      </c>
      <c r="G1465" s="12">
        <v>0</v>
      </c>
      <c r="H1465" s="41" t="s">
        <v>2380</v>
      </c>
      <c r="I1465" s="11" t="str">
        <f t="shared" si="50"/>
        <v>Healthy Weight</v>
      </c>
      <c r="J1465" s="43" t="str">
        <f t="shared" si="51"/>
        <v>Diabetes</v>
      </c>
    </row>
    <row r="1466" spans="1:10" x14ac:dyDescent="0.25">
      <c r="A1466" s="11" t="s">
        <v>906</v>
      </c>
      <c r="B1466" s="11">
        <v>22.41</v>
      </c>
      <c r="C1466" s="11">
        <v>11.37</v>
      </c>
      <c r="D1466" s="11" t="s">
        <v>2381</v>
      </c>
      <c r="E1466" s="11" t="s">
        <v>2380</v>
      </c>
      <c r="F1466" s="11" t="s">
        <v>2380</v>
      </c>
      <c r="G1466" s="11">
        <v>1</v>
      </c>
      <c r="H1466" s="42" t="s">
        <v>2380</v>
      </c>
      <c r="I1466" s="11" t="str">
        <f t="shared" si="50"/>
        <v>Healthy Weight</v>
      </c>
      <c r="J1466" s="43" t="str">
        <f t="shared" si="51"/>
        <v>Diabetes</v>
      </c>
    </row>
    <row r="1467" spans="1:10" x14ac:dyDescent="0.25">
      <c r="A1467" s="11" t="s">
        <v>905</v>
      </c>
      <c r="B1467" s="11">
        <v>22.704999999999998</v>
      </c>
      <c r="C1467" s="11">
        <v>6.14</v>
      </c>
      <c r="D1467" s="11" t="s">
        <v>2380</v>
      </c>
      <c r="E1467" s="11" t="s">
        <v>2380</v>
      </c>
      <c r="F1467" s="11" t="s">
        <v>2380</v>
      </c>
      <c r="G1467" s="12">
        <v>0</v>
      </c>
      <c r="H1467" s="41" t="s">
        <v>2380</v>
      </c>
      <c r="I1467" s="11" t="str">
        <f t="shared" si="50"/>
        <v>Healthy Weight</v>
      </c>
      <c r="J1467" s="43" t="str">
        <f t="shared" si="51"/>
        <v>Prediabetes</v>
      </c>
    </row>
    <row r="1468" spans="1:10" x14ac:dyDescent="0.25">
      <c r="A1468" s="11" t="s">
        <v>904</v>
      </c>
      <c r="B1468" s="11">
        <v>37.18</v>
      </c>
      <c r="C1468" s="11">
        <v>4.8899999999999997</v>
      </c>
      <c r="D1468" s="11" t="s">
        <v>2380</v>
      </c>
      <c r="E1468" s="11" t="s">
        <v>2380</v>
      </c>
      <c r="F1468" s="11" t="s">
        <v>2380</v>
      </c>
      <c r="G1468" s="12">
        <v>0</v>
      </c>
      <c r="H1468" s="41" t="s">
        <v>2380</v>
      </c>
      <c r="I1468" s="11" t="str">
        <f t="shared" si="50"/>
        <v>Obesity</v>
      </c>
      <c r="J1468" s="43" t="str">
        <f t="shared" si="51"/>
        <v>Normal</v>
      </c>
    </row>
    <row r="1469" spans="1:10" x14ac:dyDescent="0.25">
      <c r="A1469" s="11" t="s">
        <v>903</v>
      </c>
      <c r="B1469" s="11">
        <v>35.97</v>
      </c>
      <c r="C1469" s="11">
        <v>4.5999999999999996</v>
      </c>
      <c r="D1469" s="11" t="s">
        <v>2380</v>
      </c>
      <c r="E1469" s="11" t="s">
        <v>2380</v>
      </c>
      <c r="F1469" s="11" t="s">
        <v>2380</v>
      </c>
      <c r="G1469" s="12">
        <v>0</v>
      </c>
      <c r="H1469" s="41" t="s">
        <v>2380</v>
      </c>
      <c r="I1469" s="11" t="str">
        <f t="shared" si="50"/>
        <v>Obesity</v>
      </c>
      <c r="J1469" s="43" t="str">
        <f t="shared" si="51"/>
        <v>Normal</v>
      </c>
    </row>
    <row r="1470" spans="1:10" x14ac:dyDescent="0.25">
      <c r="A1470" s="11" t="s">
        <v>902</v>
      </c>
      <c r="B1470" s="11">
        <v>35.799999999999997</v>
      </c>
      <c r="C1470" s="11">
        <v>4.42</v>
      </c>
      <c r="D1470" s="11" t="s">
        <v>2380</v>
      </c>
      <c r="E1470" s="11" t="s">
        <v>2380</v>
      </c>
      <c r="F1470" s="11" t="s">
        <v>2380</v>
      </c>
      <c r="G1470" s="12">
        <v>0</v>
      </c>
      <c r="H1470" s="41" t="s">
        <v>2380</v>
      </c>
      <c r="I1470" s="11" t="str">
        <f t="shared" si="50"/>
        <v>Obesity</v>
      </c>
      <c r="J1470" s="43" t="str">
        <f t="shared" si="51"/>
        <v>Normal</v>
      </c>
    </row>
    <row r="1471" spans="1:10" x14ac:dyDescent="0.25">
      <c r="A1471" s="11" t="s">
        <v>901</v>
      </c>
      <c r="B1471" s="11">
        <v>28.31</v>
      </c>
      <c r="C1471" s="11">
        <v>7.48</v>
      </c>
      <c r="D1471" s="11" t="s">
        <v>2381</v>
      </c>
      <c r="E1471" s="11" t="s">
        <v>2380</v>
      </c>
      <c r="F1471" s="11" t="s">
        <v>2380</v>
      </c>
      <c r="G1471" s="12">
        <v>0</v>
      </c>
      <c r="H1471" s="42" t="s">
        <v>2380</v>
      </c>
      <c r="I1471" s="11" t="str">
        <f t="shared" si="50"/>
        <v>Overweight</v>
      </c>
      <c r="J1471" s="43" t="str">
        <f t="shared" si="51"/>
        <v>Diabetes</v>
      </c>
    </row>
    <row r="1472" spans="1:10" x14ac:dyDescent="0.25">
      <c r="A1472" s="11" t="s">
        <v>900</v>
      </c>
      <c r="B1472" s="11">
        <v>38.06</v>
      </c>
      <c r="C1472" s="11">
        <v>10.74</v>
      </c>
      <c r="D1472" s="11" t="s">
        <v>2380</v>
      </c>
      <c r="E1472" s="11" t="s">
        <v>2380</v>
      </c>
      <c r="F1472" s="11" t="s">
        <v>2380</v>
      </c>
      <c r="G1472" s="12">
        <v>0</v>
      </c>
      <c r="H1472" s="41" t="s">
        <v>2380</v>
      </c>
      <c r="I1472" s="11" t="str">
        <f t="shared" si="50"/>
        <v>Obesity</v>
      </c>
      <c r="J1472" s="43" t="str">
        <f t="shared" si="51"/>
        <v>Diabetes</v>
      </c>
    </row>
    <row r="1473" spans="1:10" x14ac:dyDescent="0.25">
      <c r="A1473" s="11" t="s">
        <v>899</v>
      </c>
      <c r="B1473" s="11">
        <v>28</v>
      </c>
      <c r="C1473" s="11">
        <v>5.19</v>
      </c>
      <c r="D1473" s="11" t="s">
        <v>2380</v>
      </c>
      <c r="E1473" s="11" t="s">
        <v>2380</v>
      </c>
      <c r="F1473" s="11" t="s">
        <v>2380</v>
      </c>
      <c r="G1473" s="11">
        <v>1</v>
      </c>
      <c r="H1473" s="41" t="s">
        <v>2380</v>
      </c>
      <c r="I1473" s="11" t="str">
        <f t="shared" si="50"/>
        <v>Overweight</v>
      </c>
      <c r="J1473" s="43" t="str">
        <f t="shared" si="51"/>
        <v>Normal</v>
      </c>
    </row>
    <row r="1474" spans="1:10" x14ac:dyDescent="0.25">
      <c r="A1474" s="11" t="s">
        <v>898</v>
      </c>
      <c r="B1474" s="11">
        <v>34.32</v>
      </c>
      <c r="C1474" s="11">
        <v>9.17</v>
      </c>
      <c r="D1474" s="11" t="s">
        <v>2380</v>
      </c>
      <c r="E1474" s="11" t="s">
        <v>2380</v>
      </c>
      <c r="F1474" s="11" t="s">
        <v>2380</v>
      </c>
      <c r="G1474" s="12">
        <v>0</v>
      </c>
      <c r="H1474" s="41" t="s">
        <v>2380</v>
      </c>
      <c r="I1474" s="11" t="str">
        <f t="shared" si="50"/>
        <v>Obesity</v>
      </c>
      <c r="J1474" s="43" t="str">
        <f t="shared" si="51"/>
        <v>Diabetes</v>
      </c>
    </row>
    <row r="1475" spans="1:10" x14ac:dyDescent="0.25">
      <c r="A1475" s="11" t="s">
        <v>897</v>
      </c>
      <c r="B1475" s="11">
        <v>22.3</v>
      </c>
      <c r="C1475" s="11">
        <v>4.95</v>
      </c>
      <c r="D1475" s="11" t="s">
        <v>2381</v>
      </c>
      <c r="E1475" s="11" t="s">
        <v>2380</v>
      </c>
      <c r="F1475" s="11" t="s">
        <v>2380</v>
      </c>
      <c r="G1475" s="12">
        <v>0</v>
      </c>
      <c r="H1475" s="42" t="s">
        <v>2380</v>
      </c>
      <c r="I1475" s="11" t="str">
        <f t="shared" ref="I1475:I1538" si="52">IF(B1475 &lt; 18.5, "Underweight", IF(B1475 &lt; 25, "Healthy Weight", IF(B1475 &lt; 30, "Overweight", "Obesity")))</f>
        <v>Healthy Weight</v>
      </c>
      <c r="J1475" s="43" t="str">
        <f t="shared" ref="J1475:J1538" si="53">IF(C1475 &lt; 5.7, "Normal", IF(C1475 &lt;= 6.4, "Prediabetes", "Diabetes"))</f>
        <v>Normal</v>
      </c>
    </row>
    <row r="1476" spans="1:10" x14ac:dyDescent="0.25">
      <c r="A1476" s="11" t="s">
        <v>896</v>
      </c>
      <c r="B1476" s="11">
        <v>27.835000000000001</v>
      </c>
      <c r="C1476" s="11">
        <v>6.03</v>
      </c>
      <c r="D1476" s="11" t="s">
        <v>2380</v>
      </c>
      <c r="E1476" s="11" t="s">
        <v>2380</v>
      </c>
      <c r="F1476" s="11" t="s">
        <v>2380</v>
      </c>
      <c r="G1476" s="11">
        <v>1</v>
      </c>
      <c r="H1476" s="41" t="s">
        <v>2380</v>
      </c>
      <c r="I1476" s="11" t="str">
        <f t="shared" si="52"/>
        <v>Overweight</v>
      </c>
      <c r="J1476" s="43" t="str">
        <f t="shared" si="53"/>
        <v>Prediabetes</v>
      </c>
    </row>
    <row r="1477" spans="1:10" x14ac:dyDescent="0.25">
      <c r="A1477" s="11" t="s">
        <v>895</v>
      </c>
      <c r="B1477" s="11">
        <v>39.229999999999997</v>
      </c>
      <c r="C1477" s="11">
        <v>5.36</v>
      </c>
      <c r="D1477" s="11" t="s">
        <v>2380</v>
      </c>
      <c r="E1477" s="11" t="s">
        <v>2380</v>
      </c>
      <c r="F1477" s="11" t="s">
        <v>2380</v>
      </c>
      <c r="G1477" s="12">
        <v>0</v>
      </c>
      <c r="H1477" s="41" t="s">
        <v>2380</v>
      </c>
      <c r="I1477" s="11" t="str">
        <f t="shared" si="52"/>
        <v>Obesity</v>
      </c>
      <c r="J1477" s="43" t="str">
        <f t="shared" si="53"/>
        <v>Normal</v>
      </c>
    </row>
    <row r="1478" spans="1:10" x14ac:dyDescent="0.25">
      <c r="A1478" s="11" t="s">
        <v>894</v>
      </c>
      <c r="B1478" s="11">
        <v>19.95</v>
      </c>
      <c r="C1478" s="11">
        <v>6.11</v>
      </c>
      <c r="D1478" s="11" t="s">
        <v>2380</v>
      </c>
      <c r="E1478" s="11" t="s">
        <v>2380</v>
      </c>
      <c r="F1478" s="11" t="s">
        <v>2380</v>
      </c>
      <c r="G1478" s="11">
        <v>1</v>
      </c>
      <c r="H1478" s="41" t="s">
        <v>2380</v>
      </c>
      <c r="I1478" s="11" t="str">
        <f t="shared" si="52"/>
        <v>Healthy Weight</v>
      </c>
      <c r="J1478" s="43" t="str">
        <f t="shared" si="53"/>
        <v>Prediabetes</v>
      </c>
    </row>
    <row r="1479" spans="1:10" x14ac:dyDescent="0.25">
      <c r="A1479" s="11" t="s">
        <v>893</v>
      </c>
      <c r="B1479" s="11">
        <v>34.64</v>
      </c>
      <c r="C1479" s="11">
        <v>4.88</v>
      </c>
      <c r="D1479" s="11" t="s">
        <v>2380</v>
      </c>
      <c r="E1479" s="11" t="s">
        <v>2380</v>
      </c>
      <c r="F1479" s="11" t="s">
        <v>2382</v>
      </c>
      <c r="G1479" s="11">
        <v>1</v>
      </c>
      <c r="H1479" s="41" t="s">
        <v>2380</v>
      </c>
      <c r="I1479" s="11" t="str">
        <f t="shared" si="52"/>
        <v>Obesity</v>
      </c>
      <c r="J1479" s="43" t="str">
        <f t="shared" si="53"/>
        <v>Normal</v>
      </c>
    </row>
    <row r="1480" spans="1:10" x14ac:dyDescent="0.25">
      <c r="A1480" s="11" t="s">
        <v>892</v>
      </c>
      <c r="B1480" s="11">
        <v>18.75</v>
      </c>
      <c r="C1480" s="11">
        <v>6.72</v>
      </c>
      <c r="D1480" s="11" t="s">
        <v>2380</v>
      </c>
      <c r="E1480" s="11" t="s">
        <v>2380</v>
      </c>
      <c r="F1480" s="11" t="s">
        <v>2380</v>
      </c>
      <c r="G1480" s="12">
        <v>0</v>
      </c>
      <c r="H1480" s="41" t="s">
        <v>2380</v>
      </c>
      <c r="I1480" s="11" t="str">
        <f t="shared" si="52"/>
        <v>Healthy Weight</v>
      </c>
      <c r="J1480" s="43" t="str">
        <f t="shared" si="53"/>
        <v>Diabetes</v>
      </c>
    </row>
    <row r="1481" spans="1:10" x14ac:dyDescent="0.25">
      <c r="A1481" s="11" t="s">
        <v>891</v>
      </c>
      <c r="B1481" s="11">
        <v>26.48</v>
      </c>
      <c r="C1481" s="11">
        <v>4.2</v>
      </c>
      <c r="D1481" s="11" t="s">
        <v>2380</v>
      </c>
      <c r="E1481" s="11" t="s">
        <v>2380</v>
      </c>
      <c r="F1481" s="11" t="s">
        <v>2380</v>
      </c>
      <c r="G1481" s="11">
        <v>1</v>
      </c>
      <c r="H1481" s="41" t="s">
        <v>2380</v>
      </c>
      <c r="I1481" s="11" t="str">
        <f t="shared" si="52"/>
        <v>Overweight</v>
      </c>
      <c r="J1481" s="43" t="str">
        <f t="shared" si="53"/>
        <v>Normal</v>
      </c>
    </row>
    <row r="1482" spans="1:10" x14ac:dyDescent="0.25">
      <c r="A1482" s="11" t="s">
        <v>890</v>
      </c>
      <c r="B1482" s="11">
        <v>34.83</v>
      </c>
      <c r="C1482" s="11">
        <v>5.79</v>
      </c>
      <c r="D1482" s="11" t="s">
        <v>2380</v>
      </c>
      <c r="E1482" s="11" t="s">
        <v>2380</v>
      </c>
      <c r="F1482" s="11" t="s">
        <v>2380</v>
      </c>
      <c r="G1482" s="11">
        <v>1</v>
      </c>
      <c r="H1482" s="41" t="s">
        <v>2380</v>
      </c>
      <c r="I1482" s="11" t="str">
        <f t="shared" si="52"/>
        <v>Obesity</v>
      </c>
      <c r="J1482" s="43" t="str">
        <f t="shared" si="53"/>
        <v>Prediabetes</v>
      </c>
    </row>
    <row r="1483" spans="1:10" x14ac:dyDescent="0.25">
      <c r="A1483" s="11" t="s">
        <v>889</v>
      </c>
      <c r="B1483" s="11">
        <v>25.46</v>
      </c>
      <c r="C1483" s="11">
        <v>4.29</v>
      </c>
      <c r="D1483" s="11" t="s">
        <v>2380</v>
      </c>
      <c r="E1483" s="11" t="s">
        <v>2380</v>
      </c>
      <c r="F1483" s="11" t="s">
        <v>2380</v>
      </c>
      <c r="G1483" s="12">
        <v>0</v>
      </c>
      <c r="H1483" s="41" t="s">
        <v>2380</v>
      </c>
      <c r="I1483" s="11" t="str">
        <f t="shared" si="52"/>
        <v>Overweight</v>
      </c>
      <c r="J1483" s="43" t="str">
        <f t="shared" si="53"/>
        <v>Normal</v>
      </c>
    </row>
    <row r="1484" spans="1:10" x14ac:dyDescent="0.25">
      <c r="A1484" s="11" t="s">
        <v>888</v>
      </c>
      <c r="B1484" s="11">
        <v>23.31</v>
      </c>
      <c r="C1484" s="11">
        <v>8.27</v>
      </c>
      <c r="D1484" s="11" t="s">
        <v>2380</v>
      </c>
      <c r="E1484" s="11" t="s">
        <v>2380</v>
      </c>
      <c r="F1484" s="11" t="s">
        <v>2380</v>
      </c>
      <c r="G1484" s="12">
        <v>0</v>
      </c>
      <c r="H1484" s="41" t="s">
        <v>2380</v>
      </c>
      <c r="I1484" s="11" t="str">
        <f t="shared" si="52"/>
        <v>Healthy Weight</v>
      </c>
      <c r="J1484" s="43" t="str">
        <f t="shared" si="53"/>
        <v>Diabetes</v>
      </c>
    </row>
    <row r="1485" spans="1:10" x14ac:dyDescent="0.25">
      <c r="A1485" s="11" t="s">
        <v>887</v>
      </c>
      <c r="B1485" s="11">
        <v>29</v>
      </c>
      <c r="C1485" s="11">
        <v>4.5599999999999996</v>
      </c>
      <c r="D1485" s="11" t="s">
        <v>2380</v>
      </c>
      <c r="E1485" s="11" t="s">
        <v>2380</v>
      </c>
      <c r="F1485" s="11" t="s">
        <v>2380</v>
      </c>
      <c r="G1485" s="12">
        <v>0</v>
      </c>
      <c r="H1485" s="41" t="s">
        <v>2380</v>
      </c>
      <c r="I1485" s="11" t="str">
        <f t="shared" si="52"/>
        <v>Overweight</v>
      </c>
      <c r="J1485" s="43" t="str">
        <f t="shared" si="53"/>
        <v>Normal</v>
      </c>
    </row>
    <row r="1486" spans="1:10" x14ac:dyDescent="0.25">
      <c r="A1486" s="11" t="s">
        <v>886</v>
      </c>
      <c r="B1486" s="11">
        <v>32.869999999999997</v>
      </c>
      <c r="C1486" s="11">
        <v>5.33</v>
      </c>
      <c r="D1486" s="11" t="s">
        <v>2380</v>
      </c>
      <c r="E1486" s="11" t="s">
        <v>2380</v>
      </c>
      <c r="F1486" s="11" t="s">
        <v>2380</v>
      </c>
      <c r="G1486" s="12">
        <v>0</v>
      </c>
      <c r="H1486" s="41" t="s">
        <v>2380</v>
      </c>
      <c r="I1486" s="11" t="str">
        <f t="shared" si="52"/>
        <v>Obesity</v>
      </c>
      <c r="J1486" s="43" t="str">
        <f t="shared" si="53"/>
        <v>Normal</v>
      </c>
    </row>
    <row r="1487" spans="1:10" x14ac:dyDescent="0.25">
      <c r="A1487" s="11" t="s">
        <v>885</v>
      </c>
      <c r="B1487" s="11">
        <v>26.18</v>
      </c>
      <c r="C1487" s="11">
        <v>5.63</v>
      </c>
      <c r="D1487" s="11" t="s">
        <v>2380</v>
      </c>
      <c r="E1487" s="11" t="s">
        <v>2380</v>
      </c>
      <c r="F1487" s="11" t="s">
        <v>2380</v>
      </c>
      <c r="G1487" s="12">
        <v>0</v>
      </c>
      <c r="H1487" s="41" t="s">
        <v>2380</v>
      </c>
      <c r="I1487" s="11" t="str">
        <f t="shared" si="52"/>
        <v>Overweight</v>
      </c>
      <c r="J1487" s="43" t="str">
        <f t="shared" si="53"/>
        <v>Normal</v>
      </c>
    </row>
    <row r="1488" spans="1:10" x14ac:dyDescent="0.25">
      <c r="A1488" s="11" t="s">
        <v>884</v>
      </c>
      <c r="B1488" s="11">
        <v>25.3</v>
      </c>
      <c r="C1488" s="11">
        <v>5.12</v>
      </c>
      <c r="D1488" s="11" t="s">
        <v>2380</v>
      </c>
      <c r="E1488" s="11" t="s">
        <v>2380</v>
      </c>
      <c r="F1488" s="11" t="s">
        <v>2380</v>
      </c>
      <c r="G1488" s="12">
        <v>0</v>
      </c>
      <c r="H1488" s="41" t="s">
        <v>2380</v>
      </c>
      <c r="I1488" s="11" t="str">
        <f t="shared" si="52"/>
        <v>Overweight</v>
      </c>
      <c r="J1488" s="43" t="str">
        <f t="shared" si="53"/>
        <v>Normal</v>
      </c>
    </row>
    <row r="1489" spans="1:10" x14ac:dyDescent="0.25">
      <c r="A1489" s="11" t="s">
        <v>883</v>
      </c>
      <c r="B1489" s="11">
        <v>36.94</v>
      </c>
      <c r="C1489" s="11">
        <v>5.15</v>
      </c>
      <c r="D1489" s="11" t="s">
        <v>2381</v>
      </c>
      <c r="E1489" s="11" t="s">
        <v>2380</v>
      </c>
      <c r="F1489" s="11" t="s">
        <v>2380</v>
      </c>
      <c r="G1489" s="11">
        <v>1</v>
      </c>
      <c r="H1489" s="42" t="s">
        <v>2380</v>
      </c>
      <c r="I1489" s="11" t="str">
        <f t="shared" si="52"/>
        <v>Obesity</v>
      </c>
      <c r="J1489" s="43" t="str">
        <f t="shared" si="53"/>
        <v>Normal</v>
      </c>
    </row>
    <row r="1490" spans="1:10" x14ac:dyDescent="0.25">
      <c r="A1490" s="11" t="s">
        <v>882</v>
      </c>
      <c r="B1490" s="11">
        <v>22.86</v>
      </c>
      <c r="C1490" s="11">
        <v>7.5</v>
      </c>
      <c r="D1490" s="11" t="s">
        <v>2380</v>
      </c>
      <c r="E1490" s="11" t="s">
        <v>2380</v>
      </c>
      <c r="F1490" s="11" t="s">
        <v>2380</v>
      </c>
      <c r="G1490" s="12">
        <v>0</v>
      </c>
      <c r="H1490" s="41" t="s">
        <v>2380</v>
      </c>
      <c r="I1490" s="11" t="str">
        <f t="shared" si="52"/>
        <v>Healthy Weight</v>
      </c>
      <c r="J1490" s="43" t="str">
        <f t="shared" si="53"/>
        <v>Diabetes</v>
      </c>
    </row>
    <row r="1491" spans="1:10" x14ac:dyDescent="0.25">
      <c r="A1491" s="11" t="s">
        <v>881</v>
      </c>
      <c r="B1491" s="11">
        <v>18.760000000000002</v>
      </c>
      <c r="C1491" s="11">
        <v>4.88</v>
      </c>
      <c r="D1491" s="11" t="s">
        <v>2381</v>
      </c>
      <c r="E1491" s="11" t="s">
        <v>2380</v>
      </c>
      <c r="F1491" s="11" t="s">
        <v>2382</v>
      </c>
      <c r="G1491" s="11">
        <v>1</v>
      </c>
      <c r="H1491" s="42" t="s">
        <v>2380</v>
      </c>
      <c r="I1491" s="11" t="str">
        <f t="shared" si="52"/>
        <v>Healthy Weight</v>
      </c>
      <c r="J1491" s="43" t="str">
        <f t="shared" si="53"/>
        <v>Normal</v>
      </c>
    </row>
    <row r="1492" spans="1:10" x14ac:dyDescent="0.25">
      <c r="A1492" s="11" t="s">
        <v>880</v>
      </c>
      <c r="B1492" s="11">
        <v>24.36</v>
      </c>
      <c r="C1492" s="11">
        <v>5.57</v>
      </c>
      <c r="D1492" s="11" t="s">
        <v>2380</v>
      </c>
      <c r="E1492" s="11" t="s">
        <v>2380</v>
      </c>
      <c r="F1492" s="11" t="s">
        <v>2380</v>
      </c>
      <c r="G1492" s="12">
        <v>0</v>
      </c>
      <c r="H1492" s="41" t="s">
        <v>2380</v>
      </c>
      <c r="I1492" s="11" t="str">
        <f t="shared" si="52"/>
        <v>Healthy Weight</v>
      </c>
      <c r="J1492" s="43" t="str">
        <f t="shared" si="53"/>
        <v>Normal</v>
      </c>
    </row>
    <row r="1493" spans="1:10" x14ac:dyDescent="0.25">
      <c r="A1493" s="11" t="s">
        <v>879</v>
      </c>
      <c r="B1493" s="11">
        <v>32.299999999999997</v>
      </c>
      <c r="C1493" s="11">
        <v>5.31</v>
      </c>
      <c r="D1493" s="11" t="s">
        <v>2380</v>
      </c>
      <c r="E1493" s="11" t="s">
        <v>2380</v>
      </c>
      <c r="F1493" s="11" t="s">
        <v>2380</v>
      </c>
      <c r="G1493" s="12">
        <v>0</v>
      </c>
      <c r="H1493" s="41" t="s">
        <v>2380</v>
      </c>
      <c r="I1493" s="11" t="str">
        <f t="shared" si="52"/>
        <v>Obesity</v>
      </c>
      <c r="J1493" s="43" t="str">
        <f t="shared" si="53"/>
        <v>Normal</v>
      </c>
    </row>
    <row r="1494" spans="1:10" x14ac:dyDescent="0.25">
      <c r="A1494" s="11" t="s">
        <v>878</v>
      </c>
      <c r="B1494" s="11">
        <v>22.704999999999998</v>
      </c>
      <c r="C1494" s="11">
        <v>4.57</v>
      </c>
      <c r="D1494" s="11" t="s">
        <v>2381</v>
      </c>
      <c r="E1494" s="11" t="s">
        <v>2380</v>
      </c>
      <c r="F1494" s="11" t="s">
        <v>2380</v>
      </c>
      <c r="G1494" s="12">
        <v>0</v>
      </c>
      <c r="H1494" s="42" t="s">
        <v>2380</v>
      </c>
      <c r="I1494" s="11" t="str">
        <f t="shared" si="52"/>
        <v>Healthy Weight</v>
      </c>
      <c r="J1494" s="43" t="str">
        <f t="shared" si="53"/>
        <v>Normal</v>
      </c>
    </row>
    <row r="1495" spans="1:10" x14ac:dyDescent="0.25">
      <c r="A1495" s="11" t="s">
        <v>877</v>
      </c>
      <c r="B1495" s="11">
        <v>21.79</v>
      </c>
      <c r="C1495" s="11">
        <v>8.6999999999999993</v>
      </c>
      <c r="D1495" s="11" t="s">
        <v>2381</v>
      </c>
      <c r="E1495" s="11" t="s">
        <v>2380</v>
      </c>
      <c r="F1495" s="11" t="s">
        <v>2380</v>
      </c>
      <c r="G1495" s="11">
        <v>1</v>
      </c>
      <c r="H1495" s="42" t="s">
        <v>2380</v>
      </c>
      <c r="I1495" s="11" t="str">
        <f t="shared" si="52"/>
        <v>Healthy Weight</v>
      </c>
      <c r="J1495" s="43" t="str">
        <f t="shared" si="53"/>
        <v>Diabetes</v>
      </c>
    </row>
    <row r="1496" spans="1:10" x14ac:dyDescent="0.25">
      <c r="A1496" s="11" t="s">
        <v>876</v>
      </c>
      <c r="B1496" s="11">
        <v>24.52</v>
      </c>
      <c r="C1496" s="11">
        <v>4.76</v>
      </c>
      <c r="D1496" s="11" t="s">
        <v>2380</v>
      </c>
      <c r="E1496" s="11" t="s">
        <v>2380</v>
      </c>
      <c r="F1496" s="11" t="s">
        <v>2380</v>
      </c>
      <c r="G1496" s="12">
        <v>0</v>
      </c>
      <c r="H1496" s="41" t="s">
        <v>2380</v>
      </c>
      <c r="I1496" s="11" t="str">
        <f t="shared" si="52"/>
        <v>Healthy Weight</v>
      </c>
      <c r="J1496" s="43" t="str">
        <f t="shared" si="53"/>
        <v>Normal</v>
      </c>
    </row>
    <row r="1497" spans="1:10" x14ac:dyDescent="0.25">
      <c r="A1497" s="11" t="s">
        <v>875</v>
      </c>
      <c r="B1497" s="11">
        <v>39.520000000000003</v>
      </c>
      <c r="C1497" s="11">
        <v>11.81</v>
      </c>
      <c r="D1497" s="11" t="s">
        <v>2380</v>
      </c>
      <c r="E1497" s="11" t="s">
        <v>2380</v>
      </c>
      <c r="F1497" s="11" t="s">
        <v>2380</v>
      </c>
      <c r="G1497" s="12">
        <v>0</v>
      </c>
      <c r="H1497" s="41" t="s">
        <v>2380</v>
      </c>
      <c r="I1497" s="11" t="str">
        <f t="shared" si="52"/>
        <v>Obesity</v>
      </c>
      <c r="J1497" s="43" t="str">
        <f t="shared" si="53"/>
        <v>Diabetes</v>
      </c>
    </row>
    <row r="1498" spans="1:10" x14ac:dyDescent="0.25">
      <c r="A1498" s="11" t="s">
        <v>874</v>
      </c>
      <c r="B1498" s="11">
        <v>24.49</v>
      </c>
      <c r="C1498" s="11">
        <v>4.67</v>
      </c>
      <c r="D1498" s="11" t="s">
        <v>2380</v>
      </c>
      <c r="E1498" s="11" t="s">
        <v>2380</v>
      </c>
      <c r="F1498" s="11" t="s">
        <v>2380</v>
      </c>
      <c r="G1498" s="12">
        <v>0</v>
      </c>
      <c r="H1498" s="41" t="s">
        <v>2380</v>
      </c>
      <c r="I1498" s="11" t="str">
        <f t="shared" si="52"/>
        <v>Healthy Weight</v>
      </c>
      <c r="J1498" s="43" t="str">
        <f t="shared" si="53"/>
        <v>Normal</v>
      </c>
    </row>
    <row r="1499" spans="1:10" x14ac:dyDescent="0.25">
      <c r="A1499" s="11" t="s">
        <v>873</v>
      </c>
      <c r="B1499" s="11">
        <v>26.315000000000001</v>
      </c>
      <c r="C1499" s="11">
        <v>6.02</v>
      </c>
      <c r="D1499" s="11" t="s">
        <v>2380</v>
      </c>
      <c r="E1499" s="11" t="s">
        <v>2380</v>
      </c>
      <c r="F1499" s="11" t="s">
        <v>2380</v>
      </c>
      <c r="G1499" s="12">
        <v>0</v>
      </c>
      <c r="H1499" s="41" t="s">
        <v>2380</v>
      </c>
      <c r="I1499" s="11" t="str">
        <f t="shared" si="52"/>
        <v>Overweight</v>
      </c>
      <c r="J1499" s="43" t="str">
        <f t="shared" si="53"/>
        <v>Prediabetes</v>
      </c>
    </row>
    <row r="1500" spans="1:10" x14ac:dyDescent="0.25">
      <c r="A1500" s="11" t="s">
        <v>872</v>
      </c>
      <c r="B1500" s="11">
        <v>22.58</v>
      </c>
      <c r="C1500" s="11">
        <v>7.46</v>
      </c>
      <c r="D1500" s="11" t="s">
        <v>2380</v>
      </c>
      <c r="E1500" s="11" t="s">
        <v>2380</v>
      </c>
      <c r="F1500" s="11" t="s">
        <v>2380</v>
      </c>
      <c r="G1500" s="12">
        <v>0</v>
      </c>
      <c r="H1500" s="41" t="s">
        <v>2380</v>
      </c>
      <c r="I1500" s="11" t="str">
        <f t="shared" si="52"/>
        <v>Healthy Weight</v>
      </c>
      <c r="J1500" s="43" t="str">
        <f t="shared" si="53"/>
        <v>Diabetes</v>
      </c>
    </row>
    <row r="1501" spans="1:10" x14ac:dyDescent="0.25">
      <c r="A1501" s="11" t="s">
        <v>871</v>
      </c>
      <c r="B1501" s="11">
        <v>19.475000000000001</v>
      </c>
      <c r="C1501" s="11">
        <v>4.74</v>
      </c>
      <c r="D1501" s="11" t="s">
        <v>2380</v>
      </c>
      <c r="E1501" s="11" t="s">
        <v>2380</v>
      </c>
      <c r="F1501" s="11" t="s">
        <v>2380</v>
      </c>
      <c r="G1501" s="11">
        <v>1</v>
      </c>
      <c r="H1501" s="41" t="s">
        <v>2380</v>
      </c>
      <c r="I1501" s="11" t="str">
        <f t="shared" si="52"/>
        <v>Healthy Weight</v>
      </c>
      <c r="J1501" s="43" t="str">
        <f t="shared" si="53"/>
        <v>Normal</v>
      </c>
    </row>
    <row r="1502" spans="1:10" x14ac:dyDescent="0.25">
      <c r="A1502" s="11" t="s">
        <v>870</v>
      </c>
      <c r="B1502" s="11">
        <v>26.33</v>
      </c>
      <c r="C1502" s="11">
        <v>4.79</v>
      </c>
      <c r="D1502" s="11" t="s">
        <v>2380</v>
      </c>
      <c r="E1502" s="11" t="s">
        <v>2380</v>
      </c>
      <c r="F1502" s="11" t="s">
        <v>2380</v>
      </c>
      <c r="G1502" s="12">
        <v>0</v>
      </c>
      <c r="H1502" s="41" t="s">
        <v>2380</v>
      </c>
      <c r="I1502" s="11" t="str">
        <f t="shared" si="52"/>
        <v>Overweight</v>
      </c>
      <c r="J1502" s="43" t="str">
        <f t="shared" si="53"/>
        <v>Normal</v>
      </c>
    </row>
    <row r="1503" spans="1:10" x14ac:dyDescent="0.25">
      <c r="A1503" s="11" t="s">
        <v>869</v>
      </c>
      <c r="B1503" s="11">
        <v>17.29</v>
      </c>
      <c r="C1503" s="11">
        <v>5.35</v>
      </c>
      <c r="D1503" s="11" t="s">
        <v>2381</v>
      </c>
      <c r="E1503" s="11" t="s">
        <v>2380</v>
      </c>
      <c r="F1503" s="11" t="s">
        <v>2380</v>
      </c>
      <c r="G1503" s="12">
        <v>0</v>
      </c>
      <c r="H1503" s="42" t="s">
        <v>2380</v>
      </c>
      <c r="I1503" s="11" t="str">
        <f t="shared" si="52"/>
        <v>Underweight</v>
      </c>
      <c r="J1503" s="43" t="str">
        <f t="shared" si="53"/>
        <v>Normal</v>
      </c>
    </row>
    <row r="1504" spans="1:10" x14ac:dyDescent="0.25">
      <c r="A1504" s="11" t="s">
        <v>868</v>
      </c>
      <c r="B1504" s="11">
        <v>42.88</v>
      </c>
      <c r="C1504" s="11">
        <v>4.87</v>
      </c>
      <c r="D1504" s="11" t="s">
        <v>2380</v>
      </c>
      <c r="E1504" s="11" t="s">
        <v>2381</v>
      </c>
      <c r="F1504" s="11" t="s">
        <v>2380</v>
      </c>
      <c r="G1504" s="11">
        <v>1</v>
      </c>
      <c r="H1504" s="41" t="s">
        <v>2380</v>
      </c>
      <c r="I1504" s="11" t="str">
        <f t="shared" si="52"/>
        <v>Obesity</v>
      </c>
      <c r="J1504" s="43" t="str">
        <f t="shared" si="53"/>
        <v>Normal</v>
      </c>
    </row>
    <row r="1505" spans="1:10" x14ac:dyDescent="0.25">
      <c r="A1505" s="11" t="s">
        <v>867</v>
      </c>
      <c r="B1505" s="11">
        <v>32.200000000000003</v>
      </c>
      <c r="C1505" s="11">
        <v>10.09</v>
      </c>
      <c r="D1505" s="11" t="s">
        <v>2381</v>
      </c>
      <c r="E1505" s="11" t="s">
        <v>2380</v>
      </c>
      <c r="F1505" s="11" t="s">
        <v>2380</v>
      </c>
      <c r="G1505" s="12">
        <v>0</v>
      </c>
      <c r="H1505" s="42" t="s">
        <v>2380</v>
      </c>
      <c r="I1505" s="11" t="str">
        <f t="shared" si="52"/>
        <v>Obesity</v>
      </c>
      <c r="J1505" s="43" t="str">
        <f t="shared" si="53"/>
        <v>Diabetes</v>
      </c>
    </row>
    <row r="1506" spans="1:10" x14ac:dyDescent="0.25">
      <c r="A1506" s="11" t="s">
        <v>866</v>
      </c>
      <c r="B1506" s="11">
        <v>18.75</v>
      </c>
      <c r="C1506" s="11">
        <v>5.47</v>
      </c>
      <c r="D1506" s="11" t="s">
        <v>2381</v>
      </c>
      <c r="E1506" s="11" t="s">
        <v>2380</v>
      </c>
      <c r="F1506" s="11" t="s">
        <v>2382</v>
      </c>
      <c r="G1506" s="11">
        <v>1</v>
      </c>
      <c r="H1506" s="42" t="s">
        <v>2380</v>
      </c>
      <c r="I1506" s="11" t="str">
        <f t="shared" si="52"/>
        <v>Healthy Weight</v>
      </c>
      <c r="J1506" s="43" t="str">
        <f t="shared" si="53"/>
        <v>Normal</v>
      </c>
    </row>
    <row r="1507" spans="1:10" x14ac:dyDescent="0.25">
      <c r="A1507" s="11" t="s">
        <v>865</v>
      </c>
      <c r="B1507" s="11">
        <v>22.36</v>
      </c>
      <c r="C1507" s="11">
        <v>8.6</v>
      </c>
      <c r="D1507" s="11" t="s">
        <v>2380</v>
      </c>
      <c r="E1507" s="11" t="s">
        <v>2380</v>
      </c>
      <c r="F1507" s="11" t="s">
        <v>2380</v>
      </c>
      <c r="G1507" s="12">
        <v>0</v>
      </c>
      <c r="H1507" s="41" t="s">
        <v>2380</v>
      </c>
      <c r="I1507" s="11" t="str">
        <f t="shared" si="52"/>
        <v>Healthy Weight</v>
      </c>
      <c r="J1507" s="43" t="str">
        <f t="shared" si="53"/>
        <v>Diabetes</v>
      </c>
    </row>
    <row r="1508" spans="1:10" x14ac:dyDescent="0.25">
      <c r="A1508" s="11" t="s">
        <v>864</v>
      </c>
      <c r="B1508" s="11">
        <v>23.94</v>
      </c>
      <c r="C1508" s="11">
        <v>10.74</v>
      </c>
      <c r="D1508" s="11" t="s">
        <v>2381</v>
      </c>
      <c r="E1508" s="11" t="s">
        <v>2380</v>
      </c>
      <c r="F1508" s="11" t="s">
        <v>2380</v>
      </c>
      <c r="G1508" s="12">
        <v>0</v>
      </c>
      <c r="H1508" s="42" t="s">
        <v>2380</v>
      </c>
      <c r="I1508" s="11" t="str">
        <f t="shared" si="52"/>
        <v>Healthy Weight</v>
      </c>
      <c r="J1508" s="43" t="str">
        <f t="shared" si="53"/>
        <v>Diabetes</v>
      </c>
    </row>
    <row r="1509" spans="1:10" x14ac:dyDescent="0.25">
      <c r="A1509" s="11" t="s">
        <v>863</v>
      </c>
      <c r="B1509" s="11">
        <v>30.1</v>
      </c>
      <c r="C1509" s="11">
        <v>4.3899999999999997</v>
      </c>
      <c r="D1509" s="11" t="s">
        <v>2380</v>
      </c>
      <c r="E1509" s="11" t="s">
        <v>2380</v>
      </c>
      <c r="F1509" s="11" t="s">
        <v>2382</v>
      </c>
      <c r="G1509" s="11">
        <v>1</v>
      </c>
      <c r="H1509" s="41" t="s">
        <v>2380</v>
      </c>
      <c r="I1509" s="11" t="str">
        <f t="shared" si="52"/>
        <v>Obesity</v>
      </c>
      <c r="J1509" s="43" t="str">
        <f t="shared" si="53"/>
        <v>Normal</v>
      </c>
    </row>
    <row r="1510" spans="1:10" x14ac:dyDescent="0.25">
      <c r="A1510" s="11" t="s">
        <v>862</v>
      </c>
      <c r="B1510" s="11">
        <v>21.93</v>
      </c>
      <c r="C1510" s="11">
        <v>6.3</v>
      </c>
      <c r="D1510" s="11" t="s">
        <v>2380</v>
      </c>
      <c r="E1510" s="11" t="s">
        <v>2380</v>
      </c>
      <c r="F1510" s="11" t="s">
        <v>2380</v>
      </c>
      <c r="G1510" s="12">
        <v>0</v>
      </c>
      <c r="H1510" s="41" t="s">
        <v>2380</v>
      </c>
      <c r="I1510" s="11" t="str">
        <f t="shared" si="52"/>
        <v>Healthy Weight</v>
      </c>
      <c r="J1510" s="43" t="str">
        <f t="shared" si="53"/>
        <v>Prediabetes</v>
      </c>
    </row>
    <row r="1511" spans="1:10" x14ac:dyDescent="0.25">
      <c r="A1511" s="11" t="s">
        <v>861</v>
      </c>
      <c r="B1511" s="11">
        <v>39.75</v>
      </c>
      <c r="C1511" s="11">
        <v>5.41</v>
      </c>
      <c r="D1511" s="11" t="s">
        <v>2380</v>
      </c>
      <c r="E1511" s="11" t="s">
        <v>2381</v>
      </c>
      <c r="F1511" s="11" t="s">
        <v>2380</v>
      </c>
      <c r="G1511" s="11">
        <v>1</v>
      </c>
      <c r="H1511" s="41" t="s">
        <v>2380</v>
      </c>
      <c r="I1511" s="11" t="str">
        <f t="shared" si="52"/>
        <v>Obesity</v>
      </c>
      <c r="J1511" s="43" t="str">
        <f t="shared" si="53"/>
        <v>Normal</v>
      </c>
    </row>
    <row r="1512" spans="1:10" x14ac:dyDescent="0.25">
      <c r="A1512" s="11" t="s">
        <v>860</v>
      </c>
      <c r="B1512" s="11">
        <v>26.03</v>
      </c>
      <c r="C1512" s="11">
        <v>4.47</v>
      </c>
      <c r="D1512" s="11" t="s">
        <v>2380</v>
      </c>
      <c r="E1512" s="11" t="s">
        <v>2380</v>
      </c>
      <c r="F1512" s="11" t="s">
        <v>2382</v>
      </c>
      <c r="G1512" s="11">
        <v>1</v>
      </c>
      <c r="H1512" s="41" t="s">
        <v>2380</v>
      </c>
      <c r="I1512" s="11" t="str">
        <f t="shared" si="52"/>
        <v>Overweight</v>
      </c>
      <c r="J1512" s="43" t="str">
        <f t="shared" si="53"/>
        <v>Normal</v>
      </c>
    </row>
    <row r="1513" spans="1:10" x14ac:dyDescent="0.25">
      <c r="A1513" s="11" t="s">
        <v>859</v>
      </c>
      <c r="B1513" s="11">
        <v>34.51</v>
      </c>
      <c r="C1513" s="11">
        <v>6.26</v>
      </c>
      <c r="D1513" s="11" t="s">
        <v>2380</v>
      </c>
      <c r="E1513" s="11" t="s">
        <v>2380</v>
      </c>
      <c r="F1513" s="11" t="s">
        <v>2380</v>
      </c>
      <c r="G1513" s="12">
        <v>0</v>
      </c>
      <c r="H1513" s="41" t="s">
        <v>2380</v>
      </c>
      <c r="I1513" s="11" t="str">
        <f t="shared" si="52"/>
        <v>Obesity</v>
      </c>
      <c r="J1513" s="43" t="str">
        <f t="shared" si="53"/>
        <v>Prediabetes</v>
      </c>
    </row>
    <row r="1514" spans="1:10" x14ac:dyDescent="0.25">
      <c r="A1514" s="11" t="s">
        <v>858</v>
      </c>
      <c r="B1514" s="11">
        <v>19.32</v>
      </c>
      <c r="C1514" s="11">
        <v>11.58</v>
      </c>
      <c r="D1514" s="11" t="s">
        <v>2381</v>
      </c>
      <c r="E1514" s="11" t="s">
        <v>2380</v>
      </c>
      <c r="F1514" s="11" t="s">
        <v>2380</v>
      </c>
      <c r="G1514" s="11">
        <v>1</v>
      </c>
      <c r="H1514" s="42" t="s">
        <v>2380</v>
      </c>
      <c r="I1514" s="11" t="str">
        <f t="shared" si="52"/>
        <v>Healthy Weight</v>
      </c>
      <c r="J1514" s="43" t="str">
        <f t="shared" si="53"/>
        <v>Diabetes</v>
      </c>
    </row>
    <row r="1515" spans="1:10" x14ac:dyDescent="0.25">
      <c r="A1515" s="11" t="s">
        <v>857</v>
      </c>
      <c r="B1515" s="11">
        <v>28.5</v>
      </c>
      <c r="C1515" s="11">
        <v>4.3600000000000003</v>
      </c>
      <c r="D1515" s="11" t="s">
        <v>2380</v>
      </c>
      <c r="E1515" s="11" t="s">
        <v>2380</v>
      </c>
      <c r="F1515" s="11" t="s">
        <v>2380</v>
      </c>
      <c r="G1515" s="12">
        <v>0</v>
      </c>
      <c r="H1515" s="41" t="s">
        <v>2380</v>
      </c>
      <c r="I1515" s="11" t="str">
        <f t="shared" si="52"/>
        <v>Overweight</v>
      </c>
      <c r="J1515" s="43" t="str">
        <f t="shared" si="53"/>
        <v>Normal</v>
      </c>
    </row>
    <row r="1516" spans="1:10" x14ac:dyDescent="0.25">
      <c r="A1516" s="11" t="s">
        <v>856</v>
      </c>
      <c r="B1516" s="11">
        <v>30.875</v>
      </c>
      <c r="C1516" s="11">
        <v>4.1399999999999997</v>
      </c>
      <c r="D1516" s="11" t="s">
        <v>2381</v>
      </c>
      <c r="E1516" s="11" t="s">
        <v>2380</v>
      </c>
      <c r="F1516" s="11" t="s">
        <v>2380</v>
      </c>
      <c r="G1516" s="12">
        <v>0</v>
      </c>
      <c r="H1516" s="42" t="s">
        <v>2380</v>
      </c>
      <c r="I1516" s="11" t="str">
        <f t="shared" si="52"/>
        <v>Obesity</v>
      </c>
      <c r="J1516" s="43" t="str">
        <f t="shared" si="53"/>
        <v>Normal</v>
      </c>
    </row>
    <row r="1517" spans="1:10" x14ac:dyDescent="0.25">
      <c r="A1517" s="11" t="s">
        <v>855</v>
      </c>
      <c r="B1517" s="11">
        <v>24.02</v>
      </c>
      <c r="C1517" s="11">
        <v>4.38</v>
      </c>
      <c r="D1517" s="11" t="s">
        <v>2380</v>
      </c>
      <c r="E1517" s="11" t="s">
        <v>2380</v>
      </c>
      <c r="F1517" s="11" t="s">
        <v>2380</v>
      </c>
      <c r="G1517" s="12">
        <v>0</v>
      </c>
      <c r="H1517" s="41" t="s">
        <v>2380</v>
      </c>
      <c r="I1517" s="11" t="str">
        <f t="shared" si="52"/>
        <v>Healthy Weight</v>
      </c>
      <c r="J1517" s="43" t="str">
        <f t="shared" si="53"/>
        <v>Normal</v>
      </c>
    </row>
    <row r="1518" spans="1:10" x14ac:dyDescent="0.25">
      <c r="A1518" s="11" t="s">
        <v>854</v>
      </c>
      <c r="B1518" s="11">
        <v>36.08</v>
      </c>
      <c r="C1518" s="11">
        <v>11.61</v>
      </c>
      <c r="D1518" s="11" t="s">
        <v>2381</v>
      </c>
      <c r="E1518" s="11" t="s">
        <v>2380</v>
      </c>
      <c r="F1518" s="11" t="s">
        <v>2380</v>
      </c>
      <c r="G1518" s="12">
        <v>0</v>
      </c>
      <c r="H1518" s="42" t="s">
        <v>2380</v>
      </c>
      <c r="I1518" s="11" t="str">
        <f t="shared" si="52"/>
        <v>Obesity</v>
      </c>
      <c r="J1518" s="43" t="str">
        <f t="shared" si="53"/>
        <v>Diabetes</v>
      </c>
    </row>
    <row r="1519" spans="1:10" x14ac:dyDescent="0.25">
      <c r="A1519" s="11" t="s">
        <v>853</v>
      </c>
      <c r="B1519" s="11">
        <v>32.200000000000003</v>
      </c>
      <c r="C1519" s="11">
        <v>10.59</v>
      </c>
      <c r="D1519" s="11" t="s">
        <v>2381</v>
      </c>
      <c r="E1519" s="11" t="s">
        <v>2380</v>
      </c>
      <c r="F1519" s="11" t="s">
        <v>2380</v>
      </c>
      <c r="G1519" s="12">
        <v>0</v>
      </c>
      <c r="H1519" s="42" t="s">
        <v>2380</v>
      </c>
      <c r="I1519" s="11" t="str">
        <f t="shared" si="52"/>
        <v>Obesity</v>
      </c>
      <c r="J1519" s="43" t="str">
        <f t="shared" si="53"/>
        <v>Diabetes</v>
      </c>
    </row>
    <row r="1520" spans="1:10" x14ac:dyDescent="0.25">
      <c r="A1520" s="11" t="s">
        <v>852</v>
      </c>
      <c r="B1520" s="11">
        <v>28.05</v>
      </c>
      <c r="C1520" s="11">
        <v>11.85</v>
      </c>
      <c r="D1520" s="11" t="s">
        <v>2381</v>
      </c>
      <c r="E1520" s="11" t="s">
        <v>2380</v>
      </c>
      <c r="F1520" s="11" t="s">
        <v>2380</v>
      </c>
      <c r="G1520" s="12">
        <v>0</v>
      </c>
      <c r="H1520" s="42" t="s">
        <v>2380</v>
      </c>
      <c r="I1520" s="11" t="str">
        <f t="shared" si="52"/>
        <v>Overweight</v>
      </c>
      <c r="J1520" s="43" t="str">
        <f t="shared" si="53"/>
        <v>Diabetes</v>
      </c>
    </row>
    <row r="1521" spans="1:10" x14ac:dyDescent="0.25">
      <c r="A1521" s="11" t="s">
        <v>851</v>
      </c>
      <c r="B1521" s="11">
        <v>19</v>
      </c>
      <c r="C1521" s="11">
        <v>5.46</v>
      </c>
      <c r="D1521" s="11" t="s">
        <v>2381</v>
      </c>
      <c r="E1521" s="11" t="s">
        <v>2380</v>
      </c>
      <c r="F1521" s="11" t="s">
        <v>2380</v>
      </c>
      <c r="G1521" s="11">
        <v>1</v>
      </c>
      <c r="H1521" s="42" t="s">
        <v>2380</v>
      </c>
      <c r="I1521" s="11" t="str">
        <f t="shared" si="52"/>
        <v>Healthy Weight</v>
      </c>
      <c r="J1521" s="43" t="str">
        <f t="shared" si="53"/>
        <v>Normal</v>
      </c>
    </row>
    <row r="1522" spans="1:10" x14ac:dyDescent="0.25">
      <c r="A1522" s="11" t="s">
        <v>850</v>
      </c>
      <c r="B1522" s="11">
        <v>16.13</v>
      </c>
      <c r="C1522" s="11">
        <v>4.54</v>
      </c>
      <c r="D1522" s="11" t="s">
        <v>2381</v>
      </c>
      <c r="E1522" s="11" t="s">
        <v>2380</v>
      </c>
      <c r="F1522" s="11" t="s">
        <v>2380</v>
      </c>
      <c r="G1522" s="11">
        <v>2</v>
      </c>
      <c r="H1522" s="42" t="s">
        <v>2380</v>
      </c>
      <c r="I1522" s="11" t="str">
        <f t="shared" si="52"/>
        <v>Underweight</v>
      </c>
      <c r="J1522" s="43" t="str">
        <f t="shared" si="53"/>
        <v>Normal</v>
      </c>
    </row>
    <row r="1523" spans="1:10" x14ac:dyDescent="0.25">
      <c r="A1523" s="11" t="s">
        <v>849</v>
      </c>
      <c r="B1523" s="11">
        <v>18.77</v>
      </c>
      <c r="C1523" s="11">
        <v>11.98</v>
      </c>
      <c r="D1523" s="11" t="s">
        <v>2381</v>
      </c>
      <c r="E1523" s="11" t="s">
        <v>2380</v>
      </c>
      <c r="F1523" s="11" t="s">
        <v>2380</v>
      </c>
      <c r="G1523" s="11">
        <v>2</v>
      </c>
      <c r="H1523" s="42" t="s">
        <v>2380</v>
      </c>
      <c r="I1523" s="11" t="str">
        <f t="shared" si="52"/>
        <v>Healthy Weight</v>
      </c>
      <c r="J1523" s="43" t="str">
        <f t="shared" si="53"/>
        <v>Diabetes</v>
      </c>
    </row>
    <row r="1524" spans="1:10" x14ac:dyDescent="0.25">
      <c r="A1524" s="11" t="s">
        <v>848</v>
      </c>
      <c r="B1524" s="11">
        <v>28.88</v>
      </c>
      <c r="C1524" s="11">
        <v>6.59</v>
      </c>
      <c r="D1524" s="11" t="s">
        <v>2381</v>
      </c>
      <c r="E1524" s="11" t="s">
        <v>2380</v>
      </c>
      <c r="F1524" s="11" t="s">
        <v>2380</v>
      </c>
      <c r="G1524" s="11">
        <v>1</v>
      </c>
      <c r="H1524" s="42" t="s">
        <v>2380</v>
      </c>
      <c r="I1524" s="11" t="str">
        <f t="shared" si="52"/>
        <v>Overweight</v>
      </c>
      <c r="J1524" s="43" t="str">
        <f t="shared" si="53"/>
        <v>Diabetes</v>
      </c>
    </row>
    <row r="1525" spans="1:10" x14ac:dyDescent="0.25">
      <c r="A1525" s="11" t="s">
        <v>847</v>
      </c>
      <c r="B1525" s="11">
        <v>27.55</v>
      </c>
      <c r="C1525" s="11">
        <v>10.83</v>
      </c>
      <c r="D1525" s="11" t="s">
        <v>2381</v>
      </c>
      <c r="E1525" s="11" t="s">
        <v>2380</v>
      </c>
      <c r="F1525" s="11" t="s">
        <v>2380</v>
      </c>
      <c r="G1525" s="11">
        <v>1</v>
      </c>
      <c r="H1525" s="42" t="s">
        <v>2380</v>
      </c>
      <c r="I1525" s="11" t="str">
        <f t="shared" si="52"/>
        <v>Overweight</v>
      </c>
      <c r="J1525" s="43" t="str">
        <f t="shared" si="53"/>
        <v>Diabetes</v>
      </c>
    </row>
    <row r="1526" spans="1:10" x14ac:dyDescent="0.25">
      <c r="A1526" s="11" t="s">
        <v>846</v>
      </c>
      <c r="B1526" s="11">
        <v>15.6</v>
      </c>
      <c r="C1526" s="11">
        <v>8.6</v>
      </c>
      <c r="D1526" s="11" t="s">
        <v>2380</v>
      </c>
      <c r="E1526" s="11" t="s">
        <v>2380</v>
      </c>
      <c r="F1526" s="11" t="s">
        <v>2380</v>
      </c>
      <c r="G1526" s="12">
        <v>0</v>
      </c>
      <c r="H1526" s="41" t="s">
        <v>2380</v>
      </c>
      <c r="I1526" s="11" t="str">
        <f t="shared" si="52"/>
        <v>Underweight</v>
      </c>
      <c r="J1526" s="43" t="str">
        <f t="shared" si="53"/>
        <v>Diabetes</v>
      </c>
    </row>
    <row r="1527" spans="1:10" x14ac:dyDescent="0.25">
      <c r="A1527" s="11" t="s">
        <v>845</v>
      </c>
      <c r="B1527" s="11">
        <v>21.99</v>
      </c>
      <c r="C1527" s="11">
        <v>11.17</v>
      </c>
      <c r="D1527" s="11" t="s">
        <v>2380</v>
      </c>
      <c r="E1527" s="11" t="s">
        <v>2380</v>
      </c>
      <c r="F1527" s="11" t="s">
        <v>2380</v>
      </c>
      <c r="G1527" s="12">
        <v>0</v>
      </c>
      <c r="H1527" s="41" t="s">
        <v>2380</v>
      </c>
      <c r="I1527" s="11" t="str">
        <f t="shared" si="52"/>
        <v>Healthy Weight</v>
      </c>
      <c r="J1527" s="43" t="str">
        <f t="shared" si="53"/>
        <v>Diabetes</v>
      </c>
    </row>
    <row r="1528" spans="1:10" x14ac:dyDescent="0.25">
      <c r="A1528" s="11" t="s">
        <v>844</v>
      </c>
      <c r="B1528" s="11">
        <v>34.85</v>
      </c>
      <c r="C1528" s="11">
        <v>5.75</v>
      </c>
      <c r="D1528" s="11" t="s">
        <v>2380</v>
      </c>
      <c r="E1528" s="11" t="s">
        <v>2380</v>
      </c>
      <c r="F1528" s="11" t="s">
        <v>2380</v>
      </c>
      <c r="G1528" s="12">
        <v>0</v>
      </c>
      <c r="H1528" s="41" t="s">
        <v>2380</v>
      </c>
      <c r="I1528" s="11" t="str">
        <f t="shared" si="52"/>
        <v>Obesity</v>
      </c>
      <c r="J1528" s="43" t="str">
        <f t="shared" si="53"/>
        <v>Prediabetes</v>
      </c>
    </row>
    <row r="1529" spans="1:10" x14ac:dyDescent="0.25">
      <c r="A1529" s="11" t="s">
        <v>843</v>
      </c>
      <c r="B1529" s="11">
        <v>24.51</v>
      </c>
      <c r="C1529" s="11">
        <v>4.83</v>
      </c>
      <c r="D1529" s="11" t="s">
        <v>2381</v>
      </c>
      <c r="E1529" s="11" t="s">
        <v>2380</v>
      </c>
      <c r="F1529" s="11" t="s">
        <v>2382</v>
      </c>
      <c r="G1529" s="11">
        <v>1</v>
      </c>
      <c r="H1529" s="42" t="s">
        <v>2380</v>
      </c>
      <c r="I1529" s="11" t="str">
        <f t="shared" si="52"/>
        <v>Healthy Weight</v>
      </c>
      <c r="J1529" s="43" t="str">
        <f t="shared" si="53"/>
        <v>Normal</v>
      </c>
    </row>
    <row r="1530" spans="1:10" x14ac:dyDescent="0.25">
      <c r="A1530" s="11" t="s">
        <v>842</v>
      </c>
      <c r="B1530" s="11">
        <v>19.399999999999999</v>
      </c>
      <c r="C1530" s="11">
        <v>11.93</v>
      </c>
      <c r="D1530" s="11" t="s">
        <v>2380</v>
      </c>
      <c r="E1530" s="11" t="s">
        <v>2380</v>
      </c>
      <c r="F1530" s="11" t="s">
        <v>2380</v>
      </c>
      <c r="G1530" s="12">
        <v>0</v>
      </c>
      <c r="H1530" s="41" t="s">
        <v>2380</v>
      </c>
      <c r="I1530" s="11" t="str">
        <f t="shared" si="52"/>
        <v>Healthy Weight</v>
      </c>
      <c r="J1530" s="43" t="str">
        <f t="shared" si="53"/>
        <v>Diabetes</v>
      </c>
    </row>
    <row r="1531" spans="1:10" x14ac:dyDescent="0.25">
      <c r="A1531" s="11" t="s">
        <v>841</v>
      </c>
      <c r="B1531" s="11">
        <v>15.1</v>
      </c>
      <c r="C1531" s="11">
        <v>8.41</v>
      </c>
      <c r="D1531" s="11" t="s">
        <v>2380</v>
      </c>
      <c r="E1531" s="11" t="s">
        <v>2380</v>
      </c>
      <c r="F1531" s="11" t="s">
        <v>2380</v>
      </c>
      <c r="G1531" s="12">
        <v>0</v>
      </c>
      <c r="H1531" s="41" t="s">
        <v>2380</v>
      </c>
      <c r="I1531" s="11" t="str">
        <f t="shared" si="52"/>
        <v>Underweight</v>
      </c>
      <c r="J1531" s="43" t="str">
        <f t="shared" si="53"/>
        <v>Diabetes</v>
      </c>
    </row>
    <row r="1532" spans="1:10" x14ac:dyDescent="0.25">
      <c r="A1532" s="11" t="s">
        <v>840</v>
      </c>
      <c r="B1532" s="11">
        <v>23.37</v>
      </c>
      <c r="C1532" s="11">
        <v>5.59</v>
      </c>
      <c r="D1532" s="11" t="s">
        <v>2381</v>
      </c>
      <c r="E1532" s="11" t="s">
        <v>2380</v>
      </c>
      <c r="F1532" s="11" t="s">
        <v>2380</v>
      </c>
      <c r="G1532" s="12">
        <v>0</v>
      </c>
      <c r="H1532" s="42" t="s">
        <v>2380</v>
      </c>
      <c r="I1532" s="11" t="str">
        <f t="shared" si="52"/>
        <v>Healthy Weight</v>
      </c>
      <c r="J1532" s="43" t="str">
        <f t="shared" si="53"/>
        <v>Normal</v>
      </c>
    </row>
    <row r="1533" spans="1:10" x14ac:dyDescent="0.25">
      <c r="A1533" s="11" t="s">
        <v>839</v>
      </c>
      <c r="B1533" s="11">
        <v>42.4</v>
      </c>
      <c r="C1533" s="11">
        <v>4.0599999999999996</v>
      </c>
      <c r="D1533" s="11" t="s">
        <v>2380</v>
      </c>
      <c r="E1533" s="11" t="s">
        <v>2380</v>
      </c>
      <c r="F1533" s="11" t="s">
        <v>2380</v>
      </c>
      <c r="G1533" s="12">
        <v>0</v>
      </c>
      <c r="H1533" s="41" t="s">
        <v>2380</v>
      </c>
      <c r="I1533" s="11" t="str">
        <f t="shared" si="52"/>
        <v>Obesity</v>
      </c>
      <c r="J1533" s="43" t="str">
        <f t="shared" si="53"/>
        <v>Normal</v>
      </c>
    </row>
    <row r="1534" spans="1:10" x14ac:dyDescent="0.25">
      <c r="A1534" s="11" t="s">
        <v>838</v>
      </c>
      <c r="B1534" s="11">
        <v>28.405000000000001</v>
      </c>
      <c r="C1534" s="11">
        <v>7.02</v>
      </c>
      <c r="D1534" s="11" t="s">
        <v>2381</v>
      </c>
      <c r="E1534" s="11" t="s">
        <v>2380</v>
      </c>
      <c r="F1534" s="11" t="s">
        <v>2380</v>
      </c>
      <c r="G1534" s="12">
        <v>0</v>
      </c>
      <c r="H1534" s="42" t="s">
        <v>2380</v>
      </c>
      <c r="I1534" s="11" t="str">
        <f t="shared" si="52"/>
        <v>Overweight</v>
      </c>
      <c r="J1534" s="43" t="str">
        <f t="shared" si="53"/>
        <v>Diabetes</v>
      </c>
    </row>
    <row r="1535" spans="1:10" x14ac:dyDescent="0.25">
      <c r="A1535" s="11" t="s">
        <v>837</v>
      </c>
      <c r="B1535" s="11">
        <v>23.4</v>
      </c>
      <c r="C1535" s="11">
        <v>4.47</v>
      </c>
      <c r="D1535" s="11" t="s">
        <v>2380</v>
      </c>
      <c r="E1535" s="11" t="s">
        <v>2380</v>
      </c>
      <c r="F1535" s="11" t="s">
        <v>2380</v>
      </c>
      <c r="G1535" s="12">
        <v>0</v>
      </c>
      <c r="H1535" s="41" t="s">
        <v>2380</v>
      </c>
      <c r="I1535" s="11" t="str">
        <f t="shared" si="52"/>
        <v>Healthy Weight</v>
      </c>
      <c r="J1535" s="43" t="str">
        <f t="shared" si="53"/>
        <v>Normal</v>
      </c>
    </row>
    <row r="1536" spans="1:10" x14ac:dyDescent="0.25">
      <c r="A1536" s="11" t="s">
        <v>836</v>
      </c>
      <c r="B1536" s="11">
        <v>33.44</v>
      </c>
      <c r="C1536" s="11">
        <v>4.54</v>
      </c>
      <c r="D1536" s="11" t="s">
        <v>2380</v>
      </c>
      <c r="E1536" s="11" t="s">
        <v>2380</v>
      </c>
      <c r="F1536" s="11" t="s">
        <v>2380</v>
      </c>
      <c r="G1536" s="12">
        <v>0</v>
      </c>
      <c r="H1536" s="41" t="s">
        <v>2380</v>
      </c>
      <c r="I1536" s="11" t="str">
        <f t="shared" si="52"/>
        <v>Obesity</v>
      </c>
      <c r="J1536" s="43" t="str">
        <f t="shared" si="53"/>
        <v>Normal</v>
      </c>
    </row>
    <row r="1537" spans="1:10" x14ac:dyDescent="0.25">
      <c r="A1537" s="11" t="s">
        <v>835</v>
      </c>
      <c r="B1537" s="11">
        <v>21.12</v>
      </c>
      <c r="C1537" s="11">
        <v>4.99</v>
      </c>
      <c r="D1537" s="11" t="s">
        <v>2380</v>
      </c>
      <c r="E1537" s="11" t="s">
        <v>2380</v>
      </c>
      <c r="F1537" s="11" t="s">
        <v>2380</v>
      </c>
      <c r="G1537" s="11">
        <v>1</v>
      </c>
      <c r="H1537" s="41" t="s">
        <v>2380</v>
      </c>
      <c r="I1537" s="11" t="str">
        <f t="shared" si="52"/>
        <v>Healthy Weight</v>
      </c>
      <c r="J1537" s="43" t="str">
        <f t="shared" si="53"/>
        <v>Normal</v>
      </c>
    </row>
    <row r="1538" spans="1:10" x14ac:dyDescent="0.25">
      <c r="A1538" s="11" t="s">
        <v>834</v>
      </c>
      <c r="B1538" s="11">
        <v>18.48</v>
      </c>
      <c r="C1538" s="11">
        <v>10.84</v>
      </c>
      <c r="D1538" s="11" t="s">
        <v>2381</v>
      </c>
      <c r="E1538" s="11" t="s">
        <v>2380</v>
      </c>
      <c r="F1538" s="11" t="s">
        <v>2380</v>
      </c>
      <c r="G1538" s="11">
        <v>2</v>
      </c>
      <c r="H1538" s="42" t="s">
        <v>2380</v>
      </c>
      <c r="I1538" s="11" t="str">
        <f t="shared" si="52"/>
        <v>Underweight</v>
      </c>
      <c r="J1538" s="43" t="str">
        <f t="shared" si="53"/>
        <v>Diabetes</v>
      </c>
    </row>
    <row r="1539" spans="1:10" x14ac:dyDescent="0.25">
      <c r="A1539" s="11" t="s">
        <v>833</v>
      </c>
      <c r="B1539" s="11">
        <v>16.815000000000001</v>
      </c>
      <c r="C1539" s="11">
        <v>5.63</v>
      </c>
      <c r="D1539" s="11" t="s">
        <v>2380</v>
      </c>
      <c r="E1539" s="11" t="s">
        <v>2380</v>
      </c>
      <c r="F1539" s="11" t="s">
        <v>2380</v>
      </c>
      <c r="G1539" s="11">
        <v>1</v>
      </c>
      <c r="H1539" s="41" t="s">
        <v>2380</v>
      </c>
      <c r="I1539" s="11" t="str">
        <f t="shared" ref="I1539:I1602" si="54">IF(B1539 &lt; 18.5, "Underweight", IF(B1539 &lt; 25, "Healthy Weight", IF(B1539 &lt; 30, "Overweight", "Obesity")))</f>
        <v>Underweight</v>
      </c>
      <c r="J1539" s="43" t="str">
        <f t="shared" ref="J1539:J1602" si="55">IF(C1539 &lt; 5.7, "Normal", IF(C1539 &lt;= 6.4, "Prediabetes", "Diabetes"))</f>
        <v>Normal</v>
      </c>
    </row>
    <row r="1540" spans="1:10" x14ac:dyDescent="0.25">
      <c r="A1540" s="11" t="s">
        <v>832</v>
      </c>
      <c r="B1540" s="11">
        <v>26.72</v>
      </c>
      <c r="C1540" s="11">
        <v>4.1399999999999997</v>
      </c>
      <c r="D1540" s="11" t="s">
        <v>2380</v>
      </c>
      <c r="E1540" s="11" t="s">
        <v>2380</v>
      </c>
      <c r="F1540" s="11" t="s">
        <v>2380</v>
      </c>
      <c r="G1540" s="12">
        <v>0</v>
      </c>
      <c r="H1540" s="41" t="s">
        <v>2380</v>
      </c>
      <c r="I1540" s="11" t="str">
        <f t="shared" si="54"/>
        <v>Overweight</v>
      </c>
      <c r="J1540" s="43" t="str">
        <f t="shared" si="55"/>
        <v>Normal</v>
      </c>
    </row>
    <row r="1541" spans="1:10" x14ac:dyDescent="0.25">
      <c r="A1541" s="11" t="s">
        <v>831</v>
      </c>
      <c r="B1541" s="11">
        <v>41.42</v>
      </c>
      <c r="C1541" s="11">
        <v>5.17</v>
      </c>
      <c r="D1541" s="11" t="s">
        <v>2380</v>
      </c>
      <c r="E1541" s="11" t="s">
        <v>2380</v>
      </c>
      <c r="F1541" s="11" t="s">
        <v>2382</v>
      </c>
      <c r="G1541" s="11">
        <v>1</v>
      </c>
      <c r="H1541" s="41" t="s">
        <v>2380</v>
      </c>
      <c r="I1541" s="11" t="str">
        <f t="shared" si="54"/>
        <v>Obesity</v>
      </c>
      <c r="J1541" s="43" t="str">
        <f t="shared" si="55"/>
        <v>Normal</v>
      </c>
    </row>
    <row r="1542" spans="1:10" x14ac:dyDescent="0.25">
      <c r="A1542" s="11" t="s">
        <v>830</v>
      </c>
      <c r="B1542" s="11">
        <v>20.69</v>
      </c>
      <c r="C1542" s="11">
        <v>6.93</v>
      </c>
      <c r="D1542" s="11" t="s">
        <v>2380</v>
      </c>
      <c r="E1542" s="11" t="s">
        <v>2380</v>
      </c>
      <c r="F1542" s="11" t="s">
        <v>2380</v>
      </c>
      <c r="G1542" s="11">
        <v>2</v>
      </c>
      <c r="H1542" s="41" t="s">
        <v>2380</v>
      </c>
      <c r="I1542" s="11" t="str">
        <f t="shared" si="54"/>
        <v>Healthy Weight</v>
      </c>
      <c r="J1542" s="43" t="str">
        <f t="shared" si="55"/>
        <v>Diabetes</v>
      </c>
    </row>
    <row r="1543" spans="1:10" x14ac:dyDescent="0.25">
      <c r="A1543" s="11" t="s">
        <v>829</v>
      </c>
      <c r="B1543" s="11">
        <v>41.23</v>
      </c>
      <c r="C1543" s="11">
        <v>4.24</v>
      </c>
      <c r="D1543" s="11" t="s">
        <v>2380</v>
      </c>
      <c r="E1543" s="11" t="s">
        <v>2380</v>
      </c>
      <c r="F1543" s="11" t="s">
        <v>2380</v>
      </c>
      <c r="G1543" s="12">
        <v>0</v>
      </c>
      <c r="H1543" s="41" t="s">
        <v>2380</v>
      </c>
      <c r="I1543" s="11" t="str">
        <f t="shared" si="54"/>
        <v>Obesity</v>
      </c>
      <c r="J1543" s="43" t="str">
        <f t="shared" si="55"/>
        <v>Normal</v>
      </c>
    </row>
    <row r="1544" spans="1:10" x14ac:dyDescent="0.25">
      <c r="A1544" s="11" t="s">
        <v>828</v>
      </c>
      <c r="B1544" s="11">
        <v>29.9</v>
      </c>
      <c r="C1544" s="11">
        <v>5.91</v>
      </c>
      <c r="D1544" s="11" t="s">
        <v>2380</v>
      </c>
      <c r="E1544" s="11" t="s">
        <v>2380</v>
      </c>
      <c r="F1544" s="11" t="s">
        <v>2380</v>
      </c>
      <c r="G1544" s="12">
        <v>0</v>
      </c>
      <c r="H1544" s="41" t="s">
        <v>2380</v>
      </c>
      <c r="I1544" s="11" t="str">
        <f t="shared" si="54"/>
        <v>Overweight</v>
      </c>
      <c r="J1544" s="43" t="str">
        <f t="shared" si="55"/>
        <v>Prediabetes</v>
      </c>
    </row>
    <row r="1545" spans="1:10" x14ac:dyDescent="0.25">
      <c r="A1545" s="11" t="s">
        <v>827</v>
      </c>
      <c r="B1545" s="11">
        <v>34.104999999999997</v>
      </c>
      <c r="C1545" s="11">
        <v>5.93</v>
      </c>
      <c r="D1545" s="11" t="s">
        <v>2380</v>
      </c>
      <c r="E1545" s="11" t="s">
        <v>2380</v>
      </c>
      <c r="F1545" s="11" t="s">
        <v>2380</v>
      </c>
      <c r="G1545" s="12">
        <v>0</v>
      </c>
      <c r="H1545" s="41" t="s">
        <v>2380</v>
      </c>
      <c r="I1545" s="11" t="str">
        <f t="shared" si="54"/>
        <v>Obesity</v>
      </c>
      <c r="J1545" s="43" t="str">
        <f t="shared" si="55"/>
        <v>Prediabetes</v>
      </c>
    </row>
    <row r="1546" spans="1:10" x14ac:dyDescent="0.25">
      <c r="A1546" s="11" t="s">
        <v>826</v>
      </c>
      <c r="B1546" s="11">
        <v>24.97</v>
      </c>
      <c r="C1546" s="11">
        <v>5.66</v>
      </c>
      <c r="D1546" s="11" t="s">
        <v>2380</v>
      </c>
      <c r="E1546" s="11" t="s">
        <v>2380</v>
      </c>
      <c r="F1546" s="11" t="s">
        <v>2380</v>
      </c>
      <c r="G1546" s="12">
        <v>0</v>
      </c>
      <c r="H1546" s="41" t="s">
        <v>2380</v>
      </c>
      <c r="I1546" s="11" t="str">
        <f t="shared" si="54"/>
        <v>Healthy Weight</v>
      </c>
      <c r="J1546" s="43" t="str">
        <f t="shared" si="55"/>
        <v>Normal</v>
      </c>
    </row>
    <row r="1547" spans="1:10" x14ac:dyDescent="0.25">
      <c r="A1547" s="11" t="s">
        <v>825</v>
      </c>
      <c r="B1547" s="11">
        <v>34.799999999999997</v>
      </c>
      <c r="C1547" s="11">
        <v>4.1900000000000004</v>
      </c>
      <c r="D1547" s="11" t="s">
        <v>2380</v>
      </c>
      <c r="E1547" s="11" t="s">
        <v>2380</v>
      </c>
      <c r="F1547" s="11" t="s">
        <v>2380</v>
      </c>
      <c r="G1547" s="11">
        <v>1</v>
      </c>
      <c r="H1547" s="41" t="s">
        <v>2380</v>
      </c>
      <c r="I1547" s="11" t="str">
        <f t="shared" si="54"/>
        <v>Obesity</v>
      </c>
      <c r="J1547" s="43" t="str">
        <f t="shared" si="55"/>
        <v>Normal</v>
      </c>
    </row>
    <row r="1548" spans="1:10" x14ac:dyDescent="0.25">
      <c r="A1548" s="11" t="s">
        <v>824</v>
      </c>
      <c r="B1548" s="11">
        <v>32.965000000000003</v>
      </c>
      <c r="C1548" s="11">
        <v>9.2100000000000009</v>
      </c>
      <c r="D1548" s="11" t="s">
        <v>2381</v>
      </c>
      <c r="E1548" s="11" t="s">
        <v>2380</v>
      </c>
      <c r="F1548" s="11" t="s">
        <v>2380</v>
      </c>
      <c r="G1548" s="12">
        <v>0</v>
      </c>
      <c r="H1548" s="42" t="s">
        <v>2380</v>
      </c>
      <c r="I1548" s="11" t="str">
        <f t="shared" si="54"/>
        <v>Obesity</v>
      </c>
      <c r="J1548" s="43" t="str">
        <f t="shared" si="55"/>
        <v>Diabetes</v>
      </c>
    </row>
    <row r="1549" spans="1:10" x14ac:dyDescent="0.25">
      <c r="A1549" s="11" t="s">
        <v>823</v>
      </c>
      <c r="B1549" s="11">
        <v>27.265000000000001</v>
      </c>
      <c r="C1549" s="11">
        <v>5.51</v>
      </c>
      <c r="D1549" s="11" t="s">
        <v>2380</v>
      </c>
      <c r="E1549" s="11" t="s">
        <v>2380</v>
      </c>
      <c r="F1549" s="11" t="s">
        <v>2380</v>
      </c>
      <c r="G1549" s="11">
        <v>1</v>
      </c>
      <c r="H1549" s="41" t="s">
        <v>2380</v>
      </c>
      <c r="I1549" s="11" t="str">
        <f t="shared" si="54"/>
        <v>Overweight</v>
      </c>
      <c r="J1549" s="43" t="str">
        <f t="shared" si="55"/>
        <v>Normal</v>
      </c>
    </row>
    <row r="1550" spans="1:10" x14ac:dyDescent="0.25">
      <c r="A1550" s="11" t="s">
        <v>822</v>
      </c>
      <c r="B1550" s="11">
        <v>17.059999999999999</v>
      </c>
      <c r="C1550" s="11">
        <v>8.5</v>
      </c>
      <c r="D1550" s="11" t="s">
        <v>2380</v>
      </c>
      <c r="E1550" s="11" t="s">
        <v>2380</v>
      </c>
      <c r="F1550" s="11" t="s">
        <v>2380</v>
      </c>
      <c r="G1550" s="12">
        <v>0</v>
      </c>
      <c r="H1550" s="41" t="s">
        <v>2380</v>
      </c>
      <c r="I1550" s="11" t="str">
        <f t="shared" si="54"/>
        <v>Underweight</v>
      </c>
      <c r="J1550" s="43" t="str">
        <f t="shared" si="55"/>
        <v>Diabetes</v>
      </c>
    </row>
    <row r="1551" spans="1:10" x14ac:dyDescent="0.25">
      <c r="A1551" s="11" t="s">
        <v>821</v>
      </c>
      <c r="B1551" s="11">
        <v>36.29</v>
      </c>
      <c r="C1551" s="11">
        <v>6.23</v>
      </c>
      <c r="D1551" s="11" t="s">
        <v>2380</v>
      </c>
      <c r="E1551" s="11" t="s">
        <v>2380</v>
      </c>
      <c r="F1551" s="11" t="s">
        <v>2380</v>
      </c>
      <c r="G1551" s="12">
        <v>0</v>
      </c>
      <c r="H1551" s="41" t="s">
        <v>2380</v>
      </c>
      <c r="I1551" s="11" t="str">
        <f t="shared" si="54"/>
        <v>Obesity</v>
      </c>
      <c r="J1551" s="43" t="str">
        <f t="shared" si="55"/>
        <v>Prediabetes</v>
      </c>
    </row>
    <row r="1552" spans="1:10" x14ac:dyDescent="0.25">
      <c r="A1552" s="11" t="s">
        <v>820</v>
      </c>
      <c r="B1552" s="11">
        <v>28.594999999999999</v>
      </c>
      <c r="C1552" s="11">
        <v>8.5299999999999994</v>
      </c>
      <c r="D1552" s="11" t="s">
        <v>2381</v>
      </c>
      <c r="E1552" s="11" t="s">
        <v>2380</v>
      </c>
      <c r="F1552" s="11" t="s">
        <v>2380</v>
      </c>
      <c r="G1552" s="11">
        <v>1</v>
      </c>
      <c r="H1552" s="42" t="s">
        <v>2380</v>
      </c>
      <c r="I1552" s="11" t="str">
        <f t="shared" si="54"/>
        <v>Overweight</v>
      </c>
      <c r="J1552" s="43" t="str">
        <f t="shared" si="55"/>
        <v>Diabetes</v>
      </c>
    </row>
    <row r="1553" spans="1:10" x14ac:dyDescent="0.25">
      <c r="A1553" s="11" t="s">
        <v>819</v>
      </c>
      <c r="B1553" s="11">
        <v>17.8</v>
      </c>
      <c r="C1553" s="11">
        <v>5.75</v>
      </c>
      <c r="D1553" s="11" t="s">
        <v>2381</v>
      </c>
      <c r="E1553" s="11" t="s">
        <v>2380</v>
      </c>
      <c r="F1553" s="11" t="s">
        <v>2382</v>
      </c>
      <c r="G1553" s="11">
        <v>1</v>
      </c>
      <c r="H1553" s="42" t="s">
        <v>2380</v>
      </c>
      <c r="I1553" s="11" t="str">
        <f t="shared" si="54"/>
        <v>Underweight</v>
      </c>
      <c r="J1553" s="43" t="str">
        <f t="shared" si="55"/>
        <v>Prediabetes</v>
      </c>
    </row>
    <row r="1554" spans="1:10" x14ac:dyDescent="0.25">
      <c r="A1554" s="11" t="s">
        <v>818</v>
      </c>
      <c r="B1554" s="11">
        <v>21.4</v>
      </c>
      <c r="C1554" s="11">
        <v>5.6</v>
      </c>
      <c r="D1554" s="11" t="s">
        <v>2380</v>
      </c>
      <c r="E1554" s="11" t="s">
        <v>2380</v>
      </c>
      <c r="F1554" s="11" t="s">
        <v>2380</v>
      </c>
      <c r="G1554" s="12">
        <v>0</v>
      </c>
      <c r="H1554" s="41" t="s">
        <v>2380</v>
      </c>
      <c r="I1554" s="11" t="str">
        <f t="shared" si="54"/>
        <v>Healthy Weight</v>
      </c>
      <c r="J1554" s="43" t="str">
        <f t="shared" si="55"/>
        <v>Normal</v>
      </c>
    </row>
    <row r="1555" spans="1:10" x14ac:dyDescent="0.25">
      <c r="A1555" s="11" t="s">
        <v>817</v>
      </c>
      <c r="B1555" s="11">
        <v>23.01</v>
      </c>
      <c r="C1555" s="11">
        <v>4.68</v>
      </c>
      <c r="D1555" s="11" t="s">
        <v>2380</v>
      </c>
      <c r="E1555" s="11" t="s">
        <v>2380</v>
      </c>
      <c r="F1555" s="11" t="s">
        <v>2380</v>
      </c>
      <c r="G1555" s="12">
        <v>0</v>
      </c>
      <c r="H1555" s="41" t="s">
        <v>2380</v>
      </c>
      <c r="I1555" s="11" t="str">
        <f t="shared" si="54"/>
        <v>Healthy Weight</v>
      </c>
      <c r="J1555" s="43" t="str">
        <f t="shared" si="55"/>
        <v>Normal</v>
      </c>
    </row>
    <row r="1556" spans="1:10" x14ac:dyDescent="0.25">
      <c r="A1556" s="11" t="s">
        <v>816</v>
      </c>
      <c r="B1556" s="11">
        <v>19.86</v>
      </c>
      <c r="C1556" s="11">
        <v>5.62</v>
      </c>
      <c r="D1556" s="11" t="s">
        <v>2381</v>
      </c>
      <c r="E1556" s="11" t="s">
        <v>2380</v>
      </c>
      <c r="F1556" s="11" t="s">
        <v>2380</v>
      </c>
      <c r="G1556" s="12">
        <v>0</v>
      </c>
      <c r="H1556" s="42" t="s">
        <v>2380</v>
      </c>
      <c r="I1556" s="11" t="str">
        <f t="shared" si="54"/>
        <v>Healthy Weight</v>
      </c>
      <c r="J1556" s="43" t="str">
        <f t="shared" si="55"/>
        <v>Normal</v>
      </c>
    </row>
    <row r="1557" spans="1:10" x14ac:dyDescent="0.25">
      <c r="A1557" s="11" t="s">
        <v>815</v>
      </c>
      <c r="B1557" s="11">
        <v>33.58</v>
      </c>
      <c r="C1557" s="11">
        <v>5.08</v>
      </c>
      <c r="D1557" s="11" t="s">
        <v>2380</v>
      </c>
      <c r="E1557" s="11" t="s">
        <v>2380</v>
      </c>
      <c r="F1557" s="11" t="s">
        <v>2380</v>
      </c>
      <c r="G1557" s="12">
        <v>0</v>
      </c>
      <c r="H1557" s="41" t="s">
        <v>2380</v>
      </c>
      <c r="I1557" s="11" t="str">
        <f t="shared" si="54"/>
        <v>Obesity</v>
      </c>
      <c r="J1557" s="43" t="str">
        <f t="shared" si="55"/>
        <v>Normal</v>
      </c>
    </row>
    <row r="1558" spans="1:10" x14ac:dyDescent="0.25">
      <c r="A1558" s="11" t="s">
        <v>814</v>
      </c>
      <c r="B1558" s="11">
        <v>29.81</v>
      </c>
      <c r="C1558" s="11">
        <v>5.28</v>
      </c>
      <c r="D1558" s="11" t="s">
        <v>2380</v>
      </c>
      <c r="E1558" s="11" t="s">
        <v>2380</v>
      </c>
      <c r="F1558" s="11" t="s">
        <v>2380</v>
      </c>
      <c r="G1558" s="12">
        <v>0</v>
      </c>
      <c r="H1558" s="41" t="s">
        <v>2380</v>
      </c>
      <c r="I1558" s="11" t="str">
        <f t="shared" si="54"/>
        <v>Overweight</v>
      </c>
      <c r="J1558" s="43" t="str">
        <f t="shared" si="55"/>
        <v>Normal</v>
      </c>
    </row>
    <row r="1559" spans="1:10" x14ac:dyDescent="0.25">
      <c r="A1559" s="11" t="s">
        <v>813</v>
      </c>
      <c r="B1559" s="11">
        <v>27.4</v>
      </c>
      <c r="C1559" s="11">
        <v>4.6100000000000003</v>
      </c>
      <c r="D1559" s="11" t="s">
        <v>2380</v>
      </c>
      <c r="E1559" s="11" t="s">
        <v>2380</v>
      </c>
      <c r="F1559" s="11" t="s">
        <v>2380</v>
      </c>
      <c r="G1559" s="12">
        <v>0</v>
      </c>
      <c r="H1559" s="41" t="s">
        <v>2380</v>
      </c>
      <c r="I1559" s="11" t="str">
        <f t="shared" si="54"/>
        <v>Overweight</v>
      </c>
      <c r="J1559" s="43" t="str">
        <f t="shared" si="55"/>
        <v>Normal</v>
      </c>
    </row>
    <row r="1560" spans="1:10" x14ac:dyDescent="0.25">
      <c r="A1560" s="11" t="s">
        <v>812</v>
      </c>
      <c r="B1560" s="11">
        <v>17.98</v>
      </c>
      <c r="C1560" s="11">
        <v>6.57</v>
      </c>
      <c r="D1560" s="11" t="s">
        <v>2381</v>
      </c>
      <c r="E1560" s="11" t="s">
        <v>2380</v>
      </c>
      <c r="F1560" s="11" t="s">
        <v>2380</v>
      </c>
      <c r="G1560" s="11">
        <v>2</v>
      </c>
      <c r="H1560" s="42" t="s">
        <v>2380</v>
      </c>
      <c r="I1560" s="11" t="str">
        <f t="shared" si="54"/>
        <v>Underweight</v>
      </c>
      <c r="J1560" s="43" t="str">
        <f t="shared" si="55"/>
        <v>Diabetes</v>
      </c>
    </row>
    <row r="1561" spans="1:10" x14ac:dyDescent="0.25">
      <c r="A1561" s="11" t="s">
        <v>811</v>
      </c>
      <c r="B1561" s="11">
        <v>37.9</v>
      </c>
      <c r="C1561" s="11">
        <v>5.83</v>
      </c>
      <c r="D1561" s="11" t="s">
        <v>2380</v>
      </c>
      <c r="E1561" s="11" t="s">
        <v>2380</v>
      </c>
      <c r="F1561" s="11" t="s">
        <v>2380</v>
      </c>
      <c r="G1561" s="12">
        <v>0</v>
      </c>
      <c r="H1561" s="41" t="s">
        <v>2380</v>
      </c>
      <c r="I1561" s="11" t="str">
        <f t="shared" si="54"/>
        <v>Obesity</v>
      </c>
      <c r="J1561" s="43" t="str">
        <f t="shared" si="55"/>
        <v>Prediabetes</v>
      </c>
    </row>
    <row r="1562" spans="1:10" x14ac:dyDescent="0.25">
      <c r="A1562" s="11" t="s">
        <v>810</v>
      </c>
      <c r="B1562" s="11">
        <v>25.27</v>
      </c>
      <c r="C1562" s="11">
        <v>6.98</v>
      </c>
      <c r="D1562" s="11" t="s">
        <v>2381</v>
      </c>
      <c r="E1562" s="11" t="s">
        <v>2380</v>
      </c>
      <c r="F1562" s="11" t="s">
        <v>2380</v>
      </c>
      <c r="G1562" s="12">
        <v>0</v>
      </c>
      <c r="H1562" s="42" t="s">
        <v>2380</v>
      </c>
      <c r="I1562" s="11" t="str">
        <f t="shared" si="54"/>
        <v>Overweight</v>
      </c>
      <c r="J1562" s="43" t="str">
        <f t="shared" si="55"/>
        <v>Diabetes</v>
      </c>
    </row>
    <row r="1563" spans="1:10" x14ac:dyDescent="0.25">
      <c r="A1563" s="11" t="s">
        <v>809</v>
      </c>
      <c r="B1563" s="11">
        <v>29.26</v>
      </c>
      <c r="C1563" s="11">
        <v>4.03</v>
      </c>
      <c r="D1563" s="11" t="s">
        <v>2380</v>
      </c>
      <c r="E1563" s="11" t="s">
        <v>2380</v>
      </c>
      <c r="F1563" s="11" t="s">
        <v>2380</v>
      </c>
      <c r="G1563" s="11">
        <v>1</v>
      </c>
      <c r="H1563" s="41" t="s">
        <v>2380</v>
      </c>
      <c r="I1563" s="11" t="str">
        <f t="shared" si="54"/>
        <v>Overweight</v>
      </c>
      <c r="J1563" s="43" t="str">
        <f t="shared" si="55"/>
        <v>Normal</v>
      </c>
    </row>
    <row r="1564" spans="1:10" x14ac:dyDescent="0.25">
      <c r="A1564" s="11" t="s">
        <v>808</v>
      </c>
      <c r="B1564" s="11">
        <v>27.835000000000001</v>
      </c>
      <c r="C1564" s="11">
        <v>4.5599999999999996</v>
      </c>
      <c r="D1564" s="11" t="s">
        <v>2380</v>
      </c>
      <c r="E1564" s="11" t="s">
        <v>2380</v>
      </c>
      <c r="F1564" s="11" t="s">
        <v>2380</v>
      </c>
      <c r="G1564" s="11">
        <v>1</v>
      </c>
      <c r="H1564" s="41" t="s">
        <v>2380</v>
      </c>
      <c r="I1564" s="11" t="str">
        <f t="shared" si="54"/>
        <v>Overweight</v>
      </c>
      <c r="J1564" s="43" t="str">
        <f t="shared" si="55"/>
        <v>Normal</v>
      </c>
    </row>
    <row r="1565" spans="1:10" x14ac:dyDescent="0.25">
      <c r="A1565" s="11" t="s">
        <v>807</v>
      </c>
      <c r="B1565" s="11">
        <v>46.53</v>
      </c>
      <c r="C1565" s="11">
        <v>5.38</v>
      </c>
      <c r="D1565" s="11" t="s">
        <v>2381</v>
      </c>
      <c r="E1565" s="11" t="s">
        <v>2380</v>
      </c>
      <c r="F1565" s="11" t="s">
        <v>2380</v>
      </c>
      <c r="G1565" s="12">
        <v>0</v>
      </c>
      <c r="H1565" s="42" t="s">
        <v>2380</v>
      </c>
      <c r="I1565" s="11" t="str">
        <f t="shared" si="54"/>
        <v>Obesity</v>
      </c>
      <c r="J1565" s="43" t="str">
        <f t="shared" si="55"/>
        <v>Normal</v>
      </c>
    </row>
    <row r="1566" spans="1:10" x14ac:dyDescent="0.25">
      <c r="A1566" s="11" t="s">
        <v>806</v>
      </c>
      <c r="B1566" s="11">
        <v>20.58</v>
      </c>
      <c r="C1566" s="11">
        <v>11.04</v>
      </c>
      <c r="D1566" s="11" t="s">
        <v>2381</v>
      </c>
      <c r="E1566" s="11" t="s">
        <v>2380</v>
      </c>
      <c r="F1566" s="11" t="s">
        <v>2380</v>
      </c>
      <c r="G1566" s="11">
        <v>1</v>
      </c>
      <c r="H1566" s="42" t="s">
        <v>2380</v>
      </c>
      <c r="I1566" s="11" t="str">
        <f t="shared" si="54"/>
        <v>Healthy Weight</v>
      </c>
      <c r="J1566" s="43" t="str">
        <f t="shared" si="55"/>
        <v>Diabetes</v>
      </c>
    </row>
    <row r="1567" spans="1:10" x14ac:dyDescent="0.25">
      <c r="A1567" s="11" t="s">
        <v>805</v>
      </c>
      <c r="B1567" s="11">
        <v>19.53</v>
      </c>
      <c r="C1567" s="11">
        <v>6.09</v>
      </c>
      <c r="D1567" s="11" t="s">
        <v>2381</v>
      </c>
      <c r="E1567" s="11" t="s">
        <v>2380</v>
      </c>
      <c r="F1567" s="11" t="s">
        <v>2380</v>
      </c>
      <c r="G1567" s="12">
        <v>0</v>
      </c>
      <c r="H1567" s="42" t="s">
        <v>2380</v>
      </c>
      <c r="I1567" s="11" t="str">
        <f t="shared" si="54"/>
        <v>Healthy Weight</v>
      </c>
      <c r="J1567" s="43" t="str">
        <f t="shared" si="55"/>
        <v>Prediabetes</v>
      </c>
    </row>
    <row r="1568" spans="1:10" x14ac:dyDescent="0.25">
      <c r="A1568" s="11" t="s">
        <v>804</v>
      </c>
      <c r="B1568" s="11">
        <v>27.7</v>
      </c>
      <c r="C1568" s="11">
        <v>4.71</v>
      </c>
      <c r="D1568" s="11" t="s">
        <v>2380</v>
      </c>
      <c r="E1568" s="11" t="s">
        <v>2380</v>
      </c>
      <c r="F1568" s="11" t="s">
        <v>2380</v>
      </c>
      <c r="G1568" s="11">
        <v>1</v>
      </c>
      <c r="H1568" s="41" t="s">
        <v>2380</v>
      </c>
      <c r="I1568" s="11" t="str">
        <f t="shared" si="54"/>
        <v>Overweight</v>
      </c>
      <c r="J1568" s="43" t="str">
        <f t="shared" si="55"/>
        <v>Normal</v>
      </c>
    </row>
    <row r="1569" spans="1:10" x14ac:dyDescent="0.25">
      <c r="A1569" s="11" t="s">
        <v>803</v>
      </c>
      <c r="B1569" s="11">
        <v>18.920000000000002</v>
      </c>
      <c r="C1569" s="11">
        <v>8.18</v>
      </c>
      <c r="D1569" s="11" t="s">
        <v>2380</v>
      </c>
      <c r="E1569" s="11" t="s">
        <v>2380</v>
      </c>
      <c r="F1569" s="11" t="s">
        <v>2380</v>
      </c>
      <c r="G1569" s="12">
        <v>0</v>
      </c>
      <c r="H1569" s="41" t="s">
        <v>2380</v>
      </c>
      <c r="I1569" s="11" t="str">
        <f t="shared" si="54"/>
        <v>Healthy Weight</v>
      </c>
      <c r="J1569" s="43" t="str">
        <f t="shared" si="55"/>
        <v>Diabetes</v>
      </c>
    </row>
    <row r="1570" spans="1:10" x14ac:dyDescent="0.25">
      <c r="A1570" s="11" t="s">
        <v>802</v>
      </c>
      <c r="B1570" s="11">
        <v>17.760000000000002</v>
      </c>
      <c r="C1570" s="11">
        <v>11.18</v>
      </c>
      <c r="D1570" s="11" t="s">
        <v>2381</v>
      </c>
      <c r="E1570" s="11" t="s">
        <v>2380</v>
      </c>
      <c r="F1570" s="11" t="s">
        <v>2380</v>
      </c>
      <c r="G1570" s="11">
        <v>2</v>
      </c>
      <c r="H1570" s="42" t="s">
        <v>2380</v>
      </c>
      <c r="I1570" s="11" t="str">
        <f t="shared" si="54"/>
        <v>Underweight</v>
      </c>
      <c r="J1570" s="43" t="str">
        <f t="shared" si="55"/>
        <v>Diabetes</v>
      </c>
    </row>
    <row r="1571" spans="1:10" x14ac:dyDescent="0.25">
      <c r="A1571" s="11" t="s">
        <v>801</v>
      </c>
      <c r="B1571" s="11">
        <v>29.83</v>
      </c>
      <c r="C1571" s="11">
        <v>5.03</v>
      </c>
      <c r="D1571" s="11" t="s">
        <v>2381</v>
      </c>
      <c r="E1571" s="11" t="s">
        <v>2380</v>
      </c>
      <c r="F1571" s="11" t="s">
        <v>2380</v>
      </c>
      <c r="G1571" s="12">
        <v>0</v>
      </c>
      <c r="H1571" s="42" t="s">
        <v>2380</v>
      </c>
      <c r="I1571" s="11" t="str">
        <f t="shared" si="54"/>
        <v>Overweight</v>
      </c>
      <c r="J1571" s="43" t="str">
        <f t="shared" si="55"/>
        <v>Normal</v>
      </c>
    </row>
    <row r="1572" spans="1:10" x14ac:dyDescent="0.25">
      <c r="A1572" s="11" t="s">
        <v>800</v>
      </c>
      <c r="B1572" s="11">
        <v>23.465</v>
      </c>
      <c r="C1572" s="11">
        <v>5.56</v>
      </c>
      <c r="D1572" s="11" t="s">
        <v>2380</v>
      </c>
      <c r="E1572" s="11" t="s">
        <v>2380</v>
      </c>
      <c r="F1572" s="11" t="s">
        <v>2380</v>
      </c>
      <c r="G1572" s="11">
        <v>1</v>
      </c>
      <c r="H1572" s="41" t="s">
        <v>2380</v>
      </c>
      <c r="I1572" s="11" t="str">
        <f t="shared" si="54"/>
        <v>Healthy Weight</v>
      </c>
      <c r="J1572" s="43" t="str">
        <f t="shared" si="55"/>
        <v>Normal</v>
      </c>
    </row>
    <row r="1573" spans="1:10" x14ac:dyDescent="0.25">
      <c r="A1573" s="11" t="s">
        <v>799</v>
      </c>
      <c r="B1573" s="11">
        <v>29.355</v>
      </c>
      <c r="C1573" s="11">
        <v>4.33</v>
      </c>
      <c r="D1573" s="11" t="s">
        <v>2380</v>
      </c>
      <c r="E1573" s="11" t="s">
        <v>2380</v>
      </c>
      <c r="F1573" s="11" t="s">
        <v>2380</v>
      </c>
      <c r="G1573" s="12">
        <v>0</v>
      </c>
      <c r="H1573" s="41" t="s">
        <v>2380</v>
      </c>
      <c r="I1573" s="11" t="str">
        <f t="shared" si="54"/>
        <v>Overweight</v>
      </c>
      <c r="J1573" s="43" t="str">
        <f t="shared" si="55"/>
        <v>Normal</v>
      </c>
    </row>
    <row r="1574" spans="1:10" x14ac:dyDescent="0.25">
      <c r="A1574" s="11" t="s">
        <v>798</v>
      </c>
      <c r="B1574" s="11">
        <v>35.49</v>
      </c>
      <c r="C1574" s="11">
        <v>5.21</v>
      </c>
      <c r="D1574" s="11" t="s">
        <v>2381</v>
      </c>
      <c r="E1574" s="11" t="s">
        <v>2380</v>
      </c>
      <c r="F1574" s="11" t="s">
        <v>2382</v>
      </c>
      <c r="G1574" s="11">
        <v>1</v>
      </c>
      <c r="H1574" s="42" t="s">
        <v>2380</v>
      </c>
      <c r="I1574" s="11" t="str">
        <f t="shared" si="54"/>
        <v>Obesity</v>
      </c>
      <c r="J1574" s="43" t="str">
        <f t="shared" si="55"/>
        <v>Normal</v>
      </c>
    </row>
    <row r="1575" spans="1:10" x14ac:dyDescent="0.25">
      <c r="A1575" s="11" t="s">
        <v>797</v>
      </c>
      <c r="B1575" s="11">
        <v>26.315000000000001</v>
      </c>
      <c r="C1575" s="11">
        <v>5.89</v>
      </c>
      <c r="D1575" s="11" t="s">
        <v>2380</v>
      </c>
      <c r="E1575" s="11" t="s">
        <v>2380</v>
      </c>
      <c r="F1575" s="11" t="s">
        <v>2380</v>
      </c>
      <c r="G1575" s="12">
        <v>0</v>
      </c>
      <c r="H1575" s="41" t="s">
        <v>2380</v>
      </c>
      <c r="I1575" s="11" t="str">
        <f t="shared" si="54"/>
        <v>Overweight</v>
      </c>
      <c r="J1575" s="43" t="str">
        <f t="shared" si="55"/>
        <v>Prediabetes</v>
      </c>
    </row>
    <row r="1576" spans="1:10" x14ac:dyDescent="0.25">
      <c r="A1576" s="11" t="s">
        <v>796</v>
      </c>
      <c r="B1576" s="11">
        <v>19.79</v>
      </c>
      <c r="C1576" s="11">
        <v>4.8099999999999996</v>
      </c>
      <c r="D1576" s="11" t="s">
        <v>2381</v>
      </c>
      <c r="E1576" s="11" t="s">
        <v>2380</v>
      </c>
      <c r="F1576" s="11" t="s">
        <v>2380</v>
      </c>
      <c r="G1576" s="12">
        <v>0</v>
      </c>
      <c r="H1576" s="42" t="s">
        <v>2380</v>
      </c>
      <c r="I1576" s="11" t="str">
        <f t="shared" si="54"/>
        <v>Healthy Weight</v>
      </c>
      <c r="J1576" s="43" t="str">
        <f t="shared" si="55"/>
        <v>Normal</v>
      </c>
    </row>
    <row r="1577" spans="1:10" x14ac:dyDescent="0.25">
      <c r="A1577" s="11" t="s">
        <v>795</v>
      </c>
      <c r="B1577" s="11">
        <v>40.564999999999998</v>
      </c>
      <c r="C1577" s="11">
        <v>5.66</v>
      </c>
      <c r="D1577" s="11" t="s">
        <v>2380</v>
      </c>
      <c r="E1577" s="11" t="s">
        <v>2380</v>
      </c>
      <c r="F1577" s="11" t="s">
        <v>2380</v>
      </c>
      <c r="G1577" s="11">
        <v>1</v>
      </c>
      <c r="H1577" s="41" t="s">
        <v>2380</v>
      </c>
      <c r="I1577" s="11" t="str">
        <f t="shared" si="54"/>
        <v>Obesity</v>
      </c>
      <c r="J1577" s="43" t="str">
        <f t="shared" si="55"/>
        <v>Normal</v>
      </c>
    </row>
    <row r="1578" spans="1:10" x14ac:dyDescent="0.25">
      <c r="A1578" s="11" t="s">
        <v>794</v>
      </c>
      <c r="B1578" s="11">
        <v>18.03</v>
      </c>
      <c r="C1578" s="11">
        <v>10.66</v>
      </c>
      <c r="D1578" s="11" t="s">
        <v>2381</v>
      </c>
      <c r="E1578" s="11" t="s">
        <v>2380</v>
      </c>
      <c r="F1578" s="11" t="s">
        <v>2380</v>
      </c>
      <c r="G1578" s="11">
        <v>2</v>
      </c>
      <c r="H1578" s="42" t="s">
        <v>2380</v>
      </c>
      <c r="I1578" s="11" t="str">
        <f t="shared" si="54"/>
        <v>Underweight</v>
      </c>
      <c r="J1578" s="43" t="str">
        <f t="shared" si="55"/>
        <v>Diabetes</v>
      </c>
    </row>
    <row r="1579" spans="1:10" x14ac:dyDescent="0.25">
      <c r="A1579" s="11" t="s">
        <v>793</v>
      </c>
      <c r="B1579" s="11">
        <v>34.65</v>
      </c>
      <c r="C1579" s="11">
        <v>5.98</v>
      </c>
      <c r="D1579" s="11" t="s">
        <v>2381</v>
      </c>
      <c r="E1579" s="11" t="s">
        <v>2380</v>
      </c>
      <c r="F1579" s="11" t="s">
        <v>2380</v>
      </c>
      <c r="G1579" s="12">
        <v>0</v>
      </c>
      <c r="H1579" s="42" t="s">
        <v>2380</v>
      </c>
      <c r="I1579" s="11" t="str">
        <f t="shared" si="54"/>
        <v>Obesity</v>
      </c>
      <c r="J1579" s="43" t="str">
        <f t="shared" si="55"/>
        <v>Prediabetes</v>
      </c>
    </row>
    <row r="1580" spans="1:10" x14ac:dyDescent="0.25">
      <c r="A1580" s="11" t="s">
        <v>792</v>
      </c>
      <c r="B1580" s="11">
        <v>42.94</v>
      </c>
      <c r="C1580" s="11">
        <v>4.34</v>
      </c>
      <c r="D1580" s="11" t="s">
        <v>2380</v>
      </c>
      <c r="E1580" s="11" t="s">
        <v>2380</v>
      </c>
      <c r="F1580" s="11" t="s">
        <v>2380</v>
      </c>
      <c r="G1580" s="12">
        <v>0</v>
      </c>
      <c r="H1580" s="41" t="s">
        <v>2380</v>
      </c>
      <c r="I1580" s="11" t="str">
        <f t="shared" si="54"/>
        <v>Obesity</v>
      </c>
      <c r="J1580" s="43" t="str">
        <f t="shared" si="55"/>
        <v>Normal</v>
      </c>
    </row>
    <row r="1581" spans="1:10" x14ac:dyDescent="0.25">
      <c r="A1581" s="11" t="s">
        <v>791</v>
      </c>
      <c r="B1581" s="11">
        <v>31.254999999999999</v>
      </c>
      <c r="C1581" s="11">
        <v>5.17</v>
      </c>
      <c r="D1581" s="11" t="s">
        <v>2380</v>
      </c>
      <c r="E1581" s="11" t="s">
        <v>2380</v>
      </c>
      <c r="F1581" s="11" t="s">
        <v>2380</v>
      </c>
      <c r="G1581" s="12">
        <v>0</v>
      </c>
      <c r="H1581" s="41" t="s">
        <v>2380</v>
      </c>
      <c r="I1581" s="11" t="str">
        <f t="shared" si="54"/>
        <v>Obesity</v>
      </c>
      <c r="J1581" s="43" t="str">
        <f t="shared" si="55"/>
        <v>Normal</v>
      </c>
    </row>
    <row r="1582" spans="1:10" x14ac:dyDescent="0.25">
      <c r="A1582" s="11" t="s">
        <v>790</v>
      </c>
      <c r="B1582" s="11">
        <v>45.43</v>
      </c>
      <c r="C1582" s="11">
        <v>4.2300000000000004</v>
      </c>
      <c r="D1582" s="11" t="s">
        <v>2381</v>
      </c>
      <c r="E1582" s="11" t="s">
        <v>2380</v>
      </c>
      <c r="F1582" s="11" t="s">
        <v>2382</v>
      </c>
      <c r="G1582" s="11">
        <v>1</v>
      </c>
      <c r="H1582" s="42" t="s">
        <v>2380</v>
      </c>
      <c r="I1582" s="11" t="str">
        <f t="shared" si="54"/>
        <v>Obesity</v>
      </c>
      <c r="J1582" s="43" t="str">
        <f t="shared" si="55"/>
        <v>Normal</v>
      </c>
    </row>
    <row r="1583" spans="1:10" x14ac:dyDescent="0.25">
      <c r="A1583" s="11" t="s">
        <v>789</v>
      </c>
      <c r="B1583" s="11">
        <v>32.340000000000003</v>
      </c>
      <c r="C1583" s="11">
        <v>4.88</v>
      </c>
      <c r="D1583" s="11" t="s">
        <v>2381</v>
      </c>
      <c r="E1583" s="11" t="s">
        <v>2380</v>
      </c>
      <c r="F1583" s="11" t="s">
        <v>2382</v>
      </c>
      <c r="G1583" s="11">
        <v>1</v>
      </c>
      <c r="H1583" s="42" t="s">
        <v>2380</v>
      </c>
      <c r="I1583" s="11" t="str">
        <f t="shared" si="54"/>
        <v>Obesity</v>
      </c>
      <c r="J1583" s="43" t="str">
        <f t="shared" si="55"/>
        <v>Normal</v>
      </c>
    </row>
    <row r="1584" spans="1:10" x14ac:dyDescent="0.25">
      <c r="A1584" s="11" t="s">
        <v>788</v>
      </c>
      <c r="B1584" s="11">
        <v>25.46</v>
      </c>
      <c r="C1584" s="11">
        <v>9.7100000000000009</v>
      </c>
      <c r="D1584" s="11" t="s">
        <v>2381</v>
      </c>
      <c r="E1584" s="11" t="s">
        <v>2380</v>
      </c>
      <c r="F1584" s="11" t="s">
        <v>2380</v>
      </c>
      <c r="G1584" s="11">
        <v>1</v>
      </c>
      <c r="H1584" s="42" t="s">
        <v>2380</v>
      </c>
      <c r="I1584" s="11" t="str">
        <f t="shared" si="54"/>
        <v>Overweight</v>
      </c>
      <c r="J1584" s="43" t="str">
        <f t="shared" si="55"/>
        <v>Diabetes</v>
      </c>
    </row>
    <row r="1585" spans="1:10" x14ac:dyDescent="0.25">
      <c r="A1585" s="11" t="s">
        <v>787</v>
      </c>
      <c r="B1585" s="11">
        <v>37.145000000000003</v>
      </c>
      <c r="C1585" s="11">
        <v>5.32</v>
      </c>
      <c r="D1585" s="11" t="s">
        <v>2380</v>
      </c>
      <c r="E1585" s="11" t="s">
        <v>2380</v>
      </c>
      <c r="F1585" s="11" t="s">
        <v>2380</v>
      </c>
      <c r="G1585" s="12">
        <v>0</v>
      </c>
      <c r="H1585" s="41" t="s">
        <v>2380</v>
      </c>
      <c r="I1585" s="11" t="str">
        <f t="shared" si="54"/>
        <v>Obesity</v>
      </c>
      <c r="J1585" s="43" t="str">
        <f t="shared" si="55"/>
        <v>Normal</v>
      </c>
    </row>
    <row r="1586" spans="1:10" x14ac:dyDescent="0.25">
      <c r="A1586" s="11" t="s">
        <v>786</v>
      </c>
      <c r="B1586" s="11">
        <v>30.8</v>
      </c>
      <c r="C1586" s="11">
        <v>5.83</v>
      </c>
      <c r="D1586" s="11" t="s">
        <v>2381</v>
      </c>
      <c r="E1586" s="11" t="s">
        <v>2380</v>
      </c>
      <c r="F1586" s="11" t="s">
        <v>2380</v>
      </c>
      <c r="G1586" s="12">
        <v>0</v>
      </c>
      <c r="H1586" s="42" t="s">
        <v>2380</v>
      </c>
      <c r="I1586" s="11" t="str">
        <f t="shared" si="54"/>
        <v>Obesity</v>
      </c>
      <c r="J1586" s="43" t="str">
        <f t="shared" si="55"/>
        <v>Prediabetes</v>
      </c>
    </row>
    <row r="1587" spans="1:10" x14ac:dyDescent="0.25">
      <c r="A1587" s="11" t="s">
        <v>785</v>
      </c>
      <c r="B1587" s="11">
        <v>29.5</v>
      </c>
      <c r="C1587" s="11">
        <v>5.54</v>
      </c>
      <c r="D1587" s="11" t="s">
        <v>2381</v>
      </c>
      <c r="E1587" s="11" t="s">
        <v>2380</v>
      </c>
      <c r="F1587" s="11" t="s">
        <v>2380</v>
      </c>
      <c r="G1587" s="12">
        <v>0</v>
      </c>
      <c r="H1587" s="42" t="s">
        <v>2380</v>
      </c>
      <c r="I1587" s="11" t="str">
        <f t="shared" si="54"/>
        <v>Overweight</v>
      </c>
      <c r="J1587" s="43" t="str">
        <f t="shared" si="55"/>
        <v>Normal</v>
      </c>
    </row>
    <row r="1588" spans="1:10" x14ac:dyDescent="0.25">
      <c r="A1588" s="11" t="s">
        <v>784</v>
      </c>
      <c r="B1588" s="11">
        <v>43.39</v>
      </c>
      <c r="C1588" s="11">
        <v>5.85</v>
      </c>
      <c r="D1588" s="11" t="s">
        <v>2380</v>
      </c>
      <c r="E1588" s="11" t="s">
        <v>2381</v>
      </c>
      <c r="F1588" s="11" t="s">
        <v>2380</v>
      </c>
      <c r="G1588" s="11">
        <v>1</v>
      </c>
      <c r="H1588" s="41" t="s">
        <v>2380</v>
      </c>
      <c r="I1588" s="11" t="str">
        <f t="shared" si="54"/>
        <v>Obesity</v>
      </c>
      <c r="J1588" s="43" t="str">
        <f t="shared" si="55"/>
        <v>Prediabetes</v>
      </c>
    </row>
    <row r="1589" spans="1:10" x14ac:dyDescent="0.25">
      <c r="A1589" s="11" t="s">
        <v>783</v>
      </c>
      <c r="B1589" s="11">
        <v>15.08</v>
      </c>
      <c r="C1589" s="11">
        <v>4.8499999999999996</v>
      </c>
      <c r="D1589" s="11" t="s">
        <v>2381</v>
      </c>
      <c r="E1589" s="11" t="s">
        <v>2380</v>
      </c>
      <c r="F1589" s="11" t="s">
        <v>2382</v>
      </c>
      <c r="G1589" s="11">
        <v>1</v>
      </c>
      <c r="H1589" s="42" t="s">
        <v>2380</v>
      </c>
      <c r="I1589" s="11" t="str">
        <f t="shared" si="54"/>
        <v>Underweight</v>
      </c>
      <c r="J1589" s="43" t="str">
        <f t="shared" si="55"/>
        <v>Normal</v>
      </c>
    </row>
    <row r="1590" spans="1:10" x14ac:dyDescent="0.25">
      <c r="A1590" s="11" t="s">
        <v>782</v>
      </c>
      <c r="B1590" s="11">
        <v>20.48</v>
      </c>
      <c r="C1590" s="11">
        <v>11.09</v>
      </c>
      <c r="D1590" s="11" t="s">
        <v>2380</v>
      </c>
      <c r="E1590" s="11" t="s">
        <v>2380</v>
      </c>
      <c r="F1590" s="11" t="s">
        <v>2380</v>
      </c>
      <c r="G1590" s="12">
        <v>0</v>
      </c>
      <c r="H1590" s="41" t="s">
        <v>2380</v>
      </c>
      <c r="I1590" s="11" t="str">
        <f t="shared" si="54"/>
        <v>Healthy Weight</v>
      </c>
      <c r="J1590" s="43" t="str">
        <f t="shared" si="55"/>
        <v>Diabetes</v>
      </c>
    </row>
    <row r="1591" spans="1:10" x14ac:dyDescent="0.25">
      <c r="A1591" s="11" t="s">
        <v>781</v>
      </c>
      <c r="B1591" s="11">
        <v>34.450000000000003</v>
      </c>
      <c r="C1591" s="11">
        <v>5.58</v>
      </c>
      <c r="D1591" s="11" t="s">
        <v>2381</v>
      </c>
      <c r="E1591" s="11" t="s">
        <v>2380</v>
      </c>
      <c r="F1591" s="11" t="s">
        <v>2380</v>
      </c>
      <c r="G1591" s="12">
        <v>0</v>
      </c>
      <c r="H1591" s="42" t="s">
        <v>2380</v>
      </c>
      <c r="I1591" s="11" t="str">
        <f t="shared" si="54"/>
        <v>Obesity</v>
      </c>
      <c r="J1591" s="43" t="str">
        <f t="shared" si="55"/>
        <v>Normal</v>
      </c>
    </row>
    <row r="1592" spans="1:10" x14ac:dyDescent="0.25">
      <c r="A1592" s="11" t="s">
        <v>780</v>
      </c>
      <c r="B1592" s="11">
        <v>34.21</v>
      </c>
      <c r="C1592" s="11">
        <v>9.7200000000000006</v>
      </c>
      <c r="D1592" s="11" t="s">
        <v>2381</v>
      </c>
      <c r="E1592" s="11" t="s">
        <v>2380</v>
      </c>
      <c r="F1592" s="11" t="s">
        <v>2380</v>
      </c>
      <c r="G1592" s="12">
        <v>0</v>
      </c>
      <c r="H1592" s="42" t="s">
        <v>2380</v>
      </c>
      <c r="I1592" s="11" t="str">
        <f t="shared" si="54"/>
        <v>Obesity</v>
      </c>
      <c r="J1592" s="43" t="str">
        <f t="shared" si="55"/>
        <v>Diabetes</v>
      </c>
    </row>
    <row r="1593" spans="1:10" x14ac:dyDescent="0.25">
      <c r="A1593" s="11" t="s">
        <v>779</v>
      </c>
      <c r="B1593" s="11">
        <v>28.8</v>
      </c>
      <c r="C1593" s="11">
        <v>11.41</v>
      </c>
      <c r="D1593" s="11" t="s">
        <v>2381</v>
      </c>
      <c r="E1593" s="11" t="s">
        <v>2380</v>
      </c>
      <c r="F1593" s="11" t="s">
        <v>2380</v>
      </c>
      <c r="G1593" s="12">
        <v>0</v>
      </c>
      <c r="H1593" s="42" t="s">
        <v>2380</v>
      </c>
      <c r="I1593" s="11" t="str">
        <f t="shared" si="54"/>
        <v>Overweight</v>
      </c>
      <c r="J1593" s="43" t="str">
        <f t="shared" si="55"/>
        <v>Diabetes</v>
      </c>
    </row>
    <row r="1594" spans="1:10" x14ac:dyDescent="0.25">
      <c r="A1594" s="11" t="s">
        <v>778</v>
      </c>
      <c r="B1594" s="11">
        <v>31.74</v>
      </c>
      <c r="C1594" s="11">
        <v>4.46</v>
      </c>
      <c r="D1594" s="11" t="s">
        <v>2380</v>
      </c>
      <c r="E1594" s="11" t="s">
        <v>2380</v>
      </c>
      <c r="F1594" s="11" t="s">
        <v>2382</v>
      </c>
      <c r="G1594" s="11">
        <v>1</v>
      </c>
      <c r="H1594" s="41" t="s">
        <v>2380</v>
      </c>
      <c r="I1594" s="11" t="str">
        <f t="shared" si="54"/>
        <v>Obesity</v>
      </c>
      <c r="J1594" s="43" t="str">
        <f t="shared" si="55"/>
        <v>Normal</v>
      </c>
    </row>
    <row r="1595" spans="1:10" x14ac:dyDescent="0.25">
      <c r="A1595" s="11" t="s">
        <v>777</v>
      </c>
      <c r="B1595" s="11">
        <v>21.78</v>
      </c>
      <c r="C1595" s="11">
        <v>9.31</v>
      </c>
      <c r="D1595" s="11" t="s">
        <v>2381</v>
      </c>
      <c r="E1595" s="11" t="s">
        <v>2380</v>
      </c>
      <c r="F1595" s="11" t="s">
        <v>2380</v>
      </c>
      <c r="G1595" s="12">
        <v>0</v>
      </c>
      <c r="H1595" s="42" t="s">
        <v>2380</v>
      </c>
      <c r="I1595" s="11" t="str">
        <f t="shared" si="54"/>
        <v>Healthy Weight</v>
      </c>
      <c r="J1595" s="43" t="str">
        <f t="shared" si="55"/>
        <v>Diabetes</v>
      </c>
    </row>
    <row r="1596" spans="1:10" x14ac:dyDescent="0.25">
      <c r="A1596" s="11" t="s">
        <v>776</v>
      </c>
      <c r="B1596" s="11">
        <v>23.75</v>
      </c>
      <c r="C1596" s="11">
        <v>5.03</v>
      </c>
      <c r="D1596" s="11" t="s">
        <v>2380</v>
      </c>
      <c r="E1596" s="11" t="s">
        <v>2380</v>
      </c>
      <c r="F1596" s="11" t="s">
        <v>2380</v>
      </c>
      <c r="G1596" s="11">
        <v>1</v>
      </c>
      <c r="H1596" s="41" t="s">
        <v>2380</v>
      </c>
      <c r="I1596" s="11" t="str">
        <f t="shared" si="54"/>
        <v>Healthy Weight</v>
      </c>
      <c r="J1596" s="43" t="str">
        <f t="shared" si="55"/>
        <v>Normal</v>
      </c>
    </row>
    <row r="1597" spans="1:10" x14ac:dyDescent="0.25">
      <c r="A1597" s="11" t="s">
        <v>775</v>
      </c>
      <c r="B1597" s="11">
        <v>33.21</v>
      </c>
      <c r="C1597" s="11">
        <v>5.07</v>
      </c>
      <c r="D1597" s="11" t="s">
        <v>2381</v>
      </c>
      <c r="E1597" s="11" t="s">
        <v>2380</v>
      </c>
      <c r="F1597" s="11" t="s">
        <v>2380</v>
      </c>
      <c r="G1597" s="11">
        <v>1</v>
      </c>
      <c r="H1597" s="42" t="s">
        <v>2380</v>
      </c>
      <c r="I1597" s="11" t="str">
        <f t="shared" si="54"/>
        <v>Obesity</v>
      </c>
      <c r="J1597" s="43" t="str">
        <f t="shared" si="55"/>
        <v>Normal</v>
      </c>
    </row>
    <row r="1598" spans="1:10" x14ac:dyDescent="0.25">
      <c r="A1598" s="11" t="s">
        <v>774</v>
      </c>
      <c r="B1598" s="11">
        <v>17.7</v>
      </c>
      <c r="C1598" s="11">
        <v>10.42</v>
      </c>
      <c r="D1598" s="11" t="s">
        <v>2381</v>
      </c>
      <c r="E1598" s="11" t="s">
        <v>2380</v>
      </c>
      <c r="F1598" s="11" t="s">
        <v>2380</v>
      </c>
      <c r="G1598" s="11">
        <v>2</v>
      </c>
      <c r="H1598" s="42" t="s">
        <v>2380</v>
      </c>
      <c r="I1598" s="11" t="str">
        <f t="shared" si="54"/>
        <v>Underweight</v>
      </c>
      <c r="J1598" s="43" t="str">
        <f t="shared" si="55"/>
        <v>Diabetes</v>
      </c>
    </row>
    <row r="1599" spans="1:10" x14ac:dyDescent="0.25">
      <c r="A1599" s="11" t="s">
        <v>773</v>
      </c>
      <c r="B1599" s="11">
        <v>17.2</v>
      </c>
      <c r="C1599" s="11">
        <v>6.45</v>
      </c>
      <c r="D1599" s="11" t="s">
        <v>2380</v>
      </c>
      <c r="E1599" s="11" t="s">
        <v>2380</v>
      </c>
      <c r="F1599" s="11" t="s">
        <v>2380</v>
      </c>
      <c r="G1599" s="11">
        <v>2</v>
      </c>
      <c r="H1599" s="41" t="s">
        <v>2380</v>
      </c>
      <c r="I1599" s="11" t="str">
        <f t="shared" si="54"/>
        <v>Underweight</v>
      </c>
      <c r="J1599" s="43" t="str">
        <f t="shared" si="55"/>
        <v>Diabetes</v>
      </c>
    </row>
    <row r="1600" spans="1:10" x14ac:dyDescent="0.25">
      <c r="A1600" s="11" t="s">
        <v>772</v>
      </c>
      <c r="B1600" s="11">
        <v>19.21</v>
      </c>
      <c r="C1600" s="11">
        <v>5.52</v>
      </c>
      <c r="D1600" s="11" t="s">
        <v>2380</v>
      </c>
      <c r="E1600" s="11" t="s">
        <v>2380</v>
      </c>
      <c r="F1600" s="11" t="s">
        <v>2380</v>
      </c>
      <c r="G1600" s="11">
        <v>2</v>
      </c>
      <c r="H1600" s="41" t="s">
        <v>2380</v>
      </c>
      <c r="I1600" s="11" t="str">
        <f t="shared" si="54"/>
        <v>Healthy Weight</v>
      </c>
      <c r="J1600" s="43" t="str">
        <f t="shared" si="55"/>
        <v>Normal</v>
      </c>
    </row>
    <row r="1601" spans="1:10" x14ac:dyDescent="0.25">
      <c r="A1601" s="11" t="s">
        <v>771</v>
      </c>
      <c r="B1601" s="11">
        <v>23.2</v>
      </c>
      <c r="C1601" s="11">
        <v>4.41</v>
      </c>
      <c r="D1601" s="11" t="s">
        <v>2380</v>
      </c>
      <c r="E1601" s="11" t="s">
        <v>2380</v>
      </c>
      <c r="F1601" s="11" t="s">
        <v>2382</v>
      </c>
      <c r="G1601" s="11">
        <v>1</v>
      </c>
      <c r="H1601" s="41" t="s">
        <v>2380</v>
      </c>
      <c r="I1601" s="11" t="str">
        <f t="shared" si="54"/>
        <v>Healthy Weight</v>
      </c>
      <c r="J1601" s="43" t="str">
        <f t="shared" si="55"/>
        <v>Normal</v>
      </c>
    </row>
    <row r="1602" spans="1:10" x14ac:dyDescent="0.25">
      <c r="A1602" s="11" t="s">
        <v>770</v>
      </c>
      <c r="B1602" s="11">
        <v>32.5</v>
      </c>
      <c r="C1602" s="11">
        <v>4.6900000000000004</v>
      </c>
      <c r="D1602" s="11" t="s">
        <v>2381</v>
      </c>
      <c r="E1602" s="11" t="s">
        <v>2380</v>
      </c>
      <c r="F1602" s="11" t="s">
        <v>2382</v>
      </c>
      <c r="G1602" s="11">
        <v>1</v>
      </c>
      <c r="H1602" s="42" t="s">
        <v>2380</v>
      </c>
      <c r="I1602" s="11" t="str">
        <f t="shared" si="54"/>
        <v>Obesity</v>
      </c>
      <c r="J1602" s="43" t="str">
        <f t="shared" si="55"/>
        <v>Normal</v>
      </c>
    </row>
    <row r="1603" spans="1:10" x14ac:dyDescent="0.25">
      <c r="A1603" s="11" t="s">
        <v>769</v>
      </c>
      <c r="B1603" s="11">
        <v>20.9</v>
      </c>
      <c r="C1603" s="11">
        <v>6.94</v>
      </c>
      <c r="D1603" s="11" t="s">
        <v>2380</v>
      </c>
      <c r="E1603" s="11" t="s">
        <v>2380</v>
      </c>
      <c r="F1603" s="11" t="s">
        <v>2380</v>
      </c>
      <c r="G1603" s="12">
        <v>0</v>
      </c>
      <c r="H1603" s="41" t="s">
        <v>2380</v>
      </c>
      <c r="I1603" s="11" t="str">
        <f t="shared" ref="I1603:I1666" si="56">IF(B1603 &lt; 18.5, "Underweight", IF(B1603 &lt; 25, "Healthy Weight", IF(B1603 &lt; 30, "Overweight", "Obesity")))</f>
        <v>Healthy Weight</v>
      </c>
      <c r="J1603" s="43" t="str">
        <f t="shared" ref="J1603:J1666" si="57">IF(C1603 &lt; 5.7, "Normal", IF(C1603 &lt;= 6.4, "Prediabetes", "Diabetes"))</f>
        <v>Diabetes</v>
      </c>
    </row>
    <row r="1604" spans="1:10" x14ac:dyDescent="0.25">
      <c r="A1604" s="11" t="s">
        <v>768</v>
      </c>
      <c r="B1604" s="11">
        <v>19.11</v>
      </c>
      <c r="C1604" s="11">
        <v>4.3499999999999996</v>
      </c>
      <c r="D1604" s="11" t="s">
        <v>2380</v>
      </c>
      <c r="E1604" s="11" t="s">
        <v>2380</v>
      </c>
      <c r="F1604" s="11" t="s">
        <v>2380</v>
      </c>
      <c r="G1604" s="11">
        <v>2</v>
      </c>
      <c r="H1604" s="41" t="s">
        <v>2380</v>
      </c>
      <c r="I1604" s="11" t="str">
        <f t="shared" si="56"/>
        <v>Healthy Weight</v>
      </c>
      <c r="J1604" s="43" t="str">
        <f t="shared" si="57"/>
        <v>Normal</v>
      </c>
    </row>
    <row r="1605" spans="1:10" x14ac:dyDescent="0.25">
      <c r="A1605" s="11" t="s">
        <v>767</v>
      </c>
      <c r="B1605" s="11">
        <v>31.17</v>
      </c>
      <c r="C1605" s="11">
        <v>5.28</v>
      </c>
      <c r="D1605" s="11" t="s">
        <v>2380</v>
      </c>
      <c r="E1605" s="11" t="s">
        <v>2380</v>
      </c>
      <c r="F1605" s="11" t="s">
        <v>2380</v>
      </c>
      <c r="G1605" s="11">
        <v>1</v>
      </c>
      <c r="H1605" s="41" t="s">
        <v>2380</v>
      </c>
      <c r="I1605" s="11" t="str">
        <f t="shared" si="56"/>
        <v>Obesity</v>
      </c>
      <c r="J1605" s="43" t="str">
        <f t="shared" si="57"/>
        <v>Normal</v>
      </c>
    </row>
    <row r="1606" spans="1:10" x14ac:dyDescent="0.25">
      <c r="A1606" s="11" t="s">
        <v>766</v>
      </c>
      <c r="B1606" s="11">
        <v>36.08</v>
      </c>
      <c r="C1606" s="11">
        <v>4.29</v>
      </c>
      <c r="D1606" s="11" t="s">
        <v>2380</v>
      </c>
      <c r="E1606" s="11" t="s">
        <v>2380</v>
      </c>
      <c r="F1606" s="11" t="s">
        <v>2380</v>
      </c>
      <c r="G1606" s="12">
        <v>0</v>
      </c>
      <c r="H1606" s="41" t="s">
        <v>2380</v>
      </c>
      <c r="I1606" s="11" t="str">
        <f t="shared" si="56"/>
        <v>Obesity</v>
      </c>
      <c r="J1606" s="43" t="str">
        <f t="shared" si="57"/>
        <v>Normal</v>
      </c>
    </row>
    <row r="1607" spans="1:10" x14ac:dyDescent="0.25">
      <c r="A1607" s="11" t="s">
        <v>765</v>
      </c>
      <c r="B1607" s="11">
        <v>28.024999999999999</v>
      </c>
      <c r="C1607" s="11">
        <v>5.69</v>
      </c>
      <c r="D1607" s="11" t="s">
        <v>2381</v>
      </c>
      <c r="E1607" s="11" t="s">
        <v>2380</v>
      </c>
      <c r="F1607" s="11" t="s">
        <v>2380</v>
      </c>
      <c r="G1607" s="12">
        <v>0</v>
      </c>
      <c r="H1607" s="42" t="s">
        <v>2380</v>
      </c>
      <c r="I1607" s="11" t="str">
        <f t="shared" si="56"/>
        <v>Overweight</v>
      </c>
      <c r="J1607" s="43" t="str">
        <f t="shared" si="57"/>
        <v>Normal</v>
      </c>
    </row>
    <row r="1608" spans="1:10" x14ac:dyDescent="0.25">
      <c r="A1608" s="11" t="s">
        <v>764</v>
      </c>
      <c r="B1608" s="11">
        <v>24.32</v>
      </c>
      <c r="C1608" s="11">
        <v>5.56</v>
      </c>
      <c r="D1608" s="11" t="s">
        <v>2381</v>
      </c>
      <c r="E1608" s="11" t="s">
        <v>2380</v>
      </c>
      <c r="F1608" s="11" t="s">
        <v>2380</v>
      </c>
      <c r="G1608" s="12">
        <v>0</v>
      </c>
      <c r="H1608" s="42" t="s">
        <v>2380</v>
      </c>
      <c r="I1608" s="11" t="str">
        <f t="shared" si="56"/>
        <v>Healthy Weight</v>
      </c>
      <c r="J1608" s="43" t="str">
        <f t="shared" si="57"/>
        <v>Normal</v>
      </c>
    </row>
    <row r="1609" spans="1:10" x14ac:dyDescent="0.25">
      <c r="A1609" s="11" t="s">
        <v>763</v>
      </c>
      <c r="B1609" s="11">
        <v>38</v>
      </c>
      <c r="C1609" s="11">
        <v>5.41</v>
      </c>
      <c r="D1609" s="11" t="s">
        <v>2381</v>
      </c>
      <c r="E1609" s="11" t="s">
        <v>2380</v>
      </c>
      <c r="F1609" s="11" t="s">
        <v>2380</v>
      </c>
      <c r="G1609" s="11">
        <v>1</v>
      </c>
      <c r="H1609" s="42" t="s">
        <v>2380</v>
      </c>
      <c r="I1609" s="11" t="str">
        <f t="shared" si="56"/>
        <v>Obesity</v>
      </c>
      <c r="J1609" s="43" t="str">
        <f t="shared" si="57"/>
        <v>Normal</v>
      </c>
    </row>
    <row r="1610" spans="1:10" x14ac:dyDescent="0.25">
      <c r="A1610" s="11" t="s">
        <v>762</v>
      </c>
      <c r="B1610" s="11">
        <v>31.6</v>
      </c>
      <c r="C1610" s="11">
        <v>10.85</v>
      </c>
      <c r="D1610" s="11" t="s">
        <v>2381</v>
      </c>
      <c r="E1610" s="11" t="s">
        <v>2380</v>
      </c>
      <c r="F1610" s="11" t="s">
        <v>2380</v>
      </c>
      <c r="G1610" s="12">
        <v>0</v>
      </c>
      <c r="H1610" s="42" t="s">
        <v>2380</v>
      </c>
      <c r="I1610" s="11" t="str">
        <f t="shared" si="56"/>
        <v>Obesity</v>
      </c>
      <c r="J1610" s="43" t="str">
        <f t="shared" si="57"/>
        <v>Diabetes</v>
      </c>
    </row>
    <row r="1611" spans="1:10" x14ac:dyDescent="0.25">
      <c r="A1611" s="11" t="s">
        <v>761</v>
      </c>
      <c r="B1611" s="11">
        <v>31.02</v>
      </c>
      <c r="C1611" s="11">
        <v>11.63</v>
      </c>
      <c r="D1611" s="11" t="s">
        <v>2381</v>
      </c>
      <c r="E1611" s="11" t="s">
        <v>2380</v>
      </c>
      <c r="F1611" s="11" t="s">
        <v>2380</v>
      </c>
      <c r="G1611" s="12">
        <v>0</v>
      </c>
      <c r="H1611" s="42" t="s">
        <v>2380</v>
      </c>
      <c r="I1611" s="11" t="str">
        <f t="shared" si="56"/>
        <v>Obesity</v>
      </c>
      <c r="J1611" s="43" t="str">
        <f t="shared" si="57"/>
        <v>Diabetes</v>
      </c>
    </row>
    <row r="1612" spans="1:10" x14ac:dyDescent="0.25">
      <c r="A1612" s="11" t="s">
        <v>760</v>
      </c>
      <c r="B1612" s="11">
        <v>29.26</v>
      </c>
      <c r="C1612" s="11">
        <v>5.68</v>
      </c>
      <c r="D1612" s="11" t="s">
        <v>2381</v>
      </c>
      <c r="E1612" s="11" t="s">
        <v>2380</v>
      </c>
      <c r="F1612" s="11" t="s">
        <v>2380</v>
      </c>
      <c r="G1612" s="11">
        <v>1</v>
      </c>
      <c r="H1612" s="42" t="s">
        <v>2380</v>
      </c>
      <c r="I1612" s="11" t="str">
        <f t="shared" si="56"/>
        <v>Overweight</v>
      </c>
      <c r="J1612" s="43" t="str">
        <f t="shared" si="57"/>
        <v>Normal</v>
      </c>
    </row>
    <row r="1613" spans="1:10" x14ac:dyDescent="0.25">
      <c r="A1613" s="11" t="s">
        <v>759</v>
      </c>
      <c r="B1613" s="11">
        <v>15.09</v>
      </c>
      <c r="C1613" s="11">
        <v>7.59</v>
      </c>
      <c r="D1613" s="11" t="s">
        <v>2381</v>
      </c>
      <c r="E1613" s="11" t="s">
        <v>2380</v>
      </c>
      <c r="F1613" s="11" t="s">
        <v>2380</v>
      </c>
      <c r="G1613" s="11">
        <v>2</v>
      </c>
      <c r="H1613" s="42" t="s">
        <v>2380</v>
      </c>
      <c r="I1613" s="11" t="str">
        <f t="shared" si="56"/>
        <v>Underweight</v>
      </c>
      <c r="J1613" s="43" t="str">
        <f t="shared" si="57"/>
        <v>Diabetes</v>
      </c>
    </row>
    <row r="1614" spans="1:10" x14ac:dyDescent="0.25">
      <c r="A1614" s="11" t="s">
        <v>758</v>
      </c>
      <c r="B1614" s="11">
        <v>22.63</v>
      </c>
      <c r="C1614" s="11">
        <v>5.09</v>
      </c>
      <c r="D1614" s="11" t="s">
        <v>2381</v>
      </c>
      <c r="E1614" s="11" t="s">
        <v>2380</v>
      </c>
      <c r="F1614" s="11" t="s">
        <v>2380</v>
      </c>
      <c r="G1614" s="12">
        <v>0</v>
      </c>
      <c r="H1614" s="42" t="s">
        <v>2380</v>
      </c>
      <c r="I1614" s="11" t="str">
        <f t="shared" si="56"/>
        <v>Healthy Weight</v>
      </c>
      <c r="J1614" s="43" t="str">
        <f t="shared" si="57"/>
        <v>Normal</v>
      </c>
    </row>
    <row r="1615" spans="1:10" x14ac:dyDescent="0.25">
      <c r="A1615" s="11" t="s">
        <v>757</v>
      </c>
      <c r="B1615" s="11">
        <v>23.46</v>
      </c>
      <c r="C1615" s="11">
        <v>4.21</v>
      </c>
      <c r="D1615" s="11" t="s">
        <v>2380</v>
      </c>
      <c r="E1615" s="11" t="s">
        <v>2380</v>
      </c>
      <c r="F1615" s="11" t="s">
        <v>2380</v>
      </c>
      <c r="G1615" s="11">
        <v>1</v>
      </c>
      <c r="H1615" s="41" t="s">
        <v>2380</v>
      </c>
      <c r="I1615" s="11" t="str">
        <f t="shared" si="56"/>
        <v>Healthy Weight</v>
      </c>
      <c r="J1615" s="43" t="str">
        <f t="shared" si="57"/>
        <v>Normal</v>
      </c>
    </row>
    <row r="1616" spans="1:10" x14ac:dyDescent="0.25">
      <c r="A1616" s="11" t="s">
        <v>756</v>
      </c>
      <c r="B1616" s="11">
        <v>22.56</v>
      </c>
      <c r="C1616" s="11">
        <v>4.34</v>
      </c>
      <c r="D1616" s="11" t="s">
        <v>2381</v>
      </c>
      <c r="E1616" s="11" t="s">
        <v>2380</v>
      </c>
      <c r="F1616" s="11" t="s">
        <v>2380</v>
      </c>
      <c r="G1616" s="12">
        <v>0</v>
      </c>
      <c r="H1616" s="42" t="s">
        <v>2380</v>
      </c>
      <c r="I1616" s="11" t="str">
        <f t="shared" si="56"/>
        <v>Healthy Weight</v>
      </c>
      <c r="J1616" s="43" t="str">
        <f t="shared" si="57"/>
        <v>Normal</v>
      </c>
    </row>
    <row r="1617" spans="1:10" x14ac:dyDescent="0.25">
      <c r="A1617" s="11" t="s">
        <v>755</v>
      </c>
      <c r="B1617" s="11">
        <v>19.28</v>
      </c>
      <c r="C1617" s="11">
        <v>11.85</v>
      </c>
      <c r="D1617" s="11" t="s">
        <v>2380</v>
      </c>
      <c r="E1617" s="11" t="s">
        <v>2380</v>
      </c>
      <c r="F1617" s="11" t="s">
        <v>2380</v>
      </c>
      <c r="G1617" s="11">
        <v>2</v>
      </c>
      <c r="H1617" s="41" t="s">
        <v>2380</v>
      </c>
      <c r="I1617" s="11" t="str">
        <f t="shared" si="56"/>
        <v>Healthy Weight</v>
      </c>
      <c r="J1617" s="43" t="str">
        <f t="shared" si="57"/>
        <v>Diabetes</v>
      </c>
    </row>
    <row r="1618" spans="1:10" x14ac:dyDescent="0.25">
      <c r="A1618" s="11" t="s">
        <v>754</v>
      </c>
      <c r="B1618" s="11">
        <v>15.37</v>
      </c>
      <c r="C1618" s="11">
        <v>9.61</v>
      </c>
      <c r="D1618" s="11" t="s">
        <v>2381</v>
      </c>
      <c r="E1618" s="11" t="s">
        <v>2380</v>
      </c>
      <c r="F1618" s="11" t="s">
        <v>2380</v>
      </c>
      <c r="G1618" s="11">
        <v>2</v>
      </c>
      <c r="H1618" s="42" t="s">
        <v>2380</v>
      </c>
      <c r="I1618" s="11" t="str">
        <f t="shared" si="56"/>
        <v>Underweight</v>
      </c>
      <c r="J1618" s="43" t="str">
        <f t="shared" si="57"/>
        <v>Diabetes</v>
      </c>
    </row>
    <row r="1619" spans="1:10" x14ac:dyDescent="0.25">
      <c r="A1619" s="11" t="s">
        <v>753</v>
      </c>
      <c r="B1619" s="11">
        <v>18.71</v>
      </c>
      <c r="C1619" s="11">
        <v>5.29</v>
      </c>
      <c r="D1619" s="11" t="s">
        <v>2381</v>
      </c>
      <c r="E1619" s="11" t="s">
        <v>2380</v>
      </c>
      <c r="F1619" s="11" t="s">
        <v>2380</v>
      </c>
      <c r="G1619" s="12">
        <v>0</v>
      </c>
      <c r="H1619" s="42" t="s">
        <v>2380</v>
      </c>
      <c r="I1619" s="11" t="str">
        <f t="shared" si="56"/>
        <v>Healthy Weight</v>
      </c>
      <c r="J1619" s="43" t="str">
        <f t="shared" si="57"/>
        <v>Normal</v>
      </c>
    </row>
    <row r="1620" spans="1:10" x14ac:dyDescent="0.25">
      <c r="A1620" s="11" t="s">
        <v>752</v>
      </c>
      <c r="B1620" s="11">
        <v>20.61</v>
      </c>
      <c r="C1620" s="11">
        <v>6.89</v>
      </c>
      <c r="D1620" s="11" t="s">
        <v>2380</v>
      </c>
      <c r="E1620" s="11" t="s">
        <v>2380</v>
      </c>
      <c r="F1620" s="11" t="s">
        <v>2380</v>
      </c>
      <c r="G1620" s="12">
        <v>0</v>
      </c>
      <c r="H1620" s="41" t="s">
        <v>2380</v>
      </c>
      <c r="I1620" s="11" t="str">
        <f t="shared" si="56"/>
        <v>Healthy Weight</v>
      </c>
      <c r="J1620" s="43" t="str">
        <f t="shared" si="57"/>
        <v>Diabetes</v>
      </c>
    </row>
    <row r="1621" spans="1:10" x14ac:dyDescent="0.25">
      <c r="A1621" s="11" t="s">
        <v>751</v>
      </c>
      <c r="B1621" s="11">
        <v>15.99</v>
      </c>
      <c r="C1621" s="11">
        <v>4.57</v>
      </c>
      <c r="D1621" s="11" t="s">
        <v>2381</v>
      </c>
      <c r="E1621" s="11" t="s">
        <v>2380</v>
      </c>
      <c r="F1621" s="11" t="s">
        <v>2382</v>
      </c>
      <c r="G1621" s="11">
        <v>1</v>
      </c>
      <c r="H1621" s="42" t="s">
        <v>2380</v>
      </c>
      <c r="I1621" s="11" t="str">
        <f t="shared" si="56"/>
        <v>Underweight</v>
      </c>
      <c r="J1621" s="43" t="str">
        <f t="shared" si="57"/>
        <v>Normal</v>
      </c>
    </row>
    <row r="1622" spans="1:10" x14ac:dyDescent="0.25">
      <c r="A1622" s="11" t="s">
        <v>750</v>
      </c>
      <c r="B1622" s="11">
        <v>33.155000000000001</v>
      </c>
      <c r="C1622" s="11">
        <v>4.32</v>
      </c>
      <c r="D1622" s="11" t="s">
        <v>2380</v>
      </c>
      <c r="E1622" s="11" t="s">
        <v>2380</v>
      </c>
      <c r="F1622" s="11" t="s">
        <v>2380</v>
      </c>
      <c r="G1622" s="12">
        <v>0</v>
      </c>
      <c r="H1622" s="41" t="s">
        <v>2380</v>
      </c>
      <c r="I1622" s="11" t="str">
        <f t="shared" si="56"/>
        <v>Obesity</v>
      </c>
      <c r="J1622" s="43" t="str">
        <f t="shared" si="57"/>
        <v>Normal</v>
      </c>
    </row>
    <row r="1623" spans="1:10" x14ac:dyDescent="0.25">
      <c r="A1623" s="11" t="s">
        <v>749</v>
      </c>
      <c r="B1623" s="11">
        <v>26.22</v>
      </c>
      <c r="C1623" s="11">
        <v>5.57</v>
      </c>
      <c r="D1623" s="11" t="s">
        <v>2381</v>
      </c>
      <c r="E1623" s="11" t="s">
        <v>2380</v>
      </c>
      <c r="F1623" s="11" t="s">
        <v>2382</v>
      </c>
      <c r="G1623" s="11">
        <v>1</v>
      </c>
      <c r="H1623" s="42" t="s">
        <v>2380</v>
      </c>
      <c r="I1623" s="11" t="str">
        <f t="shared" si="56"/>
        <v>Overweight</v>
      </c>
      <c r="J1623" s="43" t="str">
        <f t="shared" si="57"/>
        <v>Normal</v>
      </c>
    </row>
    <row r="1624" spans="1:10" x14ac:dyDescent="0.25">
      <c r="A1624" s="11" t="s">
        <v>748</v>
      </c>
      <c r="B1624" s="11">
        <v>21.85</v>
      </c>
      <c r="C1624" s="11">
        <v>5.26</v>
      </c>
      <c r="D1624" s="11" t="s">
        <v>2381</v>
      </c>
      <c r="E1624" s="11" t="s">
        <v>2380</v>
      </c>
      <c r="F1624" s="11" t="s">
        <v>2382</v>
      </c>
      <c r="G1624" s="11">
        <v>1</v>
      </c>
      <c r="H1624" s="42" t="s">
        <v>2380</v>
      </c>
      <c r="I1624" s="11" t="str">
        <f t="shared" si="56"/>
        <v>Healthy Weight</v>
      </c>
      <c r="J1624" s="43" t="str">
        <f t="shared" si="57"/>
        <v>Normal</v>
      </c>
    </row>
    <row r="1625" spans="1:10" x14ac:dyDescent="0.25">
      <c r="A1625" s="11" t="s">
        <v>747</v>
      </c>
      <c r="B1625" s="11">
        <v>30.495000000000001</v>
      </c>
      <c r="C1625" s="11">
        <v>6.25</v>
      </c>
      <c r="D1625" s="11" t="s">
        <v>2380</v>
      </c>
      <c r="E1625" s="11" t="s">
        <v>2380</v>
      </c>
      <c r="F1625" s="11" t="s">
        <v>2380</v>
      </c>
      <c r="G1625" s="12">
        <v>0</v>
      </c>
      <c r="H1625" s="41" t="s">
        <v>2380</v>
      </c>
      <c r="I1625" s="11" t="str">
        <f t="shared" si="56"/>
        <v>Obesity</v>
      </c>
      <c r="J1625" s="43" t="str">
        <f t="shared" si="57"/>
        <v>Prediabetes</v>
      </c>
    </row>
    <row r="1626" spans="1:10" x14ac:dyDescent="0.25">
      <c r="A1626" s="11" t="s">
        <v>746</v>
      </c>
      <c r="B1626" s="11">
        <v>34.104999999999997</v>
      </c>
      <c r="C1626" s="11">
        <v>5.67</v>
      </c>
      <c r="D1626" s="11" t="s">
        <v>2381</v>
      </c>
      <c r="E1626" s="11" t="s">
        <v>2380</v>
      </c>
      <c r="F1626" s="11" t="s">
        <v>2380</v>
      </c>
      <c r="G1626" s="12">
        <v>0</v>
      </c>
      <c r="H1626" s="42" t="s">
        <v>2380</v>
      </c>
      <c r="I1626" s="11" t="str">
        <f t="shared" si="56"/>
        <v>Obesity</v>
      </c>
      <c r="J1626" s="43" t="str">
        <f t="shared" si="57"/>
        <v>Normal</v>
      </c>
    </row>
    <row r="1627" spans="1:10" x14ac:dyDescent="0.25">
      <c r="A1627" s="11" t="s">
        <v>745</v>
      </c>
      <c r="B1627" s="11">
        <v>32.770000000000003</v>
      </c>
      <c r="C1627" s="11">
        <v>4.42</v>
      </c>
      <c r="D1627" s="11" t="s">
        <v>2381</v>
      </c>
      <c r="E1627" s="11" t="s">
        <v>2380</v>
      </c>
      <c r="F1627" s="11" t="s">
        <v>2380</v>
      </c>
      <c r="G1627" s="11">
        <v>1</v>
      </c>
      <c r="H1627" s="42" t="s">
        <v>2380</v>
      </c>
      <c r="I1627" s="11" t="str">
        <f t="shared" si="56"/>
        <v>Obesity</v>
      </c>
      <c r="J1627" s="43" t="str">
        <f t="shared" si="57"/>
        <v>Normal</v>
      </c>
    </row>
    <row r="1628" spans="1:10" x14ac:dyDescent="0.25">
      <c r="A1628" s="11" t="s">
        <v>744</v>
      </c>
      <c r="B1628" s="11">
        <v>16.850000000000001</v>
      </c>
      <c r="C1628" s="11">
        <v>11.75</v>
      </c>
      <c r="D1628" s="11" t="s">
        <v>2381</v>
      </c>
      <c r="E1628" s="11" t="s">
        <v>2380</v>
      </c>
      <c r="F1628" s="11" t="s">
        <v>2380</v>
      </c>
      <c r="G1628" s="11">
        <v>2</v>
      </c>
      <c r="H1628" s="42" t="s">
        <v>2380</v>
      </c>
      <c r="I1628" s="11" t="str">
        <f t="shared" si="56"/>
        <v>Underweight</v>
      </c>
      <c r="J1628" s="43" t="str">
        <f t="shared" si="57"/>
        <v>Diabetes</v>
      </c>
    </row>
    <row r="1629" spans="1:10" x14ac:dyDescent="0.25">
      <c r="A1629" s="11" t="s">
        <v>743</v>
      </c>
      <c r="B1629" s="11">
        <v>34.700000000000003</v>
      </c>
      <c r="C1629" s="11">
        <v>6.06</v>
      </c>
      <c r="D1629" s="11" t="s">
        <v>2380</v>
      </c>
      <c r="E1629" s="11" t="s">
        <v>2380</v>
      </c>
      <c r="F1629" s="11" t="s">
        <v>2380</v>
      </c>
      <c r="G1629" s="11">
        <v>1</v>
      </c>
      <c r="H1629" s="41" t="s">
        <v>2380</v>
      </c>
      <c r="I1629" s="11" t="str">
        <f t="shared" si="56"/>
        <v>Obesity</v>
      </c>
      <c r="J1629" s="43" t="str">
        <f t="shared" si="57"/>
        <v>Prediabetes</v>
      </c>
    </row>
    <row r="1630" spans="1:10" x14ac:dyDescent="0.25">
      <c r="A1630" s="11" t="s">
        <v>742</v>
      </c>
      <c r="B1630" s="11">
        <v>37.049999999999997</v>
      </c>
      <c r="C1630" s="11">
        <v>5.48</v>
      </c>
      <c r="D1630" s="11" t="s">
        <v>2380</v>
      </c>
      <c r="E1630" s="11" t="s">
        <v>2380</v>
      </c>
      <c r="F1630" s="11" t="s">
        <v>2380</v>
      </c>
      <c r="G1630" s="11">
        <v>1</v>
      </c>
      <c r="H1630" s="41" t="s">
        <v>2380</v>
      </c>
      <c r="I1630" s="11" t="str">
        <f t="shared" si="56"/>
        <v>Obesity</v>
      </c>
      <c r="J1630" s="43" t="str">
        <f t="shared" si="57"/>
        <v>Normal</v>
      </c>
    </row>
    <row r="1631" spans="1:10" x14ac:dyDescent="0.25">
      <c r="A1631" s="11" t="s">
        <v>741</v>
      </c>
      <c r="B1631" s="11">
        <v>18.78</v>
      </c>
      <c r="C1631" s="11">
        <v>4.45</v>
      </c>
      <c r="D1631" s="11" t="s">
        <v>2380</v>
      </c>
      <c r="E1631" s="11" t="s">
        <v>2380</v>
      </c>
      <c r="F1631" s="11" t="s">
        <v>2382</v>
      </c>
      <c r="G1631" s="11">
        <v>1</v>
      </c>
      <c r="H1631" s="41" t="s">
        <v>2380</v>
      </c>
      <c r="I1631" s="11" t="str">
        <f t="shared" si="56"/>
        <v>Healthy Weight</v>
      </c>
      <c r="J1631" s="43" t="str">
        <f t="shared" si="57"/>
        <v>Normal</v>
      </c>
    </row>
    <row r="1632" spans="1:10" x14ac:dyDescent="0.25">
      <c r="A1632" s="11" t="s">
        <v>740</v>
      </c>
      <c r="B1632" s="11">
        <v>28.024999999999999</v>
      </c>
      <c r="C1632" s="11">
        <v>5</v>
      </c>
      <c r="D1632" s="11" t="s">
        <v>2380</v>
      </c>
      <c r="E1632" s="11" t="s">
        <v>2380</v>
      </c>
      <c r="F1632" s="11" t="s">
        <v>2380</v>
      </c>
      <c r="G1632" s="11">
        <v>1</v>
      </c>
      <c r="H1632" s="41" t="s">
        <v>2380</v>
      </c>
      <c r="I1632" s="11" t="str">
        <f t="shared" si="56"/>
        <v>Overweight</v>
      </c>
      <c r="J1632" s="43" t="str">
        <f t="shared" si="57"/>
        <v>Normal</v>
      </c>
    </row>
    <row r="1633" spans="1:10" x14ac:dyDescent="0.25">
      <c r="A1633" s="11" t="s">
        <v>739</v>
      </c>
      <c r="B1633" s="11">
        <v>35.090000000000003</v>
      </c>
      <c r="C1633" s="11">
        <v>5.84</v>
      </c>
      <c r="D1633" s="11" t="s">
        <v>2380</v>
      </c>
      <c r="E1633" s="11" t="s">
        <v>2380</v>
      </c>
      <c r="F1633" s="11" t="s">
        <v>2380</v>
      </c>
      <c r="G1633" s="12">
        <v>0</v>
      </c>
      <c r="H1633" s="41" t="s">
        <v>2380</v>
      </c>
      <c r="I1633" s="11" t="str">
        <f t="shared" si="56"/>
        <v>Obesity</v>
      </c>
      <c r="J1633" s="43" t="str">
        <f t="shared" si="57"/>
        <v>Prediabetes</v>
      </c>
    </row>
    <row r="1634" spans="1:10" x14ac:dyDescent="0.25">
      <c r="A1634" s="11" t="s">
        <v>738</v>
      </c>
      <c r="B1634" s="11">
        <v>34.42</v>
      </c>
      <c r="C1634" s="11">
        <v>5.21</v>
      </c>
      <c r="D1634" s="11" t="s">
        <v>2381</v>
      </c>
      <c r="E1634" s="11" t="s">
        <v>2380</v>
      </c>
      <c r="F1634" s="11" t="s">
        <v>2380</v>
      </c>
      <c r="G1634" s="12">
        <v>0</v>
      </c>
      <c r="H1634" s="42" t="s">
        <v>2380</v>
      </c>
      <c r="I1634" s="11" t="str">
        <f t="shared" si="56"/>
        <v>Obesity</v>
      </c>
      <c r="J1634" s="43" t="str">
        <f t="shared" si="57"/>
        <v>Normal</v>
      </c>
    </row>
    <row r="1635" spans="1:10" x14ac:dyDescent="0.25">
      <c r="A1635" s="11" t="s">
        <v>737</v>
      </c>
      <c r="B1635" s="11">
        <v>29.4</v>
      </c>
      <c r="C1635" s="11">
        <v>4.26</v>
      </c>
      <c r="D1635" s="11" t="s">
        <v>2380</v>
      </c>
      <c r="E1635" s="11" t="s">
        <v>2380</v>
      </c>
      <c r="F1635" s="11" t="s">
        <v>2380</v>
      </c>
      <c r="G1635" s="12">
        <v>0</v>
      </c>
      <c r="H1635" s="41" t="s">
        <v>2380</v>
      </c>
      <c r="I1635" s="11" t="str">
        <f t="shared" si="56"/>
        <v>Overweight</v>
      </c>
      <c r="J1635" s="43" t="str">
        <f t="shared" si="57"/>
        <v>Normal</v>
      </c>
    </row>
    <row r="1636" spans="1:10" x14ac:dyDescent="0.25">
      <c r="A1636" s="11" t="s">
        <v>736</v>
      </c>
      <c r="B1636" s="11">
        <v>21.31</v>
      </c>
      <c r="C1636" s="11">
        <v>4.17</v>
      </c>
      <c r="D1636" s="11" t="s">
        <v>2380</v>
      </c>
      <c r="E1636" s="11" t="s">
        <v>2380</v>
      </c>
      <c r="F1636" s="11" t="s">
        <v>2380</v>
      </c>
      <c r="G1636" s="12">
        <v>0</v>
      </c>
      <c r="H1636" s="41" t="s">
        <v>2380</v>
      </c>
      <c r="I1636" s="11" t="str">
        <f t="shared" si="56"/>
        <v>Healthy Weight</v>
      </c>
      <c r="J1636" s="43" t="str">
        <f t="shared" si="57"/>
        <v>Normal</v>
      </c>
    </row>
    <row r="1637" spans="1:10" x14ac:dyDescent="0.25">
      <c r="A1637" s="11" t="s">
        <v>735</v>
      </c>
      <c r="B1637" s="11">
        <v>19.559999999999999</v>
      </c>
      <c r="C1637" s="11">
        <v>11.96</v>
      </c>
      <c r="D1637" s="11" t="s">
        <v>2380</v>
      </c>
      <c r="E1637" s="11" t="s">
        <v>2380</v>
      </c>
      <c r="F1637" s="11" t="s">
        <v>2380</v>
      </c>
      <c r="G1637" s="12">
        <v>0</v>
      </c>
      <c r="H1637" s="41" t="s">
        <v>2380</v>
      </c>
      <c r="I1637" s="11" t="str">
        <f t="shared" si="56"/>
        <v>Healthy Weight</v>
      </c>
      <c r="J1637" s="43" t="str">
        <f t="shared" si="57"/>
        <v>Diabetes</v>
      </c>
    </row>
    <row r="1638" spans="1:10" x14ac:dyDescent="0.25">
      <c r="A1638" s="11" t="s">
        <v>734</v>
      </c>
      <c r="B1638" s="11">
        <v>37.335000000000001</v>
      </c>
      <c r="C1638" s="11">
        <v>6.26</v>
      </c>
      <c r="D1638" s="11" t="s">
        <v>2381</v>
      </c>
      <c r="E1638" s="11" t="s">
        <v>2380</v>
      </c>
      <c r="F1638" s="11" t="s">
        <v>2380</v>
      </c>
      <c r="G1638" s="11">
        <v>1</v>
      </c>
      <c r="H1638" s="42" t="s">
        <v>2380</v>
      </c>
      <c r="I1638" s="11" t="str">
        <f t="shared" si="56"/>
        <v>Obesity</v>
      </c>
      <c r="J1638" s="43" t="str">
        <f t="shared" si="57"/>
        <v>Prediabetes</v>
      </c>
    </row>
    <row r="1639" spans="1:10" x14ac:dyDescent="0.25">
      <c r="A1639" s="11" t="s">
        <v>733</v>
      </c>
      <c r="B1639" s="11">
        <v>19.53</v>
      </c>
      <c r="C1639" s="11">
        <v>11.68</v>
      </c>
      <c r="D1639" s="11" t="s">
        <v>2380</v>
      </c>
      <c r="E1639" s="11" t="s">
        <v>2380</v>
      </c>
      <c r="F1639" s="11" t="s">
        <v>2380</v>
      </c>
      <c r="G1639" s="12">
        <v>0</v>
      </c>
      <c r="H1639" s="41" t="s">
        <v>2380</v>
      </c>
      <c r="I1639" s="11" t="str">
        <f t="shared" si="56"/>
        <v>Healthy Weight</v>
      </c>
      <c r="J1639" s="43" t="str">
        <f t="shared" si="57"/>
        <v>Diabetes</v>
      </c>
    </row>
    <row r="1640" spans="1:10" x14ac:dyDescent="0.25">
      <c r="A1640" s="11" t="s">
        <v>732</v>
      </c>
      <c r="B1640" s="11">
        <v>34.1</v>
      </c>
      <c r="C1640" s="11">
        <v>5.16</v>
      </c>
      <c r="D1640" s="11" t="s">
        <v>2380</v>
      </c>
      <c r="E1640" s="11" t="s">
        <v>2380</v>
      </c>
      <c r="F1640" s="11" t="s">
        <v>2380</v>
      </c>
      <c r="G1640" s="12">
        <v>0</v>
      </c>
      <c r="H1640" s="41" t="s">
        <v>2380</v>
      </c>
      <c r="I1640" s="11" t="str">
        <f t="shared" si="56"/>
        <v>Obesity</v>
      </c>
      <c r="J1640" s="43" t="str">
        <f t="shared" si="57"/>
        <v>Normal</v>
      </c>
    </row>
    <row r="1641" spans="1:10" x14ac:dyDescent="0.25">
      <c r="A1641" s="11" t="s">
        <v>731</v>
      </c>
      <c r="B1641" s="11">
        <v>16.5</v>
      </c>
      <c r="C1641" s="11">
        <v>6.9</v>
      </c>
      <c r="D1641" s="11" t="s">
        <v>2381</v>
      </c>
      <c r="E1641" s="11" t="s">
        <v>2380</v>
      </c>
      <c r="F1641" s="11" t="s">
        <v>2380</v>
      </c>
      <c r="G1641" s="11">
        <v>2</v>
      </c>
      <c r="H1641" s="42" t="s">
        <v>2380</v>
      </c>
      <c r="I1641" s="11" t="str">
        <f t="shared" si="56"/>
        <v>Underweight</v>
      </c>
      <c r="J1641" s="43" t="str">
        <f t="shared" si="57"/>
        <v>Diabetes</v>
      </c>
    </row>
    <row r="1642" spans="1:10" x14ac:dyDescent="0.25">
      <c r="A1642" s="11" t="s">
        <v>730</v>
      </c>
      <c r="B1642" s="11">
        <v>30.69</v>
      </c>
      <c r="C1642" s="11">
        <v>4.83</v>
      </c>
      <c r="D1642" s="11" t="s">
        <v>2380</v>
      </c>
      <c r="E1642" s="11" t="s">
        <v>2380</v>
      </c>
      <c r="F1642" s="11" t="s">
        <v>2380</v>
      </c>
      <c r="G1642" s="11">
        <v>1</v>
      </c>
      <c r="H1642" s="41" t="s">
        <v>2380</v>
      </c>
      <c r="I1642" s="11" t="str">
        <f t="shared" si="56"/>
        <v>Obesity</v>
      </c>
      <c r="J1642" s="43" t="str">
        <f t="shared" si="57"/>
        <v>Normal</v>
      </c>
    </row>
    <row r="1643" spans="1:10" x14ac:dyDescent="0.25">
      <c r="A1643" s="11" t="s">
        <v>729</v>
      </c>
      <c r="B1643" s="11">
        <v>28.93</v>
      </c>
      <c r="C1643" s="11">
        <v>4.87</v>
      </c>
      <c r="D1643" s="11" t="s">
        <v>2380</v>
      </c>
      <c r="E1643" s="11" t="s">
        <v>2380</v>
      </c>
      <c r="F1643" s="11" t="s">
        <v>2380</v>
      </c>
      <c r="G1643" s="11">
        <v>1</v>
      </c>
      <c r="H1643" s="41" t="s">
        <v>2380</v>
      </c>
      <c r="I1643" s="11" t="str">
        <f t="shared" si="56"/>
        <v>Overweight</v>
      </c>
      <c r="J1643" s="43" t="str">
        <f t="shared" si="57"/>
        <v>Normal</v>
      </c>
    </row>
    <row r="1644" spans="1:10" x14ac:dyDescent="0.25">
      <c r="A1644" s="11" t="s">
        <v>728</v>
      </c>
      <c r="B1644" s="11">
        <v>38.9</v>
      </c>
      <c r="C1644" s="11">
        <v>4.28</v>
      </c>
      <c r="D1644" s="11" t="s">
        <v>2380</v>
      </c>
      <c r="E1644" s="11" t="s">
        <v>2380</v>
      </c>
      <c r="F1644" s="11" t="s">
        <v>2380</v>
      </c>
      <c r="G1644" s="12">
        <v>0</v>
      </c>
      <c r="H1644" s="41" t="s">
        <v>2380</v>
      </c>
      <c r="I1644" s="11" t="str">
        <f t="shared" si="56"/>
        <v>Obesity</v>
      </c>
      <c r="J1644" s="43" t="str">
        <f t="shared" si="57"/>
        <v>Normal</v>
      </c>
    </row>
    <row r="1645" spans="1:10" x14ac:dyDescent="0.25">
      <c r="A1645" s="11" t="s">
        <v>727</v>
      </c>
      <c r="B1645" s="11">
        <v>26.9</v>
      </c>
      <c r="C1645" s="11">
        <v>4.07</v>
      </c>
      <c r="D1645" s="11" t="s">
        <v>2380</v>
      </c>
      <c r="E1645" s="11" t="s">
        <v>2380</v>
      </c>
      <c r="F1645" s="11" t="s">
        <v>2380</v>
      </c>
      <c r="G1645" s="12">
        <v>0</v>
      </c>
      <c r="H1645" s="41" t="s">
        <v>2380</v>
      </c>
      <c r="I1645" s="11" t="str">
        <f t="shared" si="56"/>
        <v>Overweight</v>
      </c>
      <c r="J1645" s="43" t="str">
        <f t="shared" si="57"/>
        <v>Normal</v>
      </c>
    </row>
    <row r="1646" spans="1:10" x14ac:dyDescent="0.25">
      <c r="A1646" s="11" t="s">
        <v>726</v>
      </c>
      <c r="B1646" s="11">
        <v>24.86</v>
      </c>
      <c r="C1646" s="11">
        <v>6.23</v>
      </c>
      <c r="D1646" s="11" t="s">
        <v>2380</v>
      </c>
      <c r="E1646" s="11" t="s">
        <v>2380</v>
      </c>
      <c r="F1646" s="11" t="s">
        <v>2380</v>
      </c>
      <c r="G1646" s="12">
        <v>0</v>
      </c>
      <c r="H1646" s="41" t="s">
        <v>2380</v>
      </c>
      <c r="I1646" s="11" t="str">
        <f t="shared" si="56"/>
        <v>Healthy Weight</v>
      </c>
      <c r="J1646" s="43" t="str">
        <f t="shared" si="57"/>
        <v>Prediabetes</v>
      </c>
    </row>
    <row r="1647" spans="1:10" x14ac:dyDescent="0.25">
      <c r="A1647" s="11" t="s">
        <v>725</v>
      </c>
      <c r="B1647" s="11">
        <v>39.14</v>
      </c>
      <c r="C1647" s="11">
        <v>6.24</v>
      </c>
      <c r="D1647" s="11" t="s">
        <v>2380</v>
      </c>
      <c r="E1647" s="11" t="s">
        <v>2381</v>
      </c>
      <c r="F1647" s="11" t="s">
        <v>2380</v>
      </c>
      <c r="G1647" s="11">
        <v>1</v>
      </c>
      <c r="H1647" s="41" t="s">
        <v>2380</v>
      </c>
      <c r="I1647" s="11" t="str">
        <f t="shared" si="56"/>
        <v>Obesity</v>
      </c>
      <c r="J1647" s="43" t="str">
        <f t="shared" si="57"/>
        <v>Prediabetes</v>
      </c>
    </row>
    <row r="1648" spans="1:10" x14ac:dyDescent="0.25">
      <c r="A1648" s="11" t="s">
        <v>724</v>
      </c>
      <c r="B1648" s="11">
        <v>39.799999999999997</v>
      </c>
      <c r="C1648" s="11">
        <v>6.17</v>
      </c>
      <c r="D1648" s="11" t="s">
        <v>2380</v>
      </c>
      <c r="E1648" s="11" t="s">
        <v>2380</v>
      </c>
      <c r="F1648" s="11" t="s">
        <v>2382</v>
      </c>
      <c r="G1648" s="11">
        <v>1</v>
      </c>
      <c r="H1648" s="41" t="s">
        <v>2380</v>
      </c>
      <c r="I1648" s="11" t="str">
        <f t="shared" si="56"/>
        <v>Obesity</v>
      </c>
      <c r="J1648" s="43" t="str">
        <f t="shared" si="57"/>
        <v>Prediabetes</v>
      </c>
    </row>
    <row r="1649" spans="1:10" x14ac:dyDescent="0.25">
      <c r="A1649" s="11" t="s">
        <v>723</v>
      </c>
      <c r="B1649" s="11">
        <v>34.32</v>
      </c>
      <c r="C1649" s="11">
        <v>5.16</v>
      </c>
      <c r="D1649" s="11" t="s">
        <v>2380</v>
      </c>
      <c r="E1649" s="11" t="s">
        <v>2380</v>
      </c>
      <c r="F1649" s="11" t="s">
        <v>2380</v>
      </c>
      <c r="G1649" s="11">
        <v>1</v>
      </c>
      <c r="H1649" s="41" t="s">
        <v>2380</v>
      </c>
      <c r="I1649" s="11" t="str">
        <f t="shared" si="56"/>
        <v>Obesity</v>
      </c>
      <c r="J1649" s="43" t="str">
        <f t="shared" si="57"/>
        <v>Normal</v>
      </c>
    </row>
    <row r="1650" spans="1:10" x14ac:dyDescent="0.25">
      <c r="A1650" s="11" t="s">
        <v>722</v>
      </c>
      <c r="B1650" s="11">
        <v>32.51</v>
      </c>
      <c r="C1650" s="11">
        <v>4.3</v>
      </c>
      <c r="D1650" s="11" t="s">
        <v>2380</v>
      </c>
      <c r="E1650" s="11" t="s">
        <v>2380</v>
      </c>
      <c r="F1650" s="11" t="s">
        <v>2380</v>
      </c>
      <c r="G1650" s="12">
        <v>0</v>
      </c>
      <c r="H1650" s="41" t="s">
        <v>2380</v>
      </c>
      <c r="I1650" s="11" t="str">
        <f t="shared" si="56"/>
        <v>Obesity</v>
      </c>
      <c r="J1650" s="43" t="str">
        <f t="shared" si="57"/>
        <v>Normal</v>
      </c>
    </row>
    <row r="1651" spans="1:10" x14ac:dyDescent="0.25">
      <c r="A1651" s="11" t="s">
        <v>721</v>
      </c>
      <c r="B1651" s="11">
        <v>30.71</v>
      </c>
      <c r="C1651" s="11">
        <v>6.14</v>
      </c>
      <c r="D1651" s="11" t="s">
        <v>2380</v>
      </c>
      <c r="E1651" s="11" t="s">
        <v>2380</v>
      </c>
      <c r="F1651" s="11" t="s">
        <v>2382</v>
      </c>
      <c r="G1651" s="11">
        <v>1</v>
      </c>
      <c r="H1651" s="41" t="s">
        <v>2380</v>
      </c>
      <c r="I1651" s="11" t="str">
        <f t="shared" si="56"/>
        <v>Obesity</v>
      </c>
      <c r="J1651" s="43" t="str">
        <f t="shared" si="57"/>
        <v>Prediabetes</v>
      </c>
    </row>
    <row r="1652" spans="1:10" x14ac:dyDescent="0.25">
      <c r="A1652" s="11" t="s">
        <v>720</v>
      </c>
      <c r="B1652" s="11">
        <v>28.9</v>
      </c>
      <c r="C1652" s="11">
        <v>5.36</v>
      </c>
      <c r="D1652" s="11" t="s">
        <v>2380</v>
      </c>
      <c r="E1652" s="11" t="s">
        <v>2380</v>
      </c>
      <c r="F1652" s="11" t="s">
        <v>2380</v>
      </c>
      <c r="G1652" s="11">
        <v>1</v>
      </c>
      <c r="H1652" s="41" t="s">
        <v>2380</v>
      </c>
      <c r="I1652" s="11" t="str">
        <f t="shared" si="56"/>
        <v>Overweight</v>
      </c>
      <c r="J1652" s="43" t="str">
        <f t="shared" si="57"/>
        <v>Normal</v>
      </c>
    </row>
    <row r="1653" spans="1:10" x14ac:dyDescent="0.25">
      <c r="A1653" s="11" t="s">
        <v>719</v>
      </c>
      <c r="B1653" s="11">
        <v>36.19</v>
      </c>
      <c r="C1653" s="11">
        <v>4.3</v>
      </c>
      <c r="D1653" s="11" t="s">
        <v>2380</v>
      </c>
      <c r="E1653" s="11" t="s">
        <v>2380</v>
      </c>
      <c r="F1653" s="11" t="s">
        <v>2380</v>
      </c>
      <c r="G1653" s="12">
        <v>0</v>
      </c>
      <c r="H1653" s="41" t="s">
        <v>2380</v>
      </c>
      <c r="I1653" s="11" t="str">
        <f t="shared" si="56"/>
        <v>Obesity</v>
      </c>
      <c r="J1653" s="43" t="str">
        <f t="shared" si="57"/>
        <v>Normal</v>
      </c>
    </row>
    <row r="1654" spans="1:10" x14ac:dyDescent="0.25">
      <c r="A1654" s="11" t="s">
        <v>718</v>
      </c>
      <c r="B1654" s="11">
        <v>29.6</v>
      </c>
      <c r="C1654" s="11">
        <v>4.09</v>
      </c>
      <c r="D1654" s="11" t="s">
        <v>2380</v>
      </c>
      <c r="E1654" s="11" t="s">
        <v>2380</v>
      </c>
      <c r="F1654" s="11" t="s">
        <v>2380</v>
      </c>
      <c r="G1654" s="12">
        <v>0</v>
      </c>
      <c r="H1654" s="41" t="s">
        <v>2380</v>
      </c>
      <c r="I1654" s="11" t="str">
        <f t="shared" si="56"/>
        <v>Overweight</v>
      </c>
      <c r="J1654" s="43" t="str">
        <f t="shared" si="57"/>
        <v>Normal</v>
      </c>
    </row>
    <row r="1655" spans="1:10" x14ac:dyDescent="0.25">
      <c r="A1655" s="11" t="s">
        <v>717</v>
      </c>
      <c r="B1655" s="11">
        <v>30.95</v>
      </c>
      <c r="C1655" s="11">
        <v>6.27</v>
      </c>
      <c r="D1655" s="11" t="s">
        <v>2380</v>
      </c>
      <c r="E1655" s="11" t="s">
        <v>2380</v>
      </c>
      <c r="F1655" s="11" t="s">
        <v>2382</v>
      </c>
      <c r="G1655" s="11">
        <v>1</v>
      </c>
      <c r="H1655" s="41" t="s">
        <v>2380</v>
      </c>
      <c r="I1655" s="11" t="str">
        <f t="shared" si="56"/>
        <v>Obesity</v>
      </c>
      <c r="J1655" s="43" t="str">
        <f t="shared" si="57"/>
        <v>Prediabetes</v>
      </c>
    </row>
    <row r="1656" spans="1:10" x14ac:dyDescent="0.25">
      <c r="A1656" s="11" t="s">
        <v>716</v>
      </c>
      <c r="B1656" s="11">
        <v>19.95</v>
      </c>
      <c r="C1656" s="11">
        <v>5.39</v>
      </c>
      <c r="D1656" s="11" t="s">
        <v>2380</v>
      </c>
      <c r="E1656" s="11" t="s">
        <v>2380</v>
      </c>
      <c r="F1656" s="11" t="s">
        <v>2380</v>
      </c>
      <c r="G1656" s="11">
        <v>1</v>
      </c>
      <c r="H1656" s="41" t="s">
        <v>2380</v>
      </c>
      <c r="I1656" s="11" t="str">
        <f t="shared" si="56"/>
        <v>Healthy Weight</v>
      </c>
      <c r="J1656" s="43" t="str">
        <f t="shared" si="57"/>
        <v>Normal</v>
      </c>
    </row>
    <row r="1657" spans="1:10" x14ac:dyDescent="0.25">
      <c r="A1657" s="11" t="s">
        <v>715</v>
      </c>
      <c r="B1657" s="11">
        <v>23.65</v>
      </c>
      <c r="C1657" s="11">
        <v>5.75</v>
      </c>
      <c r="D1657" s="11" t="s">
        <v>2381</v>
      </c>
      <c r="E1657" s="11" t="s">
        <v>2380</v>
      </c>
      <c r="F1657" s="11" t="s">
        <v>2380</v>
      </c>
      <c r="G1657" s="12">
        <v>0</v>
      </c>
      <c r="H1657" s="42" t="s">
        <v>2380</v>
      </c>
      <c r="I1657" s="11" t="str">
        <f t="shared" si="56"/>
        <v>Healthy Weight</v>
      </c>
      <c r="J1657" s="43" t="str">
        <f t="shared" si="57"/>
        <v>Prediabetes</v>
      </c>
    </row>
    <row r="1658" spans="1:10" x14ac:dyDescent="0.25">
      <c r="A1658" s="11" t="s">
        <v>714</v>
      </c>
      <c r="B1658" s="11">
        <v>43.34</v>
      </c>
      <c r="C1658" s="11">
        <v>4.91</v>
      </c>
      <c r="D1658" s="11" t="s">
        <v>2380</v>
      </c>
      <c r="E1658" s="11" t="s">
        <v>2380</v>
      </c>
      <c r="F1658" s="11" t="s">
        <v>2380</v>
      </c>
      <c r="G1658" s="11">
        <v>1</v>
      </c>
      <c r="H1658" s="41" t="s">
        <v>2380</v>
      </c>
      <c r="I1658" s="11" t="str">
        <f t="shared" si="56"/>
        <v>Obesity</v>
      </c>
      <c r="J1658" s="43" t="str">
        <f t="shared" si="57"/>
        <v>Normal</v>
      </c>
    </row>
    <row r="1659" spans="1:10" x14ac:dyDescent="0.25">
      <c r="A1659" s="11" t="s">
        <v>713</v>
      </c>
      <c r="B1659" s="11">
        <v>31.98</v>
      </c>
      <c r="C1659" s="11">
        <v>4.46</v>
      </c>
      <c r="D1659" s="11" t="s">
        <v>2381</v>
      </c>
      <c r="E1659" s="11" t="s">
        <v>2380</v>
      </c>
      <c r="F1659" s="11" t="s">
        <v>2380</v>
      </c>
      <c r="G1659" s="11">
        <v>1</v>
      </c>
      <c r="H1659" s="42" t="s">
        <v>2380</v>
      </c>
      <c r="I1659" s="11" t="str">
        <f t="shared" si="56"/>
        <v>Obesity</v>
      </c>
      <c r="J1659" s="43" t="str">
        <f t="shared" si="57"/>
        <v>Normal</v>
      </c>
    </row>
    <row r="1660" spans="1:10" x14ac:dyDescent="0.25">
      <c r="A1660" s="11" t="s">
        <v>712</v>
      </c>
      <c r="B1660" s="11">
        <v>35.86</v>
      </c>
      <c r="C1660" s="11">
        <v>6.22</v>
      </c>
      <c r="D1660" s="11" t="s">
        <v>2380</v>
      </c>
      <c r="E1660" s="11" t="s">
        <v>2380</v>
      </c>
      <c r="F1660" s="11" t="s">
        <v>2380</v>
      </c>
      <c r="G1660" s="11">
        <v>1</v>
      </c>
      <c r="H1660" s="41" t="s">
        <v>2380</v>
      </c>
      <c r="I1660" s="11" t="str">
        <f t="shared" si="56"/>
        <v>Obesity</v>
      </c>
      <c r="J1660" s="43" t="str">
        <f t="shared" si="57"/>
        <v>Prediabetes</v>
      </c>
    </row>
    <row r="1661" spans="1:10" x14ac:dyDescent="0.25">
      <c r="A1661" s="11" t="s">
        <v>711</v>
      </c>
      <c r="B1661" s="11">
        <v>15.2</v>
      </c>
      <c r="C1661" s="11">
        <v>8.82</v>
      </c>
      <c r="D1661" s="11" t="s">
        <v>2380</v>
      </c>
      <c r="E1661" s="11" t="s">
        <v>2380</v>
      </c>
      <c r="F1661" s="11" t="s">
        <v>2380</v>
      </c>
      <c r="G1661" s="12">
        <v>0</v>
      </c>
      <c r="H1661" s="41" t="s">
        <v>2380</v>
      </c>
      <c r="I1661" s="11" t="str">
        <f t="shared" si="56"/>
        <v>Underweight</v>
      </c>
      <c r="J1661" s="43" t="str">
        <f t="shared" si="57"/>
        <v>Diabetes</v>
      </c>
    </row>
    <row r="1662" spans="1:10" x14ac:dyDescent="0.25">
      <c r="A1662" s="11" t="s">
        <v>710</v>
      </c>
      <c r="B1662" s="11">
        <v>37.200000000000003</v>
      </c>
      <c r="C1662" s="11">
        <v>10.14</v>
      </c>
      <c r="D1662" s="11" t="s">
        <v>2380</v>
      </c>
      <c r="E1662" s="11" t="s">
        <v>2380</v>
      </c>
      <c r="F1662" s="11" t="s">
        <v>2380</v>
      </c>
      <c r="G1662" s="12">
        <v>0</v>
      </c>
      <c r="H1662" s="41" t="s">
        <v>2380</v>
      </c>
      <c r="I1662" s="11" t="str">
        <f t="shared" si="56"/>
        <v>Obesity</v>
      </c>
      <c r="J1662" s="43" t="str">
        <f t="shared" si="57"/>
        <v>Diabetes</v>
      </c>
    </row>
    <row r="1663" spans="1:10" x14ac:dyDescent="0.25">
      <c r="A1663" s="11" t="s">
        <v>709</v>
      </c>
      <c r="B1663" s="11">
        <v>17.91</v>
      </c>
      <c r="C1663" s="11">
        <v>4.66</v>
      </c>
      <c r="D1663" s="11" t="s">
        <v>2380</v>
      </c>
      <c r="E1663" s="11" t="s">
        <v>2380</v>
      </c>
      <c r="F1663" s="11" t="s">
        <v>2380</v>
      </c>
      <c r="G1663" s="11">
        <v>2</v>
      </c>
      <c r="H1663" s="41" t="s">
        <v>2380</v>
      </c>
      <c r="I1663" s="11" t="str">
        <f t="shared" si="56"/>
        <v>Underweight</v>
      </c>
      <c r="J1663" s="43" t="str">
        <f t="shared" si="57"/>
        <v>Normal</v>
      </c>
    </row>
    <row r="1664" spans="1:10" x14ac:dyDescent="0.25">
      <c r="A1664" s="11" t="s">
        <v>708</v>
      </c>
      <c r="B1664" s="11">
        <v>20.76</v>
      </c>
      <c r="C1664" s="11">
        <v>6.26</v>
      </c>
      <c r="D1664" s="11" t="s">
        <v>2380</v>
      </c>
      <c r="E1664" s="11" t="s">
        <v>2380</v>
      </c>
      <c r="F1664" s="11" t="s">
        <v>2380</v>
      </c>
      <c r="G1664" s="12">
        <v>0</v>
      </c>
      <c r="H1664" s="41" t="s">
        <v>2380</v>
      </c>
      <c r="I1664" s="11" t="str">
        <f t="shared" si="56"/>
        <v>Healthy Weight</v>
      </c>
      <c r="J1664" s="43" t="str">
        <f t="shared" si="57"/>
        <v>Prediabetes</v>
      </c>
    </row>
    <row r="1665" spans="1:10" x14ac:dyDescent="0.25">
      <c r="A1665" s="11" t="s">
        <v>707</v>
      </c>
      <c r="B1665" s="11">
        <v>38.99</v>
      </c>
      <c r="C1665" s="11">
        <v>5.21</v>
      </c>
      <c r="D1665" s="11" t="s">
        <v>2380</v>
      </c>
      <c r="E1665" s="11" t="s">
        <v>2381</v>
      </c>
      <c r="F1665" s="11" t="s">
        <v>2380</v>
      </c>
      <c r="G1665" s="11">
        <v>1</v>
      </c>
      <c r="H1665" s="41" t="s">
        <v>2380</v>
      </c>
      <c r="I1665" s="11" t="str">
        <f t="shared" si="56"/>
        <v>Obesity</v>
      </c>
      <c r="J1665" s="43" t="str">
        <f t="shared" si="57"/>
        <v>Normal</v>
      </c>
    </row>
    <row r="1666" spans="1:10" x14ac:dyDescent="0.25">
      <c r="A1666" s="11" t="s">
        <v>706</v>
      </c>
      <c r="B1666" s="11">
        <v>42.655000000000001</v>
      </c>
      <c r="C1666" s="11">
        <v>5.94</v>
      </c>
      <c r="D1666" s="11" t="s">
        <v>2381</v>
      </c>
      <c r="E1666" s="11" t="s">
        <v>2380</v>
      </c>
      <c r="F1666" s="11" t="s">
        <v>2382</v>
      </c>
      <c r="G1666" s="11">
        <v>1</v>
      </c>
      <c r="H1666" s="42" t="s">
        <v>2380</v>
      </c>
      <c r="I1666" s="11" t="str">
        <f t="shared" si="56"/>
        <v>Obesity</v>
      </c>
      <c r="J1666" s="43" t="str">
        <f t="shared" si="57"/>
        <v>Prediabetes</v>
      </c>
    </row>
    <row r="1667" spans="1:10" x14ac:dyDescent="0.25">
      <c r="A1667" s="11" t="s">
        <v>705</v>
      </c>
      <c r="B1667" s="11">
        <v>30.57</v>
      </c>
      <c r="C1667" s="11">
        <v>5.34</v>
      </c>
      <c r="D1667" s="11" t="s">
        <v>2380</v>
      </c>
      <c r="E1667" s="11" t="s">
        <v>2380</v>
      </c>
      <c r="F1667" s="11" t="s">
        <v>2382</v>
      </c>
      <c r="G1667" s="11">
        <v>1</v>
      </c>
      <c r="H1667" s="41" t="s">
        <v>2380</v>
      </c>
      <c r="I1667" s="11" t="str">
        <f t="shared" ref="I1667:I1730" si="58">IF(B1667 &lt; 18.5, "Underweight", IF(B1667 &lt; 25, "Healthy Weight", IF(B1667 &lt; 30, "Overweight", "Obesity")))</f>
        <v>Obesity</v>
      </c>
      <c r="J1667" s="43" t="str">
        <f t="shared" ref="J1667:J1730" si="59">IF(C1667 &lt; 5.7, "Normal", IF(C1667 &lt;= 6.4, "Prediabetes", "Diabetes"))</f>
        <v>Normal</v>
      </c>
    </row>
    <row r="1668" spans="1:10" x14ac:dyDescent="0.25">
      <c r="A1668" s="11" t="s">
        <v>704</v>
      </c>
      <c r="B1668" s="11">
        <v>17.7</v>
      </c>
      <c r="C1668" s="11">
        <v>6.38</v>
      </c>
      <c r="D1668" s="11" t="s">
        <v>2380</v>
      </c>
      <c r="E1668" s="11" t="s">
        <v>2380</v>
      </c>
      <c r="F1668" s="11" t="s">
        <v>2380</v>
      </c>
      <c r="G1668" s="11">
        <v>2</v>
      </c>
      <c r="H1668" s="41" t="s">
        <v>2380</v>
      </c>
      <c r="I1668" s="11" t="str">
        <f t="shared" si="58"/>
        <v>Underweight</v>
      </c>
      <c r="J1668" s="43" t="str">
        <f t="shared" si="59"/>
        <v>Prediabetes</v>
      </c>
    </row>
    <row r="1669" spans="1:10" x14ac:dyDescent="0.25">
      <c r="A1669" s="11" t="s">
        <v>703</v>
      </c>
      <c r="B1669" s="11">
        <v>34.770000000000003</v>
      </c>
      <c r="C1669" s="11">
        <v>4.47</v>
      </c>
      <c r="D1669" s="11" t="s">
        <v>2380</v>
      </c>
      <c r="E1669" s="11" t="s">
        <v>2380</v>
      </c>
      <c r="F1669" s="11" t="s">
        <v>2380</v>
      </c>
      <c r="G1669" s="11">
        <v>1</v>
      </c>
      <c r="H1669" s="41" t="s">
        <v>2380</v>
      </c>
      <c r="I1669" s="11" t="str">
        <f t="shared" si="58"/>
        <v>Obesity</v>
      </c>
      <c r="J1669" s="43" t="str">
        <f t="shared" si="59"/>
        <v>Normal</v>
      </c>
    </row>
    <row r="1670" spans="1:10" x14ac:dyDescent="0.25">
      <c r="A1670" s="11" t="s">
        <v>702</v>
      </c>
      <c r="B1670" s="11">
        <v>16.88</v>
      </c>
      <c r="C1670" s="11">
        <v>9.9600000000000009</v>
      </c>
      <c r="D1670" s="11" t="s">
        <v>2380</v>
      </c>
      <c r="E1670" s="11" t="s">
        <v>2380</v>
      </c>
      <c r="F1670" s="11" t="s">
        <v>2380</v>
      </c>
      <c r="G1670" s="12">
        <v>0</v>
      </c>
      <c r="H1670" s="41" t="s">
        <v>2380</v>
      </c>
      <c r="I1670" s="11" t="str">
        <f t="shared" si="58"/>
        <v>Underweight</v>
      </c>
      <c r="J1670" s="43" t="str">
        <f t="shared" si="59"/>
        <v>Diabetes</v>
      </c>
    </row>
    <row r="1671" spans="1:10" x14ac:dyDescent="0.25">
      <c r="A1671" s="11" t="s">
        <v>701</v>
      </c>
      <c r="B1671" s="11">
        <v>40.26</v>
      </c>
      <c r="C1671" s="11">
        <v>9.92</v>
      </c>
      <c r="D1671" s="11" t="s">
        <v>2381</v>
      </c>
      <c r="E1671" s="11" t="s">
        <v>2380</v>
      </c>
      <c r="F1671" s="11" t="s">
        <v>2380</v>
      </c>
      <c r="G1671" s="12">
        <v>0</v>
      </c>
      <c r="H1671" s="42" t="s">
        <v>2380</v>
      </c>
      <c r="I1671" s="11" t="str">
        <f t="shared" si="58"/>
        <v>Obesity</v>
      </c>
      <c r="J1671" s="43" t="str">
        <f t="shared" si="59"/>
        <v>Diabetes</v>
      </c>
    </row>
    <row r="1672" spans="1:10" x14ac:dyDescent="0.25">
      <c r="A1672" s="11" t="s">
        <v>700</v>
      </c>
      <c r="B1672" s="11">
        <v>25.6</v>
      </c>
      <c r="C1672" s="11">
        <v>6.03</v>
      </c>
      <c r="D1672" s="11" t="s">
        <v>2380</v>
      </c>
      <c r="E1672" s="11" t="s">
        <v>2380</v>
      </c>
      <c r="F1672" s="11" t="s">
        <v>2382</v>
      </c>
      <c r="G1672" s="11">
        <v>1</v>
      </c>
      <c r="H1672" s="41" t="s">
        <v>2380</v>
      </c>
      <c r="I1672" s="11" t="str">
        <f t="shared" si="58"/>
        <v>Overweight</v>
      </c>
      <c r="J1672" s="43" t="str">
        <f t="shared" si="59"/>
        <v>Prediabetes</v>
      </c>
    </row>
    <row r="1673" spans="1:10" x14ac:dyDescent="0.25">
      <c r="A1673" s="11" t="s">
        <v>699</v>
      </c>
      <c r="B1673" s="11">
        <v>33.549999999999997</v>
      </c>
      <c r="C1673" s="11">
        <v>10.9</v>
      </c>
      <c r="D1673" s="11" t="s">
        <v>2381</v>
      </c>
      <c r="E1673" s="11" t="s">
        <v>2380</v>
      </c>
      <c r="F1673" s="11" t="s">
        <v>2380</v>
      </c>
      <c r="G1673" s="12">
        <v>0</v>
      </c>
      <c r="H1673" s="42" t="s">
        <v>2380</v>
      </c>
      <c r="I1673" s="11" t="str">
        <f t="shared" si="58"/>
        <v>Obesity</v>
      </c>
      <c r="J1673" s="43" t="str">
        <f t="shared" si="59"/>
        <v>Diabetes</v>
      </c>
    </row>
    <row r="1674" spans="1:10" x14ac:dyDescent="0.25">
      <c r="A1674" s="11" t="s">
        <v>698</v>
      </c>
      <c r="B1674" s="11">
        <v>16.690000000000001</v>
      </c>
      <c r="C1674" s="11">
        <v>10.66</v>
      </c>
      <c r="D1674" s="11" t="s">
        <v>2380</v>
      </c>
      <c r="E1674" s="11" t="s">
        <v>2380</v>
      </c>
      <c r="F1674" s="11" t="s">
        <v>2380</v>
      </c>
      <c r="G1674" s="12">
        <v>0</v>
      </c>
      <c r="H1674" s="41" t="s">
        <v>2380</v>
      </c>
      <c r="I1674" s="11" t="str">
        <f t="shared" si="58"/>
        <v>Underweight</v>
      </c>
      <c r="J1674" s="43" t="str">
        <f t="shared" si="59"/>
        <v>Diabetes</v>
      </c>
    </row>
    <row r="1675" spans="1:10" x14ac:dyDescent="0.25">
      <c r="A1675" s="11" t="s">
        <v>697</v>
      </c>
      <c r="B1675" s="11">
        <v>19.95</v>
      </c>
      <c r="C1675" s="11">
        <v>4.05</v>
      </c>
      <c r="D1675" s="11" t="s">
        <v>2380</v>
      </c>
      <c r="E1675" s="11" t="s">
        <v>2380</v>
      </c>
      <c r="F1675" s="11" t="s">
        <v>2380</v>
      </c>
      <c r="G1675" s="11">
        <v>1</v>
      </c>
      <c r="H1675" s="41" t="s">
        <v>2380</v>
      </c>
      <c r="I1675" s="11" t="str">
        <f t="shared" si="58"/>
        <v>Healthy Weight</v>
      </c>
      <c r="J1675" s="43" t="str">
        <f t="shared" si="59"/>
        <v>Normal</v>
      </c>
    </row>
    <row r="1676" spans="1:10" x14ac:dyDescent="0.25">
      <c r="A1676" s="11" t="s">
        <v>696</v>
      </c>
      <c r="B1676" s="11">
        <v>17.55</v>
      </c>
      <c r="C1676" s="11">
        <v>4.2300000000000004</v>
      </c>
      <c r="D1676" s="11" t="s">
        <v>2380</v>
      </c>
      <c r="E1676" s="11" t="s">
        <v>2380</v>
      </c>
      <c r="F1676" s="11" t="s">
        <v>2380</v>
      </c>
      <c r="G1676" s="11">
        <v>2</v>
      </c>
      <c r="H1676" s="41" t="s">
        <v>2380</v>
      </c>
      <c r="I1676" s="11" t="str">
        <f t="shared" si="58"/>
        <v>Underweight</v>
      </c>
      <c r="J1676" s="43" t="str">
        <f t="shared" si="59"/>
        <v>Normal</v>
      </c>
    </row>
    <row r="1677" spans="1:10" x14ac:dyDescent="0.25">
      <c r="A1677" s="11" t="s">
        <v>695</v>
      </c>
      <c r="B1677" s="11">
        <v>22.01</v>
      </c>
      <c r="C1677" s="11">
        <v>5.01</v>
      </c>
      <c r="D1677" s="11" t="s">
        <v>2380</v>
      </c>
      <c r="E1677" s="11" t="s">
        <v>2380</v>
      </c>
      <c r="F1677" s="11" t="s">
        <v>2380</v>
      </c>
      <c r="G1677" s="11">
        <v>1</v>
      </c>
      <c r="H1677" s="41" t="s">
        <v>2380</v>
      </c>
      <c r="I1677" s="11" t="str">
        <f t="shared" si="58"/>
        <v>Healthy Weight</v>
      </c>
      <c r="J1677" s="43" t="str">
        <f t="shared" si="59"/>
        <v>Normal</v>
      </c>
    </row>
    <row r="1678" spans="1:10" x14ac:dyDescent="0.25">
      <c r="A1678" s="11" t="s">
        <v>694</v>
      </c>
      <c r="B1678" s="11">
        <v>41.8</v>
      </c>
      <c r="C1678" s="11">
        <v>5.82</v>
      </c>
      <c r="D1678" s="11" t="s">
        <v>2381</v>
      </c>
      <c r="E1678" s="11" t="s">
        <v>2380</v>
      </c>
      <c r="F1678" s="11" t="s">
        <v>2382</v>
      </c>
      <c r="G1678" s="11">
        <v>1</v>
      </c>
      <c r="H1678" s="42" t="s">
        <v>2380</v>
      </c>
      <c r="I1678" s="11" t="str">
        <f t="shared" si="58"/>
        <v>Obesity</v>
      </c>
      <c r="J1678" s="43" t="str">
        <f t="shared" si="59"/>
        <v>Prediabetes</v>
      </c>
    </row>
    <row r="1679" spans="1:10" x14ac:dyDescent="0.25">
      <c r="A1679" s="11" t="s">
        <v>693</v>
      </c>
      <c r="B1679" s="11">
        <v>19.170000000000002</v>
      </c>
      <c r="C1679" s="11">
        <v>7.94</v>
      </c>
      <c r="D1679" s="11" t="s">
        <v>2380</v>
      </c>
      <c r="E1679" s="11" t="s">
        <v>2380</v>
      </c>
      <c r="F1679" s="11" t="s">
        <v>2380</v>
      </c>
      <c r="G1679" s="12">
        <v>0</v>
      </c>
      <c r="H1679" s="41" t="s">
        <v>2380</v>
      </c>
      <c r="I1679" s="11" t="str">
        <f t="shared" si="58"/>
        <v>Healthy Weight</v>
      </c>
      <c r="J1679" s="43" t="str">
        <f t="shared" si="59"/>
        <v>Diabetes</v>
      </c>
    </row>
    <row r="1680" spans="1:10" x14ac:dyDescent="0.25">
      <c r="A1680" s="11" t="s">
        <v>692</v>
      </c>
      <c r="B1680" s="11">
        <v>32.799999999999997</v>
      </c>
      <c r="C1680" s="11">
        <v>6.16</v>
      </c>
      <c r="D1680" s="11" t="s">
        <v>2381</v>
      </c>
      <c r="E1680" s="11" t="s">
        <v>2380</v>
      </c>
      <c r="F1680" s="11" t="s">
        <v>2382</v>
      </c>
      <c r="G1680" s="11">
        <v>1</v>
      </c>
      <c r="H1680" s="42" t="s">
        <v>2380</v>
      </c>
      <c r="I1680" s="11" t="str">
        <f t="shared" si="58"/>
        <v>Obesity</v>
      </c>
      <c r="J1680" s="43" t="str">
        <f t="shared" si="59"/>
        <v>Prediabetes</v>
      </c>
    </row>
    <row r="1681" spans="1:10" x14ac:dyDescent="0.25">
      <c r="A1681" s="11" t="s">
        <v>691</v>
      </c>
      <c r="B1681" s="11">
        <v>35.814999999999998</v>
      </c>
      <c r="C1681" s="11">
        <v>4.1500000000000004</v>
      </c>
      <c r="D1681" s="11" t="s">
        <v>2380</v>
      </c>
      <c r="E1681" s="11" t="s">
        <v>2380</v>
      </c>
      <c r="F1681" s="11" t="s">
        <v>2380</v>
      </c>
      <c r="G1681" s="11">
        <v>1</v>
      </c>
      <c r="H1681" s="41" t="s">
        <v>2380</v>
      </c>
      <c r="I1681" s="11" t="str">
        <f t="shared" si="58"/>
        <v>Obesity</v>
      </c>
      <c r="J1681" s="43" t="str">
        <f t="shared" si="59"/>
        <v>Normal</v>
      </c>
    </row>
    <row r="1682" spans="1:10" x14ac:dyDescent="0.25">
      <c r="A1682" s="11" t="s">
        <v>690</v>
      </c>
      <c r="B1682" s="11">
        <v>24.3</v>
      </c>
      <c r="C1682" s="11">
        <v>6.23</v>
      </c>
      <c r="D1682" s="11" t="s">
        <v>2380</v>
      </c>
      <c r="E1682" s="11" t="s">
        <v>2380</v>
      </c>
      <c r="F1682" s="11" t="s">
        <v>2380</v>
      </c>
      <c r="G1682" s="12">
        <v>0</v>
      </c>
      <c r="H1682" s="41" t="s">
        <v>2380</v>
      </c>
      <c r="I1682" s="11" t="str">
        <f t="shared" si="58"/>
        <v>Healthy Weight</v>
      </c>
      <c r="J1682" s="43" t="str">
        <f t="shared" si="59"/>
        <v>Prediabetes</v>
      </c>
    </row>
    <row r="1683" spans="1:10" x14ac:dyDescent="0.25">
      <c r="A1683" s="11" t="s">
        <v>689</v>
      </c>
      <c r="B1683" s="11">
        <v>19.059999999999999</v>
      </c>
      <c r="C1683" s="11">
        <v>7.41</v>
      </c>
      <c r="D1683" s="11" t="s">
        <v>2380</v>
      </c>
      <c r="E1683" s="11" t="s">
        <v>2380</v>
      </c>
      <c r="F1683" s="11" t="s">
        <v>2380</v>
      </c>
      <c r="G1683" s="12">
        <v>0</v>
      </c>
      <c r="H1683" s="41" t="s">
        <v>2380</v>
      </c>
      <c r="I1683" s="11" t="str">
        <f t="shared" si="58"/>
        <v>Healthy Weight</v>
      </c>
      <c r="J1683" s="43" t="str">
        <f t="shared" si="59"/>
        <v>Diabetes</v>
      </c>
    </row>
    <row r="1684" spans="1:10" x14ac:dyDescent="0.25">
      <c r="A1684" s="11" t="s">
        <v>688</v>
      </c>
      <c r="B1684" s="11">
        <v>33.25</v>
      </c>
      <c r="C1684" s="11">
        <v>5.62</v>
      </c>
      <c r="D1684" s="11" t="s">
        <v>2381</v>
      </c>
      <c r="E1684" s="11" t="s">
        <v>2380</v>
      </c>
      <c r="F1684" s="11" t="s">
        <v>2380</v>
      </c>
      <c r="G1684" s="11">
        <v>1</v>
      </c>
      <c r="H1684" s="42" t="s">
        <v>2380</v>
      </c>
      <c r="I1684" s="11" t="str">
        <f t="shared" si="58"/>
        <v>Obesity</v>
      </c>
      <c r="J1684" s="43" t="str">
        <f t="shared" si="59"/>
        <v>Normal</v>
      </c>
    </row>
    <row r="1685" spans="1:10" x14ac:dyDescent="0.25">
      <c r="A1685" s="11" t="s">
        <v>687</v>
      </c>
      <c r="B1685" s="11">
        <v>21.37</v>
      </c>
      <c r="C1685" s="11">
        <v>4.54</v>
      </c>
      <c r="D1685" s="11" t="s">
        <v>2381</v>
      </c>
      <c r="E1685" s="11" t="s">
        <v>2380</v>
      </c>
      <c r="F1685" s="11" t="s">
        <v>2382</v>
      </c>
      <c r="G1685" s="11">
        <v>1</v>
      </c>
      <c r="H1685" s="42" t="s">
        <v>2380</v>
      </c>
      <c r="I1685" s="11" t="str">
        <f t="shared" si="58"/>
        <v>Healthy Weight</v>
      </c>
      <c r="J1685" s="43" t="str">
        <f t="shared" si="59"/>
        <v>Normal</v>
      </c>
    </row>
    <row r="1686" spans="1:10" x14ac:dyDescent="0.25">
      <c r="A1686" s="11" t="s">
        <v>686</v>
      </c>
      <c r="B1686" s="11">
        <v>34.43</v>
      </c>
      <c r="C1686" s="11">
        <v>8.6199999999999992</v>
      </c>
      <c r="D1686" s="11" t="s">
        <v>2381</v>
      </c>
      <c r="E1686" s="11" t="s">
        <v>2380</v>
      </c>
      <c r="F1686" s="11" t="s">
        <v>2380</v>
      </c>
      <c r="G1686" s="11">
        <v>1</v>
      </c>
      <c r="H1686" s="42" t="s">
        <v>2380</v>
      </c>
      <c r="I1686" s="11" t="str">
        <f t="shared" si="58"/>
        <v>Obesity</v>
      </c>
      <c r="J1686" s="43" t="str">
        <f t="shared" si="59"/>
        <v>Diabetes</v>
      </c>
    </row>
    <row r="1687" spans="1:10" x14ac:dyDescent="0.25">
      <c r="A1687" s="11" t="s">
        <v>685</v>
      </c>
      <c r="B1687" s="11">
        <v>20.86</v>
      </c>
      <c r="C1687" s="11">
        <v>4.3600000000000003</v>
      </c>
      <c r="D1687" s="11" t="s">
        <v>2381</v>
      </c>
      <c r="E1687" s="11" t="s">
        <v>2380</v>
      </c>
      <c r="F1687" s="11" t="s">
        <v>2380</v>
      </c>
      <c r="G1687" s="12">
        <v>0</v>
      </c>
      <c r="H1687" s="42" t="s">
        <v>2380</v>
      </c>
      <c r="I1687" s="11" t="str">
        <f t="shared" si="58"/>
        <v>Healthy Weight</v>
      </c>
      <c r="J1687" s="43" t="str">
        <f t="shared" si="59"/>
        <v>Normal</v>
      </c>
    </row>
    <row r="1688" spans="1:10" x14ac:dyDescent="0.25">
      <c r="A1688" s="11" t="s">
        <v>684</v>
      </c>
      <c r="B1688" s="11">
        <v>18.34</v>
      </c>
      <c r="C1688" s="11">
        <v>10.01</v>
      </c>
      <c r="D1688" s="11" t="s">
        <v>2380</v>
      </c>
      <c r="E1688" s="11" t="s">
        <v>2380</v>
      </c>
      <c r="F1688" s="11" t="s">
        <v>2380</v>
      </c>
      <c r="G1688" s="12">
        <v>0</v>
      </c>
      <c r="H1688" s="41" t="s">
        <v>2380</v>
      </c>
      <c r="I1688" s="11" t="str">
        <f t="shared" si="58"/>
        <v>Underweight</v>
      </c>
      <c r="J1688" s="43" t="str">
        <f t="shared" si="59"/>
        <v>Diabetes</v>
      </c>
    </row>
    <row r="1689" spans="1:10" x14ac:dyDescent="0.25">
      <c r="A1689" s="11" t="s">
        <v>683</v>
      </c>
      <c r="B1689" s="11">
        <v>34.15</v>
      </c>
      <c r="C1689" s="11">
        <v>5.42</v>
      </c>
      <c r="D1689" s="11" t="s">
        <v>2380</v>
      </c>
      <c r="E1689" s="11" t="s">
        <v>2380</v>
      </c>
      <c r="F1689" s="11" t="s">
        <v>2380</v>
      </c>
      <c r="G1689" s="12">
        <v>0</v>
      </c>
      <c r="H1689" s="41" t="s">
        <v>2380</v>
      </c>
      <c r="I1689" s="11" t="str">
        <f t="shared" si="58"/>
        <v>Obesity</v>
      </c>
      <c r="J1689" s="43" t="str">
        <f t="shared" si="59"/>
        <v>Normal</v>
      </c>
    </row>
    <row r="1690" spans="1:10" x14ac:dyDescent="0.25">
      <c r="A1690" s="11" t="s">
        <v>682</v>
      </c>
      <c r="B1690" s="11">
        <v>18.350000000000001</v>
      </c>
      <c r="C1690" s="11">
        <v>5.12</v>
      </c>
      <c r="D1690" s="11" t="s">
        <v>2380</v>
      </c>
      <c r="E1690" s="11" t="s">
        <v>2380</v>
      </c>
      <c r="F1690" s="11" t="s">
        <v>2380</v>
      </c>
      <c r="G1690" s="12">
        <v>0</v>
      </c>
      <c r="H1690" s="41" t="s">
        <v>2380</v>
      </c>
      <c r="I1690" s="11" t="str">
        <f t="shared" si="58"/>
        <v>Underweight</v>
      </c>
      <c r="J1690" s="43" t="str">
        <f t="shared" si="59"/>
        <v>Normal</v>
      </c>
    </row>
    <row r="1691" spans="1:10" x14ac:dyDescent="0.25">
      <c r="A1691" s="11" t="s">
        <v>681</v>
      </c>
      <c r="B1691" s="11">
        <v>22.13</v>
      </c>
      <c r="C1691" s="11">
        <v>9.1999999999999993</v>
      </c>
      <c r="D1691" s="11" t="s">
        <v>2381</v>
      </c>
      <c r="E1691" s="11" t="s">
        <v>2380</v>
      </c>
      <c r="F1691" s="11" t="s">
        <v>2380</v>
      </c>
      <c r="G1691" s="12">
        <v>0</v>
      </c>
      <c r="H1691" s="42" t="s">
        <v>2380</v>
      </c>
      <c r="I1691" s="11" t="str">
        <f t="shared" si="58"/>
        <v>Healthy Weight</v>
      </c>
      <c r="J1691" s="43" t="str">
        <f t="shared" si="59"/>
        <v>Diabetes</v>
      </c>
    </row>
    <row r="1692" spans="1:10" x14ac:dyDescent="0.25">
      <c r="A1692" s="11" t="s">
        <v>680</v>
      </c>
      <c r="B1692" s="11">
        <v>22.51</v>
      </c>
      <c r="C1692" s="11">
        <v>6.08</v>
      </c>
      <c r="D1692" s="11" t="s">
        <v>2381</v>
      </c>
      <c r="E1692" s="11" t="s">
        <v>2380</v>
      </c>
      <c r="F1692" s="11" t="s">
        <v>2380</v>
      </c>
      <c r="G1692" s="11">
        <v>1</v>
      </c>
      <c r="H1692" s="42" t="s">
        <v>2380</v>
      </c>
      <c r="I1692" s="11" t="str">
        <f t="shared" si="58"/>
        <v>Healthy Weight</v>
      </c>
      <c r="J1692" s="43" t="str">
        <f t="shared" si="59"/>
        <v>Prediabetes</v>
      </c>
    </row>
    <row r="1693" spans="1:10" x14ac:dyDescent="0.25">
      <c r="A1693" s="11" t="s">
        <v>679</v>
      </c>
      <c r="B1693" s="11">
        <v>31</v>
      </c>
      <c r="C1693" s="11">
        <v>4.7699999999999996</v>
      </c>
      <c r="D1693" s="11" t="s">
        <v>2380</v>
      </c>
      <c r="E1693" s="11" t="s">
        <v>2380</v>
      </c>
      <c r="F1693" s="11" t="s">
        <v>2380</v>
      </c>
      <c r="G1693" s="11">
        <v>1</v>
      </c>
      <c r="H1693" s="41" t="s">
        <v>2380</v>
      </c>
      <c r="I1693" s="11" t="str">
        <f t="shared" si="58"/>
        <v>Obesity</v>
      </c>
      <c r="J1693" s="43" t="str">
        <f t="shared" si="59"/>
        <v>Normal</v>
      </c>
    </row>
    <row r="1694" spans="1:10" x14ac:dyDescent="0.25">
      <c r="A1694" s="11" t="s">
        <v>678</v>
      </c>
      <c r="B1694" s="11">
        <v>28.27</v>
      </c>
      <c r="C1694" s="11">
        <v>4.62</v>
      </c>
      <c r="D1694" s="11" t="s">
        <v>2380</v>
      </c>
      <c r="E1694" s="11" t="s">
        <v>2380</v>
      </c>
      <c r="F1694" s="11" t="s">
        <v>2380</v>
      </c>
      <c r="G1694" s="11">
        <v>1</v>
      </c>
      <c r="H1694" s="41" t="s">
        <v>2380</v>
      </c>
      <c r="I1694" s="11" t="str">
        <f t="shared" si="58"/>
        <v>Overweight</v>
      </c>
      <c r="J1694" s="43" t="str">
        <f t="shared" si="59"/>
        <v>Normal</v>
      </c>
    </row>
    <row r="1695" spans="1:10" x14ac:dyDescent="0.25">
      <c r="A1695" s="11" t="s">
        <v>677</v>
      </c>
      <c r="B1695" s="11">
        <v>29.92</v>
      </c>
      <c r="C1695" s="11">
        <v>9.07</v>
      </c>
      <c r="D1695" s="11" t="s">
        <v>2381</v>
      </c>
      <c r="E1695" s="11" t="s">
        <v>2380</v>
      </c>
      <c r="F1695" s="11" t="s">
        <v>2380</v>
      </c>
      <c r="G1695" s="11">
        <v>1</v>
      </c>
      <c r="H1695" s="42" t="s">
        <v>2380</v>
      </c>
      <c r="I1695" s="11" t="str">
        <f t="shared" si="58"/>
        <v>Overweight</v>
      </c>
      <c r="J1695" s="43" t="str">
        <f t="shared" si="59"/>
        <v>Diabetes</v>
      </c>
    </row>
    <row r="1696" spans="1:10" x14ac:dyDescent="0.25">
      <c r="A1696" s="11" t="s">
        <v>676</v>
      </c>
      <c r="B1696" s="11">
        <v>25.9</v>
      </c>
      <c r="C1696" s="11">
        <v>9.1199999999999992</v>
      </c>
      <c r="D1696" s="11" t="s">
        <v>2381</v>
      </c>
      <c r="E1696" s="11" t="s">
        <v>2380</v>
      </c>
      <c r="F1696" s="11" t="s">
        <v>2380</v>
      </c>
      <c r="G1696" s="11">
        <v>1</v>
      </c>
      <c r="H1696" s="42" t="s">
        <v>2380</v>
      </c>
      <c r="I1696" s="11" t="str">
        <f t="shared" si="58"/>
        <v>Overweight</v>
      </c>
      <c r="J1696" s="43" t="str">
        <f t="shared" si="59"/>
        <v>Diabetes</v>
      </c>
    </row>
    <row r="1697" spans="1:10" x14ac:dyDescent="0.25">
      <c r="A1697" s="11" t="s">
        <v>675</v>
      </c>
      <c r="B1697" s="11">
        <v>27.74</v>
      </c>
      <c r="C1697" s="11">
        <v>7.32</v>
      </c>
      <c r="D1697" s="11" t="s">
        <v>2381</v>
      </c>
      <c r="E1697" s="11" t="s">
        <v>2380</v>
      </c>
      <c r="F1697" s="11" t="s">
        <v>2380</v>
      </c>
      <c r="G1697" s="11">
        <v>1</v>
      </c>
      <c r="H1697" s="42" t="s">
        <v>2380</v>
      </c>
      <c r="I1697" s="11" t="str">
        <f t="shared" si="58"/>
        <v>Overweight</v>
      </c>
      <c r="J1697" s="43" t="str">
        <f t="shared" si="59"/>
        <v>Diabetes</v>
      </c>
    </row>
    <row r="1698" spans="1:10" x14ac:dyDescent="0.25">
      <c r="A1698" s="11" t="s">
        <v>674</v>
      </c>
      <c r="B1698" s="11">
        <v>17.260000000000002</v>
      </c>
      <c r="C1698" s="11">
        <v>11.73</v>
      </c>
      <c r="D1698" s="11" t="s">
        <v>2380</v>
      </c>
      <c r="E1698" s="11" t="s">
        <v>2380</v>
      </c>
      <c r="F1698" s="11" t="s">
        <v>2380</v>
      </c>
      <c r="G1698" s="11">
        <v>2</v>
      </c>
      <c r="H1698" s="41" t="s">
        <v>2380</v>
      </c>
      <c r="I1698" s="11" t="str">
        <f t="shared" si="58"/>
        <v>Underweight</v>
      </c>
      <c r="J1698" s="43" t="str">
        <f t="shared" si="59"/>
        <v>Diabetes</v>
      </c>
    </row>
    <row r="1699" spans="1:10" x14ac:dyDescent="0.25">
      <c r="A1699" s="11" t="s">
        <v>673</v>
      </c>
      <c r="B1699" s="11">
        <v>19.855</v>
      </c>
      <c r="C1699" s="11">
        <v>6.64</v>
      </c>
      <c r="D1699" s="11" t="s">
        <v>2381</v>
      </c>
      <c r="E1699" s="11" t="s">
        <v>2380</v>
      </c>
      <c r="F1699" s="11" t="s">
        <v>2380</v>
      </c>
      <c r="G1699" s="11">
        <v>1</v>
      </c>
      <c r="H1699" s="42" t="s">
        <v>2380</v>
      </c>
      <c r="I1699" s="11" t="str">
        <f t="shared" si="58"/>
        <v>Healthy Weight</v>
      </c>
      <c r="J1699" s="43" t="str">
        <f t="shared" si="59"/>
        <v>Diabetes</v>
      </c>
    </row>
    <row r="1700" spans="1:10" x14ac:dyDescent="0.25">
      <c r="A1700" s="11" t="s">
        <v>672</v>
      </c>
      <c r="B1700" s="11">
        <v>41.69</v>
      </c>
      <c r="C1700" s="11">
        <v>5.78</v>
      </c>
      <c r="D1700" s="11" t="s">
        <v>2380</v>
      </c>
      <c r="E1700" s="11" t="s">
        <v>2380</v>
      </c>
      <c r="F1700" s="11" t="s">
        <v>2380</v>
      </c>
      <c r="G1700" s="12">
        <v>0</v>
      </c>
      <c r="H1700" s="41" t="s">
        <v>2380</v>
      </c>
      <c r="I1700" s="11" t="str">
        <f t="shared" si="58"/>
        <v>Obesity</v>
      </c>
      <c r="J1700" s="43" t="str">
        <f t="shared" si="59"/>
        <v>Prediabetes</v>
      </c>
    </row>
    <row r="1701" spans="1:10" x14ac:dyDescent="0.25">
      <c r="A1701" s="11" t="s">
        <v>671</v>
      </c>
      <c r="B1701" s="11">
        <v>16.12</v>
      </c>
      <c r="C1701" s="11">
        <v>10.45</v>
      </c>
      <c r="D1701" s="11" t="s">
        <v>2380</v>
      </c>
      <c r="E1701" s="11" t="s">
        <v>2380</v>
      </c>
      <c r="F1701" s="11" t="s">
        <v>2380</v>
      </c>
      <c r="G1701" s="12">
        <v>0</v>
      </c>
      <c r="H1701" s="41" t="s">
        <v>2380</v>
      </c>
      <c r="I1701" s="11" t="str">
        <f t="shared" si="58"/>
        <v>Underweight</v>
      </c>
      <c r="J1701" s="43" t="str">
        <f t="shared" si="59"/>
        <v>Diabetes</v>
      </c>
    </row>
    <row r="1702" spans="1:10" x14ac:dyDescent="0.25">
      <c r="A1702" s="11" t="s">
        <v>670</v>
      </c>
      <c r="B1702" s="11">
        <v>37.43</v>
      </c>
      <c r="C1702" s="11">
        <v>4.5199999999999996</v>
      </c>
      <c r="D1702" s="11" t="s">
        <v>2380</v>
      </c>
      <c r="E1702" s="11" t="s">
        <v>2380</v>
      </c>
      <c r="F1702" s="11" t="s">
        <v>2380</v>
      </c>
      <c r="G1702" s="11">
        <v>1</v>
      </c>
      <c r="H1702" s="41" t="s">
        <v>2380</v>
      </c>
      <c r="I1702" s="11" t="str">
        <f t="shared" si="58"/>
        <v>Obesity</v>
      </c>
      <c r="J1702" s="43" t="str">
        <f t="shared" si="59"/>
        <v>Normal</v>
      </c>
    </row>
    <row r="1703" spans="1:10" x14ac:dyDescent="0.25">
      <c r="A1703" s="11" t="s">
        <v>669</v>
      </c>
      <c r="B1703" s="11">
        <v>31.065000000000001</v>
      </c>
      <c r="C1703" s="11">
        <v>5.71</v>
      </c>
      <c r="D1703" s="11" t="s">
        <v>2380</v>
      </c>
      <c r="E1703" s="11" t="s">
        <v>2380</v>
      </c>
      <c r="F1703" s="11" t="s">
        <v>2380</v>
      </c>
      <c r="G1703" s="12">
        <v>0</v>
      </c>
      <c r="H1703" s="41" t="s">
        <v>2380</v>
      </c>
      <c r="I1703" s="11" t="str">
        <f t="shared" si="58"/>
        <v>Obesity</v>
      </c>
      <c r="J1703" s="43" t="str">
        <f t="shared" si="59"/>
        <v>Prediabetes</v>
      </c>
    </row>
    <row r="1704" spans="1:10" x14ac:dyDescent="0.25">
      <c r="A1704" s="11" t="s">
        <v>668</v>
      </c>
      <c r="B1704" s="11">
        <v>25.08</v>
      </c>
      <c r="C1704" s="11">
        <v>4.7699999999999996</v>
      </c>
      <c r="D1704" s="11" t="s">
        <v>2380</v>
      </c>
      <c r="E1704" s="11" t="s">
        <v>2380</v>
      </c>
      <c r="F1704" s="11" t="s">
        <v>2380</v>
      </c>
      <c r="G1704" s="12">
        <v>0</v>
      </c>
      <c r="H1704" s="41" t="s">
        <v>2380</v>
      </c>
      <c r="I1704" s="11" t="str">
        <f t="shared" si="58"/>
        <v>Overweight</v>
      </c>
      <c r="J1704" s="43" t="str">
        <f t="shared" si="59"/>
        <v>Normal</v>
      </c>
    </row>
    <row r="1705" spans="1:10" x14ac:dyDescent="0.25">
      <c r="A1705" s="11" t="s">
        <v>667</v>
      </c>
      <c r="B1705" s="11">
        <v>15.2</v>
      </c>
      <c r="C1705" s="11">
        <v>7.81</v>
      </c>
      <c r="D1705" s="11" t="s">
        <v>2381</v>
      </c>
      <c r="E1705" s="11" t="s">
        <v>2380</v>
      </c>
      <c r="F1705" s="11" t="s">
        <v>2380</v>
      </c>
      <c r="G1705" s="11">
        <v>1</v>
      </c>
      <c r="H1705" s="42" t="s">
        <v>2380</v>
      </c>
      <c r="I1705" s="11" t="str">
        <f t="shared" si="58"/>
        <v>Underweight</v>
      </c>
      <c r="J1705" s="43" t="str">
        <f t="shared" si="59"/>
        <v>Diabetes</v>
      </c>
    </row>
    <row r="1706" spans="1:10" x14ac:dyDescent="0.25">
      <c r="A1706" s="11" t="s">
        <v>666</v>
      </c>
      <c r="B1706" s="11">
        <v>22.34</v>
      </c>
      <c r="C1706" s="11">
        <v>5.19</v>
      </c>
      <c r="D1706" s="11" t="s">
        <v>2381</v>
      </c>
      <c r="E1706" s="11" t="s">
        <v>2380</v>
      </c>
      <c r="F1706" s="11" t="s">
        <v>2380</v>
      </c>
      <c r="G1706" s="12">
        <v>0</v>
      </c>
      <c r="H1706" s="42" t="s">
        <v>2380</v>
      </c>
      <c r="I1706" s="11" t="str">
        <f t="shared" si="58"/>
        <v>Healthy Weight</v>
      </c>
      <c r="J1706" s="43" t="str">
        <f t="shared" si="59"/>
        <v>Normal</v>
      </c>
    </row>
    <row r="1707" spans="1:10" x14ac:dyDescent="0.25">
      <c r="A1707" s="11" t="s">
        <v>665</v>
      </c>
      <c r="B1707" s="11">
        <v>40.15</v>
      </c>
      <c r="C1707" s="11">
        <v>5.93</v>
      </c>
      <c r="D1707" s="11" t="s">
        <v>2380</v>
      </c>
      <c r="E1707" s="11" t="s">
        <v>2380</v>
      </c>
      <c r="F1707" s="11" t="s">
        <v>2380</v>
      </c>
      <c r="G1707" s="11">
        <v>1</v>
      </c>
      <c r="H1707" s="41" t="s">
        <v>2380</v>
      </c>
      <c r="I1707" s="11" t="str">
        <f t="shared" si="58"/>
        <v>Obesity</v>
      </c>
      <c r="J1707" s="43" t="str">
        <f t="shared" si="59"/>
        <v>Prediabetes</v>
      </c>
    </row>
    <row r="1708" spans="1:10" x14ac:dyDescent="0.25">
      <c r="A1708" s="11" t="s">
        <v>664</v>
      </c>
      <c r="B1708" s="11">
        <v>37.729999999999997</v>
      </c>
      <c r="C1708" s="11">
        <v>6.29</v>
      </c>
      <c r="D1708" s="11" t="s">
        <v>2380</v>
      </c>
      <c r="E1708" s="11" t="s">
        <v>2380</v>
      </c>
      <c r="F1708" s="11" t="s">
        <v>2380</v>
      </c>
      <c r="G1708" s="11">
        <v>1</v>
      </c>
      <c r="H1708" s="41" t="s">
        <v>2380</v>
      </c>
      <c r="I1708" s="11" t="str">
        <f t="shared" si="58"/>
        <v>Obesity</v>
      </c>
      <c r="J1708" s="43" t="str">
        <f t="shared" si="59"/>
        <v>Prediabetes</v>
      </c>
    </row>
    <row r="1709" spans="1:10" x14ac:dyDescent="0.25">
      <c r="A1709" s="11" t="s">
        <v>663</v>
      </c>
      <c r="B1709" s="11">
        <v>25.35</v>
      </c>
      <c r="C1709" s="11">
        <v>4.9000000000000004</v>
      </c>
      <c r="D1709" s="11" t="s">
        <v>2380</v>
      </c>
      <c r="E1709" s="11" t="s">
        <v>2380</v>
      </c>
      <c r="F1709" s="11" t="s">
        <v>2380</v>
      </c>
      <c r="G1709" s="12">
        <v>0</v>
      </c>
      <c r="H1709" s="41" t="s">
        <v>2380</v>
      </c>
      <c r="I1709" s="11" t="str">
        <f t="shared" si="58"/>
        <v>Overweight</v>
      </c>
      <c r="J1709" s="43" t="str">
        <f t="shared" si="59"/>
        <v>Normal</v>
      </c>
    </row>
    <row r="1710" spans="1:10" x14ac:dyDescent="0.25">
      <c r="A1710" s="11" t="s">
        <v>662</v>
      </c>
      <c r="B1710" s="11">
        <v>26.41</v>
      </c>
      <c r="C1710" s="11">
        <v>5.07</v>
      </c>
      <c r="D1710" s="11" t="s">
        <v>2381</v>
      </c>
      <c r="E1710" s="11" t="s">
        <v>2380</v>
      </c>
      <c r="F1710" s="11" t="s">
        <v>2380</v>
      </c>
      <c r="G1710" s="11">
        <v>1</v>
      </c>
      <c r="H1710" s="42" t="s">
        <v>2380</v>
      </c>
      <c r="I1710" s="11" t="str">
        <f t="shared" si="58"/>
        <v>Overweight</v>
      </c>
      <c r="J1710" s="43" t="str">
        <f t="shared" si="59"/>
        <v>Normal</v>
      </c>
    </row>
    <row r="1711" spans="1:10" x14ac:dyDescent="0.25">
      <c r="A1711" s="11" t="s">
        <v>661</v>
      </c>
      <c r="B1711" s="11">
        <v>27.6</v>
      </c>
      <c r="C1711" s="11">
        <v>5.33</v>
      </c>
      <c r="D1711" s="11" t="s">
        <v>2380</v>
      </c>
      <c r="E1711" s="11" t="s">
        <v>2380</v>
      </c>
      <c r="F1711" s="11" t="s">
        <v>2380</v>
      </c>
      <c r="G1711" s="11">
        <v>1</v>
      </c>
      <c r="H1711" s="41" t="s">
        <v>2380</v>
      </c>
      <c r="I1711" s="11" t="str">
        <f t="shared" si="58"/>
        <v>Overweight</v>
      </c>
      <c r="J1711" s="43" t="str">
        <f t="shared" si="59"/>
        <v>Normal</v>
      </c>
    </row>
    <row r="1712" spans="1:10" x14ac:dyDescent="0.25">
      <c r="A1712" s="11" t="s">
        <v>660</v>
      </c>
      <c r="B1712" s="11">
        <v>33.82</v>
      </c>
      <c r="C1712" s="11">
        <v>8.93</v>
      </c>
      <c r="D1712" s="11" t="s">
        <v>2381</v>
      </c>
      <c r="E1712" s="11" t="s">
        <v>2380</v>
      </c>
      <c r="F1712" s="11" t="s">
        <v>2380</v>
      </c>
      <c r="G1712" s="11">
        <v>1</v>
      </c>
      <c r="H1712" s="42" t="s">
        <v>2380</v>
      </c>
      <c r="I1712" s="11" t="str">
        <f t="shared" si="58"/>
        <v>Obesity</v>
      </c>
      <c r="J1712" s="43" t="str">
        <f t="shared" si="59"/>
        <v>Diabetes</v>
      </c>
    </row>
    <row r="1713" spans="1:10" x14ac:dyDescent="0.25">
      <c r="A1713" s="11" t="s">
        <v>659</v>
      </c>
      <c r="B1713" s="11">
        <v>32.9</v>
      </c>
      <c r="C1713" s="11">
        <v>4.3499999999999996</v>
      </c>
      <c r="D1713" s="11" t="s">
        <v>2380</v>
      </c>
      <c r="E1713" s="11" t="s">
        <v>2380</v>
      </c>
      <c r="F1713" s="11" t="s">
        <v>2380</v>
      </c>
      <c r="G1713" s="12">
        <v>0</v>
      </c>
      <c r="H1713" s="41" t="s">
        <v>2380</v>
      </c>
      <c r="I1713" s="11" t="str">
        <f t="shared" si="58"/>
        <v>Obesity</v>
      </c>
      <c r="J1713" s="43" t="str">
        <f t="shared" si="59"/>
        <v>Normal</v>
      </c>
    </row>
    <row r="1714" spans="1:10" x14ac:dyDescent="0.25">
      <c r="A1714" s="11" t="s">
        <v>658</v>
      </c>
      <c r="B1714" s="11">
        <v>30.875</v>
      </c>
      <c r="C1714" s="11">
        <v>9.5399999999999991</v>
      </c>
      <c r="D1714" s="11" t="s">
        <v>2381</v>
      </c>
      <c r="E1714" s="11" t="s">
        <v>2380</v>
      </c>
      <c r="F1714" s="11" t="s">
        <v>2380</v>
      </c>
      <c r="G1714" s="11">
        <v>1</v>
      </c>
      <c r="H1714" s="42" t="s">
        <v>2380</v>
      </c>
      <c r="I1714" s="11" t="str">
        <f t="shared" si="58"/>
        <v>Obesity</v>
      </c>
      <c r="J1714" s="43" t="str">
        <f t="shared" si="59"/>
        <v>Diabetes</v>
      </c>
    </row>
    <row r="1715" spans="1:10" x14ac:dyDescent="0.25">
      <c r="A1715" s="11" t="s">
        <v>657</v>
      </c>
      <c r="B1715" s="11">
        <v>32.64</v>
      </c>
      <c r="C1715" s="11">
        <v>5.91</v>
      </c>
      <c r="D1715" s="11" t="s">
        <v>2380</v>
      </c>
      <c r="E1715" s="11" t="s">
        <v>2380</v>
      </c>
      <c r="F1715" s="11" t="s">
        <v>2380</v>
      </c>
      <c r="G1715" s="12">
        <v>0</v>
      </c>
      <c r="H1715" s="41" t="s">
        <v>2380</v>
      </c>
      <c r="I1715" s="11" t="str">
        <f t="shared" si="58"/>
        <v>Obesity</v>
      </c>
      <c r="J1715" s="43" t="str">
        <f t="shared" si="59"/>
        <v>Prediabetes</v>
      </c>
    </row>
    <row r="1716" spans="1:10" x14ac:dyDescent="0.25">
      <c r="A1716" s="11" t="s">
        <v>656</v>
      </c>
      <c r="B1716" s="11">
        <v>22.135000000000002</v>
      </c>
      <c r="C1716" s="11">
        <v>5.0999999999999996</v>
      </c>
      <c r="D1716" s="11" t="s">
        <v>2380</v>
      </c>
      <c r="E1716" s="11" t="s">
        <v>2380</v>
      </c>
      <c r="F1716" s="11" t="s">
        <v>2380</v>
      </c>
      <c r="G1716" s="12">
        <v>0</v>
      </c>
      <c r="H1716" s="41" t="s">
        <v>2380</v>
      </c>
      <c r="I1716" s="11" t="str">
        <f t="shared" si="58"/>
        <v>Healthy Weight</v>
      </c>
      <c r="J1716" s="43" t="str">
        <f t="shared" si="59"/>
        <v>Normal</v>
      </c>
    </row>
    <row r="1717" spans="1:10" x14ac:dyDescent="0.25">
      <c r="A1717" s="11" t="s">
        <v>655</v>
      </c>
      <c r="B1717" s="11">
        <v>16.53</v>
      </c>
      <c r="C1717" s="11">
        <v>5.08</v>
      </c>
      <c r="D1717" s="11" t="s">
        <v>2380</v>
      </c>
      <c r="E1717" s="11" t="s">
        <v>2380</v>
      </c>
      <c r="F1717" s="11" t="s">
        <v>2380</v>
      </c>
      <c r="G1717" s="11">
        <v>2</v>
      </c>
      <c r="H1717" s="41" t="s">
        <v>2380</v>
      </c>
      <c r="I1717" s="11" t="str">
        <f t="shared" si="58"/>
        <v>Underweight</v>
      </c>
      <c r="J1717" s="43" t="str">
        <f t="shared" si="59"/>
        <v>Normal</v>
      </c>
    </row>
    <row r="1718" spans="1:10" x14ac:dyDescent="0.25">
      <c r="A1718" s="11" t="s">
        <v>654</v>
      </c>
      <c r="B1718" s="11">
        <v>32.774999999999999</v>
      </c>
      <c r="C1718" s="11">
        <v>4.75</v>
      </c>
      <c r="D1718" s="11" t="s">
        <v>2380</v>
      </c>
      <c r="E1718" s="11" t="s">
        <v>2380</v>
      </c>
      <c r="F1718" s="11" t="s">
        <v>2380</v>
      </c>
      <c r="G1718" s="12">
        <v>0</v>
      </c>
      <c r="H1718" s="41" t="s">
        <v>2380</v>
      </c>
      <c r="I1718" s="11" t="str">
        <f t="shared" si="58"/>
        <v>Obesity</v>
      </c>
      <c r="J1718" s="43" t="str">
        <f t="shared" si="59"/>
        <v>Normal</v>
      </c>
    </row>
    <row r="1719" spans="1:10" x14ac:dyDescent="0.25">
      <c r="A1719" s="11" t="s">
        <v>653</v>
      </c>
      <c r="B1719" s="11">
        <v>30.9</v>
      </c>
      <c r="C1719" s="11">
        <v>6.05</v>
      </c>
      <c r="D1719" s="11" t="s">
        <v>2380</v>
      </c>
      <c r="E1719" s="11" t="s">
        <v>2380</v>
      </c>
      <c r="F1719" s="11" t="s">
        <v>2380</v>
      </c>
      <c r="G1719" s="11">
        <v>1</v>
      </c>
      <c r="H1719" s="41" t="s">
        <v>2380</v>
      </c>
      <c r="I1719" s="11" t="str">
        <f t="shared" si="58"/>
        <v>Obesity</v>
      </c>
      <c r="J1719" s="43" t="str">
        <f t="shared" si="59"/>
        <v>Prediabetes</v>
      </c>
    </row>
    <row r="1720" spans="1:10" x14ac:dyDescent="0.25">
      <c r="A1720" s="11" t="s">
        <v>652</v>
      </c>
      <c r="B1720" s="11">
        <v>15.58</v>
      </c>
      <c r="C1720" s="11">
        <v>11.56</v>
      </c>
      <c r="D1720" s="11" t="s">
        <v>2380</v>
      </c>
      <c r="E1720" s="11" t="s">
        <v>2380</v>
      </c>
      <c r="F1720" s="11" t="s">
        <v>2380</v>
      </c>
      <c r="G1720" s="12">
        <v>0</v>
      </c>
      <c r="H1720" s="41" t="s">
        <v>2380</v>
      </c>
      <c r="I1720" s="11" t="str">
        <f t="shared" si="58"/>
        <v>Underweight</v>
      </c>
      <c r="J1720" s="43" t="str">
        <f t="shared" si="59"/>
        <v>Diabetes</v>
      </c>
    </row>
    <row r="1721" spans="1:10" x14ac:dyDescent="0.25">
      <c r="A1721" s="11" t="s">
        <v>651</v>
      </c>
      <c r="B1721" s="11">
        <v>26.315000000000001</v>
      </c>
      <c r="C1721" s="11">
        <v>5.76</v>
      </c>
      <c r="D1721" s="11" t="s">
        <v>2380</v>
      </c>
      <c r="E1721" s="11" t="s">
        <v>2380</v>
      </c>
      <c r="F1721" s="11" t="s">
        <v>2380</v>
      </c>
      <c r="G1721" s="12">
        <v>0</v>
      </c>
      <c r="H1721" s="41" t="s">
        <v>2380</v>
      </c>
      <c r="I1721" s="11" t="str">
        <f t="shared" si="58"/>
        <v>Overweight</v>
      </c>
      <c r="J1721" s="43" t="str">
        <f t="shared" si="59"/>
        <v>Prediabetes</v>
      </c>
    </row>
    <row r="1722" spans="1:10" x14ac:dyDescent="0.25">
      <c r="A1722" s="11" t="s">
        <v>650</v>
      </c>
      <c r="B1722" s="11">
        <v>35.61</v>
      </c>
      <c r="C1722" s="11">
        <v>5.65</v>
      </c>
      <c r="D1722" s="11" t="s">
        <v>2380</v>
      </c>
      <c r="E1722" s="11" t="s">
        <v>2381</v>
      </c>
      <c r="F1722" s="11" t="s">
        <v>2380</v>
      </c>
      <c r="G1722" s="11">
        <v>1</v>
      </c>
      <c r="H1722" s="41" t="s">
        <v>2380</v>
      </c>
      <c r="I1722" s="11" t="str">
        <f t="shared" si="58"/>
        <v>Obesity</v>
      </c>
      <c r="J1722" s="43" t="str">
        <f t="shared" si="59"/>
        <v>Normal</v>
      </c>
    </row>
    <row r="1723" spans="1:10" x14ac:dyDescent="0.25">
      <c r="A1723" s="11" t="s">
        <v>649</v>
      </c>
      <c r="B1723" s="11">
        <v>37.56</v>
      </c>
      <c r="C1723" s="11">
        <v>5.88</v>
      </c>
      <c r="D1723" s="11" t="s">
        <v>2380</v>
      </c>
      <c r="E1723" s="11" t="s">
        <v>2381</v>
      </c>
      <c r="F1723" s="11" t="s">
        <v>2380</v>
      </c>
      <c r="G1723" s="11">
        <v>1</v>
      </c>
      <c r="H1723" s="41" t="s">
        <v>2380</v>
      </c>
      <c r="I1723" s="11" t="str">
        <f t="shared" si="58"/>
        <v>Obesity</v>
      </c>
      <c r="J1723" s="43" t="str">
        <f t="shared" si="59"/>
        <v>Prediabetes</v>
      </c>
    </row>
    <row r="1724" spans="1:10" x14ac:dyDescent="0.25">
      <c r="A1724" s="11" t="s">
        <v>648</v>
      </c>
      <c r="B1724" s="11">
        <v>15.49</v>
      </c>
      <c r="C1724" s="11">
        <v>9.6</v>
      </c>
      <c r="D1724" s="11" t="s">
        <v>2380</v>
      </c>
      <c r="E1724" s="11" t="s">
        <v>2380</v>
      </c>
      <c r="F1724" s="11" t="s">
        <v>2380</v>
      </c>
      <c r="G1724" s="12">
        <v>0</v>
      </c>
      <c r="H1724" s="41" t="s">
        <v>2380</v>
      </c>
      <c r="I1724" s="11" t="str">
        <f t="shared" si="58"/>
        <v>Underweight</v>
      </c>
      <c r="J1724" s="43" t="str">
        <f t="shared" si="59"/>
        <v>Diabetes</v>
      </c>
    </row>
    <row r="1725" spans="1:10" x14ac:dyDescent="0.25">
      <c r="A1725" s="11" t="s">
        <v>647</v>
      </c>
      <c r="B1725" s="11">
        <v>23.48</v>
      </c>
      <c r="C1725" s="11">
        <v>6.24</v>
      </c>
      <c r="D1725" s="11" t="s">
        <v>2380</v>
      </c>
      <c r="E1725" s="11" t="s">
        <v>2380</v>
      </c>
      <c r="F1725" s="11" t="s">
        <v>2380</v>
      </c>
      <c r="G1725" s="11">
        <v>1</v>
      </c>
      <c r="H1725" s="41" t="s">
        <v>2380</v>
      </c>
      <c r="I1725" s="11" t="str">
        <f t="shared" si="58"/>
        <v>Healthy Weight</v>
      </c>
      <c r="J1725" s="43" t="str">
        <f t="shared" si="59"/>
        <v>Prediabetes</v>
      </c>
    </row>
    <row r="1726" spans="1:10" x14ac:dyDescent="0.25">
      <c r="A1726" s="11" t="s">
        <v>646</v>
      </c>
      <c r="B1726" s="11">
        <v>30.02</v>
      </c>
      <c r="C1726" s="11">
        <v>7.63</v>
      </c>
      <c r="D1726" s="11" t="s">
        <v>2381</v>
      </c>
      <c r="E1726" s="11" t="s">
        <v>2380</v>
      </c>
      <c r="F1726" s="11" t="s">
        <v>2380</v>
      </c>
      <c r="G1726" s="11">
        <v>1</v>
      </c>
      <c r="H1726" s="42" t="s">
        <v>2380</v>
      </c>
      <c r="I1726" s="11" t="str">
        <f t="shared" si="58"/>
        <v>Obesity</v>
      </c>
      <c r="J1726" s="43" t="str">
        <f t="shared" si="59"/>
        <v>Diabetes</v>
      </c>
    </row>
    <row r="1727" spans="1:10" x14ac:dyDescent="0.25">
      <c r="A1727" s="11" t="s">
        <v>645</v>
      </c>
      <c r="B1727" s="11">
        <v>26.885000000000002</v>
      </c>
      <c r="C1727" s="11">
        <v>8.66</v>
      </c>
      <c r="D1727" s="11" t="s">
        <v>2381</v>
      </c>
      <c r="E1727" s="11" t="s">
        <v>2380</v>
      </c>
      <c r="F1727" s="11" t="s">
        <v>2380</v>
      </c>
      <c r="G1727" s="11">
        <v>1</v>
      </c>
      <c r="H1727" s="42" t="s">
        <v>2380</v>
      </c>
      <c r="I1727" s="11" t="str">
        <f t="shared" si="58"/>
        <v>Overweight</v>
      </c>
      <c r="J1727" s="43" t="str">
        <f t="shared" si="59"/>
        <v>Diabetes</v>
      </c>
    </row>
    <row r="1728" spans="1:10" x14ac:dyDescent="0.25">
      <c r="A1728" s="11" t="s">
        <v>644</v>
      </c>
      <c r="B1728" s="11">
        <v>25.84</v>
      </c>
      <c r="C1728" s="11">
        <v>8.5500000000000007</v>
      </c>
      <c r="D1728" s="11" t="s">
        <v>2381</v>
      </c>
      <c r="E1728" s="11" t="s">
        <v>2380</v>
      </c>
      <c r="F1728" s="11" t="s">
        <v>2380</v>
      </c>
      <c r="G1728" s="11">
        <v>1</v>
      </c>
      <c r="H1728" s="42" t="s">
        <v>2380</v>
      </c>
      <c r="I1728" s="11" t="str">
        <f t="shared" si="58"/>
        <v>Overweight</v>
      </c>
      <c r="J1728" s="43" t="str">
        <f t="shared" si="59"/>
        <v>Diabetes</v>
      </c>
    </row>
    <row r="1729" spans="1:10" x14ac:dyDescent="0.25">
      <c r="A1729" s="11" t="s">
        <v>643</v>
      </c>
      <c r="B1729" s="11">
        <v>27.454999999999998</v>
      </c>
      <c r="C1729" s="11">
        <v>4.54</v>
      </c>
      <c r="D1729" s="11" t="s">
        <v>2380</v>
      </c>
      <c r="E1729" s="11" t="s">
        <v>2380</v>
      </c>
      <c r="F1729" s="11" t="s">
        <v>2380</v>
      </c>
      <c r="G1729" s="12">
        <v>0</v>
      </c>
      <c r="H1729" s="41" t="s">
        <v>2380</v>
      </c>
      <c r="I1729" s="11" t="str">
        <f t="shared" si="58"/>
        <v>Overweight</v>
      </c>
      <c r="J1729" s="43" t="str">
        <f t="shared" si="59"/>
        <v>Normal</v>
      </c>
    </row>
    <row r="1730" spans="1:10" x14ac:dyDescent="0.25">
      <c r="A1730" s="11" t="s">
        <v>642</v>
      </c>
      <c r="B1730" s="11">
        <v>24.605</v>
      </c>
      <c r="C1730" s="11">
        <v>5.7</v>
      </c>
      <c r="D1730" s="11" t="s">
        <v>2380</v>
      </c>
      <c r="E1730" s="11" t="s">
        <v>2380</v>
      </c>
      <c r="F1730" s="11" t="s">
        <v>2380</v>
      </c>
      <c r="G1730" s="12">
        <v>0</v>
      </c>
      <c r="H1730" s="41" t="s">
        <v>2380</v>
      </c>
      <c r="I1730" s="11" t="str">
        <f t="shared" si="58"/>
        <v>Healthy Weight</v>
      </c>
      <c r="J1730" s="43" t="str">
        <f t="shared" si="59"/>
        <v>Prediabetes</v>
      </c>
    </row>
    <row r="1731" spans="1:10" x14ac:dyDescent="0.25">
      <c r="A1731" s="11" t="s">
        <v>641</v>
      </c>
      <c r="B1731" s="11">
        <v>30.8</v>
      </c>
      <c r="C1731" s="11">
        <v>5.07</v>
      </c>
      <c r="D1731" s="11" t="s">
        <v>2380</v>
      </c>
      <c r="E1731" s="11" t="s">
        <v>2380</v>
      </c>
      <c r="F1731" s="11" t="s">
        <v>2380</v>
      </c>
      <c r="G1731" s="12">
        <v>0</v>
      </c>
      <c r="H1731" s="41" t="s">
        <v>2380</v>
      </c>
      <c r="I1731" s="11" t="str">
        <f t="shared" ref="I1731:I1794" si="60">IF(B1731 &lt; 18.5, "Underweight", IF(B1731 &lt; 25, "Healthy Weight", IF(B1731 &lt; 30, "Overweight", "Obesity")))</f>
        <v>Obesity</v>
      </c>
      <c r="J1731" s="43" t="str">
        <f t="shared" ref="J1731:J1794" si="61">IF(C1731 &lt; 5.7, "Normal", IF(C1731 &lt;= 6.4, "Prediabetes", "Diabetes"))</f>
        <v>Normal</v>
      </c>
    </row>
    <row r="1732" spans="1:10" x14ac:dyDescent="0.25">
      <c r="A1732" s="11" t="s">
        <v>640</v>
      </c>
      <c r="B1732" s="11">
        <v>34.799999999999997</v>
      </c>
      <c r="C1732" s="11">
        <v>4.38</v>
      </c>
      <c r="D1732" s="11" t="s">
        <v>2380</v>
      </c>
      <c r="E1732" s="11" t="s">
        <v>2380</v>
      </c>
      <c r="F1732" s="11" t="s">
        <v>2380</v>
      </c>
      <c r="G1732" s="11">
        <v>1</v>
      </c>
      <c r="H1732" s="41" t="s">
        <v>2380</v>
      </c>
      <c r="I1732" s="11" t="str">
        <f t="shared" si="60"/>
        <v>Obesity</v>
      </c>
      <c r="J1732" s="43" t="str">
        <f t="shared" si="61"/>
        <v>Normal</v>
      </c>
    </row>
    <row r="1733" spans="1:10" x14ac:dyDescent="0.25">
      <c r="A1733" s="11" t="s">
        <v>639</v>
      </c>
      <c r="B1733" s="11">
        <v>34.21</v>
      </c>
      <c r="C1733" s="11">
        <v>4.54</v>
      </c>
      <c r="D1733" s="11" t="s">
        <v>2380</v>
      </c>
      <c r="E1733" s="11" t="s">
        <v>2380</v>
      </c>
      <c r="F1733" s="11" t="s">
        <v>2380</v>
      </c>
      <c r="G1733" s="11">
        <v>1</v>
      </c>
      <c r="H1733" s="41" t="s">
        <v>2380</v>
      </c>
      <c r="I1733" s="11" t="str">
        <f t="shared" si="60"/>
        <v>Obesity</v>
      </c>
      <c r="J1733" s="43" t="str">
        <f t="shared" si="61"/>
        <v>Normal</v>
      </c>
    </row>
    <row r="1734" spans="1:10" x14ac:dyDescent="0.25">
      <c r="A1734" s="11" t="s">
        <v>638</v>
      </c>
      <c r="B1734" s="11">
        <v>31</v>
      </c>
      <c r="C1734" s="11">
        <v>5.38</v>
      </c>
      <c r="D1734" s="11" t="s">
        <v>2380</v>
      </c>
      <c r="E1734" s="11" t="s">
        <v>2380</v>
      </c>
      <c r="F1734" s="11" t="s">
        <v>2380</v>
      </c>
      <c r="G1734" s="11">
        <v>1</v>
      </c>
      <c r="H1734" s="41" t="s">
        <v>2380</v>
      </c>
      <c r="I1734" s="11" t="str">
        <f t="shared" si="60"/>
        <v>Obesity</v>
      </c>
      <c r="J1734" s="43" t="str">
        <f t="shared" si="61"/>
        <v>Normal</v>
      </c>
    </row>
    <row r="1735" spans="1:10" x14ac:dyDescent="0.25">
      <c r="A1735" s="11" t="s">
        <v>637</v>
      </c>
      <c r="B1735" s="11">
        <v>26.125</v>
      </c>
      <c r="C1735" s="11">
        <v>5.55</v>
      </c>
      <c r="D1735" s="11" t="s">
        <v>2380</v>
      </c>
      <c r="E1735" s="11" t="s">
        <v>2380</v>
      </c>
      <c r="F1735" s="11" t="s">
        <v>2380</v>
      </c>
      <c r="G1735" s="11">
        <v>1</v>
      </c>
      <c r="H1735" s="41" t="s">
        <v>2380</v>
      </c>
      <c r="I1735" s="11" t="str">
        <f t="shared" si="60"/>
        <v>Overweight</v>
      </c>
      <c r="J1735" s="43" t="str">
        <f t="shared" si="61"/>
        <v>Normal</v>
      </c>
    </row>
    <row r="1736" spans="1:10" x14ac:dyDescent="0.25">
      <c r="A1736" s="11" t="s">
        <v>636</v>
      </c>
      <c r="B1736" s="11">
        <v>30.13</v>
      </c>
      <c r="C1736" s="11">
        <v>4.03</v>
      </c>
      <c r="D1736" s="11" t="s">
        <v>2381</v>
      </c>
      <c r="E1736" s="11" t="s">
        <v>2380</v>
      </c>
      <c r="F1736" s="11" t="s">
        <v>2380</v>
      </c>
      <c r="G1736" s="11">
        <v>1</v>
      </c>
      <c r="H1736" s="42" t="s">
        <v>2380</v>
      </c>
      <c r="I1736" s="11" t="str">
        <f t="shared" si="60"/>
        <v>Obesity</v>
      </c>
      <c r="J1736" s="43" t="str">
        <f t="shared" si="61"/>
        <v>Normal</v>
      </c>
    </row>
    <row r="1737" spans="1:10" x14ac:dyDescent="0.25">
      <c r="A1737" s="11" t="s">
        <v>635</v>
      </c>
      <c r="B1737" s="11">
        <v>34.19</v>
      </c>
      <c r="C1737" s="11">
        <v>4.1900000000000004</v>
      </c>
      <c r="D1737" s="11" t="s">
        <v>2380</v>
      </c>
      <c r="E1737" s="11" t="s">
        <v>2380</v>
      </c>
      <c r="F1737" s="11" t="s">
        <v>2380</v>
      </c>
      <c r="G1737" s="12">
        <v>0</v>
      </c>
      <c r="H1737" s="41" t="s">
        <v>2380</v>
      </c>
      <c r="I1737" s="11" t="str">
        <f t="shared" si="60"/>
        <v>Obesity</v>
      </c>
      <c r="J1737" s="43" t="str">
        <f t="shared" si="61"/>
        <v>Normal</v>
      </c>
    </row>
    <row r="1738" spans="1:10" x14ac:dyDescent="0.25">
      <c r="A1738" s="11" t="s">
        <v>634</v>
      </c>
      <c r="B1738" s="11">
        <v>22.515000000000001</v>
      </c>
      <c r="C1738" s="11">
        <v>4.37</v>
      </c>
      <c r="D1738" s="11" t="s">
        <v>2380</v>
      </c>
      <c r="E1738" s="11" t="s">
        <v>2380</v>
      </c>
      <c r="F1738" s="11" t="s">
        <v>2382</v>
      </c>
      <c r="G1738" s="11">
        <v>1</v>
      </c>
      <c r="H1738" s="41" t="s">
        <v>2380</v>
      </c>
      <c r="I1738" s="11" t="str">
        <f t="shared" si="60"/>
        <v>Healthy Weight</v>
      </c>
      <c r="J1738" s="43" t="str">
        <f t="shared" si="61"/>
        <v>Normal</v>
      </c>
    </row>
    <row r="1739" spans="1:10" x14ac:dyDescent="0.25">
      <c r="A1739" s="11" t="s">
        <v>633</v>
      </c>
      <c r="B1739" s="11">
        <v>18.239999999999998</v>
      </c>
      <c r="C1739" s="11">
        <v>5.31</v>
      </c>
      <c r="D1739" s="11" t="s">
        <v>2381</v>
      </c>
      <c r="E1739" s="11" t="s">
        <v>2380</v>
      </c>
      <c r="F1739" s="11" t="s">
        <v>2382</v>
      </c>
      <c r="G1739" s="11">
        <v>1</v>
      </c>
      <c r="H1739" s="42" t="s">
        <v>2380</v>
      </c>
      <c r="I1739" s="11" t="str">
        <f t="shared" si="60"/>
        <v>Underweight</v>
      </c>
      <c r="J1739" s="43" t="str">
        <f t="shared" si="61"/>
        <v>Normal</v>
      </c>
    </row>
    <row r="1740" spans="1:10" x14ac:dyDescent="0.25">
      <c r="A1740" s="11" t="s">
        <v>631</v>
      </c>
      <c r="B1740" s="11">
        <v>37.28</v>
      </c>
      <c r="C1740" s="11">
        <v>4.66</v>
      </c>
      <c r="D1740" s="11" t="s">
        <v>2380</v>
      </c>
      <c r="E1740" s="11" t="s">
        <v>2381</v>
      </c>
      <c r="F1740" s="11" t="s">
        <v>2380</v>
      </c>
      <c r="G1740" s="11">
        <v>1</v>
      </c>
      <c r="H1740" s="41" t="s">
        <v>2380</v>
      </c>
      <c r="I1740" s="11" t="str">
        <f t="shared" si="60"/>
        <v>Obesity</v>
      </c>
      <c r="J1740" s="43" t="str">
        <f t="shared" si="61"/>
        <v>Normal</v>
      </c>
    </row>
    <row r="1741" spans="1:10" x14ac:dyDescent="0.25">
      <c r="A1741" s="11" t="s">
        <v>630</v>
      </c>
      <c r="B1741" s="11">
        <v>18.2</v>
      </c>
      <c r="C1741" s="11">
        <v>6.19</v>
      </c>
      <c r="D1741" s="11" t="s">
        <v>2380</v>
      </c>
      <c r="E1741" s="11" t="s">
        <v>2380</v>
      </c>
      <c r="F1741" s="11" t="s">
        <v>2382</v>
      </c>
      <c r="G1741" s="11">
        <v>1</v>
      </c>
      <c r="H1741" s="41" t="s">
        <v>2380</v>
      </c>
      <c r="I1741" s="11" t="str">
        <f t="shared" si="60"/>
        <v>Underweight</v>
      </c>
      <c r="J1741" s="43" t="str">
        <f t="shared" si="61"/>
        <v>Prediabetes</v>
      </c>
    </row>
    <row r="1742" spans="1:10" x14ac:dyDescent="0.25">
      <c r="A1742" s="11" t="s">
        <v>629</v>
      </c>
      <c r="B1742" s="11">
        <v>20.53</v>
      </c>
      <c r="C1742" s="11">
        <v>4.8600000000000003</v>
      </c>
      <c r="D1742" s="11" t="s">
        <v>2380</v>
      </c>
      <c r="E1742" s="11" t="s">
        <v>2380</v>
      </c>
      <c r="F1742" s="11" t="s">
        <v>2380</v>
      </c>
      <c r="G1742" s="11">
        <v>1</v>
      </c>
      <c r="H1742" s="41" t="s">
        <v>2380</v>
      </c>
      <c r="I1742" s="11" t="str">
        <f t="shared" si="60"/>
        <v>Healthy Weight</v>
      </c>
      <c r="J1742" s="43" t="str">
        <f t="shared" si="61"/>
        <v>Normal</v>
      </c>
    </row>
    <row r="1743" spans="1:10" x14ac:dyDescent="0.25">
      <c r="A1743" s="11" t="s">
        <v>628</v>
      </c>
      <c r="B1743" s="11">
        <v>23.79</v>
      </c>
      <c r="C1743" s="11">
        <v>4.74</v>
      </c>
      <c r="D1743" s="11" t="s">
        <v>2380</v>
      </c>
      <c r="E1743" s="11" t="s">
        <v>2380</v>
      </c>
      <c r="F1743" s="11" t="s">
        <v>2380</v>
      </c>
      <c r="G1743" s="12">
        <v>0</v>
      </c>
      <c r="H1743" s="41" t="s">
        <v>2380</v>
      </c>
      <c r="I1743" s="11" t="str">
        <f t="shared" si="60"/>
        <v>Healthy Weight</v>
      </c>
      <c r="J1743" s="43" t="str">
        <f t="shared" si="61"/>
        <v>Normal</v>
      </c>
    </row>
    <row r="1744" spans="1:10" x14ac:dyDescent="0.25">
      <c r="A1744" s="11" t="s">
        <v>627</v>
      </c>
      <c r="B1744" s="11">
        <v>29.8</v>
      </c>
      <c r="C1744" s="11">
        <v>6.03</v>
      </c>
      <c r="D1744" s="11" t="s">
        <v>2380</v>
      </c>
      <c r="E1744" s="11" t="s">
        <v>2380</v>
      </c>
      <c r="F1744" s="11" t="s">
        <v>2380</v>
      </c>
      <c r="G1744" s="12">
        <v>0</v>
      </c>
      <c r="H1744" s="41" t="s">
        <v>2380</v>
      </c>
      <c r="I1744" s="11" t="str">
        <f t="shared" si="60"/>
        <v>Overweight</v>
      </c>
      <c r="J1744" s="43" t="str">
        <f t="shared" si="61"/>
        <v>Prediabetes</v>
      </c>
    </row>
    <row r="1745" spans="1:10" x14ac:dyDescent="0.25">
      <c r="A1745" s="11" t="s">
        <v>626</v>
      </c>
      <c r="B1745" s="11">
        <v>31.54</v>
      </c>
      <c r="C1745" s="11">
        <v>4.71</v>
      </c>
      <c r="D1745" s="11" t="s">
        <v>2380</v>
      </c>
      <c r="E1745" s="11" t="s">
        <v>2380</v>
      </c>
      <c r="F1745" s="11" t="s">
        <v>2380</v>
      </c>
      <c r="G1745" s="12">
        <v>0</v>
      </c>
      <c r="H1745" s="41" t="s">
        <v>2380</v>
      </c>
      <c r="I1745" s="11" t="str">
        <f t="shared" si="60"/>
        <v>Obesity</v>
      </c>
      <c r="J1745" s="43" t="str">
        <f t="shared" si="61"/>
        <v>Normal</v>
      </c>
    </row>
    <row r="1746" spans="1:10" x14ac:dyDescent="0.25">
      <c r="A1746" s="11" t="s">
        <v>625</v>
      </c>
      <c r="B1746" s="11">
        <v>20.82</v>
      </c>
      <c r="C1746" s="11">
        <v>5.55</v>
      </c>
      <c r="D1746" s="11" t="s">
        <v>2380</v>
      </c>
      <c r="E1746" s="11" t="s">
        <v>2380</v>
      </c>
      <c r="F1746" s="11" t="s">
        <v>2380</v>
      </c>
      <c r="G1746" s="11">
        <v>1</v>
      </c>
      <c r="H1746" s="41" t="s">
        <v>2380</v>
      </c>
      <c r="I1746" s="11" t="str">
        <f t="shared" si="60"/>
        <v>Healthy Weight</v>
      </c>
      <c r="J1746" s="43" t="str">
        <f t="shared" si="61"/>
        <v>Normal</v>
      </c>
    </row>
    <row r="1747" spans="1:10" x14ac:dyDescent="0.25">
      <c r="A1747" s="11" t="s">
        <v>624</v>
      </c>
      <c r="B1747" s="11">
        <v>38.83</v>
      </c>
      <c r="C1747" s="11">
        <v>4.78</v>
      </c>
      <c r="D1747" s="11" t="s">
        <v>2380</v>
      </c>
      <c r="E1747" s="11" t="s">
        <v>2380</v>
      </c>
      <c r="F1747" s="11" t="s">
        <v>2382</v>
      </c>
      <c r="G1747" s="11">
        <v>1</v>
      </c>
      <c r="H1747" s="41" t="s">
        <v>2380</v>
      </c>
      <c r="I1747" s="11" t="str">
        <f t="shared" si="60"/>
        <v>Obesity</v>
      </c>
      <c r="J1747" s="43" t="str">
        <f t="shared" si="61"/>
        <v>Normal</v>
      </c>
    </row>
    <row r="1748" spans="1:10" x14ac:dyDescent="0.25">
      <c r="A1748" s="11" t="s">
        <v>623</v>
      </c>
      <c r="B1748" s="11">
        <v>23.44</v>
      </c>
      <c r="C1748" s="11">
        <v>4.6500000000000004</v>
      </c>
      <c r="D1748" s="11" t="s">
        <v>2381</v>
      </c>
      <c r="E1748" s="11" t="s">
        <v>2380</v>
      </c>
      <c r="F1748" s="11" t="s">
        <v>2380</v>
      </c>
      <c r="G1748" s="11">
        <v>1</v>
      </c>
      <c r="H1748" s="42" t="s">
        <v>2380</v>
      </c>
      <c r="I1748" s="11" t="str">
        <f t="shared" si="60"/>
        <v>Healthy Weight</v>
      </c>
      <c r="J1748" s="43" t="str">
        <f t="shared" si="61"/>
        <v>Normal</v>
      </c>
    </row>
    <row r="1749" spans="1:10" x14ac:dyDescent="0.25">
      <c r="A1749" s="11" t="s">
        <v>622</v>
      </c>
      <c r="B1749" s="11">
        <v>24.13</v>
      </c>
      <c r="C1749" s="11">
        <v>5.2</v>
      </c>
      <c r="D1749" s="11" t="s">
        <v>2380</v>
      </c>
      <c r="E1749" s="11" t="s">
        <v>2380</v>
      </c>
      <c r="F1749" s="11" t="s">
        <v>2380</v>
      </c>
      <c r="G1749" s="11">
        <v>1</v>
      </c>
      <c r="H1749" s="41" t="s">
        <v>2380</v>
      </c>
      <c r="I1749" s="11" t="str">
        <f t="shared" si="60"/>
        <v>Healthy Weight</v>
      </c>
      <c r="J1749" s="43" t="str">
        <f t="shared" si="61"/>
        <v>Normal</v>
      </c>
    </row>
    <row r="1750" spans="1:10" x14ac:dyDescent="0.25">
      <c r="A1750" s="11" t="s">
        <v>621</v>
      </c>
      <c r="B1750" s="11">
        <v>42.13</v>
      </c>
      <c r="C1750" s="11">
        <v>4.54</v>
      </c>
      <c r="D1750" s="11" t="s">
        <v>2381</v>
      </c>
      <c r="E1750" s="11" t="s">
        <v>2380</v>
      </c>
      <c r="F1750" s="11" t="s">
        <v>2380</v>
      </c>
      <c r="G1750" s="11">
        <v>1</v>
      </c>
      <c r="H1750" s="42" t="s">
        <v>2380</v>
      </c>
      <c r="I1750" s="11" t="str">
        <f t="shared" si="60"/>
        <v>Obesity</v>
      </c>
      <c r="J1750" s="43" t="str">
        <f t="shared" si="61"/>
        <v>Normal</v>
      </c>
    </row>
    <row r="1751" spans="1:10" x14ac:dyDescent="0.25">
      <c r="A1751" s="11" t="s">
        <v>620</v>
      </c>
      <c r="B1751" s="11">
        <v>17.86</v>
      </c>
      <c r="C1751" s="11">
        <v>4.1100000000000003</v>
      </c>
      <c r="D1751" s="11" t="s">
        <v>2380</v>
      </c>
      <c r="E1751" s="11" t="s">
        <v>2380</v>
      </c>
      <c r="F1751" s="11" t="s">
        <v>2380</v>
      </c>
      <c r="G1751" s="11">
        <v>1</v>
      </c>
      <c r="H1751" s="41" t="s">
        <v>2380</v>
      </c>
      <c r="I1751" s="11" t="str">
        <f t="shared" si="60"/>
        <v>Underweight</v>
      </c>
      <c r="J1751" s="43" t="str">
        <f t="shared" si="61"/>
        <v>Normal</v>
      </c>
    </row>
    <row r="1752" spans="1:10" x14ac:dyDescent="0.25">
      <c r="A1752" s="11" t="s">
        <v>619</v>
      </c>
      <c r="B1752" s="11">
        <v>32.78</v>
      </c>
      <c r="C1752" s="11">
        <v>4.63</v>
      </c>
      <c r="D1752" s="11" t="s">
        <v>2380</v>
      </c>
      <c r="E1752" s="11" t="s">
        <v>2380</v>
      </c>
      <c r="F1752" s="11" t="s">
        <v>2380</v>
      </c>
      <c r="G1752" s="12">
        <v>0</v>
      </c>
      <c r="H1752" s="41" t="s">
        <v>2380</v>
      </c>
      <c r="I1752" s="11" t="str">
        <f t="shared" si="60"/>
        <v>Obesity</v>
      </c>
      <c r="J1752" s="43" t="str">
        <f t="shared" si="61"/>
        <v>Normal</v>
      </c>
    </row>
    <row r="1753" spans="1:10" x14ac:dyDescent="0.25">
      <c r="A1753" s="11" t="s">
        <v>618</v>
      </c>
      <c r="B1753" s="11">
        <v>23.9</v>
      </c>
      <c r="C1753" s="11">
        <v>6.06</v>
      </c>
      <c r="D1753" s="11" t="s">
        <v>2381</v>
      </c>
      <c r="E1753" s="11" t="s">
        <v>2380</v>
      </c>
      <c r="F1753" s="11" t="s">
        <v>2382</v>
      </c>
      <c r="G1753" s="11">
        <v>1</v>
      </c>
      <c r="H1753" s="42" t="s">
        <v>2380</v>
      </c>
      <c r="I1753" s="11" t="str">
        <f t="shared" si="60"/>
        <v>Healthy Weight</v>
      </c>
      <c r="J1753" s="43" t="str">
        <f t="shared" si="61"/>
        <v>Prediabetes</v>
      </c>
    </row>
    <row r="1754" spans="1:10" x14ac:dyDescent="0.25">
      <c r="A1754" s="11" t="s">
        <v>617</v>
      </c>
      <c r="B1754" s="11">
        <v>15.47</v>
      </c>
      <c r="C1754" s="11">
        <v>8.43</v>
      </c>
      <c r="D1754" s="11" t="s">
        <v>2380</v>
      </c>
      <c r="E1754" s="11" t="s">
        <v>2380</v>
      </c>
      <c r="F1754" s="11" t="s">
        <v>2380</v>
      </c>
      <c r="G1754" s="12">
        <v>0</v>
      </c>
      <c r="H1754" s="41" t="s">
        <v>2380</v>
      </c>
      <c r="I1754" s="11" t="str">
        <f t="shared" si="60"/>
        <v>Underweight</v>
      </c>
      <c r="J1754" s="43" t="str">
        <f t="shared" si="61"/>
        <v>Diabetes</v>
      </c>
    </row>
    <row r="1755" spans="1:10" x14ac:dyDescent="0.25">
      <c r="A1755" s="11" t="s">
        <v>616</v>
      </c>
      <c r="B1755" s="11">
        <v>28.54</v>
      </c>
      <c r="C1755" s="11">
        <v>5.51</v>
      </c>
      <c r="D1755" s="11" t="s">
        <v>2380</v>
      </c>
      <c r="E1755" s="11" t="s">
        <v>2380</v>
      </c>
      <c r="F1755" s="11" t="s">
        <v>2382</v>
      </c>
      <c r="G1755" s="11">
        <v>1</v>
      </c>
      <c r="H1755" s="41" t="s">
        <v>2380</v>
      </c>
      <c r="I1755" s="11" t="str">
        <f t="shared" si="60"/>
        <v>Overweight</v>
      </c>
      <c r="J1755" s="43" t="str">
        <f t="shared" si="61"/>
        <v>Normal</v>
      </c>
    </row>
    <row r="1756" spans="1:10" x14ac:dyDescent="0.25">
      <c r="A1756" s="11" t="s">
        <v>615</v>
      </c>
      <c r="B1756" s="11">
        <v>18.54</v>
      </c>
      <c r="C1756" s="11">
        <v>4.95</v>
      </c>
      <c r="D1756" s="11" t="s">
        <v>2380</v>
      </c>
      <c r="E1756" s="11" t="s">
        <v>2380</v>
      </c>
      <c r="F1756" s="11" t="s">
        <v>2380</v>
      </c>
      <c r="G1756" s="12">
        <v>0</v>
      </c>
      <c r="H1756" s="41" t="s">
        <v>2380</v>
      </c>
      <c r="I1756" s="11" t="str">
        <f t="shared" si="60"/>
        <v>Healthy Weight</v>
      </c>
      <c r="J1756" s="43" t="str">
        <f t="shared" si="61"/>
        <v>Normal</v>
      </c>
    </row>
    <row r="1757" spans="1:10" x14ac:dyDescent="0.25">
      <c r="A1757" s="11" t="s">
        <v>614</v>
      </c>
      <c r="B1757" s="11">
        <v>32.18</v>
      </c>
      <c r="C1757" s="11">
        <v>6.44</v>
      </c>
      <c r="D1757" s="11" t="s">
        <v>2381</v>
      </c>
      <c r="E1757" s="11" t="s">
        <v>2380</v>
      </c>
      <c r="F1757" s="11" t="s">
        <v>2382</v>
      </c>
      <c r="G1757" s="11">
        <v>1</v>
      </c>
      <c r="H1757" s="42" t="s">
        <v>2380</v>
      </c>
      <c r="I1757" s="11" t="str">
        <f t="shared" si="60"/>
        <v>Obesity</v>
      </c>
      <c r="J1757" s="43" t="str">
        <f t="shared" si="61"/>
        <v>Diabetes</v>
      </c>
    </row>
    <row r="1758" spans="1:10" x14ac:dyDescent="0.25">
      <c r="A1758" s="11" t="s">
        <v>613</v>
      </c>
      <c r="B1758" s="11">
        <v>37.380000000000003</v>
      </c>
      <c r="C1758" s="11">
        <v>6.05</v>
      </c>
      <c r="D1758" s="11" t="s">
        <v>2381</v>
      </c>
      <c r="E1758" s="11" t="s">
        <v>2380</v>
      </c>
      <c r="F1758" s="11" t="s">
        <v>2380</v>
      </c>
      <c r="G1758" s="12">
        <v>0</v>
      </c>
      <c r="H1758" s="42" t="s">
        <v>2380</v>
      </c>
      <c r="I1758" s="11" t="str">
        <f t="shared" si="60"/>
        <v>Obesity</v>
      </c>
      <c r="J1758" s="43" t="str">
        <f t="shared" si="61"/>
        <v>Prediabetes</v>
      </c>
    </row>
    <row r="1759" spans="1:10" x14ac:dyDescent="0.25">
      <c r="A1759" s="11" t="s">
        <v>612</v>
      </c>
      <c r="B1759" s="11">
        <v>31.12</v>
      </c>
      <c r="C1759" s="11">
        <v>4.76</v>
      </c>
      <c r="D1759" s="11" t="s">
        <v>2381</v>
      </c>
      <c r="E1759" s="11" t="s">
        <v>2380</v>
      </c>
      <c r="F1759" s="11" t="s">
        <v>2382</v>
      </c>
      <c r="G1759" s="11">
        <v>1</v>
      </c>
      <c r="H1759" s="42" t="s">
        <v>2380</v>
      </c>
      <c r="I1759" s="11" t="str">
        <f t="shared" si="60"/>
        <v>Obesity</v>
      </c>
      <c r="J1759" s="43" t="str">
        <f t="shared" si="61"/>
        <v>Normal</v>
      </c>
    </row>
    <row r="1760" spans="1:10" x14ac:dyDescent="0.25">
      <c r="A1760" s="11" t="s">
        <v>611</v>
      </c>
      <c r="B1760" s="11">
        <v>22.01</v>
      </c>
      <c r="C1760" s="11">
        <v>6.72</v>
      </c>
      <c r="D1760" s="11" t="s">
        <v>2381</v>
      </c>
      <c r="E1760" s="11" t="s">
        <v>2380</v>
      </c>
      <c r="F1760" s="11" t="s">
        <v>2380</v>
      </c>
      <c r="G1760" s="11">
        <v>1</v>
      </c>
      <c r="H1760" s="42" t="s">
        <v>2380</v>
      </c>
      <c r="I1760" s="11" t="str">
        <f t="shared" si="60"/>
        <v>Healthy Weight</v>
      </c>
      <c r="J1760" s="43" t="str">
        <f t="shared" si="61"/>
        <v>Diabetes</v>
      </c>
    </row>
    <row r="1761" spans="1:10" x14ac:dyDescent="0.25">
      <c r="A1761" s="11" t="s">
        <v>610</v>
      </c>
      <c r="B1761" s="11">
        <v>27.645</v>
      </c>
      <c r="C1761" s="11">
        <v>5.7</v>
      </c>
      <c r="D1761" s="11" t="s">
        <v>2380</v>
      </c>
      <c r="E1761" s="11" t="s">
        <v>2380</v>
      </c>
      <c r="F1761" s="11" t="s">
        <v>2380</v>
      </c>
      <c r="G1761" s="12">
        <v>0</v>
      </c>
      <c r="H1761" s="41" t="s">
        <v>2380</v>
      </c>
      <c r="I1761" s="11" t="str">
        <f t="shared" si="60"/>
        <v>Overweight</v>
      </c>
      <c r="J1761" s="43" t="str">
        <f t="shared" si="61"/>
        <v>Prediabetes</v>
      </c>
    </row>
    <row r="1762" spans="1:10" x14ac:dyDescent="0.25">
      <c r="A1762" s="11" t="s">
        <v>609</v>
      </c>
      <c r="B1762" s="11">
        <v>29.64</v>
      </c>
      <c r="C1762" s="11">
        <v>5.31</v>
      </c>
      <c r="D1762" s="11" t="s">
        <v>2381</v>
      </c>
      <c r="E1762" s="11" t="s">
        <v>2380</v>
      </c>
      <c r="F1762" s="11" t="s">
        <v>2380</v>
      </c>
      <c r="G1762" s="12">
        <v>0</v>
      </c>
      <c r="H1762" s="42" t="s">
        <v>2380</v>
      </c>
      <c r="I1762" s="11" t="str">
        <f t="shared" si="60"/>
        <v>Overweight</v>
      </c>
      <c r="J1762" s="43" t="str">
        <f t="shared" si="61"/>
        <v>Normal</v>
      </c>
    </row>
    <row r="1763" spans="1:10" x14ac:dyDescent="0.25">
      <c r="A1763" s="11" t="s">
        <v>608</v>
      </c>
      <c r="B1763" s="11">
        <v>33.700000000000003</v>
      </c>
      <c r="C1763" s="11">
        <v>4.32</v>
      </c>
      <c r="D1763" s="11" t="s">
        <v>2381</v>
      </c>
      <c r="E1763" s="11" t="s">
        <v>2380</v>
      </c>
      <c r="F1763" s="11" t="s">
        <v>2380</v>
      </c>
      <c r="G1763" s="11">
        <v>1</v>
      </c>
      <c r="H1763" s="42" t="s">
        <v>2380</v>
      </c>
      <c r="I1763" s="11" t="str">
        <f t="shared" si="60"/>
        <v>Obesity</v>
      </c>
      <c r="J1763" s="43" t="str">
        <f t="shared" si="61"/>
        <v>Normal</v>
      </c>
    </row>
    <row r="1764" spans="1:10" x14ac:dyDescent="0.25">
      <c r="A1764" s="11" t="s">
        <v>607</v>
      </c>
      <c r="B1764" s="11">
        <v>27.5</v>
      </c>
      <c r="C1764" s="11">
        <v>4.2300000000000004</v>
      </c>
      <c r="D1764" s="11" t="s">
        <v>2381</v>
      </c>
      <c r="E1764" s="11" t="s">
        <v>2380</v>
      </c>
      <c r="F1764" s="11" t="s">
        <v>2380</v>
      </c>
      <c r="G1764" s="11">
        <v>1</v>
      </c>
      <c r="H1764" s="42" t="s">
        <v>2380</v>
      </c>
      <c r="I1764" s="11" t="str">
        <f t="shared" si="60"/>
        <v>Overweight</v>
      </c>
      <c r="J1764" s="43" t="str">
        <f t="shared" si="61"/>
        <v>Normal</v>
      </c>
    </row>
    <row r="1765" spans="1:10" x14ac:dyDescent="0.25">
      <c r="A1765" s="11" t="s">
        <v>606</v>
      </c>
      <c r="B1765" s="11">
        <v>16.12</v>
      </c>
      <c r="C1765" s="11">
        <v>6.09</v>
      </c>
      <c r="D1765" s="11" t="s">
        <v>2380</v>
      </c>
      <c r="E1765" s="11" t="s">
        <v>2380</v>
      </c>
      <c r="F1765" s="11" t="s">
        <v>2380</v>
      </c>
      <c r="G1765" s="12">
        <v>0</v>
      </c>
      <c r="H1765" s="41" t="s">
        <v>2380</v>
      </c>
      <c r="I1765" s="11" t="str">
        <f t="shared" si="60"/>
        <v>Underweight</v>
      </c>
      <c r="J1765" s="43" t="str">
        <f t="shared" si="61"/>
        <v>Prediabetes</v>
      </c>
    </row>
    <row r="1766" spans="1:10" x14ac:dyDescent="0.25">
      <c r="A1766" s="11" t="s">
        <v>605</v>
      </c>
      <c r="B1766" s="11">
        <v>26.73</v>
      </c>
      <c r="C1766" s="11">
        <v>4.74</v>
      </c>
      <c r="D1766" s="11" t="s">
        <v>2381</v>
      </c>
      <c r="E1766" s="11" t="s">
        <v>2380</v>
      </c>
      <c r="F1766" s="11" t="s">
        <v>2380</v>
      </c>
      <c r="G1766" s="11">
        <v>1</v>
      </c>
      <c r="H1766" s="42" t="s">
        <v>2380</v>
      </c>
      <c r="I1766" s="11" t="str">
        <f t="shared" si="60"/>
        <v>Overweight</v>
      </c>
      <c r="J1766" s="43" t="str">
        <f t="shared" si="61"/>
        <v>Normal</v>
      </c>
    </row>
    <row r="1767" spans="1:10" x14ac:dyDescent="0.25">
      <c r="A1767" s="11" t="s">
        <v>604</v>
      </c>
      <c r="B1767" s="11">
        <v>37.25</v>
      </c>
      <c r="C1767" s="11">
        <v>6.23</v>
      </c>
      <c r="D1767" s="11" t="s">
        <v>2381</v>
      </c>
      <c r="E1767" s="11" t="s">
        <v>2380</v>
      </c>
      <c r="F1767" s="11" t="s">
        <v>2380</v>
      </c>
      <c r="G1767" s="12">
        <v>0</v>
      </c>
      <c r="H1767" s="42" t="s">
        <v>2380</v>
      </c>
      <c r="I1767" s="11" t="str">
        <f t="shared" si="60"/>
        <v>Obesity</v>
      </c>
      <c r="J1767" s="43" t="str">
        <f t="shared" si="61"/>
        <v>Prediabetes</v>
      </c>
    </row>
    <row r="1768" spans="1:10" x14ac:dyDescent="0.25">
      <c r="A1768" s="11" t="s">
        <v>603</v>
      </c>
      <c r="B1768" s="11">
        <v>23.56</v>
      </c>
      <c r="C1768" s="11">
        <v>5.45</v>
      </c>
      <c r="D1768" s="11" t="s">
        <v>2381</v>
      </c>
      <c r="E1768" s="11" t="s">
        <v>2380</v>
      </c>
      <c r="F1768" s="11" t="s">
        <v>2380</v>
      </c>
      <c r="G1768" s="11">
        <v>1</v>
      </c>
      <c r="H1768" s="42" t="s">
        <v>2380</v>
      </c>
      <c r="I1768" s="11" t="str">
        <f t="shared" si="60"/>
        <v>Healthy Weight</v>
      </c>
      <c r="J1768" s="43" t="str">
        <f t="shared" si="61"/>
        <v>Normal</v>
      </c>
    </row>
    <row r="1769" spans="1:10" x14ac:dyDescent="0.25">
      <c r="A1769" s="11" t="s">
        <v>602</v>
      </c>
      <c r="B1769" s="11">
        <v>15.84</v>
      </c>
      <c r="C1769" s="11">
        <v>10.34</v>
      </c>
      <c r="D1769" s="11" t="s">
        <v>2380</v>
      </c>
      <c r="E1769" s="11" t="s">
        <v>2380</v>
      </c>
      <c r="F1769" s="11" t="s">
        <v>2380</v>
      </c>
      <c r="G1769" s="11">
        <v>2</v>
      </c>
      <c r="H1769" s="41" t="s">
        <v>2380</v>
      </c>
      <c r="I1769" s="11" t="str">
        <f t="shared" si="60"/>
        <v>Underweight</v>
      </c>
      <c r="J1769" s="43" t="str">
        <f t="shared" si="61"/>
        <v>Diabetes</v>
      </c>
    </row>
    <row r="1770" spans="1:10" x14ac:dyDescent="0.25">
      <c r="A1770" s="11" t="s">
        <v>601</v>
      </c>
      <c r="B1770" s="11">
        <v>36.630000000000003</v>
      </c>
      <c r="C1770" s="11">
        <v>5.15</v>
      </c>
      <c r="D1770" s="11" t="s">
        <v>2380</v>
      </c>
      <c r="E1770" s="11" t="s">
        <v>2380</v>
      </c>
      <c r="F1770" s="11" t="s">
        <v>2380</v>
      </c>
      <c r="G1770" s="12">
        <v>0</v>
      </c>
      <c r="H1770" s="41" t="s">
        <v>2380</v>
      </c>
      <c r="I1770" s="11" t="str">
        <f t="shared" si="60"/>
        <v>Obesity</v>
      </c>
      <c r="J1770" s="43" t="str">
        <f t="shared" si="61"/>
        <v>Normal</v>
      </c>
    </row>
    <row r="1771" spans="1:10" x14ac:dyDescent="0.25">
      <c r="A1771" s="11" t="s">
        <v>600</v>
      </c>
      <c r="B1771" s="11">
        <v>16.47</v>
      </c>
      <c r="C1771" s="11">
        <v>11.72</v>
      </c>
      <c r="D1771" s="11" t="s">
        <v>2380</v>
      </c>
      <c r="E1771" s="11" t="s">
        <v>2380</v>
      </c>
      <c r="F1771" s="11" t="s">
        <v>2380</v>
      </c>
      <c r="G1771" s="12">
        <v>0</v>
      </c>
      <c r="H1771" s="41" t="s">
        <v>2380</v>
      </c>
      <c r="I1771" s="11" t="str">
        <f t="shared" si="60"/>
        <v>Underweight</v>
      </c>
      <c r="J1771" s="43" t="str">
        <f t="shared" si="61"/>
        <v>Diabetes</v>
      </c>
    </row>
    <row r="1772" spans="1:10" x14ac:dyDescent="0.25">
      <c r="A1772" s="11" t="s">
        <v>599</v>
      </c>
      <c r="B1772" s="11">
        <v>25.8</v>
      </c>
      <c r="C1772" s="11">
        <v>5.29</v>
      </c>
      <c r="D1772" s="11" t="s">
        <v>2380</v>
      </c>
      <c r="E1772" s="11" t="s">
        <v>2380</v>
      </c>
      <c r="F1772" s="11" t="s">
        <v>2380</v>
      </c>
      <c r="G1772" s="12">
        <v>0</v>
      </c>
      <c r="H1772" s="41" t="s">
        <v>2380</v>
      </c>
      <c r="I1772" s="11" t="str">
        <f t="shared" si="60"/>
        <v>Overweight</v>
      </c>
      <c r="J1772" s="43" t="str">
        <f t="shared" si="61"/>
        <v>Normal</v>
      </c>
    </row>
    <row r="1773" spans="1:10" x14ac:dyDescent="0.25">
      <c r="A1773" s="11" t="s">
        <v>598</v>
      </c>
      <c r="B1773" s="11">
        <v>23.6</v>
      </c>
      <c r="C1773" s="11">
        <v>4.33</v>
      </c>
      <c r="D1773" s="11" t="s">
        <v>2380</v>
      </c>
      <c r="E1773" s="11" t="s">
        <v>2380</v>
      </c>
      <c r="F1773" s="11" t="s">
        <v>2380</v>
      </c>
      <c r="G1773" s="12">
        <v>0</v>
      </c>
      <c r="H1773" s="41" t="s">
        <v>2380</v>
      </c>
      <c r="I1773" s="11" t="str">
        <f t="shared" si="60"/>
        <v>Healthy Weight</v>
      </c>
      <c r="J1773" s="43" t="str">
        <f t="shared" si="61"/>
        <v>Normal</v>
      </c>
    </row>
    <row r="1774" spans="1:10" x14ac:dyDescent="0.25">
      <c r="A1774" s="11" t="s">
        <v>597</v>
      </c>
      <c r="B1774" s="11">
        <v>32.11</v>
      </c>
      <c r="C1774" s="11">
        <v>6.24</v>
      </c>
      <c r="D1774" s="11" t="s">
        <v>2380</v>
      </c>
      <c r="E1774" s="11" t="s">
        <v>2380</v>
      </c>
      <c r="F1774" s="11" t="s">
        <v>2382</v>
      </c>
      <c r="G1774" s="11">
        <v>1</v>
      </c>
      <c r="H1774" s="41" t="s">
        <v>2380</v>
      </c>
      <c r="I1774" s="11" t="str">
        <f t="shared" si="60"/>
        <v>Obesity</v>
      </c>
      <c r="J1774" s="43" t="str">
        <f t="shared" si="61"/>
        <v>Prediabetes</v>
      </c>
    </row>
    <row r="1775" spans="1:10" x14ac:dyDescent="0.25">
      <c r="A1775" s="11" t="s">
        <v>596</v>
      </c>
      <c r="B1775" s="11">
        <v>30.114999999999998</v>
      </c>
      <c r="C1775" s="11">
        <v>11.61</v>
      </c>
      <c r="D1775" s="11" t="s">
        <v>2380</v>
      </c>
      <c r="E1775" s="11" t="s">
        <v>2380</v>
      </c>
      <c r="F1775" s="11" t="s">
        <v>2380</v>
      </c>
      <c r="G1775" s="12">
        <v>0</v>
      </c>
      <c r="H1775" s="41" t="s">
        <v>2380</v>
      </c>
      <c r="I1775" s="11" t="str">
        <f t="shared" si="60"/>
        <v>Obesity</v>
      </c>
      <c r="J1775" s="43" t="str">
        <f t="shared" si="61"/>
        <v>Diabetes</v>
      </c>
    </row>
    <row r="1776" spans="1:10" x14ac:dyDescent="0.25">
      <c r="A1776" s="11" t="s">
        <v>595</v>
      </c>
      <c r="B1776" s="11">
        <v>20.28</v>
      </c>
      <c r="C1776" s="11">
        <v>11.07</v>
      </c>
      <c r="D1776" s="11" t="s">
        <v>2381</v>
      </c>
      <c r="E1776" s="11" t="s">
        <v>2380</v>
      </c>
      <c r="F1776" s="11" t="s">
        <v>2380</v>
      </c>
      <c r="G1776" s="12">
        <v>0</v>
      </c>
      <c r="H1776" s="42" t="s">
        <v>2380</v>
      </c>
      <c r="I1776" s="11" t="str">
        <f t="shared" si="60"/>
        <v>Healthy Weight</v>
      </c>
      <c r="J1776" s="43" t="str">
        <f t="shared" si="61"/>
        <v>Diabetes</v>
      </c>
    </row>
    <row r="1777" spans="1:10" x14ac:dyDescent="0.25">
      <c r="A1777" s="11" t="s">
        <v>594</v>
      </c>
      <c r="B1777" s="11">
        <v>20.234999999999999</v>
      </c>
      <c r="C1777" s="11">
        <v>5.19</v>
      </c>
      <c r="D1777" s="11" t="s">
        <v>2380</v>
      </c>
      <c r="E1777" s="11" t="s">
        <v>2380</v>
      </c>
      <c r="F1777" s="11" t="s">
        <v>2382</v>
      </c>
      <c r="G1777" s="11">
        <v>1</v>
      </c>
      <c r="H1777" s="41" t="s">
        <v>2380</v>
      </c>
      <c r="I1777" s="11" t="str">
        <f t="shared" si="60"/>
        <v>Healthy Weight</v>
      </c>
      <c r="J1777" s="43" t="str">
        <f t="shared" si="61"/>
        <v>Normal</v>
      </c>
    </row>
    <row r="1778" spans="1:10" x14ac:dyDescent="0.25">
      <c r="A1778" s="11" t="s">
        <v>593</v>
      </c>
      <c r="B1778" s="11">
        <v>25.27</v>
      </c>
      <c r="C1778" s="11">
        <v>5.7</v>
      </c>
      <c r="D1778" s="11" t="s">
        <v>2381</v>
      </c>
      <c r="E1778" s="11" t="s">
        <v>2380</v>
      </c>
      <c r="F1778" s="11" t="s">
        <v>2380</v>
      </c>
      <c r="G1778" s="11">
        <v>1</v>
      </c>
      <c r="H1778" s="42" t="s">
        <v>2380</v>
      </c>
      <c r="I1778" s="11" t="str">
        <f t="shared" si="60"/>
        <v>Overweight</v>
      </c>
      <c r="J1778" s="43" t="str">
        <f t="shared" si="61"/>
        <v>Prediabetes</v>
      </c>
    </row>
    <row r="1779" spans="1:10" x14ac:dyDescent="0.25">
      <c r="A1779" s="11" t="s">
        <v>592</v>
      </c>
      <c r="B1779" s="11">
        <v>24.24</v>
      </c>
      <c r="C1779" s="11">
        <v>6.15</v>
      </c>
      <c r="D1779" s="11" t="s">
        <v>2380</v>
      </c>
      <c r="E1779" s="11" t="s">
        <v>2380</v>
      </c>
      <c r="F1779" s="11" t="s">
        <v>2380</v>
      </c>
      <c r="G1779" s="12">
        <v>0</v>
      </c>
      <c r="H1779" s="41" t="s">
        <v>2380</v>
      </c>
      <c r="I1779" s="11" t="str">
        <f t="shared" si="60"/>
        <v>Healthy Weight</v>
      </c>
      <c r="J1779" s="43" t="str">
        <f t="shared" si="61"/>
        <v>Prediabetes</v>
      </c>
    </row>
    <row r="1780" spans="1:10" x14ac:dyDescent="0.25">
      <c r="A1780" s="11" t="s">
        <v>591</v>
      </c>
      <c r="B1780" s="11">
        <v>35.75</v>
      </c>
      <c r="C1780" s="11">
        <v>5.07</v>
      </c>
      <c r="D1780" s="11" t="s">
        <v>2380</v>
      </c>
      <c r="E1780" s="11" t="s">
        <v>2380</v>
      </c>
      <c r="F1780" s="11" t="s">
        <v>2380</v>
      </c>
      <c r="G1780" s="12">
        <v>0</v>
      </c>
      <c r="H1780" s="41" t="s">
        <v>2380</v>
      </c>
      <c r="I1780" s="11" t="str">
        <f t="shared" si="60"/>
        <v>Obesity</v>
      </c>
      <c r="J1780" s="43" t="str">
        <f t="shared" si="61"/>
        <v>Normal</v>
      </c>
    </row>
    <row r="1781" spans="1:10" x14ac:dyDescent="0.25">
      <c r="A1781" s="11" t="s">
        <v>590</v>
      </c>
      <c r="B1781" s="11">
        <v>29.92</v>
      </c>
      <c r="C1781" s="11">
        <v>10.97</v>
      </c>
      <c r="D1781" s="11" t="s">
        <v>2381</v>
      </c>
      <c r="E1781" s="11" t="s">
        <v>2380</v>
      </c>
      <c r="F1781" s="11" t="s">
        <v>2380</v>
      </c>
      <c r="G1781" s="11">
        <v>1</v>
      </c>
      <c r="H1781" s="42" t="s">
        <v>2380</v>
      </c>
      <c r="I1781" s="11" t="str">
        <f t="shared" si="60"/>
        <v>Overweight</v>
      </c>
      <c r="J1781" s="43" t="str">
        <f t="shared" si="61"/>
        <v>Diabetes</v>
      </c>
    </row>
    <row r="1782" spans="1:10" x14ac:dyDescent="0.25">
      <c r="A1782" s="11" t="s">
        <v>589</v>
      </c>
      <c r="B1782" s="11">
        <v>26.2</v>
      </c>
      <c r="C1782" s="11">
        <v>10.93</v>
      </c>
      <c r="D1782" s="11" t="s">
        <v>2381</v>
      </c>
      <c r="E1782" s="11" t="s">
        <v>2380</v>
      </c>
      <c r="F1782" s="11" t="s">
        <v>2380</v>
      </c>
      <c r="G1782" s="11">
        <v>1</v>
      </c>
      <c r="H1782" s="42" t="s">
        <v>2380</v>
      </c>
      <c r="I1782" s="11" t="str">
        <f t="shared" si="60"/>
        <v>Overweight</v>
      </c>
      <c r="J1782" s="43" t="str">
        <f t="shared" si="61"/>
        <v>Diabetes</v>
      </c>
    </row>
    <row r="1783" spans="1:10" x14ac:dyDescent="0.25">
      <c r="A1783" s="11" t="s">
        <v>588</v>
      </c>
      <c r="B1783" s="11">
        <v>26.695</v>
      </c>
      <c r="C1783" s="11">
        <v>4.21</v>
      </c>
      <c r="D1783" s="11" t="s">
        <v>2381</v>
      </c>
      <c r="E1783" s="11" t="s">
        <v>2380</v>
      </c>
      <c r="F1783" s="11" t="s">
        <v>2382</v>
      </c>
      <c r="G1783" s="11">
        <v>1</v>
      </c>
      <c r="H1783" s="42" t="s">
        <v>2380</v>
      </c>
      <c r="I1783" s="11" t="str">
        <f t="shared" si="60"/>
        <v>Overweight</v>
      </c>
      <c r="J1783" s="43" t="str">
        <f t="shared" si="61"/>
        <v>Normal</v>
      </c>
    </row>
    <row r="1784" spans="1:10" x14ac:dyDescent="0.25">
      <c r="A1784" s="11" t="s">
        <v>587</v>
      </c>
      <c r="B1784" s="11">
        <v>23.16</v>
      </c>
      <c r="C1784" s="11">
        <v>5.5</v>
      </c>
      <c r="D1784" s="11" t="s">
        <v>2380</v>
      </c>
      <c r="E1784" s="11" t="s">
        <v>2380</v>
      </c>
      <c r="F1784" s="11" t="s">
        <v>2380</v>
      </c>
      <c r="G1784" s="12">
        <v>0</v>
      </c>
      <c r="H1784" s="41" t="s">
        <v>2380</v>
      </c>
      <c r="I1784" s="11" t="str">
        <f t="shared" si="60"/>
        <v>Healthy Weight</v>
      </c>
      <c r="J1784" s="43" t="str">
        <f t="shared" si="61"/>
        <v>Normal</v>
      </c>
    </row>
    <row r="1785" spans="1:10" x14ac:dyDescent="0.25">
      <c r="A1785" s="11" t="s">
        <v>586</v>
      </c>
      <c r="B1785" s="11">
        <v>32.585000000000001</v>
      </c>
      <c r="C1785" s="11">
        <v>4.93</v>
      </c>
      <c r="D1785" s="11" t="s">
        <v>2381</v>
      </c>
      <c r="E1785" s="11" t="s">
        <v>2380</v>
      </c>
      <c r="F1785" s="11" t="s">
        <v>2380</v>
      </c>
      <c r="G1785" s="11">
        <v>1</v>
      </c>
      <c r="H1785" s="42" t="s">
        <v>2380</v>
      </c>
      <c r="I1785" s="11" t="str">
        <f t="shared" si="60"/>
        <v>Obesity</v>
      </c>
      <c r="J1785" s="43" t="str">
        <f t="shared" si="61"/>
        <v>Normal</v>
      </c>
    </row>
    <row r="1786" spans="1:10" x14ac:dyDescent="0.25">
      <c r="A1786" s="11" t="s">
        <v>585</v>
      </c>
      <c r="B1786" s="11">
        <v>33.97</v>
      </c>
      <c r="C1786" s="11">
        <v>5.6</v>
      </c>
      <c r="D1786" s="11" t="s">
        <v>2381</v>
      </c>
      <c r="E1786" s="11" t="s">
        <v>2380</v>
      </c>
      <c r="F1786" s="11" t="s">
        <v>2380</v>
      </c>
      <c r="G1786" s="12">
        <v>0</v>
      </c>
      <c r="H1786" s="42" t="s">
        <v>2380</v>
      </c>
      <c r="I1786" s="11" t="str">
        <f t="shared" si="60"/>
        <v>Obesity</v>
      </c>
      <c r="J1786" s="43" t="str">
        <f t="shared" si="61"/>
        <v>Normal</v>
      </c>
    </row>
    <row r="1787" spans="1:10" x14ac:dyDescent="0.25">
      <c r="A1787" s="11" t="s">
        <v>584</v>
      </c>
      <c r="B1787" s="11">
        <v>16.57</v>
      </c>
      <c r="C1787" s="11">
        <v>9.99</v>
      </c>
      <c r="D1787" s="11" t="s">
        <v>2380</v>
      </c>
      <c r="E1787" s="11" t="s">
        <v>2380</v>
      </c>
      <c r="F1787" s="11" t="s">
        <v>2380</v>
      </c>
      <c r="G1787" s="12">
        <v>0</v>
      </c>
      <c r="H1787" s="41" t="s">
        <v>2380</v>
      </c>
      <c r="I1787" s="11" t="str">
        <f t="shared" si="60"/>
        <v>Underweight</v>
      </c>
      <c r="J1787" s="43" t="str">
        <f t="shared" si="61"/>
        <v>Diabetes</v>
      </c>
    </row>
    <row r="1788" spans="1:10" x14ac:dyDescent="0.25">
      <c r="A1788" s="11" t="s">
        <v>583</v>
      </c>
      <c r="B1788" s="11">
        <v>17.55</v>
      </c>
      <c r="C1788" s="11">
        <v>5.93</v>
      </c>
      <c r="D1788" s="11" t="s">
        <v>2380</v>
      </c>
      <c r="E1788" s="11" t="s">
        <v>2380</v>
      </c>
      <c r="F1788" s="11" t="s">
        <v>2382</v>
      </c>
      <c r="G1788" s="11">
        <v>1</v>
      </c>
      <c r="H1788" s="41" t="s">
        <v>2380</v>
      </c>
      <c r="I1788" s="11" t="str">
        <f t="shared" si="60"/>
        <v>Underweight</v>
      </c>
      <c r="J1788" s="43" t="str">
        <f t="shared" si="61"/>
        <v>Prediabetes</v>
      </c>
    </row>
    <row r="1789" spans="1:10" x14ac:dyDescent="0.25">
      <c r="A1789" s="11" t="s">
        <v>582</v>
      </c>
      <c r="B1789" s="11">
        <v>29.41</v>
      </c>
      <c r="C1789" s="11">
        <v>6.29</v>
      </c>
      <c r="D1789" s="11" t="s">
        <v>2381</v>
      </c>
      <c r="E1789" s="11" t="s">
        <v>2380</v>
      </c>
      <c r="F1789" s="11" t="s">
        <v>2380</v>
      </c>
      <c r="G1789" s="11">
        <v>1</v>
      </c>
      <c r="H1789" s="42" t="s">
        <v>2380</v>
      </c>
      <c r="I1789" s="11" t="str">
        <f t="shared" si="60"/>
        <v>Overweight</v>
      </c>
      <c r="J1789" s="43" t="str">
        <f t="shared" si="61"/>
        <v>Prediabetes</v>
      </c>
    </row>
    <row r="1790" spans="1:10" x14ac:dyDescent="0.25">
      <c r="A1790" s="11" t="s">
        <v>581</v>
      </c>
      <c r="B1790" s="11">
        <v>17.91</v>
      </c>
      <c r="C1790" s="11">
        <v>5.65</v>
      </c>
      <c r="D1790" s="11" t="s">
        <v>2380</v>
      </c>
      <c r="E1790" s="11" t="s">
        <v>2380</v>
      </c>
      <c r="F1790" s="11" t="s">
        <v>2380</v>
      </c>
      <c r="G1790" s="11">
        <v>1</v>
      </c>
      <c r="H1790" s="41" t="s">
        <v>2380</v>
      </c>
      <c r="I1790" s="11" t="str">
        <f t="shared" si="60"/>
        <v>Underweight</v>
      </c>
      <c r="J1790" s="43" t="str">
        <f t="shared" si="61"/>
        <v>Normal</v>
      </c>
    </row>
    <row r="1791" spans="1:10" x14ac:dyDescent="0.25">
      <c r="A1791" s="11" t="s">
        <v>580</v>
      </c>
      <c r="B1791" s="11">
        <v>31.57</v>
      </c>
      <c r="C1791" s="11">
        <v>6.15</v>
      </c>
      <c r="D1791" s="11" t="s">
        <v>2380</v>
      </c>
      <c r="E1791" s="11" t="s">
        <v>2380</v>
      </c>
      <c r="F1791" s="11" t="s">
        <v>2380</v>
      </c>
      <c r="G1791" s="11">
        <v>1</v>
      </c>
      <c r="H1791" s="41" t="s">
        <v>2380</v>
      </c>
      <c r="I1791" s="11" t="str">
        <f t="shared" si="60"/>
        <v>Obesity</v>
      </c>
      <c r="J1791" s="43" t="str">
        <f t="shared" si="61"/>
        <v>Prediabetes</v>
      </c>
    </row>
    <row r="1792" spans="1:10" x14ac:dyDescent="0.25">
      <c r="A1792" s="11" t="s">
        <v>579</v>
      </c>
      <c r="B1792" s="11">
        <v>33.18</v>
      </c>
      <c r="C1792" s="11">
        <v>5.22</v>
      </c>
      <c r="D1792" s="11" t="s">
        <v>2380</v>
      </c>
      <c r="E1792" s="11" t="s">
        <v>2381</v>
      </c>
      <c r="F1792" s="11" t="s">
        <v>2380</v>
      </c>
      <c r="G1792" s="11">
        <v>1</v>
      </c>
      <c r="H1792" s="41" t="s">
        <v>2380</v>
      </c>
      <c r="I1792" s="11" t="str">
        <f t="shared" si="60"/>
        <v>Obesity</v>
      </c>
      <c r="J1792" s="43" t="str">
        <f t="shared" si="61"/>
        <v>Normal</v>
      </c>
    </row>
    <row r="1793" spans="1:10" x14ac:dyDescent="0.25">
      <c r="A1793" s="11" t="s">
        <v>578</v>
      </c>
      <c r="B1793" s="11">
        <v>37</v>
      </c>
      <c r="C1793" s="11">
        <v>11.66</v>
      </c>
      <c r="D1793" s="11" t="s">
        <v>2380</v>
      </c>
      <c r="E1793" s="11" t="s">
        <v>2380</v>
      </c>
      <c r="F1793" s="11" t="s">
        <v>2380</v>
      </c>
      <c r="G1793" s="12">
        <v>0</v>
      </c>
      <c r="H1793" s="41" t="s">
        <v>2380</v>
      </c>
      <c r="I1793" s="11" t="str">
        <f t="shared" si="60"/>
        <v>Obesity</v>
      </c>
      <c r="J1793" s="43" t="str">
        <f t="shared" si="61"/>
        <v>Diabetes</v>
      </c>
    </row>
    <row r="1794" spans="1:10" x14ac:dyDescent="0.25">
      <c r="A1794" s="11" t="s">
        <v>577</v>
      </c>
      <c r="B1794" s="11">
        <v>18.905000000000001</v>
      </c>
      <c r="C1794" s="11">
        <v>4.91</v>
      </c>
      <c r="D1794" s="11" t="s">
        <v>2381</v>
      </c>
      <c r="E1794" s="11" t="s">
        <v>2380</v>
      </c>
      <c r="F1794" s="11" t="s">
        <v>2380</v>
      </c>
      <c r="G1794" s="11">
        <v>1</v>
      </c>
      <c r="H1794" s="42" t="s">
        <v>2380</v>
      </c>
      <c r="I1794" s="11" t="str">
        <f t="shared" si="60"/>
        <v>Healthy Weight</v>
      </c>
      <c r="J1794" s="43" t="str">
        <f t="shared" si="61"/>
        <v>Normal</v>
      </c>
    </row>
    <row r="1795" spans="1:10" x14ac:dyDescent="0.25">
      <c r="A1795" s="11" t="s">
        <v>576</v>
      </c>
      <c r="B1795" s="11">
        <v>20.03</v>
      </c>
      <c r="C1795" s="11">
        <v>9.25</v>
      </c>
      <c r="D1795" s="11" t="s">
        <v>2381</v>
      </c>
      <c r="E1795" s="11" t="s">
        <v>2380</v>
      </c>
      <c r="F1795" s="11" t="s">
        <v>2380</v>
      </c>
      <c r="G1795" s="12">
        <v>0</v>
      </c>
      <c r="H1795" s="42" t="s">
        <v>2380</v>
      </c>
      <c r="I1795" s="11" t="str">
        <f t="shared" ref="I1795:I1858" si="62">IF(B1795 &lt; 18.5, "Underweight", IF(B1795 &lt; 25, "Healthy Weight", IF(B1795 &lt; 30, "Overweight", "Obesity")))</f>
        <v>Healthy Weight</v>
      </c>
      <c r="J1795" s="43" t="str">
        <f t="shared" ref="J1795:J1858" si="63">IF(C1795 &lt; 5.7, "Normal", IF(C1795 &lt;= 6.4, "Prediabetes", "Diabetes"))</f>
        <v>Diabetes</v>
      </c>
    </row>
    <row r="1796" spans="1:10" x14ac:dyDescent="0.25">
      <c r="A1796" s="11" t="s">
        <v>575</v>
      </c>
      <c r="B1796" s="11">
        <v>16.7</v>
      </c>
      <c r="C1796" s="11">
        <v>11.48</v>
      </c>
      <c r="D1796" s="11" t="s">
        <v>2380</v>
      </c>
      <c r="E1796" s="11" t="s">
        <v>2380</v>
      </c>
      <c r="F1796" s="11" t="s">
        <v>2380</v>
      </c>
      <c r="G1796" s="12">
        <v>0</v>
      </c>
      <c r="H1796" s="41" t="s">
        <v>2380</v>
      </c>
      <c r="I1796" s="11" t="str">
        <f t="shared" si="62"/>
        <v>Underweight</v>
      </c>
      <c r="J1796" s="43" t="str">
        <f t="shared" si="63"/>
        <v>Diabetes</v>
      </c>
    </row>
    <row r="1797" spans="1:10" x14ac:dyDescent="0.25">
      <c r="A1797" s="11" t="s">
        <v>574</v>
      </c>
      <c r="B1797" s="11">
        <v>39.82</v>
      </c>
      <c r="C1797" s="11">
        <v>6.06</v>
      </c>
      <c r="D1797" s="11" t="s">
        <v>2380</v>
      </c>
      <c r="E1797" s="11" t="s">
        <v>2380</v>
      </c>
      <c r="F1797" s="11" t="s">
        <v>2380</v>
      </c>
      <c r="G1797" s="12">
        <v>0</v>
      </c>
      <c r="H1797" s="41" t="s">
        <v>2380</v>
      </c>
      <c r="I1797" s="11" t="str">
        <f t="shared" si="62"/>
        <v>Obesity</v>
      </c>
      <c r="J1797" s="43" t="str">
        <f t="shared" si="63"/>
        <v>Prediabetes</v>
      </c>
    </row>
    <row r="1798" spans="1:10" x14ac:dyDescent="0.25">
      <c r="A1798" s="11" t="s">
        <v>573</v>
      </c>
      <c r="B1798" s="11">
        <v>22.04</v>
      </c>
      <c r="C1798" s="11">
        <v>5.86</v>
      </c>
      <c r="D1798" s="11" t="s">
        <v>2380</v>
      </c>
      <c r="E1798" s="11" t="s">
        <v>2380</v>
      </c>
      <c r="F1798" s="11" t="s">
        <v>2380</v>
      </c>
      <c r="G1798" s="11">
        <v>1</v>
      </c>
      <c r="H1798" s="41" t="s">
        <v>2380</v>
      </c>
      <c r="I1798" s="11" t="str">
        <f t="shared" si="62"/>
        <v>Healthy Weight</v>
      </c>
      <c r="J1798" s="43" t="str">
        <f t="shared" si="63"/>
        <v>Prediabetes</v>
      </c>
    </row>
    <row r="1799" spans="1:10" x14ac:dyDescent="0.25">
      <c r="A1799" s="11" t="s">
        <v>572</v>
      </c>
      <c r="B1799" s="11">
        <v>28.27</v>
      </c>
      <c r="C1799" s="11">
        <v>5.33</v>
      </c>
      <c r="D1799" s="11" t="s">
        <v>2380</v>
      </c>
      <c r="E1799" s="11" t="s">
        <v>2380</v>
      </c>
      <c r="F1799" s="11" t="s">
        <v>2380</v>
      </c>
      <c r="G1799" s="12">
        <v>0</v>
      </c>
      <c r="H1799" s="41" t="s">
        <v>2380</v>
      </c>
      <c r="I1799" s="11" t="str">
        <f t="shared" si="62"/>
        <v>Overweight</v>
      </c>
      <c r="J1799" s="43" t="str">
        <f t="shared" si="63"/>
        <v>Normal</v>
      </c>
    </row>
    <row r="1800" spans="1:10" x14ac:dyDescent="0.25">
      <c r="A1800" s="11" t="s">
        <v>571</v>
      </c>
      <c r="B1800" s="11">
        <v>18.5</v>
      </c>
      <c r="C1800" s="11">
        <v>5.33</v>
      </c>
      <c r="D1800" s="11" t="s">
        <v>2380</v>
      </c>
      <c r="E1800" s="11" t="s">
        <v>2380</v>
      </c>
      <c r="F1800" s="11" t="s">
        <v>2380</v>
      </c>
      <c r="G1800" s="12">
        <v>0</v>
      </c>
      <c r="H1800" s="41" t="s">
        <v>2380</v>
      </c>
      <c r="I1800" s="11" t="str">
        <f t="shared" si="62"/>
        <v>Healthy Weight</v>
      </c>
      <c r="J1800" s="43" t="str">
        <f t="shared" si="63"/>
        <v>Normal</v>
      </c>
    </row>
    <row r="1801" spans="1:10" x14ac:dyDescent="0.25">
      <c r="A1801" s="11" t="s">
        <v>570</v>
      </c>
      <c r="B1801" s="11">
        <v>38.6</v>
      </c>
      <c r="C1801" s="11">
        <v>6.02</v>
      </c>
      <c r="D1801" s="11" t="s">
        <v>2380</v>
      </c>
      <c r="E1801" s="11" t="s">
        <v>2380</v>
      </c>
      <c r="F1801" s="11" t="s">
        <v>2380</v>
      </c>
      <c r="G1801" s="11">
        <v>1</v>
      </c>
      <c r="H1801" s="41" t="s">
        <v>2380</v>
      </c>
      <c r="I1801" s="11" t="str">
        <f t="shared" si="62"/>
        <v>Obesity</v>
      </c>
      <c r="J1801" s="43" t="str">
        <f t="shared" si="63"/>
        <v>Prediabetes</v>
      </c>
    </row>
    <row r="1802" spans="1:10" x14ac:dyDescent="0.25">
      <c r="A1802" s="11" t="s">
        <v>569</v>
      </c>
      <c r="B1802" s="11">
        <v>43.12</v>
      </c>
      <c r="C1802" s="11">
        <v>6.25</v>
      </c>
      <c r="D1802" s="11" t="s">
        <v>2380</v>
      </c>
      <c r="E1802" s="11" t="s">
        <v>2380</v>
      </c>
      <c r="F1802" s="11" t="s">
        <v>2380</v>
      </c>
      <c r="G1802" s="11">
        <v>1</v>
      </c>
      <c r="H1802" s="41" t="s">
        <v>2380</v>
      </c>
      <c r="I1802" s="11" t="str">
        <f t="shared" si="62"/>
        <v>Obesity</v>
      </c>
      <c r="J1802" s="43" t="str">
        <f t="shared" si="63"/>
        <v>Prediabetes</v>
      </c>
    </row>
    <row r="1803" spans="1:10" x14ac:dyDescent="0.25">
      <c r="A1803" s="11" t="s">
        <v>568</v>
      </c>
      <c r="B1803" s="11">
        <v>30.5</v>
      </c>
      <c r="C1803" s="11">
        <v>4.8099999999999996</v>
      </c>
      <c r="D1803" s="11" t="s">
        <v>2380</v>
      </c>
      <c r="E1803" s="11" t="s">
        <v>2380</v>
      </c>
      <c r="F1803" s="11" t="s">
        <v>2380</v>
      </c>
      <c r="G1803" s="11">
        <v>1</v>
      </c>
      <c r="H1803" s="41" t="s">
        <v>2380</v>
      </c>
      <c r="I1803" s="11" t="str">
        <f t="shared" si="62"/>
        <v>Obesity</v>
      </c>
      <c r="J1803" s="43" t="str">
        <f t="shared" si="63"/>
        <v>Normal</v>
      </c>
    </row>
    <row r="1804" spans="1:10" x14ac:dyDescent="0.25">
      <c r="A1804" s="11" t="s">
        <v>567</v>
      </c>
      <c r="B1804" s="11">
        <v>27.61</v>
      </c>
      <c r="C1804" s="11">
        <v>4.5999999999999996</v>
      </c>
      <c r="D1804" s="11" t="s">
        <v>2380</v>
      </c>
      <c r="E1804" s="11" t="s">
        <v>2380</v>
      </c>
      <c r="F1804" s="11" t="s">
        <v>2380</v>
      </c>
      <c r="G1804" s="11">
        <v>1</v>
      </c>
      <c r="H1804" s="41" t="s">
        <v>2380</v>
      </c>
      <c r="I1804" s="11" t="str">
        <f t="shared" si="62"/>
        <v>Overweight</v>
      </c>
      <c r="J1804" s="43" t="str">
        <f t="shared" si="63"/>
        <v>Normal</v>
      </c>
    </row>
    <row r="1805" spans="1:10" x14ac:dyDescent="0.25">
      <c r="A1805" s="11" t="s">
        <v>566</v>
      </c>
      <c r="B1805" s="11">
        <v>27.1</v>
      </c>
      <c r="C1805" s="11">
        <v>5.08</v>
      </c>
      <c r="D1805" s="11" t="s">
        <v>2380</v>
      </c>
      <c r="E1805" s="11" t="s">
        <v>2380</v>
      </c>
      <c r="F1805" s="11" t="s">
        <v>2380</v>
      </c>
      <c r="G1805" s="11">
        <v>1</v>
      </c>
      <c r="H1805" s="41" t="s">
        <v>2380</v>
      </c>
      <c r="I1805" s="11" t="str">
        <f t="shared" si="62"/>
        <v>Overweight</v>
      </c>
      <c r="J1805" s="43" t="str">
        <f t="shared" si="63"/>
        <v>Normal</v>
      </c>
    </row>
    <row r="1806" spans="1:10" x14ac:dyDescent="0.25">
      <c r="A1806" s="11" t="s">
        <v>565</v>
      </c>
      <c r="B1806" s="11">
        <v>35.93</v>
      </c>
      <c r="C1806" s="11">
        <v>5.43</v>
      </c>
      <c r="D1806" s="11" t="s">
        <v>2380</v>
      </c>
      <c r="E1806" s="11" t="s">
        <v>2381</v>
      </c>
      <c r="F1806" s="11" t="s">
        <v>2380</v>
      </c>
      <c r="G1806" s="11">
        <v>1</v>
      </c>
      <c r="H1806" s="41" t="s">
        <v>2380</v>
      </c>
      <c r="I1806" s="11" t="str">
        <f t="shared" si="62"/>
        <v>Obesity</v>
      </c>
      <c r="J1806" s="43" t="str">
        <f t="shared" si="63"/>
        <v>Normal</v>
      </c>
    </row>
    <row r="1807" spans="1:10" x14ac:dyDescent="0.25">
      <c r="A1807" s="11" t="s">
        <v>564</v>
      </c>
      <c r="B1807" s="11">
        <v>32.68</v>
      </c>
      <c r="C1807" s="11">
        <v>5.44</v>
      </c>
      <c r="D1807" s="11" t="s">
        <v>2380</v>
      </c>
      <c r="E1807" s="11" t="s">
        <v>2380</v>
      </c>
      <c r="F1807" s="11" t="s">
        <v>2380</v>
      </c>
      <c r="G1807" s="12">
        <v>0</v>
      </c>
      <c r="H1807" s="41" t="s">
        <v>2380</v>
      </c>
      <c r="I1807" s="11" t="str">
        <f t="shared" si="62"/>
        <v>Obesity</v>
      </c>
      <c r="J1807" s="43" t="str">
        <f t="shared" si="63"/>
        <v>Normal</v>
      </c>
    </row>
    <row r="1808" spans="1:10" x14ac:dyDescent="0.25">
      <c r="A1808" s="11" t="s">
        <v>563</v>
      </c>
      <c r="B1808" s="11">
        <v>20.74</v>
      </c>
      <c r="C1808" s="11">
        <v>11.69</v>
      </c>
      <c r="D1808" s="11" t="s">
        <v>2381</v>
      </c>
      <c r="E1808" s="11" t="s">
        <v>2380</v>
      </c>
      <c r="F1808" s="11" t="s">
        <v>2380</v>
      </c>
      <c r="G1808" s="11">
        <v>1</v>
      </c>
      <c r="H1808" s="42" t="s">
        <v>2380</v>
      </c>
      <c r="I1808" s="11" t="str">
        <f t="shared" si="62"/>
        <v>Healthy Weight</v>
      </c>
      <c r="J1808" s="43" t="str">
        <f t="shared" si="63"/>
        <v>Diabetes</v>
      </c>
    </row>
    <row r="1809" spans="1:10" x14ac:dyDescent="0.25">
      <c r="A1809" s="11" t="s">
        <v>562</v>
      </c>
      <c r="B1809" s="11">
        <v>15.57</v>
      </c>
      <c r="C1809" s="11">
        <v>6.07</v>
      </c>
      <c r="D1809" s="11" t="s">
        <v>2380</v>
      </c>
      <c r="E1809" s="11" t="s">
        <v>2380</v>
      </c>
      <c r="F1809" s="11" t="s">
        <v>2380</v>
      </c>
      <c r="G1809" s="12">
        <v>0</v>
      </c>
      <c r="H1809" s="41" t="s">
        <v>2380</v>
      </c>
      <c r="I1809" s="11" t="str">
        <f t="shared" si="62"/>
        <v>Underweight</v>
      </c>
      <c r="J1809" s="43" t="str">
        <f t="shared" si="63"/>
        <v>Prediabetes</v>
      </c>
    </row>
    <row r="1810" spans="1:10" x14ac:dyDescent="0.25">
      <c r="A1810" s="11" t="s">
        <v>561</v>
      </c>
      <c r="B1810" s="11">
        <v>23.844999999999999</v>
      </c>
      <c r="C1810" s="11">
        <v>4.3600000000000003</v>
      </c>
      <c r="D1810" s="11" t="s">
        <v>2380</v>
      </c>
      <c r="E1810" s="11" t="s">
        <v>2380</v>
      </c>
      <c r="F1810" s="11" t="s">
        <v>2380</v>
      </c>
      <c r="G1810" s="12">
        <v>0</v>
      </c>
      <c r="H1810" s="41" t="s">
        <v>2380</v>
      </c>
      <c r="I1810" s="11" t="str">
        <f t="shared" si="62"/>
        <v>Healthy Weight</v>
      </c>
      <c r="J1810" s="43" t="str">
        <f t="shared" si="63"/>
        <v>Normal</v>
      </c>
    </row>
    <row r="1811" spans="1:10" x14ac:dyDescent="0.25">
      <c r="A1811" s="11" t="s">
        <v>560</v>
      </c>
      <c r="B1811" s="11">
        <v>22.895</v>
      </c>
      <c r="C1811" s="11">
        <v>5.24</v>
      </c>
      <c r="D1811" s="11" t="s">
        <v>2380</v>
      </c>
      <c r="E1811" s="11" t="s">
        <v>2380</v>
      </c>
      <c r="F1811" s="11" t="s">
        <v>2380</v>
      </c>
      <c r="G1811" s="11">
        <v>1</v>
      </c>
      <c r="H1811" s="41" t="s">
        <v>2380</v>
      </c>
      <c r="I1811" s="11" t="str">
        <f t="shared" si="62"/>
        <v>Healthy Weight</v>
      </c>
      <c r="J1811" s="43" t="str">
        <f t="shared" si="63"/>
        <v>Normal</v>
      </c>
    </row>
    <row r="1812" spans="1:10" x14ac:dyDescent="0.25">
      <c r="A1812" s="11" t="s">
        <v>559</v>
      </c>
      <c r="B1812" s="11">
        <v>21.945</v>
      </c>
      <c r="C1812" s="11">
        <v>5.37</v>
      </c>
      <c r="D1812" s="11" t="s">
        <v>2380</v>
      </c>
      <c r="E1812" s="11" t="s">
        <v>2380</v>
      </c>
      <c r="F1812" s="11" t="s">
        <v>2380</v>
      </c>
      <c r="G1812" s="11">
        <v>1</v>
      </c>
      <c r="H1812" s="41" t="s">
        <v>2380</v>
      </c>
      <c r="I1812" s="11" t="str">
        <f t="shared" si="62"/>
        <v>Healthy Weight</v>
      </c>
      <c r="J1812" s="43" t="str">
        <f t="shared" si="63"/>
        <v>Normal</v>
      </c>
    </row>
    <row r="1813" spans="1:10" x14ac:dyDescent="0.25">
      <c r="A1813" s="11" t="s">
        <v>558</v>
      </c>
      <c r="B1813" s="11">
        <v>19.47</v>
      </c>
      <c r="C1813" s="11">
        <v>6.6</v>
      </c>
      <c r="D1813" s="11" t="s">
        <v>2381</v>
      </c>
      <c r="E1813" s="11" t="s">
        <v>2380</v>
      </c>
      <c r="F1813" s="11" t="s">
        <v>2380</v>
      </c>
      <c r="G1813" s="12">
        <v>0</v>
      </c>
      <c r="H1813" s="42" t="s">
        <v>2380</v>
      </c>
      <c r="I1813" s="11" t="str">
        <f t="shared" si="62"/>
        <v>Healthy Weight</v>
      </c>
      <c r="J1813" s="43" t="str">
        <f t="shared" si="63"/>
        <v>Diabetes</v>
      </c>
    </row>
    <row r="1814" spans="1:10" x14ac:dyDescent="0.25">
      <c r="A1814" s="11" t="s">
        <v>557</v>
      </c>
      <c r="B1814" s="11">
        <v>15.61</v>
      </c>
      <c r="C1814" s="11">
        <v>5.77</v>
      </c>
      <c r="D1814" s="11" t="s">
        <v>2380</v>
      </c>
      <c r="E1814" s="11" t="s">
        <v>2380</v>
      </c>
      <c r="F1814" s="11" t="s">
        <v>2380</v>
      </c>
      <c r="G1814" s="12">
        <v>0</v>
      </c>
      <c r="H1814" s="41" t="s">
        <v>2380</v>
      </c>
      <c r="I1814" s="11" t="str">
        <f t="shared" si="62"/>
        <v>Underweight</v>
      </c>
      <c r="J1814" s="43" t="str">
        <f t="shared" si="63"/>
        <v>Prediabetes</v>
      </c>
    </row>
    <row r="1815" spans="1:10" x14ac:dyDescent="0.25">
      <c r="A1815" s="11" t="s">
        <v>556</v>
      </c>
      <c r="B1815" s="11">
        <v>28.6</v>
      </c>
      <c r="C1815" s="11">
        <v>6.08</v>
      </c>
      <c r="D1815" s="11" t="s">
        <v>2380</v>
      </c>
      <c r="E1815" s="11" t="s">
        <v>2380</v>
      </c>
      <c r="F1815" s="11" t="s">
        <v>2382</v>
      </c>
      <c r="G1815" s="11">
        <v>1</v>
      </c>
      <c r="H1815" s="41" t="s">
        <v>2380</v>
      </c>
      <c r="I1815" s="11" t="str">
        <f t="shared" si="62"/>
        <v>Overweight</v>
      </c>
      <c r="J1815" s="43" t="str">
        <f t="shared" si="63"/>
        <v>Prediabetes</v>
      </c>
    </row>
    <row r="1816" spans="1:10" x14ac:dyDescent="0.25">
      <c r="A1816" s="11" t="s">
        <v>555</v>
      </c>
      <c r="B1816" s="11">
        <v>46.53</v>
      </c>
      <c r="C1816" s="11">
        <v>4.16</v>
      </c>
      <c r="D1816" s="11" t="s">
        <v>2380</v>
      </c>
      <c r="E1816" s="11" t="s">
        <v>2380</v>
      </c>
      <c r="F1816" s="11" t="s">
        <v>2380</v>
      </c>
      <c r="G1816" s="12">
        <v>0</v>
      </c>
      <c r="H1816" s="41" t="s">
        <v>2380</v>
      </c>
      <c r="I1816" s="11" t="str">
        <f t="shared" si="62"/>
        <v>Obesity</v>
      </c>
      <c r="J1816" s="43" t="str">
        <f t="shared" si="63"/>
        <v>Normal</v>
      </c>
    </row>
    <row r="1817" spans="1:10" x14ac:dyDescent="0.25">
      <c r="A1817" s="11" t="s">
        <v>554</v>
      </c>
      <c r="B1817" s="11">
        <v>34.99</v>
      </c>
      <c r="C1817" s="11">
        <v>5.0999999999999996</v>
      </c>
      <c r="D1817" s="11" t="s">
        <v>2380</v>
      </c>
      <c r="E1817" s="11" t="s">
        <v>2380</v>
      </c>
      <c r="F1817" s="11" t="s">
        <v>2382</v>
      </c>
      <c r="G1817" s="11">
        <v>1</v>
      </c>
      <c r="H1817" s="41" t="s">
        <v>2380</v>
      </c>
      <c r="I1817" s="11" t="str">
        <f t="shared" si="62"/>
        <v>Obesity</v>
      </c>
      <c r="J1817" s="43" t="str">
        <f t="shared" si="63"/>
        <v>Normal</v>
      </c>
    </row>
    <row r="1818" spans="1:10" x14ac:dyDescent="0.25">
      <c r="A1818" s="11" t="s">
        <v>553</v>
      </c>
      <c r="B1818" s="11">
        <v>17.05</v>
      </c>
      <c r="C1818" s="11">
        <v>5.3</v>
      </c>
      <c r="D1818" s="11" t="s">
        <v>2380</v>
      </c>
      <c r="E1818" s="11" t="s">
        <v>2380</v>
      </c>
      <c r="F1818" s="11" t="s">
        <v>2382</v>
      </c>
      <c r="G1818" s="11">
        <v>1</v>
      </c>
      <c r="H1818" s="41" t="s">
        <v>2380</v>
      </c>
      <c r="I1818" s="11" t="str">
        <f t="shared" si="62"/>
        <v>Underweight</v>
      </c>
      <c r="J1818" s="43" t="str">
        <f t="shared" si="63"/>
        <v>Normal</v>
      </c>
    </row>
    <row r="1819" spans="1:10" x14ac:dyDescent="0.25">
      <c r="A1819" s="11" t="s">
        <v>552</v>
      </c>
      <c r="B1819" s="11">
        <v>37.18</v>
      </c>
      <c r="C1819" s="11">
        <v>4.9000000000000004</v>
      </c>
      <c r="D1819" s="11" t="s">
        <v>2380</v>
      </c>
      <c r="E1819" s="11" t="s">
        <v>2380</v>
      </c>
      <c r="F1819" s="11" t="s">
        <v>2380</v>
      </c>
      <c r="G1819" s="12">
        <v>0</v>
      </c>
      <c r="H1819" s="41" t="s">
        <v>2380</v>
      </c>
      <c r="I1819" s="11" t="str">
        <f t="shared" si="62"/>
        <v>Obesity</v>
      </c>
      <c r="J1819" s="43" t="str">
        <f t="shared" si="63"/>
        <v>Normal</v>
      </c>
    </row>
    <row r="1820" spans="1:10" x14ac:dyDescent="0.25">
      <c r="A1820" s="11" t="s">
        <v>551</v>
      </c>
      <c r="B1820" s="11">
        <v>35.200000000000003</v>
      </c>
      <c r="C1820" s="11">
        <v>5.55</v>
      </c>
      <c r="D1820" s="11" t="s">
        <v>2380</v>
      </c>
      <c r="E1820" s="11" t="s">
        <v>2380</v>
      </c>
      <c r="F1820" s="11" t="s">
        <v>2380</v>
      </c>
      <c r="G1820" s="12">
        <v>0</v>
      </c>
      <c r="H1820" s="41" t="s">
        <v>2380</v>
      </c>
      <c r="I1820" s="11" t="str">
        <f t="shared" si="62"/>
        <v>Obesity</v>
      </c>
      <c r="J1820" s="43" t="str">
        <f t="shared" si="63"/>
        <v>Normal</v>
      </c>
    </row>
    <row r="1821" spans="1:10" x14ac:dyDescent="0.25">
      <c r="A1821" s="11" t="s">
        <v>550</v>
      </c>
      <c r="B1821" s="11">
        <v>37.335000000000001</v>
      </c>
      <c r="C1821" s="11">
        <v>4.95</v>
      </c>
      <c r="D1821" s="11" t="s">
        <v>2380</v>
      </c>
      <c r="E1821" s="11" t="s">
        <v>2380</v>
      </c>
      <c r="F1821" s="11" t="s">
        <v>2380</v>
      </c>
      <c r="G1821" s="12">
        <v>0</v>
      </c>
      <c r="H1821" s="42" t="s">
        <v>2380</v>
      </c>
      <c r="I1821" s="11" t="str">
        <f t="shared" si="62"/>
        <v>Obesity</v>
      </c>
      <c r="J1821" s="43" t="str">
        <f t="shared" si="63"/>
        <v>Normal</v>
      </c>
    </row>
    <row r="1822" spans="1:10" x14ac:dyDescent="0.25">
      <c r="A1822" s="11" t="s">
        <v>549</v>
      </c>
      <c r="B1822" s="11">
        <v>27.265000000000001</v>
      </c>
      <c r="C1822" s="11">
        <v>6.46</v>
      </c>
      <c r="D1822" s="11" t="s">
        <v>2381</v>
      </c>
      <c r="E1822" s="11" t="s">
        <v>2380</v>
      </c>
      <c r="F1822" s="11" t="s">
        <v>2380</v>
      </c>
      <c r="G1822" s="12">
        <v>0</v>
      </c>
      <c r="H1822" s="42" t="s">
        <v>2380</v>
      </c>
      <c r="I1822" s="11" t="str">
        <f t="shared" si="62"/>
        <v>Overweight</v>
      </c>
      <c r="J1822" s="43" t="str">
        <f t="shared" si="63"/>
        <v>Diabetes</v>
      </c>
    </row>
    <row r="1823" spans="1:10" x14ac:dyDescent="0.25">
      <c r="A1823" s="11" t="s">
        <v>548</v>
      </c>
      <c r="B1823" s="11">
        <v>30.8</v>
      </c>
      <c r="C1823" s="11">
        <v>4.9000000000000004</v>
      </c>
      <c r="D1823" s="11" t="s">
        <v>2381</v>
      </c>
      <c r="E1823" s="11" t="s">
        <v>2380</v>
      </c>
      <c r="F1823" s="11" t="s">
        <v>2380</v>
      </c>
      <c r="G1823" s="12">
        <v>0</v>
      </c>
      <c r="H1823" s="41" t="s">
        <v>2380</v>
      </c>
      <c r="I1823" s="11" t="str">
        <f t="shared" si="62"/>
        <v>Obesity</v>
      </c>
      <c r="J1823" s="43" t="str">
        <f t="shared" si="63"/>
        <v>Normal</v>
      </c>
    </row>
    <row r="1824" spans="1:10" x14ac:dyDescent="0.25">
      <c r="A1824" s="11" t="s">
        <v>547</v>
      </c>
      <c r="B1824" s="11">
        <v>30.21</v>
      </c>
      <c r="C1824" s="11">
        <v>5.21</v>
      </c>
      <c r="D1824" s="11" t="s">
        <v>2380</v>
      </c>
      <c r="E1824" s="11" t="s">
        <v>2380</v>
      </c>
      <c r="F1824" s="11" t="s">
        <v>2380</v>
      </c>
      <c r="G1824" s="11">
        <v>1</v>
      </c>
      <c r="H1824" s="41" t="s">
        <v>2380</v>
      </c>
      <c r="I1824" s="11" t="str">
        <f t="shared" si="62"/>
        <v>Obesity</v>
      </c>
      <c r="J1824" s="43" t="str">
        <f t="shared" si="63"/>
        <v>Normal</v>
      </c>
    </row>
    <row r="1825" spans="1:10" x14ac:dyDescent="0.25">
      <c r="A1825" s="11" t="s">
        <v>546</v>
      </c>
      <c r="B1825" s="11">
        <v>35.340000000000003</v>
      </c>
      <c r="C1825" s="11">
        <v>4.13</v>
      </c>
      <c r="D1825" s="11" t="s">
        <v>2380</v>
      </c>
      <c r="E1825" s="11" t="s">
        <v>2381</v>
      </c>
      <c r="F1825" s="11" t="s">
        <v>2380</v>
      </c>
      <c r="G1825" s="11">
        <v>1</v>
      </c>
      <c r="H1825" s="41" t="s">
        <v>2380</v>
      </c>
      <c r="I1825" s="11" t="str">
        <f t="shared" si="62"/>
        <v>Obesity</v>
      </c>
      <c r="J1825" s="43" t="str">
        <f t="shared" si="63"/>
        <v>Normal</v>
      </c>
    </row>
    <row r="1826" spans="1:10" x14ac:dyDescent="0.25">
      <c r="A1826" s="11" t="s">
        <v>545</v>
      </c>
      <c r="B1826" s="11">
        <v>26.695</v>
      </c>
      <c r="C1826" s="11">
        <v>5.28</v>
      </c>
      <c r="D1826" s="11" t="s">
        <v>2380</v>
      </c>
      <c r="E1826" s="11" t="s">
        <v>2380</v>
      </c>
      <c r="F1826" s="11" t="s">
        <v>2380</v>
      </c>
      <c r="G1826" s="12">
        <v>0</v>
      </c>
      <c r="H1826" s="41" t="s">
        <v>2380</v>
      </c>
      <c r="I1826" s="11" t="str">
        <f t="shared" si="62"/>
        <v>Overweight</v>
      </c>
      <c r="J1826" s="43" t="str">
        <f t="shared" si="63"/>
        <v>Normal</v>
      </c>
    </row>
    <row r="1827" spans="1:10" x14ac:dyDescent="0.25">
      <c r="A1827" s="11" t="s">
        <v>544</v>
      </c>
      <c r="B1827" s="11">
        <v>29.355</v>
      </c>
      <c r="C1827" s="11">
        <v>4.68</v>
      </c>
      <c r="D1827" s="11" t="s">
        <v>2381</v>
      </c>
      <c r="E1827" s="11" t="s">
        <v>2380</v>
      </c>
      <c r="F1827" s="11" t="s">
        <v>2380</v>
      </c>
      <c r="G1827" s="12">
        <v>0</v>
      </c>
      <c r="H1827" s="42" t="s">
        <v>2380</v>
      </c>
      <c r="I1827" s="11" t="str">
        <f t="shared" si="62"/>
        <v>Overweight</v>
      </c>
      <c r="J1827" s="43" t="str">
        <f t="shared" si="63"/>
        <v>Normal</v>
      </c>
    </row>
    <row r="1828" spans="1:10" x14ac:dyDescent="0.25">
      <c r="A1828" s="11" t="s">
        <v>543</v>
      </c>
      <c r="B1828" s="11">
        <v>29.59</v>
      </c>
      <c r="C1828" s="11">
        <v>4.0599999999999996</v>
      </c>
      <c r="D1828" s="11" t="s">
        <v>2380</v>
      </c>
      <c r="E1828" s="11" t="s">
        <v>2380</v>
      </c>
      <c r="F1828" s="11" t="s">
        <v>2380</v>
      </c>
      <c r="G1828" s="12">
        <v>0</v>
      </c>
      <c r="H1828" s="41" t="s">
        <v>2380</v>
      </c>
      <c r="I1828" s="11" t="str">
        <f t="shared" si="62"/>
        <v>Overweight</v>
      </c>
      <c r="J1828" s="43" t="str">
        <f t="shared" si="63"/>
        <v>Normal</v>
      </c>
    </row>
    <row r="1829" spans="1:10" x14ac:dyDescent="0.25">
      <c r="A1829" s="11" t="s">
        <v>542</v>
      </c>
      <c r="B1829" s="11">
        <v>31.35</v>
      </c>
      <c r="C1829" s="11">
        <v>4.2</v>
      </c>
      <c r="D1829" s="11" t="s">
        <v>2380</v>
      </c>
      <c r="E1829" s="11" t="s">
        <v>2381</v>
      </c>
      <c r="F1829" s="11" t="s">
        <v>2380</v>
      </c>
      <c r="G1829" s="11">
        <v>1</v>
      </c>
      <c r="H1829" s="41" t="s">
        <v>2380</v>
      </c>
      <c r="I1829" s="11" t="str">
        <f t="shared" si="62"/>
        <v>Obesity</v>
      </c>
      <c r="J1829" s="43" t="str">
        <f t="shared" si="63"/>
        <v>Normal</v>
      </c>
    </row>
    <row r="1830" spans="1:10" x14ac:dyDescent="0.25">
      <c r="A1830" s="11" t="s">
        <v>541</v>
      </c>
      <c r="B1830" s="11">
        <v>20.52</v>
      </c>
      <c r="C1830" s="11">
        <v>4.83</v>
      </c>
      <c r="D1830" s="11" t="s">
        <v>2380</v>
      </c>
      <c r="E1830" s="11" t="s">
        <v>2380</v>
      </c>
      <c r="F1830" s="11" t="s">
        <v>2380</v>
      </c>
      <c r="G1830" s="12">
        <v>0</v>
      </c>
      <c r="H1830" s="41" t="s">
        <v>2380</v>
      </c>
      <c r="I1830" s="11" t="str">
        <f t="shared" si="62"/>
        <v>Healthy Weight</v>
      </c>
      <c r="J1830" s="43" t="str">
        <f t="shared" si="63"/>
        <v>Normal</v>
      </c>
    </row>
    <row r="1831" spans="1:10" x14ac:dyDescent="0.25">
      <c r="A1831" s="11" t="s">
        <v>540</v>
      </c>
      <c r="B1831" s="11">
        <v>42.9</v>
      </c>
      <c r="C1831" s="11">
        <v>4.87</v>
      </c>
      <c r="D1831" s="11" t="s">
        <v>2381</v>
      </c>
      <c r="E1831" s="11" t="s">
        <v>2380</v>
      </c>
      <c r="F1831" s="11" t="s">
        <v>2380</v>
      </c>
      <c r="G1831" s="11">
        <v>1</v>
      </c>
      <c r="H1831" s="42" t="s">
        <v>2380</v>
      </c>
      <c r="I1831" s="11" t="str">
        <f t="shared" si="62"/>
        <v>Obesity</v>
      </c>
      <c r="J1831" s="43" t="str">
        <f t="shared" si="63"/>
        <v>Normal</v>
      </c>
    </row>
    <row r="1832" spans="1:10" x14ac:dyDescent="0.25">
      <c r="A1832" s="11" t="s">
        <v>539</v>
      </c>
      <c r="B1832" s="11">
        <v>24.6</v>
      </c>
      <c r="C1832" s="11">
        <v>5.86</v>
      </c>
      <c r="D1832" s="11" t="s">
        <v>2380</v>
      </c>
      <c r="E1832" s="11" t="s">
        <v>2380</v>
      </c>
      <c r="F1832" s="11" t="s">
        <v>2382</v>
      </c>
      <c r="G1832" s="11">
        <v>1</v>
      </c>
      <c r="H1832" s="41" t="s">
        <v>2380</v>
      </c>
      <c r="I1832" s="11" t="str">
        <f t="shared" si="62"/>
        <v>Healthy Weight</v>
      </c>
      <c r="J1832" s="43" t="str">
        <f t="shared" si="63"/>
        <v>Prediabetes</v>
      </c>
    </row>
    <row r="1833" spans="1:10" x14ac:dyDescent="0.25">
      <c r="A1833" s="11" t="s">
        <v>538</v>
      </c>
      <c r="B1833" s="11">
        <v>28.405000000000001</v>
      </c>
      <c r="C1833" s="11">
        <v>4.12</v>
      </c>
      <c r="D1833" s="11" t="s">
        <v>2380</v>
      </c>
      <c r="E1833" s="11" t="s">
        <v>2380</v>
      </c>
      <c r="F1833" s="11" t="s">
        <v>2380</v>
      </c>
      <c r="G1833" s="11">
        <v>1</v>
      </c>
      <c r="H1833" s="41" t="s">
        <v>2380</v>
      </c>
      <c r="I1833" s="11" t="str">
        <f t="shared" si="62"/>
        <v>Overweight</v>
      </c>
      <c r="J1833" s="43" t="str">
        <f t="shared" si="63"/>
        <v>Normal</v>
      </c>
    </row>
    <row r="1834" spans="1:10" x14ac:dyDescent="0.25">
      <c r="A1834" s="11" t="s">
        <v>537</v>
      </c>
      <c r="B1834" s="11">
        <v>34.674999999999997</v>
      </c>
      <c r="C1834" s="11">
        <v>5.71</v>
      </c>
      <c r="D1834" s="11" t="s">
        <v>2381</v>
      </c>
      <c r="E1834" s="11" t="s">
        <v>2380</v>
      </c>
      <c r="F1834" s="11" t="s">
        <v>2380</v>
      </c>
      <c r="G1834" s="11">
        <v>1</v>
      </c>
      <c r="H1834" s="42" t="s">
        <v>2380</v>
      </c>
      <c r="I1834" s="11" t="str">
        <f t="shared" si="62"/>
        <v>Obesity</v>
      </c>
      <c r="J1834" s="43" t="str">
        <f t="shared" si="63"/>
        <v>Prediabetes</v>
      </c>
    </row>
    <row r="1835" spans="1:10" x14ac:dyDescent="0.25">
      <c r="A1835" s="11" t="s">
        <v>536</v>
      </c>
      <c r="B1835" s="11">
        <v>18.850000000000001</v>
      </c>
      <c r="C1835" s="11">
        <v>6.03</v>
      </c>
      <c r="D1835" s="11" t="s">
        <v>2380</v>
      </c>
      <c r="E1835" s="11" t="s">
        <v>2380</v>
      </c>
      <c r="F1835" s="11" t="s">
        <v>2380</v>
      </c>
      <c r="G1835" s="11">
        <v>1</v>
      </c>
      <c r="H1835" s="41" t="s">
        <v>2380</v>
      </c>
      <c r="I1835" s="11" t="str">
        <f t="shared" si="62"/>
        <v>Healthy Weight</v>
      </c>
      <c r="J1835" s="43" t="str">
        <f t="shared" si="63"/>
        <v>Prediabetes</v>
      </c>
    </row>
    <row r="1836" spans="1:10" x14ac:dyDescent="0.25">
      <c r="A1836" s="11" t="s">
        <v>534</v>
      </c>
      <c r="B1836" s="11">
        <v>34.130000000000003</v>
      </c>
      <c r="C1836" s="11">
        <v>5.65</v>
      </c>
      <c r="D1836" s="11" t="s">
        <v>2380</v>
      </c>
      <c r="E1836" s="11" t="s">
        <v>2380</v>
      </c>
      <c r="F1836" s="11" t="s">
        <v>2382</v>
      </c>
      <c r="G1836" s="11">
        <v>1</v>
      </c>
      <c r="H1836" s="41" t="s">
        <v>2380</v>
      </c>
      <c r="I1836" s="11" t="str">
        <f t="shared" si="62"/>
        <v>Obesity</v>
      </c>
      <c r="J1836" s="43" t="str">
        <f t="shared" si="63"/>
        <v>Normal</v>
      </c>
    </row>
    <row r="1837" spans="1:10" x14ac:dyDescent="0.25">
      <c r="A1837" s="11" t="s">
        <v>533</v>
      </c>
      <c r="B1837" s="11">
        <v>17.34</v>
      </c>
      <c r="C1837" s="11">
        <v>5.05</v>
      </c>
      <c r="D1837" s="11" t="s">
        <v>2380</v>
      </c>
      <c r="E1837" s="11" t="s">
        <v>2380</v>
      </c>
      <c r="F1837" s="11" t="s">
        <v>2380</v>
      </c>
      <c r="G1837" s="12">
        <v>0</v>
      </c>
      <c r="H1837" s="41" t="s">
        <v>2380</v>
      </c>
      <c r="I1837" s="11" t="str">
        <f t="shared" si="62"/>
        <v>Underweight</v>
      </c>
      <c r="J1837" s="43" t="str">
        <f t="shared" si="63"/>
        <v>Normal</v>
      </c>
    </row>
    <row r="1838" spans="1:10" x14ac:dyDescent="0.25">
      <c r="A1838" s="11" t="s">
        <v>532</v>
      </c>
      <c r="B1838" s="11">
        <v>17.440000000000001</v>
      </c>
      <c r="C1838" s="11">
        <v>6.26</v>
      </c>
      <c r="D1838" s="11" t="s">
        <v>2380</v>
      </c>
      <c r="E1838" s="11" t="s">
        <v>2380</v>
      </c>
      <c r="F1838" s="11" t="s">
        <v>2380</v>
      </c>
      <c r="G1838" s="12">
        <v>0</v>
      </c>
      <c r="H1838" s="41" t="s">
        <v>2380</v>
      </c>
      <c r="I1838" s="11" t="str">
        <f t="shared" si="62"/>
        <v>Underweight</v>
      </c>
      <c r="J1838" s="43" t="str">
        <f t="shared" si="63"/>
        <v>Prediabetes</v>
      </c>
    </row>
    <row r="1839" spans="1:10" x14ac:dyDescent="0.25">
      <c r="A1839" s="11" t="s">
        <v>531</v>
      </c>
      <c r="B1839" s="11">
        <v>33.659999999999997</v>
      </c>
      <c r="C1839" s="11">
        <v>4.08</v>
      </c>
      <c r="D1839" s="11" t="s">
        <v>2381</v>
      </c>
      <c r="E1839" s="11" t="s">
        <v>2380</v>
      </c>
      <c r="F1839" s="11" t="s">
        <v>2382</v>
      </c>
      <c r="G1839" s="11">
        <v>1</v>
      </c>
      <c r="H1839" s="42" t="s">
        <v>2380</v>
      </c>
      <c r="I1839" s="11" t="str">
        <f t="shared" si="62"/>
        <v>Obesity</v>
      </c>
      <c r="J1839" s="43" t="str">
        <f t="shared" si="63"/>
        <v>Normal</v>
      </c>
    </row>
    <row r="1840" spans="1:10" x14ac:dyDescent="0.25">
      <c r="A1840" s="11" t="s">
        <v>530</v>
      </c>
      <c r="B1840" s="11">
        <v>21.375</v>
      </c>
      <c r="C1840" s="11">
        <v>6.19</v>
      </c>
      <c r="D1840" s="11" t="s">
        <v>2381</v>
      </c>
      <c r="E1840" s="11" t="s">
        <v>2380</v>
      </c>
      <c r="F1840" s="11" t="s">
        <v>2380</v>
      </c>
      <c r="G1840" s="11">
        <v>1</v>
      </c>
      <c r="H1840" s="42" t="s">
        <v>2380</v>
      </c>
      <c r="I1840" s="11" t="str">
        <f t="shared" si="62"/>
        <v>Healthy Weight</v>
      </c>
      <c r="J1840" s="43" t="str">
        <f t="shared" si="63"/>
        <v>Prediabetes</v>
      </c>
    </row>
    <row r="1841" spans="1:10" x14ac:dyDescent="0.25">
      <c r="A1841" s="11" t="s">
        <v>529</v>
      </c>
      <c r="B1841" s="11">
        <v>27.14</v>
      </c>
      <c r="C1841" s="11">
        <v>6.01</v>
      </c>
      <c r="D1841" s="11" t="s">
        <v>2380</v>
      </c>
      <c r="E1841" s="11" t="s">
        <v>2380</v>
      </c>
      <c r="F1841" s="11" t="s">
        <v>2380</v>
      </c>
      <c r="G1841" s="11">
        <v>1</v>
      </c>
      <c r="H1841" s="41" t="s">
        <v>2380</v>
      </c>
      <c r="I1841" s="11" t="str">
        <f t="shared" si="62"/>
        <v>Overweight</v>
      </c>
      <c r="J1841" s="43" t="str">
        <f t="shared" si="63"/>
        <v>Prediabetes</v>
      </c>
    </row>
    <row r="1842" spans="1:10" x14ac:dyDescent="0.25">
      <c r="A1842" s="11" t="s">
        <v>528</v>
      </c>
      <c r="B1842" s="11">
        <v>35.78</v>
      </c>
      <c r="C1842" s="11">
        <v>6.07</v>
      </c>
      <c r="D1842" s="11" t="s">
        <v>2380</v>
      </c>
      <c r="E1842" s="11" t="s">
        <v>2381</v>
      </c>
      <c r="F1842" s="11" t="s">
        <v>2380</v>
      </c>
      <c r="G1842" s="11">
        <v>1</v>
      </c>
      <c r="H1842" s="41" t="s">
        <v>2380</v>
      </c>
      <c r="I1842" s="11" t="str">
        <f t="shared" si="62"/>
        <v>Obesity</v>
      </c>
      <c r="J1842" s="43" t="str">
        <f t="shared" si="63"/>
        <v>Prediabetes</v>
      </c>
    </row>
    <row r="1843" spans="1:10" x14ac:dyDescent="0.25">
      <c r="A1843" s="11" t="s">
        <v>527</v>
      </c>
      <c r="B1843" s="11">
        <v>34.96</v>
      </c>
      <c r="C1843" s="11">
        <v>5.63</v>
      </c>
      <c r="D1843" s="11" t="s">
        <v>2380</v>
      </c>
      <c r="E1843" s="11" t="s">
        <v>2380</v>
      </c>
      <c r="F1843" s="11" t="s">
        <v>2380</v>
      </c>
      <c r="G1843" s="12">
        <v>0</v>
      </c>
      <c r="H1843" s="41" t="s">
        <v>2380</v>
      </c>
      <c r="I1843" s="11" t="str">
        <f t="shared" si="62"/>
        <v>Obesity</v>
      </c>
      <c r="J1843" s="43" t="str">
        <f t="shared" si="63"/>
        <v>Normal</v>
      </c>
    </row>
    <row r="1844" spans="1:10" x14ac:dyDescent="0.25">
      <c r="A1844" s="11" t="s">
        <v>526</v>
      </c>
      <c r="B1844" s="11">
        <v>38.39</v>
      </c>
      <c r="C1844" s="11">
        <v>6.05</v>
      </c>
      <c r="D1844" s="11" t="s">
        <v>2380</v>
      </c>
      <c r="E1844" s="11" t="s">
        <v>2380</v>
      </c>
      <c r="F1844" s="11" t="s">
        <v>2380</v>
      </c>
      <c r="G1844" s="12">
        <v>0</v>
      </c>
      <c r="H1844" s="41" t="s">
        <v>2380</v>
      </c>
      <c r="I1844" s="11" t="str">
        <f t="shared" si="62"/>
        <v>Obesity</v>
      </c>
      <c r="J1844" s="43" t="str">
        <f t="shared" si="63"/>
        <v>Prediabetes</v>
      </c>
    </row>
    <row r="1845" spans="1:10" x14ac:dyDescent="0.25">
      <c r="A1845" s="11" t="s">
        <v>525</v>
      </c>
      <c r="B1845" s="11">
        <v>33.82</v>
      </c>
      <c r="C1845" s="11">
        <v>4.6500000000000004</v>
      </c>
      <c r="D1845" s="11" t="s">
        <v>2380</v>
      </c>
      <c r="E1845" s="11" t="s">
        <v>2380</v>
      </c>
      <c r="F1845" s="11" t="s">
        <v>2380</v>
      </c>
      <c r="G1845" s="12">
        <v>0</v>
      </c>
      <c r="H1845" s="41" t="s">
        <v>2380</v>
      </c>
      <c r="I1845" s="11" t="str">
        <f t="shared" si="62"/>
        <v>Obesity</v>
      </c>
      <c r="J1845" s="43" t="str">
        <f t="shared" si="63"/>
        <v>Normal</v>
      </c>
    </row>
    <row r="1846" spans="1:10" x14ac:dyDescent="0.25">
      <c r="A1846" s="11" t="s">
        <v>524</v>
      </c>
      <c r="B1846" s="11">
        <v>27.835000000000001</v>
      </c>
      <c r="C1846" s="11">
        <v>5.37</v>
      </c>
      <c r="D1846" s="11" t="s">
        <v>2380</v>
      </c>
      <c r="E1846" s="11" t="s">
        <v>2380</v>
      </c>
      <c r="F1846" s="11" t="s">
        <v>2380</v>
      </c>
      <c r="G1846" s="12">
        <v>0</v>
      </c>
      <c r="H1846" s="41" t="s">
        <v>2380</v>
      </c>
      <c r="I1846" s="11" t="str">
        <f t="shared" si="62"/>
        <v>Overweight</v>
      </c>
      <c r="J1846" s="43" t="str">
        <f t="shared" si="63"/>
        <v>Normal</v>
      </c>
    </row>
    <row r="1847" spans="1:10" x14ac:dyDescent="0.25">
      <c r="A1847" s="11" t="s">
        <v>523</v>
      </c>
      <c r="B1847" s="11">
        <v>33</v>
      </c>
      <c r="C1847" s="11">
        <v>5.39</v>
      </c>
      <c r="D1847" s="11" t="s">
        <v>2380</v>
      </c>
      <c r="E1847" s="11" t="s">
        <v>2380</v>
      </c>
      <c r="F1847" s="11" t="s">
        <v>2380</v>
      </c>
      <c r="G1847" s="12">
        <v>0</v>
      </c>
      <c r="H1847" s="41" t="s">
        <v>2380</v>
      </c>
      <c r="I1847" s="11" t="str">
        <f t="shared" si="62"/>
        <v>Obesity</v>
      </c>
      <c r="J1847" s="43" t="str">
        <f t="shared" si="63"/>
        <v>Normal</v>
      </c>
    </row>
    <row r="1848" spans="1:10" x14ac:dyDescent="0.25">
      <c r="A1848" s="11" t="s">
        <v>522</v>
      </c>
      <c r="B1848" s="11">
        <v>26.885000000000002</v>
      </c>
      <c r="C1848" s="11">
        <v>5.86</v>
      </c>
      <c r="D1848" s="11" t="s">
        <v>2380</v>
      </c>
      <c r="E1848" s="11" t="s">
        <v>2380</v>
      </c>
      <c r="F1848" s="11" t="s">
        <v>2380</v>
      </c>
      <c r="G1848" s="12">
        <v>0</v>
      </c>
      <c r="H1848" s="41" t="s">
        <v>2380</v>
      </c>
      <c r="I1848" s="11" t="str">
        <f t="shared" si="62"/>
        <v>Overweight</v>
      </c>
      <c r="J1848" s="43" t="str">
        <f t="shared" si="63"/>
        <v>Prediabetes</v>
      </c>
    </row>
    <row r="1849" spans="1:10" x14ac:dyDescent="0.25">
      <c r="A1849" s="11" t="s">
        <v>521</v>
      </c>
      <c r="B1849" s="11">
        <v>29.26</v>
      </c>
      <c r="C1849" s="11">
        <v>4.4400000000000004</v>
      </c>
      <c r="D1849" s="11" t="s">
        <v>2380</v>
      </c>
      <c r="E1849" s="11" t="s">
        <v>2380</v>
      </c>
      <c r="F1849" s="11" t="s">
        <v>2380</v>
      </c>
      <c r="G1849" s="12">
        <v>0</v>
      </c>
      <c r="H1849" s="41" t="s">
        <v>2380</v>
      </c>
      <c r="I1849" s="11" t="str">
        <f t="shared" si="62"/>
        <v>Overweight</v>
      </c>
      <c r="J1849" s="43" t="str">
        <f t="shared" si="63"/>
        <v>Normal</v>
      </c>
    </row>
    <row r="1850" spans="1:10" x14ac:dyDescent="0.25">
      <c r="A1850" s="11" t="s">
        <v>520</v>
      </c>
      <c r="B1850" s="11">
        <v>26.98</v>
      </c>
      <c r="C1850" s="11">
        <v>4.41</v>
      </c>
      <c r="D1850" s="11" t="s">
        <v>2380</v>
      </c>
      <c r="E1850" s="11" t="s">
        <v>2380</v>
      </c>
      <c r="F1850" s="11" t="s">
        <v>2380</v>
      </c>
      <c r="G1850" s="12">
        <v>0</v>
      </c>
      <c r="H1850" s="41" t="s">
        <v>2380</v>
      </c>
      <c r="I1850" s="11" t="str">
        <f t="shared" si="62"/>
        <v>Overweight</v>
      </c>
      <c r="J1850" s="43" t="str">
        <f t="shared" si="63"/>
        <v>Normal</v>
      </c>
    </row>
    <row r="1851" spans="1:10" x14ac:dyDescent="0.25">
      <c r="A1851" s="11" t="s">
        <v>519</v>
      </c>
      <c r="B1851" s="11">
        <v>32.11</v>
      </c>
      <c r="C1851" s="11">
        <v>5.19</v>
      </c>
      <c r="D1851" s="11" t="s">
        <v>2380</v>
      </c>
      <c r="E1851" s="11" t="s">
        <v>2380</v>
      </c>
      <c r="F1851" s="11" t="s">
        <v>2382</v>
      </c>
      <c r="G1851" s="11">
        <v>1</v>
      </c>
      <c r="H1851" s="41" t="s">
        <v>2380</v>
      </c>
      <c r="I1851" s="11" t="str">
        <f t="shared" si="62"/>
        <v>Obesity</v>
      </c>
      <c r="J1851" s="43" t="str">
        <f t="shared" si="63"/>
        <v>Normal</v>
      </c>
    </row>
    <row r="1852" spans="1:10" x14ac:dyDescent="0.25">
      <c r="A1852" s="11" t="s">
        <v>518</v>
      </c>
      <c r="B1852" s="11">
        <v>31.73</v>
      </c>
      <c r="C1852" s="11">
        <v>5.16</v>
      </c>
      <c r="D1852" s="11" t="s">
        <v>2380</v>
      </c>
      <c r="E1852" s="11" t="s">
        <v>2380</v>
      </c>
      <c r="F1852" s="11" t="s">
        <v>2382</v>
      </c>
      <c r="G1852" s="11">
        <v>1</v>
      </c>
      <c r="H1852" s="41" t="s">
        <v>2380</v>
      </c>
      <c r="I1852" s="11" t="str">
        <f t="shared" si="62"/>
        <v>Obesity</v>
      </c>
      <c r="J1852" s="43" t="str">
        <f t="shared" si="63"/>
        <v>Normal</v>
      </c>
    </row>
    <row r="1853" spans="1:10" x14ac:dyDescent="0.25">
      <c r="A1853" s="11" t="s">
        <v>517</v>
      </c>
      <c r="B1853" s="11">
        <v>22.515000000000001</v>
      </c>
      <c r="C1853" s="11">
        <v>4.24</v>
      </c>
      <c r="D1853" s="11" t="s">
        <v>2380</v>
      </c>
      <c r="E1853" s="11" t="s">
        <v>2380</v>
      </c>
      <c r="F1853" s="11" t="s">
        <v>2380</v>
      </c>
      <c r="G1853" s="12">
        <v>0</v>
      </c>
      <c r="H1853" s="41" t="s">
        <v>2380</v>
      </c>
      <c r="I1853" s="11" t="str">
        <f t="shared" si="62"/>
        <v>Healthy Weight</v>
      </c>
      <c r="J1853" s="43" t="str">
        <f t="shared" si="63"/>
        <v>Normal</v>
      </c>
    </row>
    <row r="1854" spans="1:10" x14ac:dyDescent="0.25">
      <c r="A1854" s="11" t="s">
        <v>515</v>
      </c>
      <c r="B1854" s="11">
        <v>25.9</v>
      </c>
      <c r="C1854" s="11">
        <v>5.45</v>
      </c>
      <c r="D1854" s="11" t="s">
        <v>2380</v>
      </c>
      <c r="E1854" s="11" t="s">
        <v>2380</v>
      </c>
      <c r="F1854" s="11" t="s">
        <v>2380</v>
      </c>
      <c r="G1854" s="11">
        <v>1</v>
      </c>
      <c r="H1854" s="41" t="s">
        <v>2380</v>
      </c>
      <c r="I1854" s="11" t="str">
        <f t="shared" si="62"/>
        <v>Overweight</v>
      </c>
      <c r="J1854" s="43" t="str">
        <f t="shared" si="63"/>
        <v>Normal</v>
      </c>
    </row>
    <row r="1855" spans="1:10" x14ac:dyDescent="0.25">
      <c r="A1855" s="11" t="s">
        <v>514</v>
      </c>
      <c r="B1855" s="11">
        <v>27.72</v>
      </c>
      <c r="C1855" s="11">
        <v>5.03</v>
      </c>
      <c r="D1855" s="11" t="s">
        <v>2381</v>
      </c>
      <c r="E1855" s="11" t="s">
        <v>2380</v>
      </c>
      <c r="F1855" s="11" t="s">
        <v>2380</v>
      </c>
      <c r="G1855" s="11">
        <v>1</v>
      </c>
      <c r="H1855" s="42" t="s">
        <v>2380</v>
      </c>
      <c r="I1855" s="11" t="str">
        <f t="shared" si="62"/>
        <v>Overweight</v>
      </c>
      <c r="J1855" s="43" t="str">
        <f t="shared" si="63"/>
        <v>Normal</v>
      </c>
    </row>
    <row r="1856" spans="1:10" x14ac:dyDescent="0.25">
      <c r="A1856" s="11" t="s">
        <v>513</v>
      </c>
      <c r="B1856" s="11">
        <v>31.5</v>
      </c>
      <c r="C1856" s="11">
        <v>9.6199999999999992</v>
      </c>
      <c r="D1856" s="11" t="s">
        <v>2381</v>
      </c>
      <c r="E1856" s="11" t="s">
        <v>2380</v>
      </c>
      <c r="F1856" s="11" t="s">
        <v>2380</v>
      </c>
      <c r="G1856" s="11">
        <v>1</v>
      </c>
      <c r="H1856" s="42" t="s">
        <v>2380</v>
      </c>
      <c r="I1856" s="11" t="str">
        <f t="shared" si="62"/>
        <v>Obesity</v>
      </c>
      <c r="J1856" s="43" t="str">
        <f t="shared" si="63"/>
        <v>Diabetes</v>
      </c>
    </row>
    <row r="1857" spans="1:10" x14ac:dyDescent="0.25">
      <c r="A1857" s="11" t="s">
        <v>512</v>
      </c>
      <c r="B1857" s="11">
        <v>29.7</v>
      </c>
      <c r="C1857" s="11">
        <v>6.77</v>
      </c>
      <c r="D1857" s="11" t="s">
        <v>2381</v>
      </c>
      <c r="E1857" s="11" t="s">
        <v>2380</v>
      </c>
      <c r="F1857" s="11" t="s">
        <v>2380</v>
      </c>
      <c r="G1857" s="11">
        <v>1</v>
      </c>
      <c r="H1857" s="42" t="s">
        <v>2380</v>
      </c>
      <c r="I1857" s="11" t="str">
        <f t="shared" si="62"/>
        <v>Overweight</v>
      </c>
      <c r="J1857" s="43" t="str">
        <f t="shared" si="63"/>
        <v>Diabetes</v>
      </c>
    </row>
    <row r="1858" spans="1:10" x14ac:dyDescent="0.25">
      <c r="A1858" s="11" t="s">
        <v>511</v>
      </c>
      <c r="B1858" s="11">
        <v>21.26</v>
      </c>
      <c r="C1858" s="11">
        <v>5.36</v>
      </c>
      <c r="D1858" s="11" t="s">
        <v>2381</v>
      </c>
      <c r="E1858" s="11" t="s">
        <v>2380</v>
      </c>
      <c r="F1858" s="11" t="s">
        <v>2380</v>
      </c>
      <c r="G1858" s="11">
        <v>1</v>
      </c>
      <c r="H1858" s="42" t="s">
        <v>2380</v>
      </c>
      <c r="I1858" s="11" t="str">
        <f t="shared" si="62"/>
        <v>Healthy Weight</v>
      </c>
      <c r="J1858" s="43" t="str">
        <f t="shared" si="63"/>
        <v>Normal</v>
      </c>
    </row>
    <row r="1859" spans="1:10" x14ac:dyDescent="0.25">
      <c r="A1859" s="11" t="s">
        <v>510</v>
      </c>
      <c r="B1859" s="11">
        <v>17.09</v>
      </c>
      <c r="C1859" s="11">
        <v>5.69</v>
      </c>
      <c r="D1859" s="11" t="s">
        <v>2380</v>
      </c>
      <c r="E1859" s="11" t="s">
        <v>2380</v>
      </c>
      <c r="F1859" s="11" t="s">
        <v>2380</v>
      </c>
      <c r="G1859" s="12">
        <v>0</v>
      </c>
      <c r="H1859" s="41" t="s">
        <v>2380</v>
      </c>
      <c r="I1859" s="11" t="str">
        <f t="shared" ref="I1859:I1922" si="64">IF(B1859 &lt; 18.5, "Underweight", IF(B1859 &lt; 25, "Healthy Weight", IF(B1859 &lt; 30, "Overweight", "Obesity")))</f>
        <v>Underweight</v>
      </c>
      <c r="J1859" s="43" t="str">
        <f t="shared" ref="J1859:J1922" si="65">IF(C1859 &lt; 5.7, "Normal", IF(C1859 &lt;= 6.4, "Prediabetes", "Diabetes"))</f>
        <v>Normal</v>
      </c>
    </row>
    <row r="1860" spans="1:10" x14ac:dyDescent="0.25">
      <c r="A1860" s="11" t="s">
        <v>509</v>
      </c>
      <c r="B1860" s="11">
        <v>24.3</v>
      </c>
      <c r="C1860" s="11">
        <v>4.9000000000000004</v>
      </c>
      <c r="D1860" s="11" t="s">
        <v>2381</v>
      </c>
      <c r="E1860" s="11" t="s">
        <v>2380</v>
      </c>
      <c r="F1860" s="11" t="s">
        <v>2382</v>
      </c>
      <c r="G1860" s="11">
        <v>1</v>
      </c>
      <c r="H1860" s="42" t="s">
        <v>2380</v>
      </c>
      <c r="I1860" s="11" t="str">
        <f t="shared" si="64"/>
        <v>Healthy Weight</v>
      </c>
      <c r="J1860" s="43" t="str">
        <f t="shared" si="65"/>
        <v>Normal</v>
      </c>
    </row>
    <row r="1861" spans="1:10" x14ac:dyDescent="0.25">
      <c r="A1861" s="11" t="s">
        <v>508</v>
      </c>
      <c r="B1861" s="11">
        <v>29.734999999999999</v>
      </c>
      <c r="C1861" s="11">
        <v>5.78</v>
      </c>
      <c r="D1861" s="11" t="s">
        <v>2380</v>
      </c>
      <c r="E1861" s="11" t="s">
        <v>2380</v>
      </c>
      <c r="F1861" s="11" t="s">
        <v>2380</v>
      </c>
      <c r="G1861" s="12">
        <v>0</v>
      </c>
      <c r="H1861" s="41" t="s">
        <v>2380</v>
      </c>
      <c r="I1861" s="11" t="str">
        <f t="shared" si="64"/>
        <v>Overweight</v>
      </c>
      <c r="J1861" s="43" t="str">
        <f t="shared" si="65"/>
        <v>Prediabetes</v>
      </c>
    </row>
    <row r="1862" spans="1:10" x14ac:dyDescent="0.25">
      <c r="A1862" s="11" t="s">
        <v>507</v>
      </c>
      <c r="B1862" s="11">
        <v>29.26</v>
      </c>
      <c r="C1862" s="11">
        <v>4.7</v>
      </c>
      <c r="D1862" s="11" t="s">
        <v>2380</v>
      </c>
      <c r="E1862" s="11" t="s">
        <v>2380</v>
      </c>
      <c r="F1862" s="11" t="s">
        <v>2380</v>
      </c>
      <c r="G1862" s="12">
        <v>0</v>
      </c>
      <c r="H1862" s="41" t="s">
        <v>2380</v>
      </c>
      <c r="I1862" s="11" t="str">
        <f t="shared" si="64"/>
        <v>Overweight</v>
      </c>
      <c r="J1862" s="43" t="str">
        <f t="shared" si="65"/>
        <v>Normal</v>
      </c>
    </row>
    <row r="1863" spans="1:10" x14ac:dyDescent="0.25">
      <c r="A1863" s="11" t="s">
        <v>506</v>
      </c>
      <c r="B1863" s="11">
        <v>33</v>
      </c>
      <c r="C1863" s="11">
        <v>6.28</v>
      </c>
      <c r="D1863" s="11" t="s">
        <v>2380</v>
      </c>
      <c r="E1863" s="11" t="s">
        <v>2380</v>
      </c>
      <c r="F1863" s="11" t="s">
        <v>2380</v>
      </c>
      <c r="G1863" s="12">
        <v>0</v>
      </c>
      <c r="H1863" s="41" t="s">
        <v>2380</v>
      </c>
      <c r="I1863" s="11" t="str">
        <f t="shared" si="64"/>
        <v>Obesity</v>
      </c>
      <c r="J1863" s="43" t="str">
        <f t="shared" si="65"/>
        <v>Prediabetes</v>
      </c>
    </row>
    <row r="1864" spans="1:10" x14ac:dyDescent="0.25">
      <c r="A1864" s="11" t="s">
        <v>505</v>
      </c>
      <c r="B1864" s="11">
        <v>31.065000000000001</v>
      </c>
      <c r="C1864" s="11">
        <v>4.2300000000000004</v>
      </c>
      <c r="D1864" s="11" t="s">
        <v>2380</v>
      </c>
      <c r="E1864" s="11" t="s">
        <v>2380</v>
      </c>
      <c r="F1864" s="11" t="s">
        <v>2380</v>
      </c>
      <c r="G1864" s="12">
        <v>0</v>
      </c>
      <c r="H1864" s="41" t="s">
        <v>2380</v>
      </c>
      <c r="I1864" s="11" t="str">
        <f t="shared" si="64"/>
        <v>Obesity</v>
      </c>
      <c r="J1864" s="43" t="str">
        <f t="shared" si="65"/>
        <v>Normal</v>
      </c>
    </row>
    <row r="1865" spans="1:10" x14ac:dyDescent="0.25">
      <c r="A1865" s="11" t="s">
        <v>504</v>
      </c>
      <c r="B1865" s="11">
        <v>26.51</v>
      </c>
      <c r="C1865" s="11">
        <v>6.17</v>
      </c>
      <c r="D1865" s="11" t="s">
        <v>2380</v>
      </c>
      <c r="E1865" s="11" t="s">
        <v>2380</v>
      </c>
      <c r="F1865" s="11" t="s">
        <v>2380</v>
      </c>
      <c r="G1865" s="12">
        <v>0</v>
      </c>
      <c r="H1865" s="41" t="s">
        <v>2380</v>
      </c>
      <c r="I1865" s="11" t="str">
        <f t="shared" si="64"/>
        <v>Overweight</v>
      </c>
      <c r="J1865" s="43" t="str">
        <f t="shared" si="65"/>
        <v>Prediabetes</v>
      </c>
    </row>
    <row r="1866" spans="1:10" x14ac:dyDescent="0.25">
      <c r="A1866" s="11" t="s">
        <v>503</v>
      </c>
      <c r="B1866" s="11">
        <v>28.88</v>
      </c>
      <c r="C1866" s="11">
        <v>4.96</v>
      </c>
      <c r="D1866" s="11" t="s">
        <v>2380</v>
      </c>
      <c r="E1866" s="11" t="s">
        <v>2380</v>
      </c>
      <c r="F1866" s="11" t="s">
        <v>2380</v>
      </c>
      <c r="G1866" s="12">
        <v>0</v>
      </c>
      <c r="H1866" s="41" t="s">
        <v>2380</v>
      </c>
      <c r="I1866" s="11" t="str">
        <f t="shared" si="64"/>
        <v>Overweight</v>
      </c>
      <c r="J1866" s="43" t="str">
        <f t="shared" si="65"/>
        <v>Normal</v>
      </c>
    </row>
    <row r="1867" spans="1:10" x14ac:dyDescent="0.25">
      <c r="A1867" s="11" t="s">
        <v>502</v>
      </c>
      <c r="B1867" s="11">
        <v>35.814999999999998</v>
      </c>
      <c r="C1867" s="11">
        <v>5.1100000000000003</v>
      </c>
      <c r="D1867" s="11" t="s">
        <v>2381</v>
      </c>
      <c r="E1867" s="11" t="s">
        <v>2380</v>
      </c>
      <c r="F1867" s="11" t="s">
        <v>2380</v>
      </c>
      <c r="G1867" s="11">
        <v>1</v>
      </c>
      <c r="H1867" s="42" t="s">
        <v>2380</v>
      </c>
      <c r="I1867" s="11" t="str">
        <f t="shared" si="64"/>
        <v>Obesity</v>
      </c>
      <c r="J1867" s="43" t="str">
        <f t="shared" si="65"/>
        <v>Normal</v>
      </c>
    </row>
    <row r="1868" spans="1:10" x14ac:dyDescent="0.25">
      <c r="A1868" s="11" t="s">
        <v>501</v>
      </c>
      <c r="B1868" s="11">
        <v>21.28</v>
      </c>
      <c r="C1868" s="11">
        <v>4.05</v>
      </c>
      <c r="D1868" s="11" t="s">
        <v>2380</v>
      </c>
      <c r="E1868" s="11" t="s">
        <v>2381</v>
      </c>
      <c r="F1868" s="11" t="s">
        <v>2380</v>
      </c>
      <c r="G1868" s="11">
        <v>1</v>
      </c>
      <c r="H1868" s="41" t="s">
        <v>2380</v>
      </c>
      <c r="I1868" s="11" t="str">
        <f t="shared" si="64"/>
        <v>Healthy Weight</v>
      </c>
      <c r="J1868" s="43" t="str">
        <f t="shared" si="65"/>
        <v>Normal</v>
      </c>
    </row>
    <row r="1869" spans="1:10" x14ac:dyDescent="0.25">
      <c r="A1869" s="11" t="s">
        <v>500</v>
      </c>
      <c r="B1869" s="11">
        <v>33.81</v>
      </c>
      <c r="C1869" s="11">
        <v>6.49</v>
      </c>
      <c r="D1869" s="11" t="s">
        <v>2380</v>
      </c>
      <c r="E1869" s="11" t="s">
        <v>2380</v>
      </c>
      <c r="F1869" s="11" t="s">
        <v>2382</v>
      </c>
      <c r="G1869" s="11">
        <v>1</v>
      </c>
      <c r="H1869" s="41" t="s">
        <v>2380</v>
      </c>
      <c r="I1869" s="11" t="str">
        <f t="shared" si="64"/>
        <v>Obesity</v>
      </c>
      <c r="J1869" s="43" t="str">
        <f t="shared" si="65"/>
        <v>Diabetes</v>
      </c>
    </row>
    <row r="1870" spans="1:10" x14ac:dyDescent="0.25">
      <c r="A1870" s="11" t="s">
        <v>499</v>
      </c>
      <c r="B1870" s="11">
        <v>44.22</v>
      </c>
      <c r="C1870" s="11">
        <v>4.1900000000000004</v>
      </c>
      <c r="D1870" s="11" t="s">
        <v>2380</v>
      </c>
      <c r="E1870" s="11" t="s">
        <v>2380</v>
      </c>
      <c r="F1870" s="11" t="s">
        <v>2380</v>
      </c>
      <c r="G1870" s="11">
        <v>1</v>
      </c>
      <c r="H1870" s="41" t="s">
        <v>2380</v>
      </c>
      <c r="I1870" s="11" t="str">
        <f t="shared" si="64"/>
        <v>Obesity</v>
      </c>
      <c r="J1870" s="43" t="str">
        <f t="shared" si="65"/>
        <v>Normal</v>
      </c>
    </row>
    <row r="1871" spans="1:10" x14ac:dyDescent="0.25">
      <c r="A1871" s="11" t="s">
        <v>498</v>
      </c>
      <c r="B1871" s="11">
        <v>15.46</v>
      </c>
      <c r="C1871" s="11">
        <v>4.99</v>
      </c>
      <c r="D1871" s="11" t="s">
        <v>2381</v>
      </c>
      <c r="E1871" s="11" t="s">
        <v>2380</v>
      </c>
      <c r="F1871" s="11" t="s">
        <v>2382</v>
      </c>
      <c r="G1871" s="11">
        <v>1</v>
      </c>
      <c r="H1871" s="42" t="s">
        <v>2380</v>
      </c>
      <c r="I1871" s="11" t="str">
        <f t="shared" si="64"/>
        <v>Underweight</v>
      </c>
      <c r="J1871" s="43" t="str">
        <f t="shared" si="65"/>
        <v>Normal</v>
      </c>
    </row>
    <row r="1872" spans="1:10" x14ac:dyDescent="0.25">
      <c r="A1872" s="11" t="s">
        <v>497</v>
      </c>
      <c r="B1872" s="11">
        <v>30.3</v>
      </c>
      <c r="C1872" s="11">
        <v>4.7699999999999996</v>
      </c>
      <c r="D1872" s="11" t="s">
        <v>2381</v>
      </c>
      <c r="E1872" s="11" t="s">
        <v>2380</v>
      </c>
      <c r="F1872" s="11" t="s">
        <v>2380</v>
      </c>
      <c r="G1872" s="11">
        <v>1</v>
      </c>
      <c r="H1872" s="42" t="s">
        <v>2380</v>
      </c>
      <c r="I1872" s="11" t="str">
        <f t="shared" si="64"/>
        <v>Obesity</v>
      </c>
      <c r="J1872" s="43" t="str">
        <f t="shared" si="65"/>
        <v>Normal</v>
      </c>
    </row>
    <row r="1873" spans="1:10" x14ac:dyDescent="0.25">
      <c r="A1873" s="11" t="s">
        <v>496</v>
      </c>
      <c r="B1873" s="11">
        <v>16.670000000000002</v>
      </c>
      <c r="C1873" s="11">
        <v>5.46</v>
      </c>
      <c r="D1873" s="11" t="s">
        <v>2380</v>
      </c>
      <c r="E1873" s="11" t="s">
        <v>2380</v>
      </c>
      <c r="F1873" s="11" t="s">
        <v>2380</v>
      </c>
      <c r="G1873" s="12">
        <v>0</v>
      </c>
      <c r="H1873" s="41" t="s">
        <v>2380</v>
      </c>
      <c r="I1873" s="11" t="str">
        <f t="shared" si="64"/>
        <v>Underweight</v>
      </c>
      <c r="J1873" s="43" t="str">
        <f t="shared" si="65"/>
        <v>Normal</v>
      </c>
    </row>
    <row r="1874" spans="1:10" x14ac:dyDescent="0.25">
      <c r="A1874" s="11" t="s">
        <v>495</v>
      </c>
      <c r="B1874" s="11">
        <v>28.594999999999999</v>
      </c>
      <c r="C1874" s="11">
        <v>5.43</v>
      </c>
      <c r="D1874" s="11" t="s">
        <v>2380</v>
      </c>
      <c r="E1874" s="11" t="s">
        <v>2380</v>
      </c>
      <c r="F1874" s="11" t="s">
        <v>2380</v>
      </c>
      <c r="G1874" s="12">
        <v>0</v>
      </c>
      <c r="H1874" s="41" t="s">
        <v>2380</v>
      </c>
      <c r="I1874" s="11" t="str">
        <f t="shared" si="64"/>
        <v>Overweight</v>
      </c>
      <c r="J1874" s="43" t="str">
        <f t="shared" si="65"/>
        <v>Normal</v>
      </c>
    </row>
    <row r="1875" spans="1:10" x14ac:dyDescent="0.25">
      <c r="A1875" s="11" t="s">
        <v>494</v>
      </c>
      <c r="B1875" s="11">
        <v>25.934999999999999</v>
      </c>
      <c r="C1875" s="11">
        <v>4.29</v>
      </c>
      <c r="D1875" s="11" t="s">
        <v>2380</v>
      </c>
      <c r="E1875" s="11" t="s">
        <v>2380</v>
      </c>
      <c r="F1875" s="11" t="s">
        <v>2380</v>
      </c>
      <c r="G1875" s="12">
        <v>0</v>
      </c>
      <c r="H1875" s="41" t="s">
        <v>2380</v>
      </c>
      <c r="I1875" s="11" t="str">
        <f t="shared" si="64"/>
        <v>Overweight</v>
      </c>
      <c r="J1875" s="43" t="str">
        <f t="shared" si="65"/>
        <v>Normal</v>
      </c>
    </row>
    <row r="1876" spans="1:10" x14ac:dyDescent="0.25">
      <c r="A1876" s="11" t="s">
        <v>493</v>
      </c>
      <c r="B1876" s="11">
        <v>27.645</v>
      </c>
      <c r="C1876" s="11">
        <v>5.25</v>
      </c>
      <c r="D1876" s="11" t="s">
        <v>2380</v>
      </c>
      <c r="E1876" s="11" t="s">
        <v>2380</v>
      </c>
      <c r="F1876" s="11" t="s">
        <v>2380</v>
      </c>
      <c r="G1876" s="11">
        <v>1</v>
      </c>
      <c r="H1876" s="41" t="s">
        <v>2380</v>
      </c>
      <c r="I1876" s="11" t="str">
        <f t="shared" si="64"/>
        <v>Overweight</v>
      </c>
      <c r="J1876" s="43" t="str">
        <f t="shared" si="65"/>
        <v>Normal</v>
      </c>
    </row>
    <row r="1877" spans="1:10" x14ac:dyDescent="0.25">
      <c r="A1877" s="11" t="s">
        <v>492</v>
      </c>
      <c r="B1877" s="11">
        <v>30.1</v>
      </c>
      <c r="C1877" s="11">
        <v>4.04</v>
      </c>
      <c r="D1877" s="11" t="s">
        <v>2380</v>
      </c>
      <c r="E1877" s="11" t="s">
        <v>2380</v>
      </c>
      <c r="F1877" s="11" t="s">
        <v>2380</v>
      </c>
      <c r="G1877" s="11">
        <v>1</v>
      </c>
      <c r="H1877" s="41" t="s">
        <v>2380</v>
      </c>
      <c r="I1877" s="11" t="str">
        <f t="shared" si="64"/>
        <v>Obesity</v>
      </c>
      <c r="J1877" s="43" t="str">
        <f t="shared" si="65"/>
        <v>Normal</v>
      </c>
    </row>
    <row r="1878" spans="1:10" x14ac:dyDescent="0.25">
      <c r="A1878" s="11" t="s">
        <v>491</v>
      </c>
      <c r="B1878" s="11">
        <v>26.79</v>
      </c>
      <c r="C1878" s="11">
        <v>5</v>
      </c>
      <c r="D1878" s="11" t="s">
        <v>2381</v>
      </c>
      <c r="E1878" s="11" t="s">
        <v>2380</v>
      </c>
      <c r="F1878" s="11" t="s">
        <v>2382</v>
      </c>
      <c r="G1878" s="11">
        <v>1</v>
      </c>
      <c r="H1878" s="42" t="s">
        <v>2380</v>
      </c>
      <c r="I1878" s="11" t="str">
        <f t="shared" si="64"/>
        <v>Overweight</v>
      </c>
      <c r="J1878" s="43" t="str">
        <f t="shared" si="65"/>
        <v>Normal</v>
      </c>
    </row>
    <row r="1879" spans="1:10" x14ac:dyDescent="0.25">
      <c r="A1879" s="11" t="s">
        <v>490</v>
      </c>
      <c r="B1879" s="11">
        <v>27.1</v>
      </c>
      <c r="C1879" s="11">
        <v>4.01</v>
      </c>
      <c r="D1879" s="11" t="s">
        <v>2381</v>
      </c>
      <c r="E1879" s="11" t="s">
        <v>2380</v>
      </c>
      <c r="F1879" s="11" t="s">
        <v>2380</v>
      </c>
      <c r="G1879" s="11">
        <v>1</v>
      </c>
      <c r="H1879" s="42" t="s">
        <v>2380</v>
      </c>
      <c r="I1879" s="11" t="str">
        <f t="shared" si="64"/>
        <v>Overweight</v>
      </c>
      <c r="J1879" s="43" t="str">
        <f t="shared" si="65"/>
        <v>Normal</v>
      </c>
    </row>
    <row r="1880" spans="1:10" x14ac:dyDescent="0.25">
      <c r="A1880" s="11" t="s">
        <v>489</v>
      </c>
      <c r="B1880" s="11">
        <v>24.31</v>
      </c>
      <c r="C1880" s="11">
        <v>5.4</v>
      </c>
      <c r="D1880" s="11" t="s">
        <v>2380</v>
      </c>
      <c r="E1880" s="11" t="s">
        <v>2380</v>
      </c>
      <c r="F1880" s="11" t="s">
        <v>2380</v>
      </c>
      <c r="G1880" s="12">
        <v>0</v>
      </c>
      <c r="H1880" s="41" t="s">
        <v>2380</v>
      </c>
      <c r="I1880" s="11" t="str">
        <f t="shared" si="64"/>
        <v>Healthy Weight</v>
      </c>
      <c r="J1880" s="43" t="str">
        <f t="shared" si="65"/>
        <v>Normal</v>
      </c>
    </row>
    <row r="1881" spans="1:10" x14ac:dyDescent="0.25">
      <c r="A1881" s="11" t="s">
        <v>488</v>
      </c>
      <c r="B1881" s="11">
        <v>15.53</v>
      </c>
      <c r="C1881" s="11">
        <v>5.81</v>
      </c>
      <c r="D1881" s="11" t="s">
        <v>2380</v>
      </c>
      <c r="E1881" s="11" t="s">
        <v>2380</v>
      </c>
      <c r="F1881" s="11" t="s">
        <v>2380</v>
      </c>
      <c r="G1881" s="11">
        <v>1</v>
      </c>
      <c r="H1881" s="41" t="s">
        <v>2380</v>
      </c>
      <c r="I1881" s="11" t="str">
        <f t="shared" si="64"/>
        <v>Underweight</v>
      </c>
      <c r="J1881" s="43" t="str">
        <f t="shared" si="65"/>
        <v>Prediabetes</v>
      </c>
    </row>
    <row r="1882" spans="1:10" x14ac:dyDescent="0.25">
      <c r="A1882" s="11" t="s">
        <v>487</v>
      </c>
      <c r="B1882" s="11">
        <v>30.7</v>
      </c>
      <c r="C1882" s="11">
        <v>5.82</v>
      </c>
      <c r="D1882" s="11" t="s">
        <v>2380</v>
      </c>
      <c r="E1882" s="11" t="s">
        <v>2380</v>
      </c>
      <c r="F1882" s="11" t="s">
        <v>2380</v>
      </c>
      <c r="G1882" s="11">
        <v>1</v>
      </c>
      <c r="H1882" s="41" t="s">
        <v>2380</v>
      </c>
      <c r="I1882" s="11" t="str">
        <f t="shared" si="64"/>
        <v>Obesity</v>
      </c>
      <c r="J1882" s="43" t="str">
        <f t="shared" si="65"/>
        <v>Prediabetes</v>
      </c>
    </row>
    <row r="1883" spans="1:10" x14ac:dyDescent="0.25">
      <c r="A1883" s="11" t="s">
        <v>486</v>
      </c>
      <c r="B1883" s="11">
        <v>33.33</v>
      </c>
      <c r="C1883" s="11">
        <v>4.82</v>
      </c>
      <c r="D1883" s="11" t="s">
        <v>2380</v>
      </c>
      <c r="E1883" s="11" t="s">
        <v>2380</v>
      </c>
      <c r="F1883" s="11" t="s">
        <v>2380</v>
      </c>
      <c r="G1883" s="11">
        <v>1</v>
      </c>
      <c r="H1883" s="41" t="s">
        <v>2380</v>
      </c>
      <c r="I1883" s="11" t="str">
        <f t="shared" si="64"/>
        <v>Obesity</v>
      </c>
      <c r="J1883" s="43" t="str">
        <f t="shared" si="65"/>
        <v>Normal</v>
      </c>
    </row>
    <row r="1884" spans="1:10" x14ac:dyDescent="0.25">
      <c r="A1884" s="11" t="s">
        <v>485</v>
      </c>
      <c r="B1884" s="11">
        <v>32.4</v>
      </c>
      <c r="C1884" s="11">
        <v>5.08</v>
      </c>
      <c r="D1884" s="11" t="s">
        <v>2380</v>
      </c>
      <c r="E1884" s="11" t="s">
        <v>2380</v>
      </c>
      <c r="F1884" s="11" t="s">
        <v>2380</v>
      </c>
      <c r="G1884" s="11">
        <v>1</v>
      </c>
      <c r="H1884" s="41" t="s">
        <v>2380</v>
      </c>
      <c r="I1884" s="11" t="str">
        <f t="shared" si="64"/>
        <v>Obesity</v>
      </c>
      <c r="J1884" s="43" t="str">
        <f t="shared" si="65"/>
        <v>Normal</v>
      </c>
    </row>
    <row r="1885" spans="1:10" x14ac:dyDescent="0.25">
      <c r="A1885" s="11" t="s">
        <v>484</v>
      </c>
      <c r="B1885" s="11">
        <v>27.93</v>
      </c>
      <c r="C1885" s="11">
        <v>5.59</v>
      </c>
      <c r="D1885" s="11" t="s">
        <v>2380</v>
      </c>
      <c r="E1885" s="11" t="s">
        <v>2380</v>
      </c>
      <c r="F1885" s="11" t="s">
        <v>2380</v>
      </c>
      <c r="G1885" s="11">
        <v>1</v>
      </c>
      <c r="H1885" s="41" t="s">
        <v>2380</v>
      </c>
      <c r="I1885" s="11" t="str">
        <f t="shared" si="64"/>
        <v>Overweight</v>
      </c>
      <c r="J1885" s="43" t="str">
        <f t="shared" si="65"/>
        <v>Normal</v>
      </c>
    </row>
    <row r="1886" spans="1:10" x14ac:dyDescent="0.25">
      <c r="A1886" s="11" t="s">
        <v>483</v>
      </c>
      <c r="B1886" s="11">
        <v>21.754999999999999</v>
      </c>
      <c r="C1886" s="11">
        <v>5.12</v>
      </c>
      <c r="D1886" s="11" t="s">
        <v>2380</v>
      </c>
      <c r="E1886" s="11" t="s">
        <v>2380</v>
      </c>
      <c r="F1886" s="11" t="s">
        <v>2380</v>
      </c>
      <c r="G1886" s="12">
        <v>0</v>
      </c>
      <c r="H1886" s="41" t="s">
        <v>2380</v>
      </c>
      <c r="I1886" s="11" t="str">
        <f t="shared" si="64"/>
        <v>Healthy Weight</v>
      </c>
      <c r="J1886" s="43" t="str">
        <f t="shared" si="65"/>
        <v>Normal</v>
      </c>
    </row>
    <row r="1887" spans="1:10" x14ac:dyDescent="0.25">
      <c r="A1887" s="11" t="s">
        <v>482</v>
      </c>
      <c r="B1887" s="11">
        <v>25.934999999999999</v>
      </c>
      <c r="C1887" s="11">
        <v>4.95</v>
      </c>
      <c r="D1887" s="11" t="s">
        <v>2380</v>
      </c>
      <c r="E1887" s="11" t="s">
        <v>2380</v>
      </c>
      <c r="F1887" s="11" t="s">
        <v>2380</v>
      </c>
      <c r="G1887" s="12">
        <v>0</v>
      </c>
      <c r="H1887" s="41" t="s">
        <v>2380</v>
      </c>
      <c r="I1887" s="11" t="str">
        <f t="shared" si="64"/>
        <v>Overweight</v>
      </c>
      <c r="J1887" s="43" t="str">
        <f t="shared" si="65"/>
        <v>Normal</v>
      </c>
    </row>
    <row r="1888" spans="1:10" x14ac:dyDescent="0.25">
      <c r="A1888" s="11" t="s">
        <v>481</v>
      </c>
      <c r="B1888" s="11">
        <v>31.5</v>
      </c>
      <c r="C1888" s="11">
        <v>6.16</v>
      </c>
      <c r="D1888" s="11" t="s">
        <v>2380</v>
      </c>
      <c r="E1888" s="11" t="s">
        <v>2380</v>
      </c>
      <c r="F1888" s="11" t="s">
        <v>2380</v>
      </c>
      <c r="G1888" s="12">
        <v>0</v>
      </c>
      <c r="H1888" s="41" t="s">
        <v>2380</v>
      </c>
      <c r="I1888" s="11" t="str">
        <f t="shared" si="64"/>
        <v>Obesity</v>
      </c>
      <c r="J1888" s="43" t="str">
        <f t="shared" si="65"/>
        <v>Prediabetes</v>
      </c>
    </row>
    <row r="1889" spans="1:10" x14ac:dyDescent="0.25">
      <c r="A1889" s="11" t="s">
        <v>480</v>
      </c>
      <c r="B1889" s="11">
        <v>30.03</v>
      </c>
      <c r="C1889" s="11">
        <v>6.41</v>
      </c>
      <c r="D1889" s="11" t="s">
        <v>2380</v>
      </c>
      <c r="E1889" s="11" t="s">
        <v>2380</v>
      </c>
      <c r="F1889" s="11" t="s">
        <v>2380</v>
      </c>
      <c r="G1889" s="12">
        <v>0</v>
      </c>
      <c r="H1889" s="41" t="s">
        <v>2380</v>
      </c>
      <c r="I1889" s="11" t="str">
        <f t="shared" si="64"/>
        <v>Obesity</v>
      </c>
      <c r="J1889" s="43" t="str">
        <f t="shared" si="65"/>
        <v>Diabetes</v>
      </c>
    </row>
    <row r="1890" spans="1:10" x14ac:dyDescent="0.25">
      <c r="A1890" s="11" t="s">
        <v>479</v>
      </c>
      <c r="B1890" s="11">
        <v>33.479999999999997</v>
      </c>
      <c r="C1890" s="11">
        <v>8.94</v>
      </c>
      <c r="D1890" s="11" t="s">
        <v>2380</v>
      </c>
      <c r="E1890" s="11" t="s">
        <v>2380</v>
      </c>
      <c r="F1890" s="11" t="s">
        <v>2380</v>
      </c>
      <c r="G1890" s="12">
        <v>0</v>
      </c>
      <c r="H1890" s="41" t="s">
        <v>2380</v>
      </c>
      <c r="I1890" s="11" t="str">
        <f t="shared" si="64"/>
        <v>Obesity</v>
      </c>
      <c r="J1890" s="43" t="str">
        <f t="shared" si="65"/>
        <v>Diabetes</v>
      </c>
    </row>
    <row r="1891" spans="1:10" x14ac:dyDescent="0.25">
      <c r="A1891" s="11" t="s">
        <v>478</v>
      </c>
      <c r="B1891" s="11">
        <v>16.510000000000002</v>
      </c>
      <c r="C1891" s="11">
        <v>4.42</v>
      </c>
      <c r="D1891" s="11" t="s">
        <v>2381</v>
      </c>
      <c r="E1891" s="11" t="s">
        <v>2380</v>
      </c>
      <c r="F1891" s="11" t="s">
        <v>2382</v>
      </c>
      <c r="G1891" s="11">
        <v>1</v>
      </c>
      <c r="H1891" s="42" t="s">
        <v>2380</v>
      </c>
      <c r="I1891" s="11" t="str">
        <f t="shared" si="64"/>
        <v>Underweight</v>
      </c>
      <c r="J1891" s="43" t="str">
        <f t="shared" si="65"/>
        <v>Normal</v>
      </c>
    </row>
    <row r="1892" spans="1:10" x14ac:dyDescent="0.25">
      <c r="A1892" s="11" t="s">
        <v>477</v>
      </c>
      <c r="B1892" s="11">
        <v>33.155000000000001</v>
      </c>
      <c r="C1892" s="11">
        <v>5.3</v>
      </c>
      <c r="D1892" s="11" t="s">
        <v>2381</v>
      </c>
      <c r="E1892" s="11" t="s">
        <v>2380</v>
      </c>
      <c r="F1892" s="11" t="s">
        <v>2380</v>
      </c>
      <c r="G1892" s="11">
        <v>1</v>
      </c>
      <c r="H1892" s="42" t="s">
        <v>2380</v>
      </c>
      <c r="I1892" s="11" t="str">
        <f t="shared" si="64"/>
        <v>Obesity</v>
      </c>
      <c r="J1892" s="43" t="str">
        <f t="shared" si="65"/>
        <v>Normal</v>
      </c>
    </row>
    <row r="1893" spans="1:10" x14ac:dyDescent="0.25">
      <c r="A1893" s="11" t="s">
        <v>476</v>
      </c>
      <c r="B1893" s="11">
        <v>37.29</v>
      </c>
      <c r="C1893" s="11">
        <v>4.6399999999999997</v>
      </c>
      <c r="D1893" s="11" t="s">
        <v>2380</v>
      </c>
      <c r="E1893" s="11" t="s">
        <v>2380</v>
      </c>
      <c r="F1893" s="11" t="s">
        <v>2382</v>
      </c>
      <c r="G1893" s="11">
        <v>1</v>
      </c>
      <c r="H1893" s="41" t="s">
        <v>2380</v>
      </c>
      <c r="I1893" s="11" t="str">
        <f t="shared" si="64"/>
        <v>Obesity</v>
      </c>
      <c r="J1893" s="43" t="str">
        <f t="shared" si="65"/>
        <v>Normal</v>
      </c>
    </row>
    <row r="1894" spans="1:10" x14ac:dyDescent="0.25">
      <c r="A1894" s="11" t="s">
        <v>475</v>
      </c>
      <c r="B1894" s="11">
        <v>20.23</v>
      </c>
      <c r="C1894" s="11">
        <v>6.16</v>
      </c>
      <c r="D1894" s="11" t="s">
        <v>2381</v>
      </c>
      <c r="E1894" s="11" t="s">
        <v>2380</v>
      </c>
      <c r="F1894" s="11" t="s">
        <v>2380</v>
      </c>
      <c r="G1894" s="11">
        <v>1</v>
      </c>
      <c r="H1894" s="42" t="s">
        <v>2380</v>
      </c>
      <c r="I1894" s="11" t="str">
        <f t="shared" si="64"/>
        <v>Healthy Weight</v>
      </c>
      <c r="J1894" s="43" t="str">
        <f t="shared" si="65"/>
        <v>Prediabetes</v>
      </c>
    </row>
    <row r="1895" spans="1:10" x14ac:dyDescent="0.25">
      <c r="A1895" s="11" t="s">
        <v>474</v>
      </c>
      <c r="B1895" s="11">
        <v>28.975000000000001</v>
      </c>
      <c r="C1895" s="11">
        <v>4.12</v>
      </c>
      <c r="D1895" s="11" t="s">
        <v>2380</v>
      </c>
      <c r="E1895" s="11" t="s">
        <v>2380</v>
      </c>
      <c r="F1895" s="11" t="s">
        <v>2382</v>
      </c>
      <c r="G1895" s="11">
        <v>1</v>
      </c>
      <c r="H1895" s="41" t="s">
        <v>2380</v>
      </c>
      <c r="I1895" s="11" t="str">
        <f t="shared" si="64"/>
        <v>Overweight</v>
      </c>
      <c r="J1895" s="43" t="str">
        <f t="shared" si="65"/>
        <v>Normal</v>
      </c>
    </row>
    <row r="1896" spans="1:10" x14ac:dyDescent="0.25">
      <c r="A1896" s="11" t="s">
        <v>473</v>
      </c>
      <c r="B1896" s="11">
        <v>16.420000000000002</v>
      </c>
      <c r="C1896" s="11">
        <v>5.77</v>
      </c>
      <c r="D1896" s="11" t="s">
        <v>2381</v>
      </c>
      <c r="E1896" s="11" t="s">
        <v>2380</v>
      </c>
      <c r="F1896" s="11" t="s">
        <v>2382</v>
      </c>
      <c r="G1896" s="11">
        <v>1</v>
      </c>
      <c r="H1896" s="42" t="s">
        <v>2380</v>
      </c>
      <c r="I1896" s="11" t="str">
        <f t="shared" si="64"/>
        <v>Underweight</v>
      </c>
      <c r="J1896" s="43" t="str">
        <f t="shared" si="65"/>
        <v>Prediabetes</v>
      </c>
    </row>
    <row r="1897" spans="1:10" x14ac:dyDescent="0.25">
      <c r="A1897" s="11" t="s">
        <v>472</v>
      </c>
      <c r="B1897" s="11">
        <v>17.559999999999999</v>
      </c>
      <c r="C1897" s="11">
        <v>6.2</v>
      </c>
      <c r="D1897" s="11" t="s">
        <v>2380</v>
      </c>
      <c r="E1897" s="11" t="s">
        <v>2380</v>
      </c>
      <c r="F1897" s="11" t="s">
        <v>2380</v>
      </c>
      <c r="G1897" s="11">
        <v>1</v>
      </c>
      <c r="H1897" s="41" t="s">
        <v>2380</v>
      </c>
      <c r="I1897" s="11" t="str">
        <f t="shared" si="64"/>
        <v>Underweight</v>
      </c>
      <c r="J1897" s="43" t="str">
        <f t="shared" si="65"/>
        <v>Prediabetes</v>
      </c>
    </row>
    <row r="1898" spans="1:10" x14ac:dyDescent="0.25">
      <c r="A1898" s="11" t="s">
        <v>471</v>
      </c>
      <c r="B1898" s="11">
        <v>24.13</v>
      </c>
      <c r="C1898" s="11">
        <v>4.3899999999999997</v>
      </c>
      <c r="D1898" s="11" t="s">
        <v>2380</v>
      </c>
      <c r="E1898" s="11" t="s">
        <v>2380</v>
      </c>
      <c r="F1898" s="11" t="s">
        <v>2380</v>
      </c>
      <c r="G1898" s="11">
        <v>1</v>
      </c>
      <c r="H1898" s="41" t="s">
        <v>2380</v>
      </c>
      <c r="I1898" s="11" t="str">
        <f t="shared" si="64"/>
        <v>Healthy Weight</v>
      </c>
      <c r="J1898" s="43" t="str">
        <f t="shared" si="65"/>
        <v>Normal</v>
      </c>
    </row>
    <row r="1899" spans="1:10" x14ac:dyDescent="0.25">
      <c r="A1899" s="11" t="s">
        <v>470</v>
      </c>
      <c r="B1899" s="11">
        <v>19.95</v>
      </c>
      <c r="C1899" s="11">
        <v>5.13</v>
      </c>
      <c r="D1899" s="11" t="s">
        <v>2380</v>
      </c>
      <c r="E1899" s="11" t="s">
        <v>2381</v>
      </c>
      <c r="F1899" s="11" t="s">
        <v>2380</v>
      </c>
      <c r="G1899" s="11">
        <v>2</v>
      </c>
      <c r="H1899" s="41" t="s">
        <v>2380</v>
      </c>
      <c r="I1899" s="11" t="str">
        <f t="shared" si="64"/>
        <v>Healthy Weight</v>
      </c>
      <c r="J1899" s="43" t="str">
        <f t="shared" si="65"/>
        <v>Normal</v>
      </c>
    </row>
    <row r="1900" spans="1:10" x14ac:dyDescent="0.25">
      <c r="A1900" s="11" t="s">
        <v>469</v>
      </c>
      <c r="B1900" s="11">
        <v>21.24</v>
      </c>
      <c r="C1900" s="11">
        <v>4.49</v>
      </c>
      <c r="D1900" s="11" t="s">
        <v>2380</v>
      </c>
      <c r="E1900" s="11" t="s">
        <v>2380</v>
      </c>
      <c r="F1900" s="11" t="s">
        <v>2380</v>
      </c>
      <c r="G1900" s="12">
        <v>0</v>
      </c>
      <c r="H1900" s="41" t="s">
        <v>2380</v>
      </c>
      <c r="I1900" s="11" t="str">
        <f t="shared" si="64"/>
        <v>Healthy Weight</v>
      </c>
      <c r="J1900" s="43" t="str">
        <f t="shared" si="65"/>
        <v>Normal</v>
      </c>
    </row>
    <row r="1901" spans="1:10" x14ac:dyDescent="0.25">
      <c r="A1901" s="11" t="s">
        <v>468</v>
      </c>
      <c r="B1901" s="11">
        <v>44.22</v>
      </c>
      <c r="C1901" s="11">
        <v>6.35</v>
      </c>
      <c r="D1901" s="11" t="s">
        <v>2380</v>
      </c>
      <c r="E1901" s="11" t="s">
        <v>2380</v>
      </c>
      <c r="F1901" s="11" t="s">
        <v>2380</v>
      </c>
      <c r="G1901" s="12">
        <v>0</v>
      </c>
      <c r="H1901" s="41" t="s">
        <v>2380</v>
      </c>
      <c r="I1901" s="11" t="str">
        <f t="shared" si="64"/>
        <v>Obesity</v>
      </c>
      <c r="J1901" s="43" t="str">
        <f t="shared" si="65"/>
        <v>Prediabetes</v>
      </c>
    </row>
    <row r="1902" spans="1:10" x14ac:dyDescent="0.25">
      <c r="A1902" s="11" t="s">
        <v>467</v>
      </c>
      <c r="B1902" s="11">
        <v>41.1</v>
      </c>
      <c r="C1902" s="11">
        <v>5.79</v>
      </c>
      <c r="D1902" s="11" t="s">
        <v>2380</v>
      </c>
      <c r="E1902" s="11" t="s">
        <v>2380</v>
      </c>
      <c r="F1902" s="11" t="s">
        <v>2380</v>
      </c>
      <c r="G1902" s="12">
        <v>0</v>
      </c>
      <c r="H1902" s="41" t="s">
        <v>2380</v>
      </c>
      <c r="I1902" s="11" t="str">
        <f t="shared" si="64"/>
        <v>Obesity</v>
      </c>
      <c r="J1902" s="43" t="str">
        <f t="shared" si="65"/>
        <v>Prediabetes</v>
      </c>
    </row>
    <row r="1903" spans="1:10" x14ac:dyDescent="0.25">
      <c r="A1903" s="11" t="s">
        <v>466</v>
      </c>
      <c r="B1903" s="11">
        <v>34.200000000000003</v>
      </c>
      <c r="C1903" s="11">
        <v>4.78</v>
      </c>
      <c r="D1903" s="11" t="s">
        <v>2381</v>
      </c>
      <c r="E1903" s="11" t="s">
        <v>2380</v>
      </c>
      <c r="F1903" s="11" t="s">
        <v>2380</v>
      </c>
      <c r="G1903" s="12">
        <v>0</v>
      </c>
      <c r="H1903" s="42" t="s">
        <v>2380</v>
      </c>
      <c r="I1903" s="11" t="str">
        <f t="shared" si="64"/>
        <v>Obesity</v>
      </c>
      <c r="J1903" s="43" t="str">
        <f t="shared" si="65"/>
        <v>Normal</v>
      </c>
    </row>
    <row r="1904" spans="1:10" x14ac:dyDescent="0.25">
      <c r="A1904" s="11" t="s">
        <v>465</v>
      </c>
      <c r="B1904" s="11">
        <v>29.92</v>
      </c>
      <c r="C1904" s="11">
        <v>6.02</v>
      </c>
      <c r="D1904" s="11" t="s">
        <v>2381</v>
      </c>
      <c r="E1904" s="11" t="s">
        <v>2380</v>
      </c>
      <c r="F1904" s="11" t="s">
        <v>2380</v>
      </c>
      <c r="G1904" s="12">
        <v>0</v>
      </c>
      <c r="H1904" s="42" t="s">
        <v>2380</v>
      </c>
      <c r="I1904" s="11" t="str">
        <f t="shared" si="64"/>
        <v>Overweight</v>
      </c>
      <c r="J1904" s="43" t="str">
        <f t="shared" si="65"/>
        <v>Prediabetes</v>
      </c>
    </row>
    <row r="1905" spans="1:10" x14ac:dyDescent="0.25">
      <c r="A1905" s="11" t="s">
        <v>464</v>
      </c>
      <c r="B1905" s="11">
        <v>28.93</v>
      </c>
      <c r="C1905" s="11">
        <v>4.4400000000000004</v>
      </c>
      <c r="D1905" s="11" t="s">
        <v>2380</v>
      </c>
      <c r="E1905" s="11" t="s">
        <v>2380</v>
      </c>
      <c r="F1905" s="11" t="s">
        <v>2380</v>
      </c>
      <c r="G1905" s="12">
        <v>0</v>
      </c>
      <c r="H1905" s="41" t="s">
        <v>2380</v>
      </c>
      <c r="I1905" s="11" t="str">
        <f t="shared" si="64"/>
        <v>Overweight</v>
      </c>
      <c r="J1905" s="43" t="str">
        <f t="shared" si="65"/>
        <v>Normal</v>
      </c>
    </row>
    <row r="1906" spans="1:10" x14ac:dyDescent="0.25">
      <c r="A1906" s="11" t="s">
        <v>463</v>
      </c>
      <c r="B1906" s="11">
        <v>31.254999999999999</v>
      </c>
      <c r="C1906" s="11">
        <v>5.84</v>
      </c>
      <c r="D1906" s="11" t="s">
        <v>2381</v>
      </c>
      <c r="E1906" s="11" t="s">
        <v>2380</v>
      </c>
      <c r="F1906" s="11" t="s">
        <v>2380</v>
      </c>
      <c r="G1906" s="11">
        <v>1</v>
      </c>
      <c r="H1906" s="41" t="s">
        <v>2380</v>
      </c>
      <c r="I1906" s="11" t="str">
        <f t="shared" si="64"/>
        <v>Obesity</v>
      </c>
      <c r="J1906" s="43" t="str">
        <f t="shared" si="65"/>
        <v>Prediabetes</v>
      </c>
    </row>
    <row r="1907" spans="1:10" x14ac:dyDescent="0.25">
      <c r="A1907" s="11" t="s">
        <v>462</v>
      </c>
      <c r="B1907" s="11">
        <v>29.83</v>
      </c>
      <c r="C1907" s="11">
        <v>5.39</v>
      </c>
      <c r="D1907" s="11" t="s">
        <v>2380</v>
      </c>
      <c r="E1907" s="11" t="s">
        <v>2380</v>
      </c>
      <c r="F1907" s="11" t="s">
        <v>2380</v>
      </c>
      <c r="G1907" s="12">
        <v>0</v>
      </c>
      <c r="H1907" s="41" t="s">
        <v>2380</v>
      </c>
      <c r="I1907" s="11" t="str">
        <f t="shared" si="64"/>
        <v>Overweight</v>
      </c>
      <c r="J1907" s="43" t="str">
        <f t="shared" si="65"/>
        <v>Normal</v>
      </c>
    </row>
    <row r="1908" spans="1:10" x14ac:dyDescent="0.25">
      <c r="A1908" s="11" t="s">
        <v>461</v>
      </c>
      <c r="B1908" s="11">
        <v>29.59</v>
      </c>
      <c r="C1908" s="11">
        <v>6.16</v>
      </c>
      <c r="D1908" s="11" t="s">
        <v>2380</v>
      </c>
      <c r="E1908" s="11" t="s">
        <v>2380</v>
      </c>
      <c r="F1908" s="11" t="s">
        <v>2382</v>
      </c>
      <c r="G1908" s="11">
        <v>1</v>
      </c>
      <c r="H1908" s="41" t="s">
        <v>2380</v>
      </c>
      <c r="I1908" s="11" t="str">
        <f t="shared" si="64"/>
        <v>Overweight</v>
      </c>
      <c r="J1908" s="43" t="str">
        <f t="shared" si="65"/>
        <v>Prediabetes</v>
      </c>
    </row>
    <row r="1909" spans="1:10" x14ac:dyDescent="0.25">
      <c r="A1909" s="11" t="s">
        <v>460</v>
      </c>
      <c r="B1909" s="11">
        <v>31.16</v>
      </c>
      <c r="C1909" s="11">
        <v>4.49</v>
      </c>
      <c r="D1909" s="11" t="s">
        <v>2380</v>
      </c>
      <c r="E1909" s="11" t="s">
        <v>2380</v>
      </c>
      <c r="F1909" s="11" t="s">
        <v>2382</v>
      </c>
      <c r="G1909" s="11">
        <v>1</v>
      </c>
      <c r="H1909" s="41" t="s">
        <v>2380</v>
      </c>
      <c r="I1909" s="11" t="str">
        <f t="shared" si="64"/>
        <v>Obesity</v>
      </c>
      <c r="J1909" s="43" t="str">
        <f t="shared" si="65"/>
        <v>Normal</v>
      </c>
    </row>
    <row r="1910" spans="1:10" x14ac:dyDescent="0.25">
      <c r="A1910" s="11" t="s">
        <v>459</v>
      </c>
      <c r="B1910" s="11">
        <v>34.21</v>
      </c>
      <c r="C1910" s="11">
        <v>4.4800000000000004</v>
      </c>
      <c r="D1910" s="11" t="s">
        <v>2381</v>
      </c>
      <c r="E1910" s="11" t="s">
        <v>2380</v>
      </c>
      <c r="F1910" s="11" t="s">
        <v>2380</v>
      </c>
      <c r="G1910" s="11">
        <v>1</v>
      </c>
      <c r="H1910" s="42" t="s">
        <v>2380</v>
      </c>
      <c r="I1910" s="11" t="str">
        <f t="shared" si="64"/>
        <v>Obesity</v>
      </c>
      <c r="J1910" s="43" t="str">
        <f t="shared" si="65"/>
        <v>Normal</v>
      </c>
    </row>
    <row r="1911" spans="1:10" x14ac:dyDescent="0.25">
      <c r="A1911" s="11" t="s">
        <v>458</v>
      </c>
      <c r="B1911" s="11">
        <v>34.86</v>
      </c>
      <c r="C1911" s="11">
        <v>10.97</v>
      </c>
      <c r="D1911" s="11" t="s">
        <v>2380</v>
      </c>
      <c r="E1911" s="11" t="s">
        <v>2380</v>
      </c>
      <c r="F1911" s="11" t="s">
        <v>2380</v>
      </c>
      <c r="G1911" s="12">
        <v>0</v>
      </c>
      <c r="H1911" s="41" t="s">
        <v>2380</v>
      </c>
      <c r="I1911" s="11" t="str">
        <f t="shared" si="64"/>
        <v>Obesity</v>
      </c>
      <c r="J1911" s="43" t="str">
        <f t="shared" si="65"/>
        <v>Diabetes</v>
      </c>
    </row>
    <row r="1912" spans="1:10" x14ac:dyDescent="0.25">
      <c r="A1912" s="11" t="s">
        <v>457</v>
      </c>
      <c r="B1912" s="11">
        <v>34.58</v>
      </c>
      <c r="C1912" s="11">
        <v>5.14</v>
      </c>
      <c r="D1912" s="11" t="s">
        <v>2380</v>
      </c>
      <c r="E1912" s="11" t="s">
        <v>2381</v>
      </c>
      <c r="F1912" s="11" t="s">
        <v>2380</v>
      </c>
      <c r="G1912" s="11">
        <v>2</v>
      </c>
      <c r="H1912" s="41" t="s">
        <v>2380</v>
      </c>
      <c r="I1912" s="11" t="str">
        <f t="shared" si="64"/>
        <v>Obesity</v>
      </c>
      <c r="J1912" s="43" t="str">
        <f t="shared" si="65"/>
        <v>Normal</v>
      </c>
    </row>
    <row r="1913" spans="1:10" x14ac:dyDescent="0.25">
      <c r="A1913" s="11" t="s">
        <v>456</v>
      </c>
      <c r="B1913" s="11">
        <v>17.940000000000001</v>
      </c>
      <c r="C1913" s="11">
        <v>5.17</v>
      </c>
      <c r="D1913" s="11" t="s">
        <v>2381</v>
      </c>
      <c r="E1913" s="11" t="s">
        <v>2380</v>
      </c>
      <c r="F1913" s="11" t="s">
        <v>2380</v>
      </c>
      <c r="G1913" s="12">
        <v>0</v>
      </c>
      <c r="H1913" s="42" t="s">
        <v>2380</v>
      </c>
      <c r="I1913" s="11" t="str">
        <f t="shared" si="64"/>
        <v>Underweight</v>
      </c>
      <c r="J1913" s="43" t="str">
        <f t="shared" si="65"/>
        <v>Normal</v>
      </c>
    </row>
    <row r="1914" spans="1:10" x14ac:dyDescent="0.25">
      <c r="A1914" s="11" t="s">
        <v>455</v>
      </c>
      <c r="B1914" s="11">
        <v>26.8</v>
      </c>
      <c r="C1914" s="11">
        <v>6.18</v>
      </c>
      <c r="D1914" s="11" t="s">
        <v>2381</v>
      </c>
      <c r="E1914" s="11" t="s">
        <v>2380</v>
      </c>
      <c r="F1914" s="11" t="s">
        <v>2382</v>
      </c>
      <c r="G1914" s="11">
        <v>1</v>
      </c>
      <c r="H1914" s="42" t="s">
        <v>2380</v>
      </c>
      <c r="I1914" s="11" t="str">
        <f t="shared" si="64"/>
        <v>Overweight</v>
      </c>
      <c r="J1914" s="43" t="str">
        <f t="shared" si="65"/>
        <v>Prediabetes</v>
      </c>
    </row>
    <row r="1915" spans="1:10" x14ac:dyDescent="0.25">
      <c r="A1915" s="11" t="s">
        <v>454</v>
      </c>
      <c r="B1915" s="11">
        <v>17.690000000000001</v>
      </c>
      <c r="C1915" s="11">
        <v>9.07</v>
      </c>
      <c r="D1915" s="11" t="s">
        <v>2381</v>
      </c>
      <c r="E1915" s="11" t="s">
        <v>2380</v>
      </c>
      <c r="F1915" s="11" t="s">
        <v>2380</v>
      </c>
      <c r="G1915" s="12">
        <v>0</v>
      </c>
      <c r="H1915" s="42" t="s">
        <v>2380</v>
      </c>
      <c r="I1915" s="11" t="str">
        <f t="shared" si="64"/>
        <v>Underweight</v>
      </c>
      <c r="J1915" s="43" t="str">
        <f t="shared" si="65"/>
        <v>Diabetes</v>
      </c>
    </row>
    <row r="1916" spans="1:10" x14ac:dyDescent="0.25">
      <c r="A1916" s="11" t="s">
        <v>453</v>
      </c>
      <c r="B1916" s="11">
        <v>25.77</v>
      </c>
      <c r="C1916" s="11">
        <v>4.43</v>
      </c>
      <c r="D1916" s="11" t="s">
        <v>2380</v>
      </c>
      <c r="E1916" s="11" t="s">
        <v>2380</v>
      </c>
      <c r="F1916" s="11" t="s">
        <v>2382</v>
      </c>
      <c r="G1916" s="11">
        <v>1</v>
      </c>
      <c r="H1916" s="41" t="s">
        <v>2380</v>
      </c>
      <c r="I1916" s="11" t="str">
        <f t="shared" si="64"/>
        <v>Overweight</v>
      </c>
      <c r="J1916" s="43" t="str">
        <f t="shared" si="65"/>
        <v>Normal</v>
      </c>
    </row>
    <row r="1917" spans="1:10" x14ac:dyDescent="0.25">
      <c r="A1917" s="11" t="s">
        <v>452</v>
      </c>
      <c r="B1917" s="11">
        <v>34.46</v>
      </c>
      <c r="C1917" s="11">
        <v>4.17</v>
      </c>
      <c r="D1917" s="11" t="s">
        <v>2380</v>
      </c>
      <c r="E1917" s="11" t="s">
        <v>2381</v>
      </c>
      <c r="F1917" s="11" t="s">
        <v>2380</v>
      </c>
      <c r="G1917" s="11">
        <v>1</v>
      </c>
      <c r="H1917" s="41" t="s">
        <v>2380</v>
      </c>
      <c r="I1917" s="11" t="str">
        <f t="shared" si="64"/>
        <v>Obesity</v>
      </c>
      <c r="J1917" s="43" t="str">
        <f t="shared" si="65"/>
        <v>Normal</v>
      </c>
    </row>
    <row r="1918" spans="1:10" x14ac:dyDescent="0.25">
      <c r="A1918" s="11" t="s">
        <v>451</v>
      </c>
      <c r="B1918" s="11">
        <v>30.875</v>
      </c>
      <c r="C1918" s="11">
        <v>4.95</v>
      </c>
      <c r="D1918" s="11" t="s">
        <v>2381</v>
      </c>
      <c r="E1918" s="11" t="s">
        <v>2380</v>
      </c>
      <c r="F1918" s="11" t="s">
        <v>2380</v>
      </c>
      <c r="G1918" s="12">
        <v>0</v>
      </c>
      <c r="H1918" s="42" t="s">
        <v>2380</v>
      </c>
      <c r="I1918" s="11" t="str">
        <f t="shared" si="64"/>
        <v>Obesity</v>
      </c>
      <c r="J1918" s="43" t="str">
        <f t="shared" si="65"/>
        <v>Normal</v>
      </c>
    </row>
    <row r="1919" spans="1:10" x14ac:dyDescent="0.25">
      <c r="A1919" s="11" t="s">
        <v>450</v>
      </c>
      <c r="B1919" s="11">
        <v>39.49</v>
      </c>
      <c r="C1919" s="11">
        <v>5.13</v>
      </c>
      <c r="D1919" s="11" t="s">
        <v>2380</v>
      </c>
      <c r="E1919" s="11" t="s">
        <v>2380</v>
      </c>
      <c r="F1919" s="11" t="s">
        <v>2380</v>
      </c>
      <c r="G1919" s="12">
        <v>0</v>
      </c>
      <c r="H1919" s="41" t="s">
        <v>2380</v>
      </c>
      <c r="I1919" s="11" t="str">
        <f t="shared" si="64"/>
        <v>Obesity</v>
      </c>
      <c r="J1919" s="43" t="str">
        <f t="shared" si="65"/>
        <v>Normal</v>
      </c>
    </row>
    <row r="1920" spans="1:10" x14ac:dyDescent="0.25">
      <c r="A1920" s="11" t="s">
        <v>449</v>
      </c>
      <c r="B1920" s="11">
        <v>28.88</v>
      </c>
      <c r="C1920" s="11">
        <v>4.0999999999999996</v>
      </c>
      <c r="D1920" s="11" t="s">
        <v>2380</v>
      </c>
      <c r="E1920" s="11" t="s">
        <v>2380</v>
      </c>
      <c r="F1920" s="11" t="s">
        <v>2380</v>
      </c>
      <c r="G1920" s="12">
        <v>0</v>
      </c>
      <c r="H1920" s="41" t="s">
        <v>2380</v>
      </c>
      <c r="I1920" s="11" t="str">
        <f t="shared" si="64"/>
        <v>Overweight</v>
      </c>
      <c r="J1920" s="43" t="str">
        <f t="shared" si="65"/>
        <v>Normal</v>
      </c>
    </row>
    <row r="1921" spans="1:10" x14ac:dyDescent="0.25">
      <c r="A1921" s="11" t="s">
        <v>448</v>
      </c>
      <c r="B1921" s="11">
        <v>20.234999999999999</v>
      </c>
      <c r="C1921" s="11">
        <v>5.01</v>
      </c>
      <c r="D1921" s="11" t="s">
        <v>2381</v>
      </c>
      <c r="E1921" s="11" t="s">
        <v>2380</v>
      </c>
      <c r="F1921" s="11" t="s">
        <v>2380</v>
      </c>
      <c r="G1921" s="12">
        <v>0</v>
      </c>
      <c r="H1921" s="42" t="s">
        <v>2380</v>
      </c>
      <c r="I1921" s="11" t="str">
        <f t="shared" si="64"/>
        <v>Healthy Weight</v>
      </c>
      <c r="J1921" s="43" t="str">
        <f t="shared" si="65"/>
        <v>Normal</v>
      </c>
    </row>
    <row r="1922" spans="1:10" x14ac:dyDescent="0.25">
      <c r="A1922" s="11" t="s">
        <v>447</v>
      </c>
      <c r="B1922" s="11">
        <v>30.67</v>
      </c>
      <c r="C1922" s="11">
        <v>5.09</v>
      </c>
      <c r="D1922" s="11" t="s">
        <v>2381</v>
      </c>
      <c r="E1922" s="11" t="s">
        <v>2380</v>
      </c>
      <c r="F1922" s="11" t="s">
        <v>2380</v>
      </c>
      <c r="G1922" s="12">
        <v>0</v>
      </c>
      <c r="H1922" s="42" t="s">
        <v>2380</v>
      </c>
      <c r="I1922" s="11" t="str">
        <f t="shared" si="64"/>
        <v>Obesity</v>
      </c>
      <c r="J1922" s="43" t="str">
        <f t="shared" si="65"/>
        <v>Normal</v>
      </c>
    </row>
    <row r="1923" spans="1:10" x14ac:dyDescent="0.25">
      <c r="A1923" s="11" t="s">
        <v>446</v>
      </c>
      <c r="B1923" s="11">
        <v>30.875</v>
      </c>
      <c r="C1923" s="11">
        <v>6.49</v>
      </c>
      <c r="D1923" s="11" t="s">
        <v>2380</v>
      </c>
      <c r="E1923" s="11" t="s">
        <v>2380</v>
      </c>
      <c r="F1923" s="11" t="s">
        <v>2380</v>
      </c>
      <c r="G1923" s="12">
        <v>0</v>
      </c>
      <c r="H1923" s="41" t="s">
        <v>2380</v>
      </c>
      <c r="I1923" s="11" t="str">
        <f t="shared" ref="I1923:I1986" si="66">IF(B1923 &lt; 18.5, "Underweight", IF(B1923 &lt; 25, "Healthy Weight", IF(B1923 &lt; 30, "Overweight", "Obesity")))</f>
        <v>Obesity</v>
      </c>
      <c r="J1923" s="43" t="str">
        <f t="shared" ref="J1923:J1986" si="67">IF(C1923 &lt; 5.7, "Normal", IF(C1923 &lt;= 6.4, "Prediabetes", "Diabetes"))</f>
        <v>Diabetes</v>
      </c>
    </row>
    <row r="1924" spans="1:10" x14ac:dyDescent="0.25">
      <c r="A1924" s="11" t="s">
        <v>445</v>
      </c>
      <c r="B1924" s="11">
        <v>23.8</v>
      </c>
      <c r="C1924" s="11">
        <v>4.08</v>
      </c>
      <c r="D1924" s="11" t="s">
        <v>2380</v>
      </c>
      <c r="E1924" s="11" t="s">
        <v>2380</v>
      </c>
      <c r="F1924" s="11" t="s">
        <v>2380</v>
      </c>
      <c r="G1924" s="12">
        <v>0</v>
      </c>
      <c r="H1924" s="41" t="s">
        <v>2380</v>
      </c>
      <c r="I1924" s="11" t="str">
        <f t="shared" si="66"/>
        <v>Healthy Weight</v>
      </c>
      <c r="J1924" s="43" t="str">
        <f t="shared" si="67"/>
        <v>Normal</v>
      </c>
    </row>
    <row r="1925" spans="1:10" x14ac:dyDescent="0.25">
      <c r="A1925" s="11" t="s">
        <v>444</v>
      </c>
      <c r="B1925" s="11">
        <v>15.37</v>
      </c>
      <c r="C1925" s="11">
        <v>8.6300000000000008</v>
      </c>
      <c r="D1925" s="11" t="s">
        <v>2381</v>
      </c>
      <c r="E1925" s="11" t="s">
        <v>2380</v>
      </c>
      <c r="F1925" s="11" t="s">
        <v>2380</v>
      </c>
      <c r="G1925" s="12">
        <v>0</v>
      </c>
      <c r="H1925" s="42" t="s">
        <v>2380</v>
      </c>
      <c r="I1925" s="11" t="str">
        <f t="shared" si="66"/>
        <v>Underweight</v>
      </c>
      <c r="J1925" s="43" t="str">
        <f t="shared" si="67"/>
        <v>Diabetes</v>
      </c>
    </row>
    <row r="1926" spans="1:10" x14ac:dyDescent="0.25">
      <c r="A1926" s="11" t="s">
        <v>443</v>
      </c>
      <c r="B1926" s="11">
        <v>30.4</v>
      </c>
      <c r="C1926" s="11">
        <v>5.28</v>
      </c>
      <c r="D1926" s="11" t="s">
        <v>2380</v>
      </c>
      <c r="E1926" s="11" t="s">
        <v>2380</v>
      </c>
      <c r="F1926" s="11" t="s">
        <v>2380</v>
      </c>
      <c r="G1926" s="12">
        <v>0</v>
      </c>
      <c r="H1926" s="41" t="s">
        <v>2380</v>
      </c>
      <c r="I1926" s="11" t="str">
        <f t="shared" si="66"/>
        <v>Obesity</v>
      </c>
      <c r="J1926" s="43" t="str">
        <f t="shared" si="67"/>
        <v>Normal</v>
      </c>
    </row>
    <row r="1927" spans="1:10" x14ac:dyDescent="0.25">
      <c r="A1927" s="11" t="s">
        <v>442</v>
      </c>
      <c r="B1927" s="11">
        <v>19.48</v>
      </c>
      <c r="C1927" s="11">
        <v>5.63</v>
      </c>
      <c r="D1927" s="11" t="s">
        <v>2381</v>
      </c>
      <c r="E1927" s="11" t="s">
        <v>2380</v>
      </c>
      <c r="F1927" s="11" t="s">
        <v>2380</v>
      </c>
      <c r="G1927" s="11">
        <v>1</v>
      </c>
      <c r="H1927" s="42" t="s">
        <v>2380</v>
      </c>
      <c r="I1927" s="11" t="str">
        <f t="shared" si="66"/>
        <v>Healthy Weight</v>
      </c>
      <c r="J1927" s="43" t="str">
        <f t="shared" si="67"/>
        <v>Normal</v>
      </c>
    </row>
    <row r="1928" spans="1:10" x14ac:dyDescent="0.25">
      <c r="A1928" s="11" t="s">
        <v>441</v>
      </c>
      <c r="B1928" s="11">
        <v>16.96</v>
      </c>
      <c r="C1928" s="11">
        <v>11.47</v>
      </c>
      <c r="D1928" s="11" t="s">
        <v>2381</v>
      </c>
      <c r="E1928" s="11" t="s">
        <v>2380</v>
      </c>
      <c r="F1928" s="11" t="s">
        <v>2380</v>
      </c>
      <c r="G1928" s="12">
        <v>0</v>
      </c>
      <c r="H1928" s="42" t="s">
        <v>2380</v>
      </c>
      <c r="I1928" s="11" t="str">
        <f t="shared" si="66"/>
        <v>Underweight</v>
      </c>
      <c r="J1928" s="43" t="str">
        <f t="shared" si="67"/>
        <v>Diabetes</v>
      </c>
    </row>
    <row r="1929" spans="1:10" x14ac:dyDescent="0.25">
      <c r="A1929" s="11" t="s">
        <v>440</v>
      </c>
      <c r="B1929" s="11">
        <v>19.05</v>
      </c>
      <c r="C1929" s="11">
        <v>4.92</v>
      </c>
      <c r="D1929" s="11" t="s">
        <v>2380</v>
      </c>
      <c r="E1929" s="11" t="s">
        <v>2380</v>
      </c>
      <c r="F1929" s="11" t="s">
        <v>2380</v>
      </c>
      <c r="G1929" s="11">
        <v>1</v>
      </c>
      <c r="H1929" s="41" t="s">
        <v>2380</v>
      </c>
      <c r="I1929" s="11" t="str">
        <f t="shared" si="66"/>
        <v>Healthy Weight</v>
      </c>
      <c r="J1929" s="43" t="str">
        <f t="shared" si="67"/>
        <v>Normal</v>
      </c>
    </row>
    <row r="1930" spans="1:10" x14ac:dyDescent="0.25">
      <c r="A1930" s="11" t="s">
        <v>439</v>
      </c>
      <c r="B1930" s="11">
        <v>37.619999999999997</v>
      </c>
      <c r="C1930" s="11">
        <v>4.18</v>
      </c>
      <c r="D1930" s="11" t="s">
        <v>2380</v>
      </c>
      <c r="E1930" s="11" t="s">
        <v>2380</v>
      </c>
      <c r="F1930" s="11" t="s">
        <v>2380</v>
      </c>
      <c r="G1930" s="12">
        <v>0</v>
      </c>
      <c r="H1930" s="41" t="s">
        <v>2380</v>
      </c>
      <c r="I1930" s="11" t="str">
        <f t="shared" si="66"/>
        <v>Obesity</v>
      </c>
      <c r="J1930" s="43" t="str">
        <f t="shared" si="67"/>
        <v>Normal</v>
      </c>
    </row>
    <row r="1931" spans="1:10" x14ac:dyDescent="0.25">
      <c r="A1931" s="11" t="s">
        <v>438</v>
      </c>
      <c r="B1931" s="11">
        <v>29.1</v>
      </c>
      <c r="C1931" s="11">
        <v>4.67</v>
      </c>
      <c r="D1931" s="11" t="s">
        <v>2380</v>
      </c>
      <c r="E1931" s="11" t="s">
        <v>2380</v>
      </c>
      <c r="F1931" s="11" t="s">
        <v>2380</v>
      </c>
      <c r="G1931" s="12">
        <v>0</v>
      </c>
      <c r="H1931" s="41" t="s">
        <v>2380</v>
      </c>
      <c r="I1931" s="11" t="str">
        <f t="shared" si="66"/>
        <v>Overweight</v>
      </c>
      <c r="J1931" s="43" t="str">
        <f t="shared" si="67"/>
        <v>Normal</v>
      </c>
    </row>
    <row r="1932" spans="1:10" x14ac:dyDescent="0.25">
      <c r="A1932" s="11" t="s">
        <v>437</v>
      </c>
      <c r="B1932" s="11">
        <v>26.62</v>
      </c>
      <c r="C1932" s="11">
        <v>6.24</v>
      </c>
      <c r="D1932" s="11" t="s">
        <v>2380</v>
      </c>
      <c r="E1932" s="11" t="s">
        <v>2380</v>
      </c>
      <c r="F1932" s="11" t="s">
        <v>2380</v>
      </c>
      <c r="G1932" s="12">
        <v>0</v>
      </c>
      <c r="H1932" s="41" t="s">
        <v>2380</v>
      </c>
      <c r="I1932" s="11" t="str">
        <f t="shared" si="66"/>
        <v>Overweight</v>
      </c>
      <c r="J1932" s="43" t="str">
        <f t="shared" si="67"/>
        <v>Prediabetes</v>
      </c>
    </row>
    <row r="1933" spans="1:10" x14ac:dyDescent="0.25">
      <c r="A1933" s="11" t="s">
        <v>436</v>
      </c>
      <c r="B1933" s="11">
        <v>25.74</v>
      </c>
      <c r="C1933" s="11">
        <v>5.99</v>
      </c>
      <c r="D1933" s="11" t="s">
        <v>2380</v>
      </c>
      <c r="E1933" s="11" t="s">
        <v>2380</v>
      </c>
      <c r="F1933" s="11" t="s">
        <v>2380</v>
      </c>
      <c r="G1933" s="12">
        <v>0</v>
      </c>
      <c r="H1933" s="57" t="s">
        <v>2380</v>
      </c>
      <c r="I1933" s="11" t="str">
        <f t="shared" si="66"/>
        <v>Overweight</v>
      </c>
      <c r="J1933" s="43" t="str">
        <f t="shared" si="67"/>
        <v>Prediabetes</v>
      </c>
    </row>
    <row r="1934" spans="1:10" x14ac:dyDescent="0.25">
      <c r="A1934" s="11" t="s">
        <v>435</v>
      </c>
      <c r="B1934" s="11">
        <v>18.22</v>
      </c>
      <c r="C1934" s="11">
        <v>10.27</v>
      </c>
      <c r="D1934" s="11" t="s">
        <v>2381</v>
      </c>
      <c r="E1934" s="11" t="s">
        <v>2380</v>
      </c>
      <c r="F1934" s="11" t="s">
        <v>2380</v>
      </c>
      <c r="G1934" s="11">
        <v>1</v>
      </c>
      <c r="H1934" s="42" t="s">
        <v>2380</v>
      </c>
      <c r="I1934" s="11" t="str">
        <f t="shared" si="66"/>
        <v>Underweight</v>
      </c>
      <c r="J1934" s="43" t="str">
        <f t="shared" si="67"/>
        <v>Diabetes</v>
      </c>
    </row>
    <row r="1935" spans="1:10" x14ac:dyDescent="0.25">
      <c r="A1935" s="11" t="s">
        <v>434</v>
      </c>
      <c r="B1935" s="11">
        <v>26.03</v>
      </c>
      <c r="C1935" s="11">
        <v>5.97</v>
      </c>
      <c r="D1935" s="11" t="s">
        <v>2380</v>
      </c>
      <c r="E1935" s="11" t="s">
        <v>2380</v>
      </c>
      <c r="F1935" s="11" t="s">
        <v>2382</v>
      </c>
      <c r="G1935" s="11">
        <v>1</v>
      </c>
      <c r="H1935" s="41" t="s">
        <v>2380</v>
      </c>
      <c r="I1935" s="11" t="str">
        <f t="shared" si="66"/>
        <v>Overweight</v>
      </c>
      <c r="J1935" s="43" t="str">
        <f t="shared" si="67"/>
        <v>Prediabetes</v>
      </c>
    </row>
    <row r="1936" spans="1:10" x14ac:dyDescent="0.25">
      <c r="A1936" s="11" t="s">
        <v>433</v>
      </c>
      <c r="B1936" s="11">
        <v>17.29</v>
      </c>
      <c r="C1936" s="11">
        <v>4.9800000000000004</v>
      </c>
      <c r="D1936" s="11" t="s">
        <v>2380</v>
      </c>
      <c r="E1936" s="11" t="s">
        <v>2380</v>
      </c>
      <c r="F1936" s="11" t="s">
        <v>2380</v>
      </c>
      <c r="G1936" s="12">
        <v>0</v>
      </c>
      <c r="H1936" s="41" t="s">
        <v>2380</v>
      </c>
      <c r="I1936" s="11" t="str">
        <f t="shared" si="66"/>
        <v>Underweight</v>
      </c>
      <c r="J1936" s="43" t="str">
        <f t="shared" si="67"/>
        <v>Normal</v>
      </c>
    </row>
    <row r="1937" spans="1:10" x14ac:dyDescent="0.25">
      <c r="A1937" s="11" t="s">
        <v>432</v>
      </c>
      <c r="B1937" s="11">
        <v>18.170000000000002</v>
      </c>
      <c r="C1937" s="11">
        <v>6.91</v>
      </c>
      <c r="D1937" s="11" t="s">
        <v>2381</v>
      </c>
      <c r="E1937" s="11" t="s">
        <v>2380</v>
      </c>
      <c r="F1937" s="11" t="s">
        <v>2380</v>
      </c>
      <c r="G1937" s="11">
        <v>1</v>
      </c>
      <c r="H1937" s="58" t="s">
        <v>2380</v>
      </c>
      <c r="I1937" s="11" t="str">
        <f t="shared" si="66"/>
        <v>Underweight</v>
      </c>
      <c r="J1937" s="43" t="str">
        <f t="shared" si="67"/>
        <v>Diabetes</v>
      </c>
    </row>
    <row r="1938" spans="1:10" x14ac:dyDescent="0.25">
      <c r="A1938" s="11" t="s">
        <v>431</v>
      </c>
      <c r="B1938" s="11">
        <v>32.54</v>
      </c>
      <c r="C1938" s="11">
        <v>6.38</v>
      </c>
      <c r="D1938" s="11" t="s">
        <v>2380</v>
      </c>
      <c r="E1938" s="11" t="s">
        <v>2381</v>
      </c>
      <c r="F1938" s="11" t="s">
        <v>2380</v>
      </c>
      <c r="G1938" s="11">
        <v>1</v>
      </c>
      <c r="H1938" s="41" t="s">
        <v>2380</v>
      </c>
      <c r="I1938" s="11" t="str">
        <f t="shared" si="66"/>
        <v>Obesity</v>
      </c>
      <c r="J1938" s="43" t="str">
        <f t="shared" si="67"/>
        <v>Prediabetes</v>
      </c>
    </row>
    <row r="1939" spans="1:10" x14ac:dyDescent="0.25">
      <c r="A1939" s="11" t="s">
        <v>430</v>
      </c>
      <c r="B1939" s="11">
        <v>30.25</v>
      </c>
      <c r="C1939" s="11">
        <v>4.7699999999999996</v>
      </c>
      <c r="D1939" s="11" t="s">
        <v>2380</v>
      </c>
      <c r="E1939" s="11" t="s">
        <v>2380</v>
      </c>
      <c r="F1939" s="11" t="s">
        <v>2380</v>
      </c>
      <c r="G1939" s="12">
        <v>0</v>
      </c>
      <c r="H1939" s="41" t="s">
        <v>2380</v>
      </c>
      <c r="I1939" s="11" t="str">
        <f t="shared" si="66"/>
        <v>Obesity</v>
      </c>
      <c r="J1939" s="43" t="str">
        <f t="shared" si="67"/>
        <v>Normal</v>
      </c>
    </row>
    <row r="1940" spans="1:10" x14ac:dyDescent="0.25">
      <c r="A1940" s="11" t="s">
        <v>429</v>
      </c>
      <c r="B1940" s="11">
        <v>19.59</v>
      </c>
      <c r="C1940" s="11">
        <v>6.04</v>
      </c>
      <c r="D1940" s="11" t="s">
        <v>2381</v>
      </c>
      <c r="E1940" s="11" t="s">
        <v>2380</v>
      </c>
      <c r="F1940" s="11" t="s">
        <v>2380</v>
      </c>
      <c r="G1940" s="11">
        <v>1</v>
      </c>
      <c r="H1940" s="58" t="s">
        <v>2380</v>
      </c>
      <c r="I1940" s="11" t="str">
        <f t="shared" si="66"/>
        <v>Healthy Weight</v>
      </c>
      <c r="J1940" s="43" t="str">
        <f t="shared" si="67"/>
        <v>Prediabetes</v>
      </c>
    </row>
    <row r="1941" spans="1:10" x14ac:dyDescent="0.25">
      <c r="A1941" s="11" t="s">
        <v>428</v>
      </c>
      <c r="B1941" s="11">
        <v>45.9</v>
      </c>
      <c r="C1941" s="11">
        <v>4.3</v>
      </c>
      <c r="D1941" s="11" t="s">
        <v>2381</v>
      </c>
      <c r="E1941" s="11" t="s">
        <v>2380</v>
      </c>
      <c r="F1941" s="11" t="s">
        <v>2380</v>
      </c>
      <c r="G1941" s="11">
        <v>1</v>
      </c>
      <c r="H1941" s="58" t="s">
        <v>2380</v>
      </c>
      <c r="I1941" s="11" t="str">
        <f t="shared" si="66"/>
        <v>Obesity</v>
      </c>
      <c r="J1941" s="43" t="str">
        <f t="shared" si="67"/>
        <v>Normal</v>
      </c>
    </row>
    <row r="1942" spans="1:10" x14ac:dyDescent="0.25">
      <c r="A1942" s="11" t="s">
        <v>427</v>
      </c>
      <c r="B1942" s="11">
        <v>17.059999999999999</v>
      </c>
      <c r="C1942" s="11">
        <v>8.75</v>
      </c>
      <c r="D1942" s="11" t="s">
        <v>2381</v>
      </c>
      <c r="E1942" s="11" t="s">
        <v>2380</v>
      </c>
      <c r="F1942" s="11" t="s">
        <v>2380</v>
      </c>
      <c r="G1942" s="12">
        <v>0</v>
      </c>
      <c r="H1942" s="58" t="s">
        <v>2380</v>
      </c>
      <c r="I1942" s="11" t="str">
        <f t="shared" si="66"/>
        <v>Underweight</v>
      </c>
      <c r="J1942" s="43" t="str">
        <f t="shared" si="67"/>
        <v>Diabetes</v>
      </c>
    </row>
    <row r="1943" spans="1:10" x14ac:dyDescent="0.25">
      <c r="A1943" s="11" t="s">
        <v>426</v>
      </c>
      <c r="B1943" s="11">
        <v>32.07</v>
      </c>
      <c r="C1943" s="11">
        <v>5.25</v>
      </c>
      <c r="D1943" s="11" t="s">
        <v>2380</v>
      </c>
      <c r="E1943" s="11" t="s">
        <v>2380</v>
      </c>
      <c r="F1943" s="11" t="s">
        <v>2382</v>
      </c>
      <c r="G1943" s="11">
        <v>1</v>
      </c>
      <c r="H1943" s="41" t="s">
        <v>2380</v>
      </c>
      <c r="I1943" s="11" t="str">
        <f t="shared" si="66"/>
        <v>Obesity</v>
      </c>
      <c r="J1943" s="43" t="str">
        <f t="shared" si="67"/>
        <v>Normal</v>
      </c>
    </row>
    <row r="1944" spans="1:10" x14ac:dyDescent="0.25">
      <c r="A1944" s="11" t="s">
        <v>425</v>
      </c>
      <c r="B1944" s="11">
        <v>16.5</v>
      </c>
      <c r="C1944" s="11">
        <v>5.03</v>
      </c>
      <c r="D1944" s="11" t="s">
        <v>2380</v>
      </c>
      <c r="E1944" s="11" t="s">
        <v>2380</v>
      </c>
      <c r="F1944" s="11" t="s">
        <v>2380</v>
      </c>
      <c r="G1944" s="11">
        <v>1</v>
      </c>
      <c r="H1944" s="41" t="s">
        <v>2380</v>
      </c>
      <c r="I1944" s="11" t="str">
        <f t="shared" si="66"/>
        <v>Underweight</v>
      </c>
      <c r="J1944" s="43" t="str">
        <f t="shared" si="67"/>
        <v>Normal</v>
      </c>
    </row>
    <row r="1945" spans="1:10" x14ac:dyDescent="0.25">
      <c r="A1945" s="11" t="s">
        <v>424</v>
      </c>
      <c r="B1945" s="11">
        <v>31.4</v>
      </c>
      <c r="C1945" s="11">
        <v>5.88</v>
      </c>
      <c r="D1945" s="11" t="s">
        <v>2380</v>
      </c>
      <c r="E1945" s="11" t="s">
        <v>2380</v>
      </c>
      <c r="F1945" s="11" t="s">
        <v>2380</v>
      </c>
      <c r="G1945" s="11">
        <v>1</v>
      </c>
      <c r="H1945" s="41" t="s">
        <v>2380</v>
      </c>
      <c r="I1945" s="11" t="str">
        <f t="shared" si="66"/>
        <v>Obesity</v>
      </c>
      <c r="J1945" s="43" t="str">
        <f t="shared" si="67"/>
        <v>Prediabetes</v>
      </c>
    </row>
    <row r="1946" spans="1:10" x14ac:dyDescent="0.25">
      <c r="A1946" s="11" t="s">
        <v>423</v>
      </c>
      <c r="B1946" s="11">
        <v>20.36</v>
      </c>
      <c r="C1946" s="11">
        <v>4.49</v>
      </c>
      <c r="D1946" s="11" t="s">
        <v>2380</v>
      </c>
      <c r="E1946" s="11" t="s">
        <v>2380</v>
      </c>
      <c r="F1946" s="11" t="s">
        <v>2380</v>
      </c>
      <c r="G1946" s="12">
        <v>0</v>
      </c>
      <c r="H1946" s="41" t="s">
        <v>2380</v>
      </c>
      <c r="I1946" s="11" t="str">
        <f t="shared" si="66"/>
        <v>Healthy Weight</v>
      </c>
      <c r="J1946" s="43" t="str">
        <f t="shared" si="67"/>
        <v>Normal</v>
      </c>
    </row>
    <row r="1947" spans="1:10" x14ac:dyDescent="0.25">
      <c r="A1947" s="11" t="s">
        <v>422</v>
      </c>
      <c r="B1947" s="11">
        <v>25.46</v>
      </c>
      <c r="C1947" s="11">
        <v>4.1399999999999997</v>
      </c>
      <c r="D1947" s="11" t="s">
        <v>2380</v>
      </c>
      <c r="E1947" s="11" t="s">
        <v>2380</v>
      </c>
      <c r="F1947" s="11" t="s">
        <v>2380</v>
      </c>
      <c r="G1947" s="11">
        <v>1</v>
      </c>
      <c r="H1947" s="41" t="s">
        <v>2380</v>
      </c>
      <c r="I1947" s="11" t="str">
        <f t="shared" si="66"/>
        <v>Overweight</v>
      </c>
      <c r="J1947" s="43" t="str">
        <f t="shared" si="67"/>
        <v>Normal</v>
      </c>
    </row>
    <row r="1948" spans="1:10" x14ac:dyDescent="0.25">
      <c r="A1948" s="11" t="s">
        <v>421</v>
      </c>
      <c r="B1948" s="11">
        <v>17.09</v>
      </c>
      <c r="C1948" s="11">
        <v>5.8</v>
      </c>
      <c r="D1948" s="11" t="s">
        <v>2381</v>
      </c>
      <c r="E1948" s="11" t="s">
        <v>2380</v>
      </c>
      <c r="F1948" s="11" t="s">
        <v>2380</v>
      </c>
      <c r="G1948" s="12">
        <v>0</v>
      </c>
      <c r="H1948" s="58" t="s">
        <v>2380</v>
      </c>
      <c r="I1948" s="11" t="str">
        <f t="shared" si="66"/>
        <v>Underweight</v>
      </c>
      <c r="J1948" s="43" t="str">
        <f t="shared" si="67"/>
        <v>Prediabetes</v>
      </c>
    </row>
    <row r="1949" spans="1:10" x14ac:dyDescent="0.25">
      <c r="A1949" s="11" t="s">
        <v>420</v>
      </c>
      <c r="B1949" s="11">
        <v>20.83</v>
      </c>
      <c r="C1949" s="11">
        <v>5.12</v>
      </c>
      <c r="D1949" s="11" t="s">
        <v>2380</v>
      </c>
      <c r="E1949" s="11" t="s">
        <v>2380</v>
      </c>
      <c r="F1949" s="11" t="s">
        <v>2380</v>
      </c>
      <c r="G1949" s="12">
        <v>0</v>
      </c>
      <c r="H1949" s="41" t="s">
        <v>2380</v>
      </c>
      <c r="I1949" s="11" t="str">
        <f t="shared" si="66"/>
        <v>Healthy Weight</v>
      </c>
      <c r="J1949" s="43" t="str">
        <f t="shared" si="67"/>
        <v>Normal</v>
      </c>
    </row>
    <row r="1950" spans="1:10" x14ac:dyDescent="0.25">
      <c r="A1950" s="11" t="s">
        <v>419</v>
      </c>
      <c r="B1950" s="11">
        <v>18.920000000000002</v>
      </c>
      <c r="C1950" s="11">
        <v>5.98</v>
      </c>
      <c r="D1950" s="11" t="s">
        <v>2381</v>
      </c>
      <c r="E1950" s="11" t="s">
        <v>2380</v>
      </c>
      <c r="F1950" s="11" t="s">
        <v>2380</v>
      </c>
      <c r="G1950" s="11">
        <v>1</v>
      </c>
      <c r="H1950" s="58" t="s">
        <v>2380</v>
      </c>
      <c r="I1950" s="11" t="str">
        <f t="shared" si="66"/>
        <v>Healthy Weight</v>
      </c>
      <c r="J1950" s="43" t="str">
        <f t="shared" si="67"/>
        <v>Prediabetes</v>
      </c>
    </row>
    <row r="1951" spans="1:10" x14ac:dyDescent="0.25">
      <c r="A1951" s="11" t="s">
        <v>418</v>
      </c>
      <c r="B1951" s="11">
        <v>37.1</v>
      </c>
      <c r="C1951" s="11">
        <v>5.46</v>
      </c>
      <c r="D1951" s="11" t="s">
        <v>2380</v>
      </c>
      <c r="E1951" s="11" t="s">
        <v>2380</v>
      </c>
      <c r="F1951" s="11" t="s">
        <v>2380</v>
      </c>
      <c r="G1951" s="12">
        <v>0</v>
      </c>
      <c r="H1951" s="41" t="s">
        <v>2380</v>
      </c>
      <c r="I1951" s="11" t="str">
        <f t="shared" si="66"/>
        <v>Obesity</v>
      </c>
      <c r="J1951" s="43" t="str">
        <f t="shared" si="67"/>
        <v>Normal</v>
      </c>
    </row>
    <row r="1952" spans="1:10" x14ac:dyDescent="0.25">
      <c r="A1952" s="11" t="s">
        <v>417</v>
      </c>
      <c r="B1952" s="11">
        <v>22.515000000000001</v>
      </c>
      <c r="C1952" s="11">
        <v>4.91</v>
      </c>
      <c r="D1952" s="11" t="s">
        <v>2381</v>
      </c>
      <c r="E1952" s="11" t="s">
        <v>2380</v>
      </c>
      <c r="F1952" s="11" t="s">
        <v>2382</v>
      </c>
      <c r="G1952" s="11">
        <v>1</v>
      </c>
      <c r="H1952" s="58" t="s">
        <v>2380</v>
      </c>
      <c r="I1952" s="11" t="str">
        <f t="shared" si="66"/>
        <v>Healthy Weight</v>
      </c>
      <c r="J1952" s="43" t="str">
        <f t="shared" si="67"/>
        <v>Normal</v>
      </c>
    </row>
    <row r="1953" spans="1:10" x14ac:dyDescent="0.25">
      <c r="A1953" s="11" t="s">
        <v>416</v>
      </c>
      <c r="B1953" s="11">
        <v>32.700000000000003</v>
      </c>
      <c r="C1953" s="11">
        <v>4.66</v>
      </c>
      <c r="D1953" s="11" t="s">
        <v>2380</v>
      </c>
      <c r="E1953" s="11" t="s">
        <v>2380</v>
      </c>
      <c r="F1953" s="11" t="s">
        <v>2380</v>
      </c>
      <c r="G1953" s="12">
        <v>0</v>
      </c>
      <c r="H1953" s="41" t="s">
        <v>2380</v>
      </c>
      <c r="I1953" s="11" t="str">
        <f t="shared" si="66"/>
        <v>Obesity</v>
      </c>
      <c r="J1953" s="43" t="str">
        <f t="shared" si="67"/>
        <v>Normal</v>
      </c>
    </row>
    <row r="1954" spans="1:10" x14ac:dyDescent="0.25">
      <c r="A1954" s="11" t="s">
        <v>415</v>
      </c>
      <c r="B1954" s="11">
        <v>17.75</v>
      </c>
      <c r="C1954" s="11">
        <v>6.8</v>
      </c>
      <c r="D1954" s="11" t="s">
        <v>2381</v>
      </c>
      <c r="E1954" s="11" t="s">
        <v>2380</v>
      </c>
      <c r="F1954" s="11" t="s">
        <v>2380</v>
      </c>
      <c r="G1954" s="11">
        <v>1</v>
      </c>
      <c r="H1954" s="58" t="s">
        <v>2380</v>
      </c>
      <c r="I1954" s="11" t="str">
        <f t="shared" si="66"/>
        <v>Underweight</v>
      </c>
      <c r="J1954" s="43" t="str">
        <f t="shared" si="67"/>
        <v>Diabetes</v>
      </c>
    </row>
    <row r="1955" spans="1:10" x14ac:dyDescent="0.25">
      <c r="A1955" s="11" t="s">
        <v>414</v>
      </c>
      <c r="B1955" s="11">
        <v>33.630000000000003</v>
      </c>
      <c r="C1955" s="11">
        <v>4.47</v>
      </c>
      <c r="D1955" s="11" t="s">
        <v>2381</v>
      </c>
      <c r="E1955" s="11" t="s">
        <v>2380</v>
      </c>
      <c r="F1955" s="11" t="s">
        <v>2380</v>
      </c>
      <c r="G1955" s="12">
        <v>0</v>
      </c>
      <c r="H1955" s="58" t="s">
        <v>2380</v>
      </c>
      <c r="I1955" s="11" t="str">
        <f t="shared" si="66"/>
        <v>Obesity</v>
      </c>
      <c r="J1955" s="43" t="str">
        <f t="shared" si="67"/>
        <v>Normal</v>
      </c>
    </row>
    <row r="1956" spans="1:10" x14ac:dyDescent="0.25">
      <c r="A1956" s="11" t="s">
        <v>413</v>
      </c>
      <c r="B1956" s="11">
        <v>34.799999999999997</v>
      </c>
      <c r="C1956" s="11">
        <v>4.08</v>
      </c>
      <c r="D1956" s="11" t="s">
        <v>2381</v>
      </c>
      <c r="E1956" s="11" t="s">
        <v>2380</v>
      </c>
      <c r="F1956" s="11" t="s">
        <v>2380</v>
      </c>
      <c r="G1956" s="11">
        <v>1</v>
      </c>
      <c r="H1956" s="58" t="s">
        <v>2380</v>
      </c>
      <c r="I1956" s="11" t="str">
        <f t="shared" si="66"/>
        <v>Obesity</v>
      </c>
      <c r="J1956" s="43" t="str">
        <f t="shared" si="67"/>
        <v>Normal</v>
      </c>
    </row>
    <row r="1957" spans="1:10" x14ac:dyDescent="0.25">
      <c r="A1957" s="11" t="s">
        <v>412</v>
      </c>
      <c r="B1957" s="11">
        <v>16.809999999999999</v>
      </c>
      <c r="C1957" s="11">
        <v>5.51</v>
      </c>
      <c r="D1957" s="11" t="s">
        <v>2381</v>
      </c>
      <c r="E1957" s="11" t="s">
        <v>2380</v>
      </c>
      <c r="F1957" s="11" t="s">
        <v>2380</v>
      </c>
      <c r="G1957" s="11">
        <v>1</v>
      </c>
      <c r="H1957" s="58" t="s">
        <v>2380</v>
      </c>
      <c r="I1957" s="11" t="str">
        <f t="shared" si="66"/>
        <v>Underweight</v>
      </c>
      <c r="J1957" s="43" t="str">
        <f t="shared" si="67"/>
        <v>Normal</v>
      </c>
    </row>
    <row r="1958" spans="1:10" x14ac:dyDescent="0.25">
      <c r="A1958" s="11" t="s">
        <v>411</v>
      </c>
      <c r="B1958" s="11">
        <v>16.690000000000001</v>
      </c>
      <c r="C1958" s="11">
        <v>8.4</v>
      </c>
      <c r="D1958" s="11" t="s">
        <v>2381</v>
      </c>
      <c r="E1958" s="11" t="s">
        <v>2380</v>
      </c>
      <c r="F1958" s="11" t="s">
        <v>2380</v>
      </c>
      <c r="G1958" s="12">
        <v>0</v>
      </c>
      <c r="H1958" s="58" t="s">
        <v>2380</v>
      </c>
      <c r="I1958" s="11" t="str">
        <f t="shared" si="66"/>
        <v>Underweight</v>
      </c>
      <c r="J1958" s="43" t="str">
        <f t="shared" si="67"/>
        <v>Diabetes</v>
      </c>
    </row>
    <row r="1959" spans="1:10" x14ac:dyDescent="0.25">
      <c r="A1959" s="11" t="s">
        <v>410</v>
      </c>
      <c r="B1959" s="11">
        <v>23.21</v>
      </c>
      <c r="C1959" s="11">
        <v>5.14</v>
      </c>
      <c r="D1959" s="11" t="s">
        <v>2381</v>
      </c>
      <c r="E1959" s="11" t="s">
        <v>2380</v>
      </c>
      <c r="F1959" s="11" t="s">
        <v>2380</v>
      </c>
      <c r="G1959" s="11">
        <v>1</v>
      </c>
      <c r="H1959" s="58" t="s">
        <v>2380</v>
      </c>
      <c r="I1959" s="11" t="str">
        <f t="shared" si="66"/>
        <v>Healthy Weight</v>
      </c>
      <c r="J1959" s="43" t="str">
        <f t="shared" si="67"/>
        <v>Normal</v>
      </c>
    </row>
    <row r="1960" spans="1:10" x14ac:dyDescent="0.25">
      <c r="A1960" s="11" t="s">
        <v>409</v>
      </c>
      <c r="B1960" s="11">
        <v>25.175000000000001</v>
      </c>
      <c r="C1960" s="11">
        <v>5.21</v>
      </c>
      <c r="D1960" s="11" t="s">
        <v>2381</v>
      </c>
      <c r="E1960" s="11" t="s">
        <v>2380</v>
      </c>
      <c r="F1960" s="11" t="s">
        <v>2380</v>
      </c>
      <c r="G1960" s="11">
        <v>1</v>
      </c>
      <c r="H1960" s="58" t="s">
        <v>2380</v>
      </c>
      <c r="I1960" s="11" t="str">
        <f t="shared" si="66"/>
        <v>Overweight</v>
      </c>
      <c r="J1960" s="43" t="str">
        <f t="shared" si="67"/>
        <v>Normal</v>
      </c>
    </row>
    <row r="1961" spans="1:10" x14ac:dyDescent="0.25">
      <c r="A1961" s="11" t="s">
        <v>408</v>
      </c>
      <c r="B1961" s="11">
        <v>34.770000000000003</v>
      </c>
      <c r="C1961" s="11">
        <v>6.23</v>
      </c>
      <c r="D1961" s="11" t="s">
        <v>2380</v>
      </c>
      <c r="E1961" s="11" t="s">
        <v>2380</v>
      </c>
      <c r="F1961" s="11" t="s">
        <v>2380</v>
      </c>
      <c r="G1961" s="12">
        <v>0</v>
      </c>
      <c r="H1961" s="41" t="s">
        <v>2380</v>
      </c>
      <c r="I1961" s="11" t="str">
        <f t="shared" si="66"/>
        <v>Obesity</v>
      </c>
      <c r="J1961" s="43" t="str">
        <f t="shared" si="67"/>
        <v>Prediabetes</v>
      </c>
    </row>
    <row r="1962" spans="1:10" x14ac:dyDescent="0.25">
      <c r="A1962" s="11" t="s">
        <v>407</v>
      </c>
      <c r="B1962" s="11">
        <v>27.7</v>
      </c>
      <c r="C1962" s="11">
        <v>5.6</v>
      </c>
      <c r="D1962" s="11" t="s">
        <v>2380</v>
      </c>
      <c r="E1962" s="11" t="s">
        <v>2380</v>
      </c>
      <c r="F1962" s="11" t="s">
        <v>2380</v>
      </c>
      <c r="G1962" s="11">
        <v>1</v>
      </c>
      <c r="H1962" s="41" t="s">
        <v>2380</v>
      </c>
      <c r="I1962" s="11" t="str">
        <f t="shared" si="66"/>
        <v>Overweight</v>
      </c>
      <c r="J1962" s="43" t="str">
        <f t="shared" si="67"/>
        <v>Normal</v>
      </c>
    </row>
    <row r="1963" spans="1:10" x14ac:dyDescent="0.25">
      <c r="A1963" s="11" t="s">
        <v>406</v>
      </c>
      <c r="B1963" s="11">
        <v>19.12</v>
      </c>
      <c r="C1963" s="11">
        <v>4.72</v>
      </c>
      <c r="D1963" s="11" t="s">
        <v>2381</v>
      </c>
      <c r="E1963" s="11" t="s">
        <v>2380</v>
      </c>
      <c r="F1963" s="11" t="s">
        <v>2380</v>
      </c>
      <c r="G1963" s="11">
        <v>1</v>
      </c>
      <c r="H1963" s="58" t="s">
        <v>2380</v>
      </c>
      <c r="I1963" s="11" t="str">
        <f t="shared" si="66"/>
        <v>Healthy Weight</v>
      </c>
      <c r="J1963" s="43" t="str">
        <f t="shared" si="67"/>
        <v>Normal</v>
      </c>
    </row>
    <row r="1964" spans="1:10" x14ac:dyDescent="0.25">
      <c r="A1964" s="11" t="s">
        <v>405</v>
      </c>
      <c r="B1964" s="11">
        <v>32.67</v>
      </c>
      <c r="C1964" s="11">
        <v>4.67</v>
      </c>
      <c r="D1964" s="11" t="s">
        <v>2380</v>
      </c>
      <c r="E1964" s="11" t="s">
        <v>2380</v>
      </c>
      <c r="F1964" s="11" t="s">
        <v>2382</v>
      </c>
      <c r="G1964" s="11">
        <v>1</v>
      </c>
      <c r="H1964" s="41" t="s">
        <v>2380</v>
      </c>
      <c r="I1964" s="11" t="str">
        <f t="shared" si="66"/>
        <v>Obesity</v>
      </c>
      <c r="J1964" s="43" t="str">
        <f t="shared" si="67"/>
        <v>Normal</v>
      </c>
    </row>
    <row r="1965" spans="1:10" x14ac:dyDescent="0.25">
      <c r="A1965" s="11" t="s">
        <v>404</v>
      </c>
      <c r="B1965" s="11">
        <v>28.5</v>
      </c>
      <c r="C1965" s="11">
        <v>6.11</v>
      </c>
      <c r="D1965" s="11" t="s">
        <v>2380</v>
      </c>
      <c r="E1965" s="11" t="s">
        <v>2380</v>
      </c>
      <c r="F1965" s="11" t="s">
        <v>2380</v>
      </c>
      <c r="G1965" s="11">
        <v>1</v>
      </c>
      <c r="H1965" s="41" t="s">
        <v>2380</v>
      </c>
      <c r="I1965" s="11" t="str">
        <f t="shared" si="66"/>
        <v>Overweight</v>
      </c>
      <c r="J1965" s="43" t="str">
        <f t="shared" si="67"/>
        <v>Prediabetes</v>
      </c>
    </row>
    <row r="1966" spans="1:10" x14ac:dyDescent="0.25">
      <c r="A1966" s="11" t="s">
        <v>403</v>
      </c>
      <c r="B1966" s="11">
        <v>39.270000000000003</v>
      </c>
      <c r="C1966" s="11">
        <v>6.25</v>
      </c>
      <c r="D1966" s="11" t="s">
        <v>2380</v>
      </c>
      <c r="E1966" s="11" t="s">
        <v>2380</v>
      </c>
      <c r="F1966" s="11" t="s">
        <v>2380</v>
      </c>
      <c r="G1966" s="12">
        <v>0</v>
      </c>
      <c r="H1966" s="41" t="s">
        <v>2380</v>
      </c>
      <c r="I1966" s="11" t="str">
        <f t="shared" si="66"/>
        <v>Obesity</v>
      </c>
      <c r="J1966" s="43" t="str">
        <f t="shared" si="67"/>
        <v>Prediabetes</v>
      </c>
    </row>
    <row r="1967" spans="1:10" x14ac:dyDescent="0.25">
      <c r="A1967" s="11" t="s">
        <v>402</v>
      </c>
      <c r="B1967" s="11">
        <v>32.49</v>
      </c>
      <c r="C1967" s="11">
        <v>4</v>
      </c>
      <c r="D1967" s="11" t="s">
        <v>2381</v>
      </c>
      <c r="E1967" s="11" t="s">
        <v>2380</v>
      </c>
      <c r="F1967" s="11" t="s">
        <v>2380</v>
      </c>
      <c r="G1967" s="12">
        <v>0</v>
      </c>
      <c r="H1967" s="58" t="s">
        <v>2380</v>
      </c>
      <c r="I1967" s="11" t="str">
        <f t="shared" si="66"/>
        <v>Obesity</v>
      </c>
      <c r="J1967" s="43" t="str">
        <f t="shared" si="67"/>
        <v>Normal</v>
      </c>
    </row>
    <row r="1968" spans="1:10" x14ac:dyDescent="0.25">
      <c r="A1968" s="11" t="s">
        <v>401</v>
      </c>
      <c r="B1968" s="11">
        <v>23.7</v>
      </c>
      <c r="C1968" s="11">
        <v>5.55</v>
      </c>
      <c r="D1968" s="11" t="s">
        <v>2381</v>
      </c>
      <c r="E1968" s="11" t="s">
        <v>2380</v>
      </c>
      <c r="F1968" s="11" t="s">
        <v>2380</v>
      </c>
      <c r="G1968" s="12">
        <v>0</v>
      </c>
      <c r="H1968" s="58" t="s">
        <v>2380</v>
      </c>
      <c r="I1968" s="11" t="str">
        <f t="shared" si="66"/>
        <v>Healthy Weight</v>
      </c>
      <c r="J1968" s="43" t="str">
        <f t="shared" si="67"/>
        <v>Normal</v>
      </c>
    </row>
    <row r="1969" spans="1:10" x14ac:dyDescent="0.25">
      <c r="A1969" s="11" t="s">
        <v>400</v>
      </c>
      <c r="B1969" s="11">
        <v>30.4</v>
      </c>
      <c r="C1969" s="11">
        <v>5.95</v>
      </c>
      <c r="D1969" s="11" t="s">
        <v>2380</v>
      </c>
      <c r="E1969" s="11" t="s">
        <v>2381</v>
      </c>
      <c r="F1969" s="11" t="s">
        <v>2380</v>
      </c>
      <c r="G1969" s="11">
        <v>1</v>
      </c>
      <c r="H1969" s="41" t="s">
        <v>2380</v>
      </c>
      <c r="I1969" s="11" t="str">
        <f t="shared" si="66"/>
        <v>Obesity</v>
      </c>
      <c r="J1969" s="43" t="str">
        <f t="shared" si="67"/>
        <v>Prediabetes</v>
      </c>
    </row>
    <row r="1970" spans="1:10" x14ac:dyDescent="0.25">
      <c r="A1970" s="11" t="s">
        <v>399</v>
      </c>
      <c r="B1970" s="11">
        <v>38.94</v>
      </c>
      <c r="C1970" s="11">
        <v>4.3600000000000003</v>
      </c>
      <c r="D1970" s="11" t="s">
        <v>2380</v>
      </c>
      <c r="E1970" s="11" t="s">
        <v>2380</v>
      </c>
      <c r="F1970" s="11" t="s">
        <v>2382</v>
      </c>
      <c r="G1970" s="11">
        <v>1</v>
      </c>
      <c r="H1970" s="41" t="s">
        <v>2380</v>
      </c>
      <c r="I1970" s="11" t="str">
        <f t="shared" si="66"/>
        <v>Obesity</v>
      </c>
      <c r="J1970" s="43" t="str">
        <f t="shared" si="67"/>
        <v>Normal</v>
      </c>
    </row>
    <row r="1971" spans="1:10" x14ac:dyDescent="0.25">
      <c r="A1971" s="11" t="s">
        <v>398</v>
      </c>
      <c r="B1971" s="11">
        <v>31.02</v>
      </c>
      <c r="C1971" s="11">
        <v>4.84</v>
      </c>
      <c r="D1971" s="11" t="s">
        <v>2380</v>
      </c>
      <c r="E1971" s="11" t="s">
        <v>2380</v>
      </c>
      <c r="F1971" s="11" t="s">
        <v>2382</v>
      </c>
      <c r="G1971" s="11">
        <v>1</v>
      </c>
      <c r="H1971" s="41" t="s">
        <v>2380</v>
      </c>
      <c r="I1971" s="11" t="str">
        <f t="shared" si="66"/>
        <v>Obesity</v>
      </c>
      <c r="J1971" s="43" t="str">
        <f t="shared" si="67"/>
        <v>Normal</v>
      </c>
    </row>
    <row r="1972" spans="1:10" x14ac:dyDescent="0.25">
      <c r="A1972" s="11" t="s">
        <v>397</v>
      </c>
      <c r="B1972" s="11">
        <v>17.5</v>
      </c>
      <c r="C1972" s="11">
        <v>4.5599999999999996</v>
      </c>
      <c r="D1972" s="11" t="s">
        <v>2380</v>
      </c>
      <c r="E1972" s="11" t="s">
        <v>2380</v>
      </c>
      <c r="F1972" s="11" t="s">
        <v>2380</v>
      </c>
      <c r="G1972" s="11">
        <v>1</v>
      </c>
      <c r="H1972" s="41" t="s">
        <v>2380</v>
      </c>
      <c r="I1972" s="11" t="str">
        <f t="shared" si="66"/>
        <v>Underweight</v>
      </c>
      <c r="J1972" s="43" t="str">
        <f t="shared" si="67"/>
        <v>Normal</v>
      </c>
    </row>
    <row r="1973" spans="1:10" x14ac:dyDescent="0.25">
      <c r="A1973" s="11" t="s">
        <v>396</v>
      </c>
      <c r="B1973" s="11">
        <v>34.799999999999997</v>
      </c>
      <c r="C1973" s="11">
        <v>4.42</v>
      </c>
      <c r="D1973" s="11" t="s">
        <v>2381</v>
      </c>
      <c r="E1973" s="11" t="s">
        <v>2381</v>
      </c>
      <c r="F1973" s="11" t="s">
        <v>2380</v>
      </c>
      <c r="G1973" s="11">
        <v>2</v>
      </c>
      <c r="H1973" s="58" t="s">
        <v>2380</v>
      </c>
      <c r="I1973" s="11" t="str">
        <f t="shared" si="66"/>
        <v>Obesity</v>
      </c>
      <c r="J1973" s="43" t="str">
        <f t="shared" si="67"/>
        <v>Normal</v>
      </c>
    </row>
    <row r="1974" spans="1:10" x14ac:dyDescent="0.25">
      <c r="A1974" s="11" t="s">
        <v>395</v>
      </c>
      <c r="B1974" s="11">
        <v>17.3</v>
      </c>
      <c r="C1974" s="11">
        <v>7.66</v>
      </c>
      <c r="D1974" s="11" t="s">
        <v>2381</v>
      </c>
      <c r="E1974" s="11" t="s">
        <v>2380</v>
      </c>
      <c r="F1974" s="11" t="s">
        <v>2380</v>
      </c>
      <c r="G1974" s="11">
        <v>1</v>
      </c>
      <c r="H1974" s="58" t="s">
        <v>2380</v>
      </c>
      <c r="I1974" s="11" t="str">
        <f t="shared" si="66"/>
        <v>Underweight</v>
      </c>
      <c r="J1974" s="43" t="str">
        <f t="shared" si="67"/>
        <v>Diabetes</v>
      </c>
    </row>
    <row r="1975" spans="1:10" x14ac:dyDescent="0.25">
      <c r="A1975" s="11" t="s">
        <v>394</v>
      </c>
      <c r="B1975" s="11">
        <v>32.25</v>
      </c>
      <c r="C1975" s="11">
        <v>5.2</v>
      </c>
      <c r="D1975" s="11" t="s">
        <v>2381</v>
      </c>
      <c r="E1975" s="11" t="s">
        <v>2380</v>
      </c>
      <c r="F1975" s="11" t="s">
        <v>2380</v>
      </c>
      <c r="G1975" s="12">
        <v>0</v>
      </c>
      <c r="H1975" s="58" t="s">
        <v>2380</v>
      </c>
      <c r="I1975" s="11" t="str">
        <f t="shared" si="66"/>
        <v>Obesity</v>
      </c>
      <c r="J1975" s="43" t="str">
        <f t="shared" si="67"/>
        <v>Normal</v>
      </c>
    </row>
    <row r="1976" spans="1:10" x14ac:dyDescent="0.25">
      <c r="A1976" s="11" t="s">
        <v>393</v>
      </c>
      <c r="B1976" s="11">
        <v>42.4</v>
      </c>
      <c r="C1976" s="11">
        <v>5.53</v>
      </c>
      <c r="D1976" s="11" t="s">
        <v>2381</v>
      </c>
      <c r="E1976" s="11" t="s">
        <v>2380</v>
      </c>
      <c r="F1976" s="11" t="s">
        <v>2380</v>
      </c>
      <c r="G1976" s="12">
        <v>0</v>
      </c>
      <c r="H1976" s="58" t="s">
        <v>2380</v>
      </c>
      <c r="I1976" s="11" t="str">
        <f t="shared" si="66"/>
        <v>Obesity</v>
      </c>
      <c r="J1976" s="43" t="str">
        <f t="shared" si="67"/>
        <v>Normal</v>
      </c>
    </row>
    <row r="1977" spans="1:10" x14ac:dyDescent="0.25">
      <c r="A1977" s="11" t="s">
        <v>392</v>
      </c>
      <c r="B1977" s="11">
        <v>38.664999999999999</v>
      </c>
      <c r="C1977" s="11">
        <v>4.8600000000000003</v>
      </c>
      <c r="D1977" s="11" t="s">
        <v>2380</v>
      </c>
      <c r="E1977" s="11" t="s">
        <v>2381</v>
      </c>
      <c r="F1977" s="11" t="s">
        <v>2380</v>
      </c>
      <c r="G1977" s="11">
        <v>1</v>
      </c>
      <c r="H1977" s="41" t="s">
        <v>2380</v>
      </c>
      <c r="I1977" s="11" t="str">
        <f t="shared" si="66"/>
        <v>Obesity</v>
      </c>
      <c r="J1977" s="43" t="str">
        <f t="shared" si="67"/>
        <v>Normal</v>
      </c>
    </row>
    <row r="1978" spans="1:10" x14ac:dyDescent="0.25">
      <c r="A1978" s="11" t="s">
        <v>391</v>
      </c>
      <c r="B1978" s="11">
        <v>29.92</v>
      </c>
      <c r="C1978" s="11">
        <v>5.49</v>
      </c>
      <c r="D1978" s="11" t="s">
        <v>2381</v>
      </c>
      <c r="E1978" s="11" t="s">
        <v>2380</v>
      </c>
      <c r="F1978" s="11" t="s">
        <v>2380</v>
      </c>
      <c r="G1978" s="12">
        <v>0</v>
      </c>
      <c r="H1978" s="58" t="s">
        <v>2380</v>
      </c>
      <c r="I1978" s="11" t="str">
        <f t="shared" si="66"/>
        <v>Overweight</v>
      </c>
      <c r="J1978" s="43" t="str">
        <f t="shared" si="67"/>
        <v>Normal</v>
      </c>
    </row>
    <row r="1979" spans="1:10" x14ac:dyDescent="0.25">
      <c r="A1979" s="11" t="s">
        <v>390</v>
      </c>
      <c r="B1979" s="11">
        <v>29.48</v>
      </c>
      <c r="C1979" s="11">
        <v>4.09</v>
      </c>
      <c r="D1979" s="11" t="s">
        <v>2381</v>
      </c>
      <c r="E1979" s="11" t="s">
        <v>2380</v>
      </c>
      <c r="F1979" s="11" t="s">
        <v>2380</v>
      </c>
      <c r="G1979" s="12">
        <v>0</v>
      </c>
      <c r="H1979" s="58" t="s">
        <v>2380</v>
      </c>
      <c r="I1979" s="11" t="str">
        <f t="shared" si="66"/>
        <v>Overweight</v>
      </c>
      <c r="J1979" s="43" t="str">
        <f t="shared" si="67"/>
        <v>Normal</v>
      </c>
    </row>
    <row r="1980" spans="1:10" x14ac:dyDescent="0.25">
      <c r="A1980" s="11" t="s">
        <v>389</v>
      </c>
      <c r="B1980" s="11">
        <v>28.785</v>
      </c>
      <c r="C1980" s="11">
        <v>4.3099999999999996</v>
      </c>
      <c r="D1980" s="11" t="s">
        <v>2381</v>
      </c>
      <c r="E1980" s="11" t="s">
        <v>2380</v>
      </c>
      <c r="F1980" s="11" t="s">
        <v>2380</v>
      </c>
      <c r="G1980" s="12">
        <v>0</v>
      </c>
      <c r="H1980" s="58" t="s">
        <v>2380</v>
      </c>
      <c r="I1980" s="11" t="str">
        <f t="shared" si="66"/>
        <v>Overweight</v>
      </c>
      <c r="J1980" s="43" t="str">
        <f t="shared" si="67"/>
        <v>Normal</v>
      </c>
    </row>
    <row r="1981" spans="1:10" x14ac:dyDescent="0.25">
      <c r="A1981" s="11" t="s">
        <v>388</v>
      </c>
      <c r="B1981" s="11">
        <v>19.8</v>
      </c>
      <c r="C1981" s="11">
        <v>4</v>
      </c>
      <c r="D1981" s="11" t="s">
        <v>2381</v>
      </c>
      <c r="E1981" s="11" t="s">
        <v>2380</v>
      </c>
      <c r="F1981" s="11" t="s">
        <v>2380</v>
      </c>
      <c r="G1981" s="12">
        <v>0</v>
      </c>
      <c r="H1981" s="58" t="s">
        <v>2380</v>
      </c>
      <c r="I1981" s="11" t="str">
        <f t="shared" si="66"/>
        <v>Healthy Weight</v>
      </c>
      <c r="J1981" s="43" t="str">
        <f t="shared" si="67"/>
        <v>Normal</v>
      </c>
    </row>
    <row r="1982" spans="1:10" x14ac:dyDescent="0.25">
      <c r="A1982" s="11" t="s">
        <v>387</v>
      </c>
      <c r="B1982" s="11">
        <v>35.53</v>
      </c>
      <c r="C1982" s="11">
        <v>4.68</v>
      </c>
      <c r="D1982" s="11" t="s">
        <v>2380</v>
      </c>
      <c r="E1982" s="11" t="s">
        <v>2380</v>
      </c>
      <c r="F1982" s="11" t="s">
        <v>2382</v>
      </c>
      <c r="G1982" s="11">
        <v>1</v>
      </c>
      <c r="H1982" s="41" t="s">
        <v>2380</v>
      </c>
      <c r="I1982" s="11" t="str">
        <f t="shared" si="66"/>
        <v>Obesity</v>
      </c>
      <c r="J1982" s="43" t="str">
        <f t="shared" si="67"/>
        <v>Normal</v>
      </c>
    </row>
    <row r="1983" spans="1:10" x14ac:dyDescent="0.25">
      <c r="A1983" s="11" t="s">
        <v>386</v>
      </c>
      <c r="B1983" s="11">
        <v>21.47</v>
      </c>
      <c r="C1983" s="11">
        <v>4.0199999999999996</v>
      </c>
      <c r="D1983" s="11" t="s">
        <v>2381</v>
      </c>
      <c r="E1983" s="11" t="s">
        <v>2380</v>
      </c>
      <c r="F1983" s="11" t="s">
        <v>2380</v>
      </c>
      <c r="G1983" s="11">
        <v>1</v>
      </c>
      <c r="H1983" s="58" t="s">
        <v>2380</v>
      </c>
      <c r="I1983" s="11" t="str">
        <f t="shared" si="66"/>
        <v>Healthy Weight</v>
      </c>
      <c r="J1983" s="43" t="str">
        <f t="shared" si="67"/>
        <v>Normal</v>
      </c>
    </row>
    <row r="1984" spans="1:10" x14ac:dyDescent="0.25">
      <c r="A1984" s="11" t="s">
        <v>385</v>
      </c>
      <c r="B1984" s="11">
        <v>25.9</v>
      </c>
      <c r="C1984" s="11">
        <v>5.12</v>
      </c>
      <c r="D1984" s="11" t="s">
        <v>2380</v>
      </c>
      <c r="E1984" s="11" t="s">
        <v>2380</v>
      </c>
      <c r="F1984" s="11" t="s">
        <v>2382</v>
      </c>
      <c r="G1984" s="11">
        <v>1</v>
      </c>
      <c r="H1984" s="41" t="s">
        <v>2380</v>
      </c>
      <c r="I1984" s="11" t="str">
        <f t="shared" si="66"/>
        <v>Overweight</v>
      </c>
      <c r="J1984" s="43" t="str">
        <f t="shared" si="67"/>
        <v>Normal</v>
      </c>
    </row>
    <row r="1985" spans="1:10" x14ac:dyDescent="0.25">
      <c r="A1985" s="11" t="s">
        <v>384</v>
      </c>
      <c r="B1985" s="11">
        <v>20.81</v>
      </c>
      <c r="C1985" s="11">
        <v>5.52</v>
      </c>
      <c r="D1985" s="11" t="s">
        <v>2380</v>
      </c>
      <c r="E1985" s="11" t="s">
        <v>2380</v>
      </c>
      <c r="F1985" s="11" t="s">
        <v>2380</v>
      </c>
      <c r="G1985" s="12">
        <v>0</v>
      </c>
      <c r="H1985" s="41" t="s">
        <v>2380</v>
      </c>
      <c r="I1985" s="11" t="str">
        <f t="shared" si="66"/>
        <v>Healthy Weight</v>
      </c>
      <c r="J1985" s="43" t="str">
        <f t="shared" si="67"/>
        <v>Normal</v>
      </c>
    </row>
    <row r="1986" spans="1:10" x14ac:dyDescent="0.25">
      <c r="A1986" s="11" t="s">
        <v>383</v>
      </c>
      <c r="B1986" s="11">
        <v>25.84</v>
      </c>
      <c r="C1986" s="11">
        <v>5.81</v>
      </c>
      <c r="D1986" s="11" t="s">
        <v>2381</v>
      </c>
      <c r="E1986" s="11" t="s">
        <v>2380</v>
      </c>
      <c r="F1986" s="11" t="s">
        <v>2382</v>
      </c>
      <c r="G1986" s="11">
        <v>1</v>
      </c>
      <c r="H1986" s="58" t="s">
        <v>2380</v>
      </c>
      <c r="I1986" s="11" t="str">
        <f t="shared" si="66"/>
        <v>Overweight</v>
      </c>
      <c r="J1986" s="43" t="str">
        <f t="shared" si="67"/>
        <v>Prediabetes</v>
      </c>
    </row>
    <row r="1987" spans="1:10" x14ac:dyDescent="0.25">
      <c r="A1987" s="11" t="s">
        <v>382</v>
      </c>
      <c r="B1987" s="11">
        <v>30.95</v>
      </c>
      <c r="C1987" s="11">
        <v>5.16</v>
      </c>
      <c r="D1987" s="11" t="s">
        <v>2380</v>
      </c>
      <c r="E1987" s="11" t="s">
        <v>2380</v>
      </c>
      <c r="F1987" s="11" t="s">
        <v>2382</v>
      </c>
      <c r="G1987" s="11">
        <v>1</v>
      </c>
      <c r="H1987" s="41" t="s">
        <v>2380</v>
      </c>
      <c r="I1987" s="11" t="str">
        <f t="shared" ref="I1987:I2050" si="68">IF(B1987 &lt; 18.5, "Underweight", IF(B1987 &lt; 25, "Healthy Weight", IF(B1987 &lt; 30, "Overweight", "Obesity")))</f>
        <v>Obesity</v>
      </c>
      <c r="J1987" s="43" t="str">
        <f t="shared" ref="J1987:J2050" si="69">IF(C1987 &lt; 5.7, "Normal", IF(C1987 &lt;= 6.4, "Prediabetes", "Diabetes"))</f>
        <v>Normal</v>
      </c>
    </row>
    <row r="1988" spans="1:10" x14ac:dyDescent="0.25">
      <c r="A1988" s="11" t="s">
        <v>381</v>
      </c>
      <c r="B1988" s="11">
        <v>30.54</v>
      </c>
      <c r="C1988" s="11">
        <v>5</v>
      </c>
      <c r="D1988" s="11" t="s">
        <v>2380</v>
      </c>
      <c r="E1988" s="11" t="s">
        <v>2380</v>
      </c>
      <c r="F1988" s="11" t="s">
        <v>2382</v>
      </c>
      <c r="G1988" s="11">
        <v>1</v>
      </c>
      <c r="H1988" s="41" t="s">
        <v>2380</v>
      </c>
      <c r="I1988" s="11" t="str">
        <f t="shared" si="68"/>
        <v>Obesity</v>
      </c>
      <c r="J1988" s="43" t="str">
        <f t="shared" si="69"/>
        <v>Normal</v>
      </c>
    </row>
    <row r="1989" spans="1:10" x14ac:dyDescent="0.25">
      <c r="A1989" s="11" t="s">
        <v>380</v>
      </c>
      <c r="B1989" s="11">
        <v>33.914999999999999</v>
      </c>
      <c r="C1989" s="11">
        <v>5.84</v>
      </c>
      <c r="D1989" s="11" t="s">
        <v>2381</v>
      </c>
      <c r="E1989" s="11" t="s">
        <v>2380</v>
      </c>
      <c r="F1989" s="11" t="s">
        <v>2380</v>
      </c>
      <c r="G1989" s="12">
        <v>0</v>
      </c>
      <c r="H1989" s="58" t="s">
        <v>2380</v>
      </c>
      <c r="I1989" s="11" t="str">
        <f t="shared" si="68"/>
        <v>Obesity</v>
      </c>
      <c r="J1989" s="43" t="str">
        <f t="shared" si="69"/>
        <v>Prediabetes</v>
      </c>
    </row>
    <row r="1990" spans="1:10" x14ac:dyDescent="0.25">
      <c r="A1990" s="11" t="s">
        <v>379</v>
      </c>
      <c r="B1990" s="11">
        <v>33.31</v>
      </c>
      <c r="C1990" s="11">
        <v>4.1900000000000004</v>
      </c>
      <c r="D1990" s="11" t="s">
        <v>2380</v>
      </c>
      <c r="E1990" s="11" t="s">
        <v>2380</v>
      </c>
      <c r="F1990" s="11" t="s">
        <v>2382</v>
      </c>
      <c r="G1990" s="11">
        <v>1</v>
      </c>
      <c r="H1990" s="41" t="s">
        <v>2380</v>
      </c>
      <c r="I1990" s="11" t="str">
        <f t="shared" si="68"/>
        <v>Obesity</v>
      </c>
      <c r="J1990" s="43" t="str">
        <f t="shared" si="69"/>
        <v>Normal</v>
      </c>
    </row>
    <row r="1991" spans="1:10" x14ac:dyDescent="0.25">
      <c r="A1991" s="11" t="s">
        <v>378</v>
      </c>
      <c r="B1991" s="11">
        <v>25.745000000000001</v>
      </c>
      <c r="C1991" s="11">
        <v>4.62</v>
      </c>
      <c r="D1991" s="11" t="s">
        <v>2381</v>
      </c>
      <c r="E1991" s="11" t="s">
        <v>2380</v>
      </c>
      <c r="F1991" s="11" t="s">
        <v>2380</v>
      </c>
      <c r="G1991" s="12">
        <v>0</v>
      </c>
      <c r="H1991" s="58" t="s">
        <v>2380</v>
      </c>
      <c r="I1991" s="11" t="str">
        <f t="shared" si="68"/>
        <v>Overweight</v>
      </c>
      <c r="J1991" s="43" t="str">
        <f t="shared" si="69"/>
        <v>Normal</v>
      </c>
    </row>
    <row r="1992" spans="1:10" x14ac:dyDescent="0.25">
      <c r="A1992" s="11" t="s">
        <v>377</v>
      </c>
      <c r="B1992" s="11">
        <v>37.1</v>
      </c>
      <c r="C1992" s="11">
        <v>6.24</v>
      </c>
      <c r="D1992" s="11" t="s">
        <v>2380</v>
      </c>
      <c r="E1992" s="11" t="s">
        <v>2380</v>
      </c>
      <c r="F1992" s="11" t="s">
        <v>2380</v>
      </c>
      <c r="G1992" s="12">
        <v>0</v>
      </c>
      <c r="H1992" s="41" t="s">
        <v>2380</v>
      </c>
      <c r="I1992" s="11" t="str">
        <f t="shared" si="68"/>
        <v>Obesity</v>
      </c>
      <c r="J1992" s="43" t="str">
        <f t="shared" si="69"/>
        <v>Prediabetes</v>
      </c>
    </row>
    <row r="1993" spans="1:10" x14ac:dyDescent="0.25">
      <c r="A1993" s="11" t="s">
        <v>376</v>
      </c>
      <c r="B1993" s="11">
        <v>35.435000000000002</v>
      </c>
      <c r="C1993" s="11">
        <v>5.81</v>
      </c>
      <c r="D1993" s="11" t="s">
        <v>2380</v>
      </c>
      <c r="E1993" s="11" t="s">
        <v>2380</v>
      </c>
      <c r="F1993" s="11" t="s">
        <v>2380</v>
      </c>
      <c r="G1993" s="12">
        <v>0</v>
      </c>
      <c r="H1993" s="41" t="s">
        <v>2380</v>
      </c>
      <c r="I1993" s="11" t="str">
        <f t="shared" si="68"/>
        <v>Obesity</v>
      </c>
      <c r="J1993" s="43" t="str">
        <f t="shared" si="69"/>
        <v>Prediabetes</v>
      </c>
    </row>
    <row r="1994" spans="1:10" x14ac:dyDescent="0.25">
      <c r="A1994" s="11" t="s">
        <v>375</v>
      </c>
      <c r="B1994" s="11">
        <v>20.399999999999999</v>
      </c>
      <c r="C1994" s="11">
        <v>4.83</v>
      </c>
      <c r="D1994" s="11" t="s">
        <v>2380</v>
      </c>
      <c r="E1994" s="11" t="s">
        <v>2380</v>
      </c>
      <c r="F1994" s="11" t="s">
        <v>2380</v>
      </c>
      <c r="G1994" s="12">
        <v>0</v>
      </c>
      <c r="H1994" s="41" t="s">
        <v>2380</v>
      </c>
      <c r="I1994" s="11" t="str">
        <f t="shared" si="68"/>
        <v>Healthy Weight</v>
      </c>
      <c r="J1994" s="43" t="str">
        <f t="shared" si="69"/>
        <v>Normal</v>
      </c>
    </row>
    <row r="1995" spans="1:10" x14ac:dyDescent="0.25">
      <c r="A1995" s="11" t="s">
        <v>374</v>
      </c>
      <c r="B1995" s="11">
        <v>42.13</v>
      </c>
      <c r="C1995" s="11">
        <v>5.72</v>
      </c>
      <c r="D1995" s="11" t="s">
        <v>2381</v>
      </c>
      <c r="E1995" s="11" t="s">
        <v>2380</v>
      </c>
      <c r="F1995" s="11" t="s">
        <v>2382</v>
      </c>
      <c r="G1995" s="11">
        <v>1</v>
      </c>
      <c r="H1995" s="58" t="s">
        <v>2380</v>
      </c>
      <c r="I1995" s="11" t="str">
        <f t="shared" si="68"/>
        <v>Obesity</v>
      </c>
      <c r="J1995" s="43" t="str">
        <f t="shared" si="69"/>
        <v>Prediabetes</v>
      </c>
    </row>
    <row r="1996" spans="1:10" x14ac:dyDescent="0.25">
      <c r="A1996" s="11" t="s">
        <v>373</v>
      </c>
      <c r="B1996" s="11">
        <v>33.99</v>
      </c>
      <c r="C1996" s="11">
        <v>4.83</v>
      </c>
      <c r="D1996" s="11" t="s">
        <v>2381</v>
      </c>
      <c r="E1996" s="11" t="s">
        <v>2380</v>
      </c>
      <c r="F1996" s="11" t="s">
        <v>2382</v>
      </c>
      <c r="G1996" s="11">
        <v>1</v>
      </c>
      <c r="H1996" s="58" t="s">
        <v>2380</v>
      </c>
      <c r="I1996" s="11" t="str">
        <f t="shared" si="68"/>
        <v>Obesity</v>
      </c>
      <c r="J1996" s="43" t="str">
        <f t="shared" si="69"/>
        <v>Normal</v>
      </c>
    </row>
    <row r="1997" spans="1:10" x14ac:dyDescent="0.25">
      <c r="A1997" s="11" t="s">
        <v>372</v>
      </c>
      <c r="B1997" s="11">
        <v>28.594999999999999</v>
      </c>
      <c r="C1997" s="11">
        <v>4.1399999999999997</v>
      </c>
      <c r="D1997" s="11" t="s">
        <v>2381</v>
      </c>
      <c r="E1997" s="11" t="s">
        <v>2380</v>
      </c>
      <c r="F1997" s="11" t="s">
        <v>2382</v>
      </c>
      <c r="G1997" s="11">
        <v>1</v>
      </c>
      <c r="H1997" s="58" t="s">
        <v>2380</v>
      </c>
      <c r="I1997" s="11" t="str">
        <f t="shared" si="68"/>
        <v>Overweight</v>
      </c>
      <c r="J1997" s="43" t="str">
        <f t="shared" si="69"/>
        <v>Normal</v>
      </c>
    </row>
    <row r="1998" spans="1:10" x14ac:dyDescent="0.25">
      <c r="A1998" s="11" t="s">
        <v>371</v>
      </c>
      <c r="B1998" s="11">
        <v>20.8</v>
      </c>
      <c r="C1998" s="11">
        <v>4.07</v>
      </c>
      <c r="D1998" s="11" t="s">
        <v>2381</v>
      </c>
      <c r="E1998" s="11" t="s">
        <v>2380</v>
      </c>
      <c r="F1998" s="11" t="s">
        <v>2382</v>
      </c>
      <c r="G1998" s="11">
        <v>1</v>
      </c>
      <c r="H1998" s="58" t="s">
        <v>2380</v>
      </c>
      <c r="I1998" s="11" t="str">
        <f t="shared" si="68"/>
        <v>Healthy Weight</v>
      </c>
      <c r="J1998" s="43" t="str">
        <f t="shared" si="69"/>
        <v>Normal</v>
      </c>
    </row>
    <row r="1999" spans="1:10" x14ac:dyDescent="0.25">
      <c r="A1999" s="11" t="s">
        <v>370</v>
      </c>
      <c r="B1999" s="11">
        <v>23.465</v>
      </c>
      <c r="C1999" s="11">
        <v>6.26</v>
      </c>
      <c r="D1999" s="11" t="s">
        <v>2381</v>
      </c>
      <c r="E1999" s="11" t="s">
        <v>2380</v>
      </c>
      <c r="F1999" s="11" t="s">
        <v>2382</v>
      </c>
      <c r="G1999" s="11">
        <v>1</v>
      </c>
      <c r="H1999" s="58" t="s">
        <v>2380</v>
      </c>
      <c r="I1999" s="11" t="str">
        <f t="shared" si="68"/>
        <v>Healthy Weight</v>
      </c>
      <c r="J1999" s="43" t="str">
        <f t="shared" si="69"/>
        <v>Prediabetes</v>
      </c>
    </row>
    <row r="2000" spans="1:10" x14ac:dyDescent="0.25">
      <c r="A2000" s="11" t="s">
        <v>369</v>
      </c>
      <c r="B2000" s="11">
        <v>40.185000000000002</v>
      </c>
      <c r="C2000" s="11">
        <v>5.88</v>
      </c>
      <c r="D2000" s="11" t="s">
        <v>2381</v>
      </c>
      <c r="E2000" s="11" t="s">
        <v>2380</v>
      </c>
      <c r="F2000" s="11" t="s">
        <v>2380</v>
      </c>
      <c r="G2000" s="12">
        <v>0</v>
      </c>
      <c r="H2000" s="58" t="s">
        <v>2380</v>
      </c>
      <c r="I2000" s="11" t="str">
        <f t="shared" si="68"/>
        <v>Obesity</v>
      </c>
      <c r="J2000" s="43" t="str">
        <f t="shared" si="69"/>
        <v>Prediabetes</v>
      </c>
    </row>
    <row r="2001" spans="1:10" x14ac:dyDescent="0.25">
      <c r="A2001" s="11" t="s">
        <v>368</v>
      </c>
      <c r="B2001" s="11">
        <v>21.89</v>
      </c>
      <c r="C2001" s="11">
        <v>5.72</v>
      </c>
      <c r="D2001" s="11" t="s">
        <v>2381</v>
      </c>
      <c r="E2001" s="11" t="s">
        <v>2380</v>
      </c>
      <c r="F2001" s="11" t="s">
        <v>2380</v>
      </c>
      <c r="G2001" s="12">
        <v>0</v>
      </c>
      <c r="H2001" s="58" t="s">
        <v>2380</v>
      </c>
      <c r="I2001" s="11" t="str">
        <f t="shared" si="68"/>
        <v>Healthy Weight</v>
      </c>
      <c r="J2001" s="43" t="str">
        <f t="shared" si="69"/>
        <v>Prediabetes</v>
      </c>
    </row>
    <row r="2002" spans="1:10" x14ac:dyDescent="0.25">
      <c r="A2002" s="11" t="s">
        <v>367</v>
      </c>
      <c r="B2002" s="11">
        <v>29.34</v>
      </c>
      <c r="C2002" s="11">
        <v>6.09</v>
      </c>
      <c r="D2002" s="11" t="s">
        <v>2381</v>
      </c>
      <c r="E2002" s="11" t="s">
        <v>2381</v>
      </c>
      <c r="F2002" s="11" t="s">
        <v>2380</v>
      </c>
      <c r="G2002" s="11">
        <v>2</v>
      </c>
      <c r="H2002" s="58" t="s">
        <v>2380</v>
      </c>
      <c r="I2002" s="11" t="str">
        <f t="shared" si="68"/>
        <v>Overweight</v>
      </c>
      <c r="J2002" s="43" t="str">
        <f t="shared" si="69"/>
        <v>Prediabetes</v>
      </c>
    </row>
    <row r="2003" spans="1:10" x14ac:dyDescent="0.25">
      <c r="A2003" s="11" t="s">
        <v>366</v>
      </c>
      <c r="B2003" s="11">
        <v>22.61</v>
      </c>
      <c r="C2003" s="11">
        <v>4.25</v>
      </c>
      <c r="D2003" s="11" t="s">
        <v>2381</v>
      </c>
      <c r="E2003" s="11" t="s">
        <v>2380</v>
      </c>
      <c r="F2003" s="11" t="s">
        <v>2380</v>
      </c>
      <c r="G2003" s="12">
        <v>0</v>
      </c>
      <c r="H2003" s="58" t="s">
        <v>2380</v>
      </c>
      <c r="I2003" s="11" t="str">
        <f t="shared" si="68"/>
        <v>Healthy Weight</v>
      </c>
      <c r="J2003" s="43" t="str">
        <f t="shared" si="69"/>
        <v>Normal</v>
      </c>
    </row>
    <row r="2004" spans="1:10" x14ac:dyDescent="0.25">
      <c r="A2004" s="11" t="s">
        <v>365</v>
      </c>
      <c r="B2004" s="11">
        <v>22.23</v>
      </c>
      <c r="C2004" s="11">
        <v>6.09</v>
      </c>
      <c r="D2004" s="11" t="s">
        <v>2381</v>
      </c>
      <c r="E2004" s="11" t="s">
        <v>2380</v>
      </c>
      <c r="F2004" s="11" t="s">
        <v>2380</v>
      </c>
      <c r="G2004" s="12">
        <v>0</v>
      </c>
      <c r="H2004" s="58" t="s">
        <v>2380</v>
      </c>
      <c r="I2004" s="11" t="str">
        <f t="shared" si="68"/>
        <v>Healthy Weight</v>
      </c>
      <c r="J2004" s="43" t="str">
        <f t="shared" si="69"/>
        <v>Prediabetes</v>
      </c>
    </row>
    <row r="2005" spans="1:10" x14ac:dyDescent="0.25">
      <c r="A2005" s="11" t="s">
        <v>364</v>
      </c>
      <c r="B2005" s="11">
        <v>33.4</v>
      </c>
      <c r="C2005" s="11">
        <v>5.51</v>
      </c>
      <c r="D2005" s="11" t="s">
        <v>2380</v>
      </c>
      <c r="E2005" s="11" t="s">
        <v>2380</v>
      </c>
      <c r="F2005" s="11" t="s">
        <v>2380</v>
      </c>
      <c r="G2005" s="12">
        <v>0</v>
      </c>
      <c r="H2005" s="41" t="s">
        <v>2380</v>
      </c>
      <c r="I2005" s="11" t="str">
        <f t="shared" si="68"/>
        <v>Obesity</v>
      </c>
      <c r="J2005" s="43" t="str">
        <f t="shared" si="69"/>
        <v>Normal</v>
      </c>
    </row>
    <row r="2006" spans="1:10" x14ac:dyDescent="0.25">
      <c r="A2006" s="11" t="s">
        <v>363</v>
      </c>
      <c r="B2006" s="11">
        <v>33.11</v>
      </c>
      <c r="C2006" s="11">
        <v>5.63</v>
      </c>
      <c r="D2006" s="11" t="s">
        <v>2380</v>
      </c>
      <c r="E2006" s="11" t="s">
        <v>2380</v>
      </c>
      <c r="F2006" s="11" t="s">
        <v>2380</v>
      </c>
      <c r="G2006" s="12">
        <v>0</v>
      </c>
      <c r="H2006" s="41" t="s">
        <v>2380</v>
      </c>
      <c r="I2006" s="11" t="str">
        <f t="shared" si="68"/>
        <v>Obesity</v>
      </c>
      <c r="J2006" s="43" t="str">
        <f t="shared" si="69"/>
        <v>Normal</v>
      </c>
    </row>
    <row r="2007" spans="1:10" x14ac:dyDescent="0.25">
      <c r="A2007" s="11" t="s">
        <v>362</v>
      </c>
      <c r="B2007" s="11">
        <v>16.815000000000001</v>
      </c>
      <c r="C2007" s="11">
        <v>5.29</v>
      </c>
      <c r="D2007" s="11" t="s">
        <v>2381</v>
      </c>
      <c r="E2007" s="11" t="s">
        <v>2380</v>
      </c>
      <c r="F2007" s="11" t="s">
        <v>2380</v>
      </c>
      <c r="G2007" s="12">
        <v>0</v>
      </c>
      <c r="H2007" s="58" t="s">
        <v>2380</v>
      </c>
      <c r="I2007" s="11" t="str">
        <f t="shared" si="68"/>
        <v>Underweight</v>
      </c>
      <c r="J2007" s="43" t="str">
        <f t="shared" si="69"/>
        <v>Normal</v>
      </c>
    </row>
    <row r="2008" spans="1:10" x14ac:dyDescent="0.25">
      <c r="A2008" s="11" t="s">
        <v>361</v>
      </c>
      <c r="B2008" s="11">
        <v>25.61</v>
      </c>
      <c r="C2008" s="11">
        <v>4</v>
      </c>
      <c r="D2008" s="11" t="s">
        <v>2380</v>
      </c>
      <c r="E2008" s="11" t="s">
        <v>2380</v>
      </c>
      <c r="F2008" s="11" t="s">
        <v>2382</v>
      </c>
      <c r="G2008" s="11">
        <v>1</v>
      </c>
      <c r="H2008" s="41" t="s">
        <v>2380</v>
      </c>
      <c r="I2008" s="11" t="str">
        <f t="shared" si="68"/>
        <v>Overweight</v>
      </c>
      <c r="J2008" s="43" t="str">
        <f t="shared" si="69"/>
        <v>Normal</v>
      </c>
    </row>
    <row r="2009" spans="1:10" x14ac:dyDescent="0.25">
      <c r="A2009" s="11" t="s">
        <v>360</v>
      </c>
      <c r="B2009" s="11">
        <v>25.8</v>
      </c>
      <c r="C2009" s="11">
        <v>5.49</v>
      </c>
      <c r="D2009" s="11" t="s">
        <v>2380</v>
      </c>
      <c r="E2009" s="11" t="s">
        <v>2380</v>
      </c>
      <c r="F2009" s="11" t="s">
        <v>2380</v>
      </c>
      <c r="G2009" s="12">
        <v>0</v>
      </c>
      <c r="H2009" s="41" t="s">
        <v>2380</v>
      </c>
      <c r="I2009" s="11" t="str">
        <f t="shared" si="68"/>
        <v>Overweight</v>
      </c>
      <c r="J2009" s="43" t="str">
        <f t="shared" si="69"/>
        <v>Normal</v>
      </c>
    </row>
    <row r="2010" spans="1:10" x14ac:dyDescent="0.25">
      <c r="A2010" s="11" t="s">
        <v>359</v>
      </c>
      <c r="B2010" s="11">
        <v>27.39</v>
      </c>
      <c r="C2010" s="11">
        <v>5.34</v>
      </c>
      <c r="D2010" s="11" t="s">
        <v>2380</v>
      </c>
      <c r="E2010" s="11" t="s">
        <v>2380</v>
      </c>
      <c r="F2010" s="11" t="s">
        <v>2380</v>
      </c>
      <c r="G2010" s="12">
        <v>0</v>
      </c>
      <c r="H2010" s="41" t="s">
        <v>2380</v>
      </c>
      <c r="I2010" s="11" t="str">
        <f t="shared" si="68"/>
        <v>Overweight</v>
      </c>
      <c r="J2010" s="43" t="str">
        <f t="shared" si="69"/>
        <v>Normal</v>
      </c>
    </row>
    <row r="2011" spans="1:10" x14ac:dyDescent="0.25">
      <c r="A2011" s="11" t="s">
        <v>358</v>
      </c>
      <c r="B2011" s="11">
        <v>17.03</v>
      </c>
      <c r="C2011" s="11">
        <v>4.12</v>
      </c>
      <c r="D2011" s="11" t="s">
        <v>2380</v>
      </c>
      <c r="E2011" s="11" t="s">
        <v>2380</v>
      </c>
      <c r="F2011" s="11" t="s">
        <v>2380</v>
      </c>
      <c r="G2011" s="11">
        <v>1</v>
      </c>
      <c r="H2011" s="41" t="s">
        <v>2380</v>
      </c>
      <c r="I2011" s="11" t="str">
        <f t="shared" si="68"/>
        <v>Underweight</v>
      </c>
      <c r="J2011" s="43" t="str">
        <f t="shared" si="69"/>
        <v>Normal</v>
      </c>
    </row>
    <row r="2012" spans="1:10" x14ac:dyDescent="0.25">
      <c r="A2012" s="11" t="s">
        <v>357</v>
      </c>
      <c r="B2012" s="11">
        <v>23.75</v>
      </c>
      <c r="C2012" s="11">
        <v>5.49</v>
      </c>
      <c r="D2012" s="11" t="s">
        <v>2381</v>
      </c>
      <c r="E2012" s="11" t="s">
        <v>2380</v>
      </c>
      <c r="F2012" s="11" t="s">
        <v>2380</v>
      </c>
      <c r="G2012" s="12">
        <v>0</v>
      </c>
      <c r="H2012" s="58" t="s">
        <v>2380</v>
      </c>
      <c r="I2012" s="11" t="str">
        <f t="shared" si="68"/>
        <v>Healthy Weight</v>
      </c>
      <c r="J2012" s="43" t="str">
        <f t="shared" si="69"/>
        <v>Normal</v>
      </c>
    </row>
    <row r="2013" spans="1:10" x14ac:dyDescent="0.25">
      <c r="A2013" s="11" t="s">
        <v>355</v>
      </c>
      <c r="B2013" s="11">
        <v>26.03</v>
      </c>
      <c r="C2013" s="11">
        <v>5.1100000000000003</v>
      </c>
      <c r="D2013" s="11" t="s">
        <v>2381</v>
      </c>
      <c r="E2013" s="11" t="s">
        <v>2380</v>
      </c>
      <c r="F2013" s="11" t="s">
        <v>2380</v>
      </c>
      <c r="G2013" s="11">
        <v>1</v>
      </c>
      <c r="H2013" s="58" t="s">
        <v>2380</v>
      </c>
      <c r="I2013" s="11" t="str">
        <f t="shared" si="68"/>
        <v>Overweight</v>
      </c>
      <c r="J2013" s="43" t="str">
        <f t="shared" si="69"/>
        <v>Normal</v>
      </c>
    </row>
    <row r="2014" spans="1:10" x14ac:dyDescent="0.25">
      <c r="A2014" s="11" t="s">
        <v>354</v>
      </c>
      <c r="B2014" s="11">
        <v>16.079999999999998</v>
      </c>
      <c r="C2014" s="11">
        <v>5.94</v>
      </c>
      <c r="D2014" s="11" t="s">
        <v>2380</v>
      </c>
      <c r="E2014" s="11" t="s">
        <v>2380</v>
      </c>
      <c r="F2014" s="11" t="s">
        <v>2380</v>
      </c>
      <c r="G2014" s="12">
        <v>0</v>
      </c>
      <c r="H2014" s="41" t="s">
        <v>2380</v>
      </c>
      <c r="I2014" s="11" t="str">
        <f t="shared" si="68"/>
        <v>Underweight</v>
      </c>
      <c r="J2014" s="43" t="str">
        <f t="shared" si="69"/>
        <v>Prediabetes</v>
      </c>
    </row>
    <row r="2015" spans="1:10" x14ac:dyDescent="0.25">
      <c r="A2015" s="11" t="s">
        <v>353</v>
      </c>
      <c r="B2015" s="11">
        <v>30.875</v>
      </c>
      <c r="C2015" s="11">
        <v>5.54</v>
      </c>
      <c r="D2015" s="11" t="s">
        <v>2380</v>
      </c>
      <c r="E2015" s="11" t="s">
        <v>2380</v>
      </c>
      <c r="F2015" s="11" t="s">
        <v>2380</v>
      </c>
      <c r="G2015" s="12">
        <v>0</v>
      </c>
      <c r="H2015" s="41" t="s">
        <v>2380</v>
      </c>
      <c r="I2015" s="11" t="str">
        <f t="shared" si="68"/>
        <v>Obesity</v>
      </c>
      <c r="J2015" s="43" t="str">
        <f t="shared" si="69"/>
        <v>Normal</v>
      </c>
    </row>
    <row r="2016" spans="1:10" x14ac:dyDescent="0.25">
      <c r="A2016" s="11" t="s">
        <v>352</v>
      </c>
      <c r="B2016" s="11">
        <v>31.79</v>
      </c>
      <c r="C2016" s="11">
        <v>7.09</v>
      </c>
      <c r="D2016" s="11" t="s">
        <v>2380</v>
      </c>
      <c r="E2016" s="11" t="s">
        <v>2380</v>
      </c>
      <c r="F2016" s="11" t="s">
        <v>2380</v>
      </c>
      <c r="G2016" s="12">
        <v>0</v>
      </c>
      <c r="H2016" s="41" t="s">
        <v>2380</v>
      </c>
      <c r="I2016" s="11" t="str">
        <f t="shared" si="68"/>
        <v>Obesity</v>
      </c>
      <c r="J2016" s="43" t="str">
        <f t="shared" si="69"/>
        <v>Diabetes</v>
      </c>
    </row>
    <row r="2017" spans="1:10" x14ac:dyDescent="0.25">
      <c r="A2017" s="11" t="s">
        <v>351</v>
      </c>
      <c r="B2017" s="11">
        <v>28.48</v>
      </c>
      <c r="C2017" s="11">
        <v>6.22</v>
      </c>
      <c r="D2017" s="11" t="s">
        <v>2381</v>
      </c>
      <c r="E2017" s="11" t="s">
        <v>2380</v>
      </c>
      <c r="F2017" s="11" t="s">
        <v>2382</v>
      </c>
      <c r="G2017" s="11">
        <v>1</v>
      </c>
      <c r="H2017" s="58" t="s">
        <v>2380</v>
      </c>
      <c r="I2017" s="11" t="str">
        <f t="shared" si="68"/>
        <v>Overweight</v>
      </c>
      <c r="J2017" s="43" t="str">
        <f t="shared" si="69"/>
        <v>Prediabetes</v>
      </c>
    </row>
    <row r="2018" spans="1:10" x14ac:dyDescent="0.25">
      <c r="A2018" s="11" t="s">
        <v>350</v>
      </c>
      <c r="B2018" s="11">
        <v>26.6</v>
      </c>
      <c r="C2018" s="11">
        <v>4.33</v>
      </c>
      <c r="D2018" s="11" t="s">
        <v>2380</v>
      </c>
      <c r="E2018" s="11" t="s">
        <v>2380</v>
      </c>
      <c r="F2018" s="11" t="s">
        <v>2380</v>
      </c>
      <c r="G2018" s="11">
        <v>1</v>
      </c>
      <c r="H2018" s="41" t="s">
        <v>2380</v>
      </c>
      <c r="I2018" s="11" t="str">
        <f t="shared" si="68"/>
        <v>Overweight</v>
      </c>
      <c r="J2018" s="43" t="str">
        <f t="shared" si="69"/>
        <v>Normal</v>
      </c>
    </row>
    <row r="2019" spans="1:10" x14ac:dyDescent="0.25">
      <c r="A2019" s="11" t="s">
        <v>349</v>
      </c>
      <c r="B2019" s="11">
        <v>25.27</v>
      </c>
      <c r="C2019" s="11">
        <v>5.83</v>
      </c>
      <c r="D2019" s="11" t="s">
        <v>2380</v>
      </c>
      <c r="E2019" s="11" t="s">
        <v>2380</v>
      </c>
      <c r="F2019" s="11" t="s">
        <v>2380</v>
      </c>
      <c r="G2019" s="11">
        <v>1</v>
      </c>
      <c r="H2019" s="41" t="s">
        <v>2380</v>
      </c>
      <c r="I2019" s="11" t="str">
        <f t="shared" si="68"/>
        <v>Overweight</v>
      </c>
      <c r="J2019" s="43" t="str">
        <f t="shared" si="69"/>
        <v>Prediabetes</v>
      </c>
    </row>
    <row r="2020" spans="1:10" x14ac:dyDescent="0.25">
      <c r="A2020" s="11" t="s">
        <v>348</v>
      </c>
      <c r="B2020" s="11">
        <v>34.484999999999999</v>
      </c>
      <c r="C2020" s="11">
        <v>4.7</v>
      </c>
      <c r="D2020" s="11" t="s">
        <v>2381</v>
      </c>
      <c r="E2020" s="11" t="s">
        <v>2380</v>
      </c>
      <c r="F2020" s="11" t="s">
        <v>2382</v>
      </c>
      <c r="G2020" s="11">
        <v>1</v>
      </c>
      <c r="H2020" s="58" t="s">
        <v>2380</v>
      </c>
      <c r="I2020" s="11" t="str">
        <f t="shared" si="68"/>
        <v>Obesity</v>
      </c>
      <c r="J2020" s="43" t="str">
        <f t="shared" si="69"/>
        <v>Normal</v>
      </c>
    </row>
    <row r="2021" spans="1:10" x14ac:dyDescent="0.25">
      <c r="A2021" s="11" t="s">
        <v>347</v>
      </c>
      <c r="B2021" s="11">
        <v>15.57</v>
      </c>
      <c r="C2021" s="11">
        <v>4.07</v>
      </c>
      <c r="D2021" s="11" t="s">
        <v>2381</v>
      </c>
      <c r="E2021" s="11" t="s">
        <v>2380</v>
      </c>
      <c r="F2021" s="11" t="s">
        <v>2380</v>
      </c>
      <c r="G2021" s="11">
        <v>1</v>
      </c>
      <c r="H2021" s="58" t="s">
        <v>2380</v>
      </c>
      <c r="I2021" s="11" t="str">
        <f t="shared" si="68"/>
        <v>Underweight</v>
      </c>
      <c r="J2021" s="43" t="str">
        <f t="shared" si="69"/>
        <v>Normal</v>
      </c>
    </row>
    <row r="2022" spans="1:10" x14ac:dyDescent="0.25">
      <c r="A2022" s="11" t="s">
        <v>346</v>
      </c>
      <c r="B2022" s="11">
        <v>30.36</v>
      </c>
      <c r="C2022" s="11">
        <v>9.39</v>
      </c>
      <c r="D2022" s="11" t="s">
        <v>2380</v>
      </c>
      <c r="E2022" s="11" t="s">
        <v>2380</v>
      </c>
      <c r="F2022" s="11" t="s">
        <v>2380</v>
      </c>
      <c r="G2022" s="12">
        <v>0</v>
      </c>
      <c r="H2022" s="41" t="s">
        <v>2380</v>
      </c>
      <c r="I2022" s="11" t="str">
        <f t="shared" si="68"/>
        <v>Obesity</v>
      </c>
      <c r="J2022" s="43" t="str">
        <f t="shared" si="69"/>
        <v>Diabetes</v>
      </c>
    </row>
    <row r="2023" spans="1:10" x14ac:dyDescent="0.25">
      <c r="A2023" s="11" t="s">
        <v>345</v>
      </c>
      <c r="B2023" s="11">
        <v>19.37</v>
      </c>
      <c r="C2023" s="11">
        <v>4.18</v>
      </c>
      <c r="D2023" s="11" t="s">
        <v>2380</v>
      </c>
      <c r="E2023" s="11" t="s">
        <v>2380</v>
      </c>
      <c r="F2023" s="11" t="s">
        <v>2380</v>
      </c>
      <c r="G2023" s="12">
        <v>0</v>
      </c>
      <c r="H2023" s="41" t="s">
        <v>2380</v>
      </c>
      <c r="I2023" s="11" t="str">
        <f t="shared" si="68"/>
        <v>Healthy Weight</v>
      </c>
      <c r="J2023" s="43" t="str">
        <f t="shared" si="69"/>
        <v>Normal</v>
      </c>
    </row>
    <row r="2024" spans="1:10" x14ac:dyDescent="0.25">
      <c r="A2024" s="11" t="s">
        <v>344</v>
      </c>
      <c r="B2024" s="11">
        <v>16.71</v>
      </c>
      <c r="C2024" s="11">
        <v>4.18</v>
      </c>
      <c r="D2024" s="11" t="s">
        <v>2380</v>
      </c>
      <c r="E2024" s="11" t="s">
        <v>2380</v>
      </c>
      <c r="F2024" s="11" t="s">
        <v>2380</v>
      </c>
      <c r="G2024" s="11">
        <v>1</v>
      </c>
      <c r="H2024" s="41" t="s">
        <v>2380</v>
      </c>
      <c r="I2024" s="11" t="str">
        <f t="shared" si="68"/>
        <v>Underweight</v>
      </c>
      <c r="J2024" s="43" t="str">
        <f t="shared" si="69"/>
        <v>Normal</v>
      </c>
    </row>
    <row r="2025" spans="1:10" x14ac:dyDescent="0.25">
      <c r="A2025" s="11" t="s">
        <v>343</v>
      </c>
      <c r="B2025" s="11">
        <v>24.1</v>
      </c>
      <c r="C2025" s="11">
        <v>4.4000000000000004</v>
      </c>
      <c r="D2025" s="11" t="s">
        <v>2381</v>
      </c>
      <c r="E2025" s="11" t="s">
        <v>2380</v>
      </c>
      <c r="F2025" s="11" t="s">
        <v>2380</v>
      </c>
      <c r="G2025" s="11">
        <v>1</v>
      </c>
      <c r="H2025" s="58" t="s">
        <v>2380</v>
      </c>
      <c r="I2025" s="11" t="str">
        <f t="shared" si="68"/>
        <v>Healthy Weight</v>
      </c>
      <c r="J2025" s="43" t="str">
        <f t="shared" si="69"/>
        <v>Normal</v>
      </c>
    </row>
    <row r="2026" spans="1:10" x14ac:dyDescent="0.25">
      <c r="A2026" s="11" t="s">
        <v>342</v>
      </c>
      <c r="B2026" s="11">
        <v>29.77</v>
      </c>
      <c r="C2026" s="11">
        <v>9.9</v>
      </c>
      <c r="D2026" s="11" t="s">
        <v>2380</v>
      </c>
      <c r="E2026" s="11" t="s">
        <v>2380</v>
      </c>
      <c r="F2026" s="11" t="s">
        <v>2380</v>
      </c>
      <c r="G2026" s="12">
        <v>0</v>
      </c>
      <c r="H2026" s="41" t="s">
        <v>2380</v>
      </c>
      <c r="I2026" s="11" t="str">
        <f t="shared" si="68"/>
        <v>Overweight</v>
      </c>
      <c r="J2026" s="43" t="str">
        <f t="shared" si="69"/>
        <v>Diabetes</v>
      </c>
    </row>
    <row r="2027" spans="1:10" x14ac:dyDescent="0.25">
      <c r="A2027" s="11" t="s">
        <v>341</v>
      </c>
      <c r="B2027" s="11">
        <v>46.53</v>
      </c>
      <c r="C2027" s="11">
        <v>4.84</v>
      </c>
      <c r="D2027" s="11" t="s">
        <v>2381</v>
      </c>
      <c r="E2027" s="11" t="s">
        <v>2380</v>
      </c>
      <c r="F2027" s="11" t="s">
        <v>2380</v>
      </c>
      <c r="G2027" s="12">
        <v>0</v>
      </c>
      <c r="H2027" s="58" t="s">
        <v>2380</v>
      </c>
      <c r="I2027" s="11" t="str">
        <f t="shared" si="68"/>
        <v>Obesity</v>
      </c>
      <c r="J2027" s="43" t="str">
        <f t="shared" si="69"/>
        <v>Normal</v>
      </c>
    </row>
    <row r="2028" spans="1:10" x14ac:dyDescent="0.25">
      <c r="A2028" s="11" t="s">
        <v>340</v>
      </c>
      <c r="B2028" s="11">
        <v>23.4</v>
      </c>
      <c r="C2028" s="11">
        <v>5.53</v>
      </c>
      <c r="D2028" s="11" t="s">
        <v>2380</v>
      </c>
      <c r="E2028" s="11" t="s">
        <v>2380</v>
      </c>
      <c r="F2028" s="11" t="s">
        <v>2382</v>
      </c>
      <c r="G2028" s="11">
        <v>1</v>
      </c>
      <c r="H2028" s="41" t="s">
        <v>2380</v>
      </c>
      <c r="I2028" s="11" t="str">
        <f t="shared" si="68"/>
        <v>Healthy Weight</v>
      </c>
      <c r="J2028" s="43" t="str">
        <f t="shared" si="69"/>
        <v>Normal</v>
      </c>
    </row>
    <row r="2029" spans="1:10" x14ac:dyDescent="0.25">
      <c r="A2029" s="11" t="s">
        <v>339</v>
      </c>
      <c r="B2029" s="11">
        <v>30</v>
      </c>
      <c r="C2029" s="11">
        <v>4.33</v>
      </c>
      <c r="D2029" s="11" t="s">
        <v>2381</v>
      </c>
      <c r="E2029" s="11" t="s">
        <v>2380</v>
      </c>
      <c r="F2029" s="11" t="s">
        <v>2380</v>
      </c>
      <c r="G2029" s="12">
        <v>0</v>
      </c>
      <c r="H2029" s="58" t="s">
        <v>2380</v>
      </c>
      <c r="I2029" s="11" t="str">
        <f t="shared" si="68"/>
        <v>Obesity</v>
      </c>
      <c r="J2029" s="43" t="str">
        <f t="shared" si="69"/>
        <v>Normal</v>
      </c>
    </row>
    <row r="2030" spans="1:10" x14ac:dyDescent="0.25">
      <c r="A2030" s="11" t="s">
        <v>338</v>
      </c>
      <c r="B2030" s="11">
        <v>29.15</v>
      </c>
      <c r="C2030" s="11">
        <v>4.91</v>
      </c>
      <c r="D2030" s="11" t="s">
        <v>2381</v>
      </c>
      <c r="E2030" s="11" t="s">
        <v>2380</v>
      </c>
      <c r="F2030" s="11" t="s">
        <v>2380</v>
      </c>
      <c r="G2030" s="12">
        <v>0</v>
      </c>
      <c r="H2030" s="58" t="s">
        <v>2380</v>
      </c>
      <c r="I2030" s="11" t="str">
        <f t="shared" si="68"/>
        <v>Overweight</v>
      </c>
      <c r="J2030" s="43" t="str">
        <f t="shared" si="69"/>
        <v>Normal</v>
      </c>
    </row>
    <row r="2031" spans="1:10" x14ac:dyDescent="0.25">
      <c r="A2031" s="11" t="s">
        <v>337</v>
      </c>
      <c r="B2031" s="11">
        <v>34.865000000000002</v>
      </c>
      <c r="C2031" s="11">
        <v>4.8</v>
      </c>
      <c r="D2031" s="11" t="s">
        <v>2380</v>
      </c>
      <c r="E2031" s="11" t="s">
        <v>2380</v>
      </c>
      <c r="F2031" s="11" t="s">
        <v>2380</v>
      </c>
      <c r="G2031" s="12">
        <v>0</v>
      </c>
      <c r="H2031" s="41" t="s">
        <v>2380</v>
      </c>
      <c r="I2031" s="11" t="str">
        <f t="shared" si="68"/>
        <v>Obesity</v>
      </c>
      <c r="J2031" s="43" t="str">
        <f t="shared" si="69"/>
        <v>Normal</v>
      </c>
    </row>
    <row r="2032" spans="1:10" x14ac:dyDescent="0.25">
      <c r="A2032" s="11" t="s">
        <v>336</v>
      </c>
      <c r="B2032" s="11">
        <v>28.12</v>
      </c>
      <c r="C2032" s="11">
        <v>5.55</v>
      </c>
      <c r="D2032" s="11" t="s">
        <v>2381</v>
      </c>
      <c r="E2032" s="11" t="s">
        <v>2381</v>
      </c>
      <c r="F2032" s="11" t="s">
        <v>2380</v>
      </c>
      <c r="G2032" s="11">
        <v>2</v>
      </c>
      <c r="H2032" s="58" t="s">
        <v>2380</v>
      </c>
      <c r="I2032" s="11" t="str">
        <f t="shared" si="68"/>
        <v>Overweight</v>
      </c>
      <c r="J2032" s="43" t="str">
        <f t="shared" si="69"/>
        <v>Normal</v>
      </c>
    </row>
    <row r="2033" spans="1:10" x14ac:dyDescent="0.25">
      <c r="A2033" s="11" t="s">
        <v>335</v>
      </c>
      <c r="B2033" s="11">
        <v>29.45</v>
      </c>
      <c r="C2033" s="11">
        <v>5.24</v>
      </c>
      <c r="D2033" s="11" t="s">
        <v>2381</v>
      </c>
      <c r="E2033" s="11" t="s">
        <v>2380</v>
      </c>
      <c r="F2033" s="11" t="s">
        <v>2380</v>
      </c>
      <c r="G2033" s="12">
        <v>0</v>
      </c>
      <c r="H2033" s="58" t="s">
        <v>2380</v>
      </c>
      <c r="I2033" s="11" t="str">
        <f t="shared" si="68"/>
        <v>Overweight</v>
      </c>
      <c r="J2033" s="43" t="str">
        <f t="shared" si="69"/>
        <v>Normal</v>
      </c>
    </row>
    <row r="2034" spans="1:10" x14ac:dyDescent="0.25">
      <c r="A2034" s="11" t="s">
        <v>334</v>
      </c>
      <c r="B2034" s="11">
        <v>27.94</v>
      </c>
      <c r="C2034" s="11">
        <v>6.08</v>
      </c>
      <c r="D2034" s="11" t="s">
        <v>2380</v>
      </c>
      <c r="E2034" s="11" t="s">
        <v>2380</v>
      </c>
      <c r="F2034" s="11" t="s">
        <v>2382</v>
      </c>
      <c r="G2034" s="11">
        <v>1</v>
      </c>
      <c r="H2034" s="41" t="s">
        <v>2380</v>
      </c>
      <c r="I2034" s="11" t="str">
        <f t="shared" si="68"/>
        <v>Overweight</v>
      </c>
      <c r="J2034" s="43" t="str">
        <f t="shared" si="69"/>
        <v>Prediabetes</v>
      </c>
    </row>
    <row r="2035" spans="1:10" x14ac:dyDescent="0.25">
      <c r="A2035" s="11" t="s">
        <v>333</v>
      </c>
      <c r="B2035" s="11">
        <v>27.2</v>
      </c>
      <c r="C2035" s="11">
        <v>5.83</v>
      </c>
      <c r="D2035" s="11" t="s">
        <v>2380</v>
      </c>
      <c r="E2035" s="11" t="s">
        <v>2380</v>
      </c>
      <c r="F2035" s="11" t="s">
        <v>2382</v>
      </c>
      <c r="G2035" s="11">
        <v>1</v>
      </c>
      <c r="H2035" s="41" t="s">
        <v>2380</v>
      </c>
      <c r="I2035" s="11" t="str">
        <f t="shared" si="68"/>
        <v>Overweight</v>
      </c>
      <c r="J2035" s="43" t="str">
        <f t="shared" si="69"/>
        <v>Prediabetes</v>
      </c>
    </row>
    <row r="2036" spans="1:10" x14ac:dyDescent="0.25">
      <c r="A2036" s="11" t="s">
        <v>332</v>
      </c>
      <c r="B2036" s="11">
        <v>33.344999999999999</v>
      </c>
      <c r="C2036" s="11">
        <v>4.29</v>
      </c>
      <c r="D2036" s="11" t="s">
        <v>2380</v>
      </c>
      <c r="E2036" s="11" t="s">
        <v>2380</v>
      </c>
      <c r="F2036" s="11" t="s">
        <v>2380</v>
      </c>
      <c r="G2036" s="11">
        <v>1</v>
      </c>
      <c r="H2036" s="41" t="s">
        <v>2380</v>
      </c>
      <c r="I2036" s="11" t="str">
        <f t="shared" si="68"/>
        <v>Obesity</v>
      </c>
      <c r="J2036" s="43" t="str">
        <f t="shared" si="69"/>
        <v>Normal</v>
      </c>
    </row>
    <row r="2037" spans="1:10" x14ac:dyDescent="0.25">
      <c r="A2037" s="11" t="s">
        <v>331</v>
      </c>
      <c r="B2037" s="11">
        <v>29.925000000000001</v>
      </c>
      <c r="C2037" s="11">
        <v>5.3</v>
      </c>
      <c r="D2037" s="11" t="s">
        <v>2380</v>
      </c>
      <c r="E2037" s="11" t="s">
        <v>2380</v>
      </c>
      <c r="F2037" s="11" t="s">
        <v>2380</v>
      </c>
      <c r="G2037" s="11">
        <v>1</v>
      </c>
      <c r="H2037" s="41" t="s">
        <v>2380</v>
      </c>
      <c r="I2037" s="11" t="str">
        <f t="shared" si="68"/>
        <v>Overweight</v>
      </c>
      <c r="J2037" s="43" t="str">
        <f t="shared" si="69"/>
        <v>Normal</v>
      </c>
    </row>
    <row r="2038" spans="1:10" x14ac:dyDescent="0.25">
      <c r="A2038" s="11" t="s">
        <v>330</v>
      </c>
      <c r="B2038" s="11">
        <v>24.225000000000001</v>
      </c>
      <c r="C2038" s="11">
        <v>4.42</v>
      </c>
      <c r="D2038" s="11" t="s">
        <v>2380</v>
      </c>
      <c r="E2038" s="11" t="s">
        <v>2380</v>
      </c>
      <c r="F2038" s="11" t="s">
        <v>2380</v>
      </c>
      <c r="G2038" s="11">
        <v>1</v>
      </c>
      <c r="H2038" s="41" t="s">
        <v>2380</v>
      </c>
      <c r="I2038" s="11" t="str">
        <f t="shared" si="68"/>
        <v>Healthy Weight</v>
      </c>
      <c r="J2038" s="43" t="str">
        <f t="shared" si="69"/>
        <v>Normal</v>
      </c>
    </row>
    <row r="2039" spans="1:10" x14ac:dyDescent="0.25">
      <c r="A2039" s="11" t="s">
        <v>329</v>
      </c>
      <c r="B2039" s="11">
        <v>29.68</v>
      </c>
      <c r="C2039" s="11">
        <v>5.68</v>
      </c>
      <c r="D2039" s="11" t="s">
        <v>2380</v>
      </c>
      <c r="E2039" s="11" t="s">
        <v>2381</v>
      </c>
      <c r="F2039" s="11" t="s">
        <v>2380</v>
      </c>
      <c r="G2039" s="11">
        <v>1</v>
      </c>
      <c r="H2039" s="41" t="s">
        <v>2380</v>
      </c>
      <c r="I2039" s="11" t="str">
        <f t="shared" si="68"/>
        <v>Overweight</v>
      </c>
      <c r="J2039" s="43" t="str">
        <f t="shared" si="69"/>
        <v>Normal</v>
      </c>
    </row>
    <row r="2040" spans="1:10" x14ac:dyDescent="0.25">
      <c r="A2040" s="11" t="s">
        <v>328</v>
      </c>
      <c r="B2040" s="11">
        <v>20.614999999999998</v>
      </c>
      <c r="C2040" s="11">
        <v>6.05</v>
      </c>
      <c r="D2040" s="11" t="s">
        <v>2380</v>
      </c>
      <c r="E2040" s="11" t="s">
        <v>2380</v>
      </c>
      <c r="F2040" s="11" t="s">
        <v>2382</v>
      </c>
      <c r="G2040" s="11">
        <v>1</v>
      </c>
      <c r="H2040" s="41" t="s">
        <v>2380</v>
      </c>
      <c r="I2040" s="11" t="str">
        <f t="shared" si="68"/>
        <v>Healthy Weight</v>
      </c>
      <c r="J2040" s="43" t="str">
        <f t="shared" si="69"/>
        <v>Prediabetes</v>
      </c>
    </row>
    <row r="2041" spans="1:10" x14ac:dyDescent="0.25">
      <c r="A2041" s="11" t="s">
        <v>327</v>
      </c>
      <c r="B2041" s="11">
        <v>32.119999999999997</v>
      </c>
      <c r="C2041" s="11">
        <v>5.33</v>
      </c>
      <c r="D2041" s="11" t="s">
        <v>2380</v>
      </c>
      <c r="E2041" s="11" t="s">
        <v>2381</v>
      </c>
      <c r="F2041" s="11" t="s">
        <v>2380</v>
      </c>
      <c r="G2041" s="11">
        <v>1</v>
      </c>
      <c r="H2041" s="41" t="s">
        <v>2380</v>
      </c>
      <c r="I2041" s="11" t="str">
        <f t="shared" si="68"/>
        <v>Obesity</v>
      </c>
      <c r="J2041" s="43" t="str">
        <f t="shared" si="69"/>
        <v>Normal</v>
      </c>
    </row>
    <row r="2042" spans="1:10" x14ac:dyDescent="0.25">
      <c r="A2042" s="11" t="s">
        <v>326</v>
      </c>
      <c r="B2042" s="11">
        <v>27.36</v>
      </c>
      <c r="C2042" s="11">
        <v>6.22</v>
      </c>
      <c r="D2042" s="11" t="s">
        <v>2380</v>
      </c>
      <c r="E2042" s="11" t="s">
        <v>2380</v>
      </c>
      <c r="F2042" s="11" t="s">
        <v>2380</v>
      </c>
      <c r="G2042" s="12">
        <v>0</v>
      </c>
      <c r="H2042" s="41" t="s">
        <v>2380</v>
      </c>
      <c r="I2042" s="11" t="str">
        <f t="shared" si="68"/>
        <v>Overweight</v>
      </c>
      <c r="J2042" s="43" t="str">
        <f t="shared" si="69"/>
        <v>Prediabetes</v>
      </c>
    </row>
    <row r="2043" spans="1:10" x14ac:dyDescent="0.25">
      <c r="A2043" s="11" t="s">
        <v>325</v>
      </c>
      <c r="B2043" s="11">
        <v>17.385000000000002</v>
      </c>
      <c r="C2043" s="11">
        <v>5.84</v>
      </c>
      <c r="D2043" s="11" t="s">
        <v>2380</v>
      </c>
      <c r="E2043" s="11" t="s">
        <v>2380</v>
      </c>
      <c r="F2043" s="11" t="s">
        <v>2380</v>
      </c>
      <c r="G2043" s="12">
        <v>0</v>
      </c>
      <c r="H2043" s="41" t="s">
        <v>2380</v>
      </c>
      <c r="I2043" s="11" t="str">
        <f t="shared" si="68"/>
        <v>Underweight</v>
      </c>
      <c r="J2043" s="43" t="str">
        <f t="shared" si="69"/>
        <v>Prediabetes</v>
      </c>
    </row>
    <row r="2044" spans="1:10" x14ac:dyDescent="0.25">
      <c r="A2044" s="11" t="s">
        <v>324</v>
      </c>
      <c r="B2044" s="11">
        <v>30.13</v>
      </c>
      <c r="C2044" s="11">
        <v>5.71</v>
      </c>
      <c r="D2044" s="11" t="s">
        <v>2380</v>
      </c>
      <c r="E2044" s="11" t="s">
        <v>2381</v>
      </c>
      <c r="F2044" s="11" t="s">
        <v>2380</v>
      </c>
      <c r="G2044" s="11">
        <v>1</v>
      </c>
      <c r="H2044" s="41" t="s">
        <v>2380</v>
      </c>
      <c r="I2044" s="11" t="str">
        <f t="shared" si="68"/>
        <v>Obesity</v>
      </c>
      <c r="J2044" s="43" t="str">
        <f t="shared" si="69"/>
        <v>Prediabetes</v>
      </c>
    </row>
    <row r="2045" spans="1:10" x14ac:dyDescent="0.25">
      <c r="A2045" s="11" t="s">
        <v>323</v>
      </c>
      <c r="B2045" s="11">
        <v>25.44</v>
      </c>
      <c r="C2045" s="11">
        <v>6.04</v>
      </c>
      <c r="D2045" s="11" t="s">
        <v>2381</v>
      </c>
      <c r="E2045" s="11" t="s">
        <v>2380</v>
      </c>
      <c r="F2045" s="11" t="s">
        <v>2382</v>
      </c>
      <c r="G2045" s="11">
        <v>1</v>
      </c>
      <c r="H2045" s="58" t="s">
        <v>2380</v>
      </c>
      <c r="I2045" s="11" t="str">
        <f t="shared" si="68"/>
        <v>Overweight</v>
      </c>
      <c r="J2045" s="43" t="str">
        <f t="shared" si="69"/>
        <v>Prediabetes</v>
      </c>
    </row>
    <row r="2046" spans="1:10" x14ac:dyDescent="0.25">
      <c r="A2046" s="11" t="s">
        <v>322</v>
      </c>
      <c r="B2046" s="11">
        <v>39.805</v>
      </c>
      <c r="C2046" s="11">
        <v>4.38</v>
      </c>
      <c r="D2046" s="11" t="s">
        <v>2380</v>
      </c>
      <c r="E2046" s="11" t="s">
        <v>2381</v>
      </c>
      <c r="F2046" s="11" t="s">
        <v>2380</v>
      </c>
      <c r="G2046" s="11">
        <v>1</v>
      </c>
      <c r="H2046" s="41" t="s">
        <v>2380</v>
      </c>
      <c r="I2046" s="11" t="str">
        <f t="shared" si="68"/>
        <v>Obesity</v>
      </c>
      <c r="J2046" s="43" t="str">
        <f t="shared" si="69"/>
        <v>Normal</v>
      </c>
    </row>
    <row r="2047" spans="1:10" x14ac:dyDescent="0.25">
      <c r="A2047" s="11" t="s">
        <v>321</v>
      </c>
      <c r="B2047" s="11">
        <v>30.4</v>
      </c>
      <c r="C2047" s="11">
        <v>5.56</v>
      </c>
      <c r="D2047" s="11" t="s">
        <v>2381</v>
      </c>
      <c r="E2047" s="11" t="s">
        <v>2381</v>
      </c>
      <c r="F2047" s="11" t="s">
        <v>2380</v>
      </c>
      <c r="G2047" s="11">
        <v>1</v>
      </c>
      <c r="H2047" s="58" t="s">
        <v>2380</v>
      </c>
      <c r="I2047" s="11" t="str">
        <f t="shared" si="68"/>
        <v>Obesity</v>
      </c>
      <c r="J2047" s="43" t="str">
        <f t="shared" si="69"/>
        <v>Normal</v>
      </c>
    </row>
    <row r="2048" spans="1:10" x14ac:dyDescent="0.25">
      <c r="A2048" s="11" t="s">
        <v>320</v>
      </c>
      <c r="B2048" s="11">
        <v>23.18</v>
      </c>
      <c r="C2048" s="11">
        <v>4.24</v>
      </c>
      <c r="D2048" s="11" t="s">
        <v>2380</v>
      </c>
      <c r="E2048" s="11" t="s">
        <v>2381</v>
      </c>
      <c r="F2048" s="11" t="s">
        <v>2380</v>
      </c>
      <c r="G2048" s="11">
        <v>1</v>
      </c>
      <c r="H2048" s="41" t="s">
        <v>2380</v>
      </c>
      <c r="I2048" s="11" t="str">
        <f t="shared" si="68"/>
        <v>Healthy Weight</v>
      </c>
      <c r="J2048" s="43" t="str">
        <f t="shared" si="69"/>
        <v>Normal</v>
      </c>
    </row>
    <row r="2049" spans="1:10" x14ac:dyDescent="0.25">
      <c r="A2049" s="11" t="s">
        <v>319</v>
      </c>
      <c r="B2049" s="11">
        <v>39.615000000000002</v>
      </c>
      <c r="C2049" s="11">
        <v>6.32</v>
      </c>
      <c r="D2049" s="11" t="s">
        <v>2380</v>
      </c>
      <c r="E2049" s="11" t="s">
        <v>2380</v>
      </c>
      <c r="F2049" s="11" t="s">
        <v>2382</v>
      </c>
      <c r="G2049" s="11">
        <v>1</v>
      </c>
      <c r="H2049" s="41" t="s">
        <v>2380</v>
      </c>
      <c r="I2049" s="11" t="str">
        <f t="shared" si="68"/>
        <v>Obesity</v>
      </c>
      <c r="J2049" s="43" t="str">
        <f t="shared" si="69"/>
        <v>Prediabetes</v>
      </c>
    </row>
    <row r="2050" spans="1:10" x14ac:dyDescent="0.25">
      <c r="A2050" s="11" t="s">
        <v>318</v>
      </c>
      <c r="B2050" s="11">
        <v>30.59</v>
      </c>
      <c r="C2050" s="11">
        <v>6.3</v>
      </c>
      <c r="D2050" s="11" t="s">
        <v>2381</v>
      </c>
      <c r="E2050" s="11" t="s">
        <v>2380</v>
      </c>
      <c r="F2050" s="11" t="s">
        <v>2382</v>
      </c>
      <c r="G2050" s="11">
        <v>1</v>
      </c>
      <c r="H2050" s="58" t="s">
        <v>2380</v>
      </c>
      <c r="I2050" s="11" t="str">
        <f t="shared" si="68"/>
        <v>Obesity</v>
      </c>
      <c r="J2050" s="43" t="str">
        <f t="shared" si="69"/>
        <v>Prediabetes</v>
      </c>
    </row>
    <row r="2051" spans="1:10" x14ac:dyDescent="0.25">
      <c r="A2051" s="11" t="s">
        <v>317</v>
      </c>
      <c r="B2051" s="11">
        <v>16.72</v>
      </c>
      <c r="C2051" s="11">
        <v>4.38</v>
      </c>
      <c r="D2051" s="11" t="s">
        <v>2381</v>
      </c>
      <c r="E2051" s="11" t="s">
        <v>2380</v>
      </c>
      <c r="F2051" s="11" t="s">
        <v>2380</v>
      </c>
      <c r="G2051" s="11">
        <v>1</v>
      </c>
      <c r="H2051" s="58" t="s">
        <v>2380</v>
      </c>
      <c r="I2051" s="11" t="str">
        <f t="shared" ref="I2051:I2114" si="70">IF(B2051 &lt; 18.5, "Underweight", IF(B2051 &lt; 25, "Healthy Weight", IF(B2051 &lt; 30, "Overweight", "Obesity")))</f>
        <v>Underweight</v>
      </c>
      <c r="J2051" s="43" t="str">
        <f t="shared" ref="J2051:J2114" si="71">IF(C2051 &lt; 5.7, "Normal", IF(C2051 &lt;= 6.4, "Prediabetes", "Diabetes"))</f>
        <v>Normal</v>
      </c>
    </row>
    <row r="2052" spans="1:10" x14ac:dyDescent="0.25">
      <c r="A2052" s="11" t="s">
        <v>316</v>
      </c>
      <c r="B2052" s="11">
        <v>26.22</v>
      </c>
      <c r="C2052" s="11">
        <v>4.6500000000000004</v>
      </c>
      <c r="D2052" s="11" t="s">
        <v>2381</v>
      </c>
      <c r="E2052" s="11" t="s">
        <v>2380</v>
      </c>
      <c r="F2052" s="11" t="s">
        <v>2382</v>
      </c>
      <c r="G2052" s="11">
        <v>1</v>
      </c>
      <c r="H2052" s="58" t="s">
        <v>2380</v>
      </c>
      <c r="I2052" s="11" t="str">
        <f t="shared" si="70"/>
        <v>Overweight</v>
      </c>
      <c r="J2052" s="43" t="str">
        <f t="shared" si="71"/>
        <v>Normal</v>
      </c>
    </row>
    <row r="2053" spans="1:10" x14ac:dyDescent="0.25">
      <c r="A2053" s="11" t="s">
        <v>315</v>
      </c>
      <c r="B2053" s="11">
        <v>31.824999999999999</v>
      </c>
      <c r="C2053" s="11">
        <v>4.7</v>
      </c>
      <c r="D2053" s="11" t="s">
        <v>2380</v>
      </c>
      <c r="E2053" s="11" t="s">
        <v>2380</v>
      </c>
      <c r="F2053" s="11" t="s">
        <v>2382</v>
      </c>
      <c r="G2053" s="11">
        <v>1</v>
      </c>
      <c r="H2053" s="41" t="s">
        <v>2380</v>
      </c>
      <c r="I2053" s="11" t="str">
        <f t="shared" si="70"/>
        <v>Obesity</v>
      </c>
      <c r="J2053" s="43" t="str">
        <f t="shared" si="71"/>
        <v>Normal</v>
      </c>
    </row>
    <row r="2054" spans="1:10" x14ac:dyDescent="0.25">
      <c r="A2054" s="11" t="s">
        <v>314</v>
      </c>
      <c r="B2054" s="11">
        <v>25.745000000000001</v>
      </c>
      <c r="C2054" s="11">
        <v>4.34</v>
      </c>
      <c r="D2054" s="11" t="s">
        <v>2380</v>
      </c>
      <c r="E2054" s="11" t="s">
        <v>2380</v>
      </c>
      <c r="F2054" s="11" t="s">
        <v>2382</v>
      </c>
      <c r="G2054" s="11">
        <v>1</v>
      </c>
      <c r="H2054" s="41" t="s">
        <v>2380</v>
      </c>
      <c r="I2054" s="11" t="str">
        <f t="shared" si="70"/>
        <v>Overweight</v>
      </c>
      <c r="J2054" s="43" t="str">
        <f t="shared" si="71"/>
        <v>Normal</v>
      </c>
    </row>
    <row r="2055" spans="1:10" x14ac:dyDescent="0.25">
      <c r="A2055" s="11" t="s">
        <v>313</v>
      </c>
      <c r="B2055" s="11">
        <v>24.605</v>
      </c>
      <c r="C2055" s="11">
        <v>5.62</v>
      </c>
      <c r="D2055" s="11" t="s">
        <v>2380</v>
      </c>
      <c r="E2055" s="11" t="s">
        <v>2380</v>
      </c>
      <c r="F2055" s="11" t="s">
        <v>2382</v>
      </c>
      <c r="G2055" s="11">
        <v>1</v>
      </c>
      <c r="H2055" s="41" t="s">
        <v>2380</v>
      </c>
      <c r="I2055" s="11" t="str">
        <f t="shared" si="70"/>
        <v>Healthy Weight</v>
      </c>
      <c r="J2055" s="43" t="str">
        <f t="shared" si="71"/>
        <v>Normal</v>
      </c>
    </row>
    <row r="2056" spans="1:10" x14ac:dyDescent="0.25">
      <c r="A2056" s="11" t="s">
        <v>312</v>
      </c>
      <c r="B2056" s="11">
        <v>24.51</v>
      </c>
      <c r="C2056" s="11">
        <v>4.24</v>
      </c>
      <c r="D2056" s="11" t="s">
        <v>2380</v>
      </c>
      <c r="E2056" s="11" t="s">
        <v>2380</v>
      </c>
      <c r="F2056" s="11" t="s">
        <v>2382</v>
      </c>
      <c r="G2056" s="11">
        <v>1</v>
      </c>
      <c r="H2056" s="41" t="s">
        <v>2380</v>
      </c>
      <c r="I2056" s="11" t="str">
        <f t="shared" si="70"/>
        <v>Healthy Weight</v>
      </c>
      <c r="J2056" s="43" t="str">
        <f t="shared" si="71"/>
        <v>Normal</v>
      </c>
    </row>
    <row r="2057" spans="1:10" x14ac:dyDescent="0.25">
      <c r="A2057" s="11" t="s">
        <v>311</v>
      </c>
      <c r="B2057" s="11">
        <v>31.065000000000001</v>
      </c>
      <c r="C2057" s="11">
        <v>4.57</v>
      </c>
      <c r="D2057" s="11" t="s">
        <v>2381</v>
      </c>
      <c r="E2057" s="11" t="s">
        <v>2380</v>
      </c>
      <c r="F2057" s="11" t="s">
        <v>2380</v>
      </c>
      <c r="G2057" s="12">
        <v>0</v>
      </c>
      <c r="H2057" s="58" t="s">
        <v>2380</v>
      </c>
      <c r="I2057" s="11" t="str">
        <f t="shared" si="70"/>
        <v>Obesity</v>
      </c>
      <c r="J2057" s="43" t="str">
        <f t="shared" si="71"/>
        <v>Normal</v>
      </c>
    </row>
    <row r="2058" spans="1:10" x14ac:dyDescent="0.25">
      <c r="A2058" s="11" t="s">
        <v>310</v>
      </c>
      <c r="B2058" s="11">
        <v>28.12</v>
      </c>
      <c r="C2058" s="11">
        <v>5.05</v>
      </c>
      <c r="D2058" s="11" t="s">
        <v>2380</v>
      </c>
      <c r="E2058" s="11" t="s">
        <v>2380</v>
      </c>
      <c r="F2058" s="11" t="s">
        <v>2380</v>
      </c>
      <c r="G2058" s="12">
        <v>0</v>
      </c>
      <c r="H2058" s="41" t="s">
        <v>2380</v>
      </c>
      <c r="I2058" s="11" t="str">
        <f t="shared" si="70"/>
        <v>Overweight</v>
      </c>
      <c r="J2058" s="43" t="str">
        <f t="shared" si="71"/>
        <v>Normal</v>
      </c>
    </row>
    <row r="2059" spans="1:10" x14ac:dyDescent="0.25">
      <c r="A2059" s="11" t="s">
        <v>309</v>
      </c>
      <c r="B2059" s="11">
        <v>38.06</v>
      </c>
      <c r="C2059" s="11">
        <v>6.16</v>
      </c>
      <c r="D2059" s="11" t="s">
        <v>2380</v>
      </c>
      <c r="E2059" s="11" t="s">
        <v>2380</v>
      </c>
      <c r="F2059" s="11" t="s">
        <v>2380</v>
      </c>
      <c r="G2059" s="12">
        <v>0</v>
      </c>
      <c r="H2059" s="41" t="s">
        <v>2380</v>
      </c>
      <c r="I2059" s="11" t="str">
        <f t="shared" si="70"/>
        <v>Obesity</v>
      </c>
      <c r="J2059" s="43" t="str">
        <f t="shared" si="71"/>
        <v>Prediabetes</v>
      </c>
    </row>
    <row r="2060" spans="1:10" x14ac:dyDescent="0.25">
      <c r="A2060" s="11" t="s">
        <v>308</v>
      </c>
      <c r="B2060" s="11">
        <v>24.96</v>
      </c>
      <c r="C2060" s="11">
        <v>4.57</v>
      </c>
      <c r="D2060" s="11" t="s">
        <v>2380</v>
      </c>
      <c r="E2060" s="11" t="s">
        <v>2380</v>
      </c>
      <c r="F2060" s="11" t="s">
        <v>2380</v>
      </c>
      <c r="G2060" s="12">
        <v>0</v>
      </c>
      <c r="H2060" s="41" t="s">
        <v>2380</v>
      </c>
      <c r="I2060" s="11" t="str">
        <f t="shared" si="70"/>
        <v>Healthy Weight</v>
      </c>
      <c r="J2060" s="43" t="str">
        <f t="shared" si="71"/>
        <v>Normal</v>
      </c>
    </row>
    <row r="2061" spans="1:10" x14ac:dyDescent="0.25">
      <c r="A2061" s="11" t="s">
        <v>307</v>
      </c>
      <c r="B2061" s="11">
        <v>17.670000000000002</v>
      </c>
      <c r="C2061" s="11">
        <v>5.53</v>
      </c>
      <c r="D2061" s="11" t="s">
        <v>2381</v>
      </c>
      <c r="E2061" s="11" t="s">
        <v>2380</v>
      </c>
      <c r="F2061" s="11" t="s">
        <v>2380</v>
      </c>
      <c r="G2061" s="12">
        <v>0</v>
      </c>
      <c r="H2061" s="58" t="s">
        <v>2380</v>
      </c>
      <c r="I2061" s="11" t="str">
        <f t="shared" si="70"/>
        <v>Underweight</v>
      </c>
      <c r="J2061" s="43" t="str">
        <f t="shared" si="71"/>
        <v>Normal</v>
      </c>
    </row>
    <row r="2062" spans="1:10" x14ac:dyDescent="0.25">
      <c r="A2062" s="11" t="s">
        <v>306</v>
      </c>
      <c r="B2062" s="11">
        <v>31.35</v>
      </c>
      <c r="C2062" s="11">
        <v>5.84</v>
      </c>
      <c r="D2062" s="11" t="s">
        <v>2380</v>
      </c>
      <c r="E2062" s="11" t="s">
        <v>2381</v>
      </c>
      <c r="F2062" s="11" t="s">
        <v>2380</v>
      </c>
      <c r="G2062" s="11">
        <v>1</v>
      </c>
      <c r="H2062" s="41" t="s">
        <v>2380</v>
      </c>
      <c r="I2062" s="11" t="str">
        <f t="shared" si="70"/>
        <v>Obesity</v>
      </c>
      <c r="J2062" s="43" t="str">
        <f t="shared" si="71"/>
        <v>Prediabetes</v>
      </c>
    </row>
    <row r="2063" spans="1:10" x14ac:dyDescent="0.25">
      <c r="A2063" s="11" t="s">
        <v>305</v>
      </c>
      <c r="B2063" s="11">
        <v>28.31</v>
      </c>
      <c r="C2063" s="11">
        <v>6.41</v>
      </c>
      <c r="D2063" s="11" t="s">
        <v>2380</v>
      </c>
      <c r="E2063" s="11" t="s">
        <v>2381</v>
      </c>
      <c r="F2063" s="11" t="s">
        <v>2380</v>
      </c>
      <c r="G2063" s="11">
        <v>1</v>
      </c>
      <c r="H2063" s="41" t="s">
        <v>2380</v>
      </c>
      <c r="I2063" s="11" t="str">
        <f t="shared" si="70"/>
        <v>Overweight</v>
      </c>
      <c r="J2063" s="43" t="str">
        <f t="shared" si="71"/>
        <v>Diabetes</v>
      </c>
    </row>
    <row r="2064" spans="1:10" x14ac:dyDescent="0.25">
      <c r="A2064" s="11" t="s">
        <v>304</v>
      </c>
      <c r="B2064" s="11">
        <v>30.3</v>
      </c>
      <c r="C2064" s="11">
        <v>4.7300000000000004</v>
      </c>
      <c r="D2064" s="11" t="s">
        <v>2381</v>
      </c>
      <c r="E2064" s="11" t="s">
        <v>2380</v>
      </c>
      <c r="F2064" s="11" t="s">
        <v>2382</v>
      </c>
      <c r="G2064" s="11">
        <v>1</v>
      </c>
      <c r="H2064" s="58" t="s">
        <v>2380</v>
      </c>
      <c r="I2064" s="11" t="str">
        <f t="shared" si="70"/>
        <v>Obesity</v>
      </c>
      <c r="J2064" s="43" t="str">
        <f t="shared" si="71"/>
        <v>Normal</v>
      </c>
    </row>
    <row r="2065" spans="1:10" x14ac:dyDescent="0.25">
      <c r="A2065" s="11" t="s">
        <v>303</v>
      </c>
      <c r="B2065" s="11">
        <v>26.4</v>
      </c>
      <c r="C2065" s="11">
        <v>6.22</v>
      </c>
      <c r="D2065" s="11" t="s">
        <v>2381</v>
      </c>
      <c r="E2065" s="11" t="s">
        <v>2380</v>
      </c>
      <c r="F2065" s="11" t="s">
        <v>2380</v>
      </c>
      <c r="G2065" s="12">
        <v>0</v>
      </c>
      <c r="H2065" s="58" t="s">
        <v>2380</v>
      </c>
      <c r="I2065" s="11" t="str">
        <f t="shared" si="70"/>
        <v>Overweight</v>
      </c>
      <c r="J2065" s="43" t="str">
        <f t="shared" si="71"/>
        <v>Prediabetes</v>
      </c>
    </row>
    <row r="2066" spans="1:10" x14ac:dyDescent="0.25">
      <c r="A2066" s="11" t="s">
        <v>302</v>
      </c>
      <c r="B2066" s="11">
        <v>22.135000000000002</v>
      </c>
      <c r="C2066" s="11">
        <v>4.46</v>
      </c>
      <c r="D2066" s="11" t="s">
        <v>2381</v>
      </c>
      <c r="E2066" s="11" t="s">
        <v>2380</v>
      </c>
      <c r="F2066" s="11" t="s">
        <v>2380</v>
      </c>
      <c r="G2066" s="12">
        <v>0</v>
      </c>
      <c r="H2066" s="58" t="s">
        <v>2380</v>
      </c>
      <c r="I2066" s="11" t="str">
        <f t="shared" si="70"/>
        <v>Healthy Weight</v>
      </c>
      <c r="J2066" s="43" t="str">
        <f t="shared" si="71"/>
        <v>Normal</v>
      </c>
    </row>
    <row r="2067" spans="1:10" x14ac:dyDescent="0.25">
      <c r="A2067" s="11" t="s">
        <v>301</v>
      </c>
      <c r="B2067" s="11">
        <v>17.399999999999999</v>
      </c>
      <c r="C2067" s="11">
        <v>4.5</v>
      </c>
      <c r="D2067" s="11" t="s">
        <v>2381</v>
      </c>
      <c r="E2067" s="11" t="s">
        <v>2380</v>
      </c>
      <c r="F2067" s="11" t="s">
        <v>2380</v>
      </c>
      <c r="G2067" s="12">
        <v>0</v>
      </c>
      <c r="H2067" s="58" t="s">
        <v>2380</v>
      </c>
      <c r="I2067" s="11" t="str">
        <f t="shared" si="70"/>
        <v>Underweight</v>
      </c>
      <c r="J2067" s="43" t="str">
        <f t="shared" si="71"/>
        <v>Normal</v>
      </c>
    </row>
    <row r="2068" spans="1:10" x14ac:dyDescent="0.25">
      <c r="A2068" s="11" t="s">
        <v>299</v>
      </c>
      <c r="B2068" s="11">
        <v>28.06</v>
      </c>
      <c r="C2068" s="11">
        <v>8.93</v>
      </c>
      <c r="D2068" s="11" t="s">
        <v>2380</v>
      </c>
      <c r="E2068" s="11" t="s">
        <v>2380</v>
      </c>
      <c r="F2068" s="11" t="s">
        <v>2380</v>
      </c>
      <c r="G2068" s="12">
        <v>0</v>
      </c>
      <c r="H2068" s="41" t="s">
        <v>2380</v>
      </c>
      <c r="I2068" s="11" t="str">
        <f t="shared" si="70"/>
        <v>Overweight</v>
      </c>
      <c r="J2068" s="43" t="str">
        <f t="shared" si="71"/>
        <v>Diabetes</v>
      </c>
    </row>
    <row r="2069" spans="1:10" x14ac:dyDescent="0.25">
      <c r="A2069" s="11" t="s">
        <v>298</v>
      </c>
      <c r="B2069" s="11">
        <v>31.13</v>
      </c>
      <c r="C2069" s="11">
        <v>11.02</v>
      </c>
      <c r="D2069" s="11" t="s">
        <v>2380</v>
      </c>
      <c r="E2069" s="11" t="s">
        <v>2380</v>
      </c>
      <c r="F2069" s="11" t="s">
        <v>2380</v>
      </c>
      <c r="G2069" s="12">
        <v>0</v>
      </c>
      <c r="H2069" s="41" t="s">
        <v>2380</v>
      </c>
      <c r="I2069" s="11" t="str">
        <f t="shared" si="70"/>
        <v>Obesity</v>
      </c>
      <c r="J2069" s="43" t="str">
        <f t="shared" si="71"/>
        <v>Diabetes</v>
      </c>
    </row>
    <row r="2070" spans="1:10" x14ac:dyDescent="0.25">
      <c r="A2070" s="11" t="s">
        <v>297</v>
      </c>
      <c r="B2070" s="11">
        <v>18.46</v>
      </c>
      <c r="C2070" s="11">
        <v>5.25</v>
      </c>
      <c r="D2070" s="11" t="s">
        <v>2380</v>
      </c>
      <c r="E2070" s="11" t="s">
        <v>2380</v>
      </c>
      <c r="F2070" s="11" t="s">
        <v>2380</v>
      </c>
      <c r="G2070" s="12">
        <v>0</v>
      </c>
      <c r="H2070" s="41" t="s">
        <v>2380</v>
      </c>
      <c r="I2070" s="11" t="str">
        <f t="shared" si="70"/>
        <v>Underweight</v>
      </c>
      <c r="J2070" s="43" t="str">
        <f t="shared" si="71"/>
        <v>Normal</v>
      </c>
    </row>
    <row r="2071" spans="1:10" x14ac:dyDescent="0.25">
      <c r="A2071" s="11" t="s">
        <v>296</v>
      </c>
      <c r="B2071" s="11">
        <v>17.3</v>
      </c>
      <c r="C2071" s="11">
        <v>4.75</v>
      </c>
      <c r="D2071" s="11" t="s">
        <v>2380</v>
      </c>
      <c r="E2071" s="11" t="s">
        <v>2380</v>
      </c>
      <c r="F2071" s="11" t="s">
        <v>2380</v>
      </c>
      <c r="G2071" s="12">
        <v>0</v>
      </c>
      <c r="H2071" s="41" t="s">
        <v>2380</v>
      </c>
      <c r="I2071" s="11" t="str">
        <f t="shared" si="70"/>
        <v>Underweight</v>
      </c>
      <c r="J2071" s="43" t="str">
        <f t="shared" si="71"/>
        <v>Normal</v>
      </c>
    </row>
    <row r="2072" spans="1:10" x14ac:dyDescent="0.25">
      <c r="A2072" s="11" t="s">
        <v>295</v>
      </c>
      <c r="B2072" s="11">
        <v>35.625</v>
      </c>
      <c r="C2072" s="11">
        <v>4.68</v>
      </c>
      <c r="D2072" s="11" t="s">
        <v>2381</v>
      </c>
      <c r="E2072" s="11" t="s">
        <v>2380</v>
      </c>
      <c r="F2072" s="11" t="s">
        <v>2382</v>
      </c>
      <c r="G2072" s="11">
        <v>1</v>
      </c>
      <c r="H2072" s="58" t="s">
        <v>2380</v>
      </c>
      <c r="I2072" s="11" t="str">
        <f t="shared" si="70"/>
        <v>Obesity</v>
      </c>
      <c r="J2072" s="43" t="str">
        <f t="shared" si="71"/>
        <v>Normal</v>
      </c>
    </row>
    <row r="2073" spans="1:10" x14ac:dyDescent="0.25">
      <c r="A2073" s="11" t="s">
        <v>294</v>
      </c>
      <c r="B2073" s="11">
        <v>20.234999999999999</v>
      </c>
      <c r="C2073" s="11">
        <v>6.17</v>
      </c>
      <c r="D2073" s="11" t="s">
        <v>2381</v>
      </c>
      <c r="E2073" s="11" t="s">
        <v>2381</v>
      </c>
      <c r="F2073" s="11" t="s">
        <v>2380</v>
      </c>
      <c r="G2073" s="11">
        <v>2</v>
      </c>
      <c r="H2073" s="58" t="s">
        <v>2380</v>
      </c>
      <c r="I2073" s="11" t="str">
        <f t="shared" si="70"/>
        <v>Healthy Weight</v>
      </c>
      <c r="J2073" s="43" t="str">
        <f t="shared" si="71"/>
        <v>Prediabetes</v>
      </c>
    </row>
    <row r="2074" spans="1:10" x14ac:dyDescent="0.25">
      <c r="A2074" s="11" t="s">
        <v>293</v>
      </c>
      <c r="B2074" s="11">
        <v>27.55</v>
      </c>
      <c r="C2074" s="11">
        <v>4.5599999999999996</v>
      </c>
      <c r="D2074" s="11" t="s">
        <v>2381</v>
      </c>
      <c r="E2074" s="11" t="s">
        <v>2380</v>
      </c>
      <c r="F2074" s="11" t="s">
        <v>2382</v>
      </c>
      <c r="G2074" s="11">
        <v>1</v>
      </c>
      <c r="H2074" s="58" t="s">
        <v>2380</v>
      </c>
      <c r="I2074" s="11" t="str">
        <f t="shared" si="70"/>
        <v>Overweight</v>
      </c>
      <c r="J2074" s="43" t="str">
        <f t="shared" si="71"/>
        <v>Normal</v>
      </c>
    </row>
    <row r="2075" spans="1:10" x14ac:dyDescent="0.25">
      <c r="A2075" s="11" t="s">
        <v>292</v>
      </c>
      <c r="B2075" s="11">
        <v>17.97</v>
      </c>
      <c r="C2075" s="11">
        <v>6.3</v>
      </c>
      <c r="D2075" s="11" t="s">
        <v>2380</v>
      </c>
      <c r="E2075" s="11" t="s">
        <v>2380</v>
      </c>
      <c r="F2075" s="11" t="s">
        <v>2380</v>
      </c>
      <c r="G2075" s="12">
        <v>0</v>
      </c>
      <c r="H2075" s="41" t="s">
        <v>2380</v>
      </c>
      <c r="I2075" s="11" t="str">
        <f t="shared" si="70"/>
        <v>Underweight</v>
      </c>
      <c r="J2075" s="43" t="str">
        <f t="shared" si="71"/>
        <v>Prediabetes</v>
      </c>
    </row>
    <row r="2076" spans="1:10" x14ac:dyDescent="0.25">
      <c r="A2076" s="11" t="s">
        <v>291</v>
      </c>
      <c r="B2076" s="11">
        <v>29.98</v>
      </c>
      <c r="C2076" s="11">
        <v>6.03</v>
      </c>
      <c r="D2076" s="11" t="s">
        <v>2380</v>
      </c>
      <c r="E2076" s="11" t="s">
        <v>2381</v>
      </c>
      <c r="F2076" s="11" t="s">
        <v>2380</v>
      </c>
      <c r="G2076" s="11">
        <v>1</v>
      </c>
      <c r="H2076" s="41" t="s">
        <v>2380</v>
      </c>
      <c r="I2076" s="11" t="str">
        <f t="shared" si="70"/>
        <v>Overweight</v>
      </c>
      <c r="J2076" s="43" t="str">
        <f t="shared" si="71"/>
        <v>Prediabetes</v>
      </c>
    </row>
    <row r="2077" spans="1:10" x14ac:dyDescent="0.25">
      <c r="A2077" s="11" t="s">
        <v>290</v>
      </c>
      <c r="B2077" s="11">
        <v>33.659999999999997</v>
      </c>
      <c r="C2077" s="11">
        <v>4.2</v>
      </c>
      <c r="D2077" s="11" t="s">
        <v>2381</v>
      </c>
      <c r="E2077" s="11" t="s">
        <v>2380</v>
      </c>
      <c r="F2077" s="11" t="s">
        <v>2380</v>
      </c>
      <c r="G2077" s="11">
        <v>1</v>
      </c>
      <c r="H2077" s="58" t="s">
        <v>2380</v>
      </c>
      <c r="I2077" s="11" t="str">
        <f t="shared" si="70"/>
        <v>Obesity</v>
      </c>
      <c r="J2077" s="43" t="str">
        <f t="shared" si="71"/>
        <v>Normal</v>
      </c>
    </row>
    <row r="2078" spans="1:10" x14ac:dyDescent="0.25">
      <c r="A2078" s="11" t="s">
        <v>289</v>
      </c>
      <c r="B2078" s="11">
        <v>32.67</v>
      </c>
      <c r="C2078" s="11">
        <v>5.61</v>
      </c>
      <c r="D2078" s="11" t="s">
        <v>2381</v>
      </c>
      <c r="E2078" s="11" t="s">
        <v>2380</v>
      </c>
      <c r="F2078" s="11" t="s">
        <v>2380</v>
      </c>
      <c r="G2078" s="11">
        <v>1</v>
      </c>
      <c r="H2078" s="58" t="s">
        <v>2380</v>
      </c>
      <c r="I2078" s="11" t="str">
        <f t="shared" si="70"/>
        <v>Obesity</v>
      </c>
      <c r="J2078" s="43" t="str">
        <f t="shared" si="71"/>
        <v>Normal</v>
      </c>
    </row>
    <row r="2079" spans="1:10" x14ac:dyDescent="0.25">
      <c r="A2079" s="11" t="s">
        <v>288</v>
      </c>
      <c r="B2079" s="11">
        <v>30.5</v>
      </c>
      <c r="C2079" s="11">
        <v>5.88</v>
      </c>
      <c r="D2079" s="11" t="s">
        <v>2381</v>
      </c>
      <c r="E2079" s="11" t="s">
        <v>2380</v>
      </c>
      <c r="F2079" s="11" t="s">
        <v>2380</v>
      </c>
      <c r="G2079" s="11">
        <v>1</v>
      </c>
      <c r="H2079" s="58" t="s">
        <v>2380</v>
      </c>
      <c r="I2079" s="11" t="str">
        <f t="shared" si="70"/>
        <v>Obesity</v>
      </c>
      <c r="J2079" s="43" t="str">
        <f t="shared" si="71"/>
        <v>Prediabetes</v>
      </c>
    </row>
    <row r="2080" spans="1:10" x14ac:dyDescent="0.25">
      <c r="A2080" s="11" t="s">
        <v>287</v>
      </c>
      <c r="B2080" s="11">
        <v>23.1</v>
      </c>
      <c r="C2080" s="11">
        <v>5.92</v>
      </c>
      <c r="D2080" s="11" t="s">
        <v>2381</v>
      </c>
      <c r="E2080" s="11" t="s">
        <v>2380</v>
      </c>
      <c r="F2080" s="11" t="s">
        <v>2380</v>
      </c>
      <c r="G2080" s="11">
        <v>1</v>
      </c>
      <c r="H2080" s="58" t="s">
        <v>2380</v>
      </c>
      <c r="I2080" s="11" t="str">
        <f t="shared" si="70"/>
        <v>Healthy Weight</v>
      </c>
      <c r="J2080" s="43" t="str">
        <f t="shared" si="71"/>
        <v>Prediabetes</v>
      </c>
    </row>
    <row r="2081" spans="1:10" x14ac:dyDescent="0.25">
      <c r="A2081" s="11" t="s">
        <v>286</v>
      </c>
      <c r="B2081" s="11">
        <v>39.49</v>
      </c>
      <c r="C2081" s="11">
        <v>4.8099999999999996</v>
      </c>
      <c r="D2081" s="11" t="s">
        <v>2380</v>
      </c>
      <c r="E2081" s="11" t="s">
        <v>2380</v>
      </c>
      <c r="F2081" s="11" t="s">
        <v>2380</v>
      </c>
      <c r="G2081" s="11">
        <v>1</v>
      </c>
      <c r="H2081" s="41" t="s">
        <v>2380</v>
      </c>
      <c r="I2081" s="11" t="str">
        <f t="shared" si="70"/>
        <v>Obesity</v>
      </c>
      <c r="J2081" s="43" t="str">
        <f t="shared" si="71"/>
        <v>Normal</v>
      </c>
    </row>
    <row r="2082" spans="1:10" x14ac:dyDescent="0.25">
      <c r="A2082" s="11" t="s">
        <v>285</v>
      </c>
      <c r="B2082" s="11">
        <v>33.99</v>
      </c>
      <c r="C2082" s="11">
        <v>4.55</v>
      </c>
      <c r="D2082" s="11" t="s">
        <v>2380</v>
      </c>
      <c r="E2082" s="11" t="s">
        <v>2380</v>
      </c>
      <c r="F2082" s="11" t="s">
        <v>2380</v>
      </c>
      <c r="G2082" s="11">
        <v>1</v>
      </c>
      <c r="H2082" s="41" t="s">
        <v>2380</v>
      </c>
      <c r="I2082" s="11" t="str">
        <f t="shared" si="70"/>
        <v>Obesity</v>
      </c>
      <c r="J2082" s="43" t="str">
        <f t="shared" si="71"/>
        <v>Normal</v>
      </c>
    </row>
    <row r="2083" spans="1:10" x14ac:dyDescent="0.25">
      <c r="A2083" s="11" t="s">
        <v>284</v>
      </c>
      <c r="B2083" s="11">
        <v>27.72</v>
      </c>
      <c r="C2083" s="11">
        <v>6.43</v>
      </c>
      <c r="D2083" s="11" t="s">
        <v>2380</v>
      </c>
      <c r="E2083" s="11" t="s">
        <v>2380</v>
      </c>
      <c r="F2083" s="11" t="s">
        <v>2380</v>
      </c>
      <c r="G2083" s="11">
        <v>1</v>
      </c>
      <c r="H2083" s="41" t="s">
        <v>2380</v>
      </c>
      <c r="I2083" s="11" t="str">
        <f t="shared" si="70"/>
        <v>Overweight</v>
      </c>
      <c r="J2083" s="43" t="str">
        <f t="shared" si="71"/>
        <v>Diabetes</v>
      </c>
    </row>
    <row r="2084" spans="1:10" x14ac:dyDescent="0.25">
      <c r="A2084" s="11" t="s">
        <v>283</v>
      </c>
      <c r="B2084" s="11">
        <v>30.59</v>
      </c>
      <c r="C2084" s="11">
        <v>11.62</v>
      </c>
      <c r="D2084" s="11" t="s">
        <v>2380</v>
      </c>
      <c r="E2084" s="11" t="s">
        <v>2380</v>
      </c>
      <c r="F2084" s="11" t="s">
        <v>2380</v>
      </c>
      <c r="G2084" s="12">
        <v>0</v>
      </c>
      <c r="H2084" s="41" t="s">
        <v>2380</v>
      </c>
      <c r="I2084" s="11" t="str">
        <f t="shared" si="70"/>
        <v>Obesity</v>
      </c>
      <c r="J2084" s="43" t="str">
        <f t="shared" si="71"/>
        <v>Diabetes</v>
      </c>
    </row>
    <row r="2085" spans="1:10" x14ac:dyDescent="0.25">
      <c r="A2085" s="11" t="s">
        <v>282</v>
      </c>
      <c r="B2085" s="11">
        <v>22.6</v>
      </c>
      <c r="C2085" s="11">
        <v>6.04</v>
      </c>
      <c r="D2085" s="11" t="s">
        <v>2380</v>
      </c>
      <c r="E2085" s="11" t="s">
        <v>2380</v>
      </c>
      <c r="F2085" s="11" t="s">
        <v>2380</v>
      </c>
      <c r="G2085" s="11">
        <v>1</v>
      </c>
      <c r="H2085" s="41" t="s">
        <v>2380</v>
      </c>
      <c r="I2085" s="11" t="str">
        <f t="shared" si="70"/>
        <v>Healthy Weight</v>
      </c>
      <c r="J2085" s="43" t="str">
        <f t="shared" si="71"/>
        <v>Prediabetes</v>
      </c>
    </row>
    <row r="2086" spans="1:10" x14ac:dyDescent="0.25">
      <c r="A2086" s="11" t="s">
        <v>281</v>
      </c>
      <c r="B2086" s="11">
        <v>28.785</v>
      </c>
      <c r="C2086" s="11">
        <v>8.82</v>
      </c>
      <c r="D2086" s="11" t="s">
        <v>2380</v>
      </c>
      <c r="E2086" s="11" t="s">
        <v>2380</v>
      </c>
      <c r="F2086" s="11" t="s">
        <v>2380</v>
      </c>
      <c r="G2086" s="12">
        <v>0</v>
      </c>
      <c r="H2086" s="41" t="s">
        <v>2380</v>
      </c>
      <c r="I2086" s="11" t="str">
        <f t="shared" si="70"/>
        <v>Overweight</v>
      </c>
      <c r="J2086" s="43" t="str">
        <f t="shared" si="71"/>
        <v>Diabetes</v>
      </c>
    </row>
    <row r="2087" spans="1:10" x14ac:dyDescent="0.25">
      <c r="A2087" s="11" t="s">
        <v>280</v>
      </c>
      <c r="B2087" s="11">
        <v>50.38</v>
      </c>
      <c r="C2087" s="11">
        <v>5.8</v>
      </c>
      <c r="D2087" s="11" t="s">
        <v>2380</v>
      </c>
      <c r="E2087" s="11" t="s">
        <v>2380</v>
      </c>
      <c r="F2087" s="11" t="s">
        <v>2380</v>
      </c>
      <c r="G2087" s="12">
        <v>0</v>
      </c>
      <c r="H2087" s="41" t="s">
        <v>2380</v>
      </c>
      <c r="I2087" s="11" t="str">
        <f t="shared" si="70"/>
        <v>Obesity</v>
      </c>
      <c r="J2087" s="43" t="str">
        <f t="shared" si="71"/>
        <v>Prediabetes</v>
      </c>
    </row>
    <row r="2088" spans="1:10" x14ac:dyDescent="0.25">
      <c r="A2088" s="11" t="s">
        <v>279</v>
      </c>
      <c r="B2088" s="11">
        <v>35.200000000000003</v>
      </c>
      <c r="C2088" s="11">
        <v>4.28</v>
      </c>
      <c r="D2088" s="11" t="s">
        <v>2380</v>
      </c>
      <c r="E2088" s="11" t="s">
        <v>2380</v>
      </c>
      <c r="F2088" s="11" t="s">
        <v>2380</v>
      </c>
      <c r="G2088" s="12">
        <v>0</v>
      </c>
      <c r="H2088" s="41" t="s">
        <v>2380</v>
      </c>
      <c r="I2088" s="11" t="str">
        <f t="shared" si="70"/>
        <v>Obesity</v>
      </c>
      <c r="J2088" s="43" t="str">
        <f t="shared" si="71"/>
        <v>Normal</v>
      </c>
    </row>
    <row r="2089" spans="1:10" x14ac:dyDescent="0.25">
      <c r="A2089" s="11" t="s">
        <v>278</v>
      </c>
      <c r="B2089" s="11">
        <v>35.72</v>
      </c>
      <c r="C2089" s="11">
        <v>5.5</v>
      </c>
      <c r="D2089" s="11" t="s">
        <v>2381</v>
      </c>
      <c r="E2089" s="11" t="s">
        <v>2380</v>
      </c>
      <c r="F2089" s="11" t="s">
        <v>2380</v>
      </c>
      <c r="G2089" s="12">
        <v>0</v>
      </c>
      <c r="H2089" s="58" t="s">
        <v>2380</v>
      </c>
      <c r="I2089" s="11" t="str">
        <f t="shared" si="70"/>
        <v>Obesity</v>
      </c>
      <c r="J2089" s="43" t="str">
        <f t="shared" si="71"/>
        <v>Normal</v>
      </c>
    </row>
    <row r="2090" spans="1:10" x14ac:dyDescent="0.25">
      <c r="A2090" s="11" t="s">
        <v>277</v>
      </c>
      <c r="B2090" s="11">
        <v>24.51</v>
      </c>
      <c r="C2090" s="11">
        <v>4.6900000000000004</v>
      </c>
      <c r="D2090" s="11" t="s">
        <v>2380</v>
      </c>
      <c r="E2090" s="11" t="s">
        <v>2380</v>
      </c>
      <c r="F2090" s="11" t="s">
        <v>2380</v>
      </c>
      <c r="G2090" s="12">
        <v>0</v>
      </c>
      <c r="H2090" s="41" t="s">
        <v>2380</v>
      </c>
      <c r="I2090" s="11" t="str">
        <f t="shared" si="70"/>
        <v>Healthy Weight</v>
      </c>
      <c r="J2090" s="43" t="str">
        <f t="shared" si="71"/>
        <v>Normal</v>
      </c>
    </row>
    <row r="2091" spans="1:10" x14ac:dyDescent="0.25">
      <c r="A2091" s="11" t="s">
        <v>275</v>
      </c>
      <c r="B2091" s="11">
        <v>23.844999999999999</v>
      </c>
      <c r="C2091" s="11">
        <v>4.43</v>
      </c>
      <c r="D2091" s="11" t="s">
        <v>2380</v>
      </c>
      <c r="E2091" s="11" t="s">
        <v>2380</v>
      </c>
      <c r="F2091" s="11" t="s">
        <v>2380</v>
      </c>
      <c r="G2091" s="12">
        <v>0</v>
      </c>
      <c r="H2091" s="41" t="s">
        <v>2380</v>
      </c>
      <c r="I2091" s="11" t="str">
        <f t="shared" si="70"/>
        <v>Healthy Weight</v>
      </c>
      <c r="J2091" s="43" t="str">
        <f t="shared" si="71"/>
        <v>Normal</v>
      </c>
    </row>
    <row r="2092" spans="1:10" x14ac:dyDescent="0.25">
      <c r="A2092" s="11" t="s">
        <v>274</v>
      </c>
      <c r="B2092" s="11">
        <v>15.68</v>
      </c>
      <c r="C2092" s="11">
        <v>6.16</v>
      </c>
      <c r="D2092" s="11" t="s">
        <v>2381</v>
      </c>
      <c r="E2092" s="11" t="s">
        <v>2380</v>
      </c>
      <c r="F2092" s="11" t="s">
        <v>2380</v>
      </c>
      <c r="G2092" s="11">
        <v>1</v>
      </c>
      <c r="H2092" s="58" t="s">
        <v>2380</v>
      </c>
      <c r="I2092" s="11" t="str">
        <f t="shared" si="70"/>
        <v>Underweight</v>
      </c>
      <c r="J2092" s="43" t="str">
        <f t="shared" si="71"/>
        <v>Prediabetes</v>
      </c>
    </row>
    <row r="2093" spans="1:10" x14ac:dyDescent="0.25">
      <c r="A2093" s="11" t="s">
        <v>273</v>
      </c>
      <c r="B2093" s="11">
        <v>32.395000000000003</v>
      </c>
      <c r="C2093" s="11">
        <v>6.66</v>
      </c>
      <c r="D2093" s="11" t="s">
        <v>2380</v>
      </c>
      <c r="E2093" s="11" t="s">
        <v>2380</v>
      </c>
      <c r="F2093" s="11" t="s">
        <v>2380</v>
      </c>
      <c r="G2093" s="12">
        <v>0</v>
      </c>
      <c r="H2093" s="41" t="s">
        <v>2380</v>
      </c>
      <c r="I2093" s="11" t="str">
        <f t="shared" si="70"/>
        <v>Obesity</v>
      </c>
      <c r="J2093" s="43" t="str">
        <f t="shared" si="71"/>
        <v>Diabetes</v>
      </c>
    </row>
    <row r="2094" spans="1:10" x14ac:dyDescent="0.25">
      <c r="A2094" s="11" t="s">
        <v>272</v>
      </c>
      <c r="B2094" s="11">
        <v>23.655000000000001</v>
      </c>
      <c r="C2094" s="11">
        <v>5.92</v>
      </c>
      <c r="D2094" s="11" t="s">
        <v>2380</v>
      </c>
      <c r="E2094" s="11" t="s">
        <v>2380</v>
      </c>
      <c r="F2094" s="11" t="s">
        <v>2380</v>
      </c>
      <c r="G2094" s="11">
        <v>1</v>
      </c>
      <c r="H2094" s="41" t="s">
        <v>2380</v>
      </c>
      <c r="I2094" s="11" t="str">
        <f t="shared" si="70"/>
        <v>Healthy Weight</v>
      </c>
      <c r="J2094" s="43" t="str">
        <f t="shared" si="71"/>
        <v>Prediabetes</v>
      </c>
    </row>
    <row r="2095" spans="1:10" x14ac:dyDescent="0.25">
      <c r="A2095" s="11" t="s">
        <v>271</v>
      </c>
      <c r="B2095" s="11">
        <v>28.4</v>
      </c>
      <c r="C2095" s="11">
        <v>5.97</v>
      </c>
      <c r="D2095" s="11" t="s">
        <v>2380</v>
      </c>
      <c r="E2095" s="11" t="s">
        <v>2380</v>
      </c>
      <c r="F2095" s="11" t="s">
        <v>2382</v>
      </c>
      <c r="G2095" s="11">
        <v>1</v>
      </c>
      <c r="H2095" s="41" t="s">
        <v>2380</v>
      </c>
      <c r="I2095" s="11" t="str">
        <f t="shared" si="70"/>
        <v>Overweight</v>
      </c>
      <c r="J2095" s="43" t="str">
        <f t="shared" si="71"/>
        <v>Prediabetes</v>
      </c>
    </row>
    <row r="2096" spans="1:10" x14ac:dyDescent="0.25">
      <c r="A2096" s="11" t="s">
        <v>270</v>
      </c>
      <c r="B2096" s="11">
        <v>35.42</v>
      </c>
      <c r="C2096" s="11">
        <v>4.6399999999999997</v>
      </c>
      <c r="D2096" s="11" t="s">
        <v>2381</v>
      </c>
      <c r="E2096" s="11" t="s">
        <v>2380</v>
      </c>
      <c r="F2096" s="11" t="s">
        <v>2380</v>
      </c>
      <c r="G2096" s="12">
        <v>0</v>
      </c>
      <c r="H2096" s="58" t="s">
        <v>2380</v>
      </c>
      <c r="I2096" s="11" t="str">
        <f t="shared" si="70"/>
        <v>Obesity</v>
      </c>
      <c r="J2096" s="43" t="str">
        <f t="shared" si="71"/>
        <v>Normal</v>
      </c>
    </row>
    <row r="2097" spans="1:10" x14ac:dyDescent="0.25">
      <c r="A2097" s="11" t="s">
        <v>269</v>
      </c>
      <c r="B2097" s="11">
        <v>26.18</v>
      </c>
      <c r="C2097" s="11">
        <v>6.12</v>
      </c>
      <c r="D2097" s="11" t="s">
        <v>2380</v>
      </c>
      <c r="E2097" s="11" t="s">
        <v>2381</v>
      </c>
      <c r="F2097" s="11" t="s">
        <v>2380</v>
      </c>
      <c r="G2097" s="11">
        <v>1</v>
      </c>
      <c r="H2097" s="41" t="s">
        <v>2380</v>
      </c>
      <c r="I2097" s="11" t="str">
        <f t="shared" si="70"/>
        <v>Overweight</v>
      </c>
      <c r="J2097" s="43" t="str">
        <f t="shared" si="71"/>
        <v>Prediabetes</v>
      </c>
    </row>
    <row r="2098" spans="1:10" x14ac:dyDescent="0.25">
      <c r="A2098" s="11" t="s">
        <v>268</v>
      </c>
      <c r="B2098" s="11">
        <v>20.8</v>
      </c>
      <c r="C2098" s="11">
        <v>4.87</v>
      </c>
      <c r="D2098" s="11" t="s">
        <v>2381</v>
      </c>
      <c r="E2098" s="11" t="s">
        <v>2380</v>
      </c>
      <c r="F2098" s="11" t="s">
        <v>2380</v>
      </c>
      <c r="G2098" s="12">
        <v>0</v>
      </c>
      <c r="H2098" s="58" t="s">
        <v>2380</v>
      </c>
      <c r="I2098" s="11" t="str">
        <f t="shared" si="70"/>
        <v>Healthy Weight</v>
      </c>
      <c r="J2098" s="43" t="str">
        <f t="shared" si="71"/>
        <v>Normal</v>
      </c>
    </row>
    <row r="2099" spans="1:10" x14ac:dyDescent="0.25">
      <c r="A2099" s="11" t="s">
        <v>267</v>
      </c>
      <c r="B2099" s="11">
        <v>15.82</v>
      </c>
      <c r="C2099" s="11">
        <v>4.5999999999999996</v>
      </c>
      <c r="D2099" s="11" t="s">
        <v>2380</v>
      </c>
      <c r="E2099" s="11" t="s">
        <v>2380</v>
      </c>
      <c r="F2099" s="11" t="s">
        <v>2380</v>
      </c>
      <c r="G2099" s="12">
        <v>0</v>
      </c>
      <c r="H2099" s="41" t="s">
        <v>2380</v>
      </c>
      <c r="I2099" s="11" t="str">
        <f t="shared" si="70"/>
        <v>Underweight</v>
      </c>
      <c r="J2099" s="43" t="str">
        <f t="shared" si="71"/>
        <v>Normal</v>
      </c>
    </row>
    <row r="2100" spans="1:10" x14ac:dyDescent="0.25">
      <c r="A2100" s="11" t="s">
        <v>266</v>
      </c>
      <c r="B2100" s="11">
        <v>17.670000000000002</v>
      </c>
      <c r="C2100" s="11">
        <v>4.78</v>
      </c>
      <c r="D2100" s="11" t="s">
        <v>2380</v>
      </c>
      <c r="E2100" s="11" t="s">
        <v>2380</v>
      </c>
      <c r="F2100" s="11" t="s">
        <v>2380</v>
      </c>
      <c r="G2100" s="12">
        <v>0</v>
      </c>
      <c r="H2100" s="41" t="s">
        <v>2380</v>
      </c>
      <c r="I2100" s="11" t="str">
        <f t="shared" si="70"/>
        <v>Underweight</v>
      </c>
      <c r="J2100" s="43" t="str">
        <f t="shared" si="71"/>
        <v>Normal</v>
      </c>
    </row>
    <row r="2101" spans="1:10" x14ac:dyDescent="0.25">
      <c r="A2101" s="11" t="s">
        <v>265</v>
      </c>
      <c r="B2101" s="11">
        <v>31.92</v>
      </c>
      <c r="C2101" s="11">
        <v>11.05</v>
      </c>
      <c r="D2101" s="11" t="s">
        <v>2380</v>
      </c>
      <c r="E2101" s="11" t="s">
        <v>2380</v>
      </c>
      <c r="F2101" s="11" t="s">
        <v>2380</v>
      </c>
      <c r="G2101" s="12">
        <v>0</v>
      </c>
      <c r="H2101" s="41" t="s">
        <v>2380</v>
      </c>
      <c r="I2101" s="11" t="str">
        <f t="shared" si="70"/>
        <v>Obesity</v>
      </c>
      <c r="J2101" s="43" t="str">
        <f t="shared" si="71"/>
        <v>Diabetes</v>
      </c>
    </row>
    <row r="2102" spans="1:10" x14ac:dyDescent="0.25">
      <c r="A2102" s="11" t="s">
        <v>264</v>
      </c>
      <c r="B2102" s="11">
        <v>28.975000000000001</v>
      </c>
      <c r="C2102" s="11">
        <v>7.62</v>
      </c>
      <c r="D2102" s="11" t="s">
        <v>2380</v>
      </c>
      <c r="E2102" s="11" t="s">
        <v>2380</v>
      </c>
      <c r="F2102" s="11" t="s">
        <v>2380</v>
      </c>
      <c r="G2102" s="12">
        <v>0</v>
      </c>
      <c r="H2102" s="41" t="s">
        <v>2380</v>
      </c>
      <c r="I2102" s="11" t="str">
        <f t="shared" si="70"/>
        <v>Overweight</v>
      </c>
      <c r="J2102" s="43" t="str">
        <f t="shared" si="71"/>
        <v>Diabetes</v>
      </c>
    </row>
    <row r="2103" spans="1:10" x14ac:dyDescent="0.25">
      <c r="A2103" s="11" t="s">
        <v>263</v>
      </c>
      <c r="B2103" s="11">
        <v>31.73</v>
      </c>
      <c r="C2103" s="11">
        <v>4.78</v>
      </c>
      <c r="D2103" s="11" t="s">
        <v>2381</v>
      </c>
      <c r="E2103" s="11" t="s">
        <v>2381</v>
      </c>
      <c r="F2103" s="11" t="s">
        <v>2380</v>
      </c>
      <c r="G2103" s="11">
        <v>2</v>
      </c>
      <c r="H2103" s="58" t="s">
        <v>2380</v>
      </c>
      <c r="I2103" s="11" t="str">
        <f t="shared" si="70"/>
        <v>Obesity</v>
      </c>
      <c r="J2103" s="43" t="str">
        <f t="shared" si="71"/>
        <v>Normal</v>
      </c>
    </row>
    <row r="2104" spans="1:10" x14ac:dyDescent="0.25">
      <c r="A2104" s="11" t="s">
        <v>262</v>
      </c>
      <c r="B2104" s="11">
        <v>28.88</v>
      </c>
      <c r="C2104" s="11">
        <v>6.09</v>
      </c>
      <c r="D2104" s="11" t="s">
        <v>2381</v>
      </c>
      <c r="E2104" s="11" t="s">
        <v>2381</v>
      </c>
      <c r="F2104" s="11" t="s">
        <v>2380</v>
      </c>
      <c r="G2104" s="11">
        <v>2</v>
      </c>
      <c r="H2104" s="58" t="s">
        <v>2380</v>
      </c>
      <c r="I2104" s="11" t="str">
        <f t="shared" si="70"/>
        <v>Overweight</v>
      </c>
      <c r="J2104" s="43" t="str">
        <f t="shared" si="71"/>
        <v>Prediabetes</v>
      </c>
    </row>
    <row r="2105" spans="1:10" x14ac:dyDescent="0.25">
      <c r="A2105" s="11" t="s">
        <v>261</v>
      </c>
      <c r="B2105" s="11">
        <v>25.555</v>
      </c>
      <c r="C2105" s="11">
        <v>5.1100000000000003</v>
      </c>
      <c r="D2105" s="11" t="s">
        <v>2380</v>
      </c>
      <c r="E2105" s="11" t="s">
        <v>2380</v>
      </c>
      <c r="F2105" s="11" t="s">
        <v>2382</v>
      </c>
      <c r="G2105" s="11">
        <v>1</v>
      </c>
      <c r="H2105" s="41" t="s">
        <v>2380</v>
      </c>
      <c r="I2105" s="11" t="str">
        <f t="shared" si="70"/>
        <v>Overweight</v>
      </c>
      <c r="J2105" s="43" t="str">
        <f t="shared" si="71"/>
        <v>Normal</v>
      </c>
    </row>
    <row r="2106" spans="1:10" x14ac:dyDescent="0.25">
      <c r="A2106" s="11" t="s">
        <v>260</v>
      </c>
      <c r="B2106" s="11">
        <v>37.29</v>
      </c>
      <c r="C2106" s="11">
        <v>4.46</v>
      </c>
      <c r="D2106" s="11" t="s">
        <v>2380</v>
      </c>
      <c r="E2106" s="11" t="s">
        <v>2381</v>
      </c>
      <c r="F2106" s="11" t="s">
        <v>2380</v>
      </c>
      <c r="G2106" s="11">
        <v>1</v>
      </c>
      <c r="H2106" s="41" t="s">
        <v>2380</v>
      </c>
      <c r="I2106" s="11" t="str">
        <f t="shared" si="70"/>
        <v>Obesity</v>
      </c>
      <c r="J2106" s="43" t="str">
        <f t="shared" si="71"/>
        <v>Normal</v>
      </c>
    </row>
    <row r="2107" spans="1:10" x14ac:dyDescent="0.25">
      <c r="A2107" s="11" t="s">
        <v>259</v>
      </c>
      <c r="B2107" s="11">
        <v>40.28</v>
      </c>
      <c r="C2107" s="11">
        <v>6.11</v>
      </c>
      <c r="D2107" s="11" t="s">
        <v>2380</v>
      </c>
      <c r="E2107" s="11" t="s">
        <v>2381</v>
      </c>
      <c r="F2107" s="11" t="s">
        <v>2380</v>
      </c>
      <c r="G2107" s="11">
        <v>1</v>
      </c>
      <c r="H2107" s="41" t="s">
        <v>2380</v>
      </c>
      <c r="I2107" s="11" t="str">
        <f t="shared" si="70"/>
        <v>Obesity</v>
      </c>
      <c r="J2107" s="43" t="str">
        <f t="shared" si="71"/>
        <v>Prediabetes</v>
      </c>
    </row>
    <row r="2108" spans="1:10" x14ac:dyDescent="0.25">
      <c r="A2108" s="11" t="s">
        <v>258</v>
      </c>
      <c r="B2108" s="11">
        <v>40.185000000000002</v>
      </c>
      <c r="C2108" s="11">
        <v>4.66</v>
      </c>
      <c r="D2108" s="11" t="s">
        <v>2380</v>
      </c>
      <c r="E2108" s="11" t="s">
        <v>2381</v>
      </c>
      <c r="F2108" s="11" t="s">
        <v>2380</v>
      </c>
      <c r="G2108" s="11">
        <v>1</v>
      </c>
      <c r="H2108" s="41" t="s">
        <v>2380</v>
      </c>
      <c r="I2108" s="11" t="str">
        <f t="shared" si="70"/>
        <v>Obesity</v>
      </c>
      <c r="J2108" s="43" t="str">
        <f t="shared" si="71"/>
        <v>Normal</v>
      </c>
    </row>
    <row r="2109" spans="1:10" x14ac:dyDescent="0.25">
      <c r="A2109" s="11" t="s">
        <v>257</v>
      </c>
      <c r="B2109" s="11">
        <v>23.57</v>
      </c>
      <c r="C2109" s="11">
        <v>6.14</v>
      </c>
      <c r="D2109" s="11" t="s">
        <v>2380</v>
      </c>
      <c r="E2109" s="11" t="s">
        <v>2380</v>
      </c>
      <c r="F2109" s="11" t="s">
        <v>2380</v>
      </c>
      <c r="G2109" s="12">
        <v>0</v>
      </c>
      <c r="H2109" s="41" t="s">
        <v>2380</v>
      </c>
      <c r="I2109" s="11" t="str">
        <f t="shared" si="70"/>
        <v>Healthy Weight</v>
      </c>
      <c r="J2109" s="43" t="str">
        <f t="shared" si="71"/>
        <v>Prediabetes</v>
      </c>
    </row>
    <row r="2110" spans="1:10" x14ac:dyDescent="0.25">
      <c r="A2110" s="11" t="s">
        <v>256</v>
      </c>
      <c r="B2110" s="11">
        <v>35.625</v>
      </c>
      <c r="C2110" s="11">
        <v>6.21</v>
      </c>
      <c r="D2110" s="11" t="s">
        <v>2380</v>
      </c>
      <c r="E2110" s="11" t="s">
        <v>2381</v>
      </c>
      <c r="F2110" s="11" t="s">
        <v>2380</v>
      </c>
      <c r="G2110" s="11">
        <v>1</v>
      </c>
      <c r="H2110" s="41" t="s">
        <v>2380</v>
      </c>
      <c r="I2110" s="11" t="str">
        <f t="shared" si="70"/>
        <v>Obesity</v>
      </c>
      <c r="J2110" s="43" t="str">
        <f t="shared" si="71"/>
        <v>Prediabetes</v>
      </c>
    </row>
    <row r="2111" spans="1:10" x14ac:dyDescent="0.25">
      <c r="A2111" s="11" t="s">
        <v>255</v>
      </c>
      <c r="B2111" s="11">
        <v>33.155000000000001</v>
      </c>
      <c r="C2111" s="11">
        <v>4.5999999999999996</v>
      </c>
      <c r="D2111" s="11" t="s">
        <v>2380</v>
      </c>
      <c r="E2111" s="11" t="s">
        <v>2381</v>
      </c>
      <c r="F2111" s="11" t="s">
        <v>2380</v>
      </c>
      <c r="G2111" s="11">
        <v>1</v>
      </c>
      <c r="H2111" s="41" t="s">
        <v>2380</v>
      </c>
      <c r="I2111" s="11" t="str">
        <f t="shared" si="70"/>
        <v>Obesity</v>
      </c>
      <c r="J2111" s="43" t="str">
        <f t="shared" si="71"/>
        <v>Normal</v>
      </c>
    </row>
    <row r="2112" spans="1:10" x14ac:dyDescent="0.25">
      <c r="A2112" s="11" t="s">
        <v>254</v>
      </c>
      <c r="B2112" s="11">
        <v>31.92</v>
      </c>
      <c r="C2112" s="11">
        <v>5.04</v>
      </c>
      <c r="D2112" s="11" t="s">
        <v>2380</v>
      </c>
      <c r="E2112" s="11" t="s">
        <v>2381</v>
      </c>
      <c r="F2112" s="11" t="s">
        <v>2380</v>
      </c>
      <c r="G2112" s="11">
        <v>1</v>
      </c>
      <c r="H2112" s="41" t="s">
        <v>2380</v>
      </c>
      <c r="I2112" s="11" t="str">
        <f t="shared" si="70"/>
        <v>Obesity</v>
      </c>
      <c r="J2112" s="43" t="str">
        <f t="shared" si="71"/>
        <v>Normal</v>
      </c>
    </row>
    <row r="2113" spans="1:10" x14ac:dyDescent="0.25">
      <c r="A2113" s="11" t="s">
        <v>253</v>
      </c>
      <c r="B2113" s="11">
        <v>30.305</v>
      </c>
      <c r="C2113" s="11">
        <v>5.08</v>
      </c>
      <c r="D2113" s="11" t="s">
        <v>2380</v>
      </c>
      <c r="E2113" s="11" t="s">
        <v>2381</v>
      </c>
      <c r="F2113" s="11" t="s">
        <v>2380</v>
      </c>
      <c r="G2113" s="11">
        <v>1</v>
      </c>
      <c r="H2113" s="41" t="s">
        <v>2380</v>
      </c>
      <c r="I2113" s="11" t="str">
        <f t="shared" si="70"/>
        <v>Obesity</v>
      </c>
      <c r="J2113" s="43" t="str">
        <f t="shared" si="71"/>
        <v>Normal</v>
      </c>
    </row>
    <row r="2114" spans="1:10" x14ac:dyDescent="0.25">
      <c r="A2114" s="11" t="s">
        <v>252</v>
      </c>
      <c r="B2114" s="11">
        <v>30.114999999999998</v>
      </c>
      <c r="C2114" s="11">
        <v>4.38</v>
      </c>
      <c r="D2114" s="11" t="s">
        <v>2380</v>
      </c>
      <c r="E2114" s="11" t="s">
        <v>2381</v>
      </c>
      <c r="F2114" s="11" t="s">
        <v>2380</v>
      </c>
      <c r="G2114" s="11">
        <v>1</v>
      </c>
      <c r="H2114" s="41" t="s">
        <v>2380</v>
      </c>
      <c r="I2114" s="11" t="str">
        <f t="shared" si="70"/>
        <v>Obesity</v>
      </c>
      <c r="J2114" s="43" t="str">
        <f t="shared" si="71"/>
        <v>Normal</v>
      </c>
    </row>
    <row r="2115" spans="1:10" x14ac:dyDescent="0.25">
      <c r="A2115" s="11" t="s">
        <v>251</v>
      </c>
      <c r="B2115" s="11">
        <v>24.09</v>
      </c>
      <c r="C2115" s="11">
        <v>4.79</v>
      </c>
      <c r="D2115" s="11" t="s">
        <v>2380</v>
      </c>
      <c r="E2115" s="11" t="s">
        <v>2381</v>
      </c>
      <c r="F2115" s="11" t="s">
        <v>2380</v>
      </c>
      <c r="G2115" s="11">
        <v>1</v>
      </c>
      <c r="H2115" s="41" t="s">
        <v>2380</v>
      </c>
      <c r="I2115" s="11" t="str">
        <f t="shared" ref="I2115:I2178" si="72">IF(B2115 &lt; 18.5, "Underweight", IF(B2115 &lt; 25, "Healthy Weight", IF(B2115 &lt; 30, "Overweight", "Obesity")))</f>
        <v>Healthy Weight</v>
      </c>
      <c r="J2115" s="43" t="str">
        <f t="shared" ref="J2115:J2178" si="73">IF(C2115 &lt; 5.7, "Normal", IF(C2115 &lt;= 6.4, "Prediabetes", "Diabetes"))</f>
        <v>Normal</v>
      </c>
    </row>
    <row r="2116" spans="1:10" x14ac:dyDescent="0.25">
      <c r="A2116" s="11" t="s">
        <v>250</v>
      </c>
      <c r="B2116" s="11">
        <v>28.215</v>
      </c>
      <c r="C2116" s="11">
        <v>4.21</v>
      </c>
      <c r="D2116" s="11" t="s">
        <v>2380</v>
      </c>
      <c r="E2116" s="11" t="s">
        <v>2381</v>
      </c>
      <c r="F2116" s="11" t="s">
        <v>2380</v>
      </c>
      <c r="G2116" s="11">
        <v>1</v>
      </c>
      <c r="H2116" s="41" t="s">
        <v>2380</v>
      </c>
      <c r="I2116" s="11" t="str">
        <f t="shared" si="72"/>
        <v>Overweight</v>
      </c>
      <c r="J2116" s="43" t="str">
        <f t="shared" si="73"/>
        <v>Normal</v>
      </c>
    </row>
    <row r="2117" spans="1:10" x14ac:dyDescent="0.25">
      <c r="A2117" s="11" t="s">
        <v>248</v>
      </c>
      <c r="B2117" s="11">
        <v>26.315000000000001</v>
      </c>
      <c r="C2117" s="11">
        <v>5.47</v>
      </c>
      <c r="D2117" s="11" t="s">
        <v>2380</v>
      </c>
      <c r="E2117" s="11" t="s">
        <v>2381</v>
      </c>
      <c r="F2117" s="11" t="s">
        <v>2380</v>
      </c>
      <c r="G2117" s="11">
        <v>1</v>
      </c>
      <c r="H2117" s="41" t="s">
        <v>2380</v>
      </c>
      <c r="I2117" s="11" t="str">
        <f t="shared" si="72"/>
        <v>Overweight</v>
      </c>
      <c r="J2117" s="43" t="str">
        <f t="shared" si="73"/>
        <v>Normal</v>
      </c>
    </row>
    <row r="2118" spans="1:10" x14ac:dyDescent="0.25">
      <c r="A2118" s="11" t="s">
        <v>246</v>
      </c>
      <c r="B2118" s="11">
        <v>25.08</v>
      </c>
      <c r="C2118" s="11">
        <v>5.09</v>
      </c>
      <c r="D2118" s="11" t="s">
        <v>2380</v>
      </c>
      <c r="E2118" s="11" t="s">
        <v>2381</v>
      </c>
      <c r="F2118" s="11" t="s">
        <v>2380</v>
      </c>
      <c r="G2118" s="11">
        <v>1</v>
      </c>
      <c r="H2118" s="41" t="s">
        <v>2380</v>
      </c>
      <c r="I2118" s="11" t="str">
        <f t="shared" si="72"/>
        <v>Overweight</v>
      </c>
      <c r="J2118" s="43" t="str">
        <f t="shared" si="73"/>
        <v>Normal</v>
      </c>
    </row>
    <row r="2119" spans="1:10" x14ac:dyDescent="0.25">
      <c r="A2119" s="11" t="s">
        <v>245</v>
      </c>
      <c r="B2119" s="11">
        <v>15.41</v>
      </c>
      <c r="C2119" s="11">
        <v>5.08</v>
      </c>
      <c r="D2119" s="11" t="s">
        <v>2380</v>
      </c>
      <c r="E2119" s="11" t="s">
        <v>2380</v>
      </c>
      <c r="F2119" s="11" t="s">
        <v>2380</v>
      </c>
      <c r="G2119" s="12">
        <v>0</v>
      </c>
      <c r="H2119" s="41" t="s">
        <v>2380</v>
      </c>
      <c r="I2119" s="11" t="str">
        <f t="shared" si="72"/>
        <v>Underweight</v>
      </c>
      <c r="J2119" s="43" t="str">
        <f t="shared" si="73"/>
        <v>Normal</v>
      </c>
    </row>
    <row r="2120" spans="1:10" x14ac:dyDescent="0.25">
      <c r="A2120" s="11" t="s">
        <v>244</v>
      </c>
      <c r="B2120" s="11">
        <v>23.83</v>
      </c>
      <c r="C2120" s="11">
        <v>5.68</v>
      </c>
      <c r="D2120" s="11" t="s">
        <v>2380</v>
      </c>
      <c r="E2120" s="11" t="s">
        <v>2380</v>
      </c>
      <c r="F2120" s="11" t="s">
        <v>2380</v>
      </c>
      <c r="G2120" s="12">
        <v>0</v>
      </c>
      <c r="H2120" s="41" t="s">
        <v>2380</v>
      </c>
      <c r="I2120" s="11" t="str">
        <f t="shared" si="72"/>
        <v>Healthy Weight</v>
      </c>
      <c r="J2120" s="43" t="str">
        <f t="shared" si="73"/>
        <v>Normal</v>
      </c>
    </row>
    <row r="2121" spans="1:10" x14ac:dyDescent="0.25">
      <c r="A2121" s="11" t="s">
        <v>243</v>
      </c>
      <c r="B2121" s="11">
        <v>36</v>
      </c>
      <c r="C2121" s="11">
        <v>4.66</v>
      </c>
      <c r="D2121" s="11" t="s">
        <v>2380</v>
      </c>
      <c r="E2121" s="11" t="s">
        <v>2381</v>
      </c>
      <c r="F2121" s="11" t="s">
        <v>2380</v>
      </c>
      <c r="G2121" s="11">
        <v>1</v>
      </c>
      <c r="H2121" s="41" t="s">
        <v>2380</v>
      </c>
      <c r="I2121" s="11" t="str">
        <f t="shared" si="72"/>
        <v>Obesity</v>
      </c>
      <c r="J2121" s="43" t="str">
        <f t="shared" si="73"/>
        <v>Normal</v>
      </c>
    </row>
    <row r="2122" spans="1:10" x14ac:dyDescent="0.25">
      <c r="A2122" s="11" t="s">
        <v>242</v>
      </c>
      <c r="B2122" s="11">
        <v>28.82</v>
      </c>
      <c r="C2122" s="11">
        <v>5.59</v>
      </c>
      <c r="D2122" s="11" t="s">
        <v>2380</v>
      </c>
      <c r="E2122" s="11" t="s">
        <v>2381</v>
      </c>
      <c r="F2122" s="11" t="s">
        <v>2380</v>
      </c>
      <c r="G2122" s="11">
        <v>1</v>
      </c>
      <c r="H2122" s="41" t="s">
        <v>2380</v>
      </c>
      <c r="I2122" s="11" t="str">
        <f t="shared" si="72"/>
        <v>Overweight</v>
      </c>
      <c r="J2122" s="43" t="str">
        <f t="shared" si="73"/>
        <v>Normal</v>
      </c>
    </row>
    <row r="2123" spans="1:10" x14ac:dyDescent="0.25">
      <c r="A2123" s="11" t="s">
        <v>241</v>
      </c>
      <c r="B2123" s="11">
        <v>28.05</v>
      </c>
      <c r="C2123" s="11">
        <v>6.2</v>
      </c>
      <c r="D2123" s="11" t="s">
        <v>2380</v>
      </c>
      <c r="E2123" s="11" t="s">
        <v>2381</v>
      </c>
      <c r="F2123" s="11" t="s">
        <v>2380</v>
      </c>
      <c r="G2123" s="11">
        <v>1</v>
      </c>
      <c r="H2123" s="41" t="s">
        <v>2380</v>
      </c>
      <c r="I2123" s="11" t="str">
        <f t="shared" si="72"/>
        <v>Overweight</v>
      </c>
      <c r="J2123" s="43" t="str">
        <f t="shared" si="73"/>
        <v>Prediabetes</v>
      </c>
    </row>
    <row r="2124" spans="1:10" x14ac:dyDescent="0.25">
      <c r="A2124" s="11" t="s">
        <v>240</v>
      </c>
      <c r="B2124" s="11">
        <v>27.1</v>
      </c>
      <c r="C2124" s="11">
        <v>4.45</v>
      </c>
      <c r="D2124" s="11" t="s">
        <v>2380</v>
      </c>
      <c r="E2124" s="11" t="s">
        <v>2381</v>
      </c>
      <c r="F2124" s="11" t="s">
        <v>2380</v>
      </c>
      <c r="G2124" s="11">
        <v>1</v>
      </c>
      <c r="H2124" s="41" t="s">
        <v>2380</v>
      </c>
      <c r="I2124" s="11" t="str">
        <f t="shared" si="72"/>
        <v>Overweight</v>
      </c>
      <c r="J2124" s="43" t="str">
        <f t="shared" si="73"/>
        <v>Normal</v>
      </c>
    </row>
    <row r="2125" spans="1:10" x14ac:dyDescent="0.25">
      <c r="A2125" s="11" t="s">
        <v>239</v>
      </c>
      <c r="B2125" s="11">
        <v>24.3</v>
      </c>
      <c r="C2125" s="11">
        <v>6.1</v>
      </c>
      <c r="D2125" s="11" t="s">
        <v>2381</v>
      </c>
      <c r="E2125" s="11" t="s">
        <v>2381</v>
      </c>
      <c r="F2125" s="11" t="s">
        <v>2380</v>
      </c>
      <c r="G2125" s="11">
        <v>1</v>
      </c>
      <c r="H2125" s="58" t="s">
        <v>2380</v>
      </c>
      <c r="I2125" s="11" t="str">
        <f t="shared" si="72"/>
        <v>Healthy Weight</v>
      </c>
      <c r="J2125" s="43" t="str">
        <f t="shared" si="73"/>
        <v>Prediabetes</v>
      </c>
    </row>
    <row r="2126" spans="1:10" x14ac:dyDescent="0.25">
      <c r="A2126" s="11" t="s">
        <v>238</v>
      </c>
      <c r="B2126" s="11">
        <v>30.72</v>
      </c>
      <c r="C2126" s="11">
        <v>6.06</v>
      </c>
      <c r="D2126" s="11" t="s">
        <v>2380</v>
      </c>
      <c r="E2126" s="11" t="s">
        <v>2381</v>
      </c>
      <c r="F2126" s="11" t="s">
        <v>2380</v>
      </c>
      <c r="G2126" s="11">
        <v>1</v>
      </c>
      <c r="H2126" s="41" t="s">
        <v>2380</v>
      </c>
      <c r="I2126" s="11" t="str">
        <f t="shared" si="72"/>
        <v>Obesity</v>
      </c>
      <c r="J2126" s="43" t="str">
        <f t="shared" si="73"/>
        <v>Prediabetes</v>
      </c>
    </row>
    <row r="2127" spans="1:10" x14ac:dyDescent="0.25">
      <c r="A2127" s="11" t="s">
        <v>237</v>
      </c>
      <c r="B2127" s="11">
        <v>37.43</v>
      </c>
      <c r="C2127" s="11">
        <v>4.5599999999999996</v>
      </c>
      <c r="D2127" s="11" t="s">
        <v>2380</v>
      </c>
      <c r="E2127" s="11" t="s">
        <v>2380</v>
      </c>
      <c r="F2127" s="11" t="s">
        <v>2382</v>
      </c>
      <c r="G2127" s="11">
        <v>1</v>
      </c>
      <c r="H2127" s="41" t="s">
        <v>2380</v>
      </c>
      <c r="I2127" s="11" t="str">
        <f t="shared" si="72"/>
        <v>Obesity</v>
      </c>
      <c r="J2127" s="43" t="str">
        <f t="shared" si="73"/>
        <v>Normal</v>
      </c>
    </row>
    <row r="2128" spans="1:10" x14ac:dyDescent="0.25">
      <c r="A2128" s="11" t="s">
        <v>236</v>
      </c>
      <c r="B2128" s="11">
        <v>25.74</v>
      </c>
      <c r="C2128" s="11">
        <v>6.41</v>
      </c>
      <c r="D2128" s="11" t="s">
        <v>2381</v>
      </c>
      <c r="E2128" s="11" t="s">
        <v>2380</v>
      </c>
      <c r="F2128" s="11" t="s">
        <v>2382</v>
      </c>
      <c r="G2128" s="11">
        <v>1</v>
      </c>
      <c r="H2128" s="58" t="s">
        <v>2380</v>
      </c>
      <c r="I2128" s="11" t="str">
        <f t="shared" si="72"/>
        <v>Overweight</v>
      </c>
      <c r="J2128" s="43" t="str">
        <f t="shared" si="73"/>
        <v>Diabetes</v>
      </c>
    </row>
    <row r="2129" spans="1:10" x14ac:dyDescent="0.25">
      <c r="A2129" s="11" t="s">
        <v>235</v>
      </c>
      <c r="B2129" s="11">
        <v>36.575000000000003</v>
      </c>
      <c r="C2129" s="11">
        <v>5.57</v>
      </c>
      <c r="D2129" s="11" t="s">
        <v>2380</v>
      </c>
      <c r="E2129" s="11" t="s">
        <v>2380</v>
      </c>
      <c r="F2129" s="11" t="s">
        <v>2382</v>
      </c>
      <c r="G2129" s="11">
        <v>1</v>
      </c>
      <c r="H2129" s="41" t="s">
        <v>2380</v>
      </c>
      <c r="I2129" s="11" t="str">
        <f t="shared" si="72"/>
        <v>Obesity</v>
      </c>
      <c r="J2129" s="43" t="str">
        <f t="shared" si="73"/>
        <v>Normal</v>
      </c>
    </row>
    <row r="2130" spans="1:10" x14ac:dyDescent="0.25">
      <c r="A2130" s="11" t="s">
        <v>234</v>
      </c>
      <c r="B2130" s="11">
        <v>35.15</v>
      </c>
      <c r="C2130" s="11">
        <v>5.47</v>
      </c>
      <c r="D2130" s="11" t="s">
        <v>2380</v>
      </c>
      <c r="E2130" s="11" t="s">
        <v>2380</v>
      </c>
      <c r="F2130" s="11" t="s">
        <v>2382</v>
      </c>
      <c r="G2130" s="11">
        <v>1</v>
      </c>
      <c r="H2130" s="41" t="s">
        <v>2380</v>
      </c>
      <c r="I2130" s="11" t="str">
        <f t="shared" si="72"/>
        <v>Obesity</v>
      </c>
      <c r="J2130" s="43" t="str">
        <f t="shared" si="73"/>
        <v>Normal</v>
      </c>
    </row>
    <row r="2131" spans="1:10" x14ac:dyDescent="0.25">
      <c r="A2131" s="11" t="s">
        <v>233</v>
      </c>
      <c r="B2131" s="11">
        <v>32.11</v>
      </c>
      <c r="C2131" s="11">
        <v>4.43</v>
      </c>
      <c r="D2131" s="11" t="s">
        <v>2380</v>
      </c>
      <c r="E2131" s="11" t="s">
        <v>2380</v>
      </c>
      <c r="F2131" s="11" t="s">
        <v>2382</v>
      </c>
      <c r="G2131" s="11">
        <v>1</v>
      </c>
      <c r="H2131" s="41" t="s">
        <v>2380</v>
      </c>
      <c r="I2131" s="11" t="str">
        <f t="shared" si="72"/>
        <v>Obesity</v>
      </c>
      <c r="J2131" s="43" t="str">
        <f t="shared" si="73"/>
        <v>Normal</v>
      </c>
    </row>
    <row r="2132" spans="1:10" x14ac:dyDescent="0.25">
      <c r="A2132" s="11" t="s">
        <v>232</v>
      </c>
      <c r="B2132" s="11">
        <v>30.495000000000001</v>
      </c>
      <c r="C2132" s="11">
        <v>4.95</v>
      </c>
      <c r="D2132" s="11" t="s">
        <v>2380</v>
      </c>
      <c r="E2132" s="11" t="s">
        <v>2380</v>
      </c>
      <c r="F2132" s="11" t="s">
        <v>2382</v>
      </c>
      <c r="G2132" s="11">
        <v>1</v>
      </c>
      <c r="H2132" s="41" t="s">
        <v>2380</v>
      </c>
      <c r="I2132" s="11" t="str">
        <f t="shared" si="72"/>
        <v>Obesity</v>
      </c>
      <c r="J2132" s="43" t="str">
        <f t="shared" si="73"/>
        <v>Normal</v>
      </c>
    </row>
    <row r="2133" spans="1:10" x14ac:dyDescent="0.25">
      <c r="A2133" s="11" t="s">
        <v>231</v>
      </c>
      <c r="B2133" s="11">
        <v>29.24</v>
      </c>
      <c r="C2133" s="11">
        <v>4.04</v>
      </c>
      <c r="D2133" s="11" t="s">
        <v>2380</v>
      </c>
      <c r="E2133" s="11" t="s">
        <v>2381</v>
      </c>
      <c r="F2133" s="11" t="s">
        <v>2380</v>
      </c>
      <c r="G2133" s="11">
        <v>1</v>
      </c>
      <c r="H2133" s="41" t="s">
        <v>2380</v>
      </c>
      <c r="I2133" s="11" t="str">
        <f t="shared" si="72"/>
        <v>Overweight</v>
      </c>
      <c r="J2133" s="43" t="str">
        <f t="shared" si="73"/>
        <v>Normal</v>
      </c>
    </row>
    <row r="2134" spans="1:10" x14ac:dyDescent="0.25">
      <c r="A2134" s="11" t="s">
        <v>230</v>
      </c>
      <c r="B2134" s="11">
        <v>22.515000000000001</v>
      </c>
      <c r="C2134" s="11">
        <v>5.93</v>
      </c>
      <c r="D2134" s="11" t="s">
        <v>2380</v>
      </c>
      <c r="E2134" s="11" t="s">
        <v>2380</v>
      </c>
      <c r="F2134" s="11" t="s">
        <v>2382</v>
      </c>
      <c r="G2134" s="11">
        <v>1</v>
      </c>
      <c r="H2134" s="41" t="s">
        <v>2380</v>
      </c>
      <c r="I2134" s="11" t="str">
        <f t="shared" si="72"/>
        <v>Healthy Weight</v>
      </c>
      <c r="J2134" s="43" t="str">
        <f t="shared" si="73"/>
        <v>Prediabetes</v>
      </c>
    </row>
    <row r="2135" spans="1:10" x14ac:dyDescent="0.25">
      <c r="A2135" s="11" t="s">
        <v>229</v>
      </c>
      <c r="B2135" s="11">
        <v>15.65</v>
      </c>
      <c r="C2135" s="11">
        <v>4.2300000000000004</v>
      </c>
      <c r="D2135" s="11" t="s">
        <v>2380</v>
      </c>
      <c r="E2135" s="11" t="s">
        <v>2380</v>
      </c>
      <c r="F2135" s="11" t="s">
        <v>2380</v>
      </c>
      <c r="G2135" s="12">
        <v>0</v>
      </c>
      <c r="H2135" s="41" t="s">
        <v>2380</v>
      </c>
      <c r="I2135" s="11" t="str">
        <f t="shared" si="72"/>
        <v>Underweight</v>
      </c>
      <c r="J2135" s="43" t="str">
        <f t="shared" si="73"/>
        <v>Normal</v>
      </c>
    </row>
    <row r="2136" spans="1:10" x14ac:dyDescent="0.25">
      <c r="A2136" s="11" t="s">
        <v>228</v>
      </c>
      <c r="B2136" s="11">
        <v>27.36</v>
      </c>
      <c r="C2136" s="11">
        <v>5.59</v>
      </c>
      <c r="D2136" s="11" t="s">
        <v>2381</v>
      </c>
      <c r="E2136" s="11" t="s">
        <v>2380</v>
      </c>
      <c r="F2136" s="11" t="s">
        <v>2380</v>
      </c>
      <c r="G2136" s="12">
        <v>0</v>
      </c>
      <c r="H2136" s="58" t="s">
        <v>2380</v>
      </c>
      <c r="I2136" s="11" t="str">
        <f t="shared" si="72"/>
        <v>Overweight</v>
      </c>
      <c r="J2136" s="43" t="str">
        <f t="shared" si="73"/>
        <v>Normal</v>
      </c>
    </row>
    <row r="2137" spans="1:10" x14ac:dyDescent="0.25">
      <c r="A2137" s="11" t="s">
        <v>227</v>
      </c>
      <c r="B2137" s="11">
        <v>22.3</v>
      </c>
      <c r="C2137" s="11">
        <v>4.8899999999999997</v>
      </c>
      <c r="D2137" s="11" t="s">
        <v>2381</v>
      </c>
      <c r="E2137" s="11" t="s">
        <v>2380</v>
      </c>
      <c r="F2137" s="11" t="s">
        <v>2380</v>
      </c>
      <c r="G2137" s="12">
        <v>0</v>
      </c>
      <c r="H2137" s="58" t="s">
        <v>2380</v>
      </c>
      <c r="I2137" s="11" t="str">
        <f t="shared" si="72"/>
        <v>Healthy Weight</v>
      </c>
      <c r="J2137" s="43" t="str">
        <f t="shared" si="73"/>
        <v>Normal</v>
      </c>
    </row>
    <row r="2138" spans="1:10" x14ac:dyDescent="0.25">
      <c r="A2138" s="11" t="s">
        <v>226</v>
      </c>
      <c r="B2138" s="11">
        <v>26.03</v>
      </c>
      <c r="C2138" s="11">
        <v>5.81</v>
      </c>
      <c r="D2138" s="11" t="s">
        <v>2381</v>
      </c>
      <c r="E2138" s="11" t="s">
        <v>2380</v>
      </c>
      <c r="F2138" s="11" t="s">
        <v>2380</v>
      </c>
      <c r="G2138" s="12">
        <v>0</v>
      </c>
      <c r="H2138" s="58" t="s">
        <v>2380</v>
      </c>
      <c r="I2138" s="11" t="str">
        <f t="shared" si="72"/>
        <v>Overweight</v>
      </c>
      <c r="J2138" s="43" t="str">
        <f t="shared" si="73"/>
        <v>Prediabetes</v>
      </c>
    </row>
    <row r="2139" spans="1:10" x14ac:dyDescent="0.25">
      <c r="A2139" s="11" t="s">
        <v>225</v>
      </c>
      <c r="B2139" s="11">
        <v>27.74</v>
      </c>
      <c r="C2139" s="11">
        <v>4.29</v>
      </c>
      <c r="D2139" s="11" t="s">
        <v>2380</v>
      </c>
      <c r="E2139" s="11" t="s">
        <v>2381</v>
      </c>
      <c r="F2139" s="11" t="s">
        <v>2380</v>
      </c>
      <c r="G2139" s="11">
        <v>1</v>
      </c>
      <c r="H2139" s="41" t="s">
        <v>2380</v>
      </c>
      <c r="I2139" s="11" t="str">
        <f t="shared" si="72"/>
        <v>Overweight</v>
      </c>
      <c r="J2139" s="43" t="str">
        <f t="shared" si="73"/>
        <v>Normal</v>
      </c>
    </row>
    <row r="2140" spans="1:10" x14ac:dyDescent="0.25">
      <c r="A2140" s="11" t="s">
        <v>224</v>
      </c>
      <c r="B2140" s="11">
        <v>32.11</v>
      </c>
      <c r="C2140" s="11">
        <v>4.03</v>
      </c>
      <c r="D2140" s="11" t="s">
        <v>2381</v>
      </c>
      <c r="E2140" s="11" t="s">
        <v>2381</v>
      </c>
      <c r="F2140" s="11" t="s">
        <v>2380</v>
      </c>
      <c r="G2140" s="11">
        <v>2</v>
      </c>
      <c r="H2140" s="58" t="s">
        <v>2380</v>
      </c>
      <c r="I2140" s="11" t="str">
        <f t="shared" si="72"/>
        <v>Obesity</v>
      </c>
      <c r="J2140" s="43" t="str">
        <f t="shared" si="73"/>
        <v>Normal</v>
      </c>
    </row>
    <row r="2141" spans="1:10" x14ac:dyDescent="0.25">
      <c r="A2141" s="11" t="s">
        <v>223</v>
      </c>
      <c r="B2141" s="11">
        <v>25.175000000000001</v>
      </c>
      <c r="C2141" s="11">
        <v>6.29</v>
      </c>
      <c r="D2141" s="11" t="s">
        <v>2381</v>
      </c>
      <c r="E2141" s="11" t="s">
        <v>2381</v>
      </c>
      <c r="F2141" s="11" t="s">
        <v>2380</v>
      </c>
      <c r="G2141" s="11">
        <v>2</v>
      </c>
      <c r="H2141" s="58" t="s">
        <v>2380</v>
      </c>
      <c r="I2141" s="11" t="str">
        <f t="shared" si="72"/>
        <v>Overweight</v>
      </c>
      <c r="J2141" s="43" t="str">
        <f t="shared" si="73"/>
        <v>Prediabetes</v>
      </c>
    </row>
    <row r="2142" spans="1:10" x14ac:dyDescent="0.25">
      <c r="A2142" s="11" t="s">
        <v>222</v>
      </c>
      <c r="B2142" s="11">
        <v>39.49</v>
      </c>
      <c r="C2142" s="11">
        <v>4.4800000000000004</v>
      </c>
      <c r="D2142" s="11" t="s">
        <v>2381</v>
      </c>
      <c r="E2142" s="11" t="s">
        <v>2380</v>
      </c>
      <c r="F2142" s="11" t="s">
        <v>2380</v>
      </c>
      <c r="G2142" s="12">
        <v>0</v>
      </c>
      <c r="H2142" s="58" t="s">
        <v>2380</v>
      </c>
      <c r="I2142" s="11" t="str">
        <f t="shared" si="72"/>
        <v>Obesity</v>
      </c>
      <c r="J2142" s="43" t="str">
        <f t="shared" si="73"/>
        <v>Normal</v>
      </c>
    </row>
    <row r="2143" spans="1:10" x14ac:dyDescent="0.25">
      <c r="A2143" s="11" t="s">
        <v>221</v>
      </c>
      <c r="B2143" s="11">
        <v>34.869999999999997</v>
      </c>
      <c r="C2143" s="11">
        <v>5.51</v>
      </c>
      <c r="D2143" s="11" t="s">
        <v>2381</v>
      </c>
      <c r="E2143" s="11" t="s">
        <v>2380</v>
      </c>
      <c r="F2143" s="11" t="s">
        <v>2380</v>
      </c>
      <c r="G2143" s="12">
        <v>0</v>
      </c>
      <c r="H2143" s="58" t="s">
        <v>2380</v>
      </c>
      <c r="I2143" s="11" t="str">
        <f t="shared" si="72"/>
        <v>Obesity</v>
      </c>
      <c r="J2143" s="43" t="str">
        <f t="shared" si="73"/>
        <v>Normal</v>
      </c>
    </row>
    <row r="2144" spans="1:10" x14ac:dyDescent="0.25">
      <c r="A2144" s="11" t="s">
        <v>220</v>
      </c>
      <c r="B2144" s="11">
        <v>34.6</v>
      </c>
      <c r="C2144" s="11">
        <v>4.5</v>
      </c>
      <c r="D2144" s="11" t="s">
        <v>2381</v>
      </c>
      <c r="E2144" s="11" t="s">
        <v>2380</v>
      </c>
      <c r="F2144" s="11" t="s">
        <v>2380</v>
      </c>
      <c r="G2144" s="12">
        <v>0</v>
      </c>
      <c r="H2144" s="58" t="s">
        <v>2380</v>
      </c>
      <c r="I2144" s="11" t="str">
        <f t="shared" si="72"/>
        <v>Obesity</v>
      </c>
      <c r="J2144" s="43" t="str">
        <f t="shared" si="73"/>
        <v>Normal</v>
      </c>
    </row>
    <row r="2145" spans="1:10" x14ac:dyDescent="0.25">
      <c r="A2145" s="11" t="s">
        <v>219</v>
      </c>
      <c r="B2145" s="11">
        <v>25.8</v>
      </c>
      <c r="C2145" s="11">
        <v>6.29</v>
      </c>
      <c r="D2145" s="11" t="s">
        <v>2381</v>
      </c>
      <c r="E2145" s="11" t="s">
        <v>2380</v>
      </c>
      <c r="F2145" s="11" t="s">
        <v>2380</v>
      </c>
      <c r="G2145" s="12">
        <v>0</v>
      </c>
      <c r="H2145" s="58" t="s">
        <v>2380</v>
      </c>
      <c r="I2145" s="11" t="str">
        <f t="shared" si="72"/>
        <v>Overweight</v>
      </c>
      <c r="J2145" s="43" t="str">
        <f t="shared" si="73"/>
        <v>Prediabetes</v>
      </c>
    </row>
    <row r="2146" spans="1:10" x14ac:dyDescent="0.25">
      <c r="A2146" s="11" t="s">
        <v>218</v>
      </c>
      <c r="B2146" s="11">
        <v>35.86</v>
      </c>
      <c r="C2146" s="11">
        <v>4.33</v>
      </c>
      <c r="D2146" s="11" t="s">
        <v>2380</v>
      </c>
      <c r="E2146" s="11" t="s">
        <v>2380</v>
      </c>
      <c r="F2146" s="11" t="s">
        <v>2380</v>
      </c>
      <c r="G2146" s="11">
        <v>1</v>
      </c>
      <c r="H2146" s="41" t="s">
        <v>2380</v>
      </c>
      <c r="I2146" s="11" t="str">
        <f t="shared" si="72"/>
        <v>Obesity</v>
      </c>
      <c r="J2146" s="43" t="str">
        <f t="shared" si="73"/>
        <v>Normal</v>
      </c>
    </row>
    <row r="2147" spans="1:10" x14ac:dyDescent="0.25">
      <c r="A2147" s="11" t="s">
        <v>217</v>
      </c>
      <c r="B2147" s="11">
        <v>40.47</v>
      </c>
      <c r="C2147" s="11">
        <v>11.15</v>
      </c>
      <c r="D2147" s="11" t="s">
        <v>2380</v>
      </c>
      <c r="E2147" s="11" t="s">
        <v>2380</v>
      </c>
      <c r="F2147" s="11" t="s">
        <v>2380</v>
      </c>
      <c r="G2147" s="12">
        <v>0</v>
      </c>
      <c r="H2147" s="41" t="s">
        <v>2380</v>
      </c>
      <c r="I2147" s="11" t="str">
        <f t="shared" si="72"/>
        <v>Obesity</v>
      </c>
      <c r="J2147" s="43" t="str">
        <f t="shared" si="73"/>
        <v>Diabetes</v>
      </c>
    </row>
    <row r="2148" spans="1:10" x14ac:dyDescent="0.25">
      <c r="A2148" s="11" t="s">
        <v>216</v>
      </c>
      <c r="B2148" s="11">
        <v>32.01</v>
      </c>
      <c r="C2148" s="11">
        <v>6.45</v>
      </c>
      <c r="D2148" s="11" t="s">
        <v>2380</v>
      </c>
      <c r="E2148" s="11" t="s">
        <v>2380</v>
      </c>
      <c r="F2148" s="11" t="s">
        <v>2380</v>
      </c>
      <c r="G2148" s="11">
        <v>1</v>
      </c>
      <c r="H2148" s="41" t="s">
        <v>2380</v>
      </c>
      <c r="I2148" s="11" t="str">
        <f t="shared" si="72"/>
        <v>Obesity</v>
      </c>
      <c r="J2148" s="43" t="str">
        <f t="shared" si="73"/>
        <v>Diabetes</v>
      </c>
    </row>
    <row r="2149" spans="1:10" x14ac:dyDescent="0.25">
      <c r="A2149" s="11" t="s">
        <v>215</v>
      </c>
      <c r="B2149" s="11">
        <v>33</v>
      </c>
      <c r="C2149" s="11">
        <v>9.27</v>
      </c>
      <c r="D2149" s="11" t="s">
        <v>2380</v>
      </c>
      <c r="E2149" s="11" t="s">
        <v>2380</v>
      </c>
      <c r="F2149" s="11" t="s">
        <v>2380</v>
      </c>
      <c r="G2149" s="12">
        <v>0</v>
      </c>
      <c r="H2149" s="41" t="s">
        <v>2380</v>
      </c>
      <c r="I2149" s="11" t="str">
        <f t="shared" si="72"/>
        <v>Obesity</v>
      </c>
      <c r="J2149" s="43" t="str">
        <f t="shared" si="73"/>
        <v>Diabetes</v>
      </c>
    </row>
    <row r="2150" spans="1:10" x14ac:dyDescent="0.25">
      <c r="A2150" s="11" t="s">
        <v>214</v>
      </c>
      <c r="B2150" s="11">
        <v>29.3</v>
      </c>
      <c r="C2150" s="11">
        <v>6.15</v>
      </c>
      <c r="D2150" s="11" t="s">
        <v>2380</v>
      </c>
      <c r="E2150" s="11" t="s">
        <v>2380</v>
      </c>
      <c r="F2150" s="11" t="s">
        <v>2380</v>
      </c>
      <c r="G2150" s="11">
        <v>1</v>
      </c>
      <c r="H2150" s="41" t="s">
        <v>2380</v>
      </c>
      <c r="I2150" s="11" t="str">
        <f t="shared" si="72"/>
        <v>Overweight</v>
      </c>
      <c r="J2150" s="43" t="str">
        <f t="shared" si="73"/>
        <v>Prediabetes</v>
      </c>
    </row>
    <row r="2151" spans="1:10" x14ac:dyDescent="0.25">
      <c r="A2151" s="11" t="s">
        <v>213</v>
      </c>
      <c r="B2151" s="11">
        <v>25.8</v>
      </c>
      <c r="C2151" s="11">
        <v>4.13</v>
      </c>
      <c r="D2151" s="11" t="s">
        <v>2380</v>
      </c>
      <c r="E2151" s="11" t="s">
        <v>2380</v>
      </c>
      <c r="F2151" s="11" t="s">
        <v>2380</v>
      </c>
      <c r="G2151" s="11">
        <v>1</v>
      </c>
      <c r="H2151" s="41" t="s">
        <v>2380</v>
      </c>
      <c r="I2151" s="11" t="str">
        <f t="shared" si="72"/>
        <v>Overweight</v>
      </c>
      <c r="J2151" s="43" t="str">
        <f t="shared" si="73"/>
        <v>Normal</v>
      </c>
    </row>
    <row r="2152" spans="1:10" x14ac:dyDescent="0.25">
      <c r="A2152" s="11" t="s">
        <v>212</v>
      </c>
      <c r="B2152" s="11">
        <v>23.4</v>
      </c>
      <c r="C2152" s="11">
        <v>4.24</v>
      </c>
      <c r="D2152" s="11" t="s">
        <v>2380</v>
      </c>
      <c r="E2152" s="11" t="s">
        <v>2380</v>
      </c>
      <c r="F2152" s="11" t="s">
        <v>2380</v>
      </c>
      <c r="G2152" s="11">
        <v>1</v>
      </c>
      <c r="H2152" s="41" t="s">
        <v>2380</v>
      </c>
      <c r="I2152" s="11" t="str">
        <f t="shared" si="72"/>
        <v>Healthy Weight</v>
      </c>
      <c r="J2152" s="43" t="str">
        <f t="shared" si="73"/>
        <v>Normal</v>
      </c>
    </row>
    <row r="2153" spans="1:10" x14ac:dyDescent="0.25">
      <c r="A2153" s="11" t="s">
        <v>211</v>
      </c>
      <c r="B2153" s="11">
        <v>27.93</v>
      </c>
      <c r="C2153" s="11">
        <v>9.8800000000000008</v>
      </c>
      <c r="D2153" s="11" t="s">
        <v>2380</v>
      </c>
      <c r="E2153" s="11" t="s">
        <v>2380</v>
      </c>
      <c r="F2153" s="11" t="s">
        <v>2380</v>
      </c>
      <c r="G2153" s="12">
        <v>0</v>
      </c>
      <c r="H2153" s="41" t="s">
        <v>2380</v>
      </c>
      <c r="I2153" s="11" t="str">
        <f t="shared" si="72"/>
        <v>Overweight</v>
      </c>
      <c r="J2153" s="43" t="str">
        <f t="shared" si="73"/>
        <v>Diabetes</v>
      </c>
    </row>
    <row r="2154" spans="1:10" x14ac:dyDescent="0.25">
      <c r="A2154" s="11" t="s">
        <v>210</v>
      </c>
      <c r="B2154" s="11">
        <v>22</v>
      </c>
      <c r="C2154" s="11">
        <v>9.5</v>
      </c>
      <c r="D2154" s="11" t="s">
        <v>2380</v>
      </c>
      <c r="E2154" s="11" t="s">
        <v>2380</v>
      </c>
      <c r="F2154" s="11" t="s">
        <v>2380</v>
      </c>
      <c r="G2154" s="12">
        <v>0</v>
      </c>
      <c r="H2154" s="41" t="s">
        <v>2380</v>
      </c>
      <c r="I2154" s="11" t="str">
        <f t="shared" si="72"/>
        <v>Healthy Weight</v>
      </c>
      <c r="J2154" s="43" t="str">
        <f t="shared" si="73"/>
        <v>Diabetes</v>
      </c>
    </row>
    <row r="2155" spans="1:10" x14ac:dyDescent="0.25">
      <c r="A2155" s="11" t="s">
        <v>209</v>
      </c>
      <c r="B2155" s="11">
        <v>36.86</v>
      </c>
      <c r="C2155" s="11">
        <v>4.97</v>
      </c>
      <c r="D2155" s="11" t="s">
        <v>2381</v>
      </c>
      <c r="E2155" s="11" t="s">
        <v>2380</v>
      </c>
      <c r="F2155" s="11" t="s">
        <v>2380</v>
      </c>
      <c r="G2155" s="12">
        <v>0</v>
      </c>
      <c r="H2155" s="58" t="s">
        <v>2380</v>
      </c>
      <c r="I2155" s="11" t="str">
        <f t="shared" si="72"/>
        <v>Obesity</v>
      </c>
      <c r="J2155" s="43" t="str">
        <f t="shared" si="73"/>
        <v>Normal</v>
      </c>
    </row>
    <row r="2156" spans="1:10" x14ac:dyDescent="0.25">
      <c r="A2156" s="11" t="s">
        <v>208</v>
      </c>
      <c r="B2156" s="11">
        <v>31.254999999999999</v>
      </c>
      <c r="C2156" s="11">
        <v>5.49</v>
      </c>
      <c r="D2156" s="11" t="s">
        <v>2381</v>
      </c>
      <c r="E2156" s="11" t="s">
        <v>2380</v>
      </c>
      <c r="F2156" s="11" t="s">
        <v>2380</v>
      </c>
      <c r="G2156" s="12">
        <v>0</v>
      </c>
      <c r="H2156" s="58" t="s">
        <v>2380</v>
      </c>
      <c r="I2156" s="11" t="str">
        <f t="shared" si="72"/>
        <v>Obesity</v>
      </c>
      <c r="J2156" s="43" t="str">
        <f t="shared" si="73"/>
        <v>Normal</v>
      </c>
    </row>
    <row r="2157" spans="1:10" x14ac:dyDescent="0.25">
      <c r="A2157" s="11" t="s">
        <v>207</v>
      </c>
      <c r="B2157" s="11">
        <v>23.06</v>
      </c>
      <c r="C2157" s="11">
        <v>4.47</v>
      </c>
      <c r="D2157" s="11" t="s">
        <v>2380</v>
      </c>
      <c r="E2157" s="11" t="s">
        <v>2380</v>
      </c>
      <c r="F2157" s="11" t="s">
        <v>2380</v>
      </c>
      <c r="G2157" s="12">
        <v>0</v>
      </c>
      <c r="H2157" s="41" t="s">
        <v>2380</v>
      </c>
      <c r="I2157" s="11" t="str">
        <f t="shared" si="72"/>
        <v>Healthy Weight</v>
      </c>
      <c r="J2157" s="43" t="str">
        <f t="shared" si="73"/>
        <v>Normal</v>
      </c>
    </row>
    <row r="2158" spans="1:10" x14ac:dyDescent="0.25">
      <c r="A2158" s="11" t="s">
        <v>206</v>
      </c>
      <c r="B2158" s="11">
        <v>28.975000000000001</v>
      </c>
      <c r="C2158" s="11">
        <v>4.34</v>
      </c>
      <c r="D2158" s="11" t="s">
        <v>2381</v>
      </c>
      <c r="E2158" s="11" t="s">
        <v>2380</v>
      </c>
      <c r="F2158" s="11" t="s">
        <v>2380</v>
      </c>
      <c r="G2158" s="12">
        <v>0</v>
      </c>
      <c r="H2158" s="58" t="s">
        <v>2380</v>
      </c>
      <c r="I2158" s="11" t="str">
        <f t="shared" si="72"/>
        <v>Overweight</v>
      </c>
      <c r="J2158" s="43" t="str">
        <f t="shared" si="73"/>
        <v>Normal</v>
      </c>
    </row>
    <row r="2159" spans="1:10" x14ac:dyDescent="0.25">
      <c r="A2159" s="11" t="s">
        <v>205</v>
      </c>
      <c r="B2159" s="11">
        <v>33.299999999999997</v>
      </c>
      <c r="C2159" s="11">
        <v>9.49</v>
      </c>
      <c r="D2159" s="11" t="s">
        <v>2380</v>
      </c>
      <c r="E2159" s="11" t="s">
        <v>2380</v>
      </c>
      <c r="F2159" s="11" t="s">
        <v>2380</v>
      </c>
      <c r="G2159" s="12">
        <v>0</v>
      </c>
      <c r="H2159" s="41" t="s">
        <v>2380</v>
      </c>
      <c r="I2159" s="11" t="str">
        <f t="shared" si="72"/>
        <v>Obesity</v>
      </c>
      <c r="J2159" s="43" t="str">
        <f t="shared" si="73"/>
        <v>Diabetes</v>
      </c>
    </row>
    <row r="2160" spans="1:10" x14ac:dyDescent="0.25">
      <c r="A2160" s="11" t="s">
        <v>204</v>
      </c>
      <c r="B2160" s="11">
        <v>33</v>
      </c>
      <c r="C2160" s="11">
        <v>10.16</v>
      </c>
      <c r="D2160" s="11" t="s">
        <v>2380</v>
      </c>
      <c r="E2160" s="11" t="s">
        <v>2380</v>
      </c>
      <c r="F2160" s="11" t="s">
        <v>2380</v>
      </c>
      <c r="G2160" s="12">
        <v>0</v>
      </c>
      <c r="H2160" s="41" t="s">
        <v>2380</v>
      </c>
      <c r="I2160" s="11" t="str">
        <f t="shared" si="72"/>
        <v>Obesity</v>
      </c>
      <c r="J2160" s="43" t="str">
        <f t="shared" si="73"/>
        <v>Diabetes</v>
      </c>
    </row>
    <row r="2161" spans="1:10" x14ac:dyDescent="0.25">
      <c r="A2161" s="11" t="s">
        <v>203</v>
      </c>
      <c r="B2161" s="11">
        <v>31.46</v>
      </c>
      <c r="C2161" s="11">
        <v>11.19</v>
      </c>
      <c r="D2161" s="11" t="s">
        <v>2380</v>
      </c>
      <c r="E2161" s="11" t="s">
        <v>2380</v>
      </c>
      <c r="F2161" s="11" t="s">
        <v>2380</v>
      </c>
      <c r="G2161" s="12">
        <v>0</v>
      </c>
      <c r="H2161" s="41" t="s">
        <v>2380</v>
      </c>
      <c r="I2161" s="11" t="str">
        <f t="shared" si="72"/>
        <v>Obesity</v>
      </c>
      <c r="J2161" s="43" t="str">
        <f t="shared" si="73"/>
        <v>Diabetes</v>
      </c>
    </row>
    <row r="2162" spans="1:10" x14ac:dyDescent="0.25">
      <c r="A2162" s="11" t="s">
        <v>202</v>
      </c>
      <c r="B2162" s="11">
        <v>29.6</v>
      </c>
      <c r="C2162" s="11">
        <v>11.03</v>
      </c>
      <c r="D2162" s="11" t="s">
        <v>2380</v>
      </c>
      <c r="E2162" s="11" t="s">
        <v>2380</v>
      </c>
      <c r="F2162" s="11" t="s">
        <v>2380</v>
      </c>
      <c r="G2162" s="12">
        <v>0</v>
      </c>
      <c r="H2162" s="41" t="s">
        <v>2380</v>
      </c>
      <c r="I2162" s="11" t="str">
        <f t="shared" si="72"/>
        <v>Overweight</v>
      </c>
      <c r="J2162" s="43" t="str">
        <f t="shared" si="73"/>
        <v>Diabetes</v>
      </c>
    </row>
    <row r="2163" spans="1:10" x14ac:dyDescent="0.25">
      <c r="A2163" s="11" t="s">
        <v>201</v>
      </c>
      <c r="B2163" s="11">
        <v>22.05</v>
      </c>
      <c r="C2163" s="11">
        <v>4.43</v>
      </c>
      <c r="D2163" s="11" t="s">
        <v>2381</v>
      </c>
      <c r="E2163" s="11" t="s">
        <v>2380</v>
      </c>
      <c r="F2163" s="11" t="s">
        <v>2380</v>
      </c>
      <c r="G2163" s="12">
        <v>0</v>
      </c>
      <c r="H2163" s="58" t="s">
        <v>2380</v>
      </c>
      <c r="I2163" s="11" t="str">
        <f t="shared" si="72"/>
        <v>Healthy Weight</v>
      </c>
      <c r="J2163" s="43" t="str">
        <f t="shared" si="73"/>
        <v>Normal</v>
      </c>
    </row>
    <row r="2164" spans="1:10" x14ac:dyDescent="0.25">
      <c r="A2164" s="11" t="s">
        <v>199</v>
      </c>
      <c r="B2164" s="11">
        <v>27.06</v>
      </c>
      <c r="C2164" s="11">
        <v>6.14</v>
      </c>
      <c r="D2164" s="11" t="s">
        <v>2380</v>
      </c>
      <c r="E2164" s="11" t="s">
        <v>2381</v>
      </c>
      <c r="F2164" s="11" t="s">
        <v>2380</v>
      </c>
      <c r="G2164" s="11">
        <v>1</v>
      </c>
      <c r="H2164" s="41" t="s">
        <v>2380</v>
      </c>
      <c r="I2164" s="11" t="str">
        <f t="shared" si="72"/>
        <v>Overweight</v>
      </c>
      <c r="J2164" s="43" t="str">
        <f t="shared" si="73"/>
        <v>Prediabetes</v>
      </c>
    </row>
    <row r="2165" spans="1:10" x14ac:dyDescent="0.25">
      <c r="A2165" s="11" t="s">
        <v>198</v>
      </c>
      <c r="B2165" s="11">
        <v>20.49</v>
      </c>
      <c r="C2165" s="11">
        <v>4.87</v>
      </c>
      <c r="D2165" s="11" t="s">
        <v>2380</v>
      </c>
      <c r="E2165" s="11" t="s">
        <v>2380</v>
      </c>
      <c r="F2165" s="11" t="s">
        <v>2380</v>
      </c>
      <c r="G2165" s="12">
        <v>0</v>
      </c>
      <c r="H2165" s="41" t="s">
        <v>2380</v>
      </c>
      <c r="I2165" s="11" t="str">
        <f t="shared" si="72"/>
        <v>Healthy Weight</v>
      </c>
      <c r="J2165" s="43" t="str">
        <f t="shared" si="73"/>
        <v>Normal</v>
      </c>
    </row>
    <row r="2166" spans="1:10" x14ac:dyDescent="0.25">
      <c r="A2166" s="11" t="s">
        <v>197</v>
      </c>
      <c r="B2166" s="11">
        <v>28.4</v>
      </c>
      <c r="C2166" s="11">
        <v>4.3</v>
      </c>
      <c r="D2166" s="11" t="s">
        <v>2380</v>
      </c>
      <c r="E2166" s="11" t="s">
        <v>2380</v>
      </c>
      <c r="F2166" s="11" t="s">
        <v>2382</v>
      </c>
      <c r="G2166" s="11">
        <v>1</v>
      </c>
      <c r="H2166" s="41" t="s">
        <v>2380</v>
      </c>
      <c r="I2166" s="11" t="str">
        <f t="shared" si="72"/>
        <v>Overweight</v>
      </c>
      <c r="J2166" s="43" t="str">
        <f t="shared" si="73"/>
        <v>Normal</v>
      </c>
    </row>
    <row r="2167" spans="1:10" x14ac:dyDescent="0.25">
      <c r="A2167" s="11" t="s">
        <v>196</v>
      </c>
      <c r="B2167" s="11">
        <v>41.91</v>
      </c>
      <c r="C2167" s="11">
        <v>6.19</v>
      </c>
      <c r="D2167" s="11" t="s">
        <v>2380</v>
      </c>
      <c r="E2167" s="11" t="s">
        <v>2380</v>
      </c>
      <c r="F2167" s="11" t="s">
        <v>2380</v>
      </c>
      <c r="G2167" s="12">
        <v>0</v>
      </c>
      <c r="H2167" s="41" t="s">
        <v>2380</v>
      </c>
      <c r="I2167" s="11" t="str">
        <f t="shared" si="72"/>
        <v>Obesity</v>
      </c>
      <c r="J2167" s="43" t="str">
        <f t="shared" si="73"/>
        <v>Prediabetes</v>
      </c>
    </row>
    <row r="2168" spans="1:10" x14ac:dyDescent="0.25">
      <c r="A2168" s="11" t="s">
        <v>195</v>
      </c>
      <c r="B2168" s="11">
        <v>24.6</v>
      </c>
      <c r="C2168" s="11">
        <v>6.19</v>
      </c>
      <c r="D2168" s="11" t="s">
        <v>2380</v>
      </c>
      <c r="E2168" s="11" t="s">
        <v>2380</v>
      </c>
      <c r="F2168" s="11" t="s">
        <v>2382</v>
      </c>
      <c r="G2168" s="11">
        <v>1</v>
      </c>
      <c r="H2168" s="41" t="s">
        <v>2380</v>
      </c>
      <c r="I2168" s="11" t="str">
        <f t="shared" si="72"/>
        <v>Healthy Weight</v>
      </c>
      <c r="J2168" s="43" t="str">
        <f t="shared" si="73"/>
        <v>Prediabetes</v>
      </c>
    </row>
    <row r="2169" spans="1:10" x14ac:dyDescent="0.25">
      <c r="A2169" s="11" t="s">
        <v>194</v>
      </c>
      <c r="B2169" s="11">
        <v>20.9</v>
      </c>
      <c r="C2169" s="11">
        <v>5.12</v>
      </c>
      <c r="D2169" s="11" t="s">
        <v>2380</v>
      </c>
      <c r="E2169" s="11" t="s">
        <v>2380</v>
      </c>
      <c r="F2169" s="11" t="s">
        <v>2382</v>
      </c>
      <c r="G2169" s="11">
        <v>1</v>
      </c>
      <c r="H2169" s="41" t="s">
        <v>2380</v>
      </c>
      <c r="I2169" s="11" t="str">
        <f t="shared" si="72"/>
        <v>Healthy Weight</v>
      </c>
      <c r="J2169" s="43" t="str">
        <f t="shared" si="73"/>
        <v>Normal</v>
      </c>
    </row>
    <row r="2170" spans="1:10" x14ac:dyDescent="0.25">
      <c r="A2170" s="11" t="s">
        <v>193</v>
      </c>
      <c r="B2170" s="11">
        <v>34.4</v>
      </c>
      <c r="C2170" s="11">
        <v>4.04</v>
      </c>
      <c r="D2170" s="11" t="s">
        <v>2380</v>
      </c>
      <c r="E2170" s="11" t="s">
        <v>2380</v>
      </c>
      <c r="F2170" s="11" t="s">
        <v>2380</v>
      </c>
      <c r="G2170" s="12">
        <v>0</v>
      </c>
      <c r="H2170" s="41" t="s">
        <v>2380</v>
      </c>
      <c r="I2170" s="11" t="str">
        <f t="shared" si="72"/>
        <v>Obesity</v>
      </c>
      <c r="J2170" s="43" t="str">
        <f t="shared" si="73"/>
        <v>Normal</v>
      </c>
    </row>
    <row r="2171" spans="1:10" x14ac:dyDescent="0.25">
      <c r="A2171" s="11" t="s">
        <v>192</v>
      </c>
      <c r="B2171" s="11">
        <v>32.56</v>
      </c>
      <c r="C2171" s="11">
        <v>5.36</v>
      </c>
      <c r="D2171" s="11" t="s">
        <v>2380</v>
      </c>
      <c r="E2171" s="11" t="s">
        <v>2380</v>
      </c>
      <c r="F2171" s="11" t="s">
        <v>2380</v>
      </c>
      <c r="G2171" s="12">
        <v>0</v>
      </c>
      <c r="H2171" s="41" t="s">
        <v>2380</v>
      </c>
      <c r="I2171" s="11" t="str">
        <f t="shared" si="72"/>
        <v>Obesity</v>
      </c>
      <c r="J2171" s="43" t="str">
        <f t="shared" si="73"/>
        <v>Normal</v>
      </c>
    </row>
    <row r="2172" spans="1:10" x14ac:dyDescent="0.25">
      <c r="A2172" s="11" t="s">
        <v>191</v>
      </c>
      <c r="B2172" s="11">
        <v>27.98</v>
      </c>
      <c r="C2172" s="11">
        <v>4.38</v>
      </c>
      <c r="D2172" s="11" t="s">
        <v>2380</v>
      </c>
      <c r="E2172" s="11" t="s">
        <v>2381</v>
      </c>
      <c r="F2172" s="11" t="s">
        <v>2380</v>
      </c>
      <c r="G2172" s="11">
        <v>1</v>
      </c>
      <c r="H2172" s="41" t="s">
        <v>2380</v>
      </c>
      <c r="I2172" s="11" t="str">
        <f t="shared" si="72"/>
        <v>Overweight</v>
      </c>
      <c r="J2172" s="43" t="str">
        <f t="shared" si="73"/>
        <v>Normal</v>
      </c>
    </row>
    <row r="2173" spans="1:10" x14ac:dyDescent="0.25">
      <c r="A2173" s="11" t="s">
        <v>190</v>
      </c>
      <c r="B2173" s="11">
        <v>26.51</v>
      </c>
      <c r="C2173" s="11">
        <v>4.58</v>
      </c>
      <c r="D2173" s="11" t="s">
        <v>2380</v>
      </c>
      <c r="E2173" s="11" t="s">
        <v>2380</v>
      </c>
      <c r="F2173" s="11" t="s">
        <v>2380</v>
      </c>
      <c r="G2173" s="12">
        <v>0</v>
      </c>
      <c r="H2173" s="41" t="s">
        <v>2380</v>
      </c>
      <c r="I2173" s="11" t="str">
        <f t="shared" si="72"/>
        <v>Overweight</v>
      </c>
      <c r="J2173" s="43" t="str">
        <f t="shared" si="73"/>
        <v>Normal</v>
      </c>
    </row>
    <row r="2174" spans="1:10" x14ac:dyDescent="0.25">
      <c r="A2174" s="11" t="s">
        <v>189</v>
      </c>
      <c r="B2174" s="11">
        <v>29.734999999999999</v>
      </c>
      <c r="C2174" s="11">
        <v>11.92</v>
      </c>
      <c r="D2174" s="11" t="s">
        <v>2380</v>
      </c>
      <c r="E2174" s="11" t="s">
        <v>2380</v>
      </c>
      <c r="F2174" s="11" t="s">
        <v>2380</v>
      </c>
      <c r="G2174" s="12">
        <v>0</v>
      </c>
      <c r="H2174" s="41" t="s">
        <v>2380</v>
      </c>
      <c r="I2174" s="11" t="str">
        <f t="shared" si="72"/>
        <v>Overweight</v>
      </c>
      <c r="J2174" s="43" t="str">
        <f t="shared" si="73"/>
        <v>Diabetes</v>
      </c>
    </row>
    <row r="2175" spans="1:10" x14ac:dyDescent="0.25">
      <c r="A2175" s="11" t="s">
        <v>188</v>
      </c>
      <c r="B2175" s="11">
        <v>40.5</v>
      </c>
      <c r="C2175" s="11">
        <v>5.4</v>
      </c>
      <c r="D2175" s="11" t="s">
        <v>2380</v>
      </c>
      <c r="E2175" s="11" t="s">
        <v>2380</v>
      </c>
      <c r="F2175" s="11" t="s">
        <v>2382</v>
      </c>
      <c r="G2175" s="11">
        <v>1</v>
      </c>
      <c r="H2175" s="41" t="s">
        <v>2380</v>
      </c>
      <c r="I2175" s="11" t="str">
        <f t="shared" si="72"/>
        <v>Obesity</v>
      </c>
      <c r="J2175" s="43" t="str">
        <f t="shared" si="73"/>
        <v>Normal</v>
      </c>
    </row>
    <row r="2176" spans="1:10" x14ac:dyDescent="0.25">
      <c r="A2176" s="11" t="s">
        <v>187</v>
      </c>
      <c r="B2176" s="11">
        <v>25.64</v>
      </c>
      <c r="C2176" s="11">
        <v>4.76</v>
      </c>
      <c r="D2176" s="11" t="s">
        <v>2380</v>
      </c>
      <c r="E2176" s="11" t="s">
        <v>2380</v>
      </c>
      <c r="F2176" s="11" t="s">
        <v>2380</v>
      </c>
      <c r="G2176" s="11">
        <v>1</v>
      </c>
      <c r="H2176" s="41" t="s">
        <v>2380</v>
      </c>
      <c r="I2176" s="11" t="str">
        <f t="shared" si="72"/>
        <v>Overweight</v>
      </c>
      <c r="J2176" s="43" t="str">
        <f t="shared" si="73"/>
        <v>Normal</v>
      </c>
    </row>
    <row r="2177" spans="1:10" x14ac:dyDescent="0.25">
      <c r="A2177" s="11" t="s">
        <v>186</v>
      </c>
      <c r="B2177" s="11">
        <v>32.9</v>
      </c>
      <c r="C2177" s="11">
        <v>4.78</v>
      </c>
      <c r="D2177" s="11" t="s">
        <v>2380</v>
      </c>
      <c r="E2177" s="11" t="s">
        <v>2380</v>
      </c>
      <c r="F2177" s="11" t="s">
        <v>2382</v>
      </c>
      <c r="G2177" s="11">
        <v>1</v>
      </c>
      <c r="H2177" s="41" t="s">
        <v>2380</v>
      </c>
      <c r="I2177" s="11" t="str">
        <f t="shared" si="72"/>
        <v>Obesity</v>
      </c>
      <c r="J2177" s="43" t="str">
        <f t="shared" si="73"/>
        <v>Normal</v>
      </c>
    </row>
    <row r="2178" spans="1:10" x14ac:dyDescent="0.25">
      <c r="A2178" s="11" t="s">
        <v>185</v>
      </c>
      <c r="B2178" s="11">
        <v>29.8</v>
      </c>
      <c r="C2178" s="11">
        <v>4.26</v>
      </c>
      <c r="D2178" s="11" t="s">
        <v>2380</v>
      </c>
      <c r="E2178" s="11" t="s">
        <v>2380</v>
      </c>
      <c r="F2178" s="11" t="s">
        <v>2382</v>
      </c>
      <c r="G2178" s="11">
        <v>1</v>
      </c>
      <c r="H2178" s="41" t="s">
        <v>2380</v>
      </c>
      <c r="I2178" s="11" t="str">
        <f t="shared" si="72"/>
        <v>Overweight</v>
      </c>
      <c r="J2178" s="43" t="str">
        <f t="shared" si="73"/>
        <v>Normal</v>
      </c>
    </row>
    <row r="2179" spans="1:10" x14ac:dyDescent="0.25">
      <c r="A2179" s="11" t="s">
        <v>184</v>
      </c>
      <c r="B2179" s="11">
        <v>28.9</v>
      </c>
      <c r="C2179" s="11">
        <v>5.85</v>
      </c>
      <c r="D2179" s="11" t="s">
        <v>2380</v>
      </c>
      <c r="E2179" s="11" t="s">
        <v>2380</v>
      </c>
      <c r="F2179" s="11" t="s">
        <v>2382</v>
      </c>
      <c r="G2179" s="11">
        <v>1</v>
      </c>
      <c r="H2179" s="41" t="s">
        <v>2380</v>
      </c>
      <c r="I2179" s="11" t="str">
        <f t="shared" ref="I2179:I2242" si="74">IF(B2179 &lt; 18.5, "Underweight", IF(B2179 &lt; 25, "Healthy Weight", IF(B2179 &lt; 30, "Overweight", "Obesity")))</f>
        <v>Overweight</v>
      </c>
      <c r="J2179" s="43" t="str">
        <f t="shared" ref="J2179:J2242" si="75">IF(C2179 &lt; 5.7, "Normal", IF(C2179 &lt;= 6.4, "Prediabetes", "Diabetes"))</f>
        <v>Prediabetes</v>
      </c>
    </row>
    <row r="2180" spans="1:10" x14ac:dyDescent="0.25">
      <c r="A2180" s="11" t="s">
        <v>183</v>
      </c>
      <c r="B2180" s="11">
        <v>24.7</v>
      </c>
      <c r="C2180" s="11">
        <v>5.32</v>
      </c>
      <c r="D2180" s="11" t="s">
        <v>2380</v>
      </c>
      <c r="E2180" s="11" t="s">
        <v>2380</v>
      </c>
      <c r="F2180" s="11" t="s">
        <v>2382</v>
      </c>
      <c r="G2180" s="11">
        <v>1</v>
      </c>
      <c r="H2180" s="41" t="s">
        <v>2380</v>
      </c>
      <c r="I2180" s="11" t="str">
        <f t="shared" si="74"/>
        <v>Healthy Weight</v>
      </c>
      <c r="J2180" s="43" t="str">
        <f t="shared" si="75"/>
        <v>Normal</v>
      </c>
    </row>
    <row r="2181" spans="1:10" x14ac:dyDescent="0.25">
      <c r="A2181" s="11" t="s">
        <v>182</v>
      </c>
      <c r="B2181" s="11">
        <v>20.6</v>
      </c>
      <c r="C2181" s="11">
        <v>5.14</v>
      </c>
      <c r="D2181" s="11" t="s">
        <v>2380</v>
      </c>
      <c r="E2181" s="11" t="s">
        <v>2380</v>
      </c>
      <c r="F2181" s="11" t="s">
        <v>2382</v>
      </c>
      <c r="G2181" s="11">
        <v>1</v>
      </c>
      <c r="H2181" s="41" t="s">
        <v>2380</v>
      </c>
      <c r="I2181" s="11" t="str">
        <f t="shared" si="74"/>
        <v>Healthy Weight</v>
      </c>
      <c r="J2181" s="43" t="str">
        <f t="shared" si="75"/>
        <v>Normal</v>
      </c>
    </row>
    <row r="2182" spans="1:10" x14ac:dyDescent="0.25">
      <c r="A2182" s="11" t="s">
        <v>181</v>
      </c>
      <c r="B2182" s="11">
        <v>18.600000000000001</v>
      </c>
      <c r="C2182" s="11">
        <v>5</v>
      </c>
      <c r="D2182" s="11" t="s">
        <v>2380</v>
      </c>
      <c r="E2182" s="11" t="s">
        <v>2380</v>
      </c>
      <c r="F2182" s="11" t="s">
        <v>2382</v>
      </c>
      <c r="G2182" s="11">
        <v>1</v>
      </c>
      <c r="H2182" s="41" t="s">
        <v>2380</v>
      </c>
      <c r="I2182" s="11" t="str">
        <f t="shared" si="74"/>
        <v>Healthy Weight</v>
      </c>
      <c r="J2182" s="43" t="str">
        <f t="shared" si="75"/>
        <v>Normal</v>
      </c>
    </row>
    <row r="2183" spans="1:10" x14ac:dyDescent="0.25">
      <c r="A2183" s="11" t="s">
        <v>180</v>
      </c>
      <c r="B2183" s="11">
        <v>17.8</v>
      </c>
      <c r="C2183" s="11">
        <v>4.55</v>
      </c>
      <c r="D2183" s="11" t="s">
        <v>2380</v>
      </c>
      <c r="E2183" s="11" t="s">
        <v>2380</v>
      </c>
      <c r="F2183" s="11" t="s">
        <v>2382</v>
      </c>
      <c r="G2183" s="11">
        <v>1</v>
      </c>
      <c r="H2183" s="41" t="s">
        <v>2380</v>
      </c>
      <c r="I2183" s="11" t="str">
        <f t="shared" si="74"/>
        <v>Underweight</v>
      </c>
      <c r="J2183" s="43" t="str">
        <f t="shared" si="75"/>
        <v>Normal</v>
      </c>
    </row>
    <row r="2184" spans="1:10" x14ac:dyDescent="0.25">
      <c r="A2184" s="11" t="s">
        <v>179</v>
      </c>
      <c r="B2184" s="11">
        <v>35.200000000000003</v>
      </c>
      <c r="C2184" s="11">
        <v>5.97</v>
      </c>
      <c r="D2184" s="11" t="s">
        <v>2380</v>
      </c>
      <c r="E2184" s="11" t="s">
        <v>2381</v>
      </c>
      <c r="F2184" s="11" t="s">
        <v>2380</v>
      </c>
      <c r="G2184" s="11">
        <v>1</v>
      </c>
      <c r="H2184" s="41" t="s">
        <v>2380</v>
      </c>
      <c r="I2184" s="11" t="str">
        <f t="shared" si="74"/>
        <v>Obesity</v>
      </c>
      <c r="J2184" s="43" t="str">
        <f t="shared" si="75"/>
        <v>Prediabetes</v>
      </c>
    </row>
    <row r="2185" spans="1:10" x14ac:dyDescent="0.25">
      <c r="A2185" s="11" t="s">
        <v>178</v>
      </c>
      <c r="B2185" s="11">
        <v>33.770000000000003</v>
      </c>
      <c r="C2185" s="11">
        <v>4.0199999999999996</v>
      </c>
      <c r="D2185" s="11" t="s">
        <v>2380</v>
      </c>
      <c r="E2185" s="11" t="s">
        <v>2381</v>
      </c>
      <c r="F2185" s="11" t="s">
        <v>2380</v>
      </c>
      <c r="G2185" s="11">
        <v>1</v>
      </c>
      <c r="H2185" s="41" t="s">
        <v>2380</v>
      </c>
      <c r="I2185" s="11" t="str">
        <f t="shared" si="74"/>
        <v>Obesity</v>
      </c>
      <c r="J2185" s="43" t="str">
        <f t="shared" si="75"/>
        <v>Normal</v>
      </c>
    </row>
    <row r="2186" spans="1:10" x14ac:dyDescent="0.25">
      <c r="A2186" s="11" t="s">
        <v>177</v>
      </c>
      <c r="B2186" s="11">
        <v>30.03</v>
      </c>
      <c r="C2186" s="11">
        <v>4.04</v>
      </c>
      <c r="D2186" s="11" t="s">
        <v>2380</v>
      </c>
      <c r="E2186" s="11" t="s">
        <v>2381</v>
      </c>
      <c r="F2186" s="11" t="s">
        <v>2380</v>
      </c>
      <c r="G2186" s="11">
        <v>1</v>
      </c>
      <c r="H2186" s="41" t="s">
        <v>2380</v>
      </c>
      <c r="I2186" s="11" t="str">
        <f t="shared" si="74"/>
        <v>Obesity</v>
      </c>
      <c r="J2186" s="43" t="str">
        <f t="shared" si="75"/>
        <v>Normal</v>
      </c>
    </row>
    <row r="2187" spans="1:10" x14ac:dyDescent="0.25">
      <c r="A2187" s="11" t="s">
        <v>176</v>
      </c>
      <c r="B2187" s="11">
        <v>29.37</v>
      </c>
      <c r="C2187" s="11">
        <v>5.54</v>
      </c>
      <c r="D2187" s="11" t="s">
        <v>2380</v>
      </c>
      <c r="E2187" s="11" t="s">
        <v>2381</v>
      </c>
      <c r="F2187" s="11" t="s">
        <v>2380</v>
      </c>
      <c r="G2187" s="11">
        <v>1</v>
      </c>
      <c r="H2187" s="41" t="s">
        <v>2380</v>
      </c>
      <c r="I2187" s="11" t="str">
        <f t="shared" si="74"/>
        <v>Overweight</v>
      </c>
      <c r="J2187" s="43" t="str">
        <f t="shared" si="75"/>
        <v>Normal</v>
      </c>
    </row>
    <row r="2188" spans="1:10" x14ac:dyDescent="0.25">
      <c r="A2188" s="11" t="s">
        <v>175</v>
      </c>
      <c r="B2188" s="11">
        <v>28.5</v>
      </c>
      <c r="C2188" s="11">
        <v>4.03</v>
      </c>
      <c r="D2188" s="11" t="s">
        <v>2380</v>
      </c>
      <c r="E2188" s="11" t="s">
        <v>2381</v>
      </c>
      <c r="F2188" s="11" t="s">
        <v>2380</v>
      </c>
      <c r="G2188" s="11">
        <v>1</v>
      </c>
      <c r="H2188" s="41" t="s">
        <v>2380</v>
      </c>
      <c r="I2188" s="11" t="str">
        <f t="shared" si="74"/>
        <v>Overweight</v>
      </c>
      <c r="J2188" s="43" t="str">
        <f t="shared" si="75"/>
        <v>Normal</v>
      </c>
    </row>
    <row r="2189" spans="1:10" x14ac:dyDescent="0.25">
      <c r="A2189" s="11" t="s">
        <v>174</v>
      </c>
      <c r="B2189" s="11">
        <v>23.32</v>
      </c>
      <c r="C2189" s="11">
        <v>5.62</v>
      </c>
      <c r="D2189" s="11" t="s">
        <v>2380</v>
      </c>
      <c r="E2189" s="11" t="s">
        <v>2381</v>
      </c>
      <c r="F2189" s="11" t="s">
        <v>2380</v>
      </c>
      <c r="G2189" s="11">
        <v>1</v>
      </c>
      <c r="H2189" s="41" t="s">
        <v>2380</v>
      </c>
      <c r="I2189" s="11" t="str">
        <f t="shared" si="74"/>
        <v>Healthy Weight</v>
      </c>
      <c r="J2189" s="43" t="str">
        <f t="shared" si="75"/>
        <v>Normal</v>
      </c>
    </row>
    <row r="2190" spans="1:10" x14ac:dyDescent="0.25">
      <c r="A2190" s="11" t="s">
        <v>173</v>
      </c>
      <c r="B2190" s="11">
        <v>26.125</v>
      </c>
      <c r="C2190" s="11">
        <v>5.27</v>
      </c>
      <c r="D2190" s="11" t="s">
        <v>2380</v>
      </c>
      <c r="E2190" s="11" t="s">
        <v>2381</v>
      </c>
      <c r="F2190" s="11" t="s">
        <v>2380</v>
      </c>
      <c r="G2190" s="11">
        <v>1</v>
      </c>
      <c r="H2190" s="41" t="s">
        <v>2380</v>
      </c>
      <c r="I2190" s="11" t="str">
        <f t="shared" si="74"/>
        <v>Overweight</v>
      </c>
      <c r="J2190" s="43" t="str">
        <f t="shared" si="75"/>
        <v>Normal</v>
      </c>
    </row>
    <row r="2191" spans="1:10" x14ac:dyDescent="0.25">
      <c r="A2191" s="11" t="s">
        <v>172</v>
      </c>
      <c r="B2191" s="11">
        <v>25.46</v>
      </c>
      <c r="C2191" s="11">
        <v>5.18</v>
      </c>
      <c r="D2191" s="11" t="s">
        <v>2380</v>
      </c>
      <c r="E2191" s="11" t="s">
        <v>2381</v>
      </c>
      <c r="F2191" s="11" t="s">
        <v>2380</v>
      </c>
      <c r="G2191" s="11">
        <v>1</v>
      </c>
      <c r="H2191" s="41" t="s">
        <v>2380</v>
      </c>
      <c r="I2191" s="11" t="str">
        <f t="shared" si="74"/>
        <v>Overweight</v>
      </c>
      <c r="J2191" s="43" t="str">
        <f t="shared" si="75"/>
        <v>Normal</v>
      </c>
    </row>
    <row r="2192" spans="1:10" x14ac:dyDescent="0.25">
      <c r="A2192" s="11" t="s">
        <v>171</v>
      </c>
      <c r="B2192" s="11">
        <v>23.75</v>
      </c>
      <c r="C2192" s="11">
        <v>5.27</v>
      </c>
      <c r="D2192" s="11" t="s">
        <v>2380</v>
      </c>
      <c r="E2192" s="11" t="s">
        <v>2381</v>
      </c>
      <c r="F2192" s="11" t="s">
        <v>2380</v>
      </c>
      <c r="G2192" s="11">
        <v>1</v>
      </c>
      <c r="H2192" s="41" t="s">
        <v>2380</v>
      </c>
      <c r="I2192" s="11" t="str">
        <f t="shared" si="74"/>
        <v>Healthy Weight</v>
      </c>
      <c r="J2192" s="43" t="str">
        <f t="shared" si="75"/>
        <v>Normal</v>
      </c>
    </row>
    <row r="2193" spans="1:10" x14ac:dyDescent="0.25">
      <c r="A2193" s="11" t="s">
        <v>169</v>
      </c>
      <c r="B2193" s="11">
        <v>23.085000000000001</v>
      </c>
      <c r="C2193" s="11">
        <v>5.62</v>
      </c>
      <c r="D2193" s="11" t="s">
        <v>2380</v>
      </c>
      <c r="E2193" s="11" t="s">
        <v>2381</v>
      </c>
      <c r="F2193" s="11" t="s">
        <v>2380</v>
      </c>
      <c r="G2193" s="11">
        <v>1</v>
      </c>
      <c r="H2193" s="41" t="s">
        <v>2380</v>
      </c>
      <c r="I2193" s="11" t="str">
        <f t="shared" si="74"/>
        <v>Healthy Weight</v>
      </c>
      <c r="J2193" s="43" t="str">
        <f t="shared" si="75"/>
        <v>Normal</v>
      </c>
    </row>
    <row r="2194" spans="1:10" x14ac:dyDescent="0.25">
      <c r="A2194" s="11" t="s">
        <v>167</v>
      </c>
      <c r="B2194" s="11">
        <v>22.99</v>
      </c>
      <c r="C2194" s="11">
        <v>5.0599999999999996</v>
      </c>
      <c r="D2194" s="11" t="s">
        <v>2380</v>
      </c>
      <c r="E2194" s="11" t="s">
        <v>2381</v>
      </c>
      <c r="F2194" s="11" t="s">
        <v>2380</v>
      </c>
      <c r="G2194" s="11">
        <v>1</v>
      </c>
      <c r="H2194" s="41" t="s">
        <v>2380</v>
      </c>
      <c r="I2194" s="11" t="str">
        <f t="shared" si="74"/>
        <v>Healthy Weight</v>
      </c>
      <c r="J2194" s="43" t="str">
        <f t="shared" si="75"/>
        <v>Normal</v>
      </c>
    </row>
    <row r="2195" spans="1:10" x14ac:dyDescent="0.25">
      <c r="A2195" s="11" t="s">
        <v>165</v>
      </c>
      <c r="B2195" s="11">
        <v>21.47</v>
      </c>
      <c r="C2195" s="11">
        <v>4.6900000000000004</v>
      </c>
      <c r="D2195" s="11" t="s">
        <v>2380</v>
      </c>
      <c r="E2195" s="11" t="s">
        <v>2381</v>
      </c>
      <c r="F2195" s="11" t="s">
        <v>2380</v>
      </c>
      <c r="G2195" s="11">
        <v>1</v>
      </c>
      <c r="H2195" s="41" t="s">
        <v>2380</v>
      </c>
      <c r="I2195" s="11" t="str">
        <f t="shared" si="74"/>
        <v>Healthy Weight</v>
      </c>
      <c r="J2195" s="43" t="str">
        <f t="shared" si="75"/>
        <v>Normal</v>
      </c>
    </row>
    <row r="2196" spans="1:10" x14ac:dyDescent="0.25">
      <c r="A2196" s="11" t="s">
        <v>163</v>
      </c>
      <c r="B2196" s="11">
        <v>15.96</v>
      </c>
      <c r="C2196" s="11">
        <v>5.44</v>
      </c>
      <c r="D2196" s="11" t="s">
        <v>2380</v>
      </c>
      <c r="E2196" s="11" t="s">
        <v>2381</v>
      </c>
      <c r="F2196" s="11" t="s">
        <v>2380</v>
      </c>
      <c r="G2196" s="11">
        <v>1</v>
      </c>
      <c r="H2196" s="41" t="s">
        <v>2380</v>
      </c>
      <c r="I2196" s="11" t="str">
        <f t="shared" si="74"/>
        <v>Underweight</v>
      </c>
      <c r="J2196" s="43" t="str">
        <f t="shared" si="75"/>
        <v>Normal</v>
      </c>
    </row>
    <row r="2197" spans="1:10" x14ac:dyDescent="0.25">
      <c r="A2197" s="11" t="s">
        <v>162</v>
      </c>
      <c r="B2197" s="11">
        <v>39.5</v>
      </c>
      <c r="C2197" s="11">
        <v>5.05</v>
      </c>
      <c r="D2197" s="11" t="s">
        <v>2380</v>
      </c>
      <c r="E2197" s="11" t="s">
        <v>2381</v>
      </c>
      <c r="F2197" s="11" t="s">
        <v>2380</v>
      </c>
      <c r="G2197" s="11">
        <v>1</v>
      </c>
      <c r="H2197" s="41" t="s">
        <v>2380</v>
      </c>
      <c r="I2197" s="11" t="str">
        <f t="shared" si="74"/>
        <v>Obesity</v>
      </c>
      <c r="J2197" s="43" t="str">
        <f t="shared" si="75"/>
        <v>Normal</v>
      </c>
    </row>
    <row r="2198" spans="1:10" x14ac:dyDescent="0.25">
      <c r="A2198" s="11" t="s">
        <v>161</v>
      </c>
      <c r="B2198" s="11">
        <v>33.770000000000003</v>
      </c>
      <c r="C2198" s="11">
        <v>6</v>
      </c>
      <c r="D2198" s="11" t="s">
        <v>2380</v>
      </c>
      <c r="E2198" s="11" t="s">
        <v>2381</v>
      </c>
      <c r="F2198" s="11" t="s">
        <v>2380</v>
      </c>
      <c r="G2198" s="11">
        <v>1</v>
      </c>
      <c r="H2198" s="41" t="s">
        <v>2380</v>
      </c>
      <c r="I2198" s="11" t="str">
        <f t="shared" si="74"/>
        <v>Obesity</v>
      </c>
      <c r="J2198" s="43" t="str">
        <f t="shared" si="75"/>
        <v>Prediabetes</v>
      </c>
    </row>
    <row r="2199" spans="1:10" x14ac:dyDescent="0.25">
      <c r="A2199" s="11" t="s">
        <v>160</v>
      </c>
      <c r="B2199" s="11">
        <v>26.84</v>
      </c>
      <c r="C2199" s="11">
        <v>5.99</v>
      </c>
      <c r="D2199" s="11" t="s">
        <v>2381</v>
      </c>
      <c r="E2199" s="11" t="s">
        <v>2381</v>
      </c>
      <c r="F2199" s="11" t="s">
        <v>2380</v>
      </c>
      <c r="G2199" s="11">
        <v>1</v>
      </c>
      <c r="H2199" s="58" t="s">
        <v>2380</v>
      </c>
      <c r="I2199" s="11" t="str">
        <f t="shared" si="74"/>
        <v>Overweight</v>
      </c>
      <c r="J2199" s="43" t="str">
        <f t="shared" si="75"/>
        <v>Prediabetes</v>
      </c>
    </row>
    <row r="2200" spans="1:10" x14ac:dyDescent="0.25">
      <c r="A2200" s="11" t="s">
        <v>159</v>
      </c>
      <c r="B2200" s="11">
        <v>35.53</v>
      </c>
      <c r="C2200" s="11">
        <v>4.3600000000000003</v>
      </c>
      <c r="D2200" s="11" t="s">
        <v>2380</v>
      </c>
      <c r="E2200" s="11" t="s">
        <v>2380</v>
      </c>
      <c r="F2200" s="11" t="s">
        <v>2382</v>
      </c>
      <c r="G2200" s="11">
        <v>1</v>
      </c>
      <c r="H2200" s="41" t="s">
        <v>2380</v>
      </c>
      <c r="I2200" s="11" t="str">
        <f t="shared" si="74"/>
        <v>Obesity</v>
      </c>
      <c r="J2200" s="43" t="str">
        <f t="shared" si="75"/>
        <v>Normal</v>
      </c>
    </row>
    <row r="2201" spans="1:10" x14ac:dyDescent="0.25">
      <c r="A2201" s="11" t="s">
        <v>158</v>
      </c>
      <c r="B2201" s="11">
        <v>30.59</v>
      </c>
      <c r="C2201" s="11">
        <v>4.41</v>
      </c>
      <c r="D2201" s="11" t="s">
        <v>2380</v>
      </c>
      <c r="E2201" s="11" t="s">
        <v>2380</v>
      </c>
      <c r="F2201" s="11" t="s">
        <v>2382</v>
      </c>
      <c r="G2201" s="11">
        <v>1</v>
      </c>
      <c r="H2201" s="41" t="s">
        <v>2380</v>
      </c>
      <c r="I2201" s="11" t="str">
        <f t="shared" si="74"/>
        <v>Obesity</v>
      </c>
      <c r="J2201" s="43" t="str">
        <f t="shared" si="75"/>
        <v>Normal</v>
      </c>
    </row>
    <row r="2202" spans="1:10" x14ac:dyDescent="0.25">
      <c r="A2202" s="11" t="s">
        <v>157</v>
      </c>
      <c r="B2202" s="11">
        <v>30.59</v>
      </c>
      <c r="C2202" s="11">
        <v>4.17</v>
      </c>
      <c r="D2202" s="11" t="s">
        <v>2380</v>
      </c>
      <c r="E2202" s="11" t="s">
        <v>2380</v>
      </c>
      <c r="F2202" s="11" t="s">
        <v>2382</v>
      </c>
      <c r="G2202" s="11">
        <v>1</v>
      </c>
      <c r="H2202" s="41" t="s">
        <v>2380</v>
      </c>
      <c r="I2202" s="11" t="str">
        <f t="shared" si="74"/>
        <v>Obesity</v>
      </c>
      <c r="J2202" s="43" t="str">
        <f t="shared" si="75"/>
        <v>Normal</v>
      </c>
    </row>
    <row r="2203" spans="1:10" x14ac:dyDescent="0.25">
      <c r="A2203" s="11" t="s">
        <v>156</v>
      </c>
      <c r="B2203" s="11">
        <v>27.835000000000001</v>
      </c>
      <c r="C2203" s="11">
        <v>4.4400000000000004</v>
      </c>
      <c r="D2203" s="11" t="s">
        <v>2380</v>
      </c>
      <c r="E2203" s="11" t="s">
        <v>2380</v>
      </c>
      <c r="F2203" s="11" t="s">
        <v>2382</v>
      </c>
      <c r="G2203" s="11">
        <v>1</v>
      </c>
      <c r="H2203" s="41" t="s">
        <v>2380</v>
      </c>
      <c r="I2203" s="11" t="str">
        <f t="shared" si="74"/>
        <v>Overweight</v>
      </c>
      <c r="J2203" s="43" t="str">
        <f t="shared" si="75"/>
        <v>Normal</v>
      </c>
    </row>
    <row r="2204" spans="1:10" x14ac:dyDescent="0.25">
      <c r="A2204" s="11" t="s">
        <v>155</v>
      </c>
      <c r="B2204" s="11">
        <v>40.26</v>
      </c>
      <c r="C2204" s="11">
        <v>5.52</v>
      </c>
      <c r="D2204" s="11" t="s">
        <v>2380</v>
      </c>
      <c r="E2204" s="11" t="s">
        <v>2381</v>
      </c>
      <c r="F2204" s="11" t="s">
        <v>2380</v>
      </c>
      <c r="G2204" s="11">
        <v>1</v>
      </c>
      <c r="H2204" s="41" t="s">
        <v>2380</v>
      </c>
      <c r="I2204" s="11" t="str">
        <f t="shared" si="74"/>
        <v>Obesity</v>
      </c>
      <c r="J2204" s="43" t="str">
        <f t="shared" si="75"/>
        <v>Normal</v>
      </c>
    </row>
    <row r="2205" spans="1:10" x14ac:dyDescent="0.25">
      <c r="A2205" s="11" t="s">
        <v>154</v>
      </c>
      <c r="B2205" s="11">
        <v>39.82</v>
      </c>
      <c r="C2205" s="11">
        <v>6.01</v>
      </c>
      <c r="D2205" s="11" t="s">
        <v>2380</v>
      </c>
      <c r="E2205" s="11" t="s">
        <v>2381</v>
      </c>
      <c r="F2205" s="11" t="s">
        <v>2380</v>
      </c>
      <c r="G2205" s="11">
        <v>1</v>
      </c>
      <c r="H2205" s="41" t="s">
        <v>2380</v>
      </c>
      <c r="I2205" s="11" t="str">
        <f t="shared" si="74"/>
        <v>Obesity</v>
      </c>
      <c r="J2205" s="43" t="str">
        <f t="shared" si="75"/>
        <v>Prediabetes</v>
      </c>
    </row>
    <row r="2206" spans="1:10" x14ac:dyDescent="0.25">
      <c r="A2206" s="11" t="s">
        <v>153</v>
      </c>
      <c r="B2206" s="11">
        <v>39.159999999999997</v>
      </c>
      <c r="C2206" s="11">
        <v>5.81</v>
      </c>
      <c r="D2206" s="11" t="s">
        <v>2380</v>
      </c>
      <c r="E2206" s="11" t="s">
        <v>2381</v>
      </c>
      <c r="F2206" s="11" t="s">
        <v>2380</v>
      </c>
      <c r="G2206" s="11">
        <v>1</v>
      </c>
      <c r="H2206" s="41" t="s">
        <v>2380</v>
      </c>
      <c r="I2206" s="11" t="str">
        <f t="shared" si="74"/>
        <v>Obesity</v>
      </c>
      <c r="J2206" s="43" t="str">
        <f t="shared" si="75"/>
        <v>Prediabetes</v>
      </c>
    </row>
    <row r="2207" spans="1:10" x14ac:dyDescent="0.25">
      <c r="A2207" s="11" t="s">
        <v>152</v>
      </c>
      <c r="B2207" s="11">
        <v>25.555</v>
      </c>
      <c r="C2207" s="11">
        <v>4.37</v>
      </c>
      <c r="D2207" s="11" t="s">
        <v>2380</v>
      </c>
      <c r="E2207" s="11" t="s">
        <v>2380</v>
      </c>
      <c r="F2207" s="11" t="s">
        <v>2382</v>
      </c>
      <c r="G2207" s="11">
        <v>1</v>
      </c>
      <c r="H2207" s="41" t="s">
        <v>2380</v>
      </c>
      <c r="I2207" s="11" t="str">
        <f t="shared" si="74"/>
        <v>Overweight</v>
      </c>
      <c r="J2207" s="43" t="str">
        <f t="shared" si="75"/>
        <v>Normal</v>
      </c>
    </row>
    <row r="2208" spans="1:10" x14ac:dyDescent="0.25">
      <c r="A2208" s="11" t="s">
        <v>151</v>
      </c>
      <c r="B2208" s="11">
        <v>25.175000000000001</v>
      </c>
      <c r="C2208" s="11">
        <v>5.74</v>
      </c>
      <c r="D2208" s="11" t="s">
        <v>2380</v>
      </c>
      <c r="E2208" s="11" t="s">
        <v>2380</v>
      </c>
      <c r="F2208" s="11" t="s">
        <v>2382</v>
      </c>
      <c r="G2208" s="11">
        <v>1</v>
      </c>
      <c r="H2208" s="41" t="s">
        <v>2380</v>
      </c>
      <c r="I2208" s="11" t="str">
        <f t="shared" si="74"/>
        <v>Overweight</v>
      </c>
      <c r="J2208" s="43" t="str">
        <f t="shared" si="75"/>
        <v>Prediabetes</v>
      </c>
    </row>
    <row r="2209" spans="1:10" x14ac:dyDescent="0.25">
      <c r="A2209" s="11" t="s">
        <v>150</v>
      </c>
      <c r="B2209" s="11">
        <v>38.28</v>
      </c>
      <c r="C2209" s="11">
        <v>5.39</v>
      </c>
      <c r="D2209" s="11" t="s">
        <v>2380</v>
      </c>
      <c r="E2209" s="11" t="s">
        <v>2381</v>
      </c>
      <c r="F2209" s="11" t="s">
        <v>2380</v>
      </c>
      <c r="G2209" s="11">
        <v>1</v>
      </c>
      <c r="H2209" s="41" t="s">
        <v>2380</v>
      </c>
      <c r="I2209" s="11" t="str">
        <f t="shared" si="74"/>
        <v>Obesity</v>
      </c>
      <c r="J2209" s="43" t="str">
        <f t="shared" si="75"/>
        <v>Normal</v>
      </c>
    </row>
    <row r="2210" spans="1:10" x14ac:dyDescent="0.25">
      <c r="A2210" s="11" t="s">
        <v>149</v>
      </c>
      <c r="B2210" s="11">
        <v>38.17</v>
      </c>
      <c r="C2210" s="11">
        <v>4.07</v>
      </c>
      <c r="D2210" s="11" t="s">
        <v>2380</v>
      </c>
      <c r="E2210" s="11" t="s">
        <v>2381</v>
      </c>
      <c r="F2210" s="11" t="s">
        <v>2380</v>
      </c>
      <c r="G2210" s="11">
        <v>1</v>
      </c>
      <c r="H2210" s="41" t="s">
        <v>2380</v>
      </c>
      <c r="I2210" s="11" t="str">
        <f t="shared" si="74"/>
        <v>Obesity</v>
      </c>
      <c r="J2210" s="43" t="str">
        <f t="shared" si="75"/>
        <v>Normal</v>
      </c>
    </row>
    <row r="2211" spans="1:10" x14ac:dyDescent="0.25">
      <c r="A2211" s="11" t="s">
        <v>148</v>
      </c>
      <c r="B2211" s="11">
        <v>36.85</v>
      </c>
      <c r="C2211" s="11">
        <v>5.49</v>
      </c>
      <c r="D2211" s="11" t="s">
        <v>2380</v>
      </c>
      <c r="E2211" s="11" t="s">
        <v>2381</v>
      </c>
      <c r="F2211" s="11" t="s">
        <v>2380</v>
      </c>
      <c r="G2211" s="11">
        <v>1</v>
      </c>
      <c r="H2211" s="41" t="s">
        <v>2380</v>
      </c>
      <c r="I2211" s="11" t="str">
        <f t="shared" si="74"/>
        <v>Obesity</v>
      </c>
      <c r="J2211" s="43" t="str">
        <f t="shared" si="75"/>
        <v>Normal</v>
      </c>
    </row>
    <row r="2212" spans="1:10" x14ac:dyDescent="0.25">
      <c r="A2212" s="11" t="s">
        <v>147</v>
      </c>
      <c r="B2212" s="11">
        <v>22.61</v>
      </c>
      <c r="C2212" s="11">
        <v>5.68</v>
      </c>
      <c r="D2212" s="11" t="s">
        <v>2380</v>
      </c>
      <c r="E2212" s="11" t="s">
        <v>2380</v>
      </c>
      <c r="F2212" s="11" t="s">
        <v>2382</v>
      </c>
      <c r="G2212" s="11">
        <v>1</v>
      </c>
      <c r="H2212" s="41" t="s">
        <v>2380</v>
      </c>
      <c r="I2212" s="11" t="str">
        <f t="shared" si="74"/>
        <v>Healthy Weight</v>
      </c>
      <c r="J2212" s="43" t="str">
        <f t="shared" si="75"/>
        <v>Normal</v>
      </c>
    </row>
    <row r="2213" spans="1:10" x14ac:dyDescent="0.25">
      <c r="A2213" s="11" t="s">
        <v>146</v>
      </c>
      <c r="B2213" s="11">
        <v>21.754999999999999</v>
      </c>
      <c r="C2213" s="11">
        <v>6.09</v>
      </c>
      <c r="D2213" s="11" t="s">
        <v>2380</v>
      </c>
      <c r="E2213" s="11" t="s">
        <v>2380</v>
      </c>
      <c r="F2213" s="11" t="s">
        <v>2382</v>
      </c>
      <c r="G2213" s="11">
        <v>1</v>
      </c>
      <c r="H2213" s="41" t="s">
        <v>2380</v>
      </c>
      <c r="I2213" s="11" t="str">
        <f t="shared" si="74"/>
        <v>Healthy Weight</v>
      </c>
      <c r="J2213" s="43" t="str">
        <f t="shared" si="75"/>
        <v>Prediabetes</v>
      </c>
    </row>
    <row r="2214" spans="1:10" x14ac:dyDescent="0.25">
      <c r="A2214" s="11" t="s">
        <v>145</v>
      </c>
      <c r="B2214" s="11">
        <v>20.425000000000001</v>
      </c>
      <c r="C2214" s="11">
        <v>5.53</v>
      </c>
      <c r="D2214" s="11" t="s">
        <v>2380</v>
      </c>
      <c r="E2214" s="11" t="s">
        <v>2380</v>
      </c>
      <c r="F2214" s="11" t="s">
        <v>2382</v>
      </c>
      <c r="G2214" s="11">
        <v>1</v>
      </c>
      <c r="H2214" s="41" t="s">
        <v>2380</v>
      </c>
      <c r="I2214" s="11" t="str">
        <f t="shared" si="74"/>
        <v>Healthy Weight</v>
      </c>
      <c r="J2214" s="43" t="str">
        <f t="shared" si="75"/>
        <v>Normal</v>
      </c>
    </row>
    <row r="2215" spans="1:10" x14ac:dyDescent="0.25">
      <c r="A2215" s="11" t="s">
        <v>144</v>
      </c>
      <c r="B2215" s="11">
        <v>31.35</v>
      </c>
      <c r="C2215" s="11">
        <v>4.28</v>
      </c>
      <c r="D2215" s="11" t="s">
        <v>2380</v>
      </c>
      <c r="E2215" s="11" t="s">
        <v>2381</v>
      </c>
      <c r="F2215" s="11" t="s">
        <v>2380</v>
      </c>
      <c r="G2215" s="11">
        <v>1</v>
      </c>
      <c r="H2215" s="41" t="s">
        <v>2380</v>
      </c>
      <c r="I2215" s="11" t="str">
        <f t="shared" si="74"/>
        <v>Obesity</v>
      </c>
      <c r="J2215" s="43" t="str">
        <f t="shared" si="75"/>
        <v>Normal</v>
      </c>
    </row>
    <row r="2216" spans="1:10" x14ac:dyDescent="0.25">
      <c r="A2216" s="11" t="s">
        <v>143</v>
      </c>
      <c r="B2216" s="11">
        <v>31.13</v>
      </c>
      <c r="C2216" s="11">
        <v>6.01</v>
      </c>
      <c r="D2216" s="11" t="s">
        <v>2380</v>
      </c>
      <c r="E2216" s="11" t="s">
        <v>2381</v>
      </c>
      <c r="F2216" s="11" t="s">
        <v>2380</v>
      </c>
      <c r="G2216" s="11">
        <v>1</v>
      </c>
      <c r="H2216" s="41" t="s">
        <v>2380</v>
      </c>
      <c r="I2216" s="11" t="str">
        <f t="shared" si="74"/>
        <v>Obesity</v>
      </c>
      <c r="J2216" s="43" t="str">
        <f t="shared" si="75"/>
        <v>Prediabetes</v>
      </c>
    </row>
    <row r="2217" spans="1:10" x14ac:dyDescent="0.25">
      <c r="A2217" s="11" t="s">
        <v>142</v>
      </c>
      <c r="B2217" s="11">
        <v>17.48</v>
      </c>
      <c r="C2217" s="11">
        <v>4.59</v>
      </c>
      <c r="D2217" s="11" t="s">
        <v>2380</v>
      </c>
      <c r="E2217" s="11" t="s">
        <v>2380</v>
      </c>
      <c r="F2217" s="11" t="s">
        <v>2382</v>
      </c>
      <c r="G2217" s="11">
        <v>1</v>
      </c>
      <c r="H2217" s="41" t="s">
        <v>2380</v>
      </c>
      <c r="I2217" s="11" t="str">
        <f t="shared" si="74"/>
        <v>Underweight</v>
      </c>
      <c r="J2217" s="43" t="str">
        <f t="shared" si="75"/>
        <v>Normal</v>
      </c>
    </row>
    <row r="2218" spans="1:10" x14ac:dyDescent="0.25">
      <c r="A2218" s="11" t="s">
        <v>141</v>
      </c>
      <c r="B2218" s="11">
        <v>22.57</v>
      </c>
      <c r="C2218" s="11">
        <v>5.8</v>
      </c>
      <c r="D2218" s="11" t="s">
        <v>2381</v>
      </c>
      <c r="E2218" s="11" t="s">
        <v>2380</v>
      </c>
      <c r="F2218" s="11" t="s">
        <v>2380</v>
      </c>
      <c r="G2218" s="11">
        <v>1</v>
      </c>
      <c r="H2218" s="58" t="s">
        <v>2380</v>
      </c>
      <c r="I2218" s="11" t="str">
        <f t="shared" si="74"/>
        <v>Healthy Weight</v>
      </c>
      <c r="J2218" s="43" t="str">
        <f t="shared" si="75"/>
        <v>Prediabetes</v>
      </c>
    </row>
    <row r="2219" spans="1:10" x14ac:dyDescent="0.25">
      <c r="A2219" s="11" t="s">
        <v>140</v>
      </c>
      <c r="B2219" s="11">
        <v>26.73</v>
      </c>
      <c r="C2219" s="11">
        <v>5.08</v>
      </c>
      <c r="D2219" s="11" t="s">
        <v>2380</v>
      </c>
      <c r="E2219" s="11" t="s">
        <v>2381</v>
      </c>
      <c r="F2219" s="11" t="s">
        <v>2380</v>
      </c>
      <c r="G2219" s="11">
        <v>1</v>
      </c>
      <c r="H2219" s="41" t="s">
        <v>2380</v>
      </c>
      <c r="I2219" s="11" t="str">
        <f t="shared" si="74"/>
        <v>Overweight</v>
      </c>
      <c r="J2219" s="43" t="str">
        <f t="shared" si="75"/>
        <v>Normal</v>
      </c>
    </row>
    <row r="2220" spans="1:10" x14ac:dyDescent="0.25">
      <c r="A2220" s="11" t="s">
        <v>139</v>
      </c>
      <c r="B2220" s="11">
        <v>20.79</v>
      </c>
      <c r="C2220" s="11">
        <v>5.84</v>
      </c>
      <c r="D2220" s="11" t="s">
        <v>2380</v>
      </c>
      <c r="E2220" s="11" t="s">
        <v>2381</v>
      </c>
      <c r="F2220" s="11" t="s">
        <v>2380</v>
      </c>
      <c r="G2220" s="11">
        <v>1</v>
      </c>
      <c r="H2220" s="41" t="s">
        <v>2380</v>
      </c>
      <c r="I2220" s="11" t="str">
        <f t="shared" si="74"/>
        <v>Healthy Weight</v>
      </c>
      <c r="J2220" s="43" t="str">
        <f t="shared" si="75"/>
        <v>Prediabetes</v>
      </c>
    </row>
    <row r="2221" spans="1:10" x14ac:dyDescent="0.25">
      <c r="A2221" s="11" t="s">
        <v>138</v>
      </c>
      <c r="B2221" s="11">
        <v>20.149999999999999</v>
      </c>
      <c r="C2221" s="11">
        <v>4.1500000000000004</v>
      </c>
      <c r="D2221" s="11" t="s">
        <v>2380</v>
      </c>
      <c r="E2221" s="11" t="s">
        <v>2380</v>
      </c>
      <c r="F2221" s="11" t="s">
        <v>2380</v>
      </c>
      <c r="G2221" s="11">
        <v>1</v>
      </c>
      <c r="H2221" s="41" t="s">
        <v>2380</v>
      </c>
      <c r="I2221" s="11" t="str">
        <f t="shared" si="74"/>
        <v>Healthy Weight</v>
      </c>
      <c r="J2221" s="43" t="str">
        <f t="shared" si="75"/>
        <v>Normal</v>
      </c>
    </row>
    <row r="2222" spans="1:10" x14ac:dyDescent="0.25">
      <c r="A2222" s="11" t="s">
        <v>137</v>
      </c>
      <c r="B2222" s="11">
        <v>36.85</v>
      </c>
      <c r="C2222" s="11">
        <v>4.3600000000000003</v>
      </c>
      <c r="D2222" s="11" t="s">
        <v>2381</v>
      </c>
      <c r="E2222" s="11" t="s">
        <v>2380</v>
      </c>
      <c r="F2222" s="11" t="s">
        <v>2380</v>
      </c>
      <c r="G2222" s="12">
        <v>0</v>
      </c>
      <c r="H2222" s="58" t="s">
        <v>2380</v>
      </c>
      <c r="I2222" s="11" t="str">
        <f t="shared" si="74"/>
        <v>Obesity</v>
      </c>
      <c r="J2222" s="43" t="str">
        <f t="shared" si="75"/>
        <v>Normal</v>
      </c>
    </row>
    <row r="2223" spans="1:10" x14ac:dyDescent="0.25">
      <c r="A2223" s="11" t="s">
        <v>136</v>
      </c>
      <c r="B2223" s="11">
        <v>35.53</v>
      </c>
      <c r="C2223" s="11">
        <v>4.55</v>
      </c>
      <c r="D2223" s="11" t="s">
        <v>2381</v>
      </c>
      <c r="E2223" s="11" t="s">
        <v>2380</v>
      </c>
      <c r="F2223" s="11" t="s">
        <v>2380</v>
      </c>
      <c r="G2223" s="12">
        <v>0</v>
      </c>
      <c r="H2223" s="58" t="s">
        <v>2380</v>
      </c>
      <c r="I2223" s="11" t="str">
        <f t="shared" si="74"/>
        <v>Obesity</v>
      </c>
      <c r="J2223" s="43" t="str">
        <f t="shared" si="75"/>
        <v>Normal</v>
      </c>
    </row>
    <row r="2224" spans="1:10" x14ac:dyDescent="0.25">
      <c r="A2224" s="11" t="s">
        <v>135</v>
      </c>
      <c r="B2224" s="11">
        <v>31.1</v>
      </c>
      <c r="C2224" s="11">
        <v>4.37</v>
      </c>
      <c r="D2224" s="11" t="s">
        <v>2381</v>
      </c>
      <c r="E2224" s="11" t="s">
        <v>2380</v>
      </c>
      <c r="F2224" s="11" t="s">
        <v>2380</v>
      </c>
      <c r="G2224" s="12">
        <v>0</v>
      </c>
      <c r="H2224" s="58" t="s">
        <v>2380</v>
      </c>
      <c r="I2224" s="11" t="str">
        <f t="shared" si="74"/>
        <v>Obesity</v>
      </c>
      <c r="J2224" s="43" t="str">
        <f t="shared" si="75"/>
        <v>Normal</v>
      </c>
    </row>
    <row r="2225" spans="1:10" x14ac:dyDescent="0.25">
      <c r="A2225" s="11" t="s">
        <v>134</v>
      </c>
      <c r="B2225" s="11">
        <v>23.21</v>
      </c>
      <c r="C2225" s="11">
        <v>5.24</v>
      </c>
      <c r="D2225" s="11" t="s">
        <v>2381</v>
      </c>
      <c r="E2225" s="11" t="s">
        <v>2380</v>
      </c>
      <c r="F2225" s="11" t="s">
        <v>2380</v>
      </c>
      <c r="G2225" s="12">
        <v>0</v>
      </c>
      <c r="H2225" s="58" t="s">
        <v>2380</v>
      </c>
      <c r="I2225" s="11" t="str">
        <f t="shared" si="74"/>
        <v>Healthy Weight</v>
      </c>
      <c r="J2225" s="43" t="str">
        <f t="shared" si="75"/>
        <v>Normal</v>
      </c>
    </row>
    <row r="2226" spans="1:10" x14ac:dyDescent="0.25">
      <c r="A2226" s="11" t="s">
        <v>133</v>
      </c>
      <c r="B2226" s="11">
        <v>18.36</v>
      </c>
      <c r="C2226" s="11">
        <v>5.96</v>
      </c>
      <c r="D2226" s="11" t="s">
        <v>2380</v>
      </c>
      <c r="E2226" s="11" t="s">
        <v>2380</v>
      </c>
      <c r="F2226" s="11" t="s">
        <v>2380</v>
      </c>
      <c r="G2226" s="11">
        <v>1</v>
      </c>
      <c r="H2226" s="41" t="s">
        <v>2380</v>
      </c>
      <c r="I2226" s="11" t="str">
        <f t="shared" si="74"/>
        <v>Underweight</v>
      </c>
      <c r="J2226" s="43" t="str">
        <f t="shared" si="75"/>
        <v>Prediabetes</v>
      </c>
    </row>
    <row r="2227" spans="1:10" x14ac:dyDescent="0.25">
      <c r="A2227" s="11" t="s">
        <v>132</v>
      </c>
      <c r="B2227" s="11">
        <v>15.92</v>
      </c>
      <c r="C2227" s="11">
        <v>4.76</v>
      </c>
      <c r="D2227" s="11" t="s">
        <v>2381</v>
      </c>
      <c r="E2227" s="11" t="s">
        <v>2380</v>
      </c>
      <c r="F2227" s="11" t="s">
        <v>2380</v>
      </c>
      <c r="G2227" s="11">
        <v>1</v>
      </c>
      <c r="H2227" s="58" t="s">
        <v>2380</v>
      </c>
      <c r="I2227" s="11" t="str">
        <f t="shared" si="74"/>
        <v>Underweight</v>
      </c>
      <c r="J2227" s="43" t="str">
        <f t="shared" si="75"/>
        <v>Normal</v>
      </c>
    </row>
    <row r="2228" spans="1:10" x14ac:dyDescent="0.25">
      <c r="A2228" s="11" t="s">
        <v>131</v>
      </c>
      <c r="B2228" s="11">
        <v>15.17</v>
      </c>
      <c r="C2228" s="11">
        <v>4.3</v>
      </c>
      <c r="D2228" s="11" t="s">
        <v>2381</v>
      </c>
      <c r="E2228" s="11" t="s">
        <v>2380</v>
      </c>
      <c r="F2228" s="11" t="s">
        <v>2382</v>
      </c>
      <c r="G2228" s="11">
        <v>1</v>
      </c>
      <c r="H2228" s="58" t="s">
        <v>2380</v>
      </c>
      <c r="I2228" s="11" t="str">
        <f t="shared" si="74"/>
        <v>Underweight</v>
      </c>
      <c r="J2228" s="43" t="str">
        <f t="shared" si="75"/>
        <v>Normal</v>
      </c>
    </row>
    <row r="2229" spans="1:10" x14ac:dyDescent="0.25">
      <c r="A2229" s="11" t="s">
        <v>130</v>
      </c>
      <c r="B2229" s="11">
        <v>16.63</v>
      </c>
      <c r="C2229" s="11">
        <v>4.5</v>
      </c>
      <c r="D2229" s="11" t="s">
        <v>2380</v>
      </c>
      <c r="E2229" s="11" t="s">
        <v>2380</v>
      </c>
      <c r="F2229" s="11" t="s">
        <v>2380</v>
      </c>
      <c r="G2229" s="11">
        <v>1</v>
      </c>
      <c r="H2229" s="41" t="s">
        <v>2380</v>
      </c>
      <c r="I2229" s="11" t="str">
        <f t="shared" si="74"/>
        <v>Underweight</v>
      </c>
      <c r="J2229" s="43" t="str">
        <f t="shared" si="75"/>
        <v>Normal</v>
      </c>
    </row>
    <row r="2230" spans="1:10" x14ac:dyDescent="0.25">
      <c r="A2230" s="11" t="s">
        <v>129</v>
      </c>
      <c r="B2230" s="11">
        <v>19.39</v>
      </c>
      <c r="C2230" s="11">
        <v>5.59</v>
      </c>
      <c r="D2230" s="11" t="s">
        <v>2380</v>
      </c>
      <c r="E2230" s="11" t="s">
        <v>2380</v>
      </c>
      <c r="F2230" s="11" t="s">
        <v>2382</v>
      </c>
      <c r="G2230" s="11">
        <v>1</v>
      </c>
      <c r="H2230" s="41" t="s">
        <v>2380</v>
      </c>
      <c r="I2230" s="11" t="str">
        <f t="shared" si="74"/>
        <v>Healthy Weight</v>
      </c>
      <c r="J2230" s="43" t="str">
        <f t="shared" si="75"/>
        <v>Normal</v>
      </c>
    </row>
    <row r="2231" spans="1:10" x14ac:dyDescent="0.25">
      <c r="A2231" s="11" t="s">
        <v>128</v>
      </c>
      <c r="B2231" s="11">
        <v>17.34</v>
      </c>
      <c r="C2231" s="11">
        <v>6.29</v>
      </c>
      <c r="D2231" s="11" t="s">
        <v>2381</v>
      </c>
      <c r="E2231" s="11" t="s">
        <v>2380</v>
      </c>
      <c r="F2231" s="11" t="s">
        <v>2382</v>
      </c>
      <c r="G2231" s="11">
        <v>1</v>
      </c>
      <c r="H2231" s="58" t="s">
        <v>2380</v>
      </c>
      <c r="I2231" s="11" t="str">
        <f t="shared" si="74"/>
        <v>Underweight</v>
      </c>
      <c r="J2231" s="43" t="str">
        <f t="shared" si="75"/>
        <v>Prediabetes</v>
      </c>
    </row>
    <row r="2232" spans="1:10" x14ac:dyDescent="0.25">
      <c r="A2232" s="11" t="s">
        <v>127</v>
      </c>
      <c r="B2232" s="11">
        <v>17.940000000000001</v>
      </c>
      <c r="C2232" s="11">
        <v>4.1900000000000004</v>
      </c>
      <c r="D2232" s="11" t="s">
        <v>2380</v>
      </c>
      <c r="E2232" s="11" t="s">
        <v>2381</v>
      </c>
      <c r="F2232" s="11" t="s">
        <v>2380</v>
      </c>
      <c r="G2232" s="11">
        <v>1</v>
      </c>
      <c r="H2232" s="41" t="s">
        <v>2380</v>
      </c>
      <c r="I2232" s="11" t="str">
        <f t="shared" si="74"/>
        <v>Underweight</v>
      </c>
      <c r="J2232" s="43" t="str">
        <f t="shared" si="75"/>
        <v>Normal</v>
      </c>
    </row>
    <row r="2233" spans="1:10" x14ac:dyDescent="0.25">
      <c r="A2233" s="11" t="s">
        <v>126</v>
      </c>
      <c r="B2233" s="11">
        <v>16.670000000000002</v>
      </c>
      <c r="C2233" s="11">
        <v>4.7</v>
      </c>
      <c r="D2233" s="11" t="s">
        <v>2381</v>
      </c>
      <c r="E2233" s="11" t="s">
        <v>2380</v>
      </c>
      <c r="F2233" s="11" t="s">
        <v>2382</v>
      </c>
      <c r="G2233" s="11">
        <v>1</v>
      </c>
      <c r="H2233" s="58" t="s">
        <v>2380</v>
      </c>
      <c r="I2233" s="11" t="str">
        <f t="shared" si="74"/>
        <v>Underweight</v>
      </c>
      <c r="J2233" s="43" t="str">
        <f t="shared" si="75"/>
        <v>Normal</v>
      </c>
    </row>
    <row r="2234" spans="1:10" x14ac:dyDescent="0.25">
      <c r="A2234" s="11" t="s">
        <v>125</v>
      </c>
      <c r="B2234" s="11">
        <v>20.58</v>
      </c>
      <c r="C2234" s="11">
        <v>5.64</v>
      </c>
      <c r="D2234" s="11" t="s">
        <v>2381</v>
      </c>
      <c r="E2234" s="11" t="s">
        <v>2380</v>
      </c>
      <c r="F2234" s="11" t="s">
        <v>2380</v>
      </c>
      <c r="G2234" s="12">
        <v>0</v>
      </c>
      <c r="H2234" s="58" t="s">
        <v>2380</v>
      </c>
      <c r="I2234" s="11" t="str">
        <f t="shared" si="74"/>
        <v>Healthy Weight</v>
      </c>
      <c r="J2234" s="43" t="str">
        <f t="shared" si="75"/>
        <v>Normal</v>
      </c>
    </row>
    <row r="2235" spans="1:10" x14ac:dyDescent="0.25">
      <c r="A2235" s="11" t="s">
        <v>124</v>
      </c>
      <c r="B2235" s="11">
        <v>16.5</v>
      </c>
      <c r="C2235" s="11">
        <v>4.1100000000000003</v>
      </c>
      <c r="D2235" s="11" t="s">
        <v>2381</v>
      </c>
      <c r="E2235" s="11" t="s">
        <v>2380</v>
      </c>
      <c r="F2235" s="11" t="s">
        <v>2380</v>
      </c>
      <c r="G2235" s="12">
        <v>0</v>
      </c>
      <c r="H2235" s="58" t="s">
        <v>2380</v>
      </c>
      <c r="I2235" s="11" t="str">
        <f t="shared" si="74"/>
        <v>Underweight</v>
      </c>
      <c r="J2235" s="43" t="str">
        <f t="shared" si="75"/>
        <v>Normal</v>
      </c>
    </row>
    <row r="2236" spans="1:10" x14ac:dyDescent="0.25">
      <c r="A2236" s="11" t="s">
        <v>123</v>
      </c>
      <c r="B2236" s="11">
        <v>15.41</v>
      </c>
      <c r="C2236" s="11">
        <v>5.43</v>
      </c>
      <c r="D2236" s="11" t="s">
        <v>2381</v>
      </c>
      <c r="E2236" s="11" t="s">
        <v>2380</v>
      </c>
      <c r="F2236" s="11" t="s">
        <v>2382</v>
      </c>
      <c r="G2236" s="11">
        <v>1</v>
      </c>
      <c r="H2236" s="58" t="s">
        <v>2380</v>
      </c>
      <c r="I2236" s="11" t="str">
        <f t="shared" si="74"/>
        <v>Underweight</v>
      </c>
      <c r="J2236" s="43" t="str">
        <f t="shared" si="75"/>
        <v>Normal</v>
      </c>
    </row>
    <row r="2237" spans="1:10" x14ac:dyDescent="0.25">
      <c r="A2237" s="11" t="s">
        <v>122</v>
      </c>
      <c r="B2237" s="11">
        <v>24.59</v>
      </c>
      <c r="C2237" s="11">
        <v>4.38</v>
      </c>
      <c r="D2237" s="11" t="s">
        <v>2380</v>
      </c>
      <c r="E2237" s="11" t="s">
        <v>2380</v>
      </c>
      <c r="F2237" s="11" t="s">
        <v>2380</v>
      </c>
      <c r="G2237" s="11">
        <v>1</v>
      </c>
      <c r="H2237" s="41" t="s">
        <v>2380</v>
      </c>
      <c r="I2237" s="11" t="str">
        <f t="shared" si="74"/>
        <v>Healthy Weight</v>
      </c>
      <c r="J2237" s="43" t="str">
        <f t="shared" si="75"/>
        <v>Normal</v>
      </c>
    </row>
    <row r="2238" spans="1:10" x14ac:dyDescent="0.25">
      <c r="A2238" s="11" t="s">
        <v>121</v>
      </c>
      <c r="B2238" s="11">
        <v>33.33</v>
      </c>
      <c r="C2238" s="11">
        <v>9.7899999999999991</v>
      </c>
      <c r="D2238" s="11" t="s">
        <v>2380</v>
      </c>
      <c r="E2238" s="11" t="s">
        <v>2380</v>
      </c>
      <c r="F2238" s="11" t="s">
        <v>2380</v>
      </c>
      <c r="G2238" s="12">
        <v>0</v>
      </c>
      <c r="H2238" s="41" t="s">
        <v>2380</v>
      </c>
      <c r="I2238" s="11" t="str">
        <f t="shared" si="74"/>
        <v>Obesity</v>
      </c>
      <c r="J2238" s="43" t="str">
        <f t="shared" si="75"/>
        <v>Diabetes</v>
      </c>
    </row>
    <row r="2239" spans="1:10" x14ac:dyDescent="0.25">
      <c r="A2239" s="11" t="s">
        <v>120</v>
      </c>
      <c r="B2239" s="11">
        <v>18.5</v>
      </c>
      <c r="C2239" s="11">
        <v>11.84</v>
      </c>
      <c r="D2239" s="11" t="s">
        <v>2380</v>
      </c>
      <c r="E2239" s="11" t="s">
        <v>2380</v>
      </c>
      <c r="F2239" s="11" t="s">
        <v>2380</v>
      </c>
      <c r="G2239" s="12">
        <v>0</v>
      </c>
      <c r="H2239" s="41" t="s">
        <v>2380</v>
      </c>
      <c r="I2239" s="11" t="str">
        <f t="shared" si="74"/>
        <v>Healthy Weight</v>
      </c>
      <c r="J2239" s="43" t="str">
        <f t="shared" si="75"/>
        <v>Diabetes</v>
      </c>
    </row>
    <row r="2240" spans="1:10" x14ac:dyDescent="0.25">
      <c r="A2240" s="11" t="s">
        <v>119</v>
      </c>
      <c r="B2240" s="11">
        <v>18.579999999999998</v>
      </c>
      <c r="C2240" s="11">
        <v>6.22</v>
      </c>
      <c r="D2240" s="11" t="s">
        <v>2380</v>
      </c>
      <c r="E2240" s="11" t="s">
        <v>2380</v>
      </c>
      <c r="F2240" s="11" t="s">
        <v>2380</v>
      </c>
      <c r="G2240" s="12">
        <v>0</v>
      </c>
      <c r="H2240" s="41" t="s">
        <v>2380</v>
      </c>
      <c r="I2240" s="11" t="str">
        <f t="shared" si="74"/>
        <v>Healthy Weight</v>
      </c>
      <c r="J2240" s="43" t="str">
        <f t="shared" si="75"/>
        <v>Prediabetes</v>
      </c>
    </row>
    <row r="2241" spans="1:10" x14ac:dyDescent="0.25">
      <c r="A2241" s="11" t="s">
        <v>118</v>
      </c>
      <c r="B2241" s="11">
        <v>16.64</v>
      </c>
      <c r="C2241" s="11">
        <v>10.01</v>
      </c>
      <c r="D2241" s="11" t="s">
        <v>2380</v>
      </c>
      <c r="E2241" s="11" t="s">
        <v>2380</v>
      </c>
      <c r="F2241" s="11" t="s">
        <v>2380</v>
      </c>
      <c r="G2241" s="12">
        <v>0</v>
      </c>
      <c r="H2241" s="41" t="s">
        <v>2380</v>
      </c>
      <c r="I2241" s="11" t="str">
        <f t="shared" si="74"/>
        <v>Underweight</v>
      </c>
      <c r="J2241" s="43" t="str">
        <f t="shared" si="75"/>
        <v>Diabetes</v>
      </c>
    </row>
    <row r="2242" spans="1:10" x14ac:dyDescent="0.25">
      <c r="A2242" s="11" t="s">
        <v>117</v>
      </c>
      <c r="B2242" s="11">
        <v>19.329999999999998</v>
      </c>
      <c r="C2242" s="11">
        <v>4.32</v>
      </c>
      <c r="D2242" s="11" t="s">
        <v>2380</v>
      </c>
      <c r="E2242" s="11" t="s">
        <v>2380</v>
      </c>
      <c r="F2242" s="11" t="s">
        <v>2380</v>
      </c>
      <c r="G2242" s="11">
        <v>1</v>
      </c>
      <c r="H2242" s="41" t="s">
        <v>2380</v>
      </c>
      <c r="I2242" s="11" t="str">
        <f t="shared" si="74"/>
        <v>Healthy Weight</v>
      </c>
      <c r="J2242" s="43" t="str">
        <f t="shared" si="75"/>
        <v>Normal</v>
      </c>
    </row>
    <row r="2243" spans="1:10" x14ac:dyDescent="0.25">
      <c r="A2243" s="11" t="s">
        <v>116</v>
      </c>
      <c r="B2243" s="11">
        <v>21.26</v>
      </c>
      <c r="C2243" s="11">
        <v>5.65</v>
      </c>
      <c r="D2243" s="11" t="s">
        <v>2381</v>
      </c>
      <c r="E2243" s="11" t="s">
        <v>2380</v>
      </c>
      <c r="F2243" s="11" t="s">
        <v>2382</v>
      </c>
      <c r="G2243" s="11">
        <v>1</v>
      </c>
      <c r="H2243" s="58" t="s">
        <v>2380</v>
      </c>
      <c r="I2243" s="11" t="str">
        <f t="shared" ref="I2243:I2306" si="76">IF(B2243 &lt; 18.5, "Underweight", IF(B2243 &lt; 25, "Healthy Weight", IF(B2243 &lt; 30, "Overweight", "Obesity")))</f>
        <v>Healthy Weight</v>
      </c>
      <c r="J2243" s="43" t="str">
        <f t="shared" ref="J2243:J2306" si="77">IF(C2243 &lt; 5.7, "Normal", IF(C2243 &lt;= 6.4, "Prediabetes", "Diabetes"))</f>
        <v>Normal</v>
      </c>
    </row>
    <row r="2244" spans="1:10" x14ac:dyDescent="0.25">
      <c r="A2244" s="11" t="s">
        <v>115</v>
      </c>
      <c r="B2244" s="11">
        <v>15.6</v>
      </c>
      <c r="C2244" s="11">
        <v>4.12</v>
      </c>
      <c r="D2244" s="11" t="s">
        <v>2381</v>
      </c>
      <c r="E2244" s="11" t="s">
        <v>2380</v>
      </c>
      <c r="F2244" s="11" t="s">
        <v>2380</v>
      </c>
      <c r="G2244" s="11">
        <v>1</v>
      </c>
      <c r="H2244" s="58" t="s">
        <v>2380</v>
      </c>
      <c r="I2244" s="11" t="str">
        <f t="shared" si="76"/>
        <v>Underweight</v>
      </c>
      <c r="J2244" s="43" t="str">
        <f t="shared" si="77"/>
        <v>Normal</v>
      </c>
    </row>
    <row r="2245" spans="1:10" x14ac:dyDescent="0.25">
      <c r="A2245" s="11" t="s">
        <v>114</v>
      </c>
      <c r="B2245" s="11">
        <v>24.39</v>
      </c>
      <c r="C2245" s="11">
        <v>6.24</v>
      </c>
      <c r="D2245" s="11" t="s">
        <v>2380</v>
      </c>
      <c r="E2245" s="11" t="s">
        <v>2380</v>
      </c>
      <c r="F2245" s="11" t="s">
        <v>2380</v>
      </c>
      <c r="G2245" s="11">
        <v>1</v>
      </c>
      <c r="H2245" s="41" t="s">
        <v>2380</v>
      </c>
      <c r="I2245" s="11" t="str">
        <f t="shared" si="76"/>
        <v>Healthy Weight</v>
      </c>
      <c r="J2245" s="43" t="str">
        <f t="shared" si="77"/>
        <v>Prediabetes</v>
      </c>
    </row>
    <row r="2246" spans="1:10" x14ac:dyDescent="0.25">
      <c r="A2246" s="11" t="s">
        <v>113</v>
      </c>
      <c r="B2246" s="11">
        <v>24.75</v>
      </c>
      <c r="C2246" s="11">
        <v>4.83</v>
      </c>
      <c r="D2246" s="11" t="s">
        <v>2380</v>
      </c>
      <c r="E2246" s="11" t="s">
        <v>2380</v>
      </c>
      <c r="F2246" s="11" t="s">
        <v>2380</v>
      </c>
      <c r="G2246" s="12">
        <v>0</v>
      </c>
      <c r="H2246" s="41" t="s">
        <v>2380</v>
      </c>
      <c r="I2246" s="11" t="str">
        <f t="shared" si="76"/>
        <v>Healthy Weight</v>
      </c>
      <c r="J2246" s="43" t="str">
        <f t="shared" si="77"/>
        <v>Normal</v>
      </c>
    </row>
    <row r="2247" spans="1:10" x14ac:dyDescent="0.25">
      <c r="A2247" s="11" t="s">
        <v>112</v>
      </c>
      <c r="B2247" s="11">
        <v>20.88</v>
      </c>
      <c r="C2247" s="11">
        <v>7.4</v>
      </c>
      <c r="D2247" s="11" t="s">
        <v>2380</v>
      </c>
      <c r="E2247" s="11" t="s">
        <v>2380</v>
      </c>
      <c r="F2247" s="11" t="s">
        <v>2380</v>
      </c>
      <c r="G2247" s="12">
        <v>0</v>
      </c>
      <c r="H2247" s="41" t="s">
        <v>2380</v>
      </c>
      <c r="I2247" s="11" t="str">
        <f t="shared" si="76"/>
        <v>Healthy Weight</v>
      </c>
      <c r="J2247" s="43" t="str">
        <f t="shared" si="77"/>
        <v>Diabetes</v>
      </c>
    </row>
    <row r="2248" spans="1:10" x14ac:dyDescent="0.25">
      <c r="A2248" s="11" t="s">
        <v>111</v>
      </c>
      <c r="B2248" s="11">
        <v>20.43</v>
      </c>
      <c r="C2248" s="11">
        <v>4.54</v>
      </c>
      <c r="D2248" s="11" t="s">
        <v>2380</v>
      </c>
      <c r="E2248" s="11" t="s">
        <v>2380</v>
      </c>
      <c r="F2248" s="11" t="s">
        <v>2380</v>
      </c>
      <c r="G2248" s="12">
        <v>0</v>
      </c>
      <c r="H2248" s="41" t="s">
        <v>2380</v>
      </c>
      <c r="I2248" s="11" t="str">
        <f t="shared" si="76"/>
        <v>Healthy Weight</v>
      </c>
      <c r="J2248" s="43" t="str">
        <f t="shared" si="77"/>
        <v>Normal</v>
      </c>
    </row>
    <row r="2249" spans="1:10" x14ac:dyDescent="0.25">
      <c r="A2249" s="11" t="s">
        <v>110</v>
      </c>
      <c r="B2249" s="11">
        <v>15.18</v>
      </c>
      <c r="C2249" s="11">
        <v>11.11</v>
      </c>
      <c r="D2249" s="11" t="s">
        <v>2380</v>
      </c>
      <c r="E2249" s="11" t="s">
        <v>2380</v>
      </c>
      <c r="F2249" s="11" t="s">
        <v>2380</v>
      </c>
      <c r="G2249" s="12">
        <v>0</v>
      </c>
      <c r="H2249" s="41" t="s">
        <v>2380</v>
      </c>
      <c r="I2249" s="11" t="str">
        <f t="shared" si="76"/>
        <v>Underweight</v>
      </c>
      <c r="J2249" s="43" t="str">
        <f t="shared" si="77"/>
        <v>Diabetes</v>
      </c>
    </row>
    <row r="2250" spans="1:10" x14ac:dyDescent="0.25">
      <c r="A2250" s="11" t="s">
        <v>109</v>
      </c>
      <c r="B2250" s="11">
        <v>15.12</v>
      </c>
      <c r="C2250" s="11">
        <v>4.03</v>
      </c>
      <c r="D2250" s="11" t="s">
        <v>2381</v>
      </c>
      <c r="E2250" s="11" t="s">
        <v>2380</v>
      </c>
      <c r="F2250" s="11" t="s">
        <v>2380</v>
      </c>
      <c r="G2250" s="12">
        <v>0</v>
      </c>
      <c r="H2250" s="58" t="s">
        <v>2380</v>
      </c>
      <c r="I2250" s="11" t="str">
        <f t="shared" si="76"/>
        <v>Underweight</v>
      </c>
      <c r="J2250" s="43" t="str">
        <f t="shared" si="77"/>
        <v>Normal</v>
      </c>
    </row>
    <row r="2251" spans="1:10" x14ac:dyDescent="0.25">
      <c r="A2251" s="11" t="s">
        <v>108</v>
      </c>
      <c r="B2251" s="11">
        <v>23.88</v>
      </c>
      <c r="C2251" s="11">
        <v>4.51</v>
      </c>
      <c r="D2251" s="11" t="s">
        <v>2380</v>
      </c>
      <c r="E2251" s="11" t="s">
        <v>2380</v>
      </c>
      <c r="F2251" s="11" t="s">
        <v>2380</v>
      </c>
      <c r="G2251" s="11">
        <v>1</v>
      </c>
      <c r="H2251" s="41" t="s">
        <v>2380</v>
      </c>
      <c r="I2251" s="11" t="str">
        <f t="shared" si="76"/>
        <v>Healthy Weight</v>
      </c>
      <c r="J2251" s="43" t="str">
        <f t="shared" si="77"/>
        <v>Normal</v>
      </c>
    </row>
    <row r="2252" spans="1:10" x14ac:dyDescent="0.25">
      <c r="A2252" s="11" t="s">
        <v>107</v>
      </c>
      <c r="B2252" s="11">
        <v>16.13</v>
      </c>
      <c r="C2252" s="11">
        <v>5.56</v>
      </c>
      <c r="D2252" s="11" t="s">
        <v>2380</v>
      </c>
      <c r="E2252" s="11" t="s">
        <v>2381</v>
      </c>
      <c r="F2252" s="11" t="s">
        <v>2380</v>
      </c>
      <c r="G2252" s="11">
        <v>1</v>
      </c>
      <c r="H2252" s="41" t="s">
        <v>2380</v>
      </c>
      <c r="I2252" s="11" t="str">
        <f t="shared" si="76"/>
        <v>Underweight</v>
      </c>
      <c r="J2252" s="43" t="str">
        <f t="shared" si="77"/>
        <v>Normal</v>
      </c>
    </row>
    <row r="2253" spans="1:10" x14ac:dyDescent="0.25">
      <c r="A2253" s="11" t="s">
        <v>106</v>
      </c>
      <c r="B2253" s="11">
        <v>24.09</v>
      </c>
      <c r="C2253" s="11">
        <v>4.0999999999999996</v>
      </c>
      <c r="D2253" s="11" t="s">
        <v>2380</v>
      </c>
      <c r="E2253" s="11" t="s">
        <v>2381</v>
      </c>
      <c r="F2253" s="11" t="s">
        <v>2380</v>
      </c>
      <c r="G2253" s="11">
        <v>1</v>
      </c>
      <c r="H2253" s="41" t="s">
        <v>2380</v>
      </c>
      <c r="I2253" s="11" t="str">
        <f t="shared" si="76"/>
        <v>Healthy Weight</v>
      </c>
      <c r="J2253" s="43" t="str">
        <f t="shared" si="77"/>
        <v>Normal</v>
      </c>
    </row>
    <row r="2254" spans="1:10" x14ac:dyDescent="0.25">
      <c r="A2254" s="11" t="s">
        <v>105</v>
      </c>
      <c r="B2254" s="11">
        <v>19.43</v>
      </c>
      <c r="C2254" s="11">
        <v>5.85</v>
      </c>
      <c r="D2254" s="11" t="s">
        <v>2380</v>
      </c>
      <c r="E2254" s="11" t="s">
        <v>2381</v>
      </c>
      <c r="F2254" s="11" t="s">
        <v>2380</v>
      </c>
      <c r="G2254" s="11">
        <v>1</v>
      </c>
      <c r="H2254" s="41" t="s">
        <v>2380</v>
      </c>
      <c r="I2254" s="11" t="str">
        <f t="shared" si="76"/>
        <v>Healthy Weight</v>
      </c>
      <c r="J2254" s="43" t="str">
        <f t="shared" si="77"/>
        <v>Prediabetes</v>
      </c>
    </row>
    <row r="2255" spans="1:10" x14ac:dyDescent="0.25">
      <c r="A2255" s="11" t="s">
        <v>104</v>
      </c>
      <c r="B2255" s="11">
        <v>15.22</v>
      </c>
      <c r="C2255" s="11">
        <v>4.92</v>
      </c>
      <c r="D2255" s="11" t="s">
        <v>2381</v>
      </c>
      <c r="E2255" s="11" t="s">
        <v>2380</v>
      </c>
      <c r="F2255" s="11" t="s">
        <v>2382</v>
      </c>
      <c r="G2255" s="11">
        <v>1</v>
      </c>
      <c r="H2255" s="58" t="s">
        <v>2380</v>
      </c>
      <c r="I2255" s="11" t="str">
        <f t="shared" si="76"/>
        <v>Underweight</v>
      </c>
      <c r="J2255" s="43" t="str">
        <f t="shared" si="77"/>
        <v>Normal</v>
      </c>
    </row>
    <row r="2256" spans="1:10" x14ac:dyDescent="0.25">
      <c r="A2256" s="11" t="s">
        <v>103</v>
      </c>
      <c r="B2256" s="11">
        <v>20.72</v>
      </c>
      <c r="C2256" s="11">
        <v>9.4600000000000009</v>
      </c>
      <c r="D2256" s="11" t="s">
        <v>2380</v>
      </c>
      <c r="E2256" s="11" t="s">
        <v>2380</v>
      </c>
      <c r="F2256" s="11" t="s">
        <v>2380</v>
      </c>
      <c r="G2256" s="12">
        <v>0</v>
      </c>
      <c r="H2256" s="41" t="s">
        <v>2380</v>
      </c>
      <c r="I2256" s="11" t="str">
        <f t="shared" si="76"/>
        <v>Healthy Weight</v>
      </c>
      <c r="J2256" s="43" t="str">
        <f t="shared" si="77"/>
        <v>Diabetes</v>
      </c>
    </row>
    <row r="2257" spans="1:10" x14ac:dyDescent="0.25">
      <c r="A2257" s="11" t="s">
        <v>102</v>
      </c>
      <c r="B2257" s="11">
        <v>35.4</v>
      </c>
      <c r="C2257" s="11">
        <v>5.94</v>
      </c>
      <c r="D2257" s="11" t="s">
        <v>2380</v>
      </c>
      <c r="E2257" s="11" t="s">
        <v>2380</v>
      </c>
      <c r="F2257" s="11" t="s">
        <v>2382</v>
      </c>
      <c r="G2257" s="11">
        <v>1</v>
      </c>
      <c r="H2257" s="41" t="s">
        <v>2380</v>
      </c>
      <c r="I2257" s="11" t="str">
        <f t="shared" si="76"/>
        <v>Obesity</v>
      </c>
      <c r="J2257" s="43" t="str">
        <f t="shared" si="77"/>
        <v>Prediabetes</v>
      </c>
    </row>
    <row r="2258" spans="1:10" x14ac:dyDescent="0.25">
      <c r="A2258" s="11" t="s">
        <v>101</v>
      </c>
      <c r="B2258" s="11">
        <v>34.4</v>
      </c>
      <c r="C2258" s="11">
        <v>5.7</v>
      </c>
      <c r="D2258" s="11" t="s">
        <v>2380</v>
      </c>
      <c r="E2258" s="11" t="s">
        <v>2380</v>
      </c>
      <c r="F2258" s="11" t="s">
        <v>2382</v>
      </c>
      <c r="G2258" s="11">
        <v>1</v>
      </c>
      <c r="H2258" s="41" t="s">
        <v>2380</v>
      </c>
      <c r="I2258" s="11" t="str">
        <f t="shared" si="76"/>
        <v>Obesity</v>
      </c>
      <c r="J2258" s="43" t="str">
        <f t="shared" si="77"/>
        <v>Prediabetes</v>
      </c>
    </row>
    <row r="2259" spans="1:10" x14ac:dyDescent="0.25">
      <c r="A2259" s="11" t="s">
        <v>100</v>
      </c>
      <c r="B2259" s="11">
        <v>34.1</v>
      </c>
      <c r="C2259" s="11">
        <v>4.13</v>
      </c>
      <c r="D2259" s="11" t="s">
        <v>2380</v>
      </c>
      <c r="E2259" s="11" t="s">
        <v>2380</v>
      </c>
      <c r="F2259" s="11" t="s">
        <v>2382</v>
      </c>
      <c r="G2259" s="11">
        <v>1</v>
      </c>
      <c r="H2259" s="41" t="s">
        <v>2380</v>
      </c>
      <c r="I2259" s="11" t="str">
        <f t="shared" si="76"/>
        <v>Obesity</v>
      </c>
      <c r="J2259" s="43" t="str">
        <f t="shared" si="77"/>
        <v>Normal</v>
      </c>
    </row>
    <row r="2260" spans="1:10" x14ac:dyDescent="0.25">
      <c r="A2260" s="11" t="s">
        <v>99</v>
      </c>
      <c r="B2260" s="11">
        <v>30.4</v>
      </c>
      <c r="C2260" s="11">
        <v>4.7699999999999996</v>
      </c>
      <c r="D2260" s="11" t="s">
        <v>2380</v>
      </c>
      <c r="E2260" s="11" t="s">
        <v>2380</v>
      </c>
      <c r="F2260" s="11" t="s">
        <v>2382</v>
      </c>
      <c r="G2260" s="11">
        <v>1</v>
      </c>
      <c r="H2260" s="41" t="s">
        <v>2380</v>
      </c>
      <c r="I2260" s="11" t="str">
        <f t="shared" si="76"/>
        <v>Obesity</v>
      </c>
      <c r="J2260" s="43" t="str">
        <f t="shared" si="77"/>
        <v>Normal</v>
      </c>
    </row>
    <row r="2261" spans="1:10" x14ac:dyDescent="0.25">
      <c r="A2261" s="11" t="s">
        <v>98</v>
      </c>
      <c r="B2261" s="11">
        <v>28.7</v>
      </c>
      <c r="C2261" s="11">
        <v>4.99</v>
      </c>
      <c r="D2261" s="11" t="s">
        <v>2380</v>
      </c>
      <c r="E2261" s="11" t="s">
        <v>2380</v>
      </c>
      <c r="F2261" s="11" t="s">
        <v>2382</v>
      </c>
      <c r="G2261" s="11">
        <v>1</v>
      </c>
      <c r="H2261" s="41" t="s">
        <v>2380</v>
      </c>
      <c r="I2261" s="11" t="str">
        <f t="shared" si="76"/>
        <v>Overweight</v>
      </c>
      <c r="J2261" s="43" t="str">
        <f t="shared" si="77"/>
        <v>Normal</v>
      </c>
    </row>
    <row r="2262" spans="1:10" x14ac:dyDescent="0.25">
      <c r="A2262" s="11" t="s">
        <v>97</v>
      </c>
      <c r="B2262" s="11">
        <v>17.440000000000001</v>
      </c>
      <c r="C2262" s="11">
        <v>4.42</v>
      </c>
      <c r="D2262" s="11" t="s">
        <v>2381</v>
      </c>
      <c r="E2262" s="11" t="s">
        <v>2380</v>
      </c>
      <c r="F2262" s="11" t="s">
        <v>2382</v>
      </c>
      <c r="G2262" s="11">
        <v>1</v>
      </c>
      <c r="H2262" s="58" t="s">
        <v>2380</v>
      </c>
      <c r="I2262" s="11" t="str">
        <f t="shared" si="76"/>
        <v>Underweight</v>
      </c>
      <c r="J2262" s="43" t="str">
        <f t="shared" si="77"/>
        <v>Normal</v>
      </c>
    </row>
    <row r="2263" spans="1:10" x14ac:dyDescent="0.25">
      <c r="A2263" s="11" t="s">
        <v>96</v>
      </c>
      <c r="B2263" s="11">
        <v>27.6</v>
      </c>
      <c r="C2263" s="11">
        <v>4.01</v>
      </c>
      <c r="D2263" s="11" t="s">
        <v>2380</v>
      </c>
      <c r="E2263" s="11" t="s">
        <v>2380</v>
      </c>
      <c r="F2263" s="11" t="s">
        <v>2382</v>
      </c>
      <c r="G2263" s="11">
        <v>1</v>
      </c>
      <c r="H2263" s="41" t="s">
        <v>2380</v>
      </c>
      <c r="I2263" s="11" t="str">
        <f t="shared" si="76"/>
        <v>Overweight</v>
      </c>
      <c r="J2263" s="43" t="str">
        <f t="shared" si="77"/>
        <v>Normal</v>
      </c>
    </row>
    <row r="2264" spans="1:10" x14ac:dyDescent="0.25">
      <c r="A2264" s="11" t="s">
        <v>95</v>
      </c>
      <c r="B2264" s="11">
        <v>20.7</v>
      </c>
      <c r="C2264" s="11">
        <v>4.49</v>
      </c>
      <c r="D2264" s="11" t="s">
        <v>2380</v>
      </c>
      <c r="E2264" s="11" t="s">
        <v>2380</v>
      </c>
      <c r="F2264" s="11" t="s">
        <v>2382</v>
      </c>
      <c r="G2264" s="11">
        <v>1</v>
      </c>
      <c r="H2264" s="41" t="s">
        <v>2380</v>
      </c>
      <c r="I2264" s="11" t="str">
        <f t="shared" si="76"/>
        <v>Healthy Weight</v>
      </c>
      <c r="J2264" s="43" t="str">
        <f t="shared" si="77"/>
        <v>Normal</v>
      </c>
    </row>
    <row r="2265" spans="1:10" x14ac:dyDescent="0.25">
      <c r="A2265" s="11" t="s">
        <v>94</v>
      </c>
      <c r="B2265" s="11">
        <v>20.3</v>
      </c>
      <c r="C2265" s="11">
        <v>6.37</v>
      </c>
      <c r="D2265" s="11" t="s">
        <v>2380</v>
      </c>
      <c r="E2265" s="11" t="s">
        <v>2380</v>
      </c>
      <c r="F2265" s="11" t="s">
        <v>2382</v>
      </c>
      <c r="G2265" s="11">
        <v>1</v>
      </c>
      <c r="H2265" s="41" t="s">
        <v>2380</v>
      </c>
      <c r="I2265" s="11" t="str">
        <f t="shared" si="76"/>
        <v>Healthy Weight</v>
      </c>
      <c r="J2265" s="43" t="str">
        <f t="shared" si="77"/>
        <v>Prediabetes</v>
      </c>
    </row>
    <row r="2266" spans="1:10" x14ac:dyDescent="0.25">
      <c r="A2266" s="11" t="s">
        <v>93</v>
      </c>
      <c r="B2266" s="11">
        <v>19.8</v>
      </c>
      <c r="C2266" s="11">
        <v>5.12</v>
      </c>
      <c r="D2266" s="11" t="s">
        <v>2380</v>
      </c>
      <c r="E2266" s="11" t="s">
        <v>2380</v>
      </c>
      <c r="F2266" s="11" t="s">
        <v>2382</v>
      </c>
      <c r="G2266" s="11">
        <v>1</v>
      </c>
      <c r="H2266" s="41" t="s">
        <v>2380</v>
      </c>
      <c r="I2266" s="11" t="str">
        <f t="shared" si="76"/>
        <v>Healthy Weight</v>
      </c>
      <c r="J2266" s="43" t="str">
        <f t="shared" si="77"/>
        <v>Normal</v>
      </c>
    </row>
    <row r="2267" spans="1:10" x14ac:dyDescent="0.25">
      <c r="A2267" s="11" t="s">
        <v>92</v>
      </c>
      <c r="B2267" s="11">
        <v>21.87</v>
      </c>
      <c r="C2267" s="11">
        <v>8.59</v>
      </c>
      <c r="D2267" s="11" t="s">
        <v>2380</v>
      </c>
      <c r="E2267" s="11" t="s">
        <v>2380</v>
      </c>
      <c r="F2267" s="11" t="s">
        <v>2380</v>
      </c>
      <c r="G2267" s="12">
        <v>0</v>
      </c>
      <c r="H2267" s="41" t="s">
        <v>2380</v>
      </c>
      <c r="I2267" s="11" t="str">
        <f t="shared" si="76"/>
        <v>Healthy Weight</v>
      </c>
      <c r="J2267" s="43" t="str">
        <f t="shared" si="77"/>
        <v>Diabetes</v>
      </c>
    </row>
    <row r="2268" spans="1:10" x14ac:dyDescent="0.25">
      <c r="A2268" s="11" t="s">
        <v>91</v>
      </c>
      <c r="B2268" s="11">
        <v>16.600000000000001</v>
      </c>
      <c r="C2268" s="11">
        <v>5.87</v>
      </c>
      <c r="D2268" s="11" t="s">
        <v>2380</v>
      </c>
      <c r="E2268" s="11" t="s">
        <v>2380</v>
      </c>
      <c r="F2268" s="11" t="s">
        <v>2380</v>
      </c>
      <c r="G2268" s="11">
        <v>1</v>
      </c>
      <c r="H2268" s="41" t="s">
        <v>2380</v>
      </c>
      <c r="I2268" s="11" t="str">
        <f t="shared" si="76"/>
        <v>Underweight</v>
      </c>
      <c r="J2268" s="43" t="str">
        <f t="shared" si="77"/>
        <v>Prediabetes</v>
      </c>
    </row>
    <row r="2269" spans="1:10" x14ac:dyDescent="0.25">
      <c r="A2269" s="11" t="s">
        <v>90</v>
      </c>
      <c r="B2269" s="11">
        <v>21.98</v>
      </c>
      <c r="C2269" s="11">
        <v>7.03</v>
      </c>
      <c r="D2269" s="11" t="s">
        <v>2380</v>
      </c>
      <c r="E2269" s="11" t="s">
        <v>2380</v>
      </c>
      <c r="F2269" s="11" t="s">
        <v>2380</v>
      </c>
      <c r="G2269" s="12">
        <v>0</v>
      </c>
      <c r="H2269" s="41" t="s">
        <v>2380</v>
      </c>
      <c r="I2269" s="11" t="str">
        <f t="shared" si="76"/>
        <v>Healthy Weight</v>
      </c>
      <c r="J2269" s="43" t="str">
        <f t="shared" si="77"/>
        <v>Diabetes</v>
      </c>
    </row>
    <row r="2270" spans="1:10" x14ac:dyDescent="0.25">
      <c r="A2270" s="11" t="s">
        <v>89</v>
      </c>
      <c r="B2270" s="11">
        <v>19.7</v>
      </c>
      <c r="C2270" s="11">
        <v>5.51</v>
      </c>
      <c r="D2270" s="11" t="s">
        <v>2380</v>
      </c>
      <c r="E2270" s="11" t="s">
        <v>2380</v>
      </c>
      <c r="F2270" s="11" t="s">
        <v>2380</v>
      </c>
      <c r="G2270" s="11">
        <v>1</v>
      </c>
      <c r="H2270" s="41" t="s">
        <v>2380</v>
      </c>
      <c r="I2270" s="11" t="str">
        <f t="shared" si="76"/>
        <v>Healthy Weight</v>
      </c>
      <c r="J2270" s="43" t="str">
        <f t="shared" si="77"/>
        <v>Normal</v>
      </c>
    </row>
    <row r="2271" spans="1:10" x14ac:dyDescent="0.25">
      <c r="A2271" s="11" t="s">
        <v>88</v>
      </c>
      <c r="B2271" s="11">
        <v>19.21</v>
      </c>
      <c r="C2271" s="11">
        <v>4.76</v>
      </c>
      <c r="D2271" s="11" t="s">
        <v>2380</v>
      </c>
      <c r="E2271" s="11" t="s">
        <v>2381</v>
      </c>
      <c r="F2271" s="11" t="s">
        <v>2380</v>
      </c>
      <c r="G2271" s="11">
        <v>1</v>
      </c>
      <c r="H2271" s="41" t="s">
        <v>2380</v>
      </c>
      <c r="I2271" s="11" t="str">
        <f t="shared" si="76"/>
        <v>Healthy Weight</v>
      </c>
      <c r="J2271" s="43" t="str">
        <f t="shared" si="77"/>
        <v>Normal</v>
      </c>
    </row>
    <row r="2272" spans="1:10" x14ac:dyDescent="0.25">
      <c r="A2272" s="11" t="s">
        <v>87</v>
      </c>
      <c r="B2272" s="11">
        <v>19.3</v>
      </c>
      <c r="C2272" s="11">
        <v>4.7</v>
      </c>
      <c r="D2272" s="11" t="s">
        <v>2380</v>
      </c>
      <c r="E2272" s="11" t="s">
        <v>2381</v>
      </c>
      <c r="F2272" s="11" t="s">
        <v>2380</v>
      </c>
      <c r="G2272" s="11">
        <v>1</v>
      </c>
      <c r="H2272" s="41" t="s">
        <v>2380</v>
      </c>
      <c r="I2272" s="11" t="str">
        <f t="shared" si="76"/>
        <v>Healthy Weight</v>
      </c>
      <c r="J2272" s="43" t="str">
        <f t="shared" si="77"/>
        <v>Normal</v>
      </c>
    </row>
    <row r="2273" spans="1:10" x14ac:dyDescent="0.25">
      <c r="A2273" s="11" t="s">
        <v>86</v>
      </c>
      <c r="B2273" s="11">
        <v>16.22</v>
      </c>
      <c r="C2273" s="11">
        <v>6.21</v>
      </c>
      <c r="D2273" s="11" t="s">
        <v>2381</v>
      </c>
      <c r="E2273" s="11" t="s">
        <v>2380</v>
      </c>
      <c r="F2273" s="11" t="s">
        <v>2380</v>
      </c>
      <c r="G2273" s="12">
        <v>0</v>
      </c>
      <c r="H2273" s="58" t="s">
        <v>2380</v>
      </c>
      <c r="I2273" s="11" t="str">
        <f t="shared" si="76"/>
        <v>Underweight</v>
      </c>
      <c r="J2273" s="43" t="str">
        <f t="shared" si="77"/>
        <v>Prediabetes</v>
      </c>
    </row>
    <row r="2274" spans="1:10" x14ac:dyDescent="0.25">
      <c r="A2274" s="11" t="s">
        <v>85</v>
      </c>
      <c r="B2274" s="11">
        <v>17.12</v>
      </c>
      <c r="C2274" s="11">
        <v>4.5199999999999996</v>
      </c>
      <c r="D2274" s="11" t="s">
        <v>2380</v>
      </c>
      <c r="E2274" s="11" t="s">
        <v>2381</v>
      </c>
      <c r="F2274" s="11" t="s">
        <v>2380</v>
      </c>
      <c r="G2274" s="11">
        <v>1</v>
      </c>
      <c r="H2274" s="41" t="s">
        <v>2380</v>
      </c>
      <c r="I2274" s="11" t="str">
        <f t="shared" si="76"/>
        <v>Underweight</v>
      </c>
      <c r="J2274" s="43" t="str">
        <f t="shared" si="77"/>
        <v>Normal</v>
      </c>
    </row>
    <row r="2275" spans="1:10" x14ac:dyDescent="0.25">
      <c r="A2275" s="11" t="s">
        <v>84</v>
      </c>
      <c r="B2275" s="11">
        <v>19.07</v>
      </c>
      <c r="C2275" s="11">
        <v>5.45</v>
      </c>
      <c r="D2275" s="11" t="s">
        <v>2380</v>
      </c>
      <c r="E2275" s="11" t="s">
        <v>2380</v>
      </c>
      <c r="F2275" s="11" t="s">
        <v>2380</v>
      </c>
      <c r="G2275" s="11">
        <v>1</v>
      </c>
      <c r="H2275" s="41" t="s">
        <v>2380</v>
      </c>
      <c r="I2275" s="11" t="str">
        <f t="shared" si="76"/>
        <v>Healthy Weight</v>
      </c>
      <c r="J2275" s="43" t="str">
        <f t="shared" si="77"/>
        <v>Normal</v>
      </c>
    </row>
    <row r="2276" spans="1:10" x14ac:dyDescent="0.25">
      <c r="A2276" s="11" t="s">
        <v>83</v>
      </c>
      <c r="B2276" s="11">
        <v>15.56</v>
      </c>
      <c r="C2276" s="11">
        <v>4.42</v>
      </c>
      <c r="D2276" s="11" t="s">
        <v>2380</v>
      </c>
      <c r="E2276" s="11" t="s">
        <v>2380</v>
      </c>
      <c r="F2276" s="11" t="s">
        <v>2380</v>
      </c>
      <c r="G2276" s="12">
        <v>0</v>
      </c>
      <c r="H2276" s="41" t="s">
        <v>2380</v>
      </c>
      <c r="I2276" s="11" t="str">
        <f t="shared" si="76"/>
        <v>Underweight</v>
      </c>
      <c r="J2276" s="43" t="str">
        <f t="shared" si="77"/>
        <v>Normal</v>
      </c>
    </row>
    <row r="2277" spans="1:10" x14ac:dyDescent="0.25">
      <c r="A2277" s="11" t="s">
        <v>82</v>
      </c>
      <c r="B2277" s="11">
        <v>22.76</v>
      </c>
      <c r="C2277" s="11">
        <v>9.44</v>
      </c>
      <c r="D2277" s="11" t="s">
        <v>2380</v>
      </c>
      <c r="E2277" s="11" t="s">
        <v>2380</v>
      </c>
      <c r="F2277" s="11" t="s">
        <v>2380</v>
      </c>
      <c r="G2277" s="12">
        <v>0</v>
      </c>
      <c r="H2277" s="41" t="s">
        <v>2380</v>
      </c>
      <c r="I2277" s="11" t="str">
        <f t="shared" si="76"/>
        <v>Healthy Weight</v>
      </c>
      <c r="J2277" s="43" t="str">
        <f t="shared" si="77"/>
        <v>Diabetes</v>
      </c>
    </row>
    <row r="2278" spans="1:10" x14ac:dyDescent="0.25">
      <c r="A2278" s="11" t="s">
        <v>81</v>
      </c>
      <c r="B2278" s="11">
        <v>22.79</v>
      </c>
      <c r="C2278" s="11">
        <v>6.15</v>
      </c>
      <c r="D2278" s="11" t="s">
        <v>2381</v>
      </c>
      <c r="E2278" s="11" t="s">
        <v>2380</v>
      </c>
      <c r="F2278" s="11" t="s">
        <v>2382</v>
      </c>
      <c r="G2278" s="11">
        <v>1</v>
      </c>
      <c r="H2278" s="58" t="s">
        <v>2380</v>
      </c>
      <c r="I2278" s="11" t="str">
        <f t="shared" si="76"/>
        <v>Healthy Weight</v>
      </c>
      <c r="J2278" s="43" t="str">
        <f t="shared" si="77"/>
        <v>Prediabetes</v>
      </c>
    </row>
    <row r="2279" spans="1:10" x14ac:dyDescent="0.25">
      <c r="A2279" s="11" t="s">
        <v>80</v>
      </c>
      <c r="B2279" s="11">
        <v>17.41</v>
      </c>
      <c r="C2279" s="11">
        <v>5.13</v>
      </c>
      <c r="D2279" s="11" t="s">
        <v>2381</v>
      </c>
      <c r="E2279" s="11" t="s">
        <v>2380</v>
      </c>
      <c r="F2279" s="11" t="s">
        <v>2380</v>
      </c>
      <c r="G2279" s="12">
        <v>0</v>
      </c>
      <c r="H2279" s="58" t="s">
        <v>2380</v>
      </c>
      <c r="I2279" s="11" t="str">
        <f t="shared" si="76"/>
        <v>Underweight</v>
      </c>
      <c r="J2279" s="43" t="str">
        <f t="shared" si="77"/>
        <v>Normal</v>
      </c>
    </row>
    <row r="2280" spans="1:10" x14ac:dyDescent="0.25">
      <c r="A2280" s="11" t="s">
        <v>79</v>
      </c>
      <c r="B2280" s="11">
        <v>19.32</v>
      </c>
      <c r="C2280" s="11">
        <v>4.96</v>
      </c>
      <c r="D2280" s="11" t="s">
        <v>2381</v>
      </c>
      <c r="E2280" s="11" t="s">
        <v>2380</v>
      </c>
      <c r="F2280" s="11" t="s">
        <v>2380</v>
      </c>
      <c r="G2280" s="12">
        <v>0</v>
      </c>
      <c r="H2280" s="58" t="s">
        <v>2380</v>
      </c>
      <c r="I2280" s="11" t="str">
        <f t="shared" si="76"/>
        <v>Healthy Weight</v>
      </c>
      <c r="J2280" s="43" t="str">
        <f t="shared" si="77"/>
        <v>Normal</v>
      </c>
    </row>
    <row r="2281" spans="1:10" x14ac:dyDescent="0.25">
      <c r="A2281" s="11" t="s">
        <v>78</v>
      </c>
      <c r="B2281" s="11">
        <v>18.25</v>
      </c>
      <c r="C2281" s="11">
        <v>10.95</v>
      </c>
      <c r="D2281" s="11" t="s">
        <v>2380</v>
      </c>
      <c r="E2281" s="11" t="s">
        <v>2380</v>
      </c>
      <c r="F2281" s="11" t="s">
        <v>2380</v>
      </c>
      <c r="G2281" s="12">
        <v>0</v>
      </c>
      <c r="H2281" s="41" t="s">
        <v>2380</v>
      </c>
      <c r="I2281" s="11" t="str">
        <f t="shared" si="76"/>
        <v>Underweight</v>
      </c>
      <c r="J2281" s="43" t="str">
        <f t="shared" si="77"/>
        <v>Diabetes</v>
      </c>
    </row>
    <row r="2282" spans="1:10" x14ac:dyDescent="0.25">
      <c r="A2282" s="11" t="s">
        <v>77</v>
      </c>
      <c r="B2282" s="11">
        <v>53.13</v>
      </c>
      <c r="C2282" s="11">
        <v>4.4400000000000004</v>
      </c>
      <c r="D2282" s="11" t="s">
        <v>2380</v>
      </c>
      <c r="E2282" s="11" t="s">
        <v>2381</v>
      </c>
      <c r="F2282" s="11" t="s">
        <v>2380</v>
      </c>
      <c r="G2282" s="11">
        <v>1</v>
      </c>
      <c r="H2282" s="57" t="s">
        <v>2380</v>
      </c>
      <c r="I2282" s="11" t="str">
        <f t="shared" si="76"/>
        <v>Obesity</v>
      </c>
      <c r="J2282" s="43" t="str">
        <f t="shared" si="77"/>
        <v>Normal</v>
      </c>
    </row>
    <row r="2283" spans="1:10" x14ac:dyDescent="0.25">
      <c r="A2283" s="11" t="s">
        <v>76</v>
      </c>
      <c r="B2283" s="11">
        <v>20.46</v>
      </c>
      <c r="C2283" s="11">
        <v>4.0199999999999996</v>
      </c>
      <c r="D2283" s="11" t="s">
        <v>2380</v>
      </c>
      <c r="E2283" s="11" t="s">
        <v>2380</v>
      </c>
      <c r="F2283" s="11" t="s">
        <v>2380</v>
      </c>
      <c r="G2283" s="12">
        <v>0</v>
      </c>
      <c r="H2283" s="41" t="s">
        <v>2380</v>
      </c>
      <c r="I2283" s="11" t="str">
        <f t="shared" si="76"/>
        <v>Healthy Weight</v>
      </c>
      <c r="J2283" s="43" t="str">
        <f t="shared" si="77"/>
        <v>Normal</v>
      </c>
    </row>
    <row r="2284" spans="1:10" x14ac:dyDescent="0.25">
      <c r="A2284" s="11" t="s">
        <v>75</v>
      </c>
      <c r="B2284" s="11">
        <v>43.01</v>
      </c>
      <c r="C2284" s="11">
        <v>5.44</v>
      </c>
      <c r="D2284" s="11" t="s">
        <v>2380</v>
      </c>
      <c r="E2284" s="11" t="s">
        <v>2381</v>
      </c>
      <c r="F2284" s="11" t="s">
        <v>2380</v>
      </c>
      <c r="G2284" s="11">
        <v>1</v>
      </c>
      <c r="H2284" s="41" t="s">
        <v>2380</v>
      </c>
      <c r="I2284" s="11" t="str">
        <f t="shared" si="76"/>
        <v>Obesity</v>
      </c>
      <c r="J2284" s="43" t="str">
        <f t="shared" si="77"/>
        <v>Normal</v>
      </c>
    </row>
    <row r="2285" spans="1:10" x14ac:dyDescent="0.25">
      <c r="A2285" s="11" t="s">
        <v>74</v>
      </c>
      <c r="B2285" s="11">
        <v>15.01</v>
      </c>
      <c r="C2285" s="11">
        <v>4.1500000000000004</v>
      </c>
      <c r="D2285" s="11" t="s">
        <v>2380</v>
      </c>
      <c r="E2285" s="11" t="s">
        <v>2380</v>
      </c>
      <c r="F2285" s="11" t="s">
        <v>2382</v>
      </c>
      <c r="G2285" s="11">
        <v>1</v>
      </c>
      <c r="H2285" s="41" t="s">
        <v>2380</v>
      </c>
      <c r="I2285" s="11" t="str">
        <f t="shared" si="76"/>
        <v>Underweight</v>
      </c>
      <c r="J2285" s="43" t="str">
        <f t="shared" si="77"/>
        <v>Normal</v>
      </c>
    </row>
    <row r="2286" spans="1:10" x14ac:dyDescent="0.25">
      <c r="A2286" s="11" t="s">
        <v>73</v>
      </c>
      <c r="B2286" s="11">
        <v>41.14</v>
      </c>
      <c r="C2286" s="11">
        <v>6.02</v>
      </c>
      <c r="D2286" s="11" t="s">
        <v>2380</v>
      </c>
      <c r="E2286" s="11" t="s">
        <v>2381</v>
      </c>
      <c r="F2286" s="11" t="s">
        <v>2380</v>
      </c>
      <c r="G2286" s="11">
        <v>1</v>
      </c>
      <c r="H2286" s="41" t="s">
        <v>2380</v>
      </c>
      <c r="I2286" s="11" t="str">
        <f t="shared" si="76"/>
        <v>Obesity</v>
      </c>
      <c r="J2286" s="43" t="str">
        <f t="shared" si="77"/>
        <v>Prediabetes</v>
      </c>
    </row>
    <row r="2287" spans="1:10" x14ac:dyDescent="0.25">
      <c r="A2287" s="11" t="s">
        <v>72</v>
      </c>
      <c r="B2287" s="11">
        <v>16.55</v>
      </c>
      <c r="C2287" s="11">
        <v>7.73</v>
      </c>
      <c r="D2287" s="11" t="s">
        <v>2380</v>
      </c>
      <c r="E2287" s="11" t="s">
        <v>2380</v>
      </c>
      <c r="F2287" s="11" t="s">
        <v>2380</v>
      </c>
      <c r="G2287" s="12">
        <v>0</v>
      </c>
      <c r="H2287" s="41" t="s">
        <v>2380</v>
      </c>
      <c r="I2287" s="11" t="str">
        <f t="shared" si="76"/>
        <v>Underweight</v>
      </c>
      <c r="J2287" s="43" t="str">
        <f t="shared" si="77"/>
        <v>Diabetes</v>
      </c>
    </row>
    <row r="2288" spans="1:10" x14ac:dyDescent="0.25">
      <c r="A2288" s="11" t="s">
        <v>71</v>
      </c>
      <c r="B2288" s="11">
        <v>37.29</v>
      </c>
      <c r="C2288" s="11">
        <v>5.03</v>
      </c>
      <c r="D2288" s="11" t="s">
        <v>2380</v>
      </c>
      <c r="E2288" s="11" t="s">
        <v>2381</v>
      </c>
      <c r="F2288" s="11" t="s">
        <v>2380</v>
      </c>
      <c r="G2288" s="11">
        <v>1</v>
      </c>
      <c r="H2288" s="41" t="s">
        <v>2380</v>
      </c>
      <c r="I2288" s="11" t="str">
        <f t="shared" si="76"/>
        <v>Obesity</v>
      </c>
      <c r="J2288" s="43" t="str">
        <f t="shared" si="77"/>
        <v>Normal</v>
      </c>
    </row>
    <row r="2289" spans="1:10" x14ac:dyDescent="0.25">
      <c r="A2289" s="11" t="s">
        <v>70</v>
      </c>
      <c r="B2289" s="11">
        <v>16.739999999999998</v>
      </c>
      <c r="C2289" s="11">
        <v>4.08</v>
      </c>
      <c r="D2289" s="11" t="s">
        <v>2381</v>
      </c>
      <c r="E2289" s="11" t="s">
        <v>2380</v>
      </c>
      <c r="F2289" s="11" t="s">
        <v>2380</v>
      </c>
      <c r="G2289" s="12">
        <v>0</v>
      </c>
      <c r="H2289" s="58" t="s">
        <v>2380</v>
      </c>
      <c r="I2289" s="11" t="str">
        <f t="shared" si="76"/>
        <v>Underweight</v>
      </c>
      <c r="J2289" s="43" t="str">
        <f t="shared" si="77"/>
        <v>Normal</v>
      </c>
    </row>
    <row r="2290" spans="1:10" x14ac:dyDescent="0.25">
      <c r="A2290" s="11" t="s">
        <v>69</v>
      </c>
      <c r="B2290" s="11">
        <v>34.43</v>
      </c>
      <c r="C2290" s="11">
        <v>4.2699999999999996</v>
      </c>
      <c r="D2290" s="11" t="s">
        <v>2380</v>
      </c>
      <c r="E2290" s="11" t="s">
        <v>2381</v>
      </c>
      <c r="F2290" s="11" t="s">
        <v>2380</v>
      </c>
      <c r="G2290" s="11">
        <v>1</v>
      </c>
      <c r="H2290" s="41" t="s">
        <v>2380</v>
      </c>
      <c r="I2290" s="11" t="str">
        <f t="shared" si="76"/>
        <v>Obesity</v>
      </c>
      <c r="J2290" s="43" t="str">
        <f t="shared" si="77"/>
        <v>Normal</v>
      </c>
    </row>
    <row r="2291" spans="1:10" x14ac:dyDescent="0.25">
      <c r="A2291" s="11" t="s">
        <v>68</v>
      </c>
      <c r="B2291" s="11">
        <v>34.1</v>
      </c>
      <c r="C2291" s="11">
        <v>4.07</v>
      </c>
      <c r="D2291" s="11" t="s">
        <v>2380</v>
      </c>
      <c r="E2291" s="11" t="s">
        <v>2381</v>
      </c>
      <c r="F2291" s="11" t="s">
        <v>2380</v>
      </c>
      <c r="G2291" s="11">
        <v>1</v>
      </c>
      <c r="H2291" s="41" t="s">
        <v>2380</v>
      </c>
      <c r="I2291" s="11" t="str">
        <f t="shared" si="76"/>
        <v>Obesity</v>
      </c>
      <c r="J2291" s="43" t="str">
        <f t="shared" si="77"/>
        <v>Normal</v>
      </c>
    </row>
    <row r="2292" spans="1:10" x14ac:dyDescent="0.25">
      <c r="A2292" s="11" t="s">
        <v>67</v>
      </c>
      <c r="B2292" s="11">
        <v>19.3</v>
      </c>
      <c r="C2292" s="11">
        <v>10.36</v>
      </c>
      <c r="D2292" s="11" t="s">
        <v>2380</v>
      </c>
      <c r="E2292" s="11" t="s">
        <v>2380</v>
      </c>
      <c r="F2292" s="11" t="s">
        <v>2380</v>
      </c>
      <c r="G2292" s="12">
        <v>0</v>
      </c>
      <c r="H2292" s="41" t="s">
        <v>2380</v>
      </c>
      <c r="I2292" s="11" t="str">
        <f t="shared" si="76"/>
        <v>Healthy Weight</v>
      </c>
      <c r="J2292" s="43" t="str">
        <f t="shared" si="77"/>
        <v>Diabetes</v>
      </c>
    </row>
    <row r="2293" spans="1:10" x14ac:dyDescent="0.25">
      <c r="A2293" s="11" t="s">
        <v>66</v>
      </c>
      <c r="B2293" s="11">
        <v>33.659999999999997</v>
      </c>
      <c r="C2293" s="11">
        <v>5.71</v>
      </c>
      <c r="D2293" s="11" t="s">
        <v>2380</v>
      </c>
      <c r="E2293" s="11" t="s">
        <v>2381</v>
      </c>
      <c r="F2293" s="11" t="s">
        <v>2380</v>
      </c>
      <c r="G2293" s="11">
        <v>1</v>
      </c>
      <c r="H2293" s="41" t="s">
        <v>2380</v>
      </c>
      <c r="I2293" s="11" t="str">
        <f t="shared" si="76"/>
        <v>Obesity</v>
      </c>
      <c r="J2293" s="43" t="str">
        <f t="shared" si="77"/>
        <v>Prediabetes</v>
      </c>
    </row>
    <row r="2294" spans="1:10" x14ac:dyDescent="0.25">
      <c r="A2294" s="11" t="s">
        <v>65</v>
      </c>
      <c r="B2294" s="11">
        <v>33.33</v>
      </c>
      <c r="C2294" s="11">
        <v>6.08</v>
      </c>
      <c r="D2294" s="11" t="s">
        <v>2380</v>
      </c>
      <c r="E2294" s="11" t="s">
        <v>2381</v>
      </c>
      <c r="F2294" s="11" t="s">
        <v>2380</v>
      </c>
      <c r="G2294" s="11">
        <v>1</v>
      </c>
      <c r="H2294" s="41" t="s">
        <v>2380</v>
      </c>
      <c r="I2294" s="11" t="str">
        <f t="shared" si="76"/>
        <v>Obesity</v>
      </c>
      <c r="J2294" s="43" t="str">
        <f t="shared" si="77"/>
        <v>Prediabetes</v>
      </c>
    </row>
    <row r="2295" spans="1:10" x14ac:dyDescent="0.25">
      <c r="A2295" s="11" t="s">
        <v>64</v>
      </c>
      <c r="B2295" s="11">
        <v>21.84</v>
      </c>
      <c r="C2295" s="11">
        <v>5.71</v>
      </c>
      <c r="D2295" s="11" t="s">
        <v>2380</v>
      </c>
      <c r="E2295" s="11" t="s">
        <v>2381</v>
      </c>
      <c r="F2295" s="11" t="s">
        <v>2380</v>
      </c>
      <c r="G2295" s="11">
        <v>1</v>
      </c>
      <c r="H2295" s="41" t="s">
        <v>2380</v>
      </c>
      <c r="I2295" s="11" t="str">
        <f t="shared" si="76"/>
        <v>Healthy Weight</v>
      </c>
      <c r="J2295" s="43" t="str">
        <f t="shared" si="77"/>
        <v>Prediabetes</v>
      </c>
    </row>
    <row r="2296" spans="1:10" x14ac:dyDescent="0.25">
      <c r="A2296" s="11" t="s">
        <v>63</v>
      </c>
      <c r="B2296" s="11">
        <v>16.87</v>
      </c>
      <c r="C2296" s="11">
        <v>9.1300000000000008</v>
      </c>
      <c r="D2296" s="11" t="s">
        <v>2380</v>
      </c>
      <c r="E2296" s="11" t="s">
        <v>2380</v>
      </c>
      <c r="F2296" s="11" t="s">
        <v>2380</v>
      </c>
      <c r="G2296" s="12">
        <v>0</v>
      </c>
      <c r="H2296" s="41" t="s">
        <v>2380</v>
      </c>
      <c r="I2296" s="11" t="str">
        <f t="shared" si="76"/>
        <v>Underweight</v>
      </c>
      <c r="J2296" s="43" t="str">
        <f t="shared" si="77"/>
        <v>Diabetes</v>
      </c>
    </row>
    <row r="2297" spans="1:10" x14ac:dyDescent="0.25">
      <c r="A2297" s="11" t="s">
        <v>62</v>
      </c>
      <c r="B2297" s="11">
        <v>30.14</v>
      </c>
      <c r="C2297" s="11">
        <v>5.49</v>
      </c>
      <c r="D2297" s="11" t="s">
        <v>2380</v>
      </c>
      <c r="E2297" s="11" t="s">
        <v>2381</v>
      </c>
      <c r="F2297" s="11" t="s">
        <v>2380</v>
      </c>
      <c r="G2297" s="11">
        <v>1</v>
      </c>
      <c r="H2297" s="41" t="s">
        <v>2380</v>
      </c>
      <c r="I2297" s="11" t="str">
        <f t="shared" si="76"/>
        <v>Obesity</v>
      </c>
      <c r="J2297" s="43" t="str">
        <f t="shared" si="77"/>
        <v>Normal</v>
      </c>
    </row>
    <row r="2298" spans="1:10" x14ac:dyDescent="0.25">
      <c r="A2298" s="11" t="s">
        <v>61</v>
      </c>
      <c r="B2298" s="11">
        <v>23.21</v>
      </c>
      <c r="C2298" s="11">
        <v>4.37</v>
      </c>
      <c r="D2298" s="11" t="s">
        <v>2380</v>
      </c>
      <c r="E2298" s="11" t="s">
        <v>2381</v>
      </c>
      <c r="F2298" s="11" t="s">
        <v>2380</v>
      </c>
      <c r="G2298" s="11">
        <v>1</v>
      </c>
      <c r="H2298" s="41" t="s">
        <v>2380</v>
      </c>
      <c r="I2298" s="11" t="str">
        <f t="shared" si="76"/>
        <v>Healthy Weight</v>
      </c>
      <c r="J2298" s="43" t="str">
        <f t="shared" si="77"/>
        <v>Normal</v>
      </c>
    </row>
    <row r="2299" spans="1:10" x14ac:dyDescent="0.25">
      <c r="A2299" s="11" t="s">
        <v>60</v>
      </c>
      <c r="B2299" s="11">
        <v>17.170000000000002</v>
      </c>
      <c r="C2299" s="11">
        <v>8.4600000000000009</v>
      </c>
      <c r="D2299" s="11" t="s">
        <v>2380</v>
      </c>
      <c r="E2299" s="11" t="s">
        <v>2380</v>
      </c>
      <c r="F2299" s="11" t="s">
        <v>2380</v>
      </c>
      <c r="G2299" s="12">
        <v>0</v>
      </c>
      <c r="H2299" s="41" t="s">
        <v>2380</v>
      </c>
      <c r="I2299" s="11" t="str">
        <f t="shared" si="76"/>
        <v>Underweight</v>
      </c>
      <c r="J2299" s="43" t="str">
        <f t="shared" si="77"/>
        <v>Diabetes</v>
      </c>
    </row>
    <row r="2300" spans="1:10" x14ac:dyDescent="0.25">
      <c r="A2300" s="11" t="s">
        <v>59</v>
      </c>
      <c r="B2300" s="11">
        <v>15.61</v>
      </c>
      <c r="C2300" s="11">
        <v>5.28</v>
      </c>
      <c r="D2300" s="11" t="s">
        <v>2380</v>
      </c>
      <c r="E2300" s="11" t="s">
        <v>2380</v>
      </c>
      <c r="F2300" s="11" t="s">
        <v>2380</v>
      </c>
      <c r="G2300" s="11">
        <v>1</v>
      </c>
      <c r="H2300" s="41" t="s">
        <v>2380</v>
      </c>
      <c r="I2300" s="11" t="str">
        <f t="shared" si="76"/>
        <v>Underweight</v>
      </c>
      <c r="J2300" s="43" t="str">
        <f t="shared" si="77"/>
        <v>Normal</v>
      </c>
    </row>
    <row r="2301" spans="1:10" x14ac:dyDescent="0.25">
      <c r="A2301" s="11" t="s">
        <v>58</v>
      </c>
      <c r="B2301" s="11">
        <v>17.98</v>
      </c>
      <c r="C2301" s="11">
        <v>5.33</v>
      </c>
      <c r="D2301" s="11" t="s">
        <v>2381</v>
      </c>
      <c r="E2301" s="11" t="s">
        <v>2380</v>
      </c>
      <c r="F2301" s="11" t="s">
        <v>2382</v>
      </c>
      <c r="G2301" s="11">
        <v>1</v>
      </c>
      <c r="H2301" s="58" t="s">
        <v>2380</v>
      </c>
      <c r="I2301" s="11" t="str">
        <f t="shared" si="76"/>
        <v>Underweight</v>
      </c>
      <c r="J2301" s="43" t="str">
        <f t="shared" si="77"/>
        <v>Normal</v>
      </c>
    </row>
    <row r="2302" spans="1:10" x14ac:dyDescent="0.25">
      <c r="A2302" s="11" t="s">
        <v>57</v>
      </c>
      <c r="B2302" s="11">
        <v>21.64</v>
      </c>
      <c r="C2302" s="11">
        <v>5.5</v>
      </c>
      <c r="D2302" s="11" t="s">
        <v>2380</v>
      </c>
      <c r="E2302" s="11" t="s">
        <v>2381</v>
      </c>
      <c r="F2302" s="11" t="s">
        <v>2380</v>
      </c>
      <c r="G2302" s="11">
        <v>1</v>
      </c>
      <c r="H2302" s="41" t="s">
        <v>2380</v>
      </c>
      <c r="I2302" s="11" t="str">
        <f t="shared" si="76"/>
        <v>Healthy Weight</v>
      </c>
      <c r="J2302" s="43" t="str">
        <f t="shared" si="77"/>
        <v>Normal</v>
      </c>
    </row>
    <row r="2303" spans="1:10" x14ac:dyDescent="0.25">
      <c r="A2303" s="11" t="s">
        <v>56</v>
      </c>
      <c r="B2303" s="11">
        <v>16.399999999999999</v>
      </c>
      <c r="C2303" s="11">
        <v>5.4</v>
      </c>
      <c r="D2303" s="11" t="s">
        <v>2380</v>
      </c>
      <c r="E2303" s="11" t="s">
        <v>2380</v>
      </c>
      <c r="F2303" s="11" t="s">
        <v>2382</v>
      </c>
      <c r="G2303" s="11">
        <v>1</v>
      </c>
      <c r="H2303" s="41" t="s">
        <v>2380</v>
      </c>
      <c r="I2303" s="11" t="str">
        <f t="shared" si="76"/>
        <v>Underweight</v>
      </c>
      <c r="J2303" s="43" t="str">
        <f t="shared" si="77"/>
        <v>Normal</v>
      </c>
    </row>
    <row r="2304" spans="1:10" x14ac:dyDescent="0.25">
      <c r="A2304" s="11" t="s">
        <v>55</v>
      </c>
      <c r="B2304" s="11">
        <v>15.77</v>
      </c>
      <c r="C2304" s="11">
        <v>6.05</v>
      </c>
      <c r="D2304" s="11" t="s">
        <v>2381</v>
      </c>
      <c r="E2304" s="11" t="s">
        <v>2380</v>
      </c>
      <c r="F2304" s="11" t="s">
        <v>2380</v>
      </c>
      <c r="G2304" s="11">
        <v>1</v>
      </c>
      <c r="H2304" s="58" t="s">
        <v>2380</v>
      </c>
      <c r="I2304" s="11" t="str">
        <f t="shared" si="76"/>
        <v>Underweight</v>
      </c>
      <c r="J2304" s="43" t="str">
        <f t="shared" si="77"/>
        <v>Prediabetes</v>
      </c>
    </row>
    <row r="2305" spans="1:10" x14ac:dyDescent="0.25">
      <c r="A2305" s="11" t="s">
        <v>54</v>
      </c>
      <c r="B2305" s="11">
        <v>18.27</v>
      </c>
      <c r="C2305" s="11">
        <v>11.46</v>
      </c>
      <c r="D2305" s="11" t="s">
        <v>2380</v>
      </c>
      <c r="E2305" s="11" t="s">
        <v>2380</v>
      </c>
      <c r="F2305" s="11" t="s">
        <v>2380</v>
      </c>
      <c r="G2305" s="12">
        <v>0</v>
      </c>
      <c r="H2305" s="41" t="s">
        <v>2380</v>
      </c>
      <c r="I2305" s="11" t="str">
        <f t="shared" si="76"/>
        <v>Underweight</v>
      </c>
      <c r="J2305" s="43" t="str">
        <f t="shared" si="77"/>
        <v>Diabetes</v>
      </c>
    </row>
    <row r="2306" spans="1:10" x14ac:dyDescent="0.25">
      <c r="A2306" s="11" t="s">
        <v>53</v>
      </c>
      <c r="B2306" s="11">
        <v>16.489999999999998</v>
      </c>
      <c r="C2306" s="11">
        <v>8.48</v>
      </c>
      <c r="D2306" s="11" t="s">
        <v>2380</v>
      </c>
      <c r="E2306" s="11" t="s">
        <v>2380</v>
      </c>
      <c r="F2306" s="11" t="s">
        <v>2380</v>
      </c>
      <c r="G2306" s="12">
        <v>0</v>
      </c>
      <c r="H2306" s="41" t="s">
        <v>2380</v>
      </c>
      <c r="I2306" s="11" t="str">
        <f t="shared" si="76"/>
        <v>Underweight</v>
      </c>
      <c r="J2306" s="43" t="str">
        <f t="shared" si="77"/>
        <v>Diabetes</v>
      </c>
    </row>
    <row r="2307" spans="1:10" x14ac:dyDescent="0.25">
      <c r="A2307" s="11" t="s">
        <v>52</v>
      </c>
      <c r="B2307" s="11">
        <v>16.14</v>
      </c>
      <c r="C2307" s="11">
        <v>4.8600000000000003</v>
      </c>
      <c r="D2307" s="11" t="s">
        <v>2380</v>
      </c>
      <c r="E2307" s="11" t="s">
        <v>2380</v>
      </c>
      <c r="F2307" s="11" t="s">
        <v>2380</v>
      </c>
      <c r="G2307" s="12">
        <v>0</v>
      </c>
      <c r="H2307" s="41" t="s">
        <v>2380</v>
      </c>
      <c r="I2307" s="11" t="str">
        <f t="shared" ref="I2307:I2336" si="78">IF(B2307 &lt; 18.5, "Underweight", IF(B2307 &lt; 25, "Healthy Weight", IF(B2307 &lt; 30, "Overweight", "Obesity")))</f>
        <v>Underweight</v>
      </c>
      <c r="J2307" s="43" t="str">
        <f t="shared" ref="J2307:J2336" si="79">IF(C2307 &lt; 5.7, "Normal", IF(C2307 &lt;= 6.4, "Prediabetes", "Diabetes"))</f>
        <v>Normal</v>
      </c>
    </row>
    <row r="2308" spans="1:10" x14ac:dyDescent="0.25">
      <c r="A2308" s="11" t="s">
        <v>51</v>
      </c>
      <c r="B2308" s="11">
        <v>20.85</v>
      </c>
      <c r="C2308" s="11">
        <v>4.45</v>
      </c>
      <c r="D2308" s="11" t="s">
        <v>2381</v>
      </c>
      <c r="E2308" s="11" t="s">
        <v>2380</v>
      </c>
      <c r="F2308" s="11" t="s">
        <v>2380</v>
      </c>
      <c r="G2308" s="11">
        <v>1</v>
      </c>
      <c r="H2308" s="58" t="s">
        <v>2380</v>
      </c>
      <c r="I2308" s="11" t="str">
        <f t="shared" si="78"/>
        <v>Healthy Weight</v>
      </c>
      <c r="J2308" s="43" t="str">
        <f t="shared" si="79"/>
        <v>Normal</v>
      </c>
    </row>
    <row r="2309" spans="1:10" x14ac:dyDescent="0.25">
      <c r="A2309" s="11" t="s">
        <v>50</v>
      </c>
      <c r="B2309" s="11">
        <v>15.88</v>
      </c>
      <c r="C2309" s="11">
        <v>4.3600000000000003</v>
      </c>
      <c r="D2309" s="11" t="s">
        <v>2380</v>
      </c>
      <c r="E2309" s="11" t="s">
        <v>2380</v>
      </c>
      <c r="F2309" s="11" t="s">
        <v>2380</v>
      </c>
      <c r="G2309" s="12">
        <v>0</v>
      </c>
      <c r="H2309" s="41" t="s">
        <v>2380</v>
      </c>
      <c r="I2309" s="11" t="str">
        <f t="shared" si="78"/>
        <v>Underweight</v>
      </c>
      <c r="J2309" s="43" t="str">
        <f t="shared" si="79"/>
        <v>Normal</v>
      </c>
    </row>
    <row r="2310" spans="1:10" x14ac:dyDescent="0.25">
      <c r="A2310" s="11" t="s">
        <v>49</v>
      </c>
      <c r="B2310" s="11">
        <v>20.66</v>
      </c>
      <c r="C2310" s="11">
        <v>5.8</v>
      </c>
      <c r="D2310" s="11" t="s">
        <v>2380</v>
      </c>
      <c r="E2310" s="11" t="s">
        <v>2381</v>
      </c>
      <c r="F2310" s="11" t="s">
        <v>2380</v>
      </c>
      <c r="G2310" s="11">
        <v>1</v>
      </c>
      <c r="H2310" s="41" t="s">
        <v>2380</v>
      </c>
      <c r="I2310" s="11" t="str">
        <f t="shared" si="78"/>
        <v>Healthy Weight</v>
      </c>
      <c r="J2310" s="43" t="str">
        <f t="shared" si="79"/>
        <v>Prediabetes</v>
      </c>
    </row>
    <row r="2311" spans="1:10" x14ac:dyDescent="0.25">
      <c r="A2311" s="11" t="s">
        <v>48</v>
      </c>
      <c r="B2311" s="11">
        <v>20.399999999999999</v>
      </c>
      <c r="C2311" s="11">
        <v>5.27</v>
      </c>
      <c r="D2311" s="11" t="s">
        <v>2380</v>
      </c>
      <c r="E2311" s="11" t="s">
        <v>2380</v>
      </c>
      <c r="F2311" s="11" t="s">
        <v>2380</v>
      </c>
      <c r="G2311" s="12">
        <v>0</v>
      </c>
      <c r="H2311" s="41" t="s">
        <v>2380</v>
      </c>
      <c r="I2311" s="11" t="str">
        <f t="shared" si="78"/>
        <v>Healthy Weight</v>
      </c>
      <c r="J2311" s="43" t="str">
        <f t="shared" si="79"/>
        <v>Normal</v>
      </c>
    </row>
    <row r="2312" spans="1:10" x14ac:dyDescent="0.25">
      <c r="A2312" s="11" t="s">
        <v>47</v>
      </c>
      <c r="B2312" s="11">
        <v>25.19</v>
      </c>
      <c r="C2312" s="11">
        <v>5.64</v>
      </c>
      <c r="D2312" s="11" t="s">
        <v>2381</v>
      </c>
      <c r="E2312" s="11" t="s">
        <v>2380</v>
      </c>
      <c r="F2312" s="11" t="s">
        <v>2380</v>
      </c>
      <c r="G2312" s="12">
        <v>0</v>
      </c>
      <c r="H2312" s="58" t="s">
        <v>2380</v>
      </c>
      <c r="I2312" s="11" t="str">
        <f t="shared" si="78"/>
        <v>Overweight</v>
      </c>
      <c r="J2312" s="43" t="str">
        <f t="shared" si="79"/>
        <v>Normal</v>
      </c>
    </row>
    <row r="2313" spans="1:10" x14ac:dyDescent="0.25">
      <c r="A2313" s="11" t="s">
        <v>46</v>
      </c>
      <c r="B2313" s="11">
        <v>20.54</v>
      </c>
      <c r="C2313" s="11">
        <v>4.2</v>
      </c>
      <c r="D2313" s="11" t="s">
        <v>2381</v>
      </c>
      <c r="E2313" s="11" t="s">
        <v>2380</v>
      </c>
      <c r="F2313" s="11" t="s">
        <v>2380</v>
      </c>
      <c r="G2313" s="11">
        <v>1</v>
      </c>
      <c r="H2313" s="58" t="s">
        <v>2380</v>
      </c>
      <c r="I2313" s="11" t="str">
        <f t="shared" si="78"/>
        <v>Healthy Weight</v>
      </c>
      <c r="J2313" s="43" t="str">
        <f t="shared" si="79"/>
        <v>Normal</v>
      </c>
    </row>
    <row r="2314" spans="1:10" x14ac:dyDescent="0.25">
      <c r="A2314" s="11" t="s">
        <v>45</v>
      </c>
      <c r="B2314" s="11">
        <v>20.13</v>
      </c>
      <c r="C2314" s="11">
        <v>5.42</v>
      </c>
      <c r="D2314" s="11" t="s">
        <v>2380</v>
      </c>
      <c r="E2314" s="11" t="s">
        <v>2380</v>
      </c>
      <c r="F2314" s="11" t="s">
        <v>2380</v>
      </c>
      <c r="G2314" s="12">
        <v>0</v>
      </c>
      <c r="H2314" s="41" t="s">
        <v>2380</v>
      </c>
      <c r="I2314" s="11" t="str">
        <f t="shared" si="78"/>
        <v>Healthy Weight</v>
      </c>
      <c r="J2314" s="43" t="str">
        <f t="shared" si="79"/>
        <v>Normal</v>
      </c>
    </row>
    <row r="2315" spans="1:10" x14ac:dyDescent="0.25">
      <c r="A2315" s="11" t="s">
        <v>44</v>
      </c>
      <c r="B2315" s="11">
        <v>18.93</v>
      </c>
      <c r="C2315" s="11">
        <v>6.11</v>
      </c>
      <c r="D2315" s="11" t="s">
        <v>2380</v>
      </c>
      <c r="E2315" s="11" t="s">
        <v>2380</v>
      </c>
      <c r="F2315" s="11" t="s">
        <v>2382</v>
      </c>
      <c r="G2315" s="11">
        <v>1</v>
      </c>
      <c r="H2315" s="41" t="s">
        <v>2380</v>
      </c>
      <c r="I2315" s="11" t="str">
        <f t="shared" si="78"/>
        <v>Healthy Weight</v>
      </c>
      <c r="J2315" s="43" t="str">
        <f t="shared" si="79"/>
        <v>Prediabetes</v>
      </c>
    </row>
    <row r="2316" spans="1:10" x14ac:dyDescent="0.25">
      <c r="A2316" s="11" t="s">
        <v>43</v>
      </c>
      <c r="B2316" s="11">
        <v>24.14</v>
      </c>
      <c r="C2316" s="11">
        <v>5.29</v>
      </c>
      <c r="D2316" s="11" t="s">
        <v>2380</v>
      </c>
      <c r="E2316" s="11" t="s">
        <v>2381</v>
      </c>
      <c r="F2316" s="11" t="s">
        <v>2380</v>
      </c>
      <c r="G2316" s="11">
        <v>1</v>
      </c>
      <c r="H2316" s="41" t="s">
        <v>2380</v>
      </c>
      <c r="I2316" s="11" t="str">
        <f t="shared" si="78"/>
        <v>Healthy Weight</v>
      </c>
      <c r="J2316" s="43" t="str">
        <f t="shared" si="79"/>
        <v>Normal</v>
      </c>
    </row>
    <row r="2317" spans="1:10" x14ac:dyDescent="0.25">
      <c r="A2317" s="11" t="s">
        <v>41</v>
      </c>
      <c r="B2317" s="11">
        <v>25.03</v>
      </c>
      <c r="C2317" s="11">
        <v>5.91</v>
      </c>
      <c r="D2317" s="11" t="s">
        <v>2380</v>
      </c>
      <c r="E2317" s="11" t="s">
        <v>2381</v>
      </c>
      <c r="F2317" s="11" t="s">
        <v>2380</v>
      </c>
      <c r="G2317" s="11">
        <v>1</v>
      </c>
      <c r="H2317" s="41" t="s">
        <v>2380</v>
      </c>
      <c r="I2317" s="11" t="str">
        <f t="shared" si="78"/>
        <v>Overweight</v>
      </c>
      <c r="J2317" s="43" t="str">
        <f t="shared" si="79"/>
        <v>Prediabetes</v>
      </c>
    </row>
    <row r="2318" spans="1:10" x14ac:dyDescent="0.25">
      <c r="A2318" s="11" t="s">
        <v>40</v>
      </c>
      <c r="B2318" s="11">
        <v>20.47</v>
      </c>
      <c r="C2318" s="11">
        <v>5.81</v>
      </c>
      <c r="D2318" s="11" t="s">
        <v>2381</v>
      </c>
      <c r="E2318" s="11" t="s">
        <v>2380</v>
      </c>
      <c r="F2318" s="11" t="s">
        <v>2380</v>
      </c>
      <c r="G2318" s="11">
        <v>1</v>
      </c>
      <c r="H2318" s="58" t="s">
        <v>2380</v>
      </c>
      <c r="I2318" s="11" t="str">
        <f t="shared" si="78"/>
        <v>Healthy Weight</v>
      </c>
      <c r="J2318" s="43" t="str">
        <f t="shared" si="79"/>
        <v>Prediabetes</v>
      </c>
    </row>
    <row r="2319" spans="1:10" x14ac:dyDescent="0.25">
      <c r="A2319" s="11" t="s">
        <v>39</v>
      </c>
      <c r="B2319" s="11">
        <v>18.82</v>
      </c>
      <c r="C2319" s="11">
        <v>5.51</v>
      </c>
      <c r="D2319" s="11" t="s">
        <v>2381</v>
      </c>
      <c r="E2319" s="11" t="s">
        <v>2380</v>
      </c>
      <c r="F2319" s="11" t="s">
        <v>2380</v>
      </c>
      <c r="G2319" s="12">
        <v>0</v>
      </c>
      <c r="H2319" s="58" t="s">
        <v>2380</v>
      </c>
      <c r="I2319" s="11" t="str">
        <f t="shared" si="78"/>
        <v>Healthy Weight</v>
      </c>
      <c r="J2319" s="43" t="str">
        <f t="shared" si="79"/>
        <v>Normal</v>
      </c>
    </row>
    <row r="2320" spans="1:10" x14ac:dyDescent="0.25">
      <c r="A2320" s="11" t="s">
        <v>38</v>
      </c>
      <c r="B2320" s="11">
        <v>17.079999999999998</v>
      </c>
      <c r="C2320" s="11">
        <v>5.73</v>
      </c>
      <c r="D2320" s="11" t="s">
        <v>2380</v>
      </c>
      <c r="E2320" s="11" t="s">
        <v>2380</v>
      </c>
      <c r="F2320" s="11" t="s">
        <v>2382</v>
      </c>
      <c r="G2320" s="11">
        <v>1</v>
      </c>
      <c r="H2320" s="41" t="s">
        <v>2380</v>
      </c>
      <c r="I2320" s="11" t="str">
        <f t="shared" si="78"/>
        <v>Underweight</v>
      </c>
      <c r="J2320" s="43" t="str">
        <f t="shared" si="79"/>
        <v>Prediabetes</v>
      </c>
    </row>
    <row r="2321" spans="1:10" x14ac:dyDescent="0.25">
      <c r="A2321" s="11" t="s">
        <v>36</v>
      </c>
      <c r="B2321" s="11">
        <v>19.21</v>
      </c>
      <c r="C2321" s="11">
        <v>5.53</v>
      </c>
      <c r="D2321" s="11" t="s">
        <v>2381</v>
      </c>
      <c r="E2321" s="11" t="s">
        <v>2380</v>
      </c>
      <c r="F2321" s="11" t="s">
        <v>2380</v>
      </c>
      <c r="G2321" s="12">
        <v>0</v>
      </c>
      <c r="H2321" s="58" t="s">
        <v>2380</v>
      </c>
      <c r="I2321" s="11" t="str">
        <f t="shared" si="78"/>
        <v>Healthy Weight</v>
      </c>
      <c r="J2321" s="43" t="str">
        <f t="shared" si="79"/>
        <v>Normal</v>
      </c>
    </row>
    <row r="2322" spans="1:10" x14ac:dyDescent="0.25">
      <c r="A2322" s="11" t="s">
        <v>34</v>
      </c>
      <c r="B2322" s="11">
        <v>17.86</v>
      </c>
      <c r="C2322" s="11">
        <v>5.43</v>
      </c>
      <c r="D2322" s="11" t="s">
        <v>2380</v>
      </c>
      <c r="E2322" s="11" t="s">
        <v>2380</v>
      </c>
      <c r="F2322" s="11" t="s">
        <v>2382</v>
      </c>
      <c r="G2322" s="11">
        <v>1</v>
      </c>
      <c r="H2322" s="41" t="s">
        <v>2380</v>
      </c>
      <c r="I2322" s="11" t="str">
        <f t="shared" si="78"/>
        <v>Underweight</v>
      </c>
      <c r="J2322" s="43" t="str">
        <f t="shared" si="79"/>
        <v>Normal</v>
      </c>
    </row>
    <row r="2323" spans="1:10" x14ac:dyDescent="0.25">
      <c r="A2323" s="11" t="s">
        <v>33</v>
      </c>
      <c r="B2323" s="11">
        <v>21.38</v>
      </c>
      <c r="C2323" s="11">
        <v>8.01</v>
      </c>
      <c r="D2323" s="11" t="s">
        <v>2380</v>
      </c>
      <c r="E2323" s="11" t="s">
        <v>2380</v>
      </c>
      <c r="F2323" s="11" t="s">
        <v>2380</v>
      </c>
      <c r="G2323" s="12">
        <v>0</v>
      </c>
      <c r="H2323" s="41" t="s">
        <v>2380</v>
      </c>
      <c r="I2323" s="11" t="str">
        <f t="shared" si="78"/>
        <v>Healthy Weight</v>
      </c>
      <c r="J2323" s="43" t="str">
        <f t="shared" si="79"/>
        <v>Diabetes</v>
      </c>
    </row>
    <row r="2324" spans="1:10" x14ac:dyDescent="0.25">
      <c r="A2324" s="11" t="s">
        <v>32</v>
      </c>
      <c r="B2324" s="11">
        <v>23.35</v>
      </c>
      <c r="C2324" s="11">
        <v>5.94</v>
      </c>
      <c r="D2324" s="11" t="s">
        <v>2380</v>
      </c>
      <c r="E2324" s="11" t="s">
        <v>2380</v>
      </c>
      <c r="F2324" s="11" t="s">
        <v>2380</v>
      </c>
      <c r="G2324" s="12">
        <v>0</v>
      </c>
      <c r="H2324" s="41" t="s">
        <v>2380</v>
      </c>
      <c r="I2324" s="11" t="str">
        <f t="shared" si="78"/>
        <v>Healthy Weight</v>
      </c>
      <c r="J2324" s="43" t="str">
        <f t="shared" si="79"/>
        <v>Prediabetes</v>
      </c>
    </row>
    <row r="2325" spans="1:10" x14ac:dyDescent="0.25">
      <c r="A2325" s="11" t="s">
        <v>29</v>
      </c>
      <c r="B2325" s="11">
        <v>22.24</v>
      </c>
      <c r="C2325" s="11">
        <v>5.04</v>
      </c>
      <c r="D2325" s="11" t="s">
        <v>2380</v>
      </c>
      <c r="E2325" s="11" t="s">
        <v>2380</v>
      </c>
      <c r="F2325" s="11" t="s">
        <v>2380</v>
      </c>
      <c r="G2325" s="12">
        <v>0</v>
      </c>
      <c r="H2325" s="41" t="s">
        <v>2380</v>
      </c>
      <c r="I2325" s="11" t="str">
        <f t="shared" si="78"/>
        <v>Healthy Weight</v>
      </c>
      <c r="J2325" s="43" t="str">
        <f t="shared" si="79"/>
        <v>Normal</v>
      </c>
    </row>
    <row r="2326" spans="1:10" x14ac:dyDescent="0.25">
      <c r="A2326" s="11" t="s">
        <v>28</v>
      </c>
      <c r="B2326" s="11">
        <v>24.76</v>
      </c>
      <c r="C2326" s="11">
        <v>4.54</v>
      </c>
      <c r="D2326" s="11" t="s">
        <v>2381</v>
      </c>
      <c r="E2326" s="11" t="s">
        <v>2380</v>
      </c>
      <c r="F2326" s="11" t="s">
        <v>2380</v>
      </c>
      <c r="G2326" s="12">
        <v>0</v>
      </c>
      <c r="H2326" s="58" t="s">
        <v>2380</v>
      </c>
      <c r="I2326" s="11" t="str">
        <f t="shared" si="78"/>
        <v>Healthy Weight</v>
      </c>
      <c r="J2326" s="43" t="str">
        <f t="shared" si="79"/>
        <v>Normal</v>
      </c>
    </row>
    <row r="2327" spans="1:10" x14ac:dyDescent="0.25">
      <c r="A2327" s="11" t="s">
        <v>27</v>
      </c>
      <c r="B2327" s="11">
        <v>20.100000000000001</v>
      </c>
      <c r="C2327" s="11">
        <v>5.6</v>
      </c>
      <c r="D2327" s="11" t="s">
        <v>2381</v>
      </c>
      <c r="E2327" s="11" t="s">
        <v>2380</v>
      </c>
      <c r="F2327" s="11" t="s">
        <v>2382</v>
      </c>
      <c r="G2327" s="11">
        <v>1</v>
      </c>
      <c r="H2327" s="58" t="s">
        <v>2380</v>
      </c>
      <c r="I2327" s="11" t="str">
        <f t="shared" si="78"/>
        <v>Healthy Weight</v>
      </c>
      <c r="J2327" s="43" t="str">
        <f t="shared" si="79"/>
        <v>Normal</v>
      </c>
    </row>
    <row r="2328" spans="1:10" x14ac:dyDescent="0.25">
      <c r="A2328" s="11" t="s">
        <v>26</v>
      </c>
      <c r="B2328" s="11">
        <v>21.77</v>
      </c>
      <c r="C2328" s="11">
        <v>10.67</v>
      </c>
      <c r="D2328" s="11" t="s">
        <v>2380</v>
      </c>
      <c r="E2328" s="11" t="s">
        <v>2380</v>
      </c>
      <c r="F2328" s="11" t="s">
        <v>2380</v>
      </c>
      <c r="G2328" s="12">
        <v>0</v>
      </c>
      <c r="H2328" s="41" t="s">
        <v>2380</v>
      </c>
      <c r="I2328" s="11" t="str">
        <f t="shared" si="78"/>
        <v>Healthy Weight</v>
      </c>
      <c r="J2328" s="43" t="str">
        <f t="shared" si="79"/>
        <v>Diabetes</v>
      </c>
    </row>
    <row r="2329" spans="1:10" x14ac:dyDescent="0.25">
      <c r="A2329" s="11" t="s">
        <v>25</v>
      </c>
      <c r="B2329" s="11">
        <v>17.82</v>
      </c>
      <c r="C2329" s="11">
        <v>5.26</v>
      </c>
      <c r="D2329" s="11" t="s">
        <v>2381</v>
      </c>
      <c r="E2329" s="11" t="s">
        <v>2380</v>
      </c>
      <c r="F2329" s="11" t="s">
        <v>2380</v>
      </c>
      <c r="G2329" s="11">
        <v>1</v>
      </c>
      <c r="H2329" s="58" t="s">
        <v>2380</v>
      </c>
      <c r="I2329" s="11" t="str">
        <f t="shared" si="78"/>
        <v>Underweight</v>
      </c>
      <c r="J2329" s="43" t="str">
        <f t="shared" si="79"/>
        <v>Normal</v>
      </c>
    </row>
    <row r="2330" spans="1:10" x14ac:dyDescent="0.25">
      <c r="A2330" s="11" t="s">
        <v>24</v>
      </c>
      <c r="B2330" s="11">
        <v>17.07</v>
      </c>
      <c r="C2330" s="11">
        <v>5.22</v>
      </c>
      <c r="D2330" s="11" t="s">
        <v>2380</v>
      </c>
      <c r="E2330" s="11" t="s">
        <v>2380</v>
      </c>
      <c r="F2330" s="11" t="s">
        <v>2382</v>
      </c>
      <c r="G2330" s="11">
        <v>1</v>
      </c>
      <c r="H2330" s="41" t="s">
        <v>2380</v>
      </c>
      <c r="I2330" s="11" t="str">
        <f t="shared" si="78"/>
        <v>Underweight</v>
      </c>
      <c r="J2330" s="43" t="str">
        <f t="shared" si="79"/>
        <v>Normal</v>
      </c>
    </row>
    <row r="2331" spans="1:10" x14ac:dyDescent="0.25">
      <c r="A2331" s="11" t="s">
        <v>22</v>
      </c>
      <c r="B2331" s="11">
        <v>22.24</v>
      </c>
      <c r="C2331" s="11">
        <v>4.29</v>
      </c>
      <c r="D2331" s="11" t="s">
        <v>2381</v>
      </c>
      <c r="E2331" s="11" t="s">
        <v>2380</v>
      </c>
      <c r="F2331" s="11" t="s">
        <v>2380</v>
      </c>
      <c r="G2331" s="12">
        <v>0</v>
      </c>
      <c r="H2331" s="58" t="s">
        <v>2380</v>
      </c>
      <c r="I2331" s="11" t="str">
        <f t="shared" si="78"/>
        <v>Healthy Weight</v>
      </c>
      <c r="J2331" s="43" t="str">
        <f t="shared" si="79"/>
        <v>Normal</v>
      </c>
    </row>
    <row r="2332" spans="1:10" x14ac:dyDescent="0.25">
      <c r="A2332" s="11" t="s">
        <v>21</v>
      </c>
      <c r="B2332" s="11">
        <v>22.34</v>
      </c>
      <c r="C2332" s="11">
        <v>5.57</v>
      </c>
      <c r="D2332" s="11" t="s">
        <v>2380</v>
      </c>
      <c r="E2332" s="11" t="s">
        <v>2380</v>
      </c>
      <c r="F2332" s="11" t="s">
        <v>2380</v>
      </c>
      <c r="G2332" s="11">
        <v>1</v>
      </c>
      <c r="H2332" s="41" t="s">
        <v>2380</v>
      </c>
      <c r="I2332" s="11" t="str">
        <f t="shared" si="78"/>
        <v>Healthy Weight</v>
      </c>
      <c r="J2332" s="43" t="str">
        <f t="shared" si="79"/>
        <v>Normal</v>
      </c>
    </row>
    <row r="2333" spans="1:10" x14ac:dyDescent="0.25">
      <c r="A2333" s="11" t="s">
        <v>19</v>
      </c>
      <c r="B2333" s="11">
        <v>17.7</v>
      </c>
      <c r="C2333" s="11">
        <v>6.28</v>
      </c>
      <c r="D2333" s="11" t="s">
        <v>2380</v>
      </c>
      <c r="E2333" s="11" t="s">
        <v>2380</v>
      </c>
      <c r="F2333" s="11" t="s">
        <v>2380</v>
      </c>
      <c r="G2333" s="11">
        <v>1</v>
      </c>
      <c r="H2333" s="41" t="s">
        <v>2380</v>
      </c>
      <c r="I2333" s="11" t="str">
        <f t="shared" si="78"/>
        <v>Underweight</v>
      </c>
      <c r="J2333" s="43" t="str">
        <f t="shared" si="79"/>
        <v>Prediabetes</v>
      </c>
    </row>
    <row r="2334" spans="1:10" x14ac:dyDescent="0.25">
      <c r="A2334" s="11" t="s">
        <v>17</v>
      </c>
      <c r="B2334" s="11">
        <v>16.47</v>
      </c>
      <c r="C2334" s="11">
        <v>6.35</v>
      </c>
      <c r="D2334" s="11" t="s">
        <v>2380</v>
      </c>
      <c r="E2334" s="11" t="s">
        <v>2380</v>
      </c>
      <c r="F2334" s="11" t="s">
        <v>2382</v>
      </c>
      <c r="G2334" s="11">
        <v>1</v>
      </c>
      <c r="H2334" s="41" t="s">
        <v>2380</v>
      </c>
      <c r="I2334" s="11" t="str">
        <f t="shared" si="78"/>
        <v>Underweight</v>
      </c>
      <c r="J2334" s="43" t="str">
        <f t="shared" si="79"/>
        <v>Prediabetes</v>
      </c>
    </row>
    <row r="2335" spans="1:10" x14ac:dyDescent="0.25">
      <c r="A2335" s="11" t="s">
        <v>14</v>
      </c>
      <c r="B2335" s="11">
        <v>17.600000000000001</v>
      </c>
      <c r="C2335" s="11">
        <v>4.3899999999999997</v>
      </c>
      <c r="D2335" s="11" t="s">
        <v>2380</v>
      </c>
      <c r="E2335" s="11" t="s">
        <v>2380</v>
      </c>
      <c r="F2335" s="11" t="s">
        <v>2380</v>
      </c>
      <c r="G2335" s="11">
        <v>1</v>
      </c>
      <c r="H2335" s="41" t="s">
        <v>2380</v>
      </c>
      <c r="I2335" s="11" t="str">
        <f t="shared" si="78"/>
        <v>Underweight</v>
      </c>
      <c r="J2335" s="43" t="str">
        <f t="shared" si="79"/>
        <v>Normal</v>
      </c>
    </row>
    <row r="2336" spans="1:10" x14ac:dyDescent="0.25">
      <c r="A2336" s="11" t="s">
        <v>9</v>
      </c>
      <c r="B2336" s="11">
        <v>17.579999999999998</v>
      </c>
      <c r="C2336" s="11">
        <v>4.51</v>
      </c>
      <c r="D2336" s="11" t="s">
        <v>2380</v>
      </c>
      <c r="E2336" s="11" t="s">
        <v>2380</v>
      </c>
      <c r="F2336" s="11" t="s">
        <v>2380</v>
      </c>
      <c r="G2336" s="11">
        <v>1</v>
      </c>
      <c r="H2336" s="41" t="s">
        <v>2380</v>
      </c>
      <c r="I2336" s="11" t="str">
        <f t="shared" si="78"/>
        <v>Underweight</v>
      </c>
      <c r="J2336" s="43" t="str">
        <f t="shared" si="79"/>
        <v>Normal</v>
      </c>
    </row>
    <row r="2337" spans="9:9" x14ac:dyDescent="0.25">
      <c r="I2337"/>
    </row>
    <row r="2338" spans="9:9" x14ac:dyDescent="0.25">
      <c r="I2338"/>
    </row>
    <row r="2339" spans="9:9" x14ac:dyDescent="0.25">
      <c r="I2339"/>
    </row>
    <row r="2340" spans="9:9" x14ac:dyDescent="0.25">
      <c r="I2340"/>
    </row>
    <row r="2341" spans="9:9" x14ac:dyDescent="0.25">
      <c r="I2341"/>
    </row>
    <row r="2342" spans="9:9" x14ac:dyDescent="0.25">
      <c r="I2342"/>
    </row>
    <row r="2343" spans="9:9" x14ac:dyDescent="0.25">
      <c r="I2343"/>
    </row>
    <row r="2344" spans="9:9" x14ac:dyDescent="0.25">
      <c r="I2344"/>
    </row>
    <row r="2345" spans="9:9" x14ac:dyDescent="0.25">
      <c r="I2345"/>
    </row>
    <row r="2346" spans="9:9" x14ac:dyDescent="0.25">
      <c r="I2346"/>
    </row>
    <row r="2347" spans="9:9" x14ac:dyDescent="0.25">
      <c r="I2347"/>
    </row>
    <row r="2348" spans="9:9" x14ac:dyDescent="0.25">
      <c r="I2348"/>
    </row>
    <row r="2349" spans="9:9" x14ac:dyDescent="0.25">
      <c r="I2349"/>
    </row>
    <row r="2350" spans="9:9" x14ac:dyDescent="0.25">
      <c r="I2350"/>
    </row>
    <row r="2351" spans="9:9" x14ac:dyDescent="0.25">
      <c r="I2351"/>
    </row>
    <row r="2352" spans="9:9" x14ac:dyDescent="0.25">
      <c r="I2352"/>
    </row>
    <row r="2353" spans="9:9" x14ac:dyDescent="0.25">
      <c r="I2353"/>
    </row>
    <row r="2354" spans="9:9" x14ac:dyDescent="0.25">
      <c r="I2354"/>
    </row>
    <row r="2355" spans="9:9" x14ac:dyDescent="0.25">
      <c r="I2355"/>
    </row>
    <row r="2356" spans="9:9" x14ac:dyDescent="0.25">
      <c r="I2356"/>
    </row>
    <row r="2357" spans="9:9" x14ac:dyDescent="0.25">
      <c r="I2357"/>
    </row>
    <row r="2358" spans="9:9" x14ac:dyDescent="0.25">
      <c r="I2358"/>
    </row>
    <row r="2359" spans="9:9" x14ac:dyDescent="0.25">
      <c r="I2359"/>
    </row>
    <row r="2360" spans="9:9" x14ac:dyDescent="0.25">
      <c r="I2360"/>
    </row>
    <row r="2361" spans="9:9" x14ac:dyDescent="0.25">
      <c r="I2361"/>
    </row>
    <row r="2362" spans="9:9" x14ac:dyDescent="0.25">
      <c r="I2362"/>
    </row>
    <row r="2363" spans="9:9" x14ac:dyDescent="0.25">
      <c r="I2363"/>
    </row>
    <row r="2364" spans="9:9" x14ac:dyDescent="0.25">
      <c r="I2364"/>
    </row>
    <row r="2365" spans="9:9" x14ac:dyDescent="0.25">
      <c r="I2365"/>
    </row>
    <row r="2366" spans="9:9" x14ac:dyDescent="0.25">
      <c r="I2366"/>
    </row>
    <row r="2367" spans="9:9" x14ac:dyDescent="0.25">
      <c r="I2367"/>
    </row>
    <row r="2368" spans="9:9" x14ac:dyDescent="0.25">
      <c r="I2368"/>
    </row>
    <row r="2369" spans="9:9" x14ac:dyDescent="0.25">
      <c r="I2369"/>
    </row>
    <row r="2370" spans="9:9" x14ac:dyDescent="0.25">
      <c r="I2370"/>
    </row>
    <row r="2371" spans="9:9" x14ac:dyDescent="0.25">
      <c r="I2371"/>
    </row>
    <row r="2372" spans="9:9" x14ac:dyDescent="0.25">
      <c r="I2372"/>
    </row>
    <row r="2373" spans="9:9" x14ac:dyDescent="0.25">
      <c r="I2373"/>
    </row>
    <row r="2374" spans="9:9" x14ac:dyDescent="0.25">
      <c r="I2374"/>
    </row>
    <row r="2375" spans="9:9" x14ac:dyDescent="0.25">
      <c r="I2375"/>
    </row>
    <row r="2376" spans="9:9" x14ac:dyDescent="0.25">
      <c r="I2376"/>
    </row>
    <row r="2377" spans="9:9" x14ac:dyDescent="0.25">
      <c r="I2377"/>
    </row>
    <row r="2378" spans="9:9" x14ac:dyDescent="0.25">
      <c r="I2378"/>
    </row>
    <row r="2379" spans="9:9" x14ac:dyDescent="0.25">
      <c r="I2379"/>
    </row>
    <row r="2380" spans="9:9" x14ac:dyDescent="0.25">
      <c r="I2380"/>
    </row>
    <row r="2381" spans="9:9" x14ac:dyDescent="0.25">
      <c r="I2381"/>
    </row>
    <row r="2382" spans="9:9" x14ac:dyDescent="0.25">
      <c r="I2382"/>
    </row>
    <row r="2383" spans="9:9" x14ac:dyDescent="0.25">
      <c r="I2383"/>
    </row>
    <row r="2384" spans="9:9" x14ac:dyDescent="0.25">
      <c r="I2384"/>
    </row>
    <row r="2385" spans="9:9" x14ac:dyDescent="0.25">
      <c r="I2385"/>
    </row>
    <row r="2386" spans="9:9" x14ac:dyDescent="0.25">
      <c r="I2386"/>
    </row>
    <row r="2387" spans="9:9" x14ac:dyDescent="0.25">
      <c r="I2387"/>
    </row>
    <row r="2388" spans="9:9" x14ac:dyDescent="0.25">
      <c r="I2388"/>
    </row>
    <row r="2389" spans="9:9" x14ac:dyDescent="0.25">
      <c r="I2389"/>
    </row>
    <row r="2390" spans="9:9" x14ac:dyDescent="0.25">
      <c r="I2390"/>
    </row>
    <row r="2391" spans="9:9" x14ac:dyDescent="0.25">
      <c r="I2391"/>
    </row>
    <row r="2392" spans="9:9" x14ac:dyDescent="0.25">
      <c r="I2392"/>
    </row>
    <row r="2393" spans="9:9" x14ac:dyDescent="0.25">
      <c r="I2393"/>
    </row>
    <row r="2394" spans="9:9" x14ac:dyDescent="0.25">
      <c r="I2394"/>
    </row>
    <row r="2395" spans="9:9" x14ac:dyDescent="0.25">
      <c r="I2395"/>
    </row>
    <row r="2396" spans="9:9" x14ac:dyDescent="0.25">
      <c r="I2396"/>
    </row>
    <row r="2397" spans="9:9" x14ac:dyDescent="0.25">
      <c r="I2397"/>
    </row>
    <row r="2398" spans="9:9" x14ac:dyDescent="0.25">
      <c r="I2398"/>
    </row>
    <row r="2399" spans="9:9" x14ac:dyDescent="0.25">
      <c r="I2399"/>
    </row>
    <row r="2400" spans="9:9" x14ac:dyDescent="0.25">
      <c r="I2400"/>
    </row>
    <row r="2401" spans="9:9" x14ac:dyDescent="0.25">
      <c r="I2401"/>
    </row>
    <row r="2402" spans="9:9" x14ac:dyDescent="0.25">
      <c r="I2402"/>
    </row>
    <row r="2403" spans="9:9" x14ac:dyDescent="0.25">
      <c r="I2403"/>
    </row>
    <row r="2404" spans="9:9" x14ac:dyDescent="0.25">
      <c r="I2404"/>
    </row>
    <row r="2405" spans="9:9" x14ac:dyDescent="0.25">
      <c r="I2405"/>
    </row>
    <row r="2406" spans="9:9" x14ac:dyDescent="0.25">
      <c r="I2406"/>
    </row>
    <row r="2407" spans="9:9" x14ac:dyDescent="0.25">
      <c r="I2407"/>
    </row>
    <row r="2408" spans="9:9" x14ac:dyDescent="0.25">
      <c r="I2408"/>
    </row>
    <row r="2409" spans="9:9" x14ac:dyDescent="0.25">
      <c r="I2409"/>
    </row>
    <row r="2410" spans="9:9" x14ac:dyDescent="0.25">
      <c r="I2410"/>
    </row>
    <row r="2411" spans="9:9" x14ac:dyDescent="0.25">
      <c r="I2411"/>
    </row>
    <row r="2412" spans="9:9" x14ac:dyDescent="0.25">
      <c r="I2412"/>
    </row>
    <row r="2413" spans="9:9" x14ac:dyDescent="0.25">
      <c r="I2413"/>
    </row>
    <row r="2414" spans="9:9" x14ac:dyDescent="0.25">
      <c r="I2414"/>
    </row>
    <row r="2415" spans="9:9" x14ac:dyDescent="0.25">
      <c r="I2415"/>
    </row>
    <row r="2416" spans="9:9" x14ac:dyDescent="0.25">
      <c r="I2416"/>
    </row>
    <row r="2417" spans="9:9" x14ac:dyDescent="0.25">
      <c r="I2417"/>
    </row>
    <row r="2418" spans="9:9" x14ac:dyDescent="0.25">
      <c r="I2418"/>
    </row>
    <row r="2419" spans="9:9" x14ac:dyDescent="0.25">
      <c r="I2419"/>
    </row>
    <row r="2420" spans="9:9" x14ac:dyDescent="0.25">
      <c r="I2420"/>
    </row>
    <row r="2421" spans="9:9" x14ac:dyDescent="0.25">
      <c r="I2421"/>
    </row>
    <row r="2422" spans="9:9" x14ac:dyDescent="0.25">
      <c r="I2422"/>
    </row>
    <row r="2423" spans="9:9" x14ac:dyDescent="0.25">
      <c r="I2423"/>
    </row>
    <row r="2424" spans="9:9" x14ac:dyDescent="0.25">
      <c r="I2424"/>
    </row>
    <row r="2425" spans="9:9" x14ac:dyDescent="0.25">
      <c r="I2425"/>
    </row>
    <row r="2426" spans="9:9" x14ac:dyDescent="0.25">
      <c r="I2426"/>
    </row>
    <row r="2427" spans="9:9" x14ac:dyDescent="0.25">
      <c r="I2427"/>
    </row>
    <row r="2428" spans="9:9" x14ac:dyDescent="0.25">
      <c r="I2428"/>
    </row>
    <row r="2429" spans="9:9" x14ac:dyDescent="0.25">
      <c r="I2429"/>
    </row>
    <row r="2430" spans="9:9" x14ac:dyDescent="0.25">
      <c r="I2430"/>
    </row>
    <row r="2431" spans="9:9" x14ac:dyDescent="0.25">
      <c r="I2431"/>
    </row>
    <row r="2432" spans="9:9" x14ac:dyDescent="0.25">
      <c r="I2432"/>
    </row>
    <row r="2433" spans="9:9" x14ac:dyDescent="0.25">
      <c r="I2433"/>
    </row>
    <row r="2434" spans="9:9" x14ac:dyDescent="0.25">
      <c r="I2434"/>
    </row>
    <row r="2435" spans="9:9" x14ac:dyDescent="0.25">
      <c r="I2435"/>
    </row>
    <row r="2436" spans="9:9" x14ac:dyDescent="0.25">
      <c r="I2436"/>
    </row>
    <row r="2437" spans="9:9" x14ac:dyDescent="0.25">
      <c r="I2437"/>
    </row>
    <row r="2438" spans="9:9" x14ac:dyDescent="0.25">
      <c r="I2438"/>
    </row>
    <row r="2439" spans="9:9" x14ac:dyDescent="0.25">
      <c r="I2439"/>
    </row>
    <row r="2440" spans="9:9" x14ac:dyDescent="0.25">
      <c r="I2440"/>
    </row>
    <row r="2441" spans="9:9" x14ac:dyDescent="0.25">
      <c r="I2441"/>
    </row>
    <row r="2442" spans="9:9" x14ac:dyDescent="0.25">
      <c r="I2442"/>
    </row>
    <row r="2443" spans="9:9" x14ac:dyDescent="0.25">
      <c r="I2443"/>
    </row>
    <row r="2444" spans="9:9" x14ac:dyDescent="0.25">
      <c r="I2444"/>
    </row>
    <row r="2445" spans="9:9" x14ac:dyDescent="0.25">
      <c r="I2445"/>
    </row>
    <row r="2446" spans="9:9" x14ac:dyDescent="0.25">
      <c r="I2446"/>
    </row>
    <row r="2447" spans="9:9" x14ac:dyDescent="0.25">
      <c r="I2447"/>
    </row>
    <row r="2448" spans="9:9" x14ac:dyDescent="0.25">
      <c r="I2448"/>
    </row>
    <row r="2449" spans="9:9" x14ac:dyDescent="0.25">
      <c r="I2449"/>
    </row>
    <row r="2450" spans="9:9" x14ac:dyDescent="0.25">
      <c r="I2450"/>
    </row>
    <row r="2451" spans="9:9" x14ac:dyDescent="0.25">
      <c r="I2451"/>
    </row>
    <row r="2452" spans="9:9" x14ac:dyDescent="0.25">
      <c r="I2452"/>
    </row>
    <row r="2453" spans="9:9" x14ac:dyDescent="0.25">
      <c r="I2453"/>
    </row>
    <row r="2454" spans="9:9" x14ac:dyDescent="0.25">
      <c r="I2454"/>
    </row>
    <row r="2455" spans="9:9" x14ac:dyDescent="0.25">
      <c r="I2455"/>
    </row>
    <row r="2456" spans="9:9" x14ac:dyDescent="0.25">
      <c r="I2456"/>
    </row>
    <row r="2457" spans="9:9" x14ac:dyDescent="0.25">
      <c r="I2457"/>
    </row>
    <row r="2458" spans="9:9" x14ac:dyDescent="0.25">
      <c r="I2458"/>
    </row>
    <row r="2459" spans="9:9" x14ac:dyDescent="0.25">
      <c r="I2459"/>
    </row>
    <row r="2460" spans="9:9" x14ac:dyDescent="0.25">
      <c r="I2460"/>
    </row>
    <row r="2461" spans="9:9" x14ac:dyDescent="0.25">
      <c r="I2461"/>
    </row>
    <row r="2462" spans="9:9" x14ac:dyDescent="0.25">
      <c r="I2462"/>
    </row>
    <row r="2463" spans="9:9" x14ac:dyDescent="0.25">
      <c r="I2463"/>
    </row>
    <row r="2464" spans="9:9" x14ac:dyDescent="0.25">
      <c r="I2464"/>
    </row>
    <row r="2465" spans="9:9" x14ac:dyDescent="0.25">
      <c r="I2465"/>
    </row>
    <row r="2466" spans="9:9" x14ac:dyDescent="0.25">
      <c r="I2466"/>
    </row>
    <row r="2467" spans="9:9" x14ac:dyDescent="0.25">
      <c r="I2467"/>
    </row>
    <row r="2468" spans="9:9" x14ac:dyDescent="0.25">
      <c r="I2468"/>
    </row>
    <row r="2469" spans="9:9" x14ac:dyDescent="0.25">
      <c r="I2469"/>
    </row>
    <row r="2470" spans="9:9" x14ac:dyDescent="0.25">
      <c r="I2470"/>
    </row>
    <row r="2471" spans="9:9" x14ac:dyDescent="0.25">
      <c r="I2471"/>
    </row>
    <row r="2472" spans="9:9" x14ac:dyDescent="0.25">
      <c r="I2472"/>
    </row>
    <row r="2473" spans="9:9" x14ac:dyDescent="0.25">
      <c r="I2473"/>
    </row>
    <row r="2474" spans="9:9" x14ac:dyDescent="0.25">
      <c r="I2474"/>
    </row>
    <row r="2475" spans="9:9" x14ac:dyDescent="0.25">
      <c r="I2475"/>
    </row>
    <row r="2476" spans="9:9" x14ac:dyDescent="0.25">
      <c r="I2476"/>
    </row>
    <row r="2477" spans="9:9" x14ac:dyDescent="0.25">
      <c r="I2477"/>
    </row>
    <row r="2478" spans="9:9" x14ac:dyDescent="0.25">
      <c r="I2478"/>
    </row>
    <row r="2479" spans="9:9" x14ac:dyDescent="0.25">
      <c r="I2479"/>
    </row>
    <row r="2480" spans="9:9" x14ac:dyDescent="0.25">
      <c r="I2480"/>
    </row>
    <row r="2481" spans="9:9" x14ac:dyDescent="0.25">
      <c r="I2481"/>
    </row>
    <row r="2482" spans="9:9" x14ac:dyDescent="0.25">
      <c r="I2482"/>
    </row>
    <row r="2483" spans="9:9" x14ac:dyDescent="0.25">
      <c r="I2483"/>
    </row>
    <row r="2484" spans="9:9" x14ac:dyDescent="0.25">
      <c r="I2484"/>
    </row>
    <row r="2485" spans="9:9" x14ac:dyDescent="0.25">
      <c r="I2485"/>
    </row>
    <row r="2486" spans="9:9" x14ac:dyDescent="0.25">
      <c r="I2486"/>
    </row>
    <row r="2487" spans="9:9" x14ac:dyDescent="0.25">
      <c r="I2487"/>
    </row>
    <row r="2488" spans="9:9" x14ac:dyDescent="0.25">
      <c r="I2488"/>
    </row>
    <row r="2489" spans="9:9" x14ac:dyDescent="0.25">
      <c r="I2489"/>
    </row>
    <row r="2490" spans="9:9" x14ac:dyDescent="0.25">
      <c r="I2490"/>
    </row>
    <row r="2491" spans="9:9" x14ac:dyDescent="0.25">
      <c r="I2491"/>
    </row>
    <row r="2492" spans="9:9" x14ac:dyDescent="0.25">
      <c r="I2492"/>
    </row>
    <row r="2493" spans="9:9" x14ac:dyDescent="0.25">
      <c r="I2493"/>
    </row>
    <row r="2494" spans="9:9" x14ac:dyDescent="0.25">
      <c r="I2494"/>
    </row>
    <row r="2495" spans="9:9" x14ac:dyDescent="0.25">
      <c r="I2495"/>
    </row>
    <row r="2496" spans="9:9" x14ac:dyDescent="0.25">
      <c r="I2496"/>
    </row>
    <row r="2497" spans="9:9" x14ac:dyDescent="0.25">
      <c r="I2497"/>
    </row>
    <row r="2498" spans="9:9" x14ac:dyDescent="0.25">
      <c r="I2498"/>
    </row>
    <row r="2499" spans="9:9" x14ac:dyDescent="0.25">
      <c r="I2499"/>
    </row>
    <row r="2500" spans="9:9" x14ac:dyDescent="0.25">
      <c r="I2500"/>
    </row>
    <row r="2501" spans="9:9" x14ac:dyDescent="0.25">
      <c r="I2501"/>
    </row>
    <row r="2502" spans="9:9" x14ac:dyDescent="0.25">
      <c r="I2502"/>
    </row>
    <row r="2503" spans="9:9" x14ac:dyDescent="0.25">
      <c r="I2503"/>
    </row>
    <row r="2504" spans="9:9" x14ac:dyDescent="0.25">
      <c r="I2504"/>
    </row>
    <row r="2505" spans="9:9" x14ac:dyDescent="0.25">
      <c r="I2505"/>
    </row>
    <row r="2506" spans="9:9" x14ac:dyDescent="0.25">
      <c r="I2506"/>
    </row>
    <row r="2507" spans="9:9" x14ac:dyDescent="0.25">
      <c r="I2507"/>
    </row>
    <row r="2508" spans="9:9" x14ac:dyDescent="0.25">
      <c r="I2508"/>
    </row>
    <row r="2509" spans="9:9" x14ac:dyDescent="0.25">
      <c r="I2509"/>
    </row>
    <row r="2510" spans="9:9" x14ac:dyDescent="0.25">
      <c r="I2510"/>
    </row>
    <row r="2511" spans="9:9" x14ac:dyDescent="0.25">
      <c r="I2511"/>
    </row>
    <row r="2512" spans="9:9" x14ac:dyDescent="0.25">
      <c r="I2512"/>
    </row>
    <row r="2513" spans="9:9" x14ac:dyDescent="0.25">
      <c r="I2513"/>
    </row>
    <row r="2514" spans="9:9" x14ac:dyDescent="0.25">
      <c r="I2514"/>
    </row>
    <row r="2515" spans="9:9" x14ac:dyDescent="0.25">
      <c r="I2515"/>
    </row>
    <row r="2516" spans="9:9" x14ac:dyDescent="0.25">
      <c r="I2516"/>
    </row>
    <row r="2517" spans="9:9" x14ac:dyDescent="0.25">
      <c r="I2517"/>
    </row>
    <row r="2518" spans="9:9" x14ac:dyDescent="0.25">
      <c r="I2518"/>
    </row>
    <row r="2519" spans="9:9" x14ac:dyDescent="0.25">
      <c r="I2519"/>
    </row>
    <row r="2520" spans="9:9" x14ac:dyDescent="0.25">
      <c r="I2520"/>
    </row>
    <row r="2521" spans="9:9" x14ac:dyDescent="0.25">
      <c r="I2521"/>
    </row>
    <row r="2522" spans="9:9" x14ac:dyDescent="0.25">
      <c r="I2522"/>
    </row>
    <row r="2523" spans="9:9" x14ac:dyDescent="0.25">
      <c r="I2523"/>
    </row>
    <row r="2524" spans="9:9" x14ac:dyDescent="0.25">
      <c r="I2524"/>
    </row>
    <row r="2525" spans="9:9" x14ac:dyDescent="0.25">
      <c r="I2525"/>
    </row>
    <row r="2526" spans="9:9" x14ac:dyDescent="0.25">
      <c r="I2526"/>
    </row>
    <row r="2527" spans="9:9" x14ac:dyDescent="0.25">
      <c r="I2527"/>
    </row>
    <row r="2528" spans="9:9" x14ac:dyDescent="0.25">
      <c r="I2528"/>
    </row>
    <row r="2529" spans="9:9" x14ac:dyDescent="0.25">
      <c r="I2529"/>
    </row>
    <row r="2530" spans="9:9" x14ac:dyDescent="0.25">
      <c r="I2530"/>
    </row>
    <row r="2531" spans="9:9" x14ac:dyDescent="0.25">
      <c r="I2531"/>
    </row>
    <row r="2532" spans="9:9" x14ac:dyDescent="0.25">
      <c r="I2532"/>
    </row>
    <row r="2533" spans="9:9" x14ac:dyDescent="0.25">
      <c r="I2533"/>
    </row>
    <row r="2534" spans="9:9" x14ac:dyDescent="0.25">
      <c r="I2534"/>
    </row>
    <row r="2535" spans="9:9" x14ac:dyDescent="0.25">
      <c r="I2535"/>
    </row>
    <row r="2536" spans="9:9" x14ac:dyDescent="0.25">
      <c r="I2536"/>
    </row>
    <row r="2537" spans="9:9" x14ac:dyDescent="0.25">
      <c r="I2537"/>
    </row>
    <row r="2538" spans="9:9" x14ac:dyDescent="0.25">
      <c r="I2538"/>
    </row>
    <row r="2539" spans="9:9" x14ac:dyDescent="0.25">
      <c r="I2539"/>
    </row>
    <row r="2540" spans="9:9" x14ac:dyDescent="0.25">
      <c r="I2540"/>
    </row>
    <row r="2541" spans="9:9" x14ac:dyDescent="0.25">
      <c r="I2541"/>
    </row>
    <row r="2542" spans="9:9" x14ac:dyDescent="0.25">
      <c r="I2542"/>
    </row>
    <row r="2543" spans="9:9" x14ac:dyDescent="0.25">
      <c r="I2543"/>
    </row>
    <row r="2544" spans="9:9" x14ac:dyDescent="0.25">
      <c r="I2544"/>
    </row>
    <row r="2545" spans="9:9" x14ac:dyDescent="0.25">
      <c r="I2545"/>
    </row>
    <row r="2546" spans="9:9" x14ac:dyDescent="0.25">
      <c r="I2546"/>
    </row>
    <row r="2547" spans="9:9" x14ac:dyDescent="0.25">
      <c r="I2547"/>
    </row>
    <row r="2548" spans="9:9" x14ac:dyDescent="0.25">
      <c r="I2548"/>
    </row>
    <row r="2549" spans="9:9" x14ac:dyDescent="0.25">
      <c r="I2549"/>
    </row>
    <row r="2550" spans="9:9" x14ac:dyDescent="0.25">
      <c r="I2550"/>
    </row>
    <row r="2551" spans="9:9" x14ac:dyDescent="0.25">
      <c r="I2551"/>
    </row>
    <row r="2552" spans="9:9" x14ac:dyDescent="0.25">
      <c r="I2552"/>
    </row>
    <row r="2553" spans="9:9" x14ac:dyDescent="0.25">
      <c r="I2553"/>
    </row>
    <row r="2554" spans="9:9" x14ac:dyDescent="0.25">
      <c r="I2554"/>
    </row>
    <row r="2555" spans="9:9" x14ac:dyDescent="0.25">
      <c r="I2555"/>
    </row>
    <row r="2556" spans="9:9" x14ac:dyDescent="0.25">
      <c r="I2556"/>
    </row>
    <row r="2557" spans="9:9" x14ac:dyDescent="0.25">
      <c r="I2557"/>
    </row>
    <row r="2558" spans="9:9" x14ac:dyDescent="0.25">
      <c r="I2558"/>
    </row>
    <row r="2559" spans="9:9" x14ac:dyDescent="0.25">
      <c r="I2559"/>
    </row>
    <row r="2560" spans="9:9" x14ac:dyDescent="0.25">
      <c r="I2560"/>
    </row>
    <row r="2561" spans="9:9" x14ac:dyDescent="0.25">
      <c r="I2561"/>
    </row>
    <row r="2562" spans="9:9" x14ac:dyDescent="0.25">
      <c r="I2562"/>
    </row>
    <row r="2563" spans="9:9" x14ac:dyDescent="0.25">
      <c r="I2563"/>
    </row>
    <row r="2564" spans="9:9" x14ac:dyDescent="0.25">
      <c r="I2564"/>
    </row>
    <row r="2565" spans="9:9" x14ac:dyDescent="0.25">
      <c r="I2565"/>
    </row>
    <row r="2566" spans="9:9" x14ac:dyDescent="0.25">
      <c r="I2566"/>
    </row>
    <row r="2567" spans="9:9" x14ac:dyDescent="0.25">
      <c r="I2567"/>
    </row>
    <row r="2568" spans="9:9" x14ac:dyDescent="0.25">
      <c r="I2568"/>
    </row>
    <row r="2569" spans="9:9" x14ac:dyDescent="0.25">
      <c r="I2569"/>
    </row>
    <row r="2570" spans="9:9" x14ac:dyDescent="0.25">
      <c r="I2570"/>
    </row>
    <row r="2571" spans="9:9" x14ac:dyDescent="0.25">
      <c r="I2571"/>
    </row>
    <row r="2572" spans="9:9" x14ac:dyDescent="0.25">
      <c r="I2572"/>
    </row>
    <row r="2573" spans="9:9" x14ac:dyDescent="0.25">
      <c r="I2573"/>
    </row>
    <row r="2574" spans="9:9" x14ac:dyDescent="0.25">
      <c r="I2574"/>
    </row>
    <row r="2575" spans="9:9" x14ac:dyDescent="0.25">
      <c r="I2575"/>
    </row>
    <row r="2576" spans="9:9" x14ac:dyDescent="0.25">
      <c r="I2576"/>
    </row>
    <row r="2577" spans="9:9" x14ac:dyDescent="0.25">
      <c r="I2577"/>
    </row>
    <row r="2578" spans="9:9" x14ac:dyDescent="0.25">
      <c r="I2578"/>
    </row>
    <row r="2579" spans="9:9" x14ac:dyDescent="0.25">
      <c r="I2579"/>
    </row>
    <row r="2580" spans="9:9" x14ac:dyDescent="0.25">
      <c r="I2580"/>
    </row>
    <row r="2581" spans="9:9" x14ac:dyDescent="0.25">
      <c r="I2581"/>
    </row>
    <row r="2582" spans="9:9" x14ac:dyDescent="0.25">
      <c r="I2582"/>
    </row>
    <row r="2583" spans="9:9" x14ac:dyDescent="0.25">
      <c r="I2583"/>
    </row>
    <row r="2584" spans="9:9" x14ac:dyDescent="0.25">
      <c r="I2584"/>
    </row>
    <row r="2585" spans="9:9" x14ac:dyDescent="0.25">
      <c r="I2585"/>
    </row>
    <row r="2586" spans="9:9" x14ac:dyDescent="0.25">
      <c r="I2586"/>
    </row>
    <row r="2587" spans="9:9" x14ac:dyDescent="0.25">
      <c r="I2587"/>
    </row>
    <row r="2588" spans="9:9" x14ac:dyDescent="0.25">
      <c r="I2588"/>
    </row>
    <row r="2589" spans="9:9" x14ac:dyDescent="0.25">
      <c r="I2589"/>
    </row>
    <row r="2590" spans="9:9" x14ac:dyDescent="0.25">
      <c r="I2590"/>
    </row>
    <row r="2591" spans="9:9" x14ac:dyDescent="0.25">
      <c r="I2591"/>
    </row>
    <row r="2592" spans="9:9" x14ac:dyDescent="0.25">
      <c r="I2592"/>
    </row>
    <row r="2593" spans="9:9" x14ac:dyDescent="0.25">
      <c r="I2593"/>
    </row>
    <row r="2594" spans="9:9" x14ac:dyDescent="0.25">
      <c r="I2594"/>
    </row>
    <row r="2595" spans="9:9" x14ac:dyDescent="0.25">
      <c r="I2595"/>
    </row>
    <row r="2596" spans="9:9" x14ac:dyDescent="0.25">
      <c r="I2596"/>
    </row>
    <row r="2597" spans="9:9" x14ac:dyDescent="0.25">
      <c r="I2597"/>
    </row>
    <row r="2598" spans="9:9" x14ac:dyDescent="0.25">
      <c r="I2598"/>
    </row>
    <row r="2599" spans="9:9" x14ac:dyDescent="0.25">
      <c r="I2599"/>
    </row>
    <row r="2600" spans="9:9" x14ac:dyDescent="0.25">
      <c r="I2600"/>
    </row>
    <row r="2601" spans="9:9" x14ac:dyDescent="0.25">
      <c r="I2601"/>
    </row>
    <row r="2602" spans="9:9" x14ac:dyDescent="0.25">
      <c r="I2602"/>
    </row>
    <row r="2603" spans="9:9" x14ac:dyDescent="0.25">
      <c r="I2603"/>
    </row>
    <row r="2604" spans="9:9" x14ac:dyDescent="0.25">
      <c r="I2604"/>
    </row>
    <row r="2605" spans="9:9" x14ac:dyDescent="0.25">
      <c r="I2605"/>
    </row>
    <row r="2606" spans="9:9" x14ac:dyDescent="0.25">
      <c r="I2606"/>
    </row>
    <row r="2607" spans="9:9" x14ac:dyDescent="0.25">
      <c r="I2607"/>
    </row>
    <row r="2608" spans="9:9" x14ac:dyDescent="0.25">
      <c r="I2608"/>
    </row>
    <row r="2609" spans="9:9" x14ac:dyDescent="0.25">
      <c r="I2609"/>
    </row>
    <row r="2610" spans="9:9" x14ac:dyDescent="0.25">
      <c r="I2610"/>
    </row>
    <row r="2611" spans="9:9" x14ac:dyDescent="0.25">
      <c r="I2611"/>
    </row>
    <row r="2612" spans="9:9" x14ac:dyDescent="0.25">
      <c r="I2612"/>
    </row>
    <row r="2613" spans="9:9" x14ac:dyDescent="0.25">
      <c r="I2613"/>
    </row>
    <row r="2614" spans="9:9" x14ac:dyDescent="0.25">
      <c r="I2614"/>
    </row>
    <row r="2615" spans="9:9" x14ac:dyDescent="0.25">
      <c r="I2615"/>
    </row>
    <row r="2616" spans="9:9" x14ac:dyDescent="0.25">
      <c r="I2616"/>
    </row>
    <row r="2617" spans="9:9" x14ac:dyDescent="0.25">
      <c r="I2617"/>
    </row>
    <row r="2618" spans="9:9" x14ac:dyDescent="0.25">
      <c r="I2618"/>
    </row>
    <row r="2619" spans="9:9" x14ac:dyDescent="0.25">
      <c r="I2619"/>
    </row>
    <row r="2620" spans="9:9" x14ac:dyDescent="0.25">
      <c r="I2620"/>
    </row>
    <row r="2621" spans="9:9" x14ac:dyDescent="0.25">
      <c r="I2621"/>
    </row>
    <row r="2622" spans="9:9" x14ac:dyDescent="0.25">
      <c r="I2622"/>
    </row>
    <row r="2623" spans="9:9" x14ac:dyDescent="0.25">
      <c r="I2623"/>
    </row>
    <row r="2624" spans="9:9" x14ac:dyDescent="0.25">
      <c r="I2624"/>
    </row>
    <row r="2625" spans="9:9" x14ac:dyDescent="0.25">
      <c r="I2625"/>
    </row>
    <row r="2626" spans="9:9" x14ac:dyDescent="0.25">
      <c r="I2626"/>
    </row>
    <row r="2627" spans="9:9" x14ac:dyDescent="0.25">
      <c r="I2627"/>
    </row>
    <row r="2628" spans="9:9" x14ac:dyDescent="0.25">
      <c r="I2628"/>
    </row>
    <row r="2629" spans="9:9" x14ac:dyDescent="0.25">
      <c r="I2629"/>
    </row>
    <row r="2630" spans="9:9" x14ac:dyDescent="0.25">
      <c r="I2630"/>
    </row>
    <row r="2631" spans="9:9" x14ac:dyDescent="0.25">
      <c r="I2631"/>
    </row>
    <row r="2632" spans="9:9" x14ac:dyDescent="0.25">
      <c r="I2632"/>
    </row>
    <row r="2633" spans="9:9" x14ac:dyDescent="0.25">
      <c r="I2633"/>
    </row>
    <row r="2634" spans="9:9" x14ac:dyDescent="0.25">
      <c r="I2634"/>
    </row>
    <row r="2635" spans="9:9" x14ac:dyDescent="0.25">
      <c r="I2635"/>
    </row>
    <row r="2636" spans="9:9" x14ac:dyDescent="0.25">
      <c r="I2636"/>
    </row>
    <row r="2637" spans="9:9" x14ac:dyDescent="0.25">
      <c r="I2637"/>
    </row>
    <row r="2638" spans="9:9" x14ac:dyDescent="0.25">
      <c r="I2638"/>
    </row>
    <row r="2639" spans="9:9" x14ac:dyDescent="0.25">
      <c r="I2639"/>
    </row>
    <row r="2640" spans="9:9" x14ac:dyDescent="0.25">
      <c r="I2640"/>
    </row>
    <row r="2641" spans="9:9" x14ac:dyDescent="0.25">
      <c r="I2641"/>
    </row>
    <row r="2642" spans="9:9" x14ac:dyDescent="0.25">
      <c r="I2642"/>
    </row>
    <row r="2643" spans="9:9" x14ac:dyDescent="0.25">
      <c r="I2643"/>
    </row>
    <row r="2644" spans="9:9" x14ac:dyDescent="0.25">
      <c r="I2644"/>
    </row>
    <row r="2645" spans="9:9" x14ac:dyDescent="0.25">
      <c r="I2645"/>
    </row>
    <row r="2646" spans="9:9" x14ac:dyDescent="0.25">
      <c r="I2646"/>
    </row>
    <row r="2647" spans="9:9" x14ac:dyDescent="0.25">
      <c r="I2647"/>
    </row>
    <row r="2648" spans="9:9" x14ac:dyDescent="0.25">
      <c r="I2648"/>
    </row>
    <row r="2649" spans="9:9" x14ac:dyDescent="0.25">
      <c r="I2649"/>
    </row>
    <row r="2650" spans="9:9" x14ac:dyDescent="0.25">
      <c r="I2650"/>
    </row>
    <row r="2651" spans="9:9" x14ac:dyDescent="0.25">
      <c r="I2651"/>
    </row>
    <row r="2652" spans="9:9" x14ac:dyDescent="0.25">
      <c r="I2652"/>
    </row>
    <row r="2653" spans="9:9" x14ac:dyDescent="0.25">
      <c r="I2653"/>
    </row>
    <row r="2654" spans="9:9" x14ac:dyDescent="0.25">
      <c r="I2654"/>
    </row>
    <row r="2655" spans="9:9" x14ac:dyDescent="0.25">
      <c r="I2655"/>
    </row>
    <row r="2656" spans="9:9" x14ac:dyDescent="0.25">
      <c r="I2656"/>
    </row>
    <row r="2657" spans="9:9" x14ac:dyDescent="0.25">
      <c r="I2657"/>
    </row>
    <row r="2658" spans="9:9" x14ac:dyDescent="0.25">
      <c r="I2658"/>
    </row>
    <row r="2659" spans="9:9" x14ac:dyDescent="0.25">
      <c r="I2659"/>
    </row>
    <row r="2660" spans="9:9" x14ac:dyDescent="0.25">
      <c r="I2660"/>
    </row>
    <row r="2661" spans="9:9" x14ac:dyDescent="0.25">
      <c r="I2661"/>
    </row>
    <row r="2662" spans="9:9" x14ac:dyDescent="0.25">
      <c r="I2662"/>
    </row>
    <row r="2663" spans="9:9" x14ac:dyDescent="0.25">
      <c r="I2663"/>
    </row>
    <row r="2664" spans="9:9" x14ac:dyDescent="0.25">
      <c r="I2664"/>
    </row>
    <row r="2665" spans="9:9" x14ac:dyDescent="0.25">
      <c r="I2665"/>
    </row>
    <row r="2666" spans="9:9" x14ac:dyDescent="0.25">
      <c r="I2666"/>
    </row>
    <row r="2667" spans="9:9" x14ac:dyDescent="0.25">
      <c r="I2667"/>
    </row>
    <row r="2668" spans="9:9" x14ac:dyDescent="0.25">
      <c r="I2668"/>
    </row>
    <row r="2669" spans="9:9" x14ac:dyDescent="0.25">
      <c r="I2669"/>
    </row>
    <row r="2670" spans="9:9" x14ac:dyDescent="0.25">
      <c r="I2670"/>
    </row>
    <row r="2671" spans="9:9" x14ac:dyDescent="0.25">
      <c r="I2671"/>
    </row>
    <row r="2672" spans="9:9" x14ac:dyDescent="0.25">
      <c r="I2672"/>
    </row>
    <row r="2673" spans="9:9" x14ac:dyDescent="0.25">
      <c r="I2673"/>
    </row>
    <row r="2674" spans="9:9" x14ac:dyDescent="0.25">
      <c r="I2674"/>
    </row>
    <row r="2675" spans="9:9" x14ac:dyDescent="0.25">
      <c r="I2675"/>
    </row>
    <row r="2676" spans="9:9" x14ac:dyDescent="0.25">
      <c r="I2676"/>
    </row>
    <row r="2677" spans="9:9" x14ac:dyDescent="0.25">
      <c r="I2677"/>
    </row>
    <row r="2678" spans="9:9" x14ac:dyDescent="0.25">
      <c r="I2678"/>
    </row>
    <row r="2679" spans="9:9" x14ac:dyDescent="0.25">
      <c r="I2679"/>
    </row>
    <row r="2680" spans="9:9" x14ac:dyDescent="0.25">
      <c r="I2680"/>
    </row>
    <row r="2681" spans="9:9" x14ac:dyDescent="0.25">
      <c r="I2681"/>
    </row>
    <row r="2682" spans="9:9" x14ac:dyDescent="0.25">
      <c r="I2682"/>
    </row>
    <row r="2683" spans="9:9" x14ac:dyDescent="0.25">
      <c r="I2683"/>
    </row>
    <row r="2684" spans="9:9" x14ac:dyDescent="0.25">
      <c r="I2684"/>
    </row>
    <row r="2685" spans="9:9" x14ac:dyDescent="0.25">
      <c r="I2685"/>
    </row>
    <row r="2686" spans="9:9" x14ac:dyDescent="0.25">
      <c r="I2686"/>
    </row>
    <row r="2687" spans="9:9" x14ac:dyDescent="0.25">
      <c r="I2687"/>
    </row>
    <row r="2688" spans="9:9" x14ac:dyDescent="0.25">
      <c r="I2688"/>
    </row>
    <row r="2689" spans="9:9" x14ac:dyDescent="0.25">
      <c r="I2689"/>
    </row>
    <row r="2690" spans="9:9" x14ac:dyDescent="0.25">
      <c r="I2690"/>
    </row>
    <row r="2691" spans="9:9" x14ac:dyDescent="0.25">
      <c r="I2691"/>
    </row>
    <row r="2692" spans="9:9" x14ac:dyDescent="0.25">
      <c r="I2692"/>
    </row>
    <row r="2693" spans="9:9" x14ac:dyDescent="0.25">
      <c r="I2693"/>
    </row>
    <row r="2694" spans="9:9" x14ac:dyDescent="0.25">
      <c r="I2694"/>
    </row>
    <row r="2695" spans="9:9" x14ac:dyDescent="0.25">
      <c r="I2695"/>
    </row>
    <row r="2696" spans="9:9" x14ac:dyDescent="0.25">
      <c r="I2696"/>
    </row>
    <row r="2697" spans="9:9" x14ac:dyDescent="0.25">
      <c r="I2697"/>
    </row>
    <row r="2698" spans="9:9" x14ac:dyDescent="0.25">
      <c r="I2698"/>
    </row>
    <row r="2699" spans="9:9" x14ac:dyDescent="0.25">
      <c r="I2699"/>
    </row>
    <row r="2700" spans="9:9" x14ac:dyDescent="0.25">
      <c r="I2700"/>
    </row>
    <row r="2701" spans="9:9" x14ac:dyDescent="0.25">
      <c r="I2701"/>
    </row>
    <row r="2702" spans="9:9" x14ac:dyDescent="0.25">
      <c r="I2702"/>
    </row>
    <row r="2703" spans="9:9" x14ac:dyDescent="0.25">
      <c r="I2703"/>
    </row>
    <row r="2704" spans="9:9" x14ac:dyDescent="0.25">
      <c r="I2704"/>
    </row>
    <row r="2705" spans="9:9" x14ac:dyDescent="0.25">
      <c r="I2705"/>
    </row>
    <row r="2706" spans="9:9" x14ac:dyDescent="0.25">
      <c r="I2706"/>
    </row>
    <row r="2707" spans="9:9" x14ac:dyDescent="0.25">
      <c r="I2707"/>
    </row>
    <row r="2708" spans="9:9" x14ac:dyDescent="0.25">
      <c r="I2708"/>
    </row>
    <row r="2709" spans="9:9" x14ac:dyDescent="0.25">
      <c r="I2709"/>
    </row>
    <row r="2710" spans="9:9" x14ac:dyDescent="0.25">
      <c r="I2710"/>
    </row>
    <row r="2711" spans="9:9" x14ac:dyDescent="0.25">
      <c r="I2711"/>
    </row>
    <row r="2712" spans="9:9" x14ac:dyDescent="0.25">
      <c r="I2712"/>
    </row>
    <row r="2713" spans="9:9" x14ac:dyDescent="0.25">
      <c r="I2713"/>
    </row>
    <row r="2714" spans="9:9" x14ac:dyDescent="0.25">
      <c r="I2714"/>
    </row>
    <row r="2715" spans="9:9" x14ac:dyDescent="0.25">
      <c r="I2715"/>
    </row>
    <row r="2716" spans="9:9" x14ac:dyDescent="0.25">
      <c r="I2716"/>
    </row>
    <row r="2717" spans="9:9" x14ac:dyDescent="0.25">
      <c r="I2717"/>
    </row>
    <row r="2718" spans="9:9" x14ac:dyDescent="0.25">
      <c r="I2718"/>
    </row>
    <row r="2719" spans="9:9" x14ac:dyDescent="0.25">
      <c r="I2719"/>
    </row>
    <row r="2720" spans="9:9" x14ac:dyDescent="0.25">
      <c r="I2720"/>
    </row>
    <row r="2721" spans="9:9" x14ac:dyDescent="0.25">
      <c r="I2721"/>
    </row>
    <row r="2722" spans="9:9" x14ac:dyDescent="0.25">
      <c r="I2722"/>
    </row>
    <row r="2723" spans="9:9" x14ac:dyDescent="0.25">
      <c r="I2723"/>
    </row>
    <row r="2724" spans="9:9" x14ac:dyDescent="0.25">
      <c r="I2724"/>
    </row>
    <row r="2725" spans="9:9" x14ac:dyDescent="0.25">
      <c r="I2725"/>
    </row>
    <row r="2726" spans="9:9" x14ac:dyDescent="0.25">
      <c r="I2726"/>
    </row>
    <row r="2727" spans="9:9" x14ac:dyDescent="0.25">
      <c r="I2727"/>
    </row>
    <row r="2728" spans="9:9" x14ac:dyDescent="0.25">
      <c r="I2728"/>
    </row>
    <row r="2729" spans="9:9" x14ac:dyDescent="0.25">
      <c r="I2729"/>
    </row>
    <row r="2730" spans="9:9" x14ac:dyDescent="0.25">
      <c r="I2730"/>
    </row>
    <row r="2731" spans="9:9" x14ac:dyDescent="0.25">
      <c r="I2731"/>
    </row>
    <row r="2732" spans="9:9" x14ac:dyDescent="0.25">
      <c r="I2732"/>
    </row>
    <row r="2733" spans="9:9" x14ac:dyDescent="0.25">
      <c r="I2733"/>
    </row>
    <row r="2734" spans="9:9" x14ac:dyDescent="0.25">
      <c r="I2734"/>
    </row>
    <row r="2735" spans="9:9" x14ac:dyDescent="0.25">
      <c r="I2735"/>
    </row>
    <row r="2736" spans="9:9" x14ac:dyDescent="0.25">
      <c r="I2736"/>
    </row>
    <row r="2737" spans="9:9" x14ac:dyDescent="0.25">
      <c r="I2737"/>
    </row>
    <row r="2738" spans="9:9" x14ac:dyDescent="0.25">
      <c r="I2738"/>
    </row>
    <row r="2739" spans="9:9" x14ac:dyDescent="0.25">
      <c r="I2739"/>
    </row>
    <row r="2740" spans="9:9" x14ac:dyDescent="0.25">
      <c r="I2740"/>
    </row>
    <row r="2741" spans="9:9" x14ac:dyDescent="0.25">
      <c r="I2741"/>
    </row>
    <row r="2742" spans="9:9" x14ac:dyDescent="0.25">
      <c r="I2742"/>
    </row>
    <row r="2743" spans="9:9" x14ac:dyDescent="0.25">
      <c r="I2743"/>
    </row>
    <row r="2744" spans="9:9" x14ac:dyDescent="0.25">
      <c r="I2744"/>
    </row>
    <row r="2745" spans="9:9" x14ac:dyDescent="0.25">
      <c r="I2745"/>
    </row>
    <row r="2746" spans="9:9" x14ac:dyDescent="0.25">
      <c r="I2746"/>
    </row>
    <row r="2747" spans="9:9" x14ac:dyDescent="0.25">
      <c r="I2747"/>
    </row>
    <row r="2748" spans="9:9" x14ac:dyDescent="0.25">
      <c r="I2748"/>
    </row>
    <row r="2749" spans="9:9" x14ac:dyDescent="0.25">
      <c r="I2749"/>
    </row>
    <row r="2750" spans="9:9" x14ac:dyDescent="0.25">
      <c r="I2750"/>
    </row>
    <row r="2751" spans="9:9" x14ac:dyDescent="0.25">
      <c r="I2751"/>
    </row>
    <row r="2752" spans="9:9" x14ac:dyDescent="0.25">
      <c r="I2752"/>
    </row>
    <row r="2753" spans="9:9" x14ac:dyDescent="0.25">
      <c r="I2753"/>
    </row>
    <row r="2754" spans="9:9" x14ac:dyDescent="0.25">
      <c r="I2754"/>
    </row>
    <row r="2755" spans="9:9" x14ac:dyDescent="0.25">
      <c r="I2755"/>
    </row>
    <row r="2756" spans="9:9" x14ac:dyDescent="0.25">
      <c r="I2756"/>
    </row>
    <row r="2757" spans="9:9" x14ac:dyDescent="0.25">
      <c r="I2757"/>
    </row>
    <row r="2758" spans="9:9" x14ac:dyDescent="0.25">
      <c r="I2758"/>
    </row>
    <row r="2759" spans="9:9" x14ac:dyDescent="0.25">
      <c r="I2759"/>
    </row>
    <row r="2760" spans="9:9" x14ac:dyDescent="0.25">
      <c r="I2760"/>
    </row>
    <row r="2761" spans="9:9" x14ac:dyDescent="0.25">
      <c r="I2761"/>
    </row>
    <row r="2762" spans="9:9" x14ac:dyDescent="0.25">
      <c r="I2762"/>
    </row>
    <row r="2763" spans="9:9" x14ac:dyDescent="0.25">
      <c r="I2763"/>
    </row>
    <row r="2764" spans="9:9" x14ac:dyDescent="0.25">
      <c r="I2764"/>
    </row>
    <row r="2765" spans="9:9" x14ac:dyDescent="0.25">
      <c r="I2765"/>
    </row>
    <row r="2766" spans="9:9" x14ac:dyDescent="0.25">
      <c r="I2766"/>
    </row>
    <row r="2767" spans="9:9" x14ac:dyDescent="0.25">
      <c r="I2767"/>
    </row>
    <row r="2768" spans="9:9" x14ac:dyDescent="0.25">
      <c r="I2768"/>
    </row>
    <row r="2769" spans="9:9" x14ac:dyDescent="0.25">
      <c r="I2769"/>
    </row>
    <row r="2770" spans="9:9" x14ac:dyDescent="0.25">
      <c r="I2770"/>
    </row>
    <row r="2771" spans="9:9" x14ac:dyDescent="0.25">
      <c r="I2771"/>
    </row>
    <row r="2772" spans="9:9" x14ac:dyDescent="0.25">
      <c r="I2772"/>
    </row>
    <row r="2773" spans="9:9" x14ac:dyDescent="0.25">
      <c r="I2773"/>
    </row>
    <row r="2774" spans="9:9" x14ac:dyDescent="0.25">
      <c r="I2774"/>
    </row>
    <row r="2775" spans="9:9" x14ac:dyDescent="0.25">
      <c r="I2775"/>
    </row>
    <row r="2776" spans="9:9" x14ac:dyDescent="0.25">
      <c r="I2776"/>
    </row>
    <row r="2777" spans="9:9" x14ac:dyDescent="0.25">
      <c r="I2777"/>
    </row>
    <row r="2778" spans="9:9" x14ac:dyDescent="0.25">
      <c r="I2778"/>
    </row>
    <row r="2779" spans="9:9" x14ac:dyDescent="0.25">
      <c r="I2779"/>
    </row>
    <row r="2780" spans="9:9" x14ac:dyDescent="0.25">
      <c r="I2780"/>
    </row>
    <row r="2781" spans="9:9" x14ac:dyDescent="0.25">
      <c r="I2781"/>
    </row>
    <row r="2782" spans="9:9" x14ac:dyDescent="0.25">
      <c r="I2782"/>
    </row>
    <row r="2783" spans="9:9" x14ac:dyDescent="0.25">
      <c r="I2783"/>
    </row>
    <row r="2784" spans="9:9" x14ac:dyDescent="0.25">
      <c r="I2784"/>
    </row>
    <row r="2785" spans="9:9" x14ac:dyDescent="0.25">
      <c r="I2785"/>
    </row>
    <row r="2786" spans="9:9" x14ac:dyDescent="0.25">
      <c r="I2786"/>
    </row>
    <row r="2787" spans="9:9" x14ac:dyDescent="0.25">
      <c r="I2787"/>
    </row>
    <row r="2788" spans="9:9" x14ac:dyDescent="0.25">
      <c r="I2788"/>
    </row>
    <row r="2789" spans="9:9" x14ac:dyDescent="0.25">
      <c r="I2789"/>
    </row>
    <row r="2790" spans="9:9" x14ac:dyDescent="0.25">
      <c r="I2790"/>
    </row>
    <row r="2791" spans="9:9" x14ac:dyDescent="0.25">
      <c r="I2791"/>
    </row>
    <row r="2792" spans="9:9" x14ac:dyDescent="0.25">
      <c r="I2792"/>
    </row>
    <row r="2793" spans="9:9" x14ac:dyDescent="0.25">
      <c r="I2793"/>
    </row>
    <row r="2794" spans="9:9" x14ac:dyDescent="0.25">
      <c r="I2794"/>
    </row>
    <row r="2795" spans="9:9" x14ac:dyDescent="0.25">
      <c r="I2795"/>
    </row>
    <row r="2796" spans="9:9" x14ac:dyDescent="0.25">
      <c r="I2796"/>
    </row>
    <row r="2797" spans="9:9" x14ac:dyDescent="0.25">
      <c r="I2797"/>
    </row>
    <row r="2798" spans="9:9" x14ac:dyDescent="0.25">
      <c r="I2798"/>
    </row>
    <row r="2799" spans="9:9" x14ac:dyDescent="0.25">
      <c r="I2799"/>
    </row>
    <row r="2800" spans="9:9" x14ac:dyDescent="0.25">
      <c r="I2800"/>
    </row>
    <row r="2801" spans="9:9" x14ac:dyDescent="0.25">
      <c r="I2801"/>
    </row>
    <row r="2802" spans="9:9" x14ac:dyDescent="0.25">
      <c r="I2802"/>
    </row>
    <row r="2803" spans="9:9" x14ac:dyDescent="0.25">
      <c r="I2803"/>
    </row>
    <row r="2804" spans="9:9" x14ac:dyDescent="0.25">
      <c r="I2804"/>
    </row>
    <row r="2805" spans="9:9" x14ac:dyDescent="0.25">
      <c r="I2805"/>
    </row>
    <row r="2806" spans="9:9" x14ac:dyDescent="0.25">
      <c r="I2806"/>
    </row>
    <row r="2807" spans="9:9" x14ac:dyDescent="0.25">
      <c r="I2807"/>
    </row>
    <row r="2808" spans="9:9" x14ac:dyDescent="0.25">
      <c r="I2808"/>
    </row>
    <row r="2809" spans="9:9" x14ac:dyDescent="0.25">
      <c r="I2809"/>
    </row>
    <row r="2810" spans="9:9" x14ac:dyDescent="0.25">
      <c r="I2810"/>
    </row>
    <row r="2811" spans="9:9" x14ac:dyDescent="0.25">
      <c r="I2811"/>
    </row>
    <row r="2812" spans="9:9" x14ac:dyDescent="0.25">
      <c r="I2812"/>
    </row>
    <row r="2813" spans="9:9" x14ac:dyDescent="0.25">
      <c r="I2813"/>
    </row>
    <row r="2814" spans="9:9" x14ac:dyDescent="0.25">
      <c r="I2814"/>
    </row>
    <row r="2815" spans="9:9" x14ac:dyDescent="0.25">
      <c r="I2815"/>
    </row>
    <row r="2816" spans="9:9" x14ac:dyDescent="0.25">
      <c r="I2816"/>
    </row>
    <row r="2817" spans="9:9" x14ac:dyDescent="0.25">
      <c r="I2817"/>
    </row>
    <row r="2818" spans="9:9" x14ac:dyDescent="0.25">
      <c r="I2818"/>
    </row>
    <row r="2819" spans="9:9" x14ac:dyDescent="0.25">
      <c r="I2819"/>
    </row>
    <row r="2820" spans="9:9" x14ac:dyDescent="0.25">
      <c r="I2820"/>
    </row>
    <row r="2821" spans="9:9" x14ac:dyDescent="0.25">
      <c r="I2821"/>
    </row>
    <row r="2822" spans="9:9" x14ac:dyDescent="0.25">
      <c r="I2822"/>
    </row>
    <row r="2823" spans="9:9" x14ac:dyDescent="0.25">
      <c r="I2823"/>
    </row>
    <row r="2824" spans="9:9" x14ac:dyDescent="0.25">
      <c r="I2824"/>
    </row>
    <row r="2825" spans="9:9" x14ac:dyDescent="0.25">
      <c r="I2825"/>
    </row>
    <row r="2826" spans="9:9" x14ac:dyDescent="0.25">
      <c r="I2826"/>
    </row>
    <row r="2827" spans="9:9" x14ac:dyDescent="0.25">
      <c r="I2827"/>
    </row>
    <row r="2828" spans="9:9" x14ac:dyDescent="0.25">
      <c r="I2828"/>
    </row>
    <row r="2829" spans="9:9" x14ac:dyDescent="0.25">
      <c r="I2829"/>
    </row>
    <row r="2830" spans="9:9" x14ac:dyDescent="0.25">
      <c r="I2830"/>
    </row>
    <row r="2831" spans="9:9" x14ac:dyDescent="0.25">
      <c r="I2831"/>
    </row>
    <row r="2832" spans="9:9" x14ac:dyDescent="0.25">
      <c r="I2832"/>
    </row>
    <row r="2833" spans="9:9" x14ac:dyDescent="0.25">
      <c r="I2833"/>
    </row>
    <row r="2834" spans="9:9" x14ac:dyDescent="0.25">
      <c r="I2834"/>
    </row>
    <row r="2835" spans="9:9" x14ac:dyDescent="0.25">
      <c r="I2835"/>
    </row>
    <row r="2836" spans="9:9" x14ac:dyDescent="0.25">
      <c r="I2836"/>
    </row>
    <row r="2837" spans="9:9" x14ac:dyDescent="0.25">
      <c r="I2837"/>
    </row>
    <row r="2838" spans="9:9" x14ac:dyDescent="0.25">
      <c r="I2838"/>
    </row>
    <row r="2839" spans="9:9" x14ac:dyDescent="0.25">
      <c r="I2839"/>
    </row>
    <row r="2840" spans="9:9" x14ac:dyDescent="0.25">
      <c r="I2840"/>
    </row>
    <row r="2841" spans="9:9" x14ac:dyDescent="0.25">
      <c r="I2841"/>
    </row>
    <row r="2842" spans="9:9" x14ac:dyDescent="0.25">
      <c r="I2842"/>
    </row>
    <row r="2843" spans="9:9" x14ac:dyDescent="0.25">
      <c r="I2843"/>
    </row>
    <row r="2844" spans="9:9" x14ac:dyDescent="0.25">
      <c r="I2844"/>
    </row>
    <row r="2845" spans="9:9" x14ac:dyDescent="0.25">
      <c r="I2845"/>
    </row>
    <row r="2846" spans="9:9" x14ac:dyDescent="0.25">
      <c r="I2846"/>
    </row>
    <row r="2847" spans="9:9" x14ac:dyDescent="0.25">
      <c r="I2847"/>
    </row>
    <row r="2848" spans="9:9" x14ac:dyDescent="0.25">
      <c r="I2848"/>
    </row>
    <row r="2849" spans="9:9" x14ac:dyDescent="0.25">
      <c r="I2849"/>
    </row>
    <row r="2850" spans="9:9" x14ac:dyDescent="0.25">
      <c r="I2850"/>
    </row>
    <row r="2851" spans="9:9" x14ac:dyDescent="0.25">
      <c r="I2851"/>
    </row>
    <row r="2852" spans="9:9" x14ac:dyDescent="0.25">
      <c r="I2852"/>
    </row>
    <row r="2853" spans="9:9" x14ac:dyDescent="0.25">
      <c r="I2853"/>
    </row>
    <row r="2854" spans="9:9" x14ac:dyDescent="0.25">
      <c r="I2854"/>
    </row>
    <row r="2855" spans="9:9" x14ac:dyDescent="0.25">
      <c r="I2855"/>
    </row>
    <row r="2856" spans="9:9" x14ac:dyDescent="0.25">
      <c r="I2856"/>
    </row>
    <row r="2857" spans="9:9" x14ac:dyDescent="0.25">
      <c r="I2857"/>
    </row>
    <row r="2858" spans="9:9" x14ac:dyDescent="0.25">
      <c r="I2858"/>
    </row>
    <row r="2859" spans="9:9" x14ac:dyDescent="0.25">
      <c r="I2859"/>
    </row>
    <row r="2860" spans="9:9" x14ac:dyDescent="0.25">
      <c r="I2860"/>
    </row>
    <row r="2861" spans="9:9" x14ac:dyDescent="0.25">
      <c r="I2861"/>
    </row>
    <row r="2862" spans="9:9" x14ac:dyDescent="0.25">
      <c r="I2862"/>
    </row>
    <row r="2863" spans="9:9" x14ac:dyDescent="0.25">
      <c r="I2863"/>
    </row>
    <row r="2864" spans="9:9" x14ac:dyDescent="0.25">
      <c r="I2864"/>
    </row>
    <row r="2865" spans="9:9" x14ac:dyDescent="0.25">
      <c r="I2865"/>
    </row>
    <row r="2866" spans="9:9" x14ac:dyDescent="0.25">
      <c r="I2866"/>
    </row>
    <row r="2867" spans="9:9" x14ac:dyDescent="0.25">
      <c r="I2867"/>
    </row>
    <row r="2868" spans="9:9" x14ac:dyDescent="0.25">
      <c r="I2868"/>
    </row>
    <row r="2869" spans="9:9" x14ac:dyDescent="0.25">
      <c r="I2869"/>
    </row>
    <row r="2870" spans="9:9" x14ac:dyDescent="0.25">
      <c r="I2870"/>
    </row>
    <row r="2871" spans="9:9" x14ac:dyDescent="0.25">
      <c r="I2871"/>
    </row>
    <row r="2872" spans="9:9" x14ac:dyDescent="0.25">
      <c r="I2872"/>
    </row>
    <row r="2873" spans="9:9" x14ac:dyDescent="0.25">
      <c r="I2873"/>
    </row>
    <row r="2874" spans="9:9" x14ac:dyDescent="0.25">
      <c r="I2874"/>
    </row>
    <row r="2875" spans="9:9" x14ac:dyDescent="0.25">
      <c r="I2875"/>
    </row>
    <row r="2876" spans="9:9" x14ac:dyDescent="0.25">
      <c r="I2876"/>
    </row>
    <row r="2877" spans="9:9" x14ac:dyDescent="0.25">
      <c r="I2877"/>
    </row>
    <row r="2878" spans="9:9" x14ac:dyDescent="0.25">
      <c r="I2878"/>
    </row>
    <row r="2879" spans="9:9" x14ac:dyDescent="0.25">
      <c r="I2879"/>
    </row>
    <row r="2880" spans="9:9" x14ac:dyDescent="0.25">
      <c r="I2880"/>
    </row>
    <row r="2881" spans="9:9" x14ac:dyDescent="0.25">
      <c r="I2881"/>
    </row>
    <row r="2882" spans="9:9" x14ac:dyDescent="0.25">
      <c r="I2882"/>
    </row>
    <row r="2883" spans="9:9" x14ac:dyDescent="0.25">
      <c r="I2883"/>
    </row>
    <row r="2884" spans="9:9" x14ac:dyDescent="0.25">
      <c r="I2884"/>
    </row>
    <row r="2885" spans="9:9" x14ac:dyDescent="0.25">
      <c r="I2885"/>
    </row>
    <row r="2886" spans="9:9" x14ac:dyDescent="0.25">
      <c r="I2886"/>
    </row>
    <row r="2887" spans="9:9" x14ac:dyDescent="0.25">
      <c r="I2887"/>
    </row>
    <row r="2888" spans="9:9" x14ac:dyDescent="0.25">
      <c r="I2888"/>
    </row>
    <row r="2889" spans="9:9" x14ac:dyDescent="0.25">
      <c r="I2889"/>
    </row>
    <row r="2890" spans="9:9" x14ac:dyDescent="0.25">
      <c r="I2890"/>
    </row>
    <row r="2891" spans="9:9" x14ac:dyDescent="0.25">
      <c r="I2891"/>
    </row>
    <row r="2892" spans="9:9" x14ac:dyDescent="0.25">
      <c r="I2892"/>
    </row>
    <row r="2893" spans="9:9" x14ac:dyDescent="0.25">
      <c r="I2893"/>
    </row>
    <row r="2894" spans="9:9" x14ac:dyDescent="0.25">
      <c r="I2894"/>
    </row>
    <row r="2895" spans="9:9" x14ac:dyDescent="0.25">
      <c r="I2895"/>
    </row>
    <row r="2896" spans="9:9" x14ac:dyDescent="0.25">
      <c r="I2896"/>
    </row>
    <row r="2897" spans="9:9" x14ac:dyDescent="0.25">
      <c r="I2897"/>
    </row>
    <row r="2898" spans="9:9" x14ac:dyDescent="0.25">
      <c r="I2898"/>
    </row>
    <row r="2899" spans="9:9" x14ac:dyDescent="0.25">
      <c r="I2899"/>
    </row>
    <row r="2900" spans="9:9" x14ac:dyDescent="0.25">
      <c r="I2900"/>
    </row>
    <row r="2901" spans="9:9" x14ac:dyDescent="0.25">
      <c r="I2901"/>
    </row>
    <row r="2902" spans="9:9" x14ac:dyDescent="0.25">
      <c r="I2902"/>
    </row>
    <row r="2903" spans="9:9" x14ac:dyDescent="0.25">
      <c r="I2903"/>
    </row>
    <row r="2904" spans="9:9" x14ac:dyDescent="0.25">
      <c r="I2904"/>
    </row>
    <row r="2905" spans="9:9" x14ac:dyDescent="0.25">
      <c r="I2905"/>
    </row>
    <row r="2906" spans="9:9" x14ac:dyDescent="0.25">
      <c r="I2906"/>
    </row>
    <row r="2907" spans="9:9" x14ac:dyDescent="0.25">
      <c r="I2907"/>
    </row>
    <row r="2908" spans="9:9" x14ac:dyDescent="0.25">
      <c r="I2908"/>
    </row>
    <row r="2909" spans="9:9" x14ac:dyDescent="0.25">
      <c r="I2909"/>
    </row>
    <row r="2910" spans="9:9" x14ac:dyDescent="0.25">
      <c r="I2910"/>
    </row>
    <row r="2911" spans="9:9" x14ac:dyDescent="0.25">
      <c r="I2911"/>
    </row>
    <row r="2912" spans="9:9" x14ac:dyDescent="0.25">
      <c r="I2912"/>
    </row>
    <row r="2913" spans="9:9" x14ac:dyDescent="0.25">
      <c r="I2913"/>
    </row>
    <row r="2914" spans="9:9" x14ac:dyDescent="0.25">
      <c r="I2914"/>
    </row>
    <row r="2915" spans="9:9" x14ac:dyDescent="0.25">
      <c r="I2915"/>
    </row>
    <row r="2916" spans="9:9" x14ac:dyDescent="0.25">
      <c r="I2916"/>
    </row>
    <row r="2917" spans="9:9" x14ac:dyDescent="0.25">
      <c r="I2917"/>
    </row>
    <row r="2918" spans="9:9" x14ac:dyDescent="0.25">
      <c r="I2918"/>
    </row>
    <row r="2919" spans="9:9" x14ac:dyDescent="0.25">
      <c r="I2919"/>
    </row>
    <row r="2920" spans="9:9" x14ac:dyDescent="0.25">
      <c r="I2920"/>
    </row>
    <row r="2921" spans="9:9" x14ac:dyDescent="0.25">
      <c r="I2921"/>
    </row>
    <row r="2922" spans="9:9" x14ac:dyDescent="0.25">
      <c r="I2922"/>
    </row>
    <row r="2923" spans="9:9" x14ac:dyDescent="0.25">
      <c r="I2923"/>
    </row>
    <row r="2924" spans="9:9" x14ac:dyDescent="0.25">
      <c r="I2924"/>
    </row>
    <row r="2925" spans="9:9" x14ac:dyDescent="0.25">
      <c r="I2925"/>
    </row>
    <row r="2926" spans="9:9" x14ac:dyDescent="0.25">
      <c r="I2926"/>
    </row>
    <row r="2927" spans="9:9" x14ac:dyDescent="0.25">
      <c r="I2927"/>
    </row>
    <row r="2928" spans="9:9" x14ac:dyDescent="0.25">
      <c r="I2928"/>
    </row>
    <row r="2929" spans="9:9" x14ac:dyDescent="0.25">
      <c r="I2929"/>
    </row>
    <row r="2930" spans="9:9" x14ac:dyDescent="0.25">
      <c r="I2930"/>
    </row>
    <row r="2931" spans="9:9" x14ac:dyDescent="0.25">
      <c r="I2931"/>
    </row>
    <row r="2932" spans="9:9" x14ac:dyDescent="0.25">
      <c r="I2932"/>
    </row>
    <row r="2933" spans="9:9" x14ac:dyDescent="0.25">
      <c r="I2933"/>
    </row>
    <row r="2934" spans="9:9" x14ac:dyDescent="0.25">
      <c r="I2934"/>
    </row>
    <row r="2935" spans="9:9" x14ac:dyDescent="0.25">
      <c r="I2935"/>
    </row>
    <row r="2936" spans="9:9" x14ac:dyDescent="0.25">
      <c r="I2936"/>
    </row>
    <row r="2937" spans="9:9" x14ac:dyDescent="0.25">
      <c r="I2937"/>
    </row>
    <row r="2938" spans="9:9" x14ac:dyDescent="0.25">
      <c r="I2938"/>
    </row>
    <row r="2939" spans="9:9" x14ac:dyDescent="0.25">
      <c r="I2939"/>
    </row>
    <row r="2940" spans="9:9" x14ac:dyDescent="0.25">
      <c r="I2940"/>
    </row>
    <row r="2941" spans="9:9" x14ac:dyDescent="0.25">
      <c r="I2941"/>
    </row>
    <row r="2942" spans="9:9" x14ac:dyDescent="0.25">
      <c r="I2942"/>
    </row>
    <row r="2943" spans="9:9" x14ac:dyDescent="0.25">
      <c r="I2943"/>
    </row>
    <row r="2944" spans="9:9" x14ac:dyDescent="0.25">
      <c r="I2944"/>
    </row>
    <row r="2945" spans="9:9" x14ac:dyDescent="0.25">
      <c r="I2945"/>
    </row>
    <row r="2946" spans="9:9" x14ac:dyDescent="0.25">
      <c r="I2946"/>
    </row>
    <row r="2947" spans="9:9" x14ac:dyDescent="0.25">
      <c r="I2947"/>
    </row>
    <row r="2948" spans="9:9" x14ac:dyDescent="0.25">
      <c r="I2948"/>
    </row>
    <row r="2949" spans="9:9" x14ac:dyDescent="0.25">
      <c r="I2949"/>
    </row>
    <row r="2950" spans="9:9" x14ac:dyDescent="0.25">
      <c r="I2950"/>
    </row>
    <row r="2951" spans="9:9" x14ac:dyDescent="0.25">
      <c r="I2951"/>
    </row>
    <row r="2952" spans="9:9" x14ac:dyDescent="0.25">
      <c r="I2952"/>
    </row>
    <row r="2953" spans="9:9" x14ac:dyDescent="0.25">
      <c r="I2953"/>
    </row>
    <row r="2954" spans="9:9" x14ac:dyDescent="0.25">
      <c r="I2954"/>
    </row>
    <row r="2955" spans="9:9" x14ac:dyDescent="0.25">
      <c r="I2955"/>
    </row>
    <row r="2956" spans="9:9" x14ac:dyDescent="0.25">
      <c r="I2956"/>
    </row>
    <row r="2957" spans="9:9" x14ac:dyDescent="0.25">
      <c r="I2957"/>
    </row>
    <row r="2958" spans="9:9" x14ac:dyDescent="0.25">
      <c r="I2958"/>
    </row>
    <row r="2959" spans="9:9" x14ac:dyDescent="0.25">
      <c r="I2959"/>
    </row>
    <row r="2960" spans="9:9" x14ac:dyDescent="0.25">
      <c r="I2960"/>
    </row>
    <row r="2961" spans="9:9" x14ac:dyDescent="0.25">
      <c r="I2961"/>
    </row>
    <row r="2962" spans="9:9" x14ac:dyDescent="0.25">
      <c r="I2962"/>
    </row>
    <row r="2963" spans="9:9" x14ac:dyDescent="0.25">
      <c r="I2963"/>
    </row>
    <row r="2964" spans="9:9" x14ac:dyDescent="0.25">
      <c r="I2964"/>
    </row>
    <row r="2965" spans="9:9" x14ac:dyDescent="0.25">
      <c r="I2965"/>
    </row>
    <row r="2966" spans="9:9" x14ac:dyDescent="0.25">
      <c r="I2966"/>
    </row>
    <row r="2967" spans="9:9" x14ac:dyDescent="0.25">
      <c r="I2967"/>
    </row>
    <row r="2968" spans="9:9" x14ac:dyDescent="0.25">
      <c r="I2968"/>
    </row>
    <row r="2969" spans="9:9" x14ac:dyDescent="0.25">
      <c r="I2969"/>
    </row>
    <row r="2970" spans="9:9" x14ac:dyDescent="0.25">
      <c r="I2970"/>
    </row>
    <row r="2971" spans="9:9" x14ac:dyDescent="0.25">
      <c r="I2971"/>
    </row>
    <row r="2972" spans="9:9" x14ac:dyDescent="0.25">
      <c r="I2972"/>
    </row>
    <row r="2973" spans="9:9" x14ac:dyDescent="0.25">
      <c r="I2973"/>
    </row>
    <row r="2974" spans="9:9" x14ac:dyDescent="0.25">
      <c r="I2974"/>
    </row>
    <row r="2975" spans="9:9" x14ac:dyDescent="0.25">
      <c r="I2975"/>
    </row>
    <row r="2976" spans="9:9" x14ac:dyDescent="0.25">
      <c r="I2976"/>
    </row>
    <row r="2977" spans="9:9" x14ac:dyDescent="0.25">
      <c r="I2977"/>
    </row>
    <row r="2978" spans="9:9" x14ac:dyDescent="0.25">
      <c r="I2978"/>
    </row>
    <row r="2979" spans="9:9" x14ac:dyDescent="0.25">
      <c r="I2979"/>
    </row>
    <row r="2980" spans="9:9" x14ac:dyDescent="0.25">
      <c r="I2980"/>
    </row>
    <row r="2981" spans="9:9" x14ac:dyDescent="0.25">
      <c r="I2981"/>
    </row>
    <row r="2982" spans="9:9" x14ac:dyDescent="0.25">
      <c r="I2982"/>
    </row>
    <row r="2983" spans="9:9" x14ac:dyDescent="0.25">
      <c r="I2983"/>
    </row>
    <row r="2984" spans="9:9" x14ac:dyDescent="0.25">
      <c r="I2984"/>
    </row>
    <row r="2985" spans="9:9" x14ac:dyDescent="0.25">
      <c r="I2985"/>
    </row>
    <row r="2986" spans="9:9" x14ac:dyDescent="0.25">
      <c r="I2986"/>
    </row>
    <row r="2987" spans="9:9" x14ac:dyDescent="0.25">
      <c r="I2987"/>
    </row>
    <row r="2988" spans="9:9" x14ac:dyDescent="0.25">
      <c r="I2988"/>
    </row>
    <row r="2989" spans="9:9" x14ac:dyDescent="0.25">
      <c r="I2989"/>
    </row>
    <row r="2990" spans="9:9" x14ac:dyDescent="0.25">
      <c r="I2990"/>
    </row>
    <row r="2991" spans="9:9" x14ac:dyDescent="0.25">
      <c r="I2991"/>
    </row>
    <row r="2992" spans="9:9" x14ac:dyDescent="0.25">
      <c r="I2992"/>
    </row>
    <row r="2993" spans="9:9" x14ac:dyDescent="0.25">
      <c r="I2993"/>
    </row>
    <row r="2994" spans="9:9" x14ac:dyDescent="0.25">
      <c r="I2994"/>
    </row>
    <row r="2995" spans="9:9" x14ac:dyDescent="0.25">
      <c r="I2995"/>
    </row>
    <row r="2996" spans="9:9" x14ac:dyDescent="0.25">
      <c r="I2996"/>
    </row>
    <row r="2997" spans="9:9" x14ac:dyDescent="0.25">
      <c r="I2997"/>
    </row>
    <row r="2998" spans="9:9" x14ac:dyDescent="0.25">
      <c r="I2998"/>
    </row>
    <row r="2999" spans="9:9" x14ac:dyDescent="0.25">
      <c r="I2999"/>
    </row>
    <row r="3000" spans="9:9" x14ac:dyDescent="0.25">
      <c r="I3000"/>
    </row>
    <row r="3001" spans="9:9" x14ac:dyDescent="0.25">
      <c r="I3001"/>
    </row>
    <row r="3002" spans="9:9" x14ac:dyDescent="0.25">
      <c r="I3002"/>
    </row>
    <row r="3003" spans="9:9" x14ac:dyDescent="0.25">
      <c r="I3003"/>
    </row>
    <row r="3004" spans="9:9" x14ac:dyDescent="0.25">
      <c r="I3004"/>
    </row>
    <row r="3005" spans="9:9" x14ac:dyDescent="0.25">
      <c r="I3005"/>
    </row>
    <row r="3006" spans="9:9" x14ac:dyDescent="0.25">
      <c r="I3006"/>
    </row>
    <row r="3007" spans="9:9" x14ac:dyDescent="0.25">
      <c r="I3007"/>
    </row>
    <row r="3008" spans="9:9" x14ac:dyDescent="0.25">
      <c r="I3008"/>
    </row>
    <row r="3009" spans="9:9" x14ac:dyDescent="0.25">
      <c r="I3009"/>
    </row>
    <row r="3010" spans="9:9" x14ac:dyDescent="0.25">
      <c r="I3010"/>
    </row>
    <row r="3011" spans="9:9" x14ac:dyDescent="0.25">
      <c r="I3011"/>
    </row>
    <row r="3012" spans="9:9" x14ac:dyDescent="0.25">
      <c r="I3012"/>
    </row>
    <row r="3013" spans="9:9" x14ac:dyDescent="0.25">
      <c r="I3013"/>
    </row>
    <row r="3014" spans="9:9" x14ac:dyDescent="0.25">
      <c r="I3014"/>
    </row>
    <row r="3015" spans="9:9" x14ac:dyDescent="0.25">
      <c r="I3015"/>
    </row>
    <row r="3016" spans="9:9" x14ac:dyDescent="0.25">
      <c r="I3016"/>
    </row>
    <row r="3017" spans="9:9" x14ac:dyDescent="0.25">
      <c r="I3017"/>
    </row>
    <row r="3018" spans="9:9" x14ac:dyDescent="0.25">
      <c r="I3018"/>
    </row>
    <row r="3019" spans="9:9" x14ac:dyDescent="0.25">
      <c r="I3019"/>
    </row>
    <row r="3020" spans="9:9" x14ac:dyDescent="0.25">
      <c r="I3020"/>
    </row>
    <row r="3021" spans="9:9" x14ac:dyDescent="0.25">
      <c r="I3021"/>
    </row>
    <row r="3022" spans="9:9" x14ac:dyDescent="0.25">
      <c r="I3022"/>
    </row>
    <row r="3023" spans="9:9" x14ac:dyDescent="0.25">
      <c r="I3023"/>
    </row>
    <row r="3024" spans="9:9" x14ac:dyDescent="0.25">
      <c r="I3024"/>
    </row>
    <row r="3025" spans="9:9" x14ac:dyDescent="0.25">
      <c r="I3025"/>
    </row>
    <row r="3026" spans="9:9" x14ac:dyDescent="0.25">
      <c r="I3026"/>
    </row>
    <row r="3027" spans="9:9" x14ac:dyDescent="0.25">
      <c r="I3027"/>
    </row>
    <row r="3028" spans="9:9" x14ac:dyDescent="0.25">
      <c r="I3028"/>
    </row>
    <row r="3029" spans="9:9" x14ac:dyDescent="0.25">
      <c r="I3029"/>
    </row>
    <row r="3030" spans="9:9" x14ac:dyDescent="0.25">
      <c r="I3030"/>
    </row>
    <row r="3031" spans="9:9" x14ac:dyDescent="0.25">
      <c r="I3031"/>
    </row>
    <row r="3032" spans="9:9" x14ac:dyDescent="0.25">
      <c r="I3032"/>
    </row>
    <row r="3033" spans="9:9" x14ac:dyDescent="0.25">
      <c r="I3033"/>
    </row>
    <row r="3034" spans="9:9" x14ac:dyDescent="0.25">
      <c r="I3034"/>
    </row>
    <row r="3035" spans="9:9" x14ac:dyDescent="0.25">
      <c r="I3035"/>
    </row>
    <row r="3036" spans="9:9" x14ac:dyDescent="0.25">
      <c r="I3036"/>
    </row>
    <row r="3037" spans="9:9" x14ac:dyDescent="0.25">
      <c r="I3037"/>
    </row>
    <row r="3038" spans="9:9" x14ac:dyDescent="0.25">
      <c r="I3038"/>
    </row>
    <row r="3039" spans="9:9" x14ac:dyDescent="0.25">
      <c r="I3039"/>
    </row>
    <row r="3040" spans="9:9" x14ac:dyDescent="0.25">
      <c r="I3040"/>
    </row>
    <row r="3041" spans="9:9" x14ac:dyDescent="0.25">
      <c r="I3041"/>
    </row>
    <row r="3042" spans="9:9" x14ac:dyDescent="0.25">
      <c r="I3042"/>
    </row>
    <row r="3043" spans="9:9" x14ac:dyDescent="0.25">
      <c r="I3043"/>
    </row>
    <row r="3044" spans="9:9" x14ac:dyDescent="0.25">
      <c r="I3044"/>
    </row>
    <row r="3045" spans="9:9" x14ac:dyDescent="0.25">
      <c r="I3045"/>
    </row>
    <row r="3046" spans="9:9" x14ac:dyDescent="0.25">
      <c r="I3046"/>
    </row>
    <row r="3047" spans="9:9" x14ac:dyDescent="0.25">
      <c r="I3047"/>
    </row>
    <row r="3048" spans="9:9" x14ac:dyDescent="0.25">
      <c r="I3048"/>
    </row>
    <row r="3049" spans="9:9" x14ac:dyDescent="0.25">
      <c r="I3049"/>
    </row>
    <row r="3050" spans="9:9" x14ac:dyDescent="0.25">
      <c r="I3050"/>
    </row>
    <row r="3051" spans="9:9" x14ac:dyDescent="0.25">
      <c r="I3051"/>
    </row>
    <row r="3052" spans="9:9" x14ac:dyDescent="0.25">
      <c r="I3052"/>
    </row>
    <row r="3053" spans="9:9" x14ac:dyDescent="0.25">
      <c r="I3053"/>
    </row>
    <row r="3054" spans="9:9" x14ac:dyDescent="0.25">
      <c r="I3054"/>
    </row>
    <row r="3055" spans="9:9" x14ac:dyDescent="0.25">
      <c r="I3055"/>
    </row>
    <row r="3056" spans="9:9" x14ac:dyDescent="0.25">
      <c r="I3056"/>
    </row>
    <row r="3057" spans="9:9" x14ac:dyDescent="0.25">
      <c r="I3057"/>
    </row>
    <row r="3058" spans="9:9" x14ac:dyDescent="0.25">
      <c r="I3058"/>
    </row>
    <row r="3059" spans="9:9" x14ac:dyDescent="0.25">
      <c r="I3059"/>
    </row>
    <row r="3060" spans="9:9" x14ac:dyDescent="0.25">
      <c r="I3060"/>
    </row>
    <row r="3061" spans="9:9" x14ac:dyDescent="0.25">
      <c r="I3061"/>
    </row>
    <row r="3062" spans="9:9" x14ac:dyDescent="0.25">
      <c r="I3062"/>
    </row>
    <row r="3063" spans="9:9" x14ac:dyDescent="0.25">
      <c r="I3063"/>
    </row>
    <row r="3064" spans="9:9" x14ac:dyDescent="0.25">
      <c r="I3064"/>
    </row>
    <row r="3065" spans="9:9" x14ac:dyDescent="0.25">
      <c r="I3065"/>
    </row>
    <row r="3066" spans="9:9" x14ac:dyDescent="0.25">
      <c r="I3066"/>
    </row>
    <row r="3067" spans="9:9" x14ac:dyDescent="0.25">
      <c r="I3067"/>
    </row>
    <row r="3068" spans="9:9" x14ac:dyDescent="0.25">
      <c r="I3068"/>
    </row>
    <row r="3069" spans="9:9" x14ac:dyDescent="0.25">
      <c r="I3069"/>
    </row>
    <row r="3070" spans="9:9" x14ac:dyDescent="0.25">
      <c r="I3070"/>
    </row>
    <row r="3071" spans="9:9" x14ac:dyDescent="0.25">
      <c r="I3071"/>
    </row>
    <row r="3072" spans="9:9" x14ac:dyDescent="0.25">
      <c r="I3072"/>
    </row>
    <row r="3073" spans="9:9" x14ac:dyDescent="0.25">
      <c r="I3073"/>
    </row>
    <row r="3074" spans="9:9" x14ac:dyDescent="0.25">
      <c r="I3074"/>
    </row>
    <row r="3075" spans="9:9" x14ac:dyDescent="0.25">
      <c r="I3075"/>
    </row>
    <row r="3076" spans="9:9" x14ac:dyDescent="0.25">
      <c r="I3076"/>
    </row>
    <row r="3077" spans="9:9" x14ac:dyDescent="0.25">
      <c r="I3077"/>
    </row>
    <row r="3078" spans="9:9" x14ac:dyDescent="0.25">
      <c r="I3078"/>
    </row>
    <row r="3079" spans="9:9" x14ac:dyDescent="0.25">
      <c r="I3079"/>
    </row>
    <row r="3080" spans="9:9" x14ac:dyDescent="0.25">
      <c r="I3080"/>
    </row>
    <row r="3081" spans="9:9" x14ac:dyDescent="0.25">
      <c r="I3081"/>
    </row>
    <row r="3082" spans="9:9" x14ac:dyDescent="0.25">
      <c r="I3082"/>
    </row>
    <row r="3083" spans="9:9" x14ac:dyDescent="0.25">
      <c r="I3083"/>
    </row>
    <row r="3084" spans="9:9" x14ac:dyDescent="0.25">
      <c r="I3084"/>
    </row>
    <row r="3085" spans="9:9" x14ac:dyDescent="0.25">
      <c r="I3085"/>
    </row>
    <row r="3086" spans="9:9" x14ac:dyDescent="0.25">
      <c r="I3086"/>
    </row>
    <row r="3087" spans="9:9" x14ac:dyDescent="0.25">
      <c r="I3087"/>
    </row>
    <row r="3088" spans="9:9" x14ac:dyDescent="0.25">
      <c r="I3088"/>
    </row>
    <row r="3089" spans="9:9" x14ac:dyDescent="0.25">
      <c r="I3089"/>
    </row>
    <row r="3090" spans="9:9" x14ac:dyDescent="0.25">
      <c r="I3090"/>
    </row>
    <row r="3091" spans="9:9" x14ac:dyDescent="0.25">
      <c r="I3091"/>
    </row>
    <row r="3092" spans="9:9" x14ac:dyDescent="0.25">
      <c r="I3092"/>
    </row>
    <row r="3093" spans="9:9" x14ac:dyDescent="0.25">
      <c r="I3093"/>
    </row>
    <row r="3094" spans="9:9" x14ac:dyDescent="0.25">
      <c r="I3094"/>
    </row>
    <row r="3095" spans="9:9" x14ac:dyDescent="0.25">
      <c r="I3095"/>
    </row>
    <row r="3096" spans="9:9" x14ac:dyDescent="0.25">
      <c r="I3096"/>
    </row>
    <row r="3097" spans="9:9" x14ac:dyDescent="0.25">
      <c r="I3097"/>
    </row>
    <row r="3098" spans="9:9" x14ac:dyDescent="0.25">
      <c r="I3098"/>
    </row>
    <row r="3099" spans="9:9" x14ac:dyDescent="0.25">
      <c r="I3099"/>
    </row>
    <row r="3100" spans="9:9" x14ac:dyDescent="0.25">
      <c r="I3100"/>
    </row>
    <row r="3101" spans="9:9" x14ac:dyDescent="0.25">
      <c r="I3101"/>
    </row>
    <row r="3102" spans="9:9" x14ac:dyDescent="0.25">
      <c r="I3102"/>
    </row>
    <row r="3103" spans="9:9" x14ac:dyDescent="0.25">
      <c r="I3103"/>
    </row>
    <row r="3104" spans="9:9" x14ac:dyDescent="0.25">
      <c r="I3104"/>
    </row>
    <row r="3105" spans="9:9" x14ac:dyDescent="0.25">
      <c r="I3105"/>
    </row>
    <row r="3106" spans="9:9" x14ac:dyDescent="0.25">
      <c r="I3106"/>
    </row>
    <row r="3107" spans="9:9" x14ac:dyDescent="0.25">
      <c r="I3107"/>
    </row>
    <row r="3108" spans="9:9" x14ac:dyDescent="0.25">
      <c r="I3108"/>
    </row>
    <row r="3109" spans="9:9" x14ac:dyDescent="0.25">
      <c r="I3109"/>
    </row>
    <row r="3110" spans="9:9" x14ac:dyDescent="0.25">
      <c r="I3110"/>
    </row>
    <row r="3111" spans="9:9" x14ac:dyDescent="0.25">
      <c r="I3111"/>
    </row>
    <row r="3112" spans="9:9" x14ac:dyDescent="0.25">
      <c r="I3112"/>
    </row>
    <row r="3113" spans="9:9" x14ac:dyDescent="0.25">
      <c r="I3113"/>
    </row>
    <row r="3114" spans="9:9" x14ac:dyDescent="0.25">
      <c r="I3114"/>
    </row>
    <row r="3115" spans="9:9" x14ac:dyDescent="0.25">
      <c r="I3115"/>
    </row>
    <row r="3116" spans="9:9" x14ac:dyDescent="0.25">
      <c r="I3116"/>
    </row>
    <row r="3117" spans="9:9" x14ac:dyDescent="0.25">
      <c r="I3117"/>
    </row>
    <row r="3118" spans="9:9" x14ac:dyDescent="0.25">
      <c r="I3118"/>
    </row>
    <row r="3119" spans="9:9" x14ac:dyDescent="0.25">
      <c r="I3119"/>
    </row>
    <row r="3120" spans="9:9" x14ac:dyDescent="0.25">
      <c r="I3120"/>
    </row>
    <row r="3121" spans="9:9" x14ac:dyDescent="0.25">
      <c r="I3121"/>
    </row>
    <row r="3122" spans="9:9" x14ac:dyDescent="0.25">
      <c r="I3122"/>
    </row>
    <row r="3123" spans="9:9" x14ac:dyDescent="0.25">
      <c r="I3123"/>
    </row>
    <row r="3124" spans="9:9" x14ac:dyDescent="0.25">
      <c r="I3124"/>
    </row>
    <row r="3125" spans="9:9" x14ac:dyDescent="0.25">
      <c r="I3125"/>
    </row>
    <row r="3126" spans="9:9" x14ac:dyDescent="0.25">
      <c r="I3126"/>
    </row>
    <row r="3127" spans="9:9" x14ac:dyDescent="0.25">
      <c r="I3127"/>
    </row>
    <row r="3128" spans="9:9" x14ac:dyDescent="0.25">
      <c r="I3128"/>
    </row>
    <row r="3129" spans="9:9" x14ac:dyDescent="0.25">
      <c r="I3129"/>
    </row>
    <row r="3130" spans="9:9" x14ac:dyDescent="0.25">
      <c r="I3130"/>
    </row>
    <row r="3131" spans="9:9" x14ac:dyDescent="0.25">
      <c r="I3131"/>
    </row>
    <row r="3132" spans="9:9" x14ac:dyDescent="0.25">
      <c r="I3132"/>
    </row>
    <row r="3133" spans="9:9" x14ac:dyDescent="0.25">
      <c r="I3133"/>
    </row>
    <row r="3134" spans="9:9" x14ac:dyDescent="0.25">
      <c r="I3134"/>
    </row>
    <row r="3135" spans="9:9" x14ac:dyDescent="0.25">
      <c r="I3135"/>
    </row>
    <row r="3136" spans="9:9" x14ac:dyDescent="0.25">
      <c r="I3136"/>
    </row>
    <row r="3137" spans="9:9" x14ac:dyDescent="0.25">
      <c r="I3137"/>
    </row>
    <row r="3138" spans="9:9" x14ac:dyDescent="0.25">
      <c r="I3138"/>
    </row>
    <row r="3139" spans="9:9" x14ac:dyDescent="0.25">
      <c r="I3139"/>
    </row>
    <row r="3140" spans="9:9" x14ac:dyDescent="0.25">
      <c r="I3140"/>
    </row>
    <row r="3141" spans="9:9" x14ac:dyDescent="0.25">
      <c r="I3141"/>
    </row>
    <row r="3142" spans="9:9" x14ac:dyDescent="0.25">
      <c r="I3142"/>
    </row>
    <row r="3143" spans="9:9" x14ac:dyDescent="0.25">
      <c r="I3143"/>
    </row>
    <row r="3144" spans="9:9" x14ac:dyDescent="0.25">
      <c r="I3144"/>
    </row>
    <row r="3145" spans="9:9" x14ac:dyDescent="0.25">
      <c r="I3145"/>
    </row>
    <row r="3146" spans="9:9" x14ac:dyDescent="0.25">
      <c r="I3146"/>
    </row>
    <row r="3147" spans="9:9" x14ac:dyDescent="0.25">
      <c r="I3147"/>
    </row>
    <row r="3148" spans="9:9" x14ac:dyDescent="0.25">
      <c r="I3148"/>
    </row>
    <row r="3149" spans="9:9" x14ac:dyDescent="0.25">
      <c r="I3149"/>
    </row>
    <row r="3150" spans="9:9" x14ac:dyDescent="0.25">
      <c r="I3150"/>
    </row>
    <row r="3151" spans="9:9" x14ac:dyDescent="0.25">
      <c r="I3151"/>
    </row>
    <row r="3152" spans="9:9" x14ac:dyDescent="0.25">
      <c r="I3152"/>
    </row>
    <row r="3153" spans="9:9" x14ac:dyDescent="0.25">
      <c r="I3153"/>
    </row>
    <row r="3154" spans="9:9" x14ac:dyDescent="0.25">
      <c r="I3154"/>
    </row>
    <row r="3155" spans="9:9" x14ac:dyDescent="0.25">
      <c r="I3155"/>
    </row>
    <row r="3156" spans="9:9" x14ac:dyDescent="0.25">
      <c r="I3156"/>
    </row>
    <row r="3157" spans="9:9" x14ac:dyDescent="0.25">
      <c r="I3157"/>
    </row>
    <row r="3158" spans="9:9" x14ac:dyDescent="0.25">
      <c r="I3158"/>
    </row>
    <row r="3159" spans="9:9" x14ac:dyDescent="0.25">
      <c r="I3159"/>
    </row>
    <row r="3160" spans="9:9" x14ac:dyDescent="0.25">
      <c r="I3160"/>
    </row>
    <row r="3161" spans="9:9" x14ac:dyDescent="0.25">
      <c r="I3161"/>
    </row>
    <row r="3162" spans="9:9" x14ac:dyDescent="0.25">
      <c r="I3162"/>
    </row>
    <row r="3163" spans="9:9" x14ac:dyDescent="0.25">
      <c r="I3163"/>
    </row>
    <row r="3164" spans="9:9" x14ac:dyDescent="0.25">
      <c r="I3164"/>
    </row>
    <row r="3165" spans="9:9" x14ac:dyDescent="0.25">
      <c r="I3165"/>
    </row>
    <row r="3166" spans="9:9" x14ac:dyDescent="0.25">
      <c r="I3166"/>
    </row>
    <row r="3167" spans="9:9" x14ac:dyDescent="0.25">
      <c r="I3167"/>
    </row>
    <row r="3168" spans="9:9" x14ac:dyDescent="0.25">
      <c r="I3168"/>
    </row>
    <row r="3169" spans="9:9" x14ac:dyDescent="0.25">
      <c r="I3169"/>
    </row>
    <row r="3170" spans="9:9" x14ac:dyDescent="0.25">
      <c r="I3170"/>
    </row>
    <row r="3171" spans="9:9" x14ac:dyDescent="0.25">
      <c r="I3171"/>
    </row>
    <row r="3172" spans="9:9" x14ac:dyDescent="0.25">
      <c r="I3172"/>
    </row>
    <row r="3173" spans="9:9" x14ac:dyDescent="0.25">
      <c r="I3173"/>
    </row>
    <row r="3174" spans="9:9" x14ac:dyDescent="0.25">
      <c r="I3174"/>
    </row>
    <row r="3175" spans="9:9" x14ac:dyDescent="0.25">
      <c r="I3175"/>
    </row>
    <row r="3176" spans="9:9" x14ac:dyDescent="0.25">
      <c r="I3176"/>
    </row>
    <row r="3177" spans="9:9" x14ac:dyDescent="0.25">
      <c r="I3177"/>
    </row>
    <row r="3178" spans="9:9" x14ac:dyDescent="0.25">
      <c r="I3178"/>
    </row>
    <row r="3179" spans="9:9" x14ac:dyDescent="0.25">
      <c r="I3179"/>
    </row>
    <row r="3180" spans="9:9" x14ac:dyDescent="0.25">
      <c r="I3180"/>
    </row>
    <row r="3181" spans="9:9" x14ac:dyDescent="0.25">
      <c r="I3181"/>
    </row>
    <row r="3182" spans="9:9" x14ac:dyDescent="0.25">
      <c r="I3182"/>
    </row>
    <row r="3183" spans="9:9" x14ac:dyDescent="0.25">
      <c r="I3183"/>
    </row>
    <row r="3184" spans="9:9" x14ac:dyDescent="0.25">
      <c r="I3184"/>
    </row>
    <row r="3185" spans="9:9" x14ac:dyDescent="0.25">
      <c r="I3185"/>
    </row>
    <row r="3186" spans="9:9" x14ac:dyDescent="0.25">
      <c r="I3186"/>
    </row>
    <row r="3187" spans="9:9" x14ac:dyDescent="0.25">
      <c r="I3187"/>
    </row>
    <row r="3188" spans="9:9" x14ac:dyDescent="0.25">
      <c r="I3188"/>
    </row>
    <row r="3189" spans="9:9" x14ac:dyDescent="0.25">
      <c r="I3189"/>
    </row>
    <row r="3190" spans="9:9" x14ac:dyDescent="0.25">
      <c r="I3190"/>
    </row>
    <row r="3191" spans="9:9" x14ac:dyDescent="0.25">
      <c r="I3191"/>
    </row>
    <row r="3192" spans="9:9" x14ac:dyDescent="0.25">
      <c r="I3192"/>
    </row>
    <row r="3193" spans="9:9" x14ac:dyDescent="0.25">
      <c r="I3193"/>
    </row>
    <row r="3194" spans="9:9" x14ac:dyDescent="0.25">
      <c r="I3194"/>
    </row>
    <row r="3195" spans="9:9" x14ac:dyDescent="0.25">
      <c r="I3195"/>
    </row>
    <row r="3196" spans="9:9" x14ac:dyDescent="0.25">
      <c r="I3196"/>
    </row>
    <row r="3197" spans="9:9" x14ac:dyDescent="0.25">
      <c r="I3197"/>
    </row>
    <row r="3198" spans="9:9" x14ac:dyDescent="0.25">
      <c r="I3198"/>
    </row>
    <row r="3199" spans="9:9" x14ac:dyDescent="0.25">
      <c r="I3199"/>
    </row>
    <row r="3200" spans="9:9" x14ac:dyDescent="0.25">
      <c r="I3200"/>
    </row>
    <row r="3201" spans="9:9" x14ac:dyDescent="0.25">
      <c r="I3201"/>
    </row>
    <row r="3202" spans="9:9" x14ac:dyDescent="0.25">
      <c r="I3202"/>
    </row>
    <row r="3203" spans="9:9" x14ac:dyDescent="0.25">
      <c r="I3203"/>
    </row>
    <row r="3204" spans="9:9" x14ac:dyDescent="0.25">
      <c r="I3204"/>
    </row>
    <row r="3205" spans="9:9" x14ac:dyDescent="0.25">
      <c r="I3205"/>
    </row>
    <row r="3206" spans="9:9" x14ac:dyDescent="0.25">
      <c r="I3206"/>
    </row>
    <row r="3207" spans="9:9" x14ac:dyDescent="0.25">
      <c r="I3207"/>
    </row>
    <row r="3208" spans="9:9" x14ac:dyDescent="0.25">
      <c r="I3208"/>
    </row>
    <row r="3209" spans="9:9" x14ac:dyDescent="0.25">
      <c r="I3209"/>
    </row>
    <row r="3210" spans="9:9" x14ac:dyDescent="0.25">
      <c r="I3210"/>
    </row>
    <row r="3211" spans="9:9" x14ac:dyDescent="0.25">
      <c r="I3211"/>
    </row>
    <row r="3212" spans="9:9" x14ac:dyDescent="0.25">
      <c r="I3212"/>
    </row>
    <row r="3213" spans="9:9" x14ac:dyDescent="0.25">
      <c r="I3213"/>
    </row>
    <row r="3214" spans="9:9" x14ac:dyDescent="0.25">
      <c r="I3214"/>
    </row>
    <row r="3215" spans="9:9" x14ac:dyDescent="0.25">
      <c r="I3215"/>
    </row>
    <row r="3216" spans="9:9" x14ac:dyDescent="0.25">
      <c r="I3216"/>
    </row>
    <row r="3217" spans="9:9" x14ac:dyDescent="0.25">
      <c r="I3217"/>
    </row>
    <row r="3218" spans="9:9" x14ac:dyDescent="0.25">
      <c r="I3218"/>
    </row>
    <row r="3219" spans="9:9" x14ac:dyDescent="0.25">
      <c r="I3219"/>
    </row>
    <row r="3220" spans="9:9" x14ac:dyDescent="0.25">
      <c r="I3220"/>
    </row>
    <row r="3221" spans="9:9" x14ac:dyDescent="0.25">
      <c r="I3221"/>
    </row>
    <row r="3222" spans="9:9" x14ac:dyDescent="0.25">
      <c r="I3222"/>
    </row>
    <row r="3223" spans="9:9" x14ac:dyDescent="0.25">
      <c r="I3223"/>
    </row>
    <row r="3224" spans="9:9" x14ac:dyDescent="0.25">
      <c r="I3224"/>
    </row>
    <row r="3225" spans="9:9" x14ac:dyDescent="0.25">
      <c r="I3225"/>
    </row>
    <row r="3226" spans="9:9" x14ac:dyDescent="0.25">
      <c r="I3226"/>
    </row>
    <row r="3227" spans="9:9" x14ac:dyDescent="0.25">
      <c r="I3227"/>
    </row>
    <row r="3228" spans="9:9" x14ac:dyDescent="0.25">
      <c r="I3228"/>
    </row>
    <row r="3229" spans="9:9" x14ac:dyDescent="0.25">
      <c r="I3229"/>
    </row>
    <row r="3230" spans="9:9" x14ac:dyDescent="0.25">
      <c r="I3230"/>
    </row>
    <row r="3231" spans="9:9" x14ac:dyDescent="0.25">
      <c r="I3231"/>
    </row>
    <row r="3232" spans="9:9" x14ac:dyDescent="0.25">
      <c r="I3232"/>
    </row>
    <row r="3233" spans="9:9" x14ac:dyDescent="0.25">
      <c r="I3233"/>
    </row>
    <row r="3234" spans="9:9" x14ac:dyDescent="0.25">
      <c r="I3234"/>
    </row>
    <row r="3235" spans="9:9" x14ac:dyDescent="0.25">
      <c r="I3235"/>
    </row>
    <row r="3236" spans="9:9" x14ac:dyDescent="0.25">
      <c r="I3236"/>
    </row>
    <row r="3237" spans="9:9" x14ac:dyDescent="0.25">
      <c r="I3237"/>
    </row>
    <row r="3238" spans="9:9" x14ac:dyDescent="0.25">
      <c r="I3238"/>
    </row>
    <row r="3239" spans="9:9" x14ac:dyDescent="0.25">
      <c r="I3239"/>
    </row>
    <row r="3240" spans="9:9" x14ac:dyDescent="0.25">
      <c r="I3240"/>
    </row>
    <row r="3241" spans="9:9" x14ac:dyDescent="0.25">
      <c r="I3241"/>
    </row>
    <row r="3242" spans="9:9" x14ac:dyDescent="0.25">
      <c r="I3242"/>
    </row>
    <row r="3243" spans="9:9" x14ac:dyDescent="0.25">
      <c r="I3243"/>
    </row>
    <row r="3244" spans="9:9" x14ac:dyDescent="0.25">
      <c r="I3244"/>
    </row>
    <row r="3245" spans="9:9" x14ac:dyDescent="0.25">
      <c r="I3245"/>
    </row>
    <row r="3246" spans="9:9" x14ac:dyDescent="0.25">
      <c r="I3246"/>
    </row>
    <row r="3247" spans="9:9" x14ac:dyDescent="0.25">
      <c r="I3247"/>
    </row>
    <row r="3248" spans="9:9" x14ac:dyDescent="0.25">
      <c r="I3248"/>
    </row>
    <row r="3249" spans="9:9" x14ac:dyDescent="0.25">
      <c r="I3249"/>
    </row>
    <row r="3250" spans="9:9" x14ac:dyDescent="0.25">
      <c r="I3250"/>
    </row>
    <row r="3251" spans="9:9" x14ac:dyDescent="0.25">
      <c r="I3251"/>
    </row>
    <row r="3252" spans="9:9" x14ac:dyDescent="0.25">
      <c r="I3252"/>
    </row>
    <row r="3253" spans="9:9" x14ac:dyDescent="0.25">
      <c r="I3253"/>
    </row>
    <row r="3254" spans="9:9" x14ac:dyDescent="0.25">
      <c r="I3254"/>
    </row>
    <row r="3255" spans="9:9" x14ac:dyDescent="0.25">
      <c r="I3255"/>
    </row>
    <row r="3256" spans="9:9" x14ac:dyDescent="0.25">
      <c r="I3256"/>
    </row>
    <row r="3257" spans="9:9" x14ac:dyDescent="0.25">
      <c r="I3257"/>
    </row>
    <row r="3258" spans="9:9" x14ac:dyDescent="0.25">
      <c r="I3258"/>
    </row>
    <row r="3259" spans="9:9" x14ac:dyDescent="0.25">
      <c r="I3259"/>
    </row>
    <row r="3260" spans="9:9" x14ac:dyDescent="0.25">
      <c r="I3260"/>
    </row>
    <row r="3261" spans="9:9" x14ac:dyDescent="0.25">
      <c r="I3261"/>
    </row>
    <row r="3262" spans="9:9" x14ac:dyDescent="0.25">
      <c r="I3262"/>
    </row>
    <row r="3263" spans="9:9" x14ac:dyDescent="0.25">
      <c r="I3263"/>
    </row>
    <row r="3264" spans="9:9" x14ac:dyDescent="0.25">
      <c r="I3264"/>
    </row>
    <row r="3265" spans="9:9" x14ac:dyDescent="0.25">
      <c r="I3265"/>
    </row>
    <row r="3266" spans="9:9" x14ac:dyDescent="0.25">
      <c r="I3266"/>
    </row>
    <row r="3267" spans="9:9" x14ac:dyDescent="0.25">
      <c r="I3267"/>
    </row>
    <row r="3268" spans="9:9" x14ac:dyDescent="0.25">
      <c r="I3268"/>
    </row>
    <row r="3269" spans="9:9" x14ac:dyDescent="0.25">
      <c r="I3269"/>
    </row>
    <row r="3270" spans="9:9" x14ac:dyDescent="0.25">
      <c r="I3270"/>
    </row>
    <row r="3271" spans="9:9" x14ac:dyDescent="0.25">
      <c r="I3271"/>
    </row>
    <row r="3272" spans="9:9" x14ac:dyDescent="0.25">
      <c r="I3272"/>
    </row>
    <row r="3273" spans="9:9" x14ac:dyDescent="0.25">
      <c r="I3273"/>
    </row>
    <row r="3274" spans="9:9" x14ac:dyDescent="0.25">
      <c r="I3274"/>
    </row>
    <row r="3275" spans="9:9" x14ac:dyDescent="0.25">
      <c r="I3275"/>
    </row>
    <row r="3276" spans="9:9" x14ac:dyDescent="0.25">
      <c r="I3276"/>
    </row>
    <row r="3277" spans="9:9" x14ac:dyDescent="0.25">
      <c r="I3277"/>
    </row>
    <row r="3278" spans="9:9" x14ac:dyDescent="0.25">
      <c r="I3278"/>
    </row>
    <row r="3279" spans="9:9" x14ac:dyDescent="0.25">
      <c r="I3279"/>
    </row>
    <row r="3280" spans="9:9" x14ac:dyDescent="0.25">
      <c r="I3280"/>
    </row>
    <row r="3281" spans="9:9" x14ac:dyDescent="0.25">
      <c r="I3281"/>
    </row>
    <row r="3282" spans="9:9" x14ac:dyDescent="0.25">
      <c r="I3282"/>
    </row>
    <row r="3283" spans="9:9" x14ac:dyDescent="0.25">
      <c r="I3283"/>
    </row>
    <row r="3284" spans="9:9" x14ac:dyDescent="0.25">
      <c r="I3284"/>
    </row>
    <row r="3285" spans="9:9" x14ac:dyDescent="0.25">
      <c r="I3285"/>
    </row>
    <row r="3286" spans="9:9" x14ac:dyDescent="0.25">
      <c r="I3286"/>
    </row>
    <row r="3287" spans="9:9" x14ac:dyDescent="0.25">
      <c r="I3287"/>
    </row>
    <row r="3288" spans="9:9" x14ac:dyDescent="0.25">
      <c r="I3288"/>
    </row>
    <row r="3289" spans="9:9" x14ac:dyDescent="0.25">
      <c r="I3289"/>
    </row>
    <row r="3290" spans="9:9" x14ac:dyDescent="0.25">
      <c r="I3290"/>
    </row>
    <row r="3291" spans="9:9" x14ac:dyDescent="0.25">
      <c r="I3291"/>
    </row>
    <row r="3292" spans="9:9" x14ac:dyDescent="0.25">
      <c r="I3292"/>
    </row>
    <row r="3293" spans="9:9" x14ac:dyDescent="0.25">
      <c r="I3293"/>
    </row>
    <row r="3294" spans="9:9" x14ac:dyDescent="0.25">
      <c r="I3294"/>
    </row>
    <row r="3295" spans="9:9" x14ac:dyDescent="0.25">
      <c r="I3295"/>
    </row>
    <row r="3296" spans="9:9" x14ac:dyDescent="0.25">
      <c r="I3296"/>
    </row>
    <row r="3297" spans="9:9" x14ac:dyDescent="0.25">
      <c r="I3297"/>
    </row>
    <row r="3298" spans="9:9" x14ac:dyDescent="0.25">
      <c r="I3298"/>
    </row>
    <row r="3299" spans="9:9" x14ac:dyDescent="0.25">
      <c r="I3299"/>
    </row>
    <row r="3300" spans="9:9" x14ac:dyDescent="0.25">
      <c r="I3300"/>
    </row>
    <row r="3301" spans="9:9" x14ac:dyDescent="0.25">
      <c r="I3301"/>
    </row>
    <row r="3302" spans="9:9" x14ac:dyDescent="0.25">
      <c r="I3302"/>
    </row>
    <row r="3303" spans="9:9" x14ac:dyDescent="0.25">
      <c r="I3303"/>
    </row>
    <row r="3304" spans="9:9" x14ac:dyDescent="0.25">
      <c r="I3304"/>
    </row>
    <row r="3305" spans="9:9" x14ac:dyDescent="0.25">
      <c r="I3305"/>
    </row>
    <row r="3306" spans="9:9" x14ac:dyDescent="0.25">
      <c r="I3306"/>
    </row>
    <row r="3307" spans="9:9" x14ac:dyDescent="0.25">
      <c r="I3307"/>
    </row>
    <row r="3308" spans="9:9" x14ac:dyDescent="0.25">
      <c r="I3308"/>
    </row>
    <row r="3309" spans="9:9" x14ac:dyDescent="0.25">
      <c r="I3309"/>
    </row>
    <row r="3310" spans="9:9" x14ac:dyDescent="0.25">
      <c r="I3310"/>
    </row>
    <row r="3311" spans="9:9" x14ac:dyDescent="0.25">
      <c r="I3311"/>
    </row>
    <row r="3312" spans="9:9" x14ac:dyDescent="0.25">
      <c r="I3312"/>
    </row>
    <row r="3313" spans="9:9" x14ac:dyDescent="0.25">
      <c r="I3313"/>
    </row>
    <row r="3314" spans="9:9" x14ac:dyDescent="0.25">
      <c r="I3314"/>
    </row>
    <row r="3315" spans="9:9" x14ac:dyDescent="0.25">
      <c r="I3315"/>
    </row>
    <row r="3316" spans="9:9" x14ac:dyDescent="0.25">
      <c r="I3316"/>
    </row>
    <row r="3317" spans="9:9" x14ac:dyDescent="0.25">
      <c r="I3317"/>
    </row>
    <row r="3318" spans="9:9" x14ac:dyDescent="0.25">
      <c r="I3318"/>
    </row>
    <row r="3319" spans="9:9" x14ac:dyDescent="0.25">
      <c r="I3319"/>
    </row>
    <row r="3320" spans="9:9" x14ac:dyDescent="0.25">
      <c r="I3320"/>
    </row>
    <row r="3321" spans="9:9" x14ac:dyDescent="0.25">
      <c r="I3321"/>
    </row>
    <row r="3322" spans="9:9" x14ac:dyDescent="0.25">
      <c r="I3322"/>
    </row>
    <row r="3323" spans="9:9" x14ac:dyDescent="0.25">
      <c r="I3323"/>
    </row>
    <row r="3324" spans="9:9" x14ac:dyDescent="0.25">
      <c r="I3324"/>
    </row>
    <row r="3325" spans="9:9" x14ac:dyDescent="0.25">
      <c r="I3325"/>
    </row>
    <row r="3326" spans="9:9" x14ac:dyDescent="0.25">
      <c r="I3326"/>
    </row>
    <row r="3327" spans="9:9" x14ac:dyDescent="0.25">
      <c r="I3327"/>
    </row>
    <row r="3328" spans="9:9" x14ac:dyDescent="0.25">
      <c r="I3328"/>
    </row>
    <row r="3329" spans="9:9" x14ac:dyDescent="0.25">
      <c r="I3329"/>
    </row>
    <row r="3330" spans="9:9" x14ac:dyDescent="0.25">
      <c r="I3330"/>
    </row>
    <row r="3331" spans="9:9" x14ac:dyDescent="0.25">
      <c r="I3331"/>
    </row>
    <row r="3332" spans="9:9" x14ac:dyDescent="0.25">
      <c r="I3332"/>
    </row>
    <row r="3333" spans="9:9" x14ac:dyDescent="0.25">
      <c r="I3333"/>
    </row>
    <row r="3334" spans="9:9" x14ac:dyDescent="0.25">
      <c r="I3334"/>
    </row>
    <row r="3335" spans="9:9" x14ac:dyDescent="0.25">
      <c r="I3335"/>
    </row>
    <row r="3336" spans="9:9" x14ac:dyDescent="0.25">
      <c r="I3336"/>
    </row>
    <row r="3337" spans="9:9" x14ac:dyDescent="0.25">
      <c r="I3337"/>
    </row>
    <row r="3338" spans="9:9" x14ac:dyDescent="0.25">
      <c r="I3338"/>
    </row>
    <row r="3339" spans="9:9" x14ac:dyDescent="0.25">
      <c r="I3339"/>
    </row>
    <row r="3340" spans="9:9" x14ac:dyDescent="0.25">
      <c r="I3340"/>
    </row>
    <row r="3341" spans="9:9" x14ac:dyDescent="0.25">
      <c r="I3341"/>
    </row>
    <row r="3342" spans="9:9" x14ac:dyDescent="0.25">
      <c r="I3342"/>
    </row>
    <row r="3343" spans="9:9" x14ac:dyDescent="0.25">
      <c r="I3343"/>
    </row>
    <row r="3344" spans="9:9" x14ac:dyDescent="0.25">
      <c r="I3344"/>
    </row>
    <row r="3345" spans="9:9" x14ac:dyDescent="0.25">
      <c r="I3345"/>
    </row>
    <row r="3346" spans="9:9" x14ac:dyDescent="0.25">
      <c r="I3346"/>
    </row>
    <row r="3347" spans="9:9" x14ac:dyDescent="0.25">
      <c r="I3347"/>
    </row>
    <row r="3348" spans="9:9" x14ac:dyDescent="0.25">
      <c r="I3348"/>
    </row>
    <row r="3349" spans="9:9" x14ac:dyDescent="0.25">
      <c r="I3349"/>
    </row>
    <row r="3350" spans="9:9" x14ac:dyDescent="0.25">
      <c r="I3350"/>
    </row>
    <row r="3351" spans="9:9" x14ac:dyDescent="0.25">
      <c r="I3351"/>
    </row>
    <row r="3352" spans="9:9" x14ac:dyDescent="0.25">
      <c r="I3352"/>
    </row>
    <row r="3353" spans="9:9" x14ac:dyDescent="0.25">
      <c r="I3353"/>
    </row>
    <row r="3354" spans="9:9" x14ac:dyDescent="0.25">
      <c r="I3354"/>
    </row>
    <row r="3355" spans="9:9" x14ac:dyDescent="0.25">
      <c r="I3355"/>
    </row>
    <row r="3356" spans="9:9" x14ac:dyDescent="0.25">
      <c r="I3356"/>
    </row>
    <row r="3357" spans="9:9" x14ac:dyDescent="0.25">
      <c r="I3357"/>
    </row>
    <row r="3358" spans="9:9" x14ac:dyDescent="0.25">
      <c r="I3358"/>
    </row>
    <row r="3359" spans="9:9" x14ac:dyDescent="0.25">
      <c r="I3359"/>
    </row>
    <row r="3360" spans="9:9" x14ac:dyDescent="0.25">
      <c r="I3360"/>
    </row>
    <row r="3361" spans="9:9" x14ac:dyDescent="0.25">
      <c r="I3361"/>
    </row>
    <row r="3362" spans="9:9" x14ac:dyDescent="0.25">
      <c r="I3362"/>
    </row>
    <row r="3363" spans="9:9" x14ac:dyDescent="0.25">
      <c r="I3363"/>
    </row>
    <row r="3364" spans="9:9" x14ac:dyDescent="0.25">
      <c r="I3364"/>
    </row>
    <row r="3365" spans="9:9" x14ac:dyDescent="0.25">
      <c r="I3365"/>
    </row>
    <row r="3366" spans="9:9" x14ac:dyDescent="0.25">
      <c r="I3366"/>
    </row>
    <row r="3367" spans="9:9" x14ac:dyDescent="0.25">
      <c r="I3367"/>
    </row>
    <row r="3368" spans="9:9" x14ac:dyDescent="0.25">
      <c r="I3368"/>
    </row>
    <row r="3369" spans="9:9" x14ac:dyDescent="0.25">
      <c r="I3369"/>
    </row>
    <row r="3370" spans="9:9" x14ac:dyDescent="0.25">
      <c r="I3370"/>
    </row>
    <row r="3371" spans="9:9" x14ac:dyDescent="0.25">
      <c r="I3371"/>
    </row>
    <row r="3372" spans="9:9" x14ac:dyDescent="0.25">
      <c r="I3372"/>
    </row>
    <row r="3373" spans="9:9" x14ac:dyDescent="0.25">
      <c r="I3373"/>
    </row>
    <row r="3374" spans="9:9" x14ac:dyDescent="0.25">
      <c r="I3374"/>
    </row>
    <row r="3375" spans="9:9" x14ac:dyDescent="0.25">
      <c r="I3375"/>
    </row>
    <row r="3376" spans="9:9" x14ac:dyDescent="0.25">
      <c r="I3376"/>
    </row>
    <row r="3377" spans="9:9" x14ac:dyDescent="0.25">
      <c r="I3377"/>
    </row>
    <row r="3378" spans="9:9" x14ac:dyDescent="0.25">
      <c r="I3378"/>
    </row>
    <row r="3379" spans="9:9" x14ac:dyDescent="0.25">
      <c r="I3379"/>
    </row>
    <row r="3380" spans="9:9" x14ac:dyDescent="0.25">
      <c r="I3380"/>
    </row>
    <row r="3381" spans="9:9" x14ac:dyDescent="0.25">
      <c r="I3381"/>
    </row>
    <row r="3382" spans="9:9" x14ac:dyDescent="0.25">
      <c r="I3382"/>
    </row>
    <row r="3383" spans="9:9" x14ac:dyDescent="0.25">
      <c r="I3383"/>
    </row>
    <row r="3384" spans="9:9" x14ac:dyDescent="0.25">
      <c r="I3384"/>
    </row>
    <row r="3385" spans="9:9" x14ac:dyDescent="0.25">
      <c r="I3385"/>
    </row>
    <row r="3386" spans="9:9" x14ac:dyDescent="0.25">
      <c r="I3386"/>
    </row>
    <row r="3387" spans="9:9" x14ac:dyDescent="0.25">
      <c r="I3387"/>
    </row>
    <row r="3388" spans="9:9" x14ac:dyDescent="0.25">
      <c r="I3388"/>
    </row>
    <row r="3389" spans="9:9" x14ac:dyDescent="0.25">
      <c r="I3389"/>
    </row>
    <row r="3390" spans="9:9" x14ac:dyDescent="0.25">
      <c r="I3390"/>
    </row>
    <row r="3391" spans="9:9" x14ac:dyDescent="0.25">
      <c r="I3391"/>
    </row>
    <row r="3392" spans="9:9" x14ac:dyDescent="0.25">
      <c r="I3392"/>
    </row>
    <row r="3393" spans="9:9" x14ac:dyDescent="0.25">
      <c r="I3393"/>
    </row>
    <row r="3394" spans="9:9" x14ac:dyDescent="0.25">
      <c r="I3394"/>
    </row>
    <row r="3395" spans="9:9" x14ac:dyDescent="0.25">
      <c r="I3395"/>
    </row>
    <row r="3396" spans="9:9" x14ac:dyDescent="0.25">
      <c r="I3396"/>
    </row>
    <row r="3397" spans="9:9" x14ac:dyDescent="0.25">
      <c r="I3397"/>
    </row>
    <row r="3398" spans="9:9" x14ac:dyDescent="0.25">
      <c r="I3398"/>
    </row>
    <row r="3399" spans="9:9" x14ac:dyDescent="0.25">
      <c r="I3399"/>
    </row>
    <row r="3400" spans="9:9" x14ac:dyDescent="0.25">
      <c r="I3400"/>
    </row>
    <row r="3401" spans="9:9" x14ac:dyDescent="0.25">
      <c r="I3401"/>
    </row>
    <row r="3402" spans="9:9" x14ac:dyDescent="0.25">
      <c r="I3402"/>
    </row>
    <row r="3403" spans="9:9" x14ac:dyDescent="0.25">
      <c r="I3403"/>
    </row>
    <row r="3404" spans="9:9" x14ac:dyDescent="0.25">
      <c r="I3404"/>
    </row>
    <row r="3405" spans="9:9" x14ac:dyDescent="0.25">
      <c r="I3405"/>
    </row>
    <row r="3406" spans="9:9" x14ac:dyDescent="0.25">
      <c r="I3406"/>
    </row>
    <row r="3407" spans="9:9" x14ac:dyDescent="0.25">
      <c r="I3407"/>
    </row>
    <row r="3408" spans="9:9" x14ac:dyDescent="0.25">
      <c r="I3408"/>
    </row>
    <row r="3409" spans="9:9" x14ac:dyDescent="0.25">
      <c r="I3409"/>
    </row>
    <row r="3410" spans="9:9" x14ac:dyDescent="0.25">
      <c r="I3410"/>
    </row>
    <row r="3411" spans="9:9" x14ac:dyDescent="0.25">
      <c r="I3411"/>
    </row>
    <row r="3412" spans="9:9" x14ac:dyDescent="0.25">
      <c r="I3412"/>
    </row>
    <row r="3413" spans="9:9" x14ac:dyDescent="0.25">
      <c r="I3413"/>
    </row>
    <row r="3414" spans="9:9" x14ac:dyDescent="0.25">
      <c r="I3414"/>
    </row>
    <row r="3415" spans="9:9" x14ac:dyDescent="0.25">
      <c r="I3415"/>
    </row>
    <row r="3416" spans="9:9" x14ac:dyDescent="0.25">
      <c r="I3416"/>
    </row>
    <row r="3417" spans="9:9" x14ac:dyDescent="0.25">
      <c r="I3417"/>
    </row>
    <row r="3418" spans="9:9" x14ac:dyDescent="0.25">
      <c r="I3418"/>
    </row>
    <row r="3419" spans="9:9" x14ac:dyDescent="0.25">
      <c r="I3419"/>
    </row>
    <row r="3420" spans="9:9" x14ac:dyDescent="0.25">
      <c r="I3420"/>
    </row>
    <row r="3421" spans="9:9" x14ac:dyDescent="0.25">
      <c r="I3421"/>
    </row>
    <row r="3422" spans="9:9" x14ac:dyDescent="0.25">
      <c r="I3422"/>
    </row>
    <row r="3423" spans="9:9" x14ac:dyDescent="0.25">
      <c r="I3423"/>
    </row>
    <row r="3424" spans="9:9" x14ac:dyDescent="0.25">
      <c r="I3424"/>
    </row>
    <row r="3425" spans="9:9" x14ac:dyDescent="0.25">
      <c r="I3425"/>
    </row>
    <row r="3426" spans="9:9" x14ac:dyDescent="0.25">
      <c r="I3426"/>
    </row>
    <row r="3427" spans="9:9" x14ac:dyDescent="0.25">
      <c r="I3427"/>
    </row>
    <row r="3428" spans="9:9" x14ac:dyDescent="0.25">
      <c r="I3428"/>
    </row>
    <row r="3429" spans="9:9" x14ac:dyDescent="0.25">
      <c r="I3429"/>
    </row>
    <row r="3430" spans="9:9" x14ac:dyDescent="0.25">
      <c r="I3430"/>
    </row>
    <row r="3431" spans="9:9" x14ac:dyDescent="0.25">
      <c r="I3431"/>
    </row>
    <row r="3432" spans="9:9" x14ac:dyDescent="0.25">
      <c r="I3432"/>
    </row>
    <row r="3433" spans="9:9" x14ac:dyDescent="0.25">
      <c r="I3433"/>
    </row>
    <row r="3434" spans="9:9" x14ac:dyDescent="0.25">
      <c r="I3434"/>
    </row>
    <row r="3435" spans="9:9" x14ac:dyDescent="0.25">
      <c r="I3435"/>
    </row>
    <row r="3436" spans="9:9" x14ac:dyDescent="0.25">
      <c r="I3436"/>
    </row>
    <row r="3437" spans="9:9" x14ac:dyDescent="0.25">
      <c r="I3437"/>
    </row>
    <row r="3438" spans="9:9" x14ac:dyDescent="0.25">
      <c r="I3438"/>
    </row>
    <row r="3439" spans="9:9" x14ac:dyDescent="0.25">
      <c r="I3439"/>
    </row>
    <row r="3440" spans="9:9" x14ac:dyDescent="0.25">
      <c r="I3440"/>
    </row>
    <row r="3441" spans="9:9" x14ac:dyDescent="0.25">
      <c r="I3441"/>
    </row>
    <row r="3442" spans="9:9" x14ac:dyDescent="0.25">
      <c r="I3442"/>
    </row>
    <row r="3443" spans="9:9" x14ac:dyDescent="0.25">
      <c r="I3443"/>
    </row>
    <row r="3444" spans="9:9" x14ac:dyDescent="0.25">
      <c r="I3444"/>
    </row>
    <row r="3445" spans="9:9" x14ac:dyDescent="0.25">
      <c r="I3445"/>
    </row>
    <row r="3446" spans="9:9" x14ac:dyDescent="0.25">
      <c r="I3446"/>
    </row>
    <row r="3447" spans="9:9" x14ac:dyDescent="0.25">
      <c r="I3447"/>
    </row>
    <row r="3448" spans="9:9" x14ac:dyDescent="0.25">
      <c r="I3448"/>
    </row>
    <row r="3449" spans="9:9" x14ac:dyDescent="0.25">
      <c r="I3449"/>
    </row>
    <row r="3450" spans="9:9" x14ac:dyDescent="0.25">
      <c r="I3450"/>
    </row>
    <row r="3451" spans="9:9" x14ac:dyDescent="0.25">
      <c r="I3451"/>
    </row>
    <row r="3452" spans="9:9" x14ac:dyDescent="0.25">
      <c r="I3452"/>
    </row>
    <row r="3453" spans="9:9" x14ac:dyDescent="0.25">
      <c r="I3453"/>
    </row>
    <row r="3454" spans="9:9" x14ac:dyDescent="0.25">
      <c r="I3454"/>
    </row>
    <row r="3455" spans="9:9" x14ac:dyDescent="0.25">
      <c r="I3455"/>
    </row>
    <row r="3456" spans="9:9" x14ac:dyDescent="0.25">
      <c r="I3456"/>
    </row>
    <row r="3457" spans="9:9" x14ac:dyDescent="0.25">
      <c r="I3457"/>
    </row>
    <row r="3458" spans="9:9" x14ac:dyDescent="0.25">
      <c r="I3458"/>
    </row>
    <row r="3459" spans="9:9" x14ac:dyDescent="0.25">
      <c r="I3459"/>
    </row>
    <row r="3460" spans="9:9" x14ac:dyDescent="0.25">
      <c r="I3460"/>
    </row>
    <row r="3461" spans="9:9" x14ac:dyDescent="0.25">
      <c r="I3461"/>
    </row>
    <row r="3462" spans="9:9" x14ac:dyDescent="0.25">
      <c r="I3462"/>
    </row>
    <row r="3463" spans="9:9" x14ac:dyDescent="0.25">
      <c r="I3463"/>
    </row>
    <row r="3464" spans="9:9" x14ac:dyDescent="0.25">
      <c r="I3464"/>
    </row>
    <row r="3465" spans="9:9" x14ac:dyDescent="0.25">
      <c r="I3465"/>
    </row>
    <row r="3466" spans="9:9" x14ac:dyDescent="0.25">
      <c r="I3466"/>
    </row>
    <row r="3467" spans="9:9" x14ac:dyDescent="0.25">
      <c r="I3467"/>
    </row>
    <row r="3468" spans="9:9" x14ac:dyDescent="0.25">
      <c r="I3468"/>
    </row>
    <row r="3469" spans="9:9" x14ac:dyDescent="0.25">
      <c r="I3469"/>
    </row>
    <row r="3470" spans="9:9" x14ac:dyDescent="0.25">
      <c r="I3470"/>
    </row>
    <row r="3471" spans="9:9" x14ac:dyDescent="0.25">
      <c r="I3471"/>
    </row>
    <row r="3472" spans="9:9" x14ac:dyDescent="0.25">
      <c r="I3472"/>
    </row>
    <row r="3473" spans="9:9" x14ac:dyDescent="0.25">
      <c r="I3473"/>
    </row>
    <row r="3474" spans="9:9" x14ac:dyDescent="0.25">
      <c r="I3474"/>
    </row>
    <row r="3475" spans="9:9" x14ac:dyDescent="0.25">
      <c r="I3475"/>
    </row>
    <row r="3476" spans="9:9" x14ac:dyDescent="0.25">
      <c r="I3476"/>
    </row>
    <row r="3477" spans="9:9" x14ac:dyDescent="0.25">
      <c r="I3477"/>
    </row>
    <row r="3478" spans="9:9" x14ac:dyDescent="0.25">
      <c r="I3478"/>
    </row>
    <row r="3479" spans="9:9" x14ac:dyDescent="0.25">
      <c r="I3479"/>
    </row>
    <row r="3480" spans="9:9" x14ac:dyDescent="0.25">
      <c r="I3480"/>
    </row>
    <row r="3481" spans="9:9" x14ac:dyDescent="0.25">
      <c r="I3481"/>
    </row>
    <row r="3482" spans="9:9" x14ac:dyDescent="0.25">
      <c r="I3482"/>
    </row>
    <row r="3483" spans="9:9" x14ac:dyDescent="0.25">
      <c r="I3483"/>
    </row>
    <row r="3484" spans="9:9" x14ac:dyDescent="0.25">
      <c r="I3484"/>
    </row>
    <row r="3485" spans="9:9" x14ac:dyDescent="0.25">
      <c r="I3485"/>
    </row>
    <row r="3486" spans="9:9" x14ac:dyDescent="0.25">
      <c r="I3486"/>
    </row>
    <row r="3487" spans="9:9" x14ac:dyDescent="0.25">
      <c r="I3487"/>
    </row>
    <row r="3488" spans="9:9" x14ac:dyDescent="0.25">
      <c r="I3488"/>
    </row>
    <row r="3489" spans="9:9" x14ac:dyDescent="0.25">
      <c r="I3489"/>
    </row>
    <row r="3490" spans="9:9" x14ac:dyDescent="0.25">
      <c r="I3490"/>
    </row>
    <row r="3491" spans="9:9" x14ac:dyDescent="0.25">
      <c r="I3491"/>
    </row>
    <row r="3492" spans="9:9" x14ac:dyDescent="0.25">
      <c r="I3492"/>
    </row>
    <row r="3493" spans="9:9" x14ac:dyDescent="0.25">
      <c r="I3493"/>
    </row>
    <row r="3494" spans="9:9" x14ac:dyDescent="0.25">
      <c r="I3494"/>
    </row>
    <row r="3495" spans="9:9" x14ac:dyDescent="0.25">
      <c r="I3495"/>
    </row>
    <row r="3496" spans="9:9" x14ac:dyDescent="0.25">
      <c r="I3496"/>
    </row>
    <row r="3497" spans="9:9" x14ac:dyDescent="0.25">
      <c r="I3497"/>
    </row>
    <row r="3498" spans="9:9" x14ac:dyDescent="0.25">
      <c r="I3498"/>
    </row>
    <row r="3499" spans="9:9" x14ac:dyDescent="0.25">
      <c r="I3499"/>
    </row>
    <row r="3500" spans="9:9" x14ac:dyDescent="0.25">
      <c r="I3500"/>
    </row>
    <row r="3501" spans="9:9" x14ac:dyDescent="0.25">
      <c r="I3501"/>
    </row>
    <row r="3502" spans="9:9" x14ac:dyDescent="0.25">
      <c r="I3502"/>
    </row>
    <row r="3503" spans="9:9" x14ac:dyDescent="0.25">
      <c r="I3503"/>
    </row>
    <row r="3504" spans="9:9" x14ac:dyDescent="0.25">
      <c r="I3504"/>
    </row>
    <row r="3505" spans="9:9" x14ac:dyDescent="0.25">
      <c r="I3505"/>
    </row>
    <row r="3506" spans="9:9" x14ac:dyDescent="0.25">
      <c r="I3506"/>
    </row>
    <row r="3507" spans="9:9" x14ac:dyDescent="0.25">
      <c r="I3507"/>
    </row>
    <row r="3508" spans="9:9" x14ac:dyDescent="0.25">
      <c r="I3508"/>
    </row>
    <row r="3509" spans="9:9" x14ac:dyDescent="0.25">
      <c r="I3509"/>
    </row>
    <row r="3510" spans="9:9" x14ac:dyDescent="0.25">
      <c r="I3510"/>
    </row>
    <row r="3511" spans="9:9" x14ac:dyDescent="0.25">
      <c r="I3511"/>
    </row>
    <row r="3512" spans="9:9" x14ac:dyDescent="0.25">
      <c r="I3512"/>
    </row>
    <row r="3513" spans="9:9" x14ac:dyDescent="0.25">
      <c r="I3513"/>
    </row>
    <row r="3514" spans="9:9" x14ac:dyDescent="0.25">
      <c r="I3514"/>
    </row>
    <row r="3515" spans="9:9" x14ac:dyDescent="0.25">
      <c r="I3515"/>
    </row>
    <row r="3516" spans="9:9" x14ac:dyDescent="0.25">
      <c r="I3516"/>
    </row>
    <row r="3517" spans="9:9" x14ac:dyDescent="0.25">
      <c r="I3517"/>
    </row>
    <row r="3518" spans="9:9" x14ac:dyDescent="0.25">
      <c r="I3518"/>
    </row>
    <row r="3519" spans="9:9" x14ac:dyDescent="0.25">
      <c r="I3519"/>
    </row>
    <row r="3520" spans="9:9" x14ac:dyDescent="0.25">
      <c r="I3520"/>
    </row>
    <row r="3521" spans="9:9" x14ac:dyDescent="0.25">
      <c r="I3521"/>
    </row>
    <row r="3522" spans="9:9" x14ac:dyDescent="0.25">
      <c r="I3522"/>
    </row>
    <row r="3523" spans="9:9" x14ac:dyDescent="0.25">
      <c r="I3523"/>
    </row>
    <row r="3524" spans="9:9" x14ac:dyDescent="0.25">
      <c r="I3524"/>
    </row>
    <row r="3525" spans="9:9" x14ac:dyDescent="0.25">
      <c r="I3525"/>
    </row>
    <row r="3526" spans="9:9" x14ac:dyDescent="0.25">
      <c r="I3526"/>
    </row>
    <row r="3527" spans="9:9" x14ac:dyDescent="0.25">
      <c r="I3527"/>
    </row>
    <row r="3528" spans="9:9" x14ac:dyDescent="0.25">
      <c r="I3528"/>
    </row>
    <row r="3529" spans="9:9" x14ac:dyDescent="0.25">
      <c r="I3529"/>
    </row>
    <row r="3530" spans="9:9" x14ac:dyDescent="0.25">
      <c r="I3530"/>
    </row>
    <row r="3531" spans="9:9" x14ac:dyDescent="0.25">
      <c r="I3531"/>
    </row>
    <row r="3532" spans="9:9" x14ac:dyDescent="0.25">
      <c r="I3532"/>
    </row>
    <row r="3533" spans="9:9" x14ac:dyDescent="0.25">
      <c r="I3533"/>
    </row>
    <row r="3534" spans="9:9" x14ac:dyDescent="0.25">
      <c r="I3534"/>
    </row>
    <row r="3535" spans="9:9" x14ac:dyDescent="0.25">
      <c r="I3535"/>
    </row>
    <row r="3536" spans="9:9" x14ac:dyDescent="0.25">
      <c r="I3536"/>
    </row>
    <row r="3537" spans="9:9" x14ac:dyDescent="0.25">
      <c r="I3537"/>
    </row>
    <row r="3538" spans="9:9" x14ac:dyDescent="0.25">
      <c r="I3538"/>
    </row>
    <row r="3539" spans="9:9" x14ac:dyDescent="0.25">
      <c r="I3539"/>
    </row>
    <row r="3540" spans="9:9" x14ac:dyDescent="0.25">
      <c r="I3540"/>
    </row>
    <row r="3541" spans="9:9" x14ac:dyDescent="0.25">
      <c r="I3541"/>
    </row>
    <row r="3542" spans="9:9" x14ac:dyDescent="0.25">
      <c r="I3542"/>
    </row>
    <row r="3543" spans="9:9" x14ac:dyDescent="0.25">
      <c r="I3543"/>
    </row>
    <row r="3544" spans="9:9" x14ac:dyDescent="0.25">
      <c r="I3544"/>
    </row>
    <row r="3545" spans="9:9" x14ac:dyDescent="0.25">
      <c r="I3545"/>
    </row>
    <row r="3546" spans="9:9" x14ac:dyDescent="0.25">
      <c r="I3546"/>
    </row>
    <row r="3547" spans="9:9" x14ac:dyDescent="0.25">
      <c r="I3547"/>
    </row>
    <row r="3548" spans="9:9" x14ac:dyDescent="0.25">
      <c r="I3548"/>
    </row>
    <row r="3549" spans="9:9" x14ac:dyDescent="0.25">
      <c r="I3549"/>
    </row>
    <row r="3550" spans="9:9" x14ac:dyDescent="0.25">
      <c r="I3550"/>
    </row>
    <row r="3551" spans="9:9" x14ac:dyDescent="0.25">
      <c r="I3551"/>
    </row>
    <row r="3552" spans="9:9" x14ac:dyDescent="0.25">
      <c r="I3552"/>
    </row>
    <row r="3553" spans="9:9" x14ac:dyDescent="0.25">
      <c r="I3553"/>
    </row>
    <row r="3554" spans="9:9" x14ac:dyDescent="0.25">
      <c r="I3554"/>
    </row>
    <row r="3555" spans="9:9" x14ac:dyDescent="0.25">
      <c r="I3555"/>
    </row>
    <row r="3556" spans="9:9" x14ac:dyDescent="0.25">
      <c r="I3556"/>
    </row>
    <row r="3557" spans="9:9" x14ac:dyDescent="0.25">
      <c r="I3557"/>
    </row>
    <row r="3558" spans="9:9" x14ac:dyDescent="0.25">
      <c r="I3558"/>
    </row>
    <row r="3559" spans="9:9" x14ac:dyDescent="0.25">
      <c r="I3559"/>
    </row>
    <row r="3560" spans="9:9" x14ac:dyDescent="0.25">
      <c r="I3560"/>
    </row>
    <row r="3561" spans="9:9" x14ac:dyDescent="0.25">
      <c r="I3561"/>
    </row>
    <row r="3562" spans="9:9" x14ac:dyDescent="0.25">
      <c r="I3562"/>
    </row>
    <row r="3563" spans="9:9" x14ac:dyDescent="0.25">
      <c r="I3563"/>
    </row>
    <row r="3564" spans="9:9" x14ac:dyDescent="0.25">
      <c r="I3564"/>
    </row>
    <row r="3565" spans="9:9" x14ac:dyDescent="0.25">
      <c r="I3565"/>
    </row>
    <row r="3566" spans="9:9" x14ac:dyDescent="0.25">
      <c r="I3566"/>
    </row>
    <row r="3567" spans="9:9" x14ac:dyDescent="0.25">
      <c r="I3567"/>
    </row>
    <row r="3568" spans="9:9" x14ac:dyDescent="0.25">
      <c r="I3568"/>
    </row>
    <row r="3569" spans="9:9" x14ac:dyDescent="0.25">
      <c r="I3569"/>
    </row>
    <row r="3570" spans="9:9" x14ac:dyDescent="0.25">
      <c r="I3570"/>
    </row>
    <row r="3571" spans="9:9" x14ac:dyDescent="0.25">
      <c r="I3571"/>
    </row>
    <row r="3572" spans="9:9" x14ac:dyDescent="0.25">
      <c r="I3572"/>
    </row>
    <row r="3573" spans="9:9" x14ac:dyDescent="0.25">
      <c r="I3573"/>
    </row>
    <row r="3574" spans="9:9" x14ac:dyDescent="0.25">
      <c r="I3574"/>
    </row>
    <row r="3575" spans="9:9" x14ac:dyDescent="0.25">
      <c r="I3575"/>
    </row>
    <row r="3576" spans="9:9" x14ac:dyDescent="0.25">
      <c r="I3576"/>
    </row>
    <row r="3577" spans="9:9" x14ac:dyDescent="0.25">
      <c r="I3577"/>
    </row>
    <row r="3578" spans="9:9" x14ac:dyDescent="0.25">
      <c r="I3578"/>
    </row>
    <row r="3579" spans="9:9" x14ac:dyDescent="0.25">
      <c r="I3579"/>
    </row>
    <row r="3580" spans="9:9" x14ac:dyDescent="0.25">
      <c r="I3580"/>
    </row>
    <row r="3581" spans="9:9" x14ac:dyDescent="0.25">
      <c r="I3581"/>
    </row>
    <row r="3582" spans="9:9" x14ac:dyDescent="0.25">
      <c r="I3582"/>
    </row>
    <row r="3583" spans="9:9" x14ac:dyDescent="0.25">
      <c r="I3583"/>
    </row>
    <row r="3584" spans="9:9" x14ac:dyDescent="0.25">
      <c r="I3584"/>
    </row>
    <row r="3585" spans="9:9" x14ac:dyDescent="0.25">
      <c r="I3585"/>
    </row>
    <row r="3586" spans="9:9" x14ac:dyDescent="0.25">
      <c r="I3586"/>
    </row>
    <row r="3587" spans="9:9" x14ac:dyDescent="0.25">
      <c r="I3587"/>
    </row>
    <row r="3588" spans="9:9" x14ac:dyDescent="0.25">
      <c r="I3588"/>
    </row>
    <row r="3589" spans="9:9" x14ac:dyDescent="0.25">
      <c r="I3589"/>
    </row>
    <row r="3590" spans="9:9" x14ac:dyDescent="0.25">
      <c r="I3590"/>
    </row>
    <row r="3591" spans="9:9" x14ac:dyDescent="0.25">
      <c r="I3591"/>
    </row>
    <row r="3592" spans="9:9" x14ac:dyDescent="0.25">
      <c r="I3592"/>
    </row>
    <row r="3593" spans="9:9" x14ac:dyDescent="0.25">
      <c r="I3593"/>
    </row>
    <row r="3594" spans="9:9" x14ac:dyDescent="0.25">
      <c r="I3594"/>
    </row>
    <row r="3595" spans="9:9" x14ac:dyDescent="0.25">
      <c r="I3595"/>
    </row>
    <row r="3596" spans="9:9" x14ac:dyDescent="0.25">
      <c r="I3596"/>
    </row>
    <row r="3597" spans="9:9" x14ac:dyDescent="0.25">
      <c r="I3597"/>
    </row>
    <row r="3598" spans="9:9" x14ac:dyDescent="0.25">
      <c r="I3598"/>
    </row>
    <row r="3599" spans="9:9" x14ac:dyDescent="0.25">
      <c r="I3599"/>
    </row>
    <row r="3600" spans="9:9" x14ac:dyDescent="0.25">
      <c r="I3600"/>
    </row>
    <row r="3601" spans="9:9" x14ac:dyDescent="0.25">
      <c r="I3601"/>
    </row>
    <row r="3602" spans="9:9" x14ac:dyDescent="0.25">
      <c r="I3602"/>
    </row>
    <row r="3603" spans="9:9" x14ac:dyDescent="0.25">
      <c r="I3603"/>
    </row>
    <row r="3604" spans="9:9" x14ac:dyDescent="0.25">
      <c r="I3604"/>
    </row>
    <row r="3605" spans="9:9" x14ac:dyDescent="0.25">
      <c r="I3605"/>
    </row>
    <row r="3606" spans="9:9" x14ac:dyDescent="0.25">
      <c r="I3606"/>
    </row>
    <row r="3607" spans="9:9" x14ac:dyDescent="0.25">
      <c r="I3607"/>
    </row>
    <row r="3608" spans="9:9" x14ac:dyDescent="0.25">
      <c r="I3608"/>
    </row>
    <row r="3609" spans="9:9" x14ac:dyDescent="0.25">
      <c r="I3609"/>
    </row>
    <row r="3610" spans="9:9" x14ac:dyDescent="0.25">
      <c r="I3610"/>
    </row>
    <row r="3611" spans="9:9" x14ac:dyDescent="0.25">
      <c r="I3611"/>
    </row>
    <row r="3612" spans="9:9" x14ac:dyDescent="0.25">
      <c r="I3612"/>
    </row>
    <row r="3613" spans="9:9" x14ac:dyDescent="0.25">
      <c r="I3613"/>
    </row>
    <row r="3614" spans="9:9" x14ac:dyDescent="0.25">
      <c r="I3614"/>
    </row>
    <row r="3615" spans="9:9" x14ac:dyDescent="0.25">
      <c r="I3615"/>
    </row>
    <row r="3616" spans="9:9" x14ac:dyDescent="0.25">
      <c r="I3616"/>
    </row>
    <row r="3617" spans="9:9" x14ac:dyDescent="0.25">
      <c r="I3617"/>
    </row>
    <row r="3618" spans="9:9" x14ac:dyDescent="0.25">
      <c r="I3618"/>
    </row>
    <row r="3619" spans="9:9" x14ac:dyDescent="0.25">
      <c r="I3619"/>
    </row>
    <row r="3620" spans="9:9" x14ac:dyDescent="0.25">
      <c r="I3620"/>
    </row>
    <row r="3621" spans="9:9" x14ac:dyDescent="0.25">
      <c r="I3621"/>
    </row>
    <row r="3622" spans="9:9" x14ac:dyDescent="0.25">
      <c r="I3622"/>
    </row>
    <row r="3623" spans="9:9" x14ac:dyDescent="0.25">
      <c r="I3623"/>
    </row>
    <row r="3624" spans="9:9" x14ac:dyDescent="0.25">
      <c r="I3624"/>
    </row>
    <row r="3625" spans="9:9" x14ac:dyDescent="0.25">
      <c r="I3625"/>
    </row>
    <row r="3626" spans="9:9" x14ac:dyDescent="0.25">
      <c r="I3626"/>
    </row>
    <row r="3627" spans="9:9" x14ac:dyDescent="0.25">
      <c r="I3627"/>
    </row>
    <row r="3628" spans="9:9" x14ac:dyDescent="0.25">
      <c r="I3628"/>
    </row>
    <row r="3629" spans="9:9" x14ac:dyDescent="0.25">
      <c r="I3629"/>
    </row>
    <row r="3630" spans="9:9" x14ac:dyDescent="0.25">
      <c r="I3630"/>
    </row>
    <row r="3631" spans="9:9" x14ac:dyDescent="0.25">
      <c r="I3631"/>
    </row>
    <row r="3632" spans="9:9" x14ac:dyDescent="0.25">
      <c r="I3632"/>
    </row>
    <row r="3633" spans="9:9" x14ac:dyDescent="0.25">
      <c r="I3633"/>
    </row>
    <row r="3634" spans="9:9" x14ac:dyDescent="0.25">
      <c r="I3634"/>
    </row>
    <row r="3635" spans="9:9" x14ac:dyDescent="0.25">
      <c r="I3635"/>
    </row>
    <row r="3636" spans="9:9" x14ac:dyDescent="0.25">
      <c r="I3636"/>
    </row>
    <row r="3637" spans="9:9" x14ac:dyDescent="0.25">
      <c r="I3637"/>
    </row>
    <row r="3638" spans="9:9" x14ac:dyDescent="0.25">
      <c r="I3638"/>
    </row>
    <row r="3639" spans="9:9" x14ac:dyDescent="0.25">
      <c r="I3639"/>
    </row>
    <row r="3640" spans="9:9" x14ac:dyDescent="0.25">
      <c r="I3640"/>
    </row>
    <row r="3641" spans="9:9" x14ac:dyDescent="0.25">
      <c r="I3641"/>
    </row>
    <row r="3642" spans="9:9" x14ac:dyDescent="0.25">
      <c r="I3642"/>
    </row>
    <row r="3643" spans="9:9" x14ac:dyDescent="0.25">
      <c r="I3643"/>
    </row>
    <row r="3644" spans="9:9" x14ac:dyDescent="0.25">
      <c r="I3644"/>
    </row>
    <row r="3645" spans="9:9" x14ac:dyDescent="0.25">
      <c r="I3645"/>
    </row>
    <row r="3646" spans="9:9" x14ac:dyDescent="0.25">
      <c r="I3646"/>
    </row>
    <row r="3647" spans="9:9" x14ac:dyDescent="0.25">
      <c r="I3647"/>
    </row>
    <row r="3648" spans="9:9" x14ac:dyDescent="0.25">
      <c r="I3648"/>
    </row>
    <row r="3649" spans="9:9" x14ac:dyDescent="0.25">
      <c r="I3649"/>
    </row>
    <row r="3650" spans="9:9" x14ac:dyDescent="0.25">
      <c r="I3650"/>
    </row>
    <row r="3651" spans="9:9" x14ac:dyDescent="0.25">
      <c r="I3651"/>
    </row>
    <row r="3652" spans="9:9" x14ac:dyDescent="0.25">
      <c r="I3652"/>
    </row>
    <row r="3653" spans="9:9" x14ac:dyDescent="0.25">
      <c r="I3653"/>
    </row>
    <row r="3654" spans="9:9" x14ac:dyDescent="0.25">
      <c r="I3654"/>
    </row>
    <row r="3655" spans="9:9" x14ac:dyDescent="0.25">
      <c r="I3655"/>
    </row>
    <row r="3656" spans="9:9" x14ac:dyDescent="0.25">
      <c r="I3656"/>
    </row>
    <row r="3657" spans="9:9" x14ac:dyDescent="0.25">
      <c r="I3657"/>
    </row>
    <row r="3658" spans="9:9" x14ac:dyDescent="0.25">
      <c r="I3658"/>
    </row>
    <row r="3659" spans="9:9" x14ac:dyDescent="0.25">
      <c r="I3659"/>
    </row>
    <row r="3660" spans="9:9" x14ac:dyDescent="0.25">
      <c r="I3660"/>
    </row>
    <row r="3661" spans="9:9" x14ac:dyDescent="0.25">
      <c r="I3661"/>
    </row>
    <row r="3662" spans="9:9" x14ac:dyDescent="0.25">
      <c r="I3662"/>
    </row>
    <row r="3663" spans="9:9" x14ac:dyDescent="0.25">
      <c r="I3663"/>
    </row>
    <row r="3664" spans="9:9" x14ac:dyDescent="0.25">
      <c r="I3664"/>
    </row>
    <row r="3665" spans="9:9" x14ac:dyDescent="0.25">
      <c r="I3665"/>
    </row>
    <row r="3666" spans="9:9" x14ac:dyDescent="0.25">
      <c r="I3666"/>
    </row>
    <row r="3667" spans="9:9" x14ac:dyDescent="0.25">
      <c r="I3667"/>
    </row>
    <row r="3668" spans="9:9" x14ac:dyDescent="0.25">
      <c r="I3668"/>
    </row>
    <row r="3669" spans="9:9" x14ac:dyDescent="0.25">
      <c r="I3669"/>
    </row>
    <row r="3670" spans="9:9" x14ac:dyDescent="0.25">
      <c r="I3670"/>
    </row>
    <row r="3671" spans="9:9" x14ac:dyDescent="0.25">
      <c r="I3671"/>
    </row>
    <row r="3672" spans="9:9" x14ac:dyDescent="0.25">
      <c r="I3672"/>
    </row>
    <row r="3673" spans="9:9" x14ac:dyDescent="0.25">
      <c r="I3673"/>
    </row>
    <row r="3674" spans="9:9" x14ac:dyDescent="0.25">
      <c r="I3674"/>
    </row>
    <row r="3675" spans="9:9" x14ac:dyDescent="0.25">
      <c r="I3675"/>
    </row>
    <row r="3676" spans="9:9" x14ac:dyDescent="0.25">
      <c r="I3676"/>
    </row>
    <row r="3677" spans="9:9" x14ac:dyDescent="0.25">
      <c r="I3677"/>
    </row>
    <row r="3678" spans="9:9" x14ac:dyDescent="0.25">
      <c r="I3678"/>
    </row>
    <row r="3679" spans="9:9" x14ac:dyDescent="0.25">
      <c r="I3679"/>
    </row>
    <row r="3680" spans="9:9" x14ac:dyDescent="0.25">
      <c r="I3680"/>
    </row>
    <row r="3681" spans="9:9" x14ac:dyDescent="0.25">
      <c r="I3681"/>
    </row>
    <row r="3682" spans="9:9" x14ac:dyDescent="0.25">
      <c r="I3682"/>
    </row>
    <row r="3683" spans="9:9" x14ac:dyDescent="0.25">
      <c r="I3683"/>
    </row>
    <row r="3684" spans="9:9" x14ac:dyDescent="0.25">
      <c r="I3684"/>
    </row>
    <row r="3685" spans="9:9" x14ac:dyDescent="0.25">
      <c r="I3685"/>
    </row>
    <row r="3686" spans="9:9" x14ac:dyDescent="0.25">
      <c r="I3686"/>
    </row>
    <row r="3687" spans="9:9" x14ac:dyDescent="0.25">
      <c r="I3687"/>
    </row>
    <row r="3688" spans="9:9" x14ac:dyDescent="0.25">
      <c r="I3688"/>
    </row>
    <row r="3689" spans="9:9" x14ac:dyDescent="0.25">
      <c r="I3689"/>
    </row>
    <row r="3690" spans="9:9" x14ac:dyDescent="0.25">
      <c r="I3690"/>
    </row>
    <row r="3691" spans="9:9" x14ac:dyDescent="0.25">
      <c r="I3691"/>
    </row>
    <row r="3692" spans="9:9" x14ac:dyDescent="0.25">
      <c r="I3692"/>
    </row>
    <row r="3693" spans="9:9" x14ac:dyDescent="0.25">
      <c r="I3693"/>
    </row>
    <row r="3694" spans="9:9" x14ac:dyDescent="0.25">
      <c r="I3694"/>
    </row>
    <row r="3695" spans="9:9" x14ac:dyDescent="0.25">
      <c r="I3695"/>
    </row>
    <row r="3696" spans="9:9" x14ac:dyDescent="0.25">
      <c r="I3696"/>
    </row>
    <row r="3697" spans="9:9" x14ac:dyDescent="0.25">
      <c r="I3697"/>
    </row>
    <row r="3698" spans="9:9" x14ac:dyDescent="0.25">
      <c r="I3698"/>
    </row>
    <row r="3699" spans="9:9" x14ac:dyDescent="0.25">
      <c r="I3699"/>
    </row>
    <row r="3700" spans="9:9" x14ac:dyDescent="0.25">
      <c r="I3700"/>
    </row>
    <row r="3701" spans="9:9" x14ac:dyDescent="0.25">
      <c r="I3701"/>
    </row>
    <row r="3702" spans="9:9" x14ac:dyDescent="0.25">
      <c r="I3702"/>
    </row>
    <row r="3703" spans="9:9" x14ac:dyDescent="0.25">
      <c r="I3703"/>
    </row>
    <row r="3704" spans="9:9" x14ac:dyDescent="0.25">
      <c r="I3704"/>
    </row>
    <row r="3705" spans="9:9" x14ac:dyDescent="0.25">
      <c r="I3705"/>
    </row>
    <row r="3706" spans="9:9" x14ac:dyDescent="0.25">
      <c r="I3706"/>
    </row>
    <row r="3707" spans="9:9" x14ac:dyDescent="0.25">
      <c r="I3707"/>
    </row>
    <row r="3708" spans="9:9" x14ac:dyDescent="0.25">
      <c r="I3708"/>
    </row>
    <row r="3709" spans="9:9" x14ac:dyDescent="0.25">
      <c r="I3709"/>
    </row>
    <row r="3710" spans="9:9" x14ac:dyDescent="0.25">
      <c r="I3710"/>
    </row>
    <row r="3711" spans="9:9" x14ac:dyDescent="0.25">
      <c r="I3711"/>
    </row>
    <row r="3712" spans="9:9" x14ac:dyDescent="0.25">
      <c r="I3712"/>
    </row>
    <row r="3713" spans="9:9" x14ac:dyDescent="0.25">
      <c r="I3713"/>
    </row>
    <row r="3714" spans="9:9" x14ac:dyDescent="0.25">
      <c r="I3714"/>
    </row>
    <row r="3715" spans="9:9" x14ac:dyDescent="0.25">
      <c r="I3715"/>
    </row>
    <row r="3716" spans="9:9" x14ac:dyDescent="0.25">
      <c r="I3716"/>
    </row>
    <row r="3717" spans="9:9" x14ac:dyDescent="0.25">
      <c r="I3717"/>
    </row>
    <row r="3718" spans="9:9" x14ac:dyDescent="0.25">
      <c r="I3718"/>
    </row>
    <row r="3719" spans="9:9" x14ac:dyDescent="0.25">
      <c r="I3719"/>
    </row>
    <row r="3720" spans="9:9" x14ac:dyDescent="0.25">
      <c r="I3720"/>
    </row>
    <row r="3721" spans="9:9" x14ac:dyDescent="0.25">
      <c r="I3721"/>
    </row>
    <row r="3722" spans="9:9" x14ac:dyDescent="0.25">
      <c r="I3722"/>
    </row>
    <row r="3723" spans="9:9" x14ac:dyDescent="0.25">
      <c r="I3723"/>
    </row>
    <row r="3724" spans="9:9" x14ac:dyDescent="0.25">
      <c r="I3724"/>
    </row>
    <row r="3725" spans="9:9" x14ac:dyDescent="0.25">
      <c r="I3725"/>
    </row>
    <row r="3726" spans="9:9" x14ac:dyDescent="0.25">
      <c r="I3726"/>
    </row>
    <row r="3727" spans="9:9" x14ac:dyDescent="0.25">
      <c r="I3727"/>
    </row>
    <row r="3728" spans="9:9" x14ac:dyDescent="0.25">
      <c r="I3728"/>
    </row>
    <row r="3729" spans="9:9" x14ac:dyDescent="0.25">
      <c r="I3729"/>
    </row>
    <row r="3730" spans="9:9" x14ac:dyDescent="0.25">
      <c r="I3730"/>
    </row>
    <row r="3731" spans="9:9" x14ac:dyDescent="0.25">
      <c r="I3731"/>
    </row>
    <row r="3732" spans="9:9" x14ac:dyDescent="0.25">
      <c r="I3732"/>
    </row>
    <row r="3733" spans="9:9" x14ac:dyDescent="0.25">
      <c r="I3733"/>
    </row>
    <row r="3734" spans="9:9" x14ac:dyDescent="0.25">
      <c r="I3734"/>
    </row>
    <row r="3735" spans="9:9" x14ac:dyDescent="0.25">
      <c r="I3735"/>
    </row>
    <row r="3736" spans="9:9" x14ac:dyDescent="0.25">
      <c r="I3736"/>
    </row>
    <row r="3737" spans="9:9" x14ac:dyDescent="0.25">
      <c r="I3737"/>
    </row>
    <row r="3738" spans="9:9" x14ac:dyDescent="0.25">
      <c r="I3738"/>
    </row>
    <row r="3739" spans="9:9" x14ac:dyDescent="0.25">
      <c r="I3739"/>
    </row>
    <row r="3740" spans="9:9" x14ac:dyDescent="0.25">
      <c r="I3740"/>
    </row>
    <row r="3741" spans="9:9" x14ac:dyDescent="0.25">
      <c r="I3741"/>
    </row>
    <row r="3742" spans="9:9" x14ac:dyDescent="0.25">
      <c r="I3742"/>
    </row>
    <row r="3743" spans="9:9" x14ac:dyDescent="0.25">
      <c r="I3743"/>
    </row>
    <row r="3744" spans="9:9" x14ac:dyDescent="0.25">
      <c r="I3744"/>
    </row>
    <row r="3745" spans="9:9" x14ac:dyDescent="0.25">
      <c r="I3745"/>
    </row>
    <row r="3746" spans="9:9" x14ac:dyDescent="0.25">
      <c r="I3746"/>
    </row>
    <row r="3747" spans="9:9" x14ac:dyDescent="0.25">
      <c r="I3747"/>
    </row>
    <row r="3748" spans="9:9" x14ac:dyDescent="0.25">
      <c r="I3748"/>
    </row>
    <row r="3749" spans="9:9" x14ac:dyDescent="0.25">
      <c r="I3749"/>
    </row>
    <row r="3750" spans="9:9" x14ac:dyDescent="0.25">
      <c r="I3750"/>
    </row>
    <row r="3751" spans="9:9" x14ac:dyDescent="0.25">
      <c r="I3751"/>
    </row>
    <row r="3752" spans="9:9" x14ac:dyDescent="0.25">
      <c r="I3752"/>
    </row>
    <row r="3753" spans="9:9" x14ac:dyDescent="0.25">
      <c r="I3753"/>
    </row>
    <row r="3754" spans="9:9" x14ac:dyDescent="0.25">
      <c r="I3754"/>
    </row>
    <row r="3755" spans="9:9" x14ac:dyDescent="0.25">
      <c r="I3755"/>
    </row>
    <row r="3756" spans="9:9" x14ac:dyDescent="0.25">
      <c r="I3756"/>
    </row>
    <row r="3757" spans="9:9" x14ac:dyDescent="0.25">
      <c r="I3757"/>
    </row>
    <row r="3758" spans="9:9" x14ac:dyDescent="0.25">
      <c r="I3758"/>
    </row>
    <row r="3759" spans="9:9" x14ac:dyDescent="0.25">
      <c r="I3759"/>
    </row>
    <row r="3760" spans="9:9" x14ac:dyDescent="0.25">
      <c r="I3760"/>
    </row>
    <row r="3761" spans="9:9" x14ac:dyDescent="0.25">
      <c r="I3761"/>
    </row>
    <row r="3762" spans="9:9" x14ac:dyDescent="0.25">
      <c r="I3762"/>
    </row>
    <row r="3763" spans="9:9" x14ac:dyDescent="0.25">
      <c r="I3763"/>
    </row>
    <row r="3764" spans="9:9" x14ac:dyDescent="0.25">
      <c r="I3764"/>
    </row>
    <row r="3765" spans="9:9" x14ac:dyDescent="0.25">
      <c r="I3765"/>
    </row>
    <row r="3766" spans="9:9" x14ac:dyDescent="0.25">
      <c r="I3766"/>
    </row>
    <row r="3767" spans="9:9" x14ac:dyDescent="0.25">
      <c r="I3767"/>
    </row>
    <row r="3768" spans="9:9" x14ac:dyDescent="0.25">
      <c r="I3768"/>
    </row>
    <row r="3769" spans="9:9" x14ac:dyDescent="0.25">
      <c r="I3769"/>
    </row>
    <row r="3770" spans="9:9" x14ac:dyDescent="0.25">
      <c r="I3770"/>
    </row>
    <row r="3771" spans="9:9" x14ac:dyDescent="0.25">
      <c r="I3771"/>
    </row>
    <row r="3772" spans="9:9" x14ac:dyDescent="0.25">
      <c r="I3772"/>
    </row>
    <row r="3773" spans="9:9" x14ac:dyDescent="0.25">
      <c r="I3773"/>
    </row>
    <row r="3774" spans="9:9" x14ac:dyDescent="0.25">
      <c r="I3774"/>
    </row>
    <row r="3775" spans="9:9" x14ac:dyDescent="0.25">
      <c r="I3775"/>
    </row>
    <row r="3776" spans="9:9" x14ac:dyDescent="0.25">
      <c r="I3776"/>
    </row>
    <row r="3777" spans="9:9" x14ac:dyDescent="0.25">
      <c r="I3777"/>
    </row>
    <row r="3778" spans="9:9" x14ac:dyDescent="0.25">
      <c r="I3778"/>
    </row>
    <row r="3779" spans="9:9" x14ac:dyDescent="0.25">
      <c r="I3779"/>
    </row>
    <row r="3780" spans="9:9" x14ac:dyDescent="0.25">
      <c r="I3780"/>
    </row>
    <row r="3781" spans="9:9" x14ac:dyDescent="0.25">
      <c r="I3781"/>
    </row>
    <row r="3782" spans="9:9" x14ac:dyDescent="0.25">
      <c r="I3782"/>
    </row>
    <row r="3783" spans="9:9" x14ac:dyDescent="0.25">
      <c r="I3783"/>
    </row>
    <row r="3784" spans="9:9" x14ac:dyDescent="0.25">
      <c r="I3784"/>
    </row>
    <row r="3785" spans="9:9" x14ac:dyDescent="0.25">
      <c r="I3785"/>
    </row>
    <row r="3786" spans="9:9" x14ac:dyDescent="0.25">
      <c r="I3786"/>
    </row>
    <row r="3787" spans="9:9" x14ac:dyDescent="0.25">
      <c r="I3787"/>
    </row>
    <row r="3788" spans="9:9" x14ac:dyDescent="0.25">
      <c r="I3788"/>
    </row>
    <row r="3789" spans="9:9" x14ac:dyDescent="0.25">
      <c r="I3789"/>
    </row>
    <row r="3790" spans="9:9" x14ac:dyDescent="0.25">
      <c r="I3790"/>
    </row>
    <row r="3791" spans="9:9" x14ac:dyDescent="0.25">
      <c r="I3791"/>
    </row>
    <row r="3792" spans="9:9" x14ac:dyDescent="0.25">
      <c r="I3792"/>
    </row>
    <row r="3793" spans="9:9" x14ac:dyDescent="0.25">
      <c r="I3793"/>
    </row>
    <row r="3794" spans="9:9" x14ac:dyDescent="0.25">
      <c r="I3794"/>
    </row>
    <row r="3795" spans="9:9" x14ac:dyDescent="0.25">
      <c r="I3795"/>
    </row>
    <row r="3796" spans="9:9" x14ac:dyDescent="0.25">
      <c r="I3796"/>
    </row>
    <row r="3797" spans="9:9" x14ac:dyDescent="0.25">
      <c r="I3797"/>
    </row>
    <row r="3798" spans="9:9" x14ac:dyDescent="0.25">
      <c r="I3798"/>
    </row>
    <row r="3799" spans="9:9" x14ac:dyDescent="0.25">
      <c r="I3799"/>
    </row>
    <row r="3800" spans="9:9" x14ac:dyDescent="0.25">
      <c r="I3800"/>
    </row>
    <row r="3801" spans="9:9" x14ac:dyDescent="0.25">
      <c r="I3801"/>
    </row>
    <row r="3802" spans="9:9" x14ac:dyDescent="0.25">
      <c r="I3802"/>
    </row>
    <row r="3803" spans="9:9" x14ac:dyDescent="0.25">
      <c r="I3803"/>
    </row>
    <row r="3804" spans="9:9" x14ac:dyDescent="0.25">
      <c r="I3804"/>
    </row>
    <row r="3805" spans="9:9" x14ac:dyDescent="0.25">
      <c r="I3805"/>
    </row>
    <row r="3806" spans="9:9" x14ac:dyDescent="0.25">
      <c r="I3806"/>
    </row>
    <row r="3807" spans="9:9" x14ac:dyDescent="0.25">
      <c r="I3807"/>
    </row>
    <row r="3808" spans="9:9" x14ac:dyDescent="0.25">
      <c r="I3808"/>
    </row>
    <row r="3809" spans="9:9" x14ac:dyDescent="0.25">
      <c r="I3809"/>
    </row>
    <row r="3810" spans="9:9" x14ac:dyDescent="0.25">
      <c r="I3810"/>
    </row>
    <row r="3811" spans="9:9" x14ac:dyDescent="0.25">
      <c r="I3811"/>
    </row>
    <row r="3812" spans="9:9" x14ac:dyDescent="0.25">
      <c r="I3812"/>
    </row>
    <row r="3813" spans="9:9" x14ac:dyDescent="0.25">
      <c r="I3813"/>
    </row>
    <row r="3814" spans="9:9" x14ac:dyDescent="0.25">
      <c r="I3814"/>
    </row>
    <row r="3815" spans="9:9" x14ac:dyDescent="0.25">
      <c r="I3815"/>
    </row>
    <row r="3816" spans="9:9" x14ac:dyDescent="0.25">
      <c r="I3816"/>
    </row>
    <row r="3817" spans="9:9" x14ac:dyDescent="0.25">
      <c r="I3817"/>
    </row>
    <row r="3818" spans="9:9" x14ac:dyDescent="0.25">
      <c r="I3818"/>
    </row>
    <row r="3819" spans="9:9" x14ac:dyDescent="0.25">
      <c r="I3819"/>
    </row>
    <row r="3820" spans="9:9" x14ac:dyDescent="0.25">
      <c r="I3820"/>
    </row>
    <row r="3821" spans="9:9" x14ac:dyDescent="0.25">
      <c r="I3821"/>
    </row>
    <row r="3822" spans="9:9" x14ac:dyDescent="0.25">
      <c r="I3822"/>
    </row>
    <row r="3823" spans="9:9" x14ac:dyDescent="0.25">
      <c r="I3823"/>
    </row>
    <row r="3824" spans="9:9" x14ac:dyDescent="0.25">
      <c r="I3824"/>
    </row>
    <row r="3825" spans="9:9" x14ac:dyDescent="0.25">
      <c r="I3825"/>
    </row>
    <row r="3826" spans="9:9" x14ac:dyDescent="0.25">
      <c r="I3826"/>
    </row>
    <row r="3827" spans="9:9" x14ac:dyDescent="0.25">
      <c r="I3827"/>
    </row>
    <row r="3828" spans="9:9" x14ac:dyDescent="0.25">
      <c r="I3828"/>
    </row>
    <row r="3829" spans="9:9" x14ac:dyDescent="0.25">
      <c r="I3829"/>
    </row>
    <row r="3830" spans="9:9" x14ac:dyDescent="0.25">
      <c r="I3830"/>
    </row>
    <row r="3831" spans="9:9" x14ac:dyDescent="0.25">
      <c r="I3831"/>
    </row>
    <row r="3832" spans="9:9" x14ac:dyDescent="0.25">
      <c r="I3832"/>
    </row>
    <row r="3833" spans="9:9" x14ac:dyDescent="0.25">
      <c r="I3833"/>
    </row>
    <row r="3834" spans="9:9" x14ac:dyDescent="0.25">
      <c r="I3834"/>
    </row>
    <row r="3835" spans="9:9" x14ac:dyDescent="0.25">
      <c r="I3835"/>
    </row>
    <row r="3836" spans="9:9" x14ac:dyDescent="0.25">
      <c r="I3836"/>
    </row>
    <row r="3837" spans="9:9" x14ac:dyDescent="0.25">
      <c r="I3837"/>
    </row>
    <row r="3838" spans="9:9" x14ac:dyDescent="0.25">
      <c r="I3838"/>
    </row>
    <row r="3839" spans="9:9" x14ac:dyDescent="0.25">
      <c r="I3839"/>
    </row>
    <row r="3840" spans="9:9" x14ac:dyDescent="0.25">
      <c r="I3840"/>
    </row>
    <row r="3841" spans="9:9" x14ac:dyDescent="0.25">
      <c r="I3841"/>
    </row>
    <row r="3842" spans="9:9" x14ac:dyDescent="0.25">
      <c r="I3842"/>
    </row>
    <row r="3843" spans="9:9" x14ac:dyDescent="0.25">
      <c r="I3843"/>
    </row>
    <row r="3844" spans="9:9" x14ac:dyDescent="0.25">
      <c r="I3844"/>
    </row>
    <row r="3845" spans="9:9" x14ac:dyDescent="0.25">
      <c r="I3845"/>
    </row>
    <row r="3846" spans="9:9" x14ac:dyDescent="0.25">
      <c r="I3846"/>
    </row>
    <row r="3847" spans="9:9" x14ac:dyDescent="0.25">
      <c r="I3847"/>
    </row>
    <row r="3848" spans="9:9" x14ac:dyDescent="0.25">
      <c r="I3848"/>
    </row>
    <row r="3849" spans="9:9" x14ac:dyDescent="0.25">
      <c r="I3849"/>
    </row>
    <row r="3850" spans="9:9" x14ac:dyDescent="0.25">
      <c r="I3850"/>
    </row>
    <row r="3851" spans="9:9" x14ac:dyDescent="0.25">
      <c r="I3851"/>
    </row>
    <row r="3852" spans="9:9" x14ac:dyDescent="0.25">
      <c r="I3852"/>
    </row>
    <row r="3853" spans="9:9" x14ac:dyDescent="0.25">
      <c r="I3853"/>
    </row>
    <row r="3854" spans="9:9" x14ac:dyDescent="0.25">
      <c r="I3854"/>
    </row>
    <row r="3855" spans="9:9" x14ac:dyDescent="0.25">
      <c r="I3855"/>
    </row>
    <row r="3856" spans="9:9" x14ac:dyDescent="0.25">
      <c r="I3856"/>
    </row>
    <row r="3857" spans="9:9" x14ac:dyDescent="0.25">
      <c r="I3857"/>
    </row>
    <row r="3858" spans="9:9" x14ac:dyDescent="0.25">
      <c r="I3858"/>
    </row>
    <row r="3859" spans="9:9" x14ac:dyDescent="0.25">
      <c r="I3859"/>
    </row>
    <row r="3860" spans="9:9" x14ac:dyDescent="0.25">
      <c r="I3860"/>
    </row>
    <row r="3861" spans="9:9" x14ac:dyDescent="0.25">
      <c r="I3861"/>
    </row>
    <row r="3862" spans="9:9" x14ac:dyDescent="0.25">
      <c r="I3862"/>
    </row>
    <row r="3863" spans="9:9" x14ac:dyDescent="0.25">
      <c r="I3863"/>
    </row>
    <row r="3864" spans="9:9" x14ac:dyDescent="0.25">
      <c r="I3864"/>
    </row>
    <row r="3865" spans="9:9" x14ac:dyDescent="0.25">
      <c r="I3865"/>
    </row>
    <row r="3866" spans="9:9" x14ac:dyDescent="0.25">
      <c r="I3866"/>
    </row>
    <row r="3867" spans="9:9" x14ac:dyDescent="0.25">
      <c r="I3867"/>
    </row>
    <row r="3868" spans="9:9" x14ac:dyDescent="0.25">
      <c r="I3868"/>
    </row>
    <row r="3869" spans="9:9" x14ac:dyDescent="0.25">
      <c r="I3869"/>
    </row>
    <row r="3870" spans="9:9" x14ac:dyDescent="0.25">
      <c r="I3870"/>
    </row>
    <row r="3871" spans="9:9" x14ac:dyDescent="0.25">
      <c r="I3871"/>
    </row>
    <row r="3872" spans="9:9" x14ac:dyDescent="0.25">
      <c r="I3872"/>
    </row>
    <row r="3873" spans="9:9" x14ac:dyDescent="0.25">
      <c r="I3873"/>
    </row>
    <row r="3874" spans="9:9" x14ac:dyDescent="0.25">
      <c r="I3874"/>
    </row>
    <row r="3875" spans="9:9" x14ac:dyDescent="0.25">
      <c r="I3875"/>
    </row>
    <row r="3876" spans="9:9" x14ac:dyDescent="0.25">
      <c r="I3876"/>
    </row>
    <row r="3877" spans="9:9" x14ac:dyDescent="0.25">
      <c r="I3877"/>
    </row>
    <row r="3878" spans="9:9" x14ac:dyDescent="0.25">
      <c r="I3878"/>
    </row>
    <row r="3879" spans="9:9" x14ac:dyDescent="0.25">
      <c r="I3879"/>
    </row>
    <row r="3880" spans="9:9" x14ac:dyDescent="0.25">
      <c r="I3880"/>
    </row>
    <row r="3881" spans="9:9" x14ac:dyDescent="0.25">
      <c r="I3881"/>
    </row>
    <row r="3882" spans="9:9" x14ac:dyDescent="0.25">
      <c r="I3882"/>
    </row>
    <row r="3883" spans="9:9" x14ac:dyDescent="0.25">
      <c r="I3883"/>
    </row>
    <row r="3884" spans="9:9" x14ac:dyDescent="0.25">
      <c r="I3884"/>
    </row>
    <row r="3885" spans="9:9" x14ac:dyDescent="0.25">
      <c r="I3885"/>
    </row>
    <row r="3886" spans="9:9" x14ac:dyDescent="0.25">
      <c r="I3886"/>
    </row>
    <row r="3887" spans="9:9" x14ac:dyDescent="0.25">
      <c r="I3887"/>
    </row>
    <row r="3888" spans="9:9" x14ac:dyDescent="0.25">
      <c r="I3888"/>
    </row>
    <row r="3889" spans="9:9" x14ac:dyDescent="0.25">
      <c r="I3889"/>
    </row>
    <row r="3890" spans="9:9" x14ac:dyDescent="0.25">
      <c r="I3890"/>
    </row>
    <row r="3891" spans="9:9" x14ac:dyDescent="0.25">
      <c r="I3891"/>
    </row>
    <row r="3892" spans="9:9" x14ac:dyDescent="0.25">
      <c r="I3892"/>
    </row>
    <row r="3893" spans="9:9" x14ac:dyDescent="0.25">
      <c r="I3893"/>
    </row>
    <row r="3894" spans="9:9" x14ac:dyDescent="0.25">
      <c r="I3894"/>
    </row>
    <row r="3895" spans="9:9" x14ac:dyDescent="0.25">
      <c r="I3895"/>
    </row>
    <row r="3896" spans="9:9" x14ac:dyDescent="0.25">
      <c r="I3896"/>
    </row>
    <row r="3897" spans="9:9" x14ac:dyDescent="0.25">
      <c r="I3897"/>
    </row>
    <row r="3898" spans="9:9" x14ac:dyDescent="0.25">
      <c r="I3898"/>
    </row>
    <row r="3899" spans="9:9" x14ac:dyDescent="0.25">
      <c r="I3899"/>
    </row>
    <row r="3900" spans="9:9" x14ac:dyDescent="0.25">
      <c r="I3900"/>
    </row>
    <row r="3901" spans="9:9" x14ac:dyDescent="0.25">
      <c r="I3901"/>
    </row>
    <row r="3902" spans="9:9" x14ac:dyDescent="0.25">
      <c r="I3902"/>
    </row>
    <row r="3903" spans="9:9" x14ac:dyDescent="0.25">
      <c r="I3903"/>
    </row>
    <row r="3904" spans="9:9" x14ac:dyDescent="0.25">
      <c r="I3904"/>
    </row>
    <row r="3905" spans="9:9" x14ac:dyDescent="0.25">
      <c r="I3905"/>
    </row>
    <row r="3906" spans="9:9" x14ac:dyDescent="0.25">
      <c r="I3906"/>
    </row>
    <row r="3907" spans="9:9" x14ac:dyDescent="0.25">
      <c r="I3907"/>
    </row>
    <row r="3908" spans="9:9" x14ac:dyDescent="0.25">
      <c r="I3908"/>
    </row>
    <row r="3909" spans="9:9" x14ac:dyDescent="0.25">
      <c r="I3909"/>
    </row>
    <row r="3910" spans="9:9" x14ac:dyDescent="0.25">
      <c r="I3910"/>
    </row>
    <row r="3911" spans="9:9" x14ac:dyDescent="0.25">
      <c r="I3911"/>
    </row>
    <row r="3912" spans="9:9" x14ac:dyDescent="0.25">
      <c r="I3912"/>
    </row>
    <row r="3913" spans="9:9" x14ac:dyDescent="0.25">
      <c r="I3913"/>
    </row>
    <row r="3914" spans="9:9" x14ac:dyDescent="0.25">
      <c r="I3914"/>
    </row>
    <row r="3915" spans="9:9" x14ac:dyDescent="0.25">
      <c r="I3915"/>
    </row>
    <row r="3916" spans="9:9" x14ac:dyDescent="0.25">
      <c r="I3916"/>
    </row>
    <row r="3917" spans="9:9" x14ac:dyDescent="0.25">
      <c r="I3917"/>
    </row>
    <row r="3918" spans="9:9" x14ac:dyDescent="0.25">
      <c r="I3918"/>
    </row>
    <row r="3919" spans="9:9" x14ac:dyDescent="0.25">
      <c r="I3919"/>
    </row>
    <row r="3920" spans="9:9" x14ac:dyDescent="0.25">
      <c r="I3920"/>
    </row>
    <row r="3921" spans="9:9" x14ac:dyDescent="0.25">
      <c r="I3921"/>
    </row>
    <row r="3922" spans="9:9" x14ac:dyDescent="0.25">
      <c r="I3922"/>
    </row>
    <row r="3923" spans="9:9" x14ac:dyDescent="0.25">
      <c r="I3923"/>
    </row>
    <row r="3924" spans="9:9" x14ac:dyDescent="0.25">
      <c r="I3924"/>
    </row>
    <row r="3925" spans="9:9" x14ac:dyDescent="0.25">
      <c r="I3925"/>
    </row>
    <row r="3926" spans="9:9" x14ac:dyDescent="0.25">
      <c r="I3926"/>
    </row>
    <row r="3927" spans="9:9" x14ac:dyDescent="0.25">
      <c r="I3927"/>
    </row>
    <row r="3928" spans="9:9" x14ac:dyDescent="0.25">
      <c r="I3928"/>
    </row>
    <row r="3929" spans="9:9" x14ac:dyDescent="0.25">
      <c r="I3929"/>
    </row>
    <row r="3930" spans="9:9" x14ac:dyDescent="0.25">
      <c r="I3930"/>
    </row>
    <row r="3931" spans="9:9" x14ac:dyDescent="0.25">
      <c r="I3931"/>
    </row>
    <row r="3932" spans="9:9" x14ac:dyDescent="0.25">
      <c r="I3932"/>
    </row>
    <row r="3933" spans="9:9" x14ac:dyDescent="0.25">
      <c r="I3933"/>
    </row>
    <row r="3934" spans="9:9" x14ac:dyDescent="0.25">
      <c r="I3934"/>
    </row>
    <row r="3935" spans="9:9" x14ac:dyDescent="0.25">
      <c r="I3935"/>
    </row>
    <row r="3936" spans="9:9" x14ac:dyDescent="0.25">
      <c r="I3936"/>
    </row>
    <row r="3937" spans="9:9" x14ac:dyDescent="0.25">
      <c r="I3937"/>
    </row>
    <row r="3938" spans="9:9" x14ac:dyDescent="0.25">
      <c r="I3938"/>
    </row>
    <row r="3939" spans="9:9" x14ac:dyDescent="0.25">
      <c r="I3939"/>
    </row>
    <row r="3940" spans="9:9" x14ac:dyDescent="0.25">
      <c r="I3940"/>
    </row>
    <row r="3941" spans="9:9" x14ac:dyDescent="0.25">
      <c r="I3941"/>
    </row>
    <row r="3942" spans="9:9" x14ac:dyDescent="0.25">
      <c r="I3942"/>
    </row>
    <row r="3943" spans="9:9" x14ac:dyDescent="0.25">
      <c r="I3943"/>
    </row>
    <row r="3944" spans="9:9" x14ac:dyDescent="0.25">
      <c r="I3944"/>
    </row>
    <row r="3945" spans="9:9" x14ac:dyDescent="0.25">
      <c r="I3945"/>
    </row>
    <row r="3946" spans="9:9" x14ac:dyDescent="0.25">
      <c r="I3946"/>
    </row>
    <row r="3947" spans="9:9" x14ac:dyDescent="0.25">
      <c r="I3947"/>
    </row>
    <row r="3948" spans="9:9" x14ac:dyDescent="0.25">
      <c r="I3948"/>
    </row>
    <row r="3949" spans="9:9" x14ac:dyDescent="0.25">
      <c r="I3949"/>
    </row>
    <row r="3950" spans="9:9" x14ac:dyDescent="0.25">
      <c r="I3950"/>
    </row>
    <row r="3951" spans="9:9" x14ac:dyDescent="0.25">
      <c r="I3951"/>
    </row>
    <row r="3952" spans="9:9" x14ac:dyDescent="0.25">
      <c r="I3952"/>
    </row>
    <row r="3953" spans="9:9" x14ac:dyDescent="0.25">
      <c r="I3953"/>
    </row>
    <row r="3954" spans="9:9" x14ac:dyDescent="0.25">
      <c r="I3954"/>
    </row>
    <row r="3955" spans="9:9" x14ac:dyDescent="0.25">
      <c r="I3955"/>
    </row>
    <row r="3956" spans="9:9" x14ac:dyDescent="0.25">
      <c r="I3956"/>
    </row>
    <row r="3957" spans="9:9" x14ac:dyDescent="0.25">
      <c r="I3957"/>
    </row>
    <row r="3958" spans="9:9" x14ac:dyDescent="0.25">
      <c r="I3958"/>
    </row>
    <row r="3959" spans="9:9" x14ac:dyDescent="0.25">
      <c r="I3959"/>
    </row>
    <row r="3960" spans="9:9" x14ac:dyDescent="0.25">
      <c r="I3960"/>
    </row>
    <row r="3961" spans="9:9" x14ac:dyDescent="0.25">
      <c r="I3961"/>
    </row>
    <row r="3962" spans="9:9" x14ac:dyDescent="0.25">
      <c r="I3962"/>
    </row>
    <row r="3963" spans="9:9" x14ac:dyDescent="0.25">
      <c r="I3963"/>
    </row>
    <row r="3964" spans="9:9" x14ac:dyDescent="0.25">
      <c r="I3964"/>
    </row>
    <row r="3965" spans="9:9" x14ac:dyDescent="0.25">
      <c r="I3965"/>
    </row>
    <row r="3966" spans="9:9" x14ac:dyDescent="0.25">
      <c r="I3966"/>
    </row>
    <row r="3967" spans="9:9" x14ac:dyDescent="0.25">
      <c r="I3967"/>
    </row>
    <row r="3968" spans="9:9" x14ac:dyDescent="0.25">
      <c r="I3968"/>
    </row>
    <row r="3969" spans="9:9" x14ac:dyDescent="0.25">
      <c r="I3969"/>
    </row>
    <row r="3970" spans="9:9" x14ac:dyDescent="0.25">
      <c r="I3970"/>
    </row>
    <row r="3971" spans="9:9" x14ac:dyDescent="0.25">
      <c r="I3971"/>
    </row>
    <row r="3972" spans="9:9" x14ac:dyDescent="0.25">
      <c r="I3972"/>
    </row>
    <row r="3973" spans="9:9" x14ac:dyDescent="0.25">
      <c r="I3973"/>
    </row>
    <row r="3974" spans="9:9" x14ac:dyDescent="0.25">
      <c r="I3974"/>
    </row>
    <row r="3975" spans="9:9" x14ac:dyDescent="0.25">
      <c r="I3975"/>
    </row>
    <row r="3976" spans="9:9" x14ac:dyDescent="0.25">
      <c r="I3976"/>
    </row>
    <row r="3977" spans="9:9" x14ac:dyDescent="0.25">
      <c r="I3977"/>
    </row>
    <row r="3978" spans="9:9" x14ac:dyDescent="0.25">
      <c r="I3978"/>
    </row>
    <row r="3979" spans="9:9" x14ac:dyDescent="0.25">
      <c r="I3979"/>
    </row>
    <row r="3980" spans="9:9" x14ac:dyDescent="0.25">
      <c r="I3980"/>
    </row>
    <row r="3981" spans="9:9" x14ac:dyDescent="0.25">
      <c r="I3981"/>
    </row>
    <row r="3982" spans="9:9" x14ac:dyDescent="0.25">
      <c r="I3982"/>
    </row>
    <row r="3983" spans="9:9" x14ac:dyDescent="0.25">
      <c r="I3983"/>
    </row>
    <row r="3984" spans="9:9" x14ac:dyDescent="0.25">
      <c r="I3984"/>
    </row>
    <row r="3985" spans="9:9" x14ac:dyDescent="0.25">
      <c r="I3985"/>
    </row>
    <row r="3986" spans="9:9" x14ac:dyDescent="0.25">
      <c r="I3986"/>
    </row>
    <row r="3987" spans="9:9" x14ac:dyDescent="0.25">
      <c r="I3987"/>
    </row>
    <row r="3988" spans="9:9" x14ac:dyDescent="0.25">
      <c r="I3988"/>
    </row>
    <row r="3989" spans="9:9" x14ac:dyDescent="0.25">
      <c r="I3989"/>
    </row>
    <row r="3990" spans="9:9" x14ac:dyDescent="0.25">
      <c r="I3990"/>
    </row>
    <row r="3991" spans="9:9" x14ac:dyDescent="0.25">
      <c r="I3991"/>
    </row>
    <row r="3992" spans="9:9" x14ac:dyDescent="0.25">
      <c r="I3992"/>
    </row>
    <row r="3993" spans="9:9" x14ac:dyDescent="0.25">
      <c r="I3993"/>
    </row>
    <row r="3994" spans="9:9" x14ac:dyDescent="0.25">
      <c r="I3994"/>
    </row>
    <row r="3995" spans="9:9" x14ac:dyDescent="0.25">
      <c r="I3995"/>
    </row>
    <row r="3996" spans="9:9" x14ac:dyDescent="0.25">
      <c r="I3996"/>
    </row>
    <row r="3997" spans="9:9" x14ac:dyDescent="0.25">
      <c r="I3997"/>
    </row>
    <row r="3998" spans="9:9" x14ac:dyDescent="0.25">
      <c r="I3998"/>
    </row>
    <row r="3999" spans="9:9" x14ac:dyDescent="0.25">
      <c r="I3999"/>
    </row>
    <row r="4000" spans="9:9" x14ac:dyDescent="0.25">
      <c r="I4000"/>
    </row>
    <row r="4001" spans="9:9" x14ac:dyDescent="0.25">
      <c r="I4001"/>
    </row>
    <row r="4002" spans="9:9" x14ac:dyDescent="0.25">
      <c r="I4002"/>
    </row>
    <row r="4003" spans="9:9" x14ac:dyDescent="0.25">
      <c r="I4003"/>
    </row>
    <row r="4004" spans="9:9" x14ac:dyDescent="0.25">
      <c r="I4004"/>
    </row>
    <row r="4005" spans="9:9" x14ac:dyDescent="0.25">
      <c r="I4005"/>
    </row>
    <row r="4006" spans="9:9" x14ac:dyDescent="0.25">
      <c r="I4006"/>
    </row>
    <row r="4007" spans="9:9" x14ac:dyDescent="0.25">
      <c r="I4007"/>
    </row>
    <row r="4008" spans="9:9" x14ac:dyDescent="0.25">
      <c r="I4008"/>
    </row>
    <row r="4009" spans="9:9" x14ac:dyDescent="0.25">
      <c r="I4009"/>
    </row>
    <row r="4010" spans="9:9" x14ac:dyDescent="0.25">
      <c r="I4010"/>
    </row>
    <row r="4011" spans="9:9" x14ac:dyDescent="0.25">
      <c r="I4011"/>
    </row>
    <row r="4012" spans="9:9" x14ac:dyDescent="0.25">
      <c r="I4012"/>
    </row>
    <row r="4013" spans="9:9" x14ac:dyDescent="0.25">
      <c r="I4013"/>
    </row>
    <row r="4014" spans="9:9" x14ac:dyDescent="0.25">
      <c r="I4014"/>
    </row>
    <row r="4015" spans="9:9" x14ac:dyDescent="0.25">
      <c r="I4015"/>
    </row>
    <row r="4016" spans="9:9" x14ac:dyDescent="0.25">
      <c r="I4016"/>
    </row>
    <row r="4017" spans="9:9" x14ac:dyDescent="0.25">
      <c r="I4017"/>
    </row>
    <row r="4018" spans="9:9" x14ac:dyDescent="0.25">
      <c r="I4018"/>
    </row>
    <row r="4019" spans="9:9" x14ac:dyDescent="0.25">
      <c r="I4019"/>
    </row>
    <row r="4020" spans="9:9" x14ac:dyDescent="0.25">
      <c r="I4020"/>
    </row>
    <row r="4021" spans="9:9" x14ac:dyDescent="0.25">
      <c r="I4021"/>
    </row>
    <row r="4022" spans="9:9" x14ac:dyDescent="0.25">
      <c r="I4022"/>
    </row>
    <row r="4023" spans="9:9" x14ac:dyDescent="0.25">
      <c r="I4023"/>
    </row>
    <row r="4024" spans="9:9" x14ac:dyDescent="0.25">
      <c r="I4024"/>
    </row>
    <row r="4025" spans="9:9" x14ac:dyDescent="0.25">
      <c r="I4025"/>
    </row>
    <row r="4026" spans="9:9" x14ac:dyDescent="0.25">
      <c r="I4026"/>
    </row>
    <row r="4027" spans="9:9" x14ac:dyDescent="0.25">
      <c r="I4027"/>
    </row>
    <row r="4028" spans="9:9" x14ac:dyDescent="0.25">
      <c r="I4028"/>
    </row>
    <row r="4029" spans="9:9" x14ac:dyDescent="0.25">
      <c r="I4029"/>
    </row>
    <row r="4030" spans="9:9" x14ac:dyDescent="0.25">
      <c r="I4030"/>
    </row>
    <row r="4031" spans="9:9" x14ac:dyDescent="0.25">
      <c r="I4031"/>
    </row>
    <row r="4032" spans="9:9" x14ac:dyDescent="0.25">
      <c r="I4032"/>
    </row>
    <row r="4033" spans="9:9" x14ac:dyDescent="0.25">
      <c r="I4033"/>
    </row>
    <row r="4034" spans="9:9" x14ac:dyDescent="0.25">
      <c r="I4034"/>
    </row>
    <row r="4035" spans="9:9" x14ac:dyDescent="0.25">
      <c r="I4035"/>
    </row>
    <row r="4036" spans="9:9" x14ac:dyDescent="0.25">
      <c r="I4036"/>
    </row>
    <row r="4037" spans="9:9" x14ac:dyDescent="0.25">
      <c r="I4037"/>
    </row>
    <row r="4038" spans="9:9" x14ac:dyDescent="0.25">
      <c r="I4038"/>
    </row>
    <row r="4039" spans="9:9" x14ac:dyDescent="0.25">
      <c r="I4039"/>
    </row>
    <row r="4040" spans="9:9" x14ac:dyDescent="0.25">
      <c r="I4040"/>
    </row>
    <row r="4041" spans="9:9" x14ac:dyDescent="0.25">
      <c r="I4041"/>
    </row>
    <row r="4042" spans="9:9" x14ac:dyDescent="0.25">
      <c r="I4042"/>
    </row>
    <row r="4043" spans="9:9" x14ac:dyDescent="0.25">
      <c r="I4043"/>
    </row>
    <row r="4044" spans="9:9" x14ac:dyDescent="0.25">
      <c r="I4044"/>
    </row>
    <row r="4045" spans="9:9" x14ac:dyDescent="0.25">
      <c r="I4045"/>
    </row>
    <row r="4046" spans="9:9" x14ac:dyDescent="0.25">
      <c r="I4046"/>
    </row>
    <row r="4047" spans="9:9" x14ac:dyDescent="0.25">
      <c r="I4047"/>
    </row>
    <row r="4048" spans="9:9" x14ac:dyDescent="0.25">
      <c r="I4048"/>
    </row>
    <row r="4049" spans="9:9" x14ac:dyDescent="0.25">
      <c r="I4049"/>
    </row>
    <row r="4050" spans="9:9" x14ac:dyDescent="0.25">
      <c r="I4050"/>
    </row>
    <row r="4051" spans="9:9" x14ac:dyDescent="0.25">
      <c r="I4051"/>
    </row>
    <row r="4052" spans="9:9" x14ac:dyDescent="0.25">
      <c r="I4052"/>
    </row>
    <row r="4053" spans="9:9" x14ac:dyDescent="0.25">
      <c r="I4053"/>
    </row>
    <row r="4054" spans="9:9" x14ac:dyDescent="0.25">
      <c r="I4054"/>
    </row>
    <row r="4055" spans="9:9" x14ac:dyDescent="0.25">
      <c r="I4055"/>
    </row>
    <row r="4056" spans="9:9" x14ac:dyDescent="0.25">
      <c r="I4056"/>
    </row>
    <row r="4057" spans="9:9" x14ac:dyDescent="0.25">
      <c r="I4057"/>
    </row>
    <row r="4058" spans="9:9" x14ac:dyDescent="0.25">
      <c r="I4058"/>
    </row>
    <row r="4059" spans="9:9" x14ac:dyDescent="0.25">
      <c r="I4059"/>
    </row>
    <row r="4060" spans="9:9" x14ac:dyDescent="0.25">
      <c r="I4060"/>
    </row>
    <row r="4061" spans="9:9" x14ac:dyDescent="0.25">
      <c r="I4061"/>
    </row>
    <row r="4062" spans="9:9" x14ac:dyDescent="0.25">
      <c r="I4062"/>
    </row>
    <row r="4063" spans="9:9" x14ac:dyDescent="0.25">
      <c r="I4063"/>
    </row>
    <row r="4064" spans="9:9" x14ac:dyDescent="0.25">
      <c r="I4064"/>
    </row>
    <row r="4065" spans="9:9" x14ac:dyDescent="0.25">
      <c r="I4065"/>
    </row>
    <row r="4066" spans="9:9" x14ac:dyDescent="0.25">
      <c r="I4066"/>
    </row>
    <row r="4067" spans="9:9" x14ac:dyDescent="0.25">
      <c r="I4067"/>
    </row>
    <row r="4068" spans="9:9" x14ac:dyDescent="0.25">
      <c r="I4068"/>
    </row>
    <row r="4069" spans="9:9" x14ac:dyDescent="0.25">
      <c r="I4069"/>
    </row>
    <row r="4070" spans="9:9" x14ac:dyDescent="0.25">
      <c r="I4070"/>
    </row>
    <row r="4071" spans="9:9" x14ac:dyDescent="0.25">
      <c r="I4071"/>
    </row>
    <row r="4072" spans="9:9" x14ac:dyDescent="0.25">
      <c r="I4072"/>
    </row>
    <row r="4073" spans="9:9" x14ac:dyDescent="0.25">
      <c r="I4073"/>
    </row>
    <row r="4074" spans="9:9" x14ac:dyDescent="0.25">
      <c r="I4074"/>
    </row>
    <row r="4075" spans="9:9" x14ac:dyDescent="0.25">
      <c r="I4075"/>
    </row>
    <row r="4076" spans="9:9" x14ac:dyDescent="0.25">
      <c r="I4076"/>
    </row>
    <row r="4077" spans="9:9" x14ac:dyDescent="0.25">
      <c r="I4077"/>
    </row>
    <row r="4078" spans="9:9" x14ac:dyDescent="0.25">
      <c r="I4078"/>
    </row>
    <row r="4079" spans="9:9" x14ac:dyDescent="0.25">
      <c r="I4079"/>
    </row>
    <row r="4080" spans="9:9" x14ac:dyDescent="0.25">
      <c r="I4080"/>
    </row>
    <row r="4081" spans="9:9" x14ac:dyDescent="0.25">
      <c r="I4081"/>
    </row>
    <row r="4082" spans="9:9" x14ac:dyDescent="0.25">
      <c r="I4082"/>
    </row>
    <row r="4083" spans="9:9" x14ac:dyDescent="0.25">
      <c r="I4083"/>
    </row>
    <row r="4084" spans="9:9" x14ac:dyDescent="0.25">
      <c r="I4084"/>
    </row>
    <row r="4085" spans="9:9" x14ac:dyDescent="0.25">
      <c r="I4085"/>
    </row>
    <row r="4086" spans="9:9" x14ac:dyDescent="0.25">
      <c r="I4086"/>
    </row>
    <row r="4087" spans="9:9" x14ac:dyDescent="0.25">
      <c r="I4087"/>
    </row>
    <row r="4088" spans="9:9" x14ac:dyDescent="0.25">
      <c r="I4088"/>
    </row>
    <row r="4089" spans="9:9" x14ac:dyDescent="0.25">
      <c r="I4089"/>
    </row>
    <row r="4090" spans="9:9" x14ac:dyDescent="0.25">
      <c r="I4090"/>
    </row>
    <row r="4091" spans="9:9" x14ac:dyDescent="0.25">
      <c r="I4091"/>
    </row>
    <row r="4092" spans="9:9" x14ac:dyDescent="0.25">
      <c r="I4092"/>
    </row>
    <row r="4093" spans="9:9" x14ac:dyDescent="0.25">
      <c r="I4093"/>
    </row>
    <row r="4094" spans="9:9" x14ac:dyDescent="0.25">
      <c r="I4094"/>
    </row>
    <row r="4095" spans="9:9" x14ac:dyDescent="0.25">
      <c r="I4095"/>
    </row>
    <row r="4096" spans="9:9" x14ac:dyDescent="0.25">
      <c r="I4096"/>
    </row>
    <row r="4097" spans="9:9" x14ac:dyDescent="0.25">
      <c r="I4097"/>
    </row>
    <row r="4098" spans="9:9" x14ac:dyDescent="0.25">
      <c r="I4098"/>
    </row>
    <row r="4099" spans="9:9" x14ac:dyDescent="0.25">
      <c r="I4099"/>
    </row>
    <row r="4100" spans="9:9" x14ac:dyDescent="0.25">
      <c r="I4100"/>
    </row>
    <row r="4101" spans="9:9" x14ac:dyDescent="0.25">
      <c r="I4101"/>
    </row>
    <row r="4102" spans="9:9" x14ac:dyDescent="0.25">
      <c r="I4102"/>
    </row>
    <row r="4103" spans="9:9" x14ac:dyDescent="0.25">
      <c r="I4103"/>
    </row>
    <row r="4104" spans="9:9" x14ac:dyDescent="0.25">
      <c r="I4104"/>
    </row>
    <row r="4105" spans="9:9" x14ac:dyDescent="0.25">
      <c r="I4105"/>
    </row>
    <row r="4106" spans="9:9" x14ac:dyDescent="0.25">
      <c r="I4106"/>
    </row>
    <row r="4107" spans="9:9" x14ac:dyDescent="0.25">
      <c r="I4107"/>
    </row>
    <row r="4108" spans="9:9" x14ac:dyDescent="0.25">
      <c r="I4108"/>
    </row>
    <row r="4109" spans="9:9" x14ac:dyDescent="0.25">
      <c r="I4109"/>
    </row>
    <row r="4110" spans="9:9" x14ac:dyDescent="0.25">
      <c r="I4110"/>
    </row>
    <row r="4111" spans="9:9" x14ac:dyDescent="0.25">
      <c r="I4111"/>
    </row>
    <row r="4112" spans="9:9" x14ac:dyDescent="0.25">
      <c r="I4112"/>
    </row>
    <row r="4113" spans="9:9" x14ac:dyDescent="0.25">
      <c r="I4113"/>
    </row>
    <row r="4114" spans="9:9" x14ac:dyDescent="0.25">
      <c r="I4114"/>
    </row>
    <row r="4115" spans="9:9" x14ac:dyDescent="0.25">
      <c r="I4115"/>
    </row>
    <row r="4116" spans="9:9" x14ac:dyDescent="0.25">
      <c r="I4116"/>
    </row>
    <row r="4117" spans="9:9" x14ac:dyDescent="0.25">
      <c r="I4117"/>
    </row>
    <row r="4118" spans="9:9" x14ac:dyDescent="0.25">
      <c r="I4118"/>
    </row>
    <row r="4119" spans="9:9" x14ac:dyDescent="0.25">
      <c r="I4119"/>
    </row>
    <row r="4120" spans="9:9" x14ac:dyDescent="0.25">
      <c r="I4120"/>
    </row>
    <row r="4121" spans="9:9" x14ac:dyDescent="0.25">
      <c r="I4121"/>
    </row>
    <row r="4122" spans="9:9" x14ac:dyDescent="0.25">
      <c r="I4122"/>
    </row>
    <row r="4123" spans="9:9" x14ac:dyDescent="0.25">
      <c r="I4123"/>
    </row>
    <row r="4124" spans="9:9" x14ac:dyDescent="0.25">
      <c r="I4124"/>
    </row>
    <row r="4125" spans="9:9" x14ac:dyDescent="0.25">
      <c r="I4125"/>
    </row>
    <row r="4126" spans="9:9" x14ac:dyDescent="0.25">
      <c r="I4126"/>
    </row>
    <row r="4127" spans="9:9" x14ac:dyDescent="0.25">
      <c r="I4127"/>
    </row>
    <row r="4128" spans="9:9" x14ac:dyDescent="0.25">
      <c r="I4128"/>
    </row>
    <row r="4129" spans="9:9" x14ac:dyDescent="0.25">
      <c r="I4129"/>
    </row>
    <row r="4130" spans="9:9" x14ac:dyDescent="0.25">
      <c r="I4130"/>
    </row>
    <row r="4131" spans="9:9" x14ac:dyDescent="0.25">
      <c r="I4131"/>
    </row>
    <row r="4132" spans="9:9" x14ac:dyDescent="0.25">
      <c r="I4132"/>
    </row>
    <row r="4133" spans="9:9" x14ac:dyDescent="0.25">
      <c r="I4133"/>
    </row>
    <row r="4134" spans="9:9" x14ac:dyDescent="0.25">
      <c r="I4134"/>
    </row>
    <row r="4135" spans="9:9" x14ac:dyDescent="0.25">
      <c r="I4135"/>
    </row>
    <row r="4136" spans="9:9" x14ac:dyDescent="0.25">
      <c r="I4136"/>
    </row>
    <row r="4137" spans="9:9" x14ac:dyDescent="0.25">
      <c r="I4137"/>
    </row>
    <row r="4138" spans="9:9" x14ac:dyDescent="0.25">
      <c r="I4138"/>
    </row>
    <row r="4139" spans="9:9" x14ac:dyDescent="0.25">
      <c r="I4139"/>
    </row>
    <row r="4140" spans="9:9" x14ac:dyDescent="0.25">
      <c r="I4140"/>
    </row>
    <row r="4141" spans="9:9" x14ac:dyDescent="0.25">
      <c r="I4141"/>
    </row>
    <row r="4142" spans="9:9" x14ac:dyDescent="0.25">
      <c r="I4142"/>
    </row>
    <row r="4143" spans="9:9" x14ac:dyDescent="0.25">
      <c r="I4143"/>
    </row>
    <row r="4144" spans="9:9" x14ac:dyDescent="0.25">
      <c r="I4144"/>
    </row>
    <row r="4145" spans="9:9" x14ac:dyDescent="0.25">
      <c r="I4145"/>
    </row>
    <row r="4146" spans="9:9" x14ac:dyDescent="0.25">
      <c r="I4146"/>
    </row>
    <row r="4147" spans="9:9" x14ac:dyDescent="0.25">
      <c r="I4147"/>
    </row>
    <row r="4148" spans="9:9" x14ac:dyDescent="0.25">
      <c r="I4148"/>
    </row>
    <row r="4149" spans="9:9" x14ac:dyDescent="0.25">
      <c r="I4149"/>
    </row>
    <row r="4150" spans="9:9" x14ac:dyDescent="0.25">
      <c r="I4150"/>
    </row>
    <row r="4151" spans="9:9" x14ac:dyDescent="0.25">
      <c r="I4151"/>
    </row>
    <row r="4152" spans="9:9" x14ac:dyDescent="0.25">
      <c r="I4152"/>
    </row>
    <row r="4153" spans="9:9" x14ac:dyDescent="0.25">
      <c r="I4153"/>
    </row>
    <row r="4154" spans="9:9" x14ac:dyDescent="0.25">
      <c r="I4154"/>
    </row>
    <row r="4155" spans="9:9" x14ac:dyDescent="0.25">
      <c r="I4155"/>
    </row>
    <row r="4156" spans="9:9" x14ac:dyDescent="0.25">
      <c r="I4156"/>
    </row>
    <row r="4157" spans="9:9" x14ac:dyDescent="0.25">
      <c r="I4157"/>
    </row>
    <row r="4158" spans="9:9" x14ac:dyDescent="0.25">
      <c r="I4158"/>
    </row>
    <row r="4159" spans="9:9" x14ac:dyDescent="0.25">
      <c r="I4159"/>
    </row>
    <row r="4160" spans="9:9" x14ac:dyDescent="0.25">
      <c r="I4160"/>
    </row>
    <row r="4161" spans="9:9" x14ac:dyDescent="0.25">
      <c r="I4161"/>
    </row>
    <row r="4162" spans="9:9" x14ac:dyDescent="0.25">
      <c r="I4162"/>
    </row>
    <row r="4163" spans="9:9" x14ac:dyDescent="0.25">
      <c r="I4163"/>
    </row>
    <row r="4164" spans="9:9" x14ac:dyDescent="0.25">
      <c r="I4164"/>
    </row>
    <row r="4165" spans="9:9" x14ac:dyDescent="0.25">
      <c r="I4165"/>
    </row>
    <row r="4166" spans="9:9" x14ac:dyDescent="0.25">
      <c r="I4166"/>
    </row>
    <row r="4167" spans="9:9" x14ac:dyDescent="0.25">
      <c r="I4167"/>
    </row>
    <row r="4168" spans="9:9" x14ac:dyDescent="0.25">
      <c r="I4168"/>
    </row>
    <row r="4169" spans="9:9" x14ac:dyDescent="0.25">
      <c r="I4169"/>
    </row>
    <row r="4170" spans="9:9" x14ac:dyDescent="0.25">
      <c r="I4170"/>
    </row>
    <row r="4171" spans="9:9" x14ac:dyDescent="0.25">
      <c r="I4171"/>
    </row>
    <row r="4172" spans="9:9" x14ac:dyDescent="0.25">
      <c r="I4172"/>
    </row>
    <row r="4173" spans="9:9" x14ac:dyDescent="0.25">
      <c r="I4173"/>
    </row>
    <row r="4174" spans="9:9" x14ac:dyDescent="0.25">
      <c r="I4174"/>
    </row>
    <row r="4175" spans="9:9" x14ac:dyDescent="0.25">
      <c r="I4175"/>
    </row>
    <row r="4176" spans="9:9" x14ac:dyDescent="0.25">
      <c r="I4176"/>
    </row>
    <row r="4177" spans="9:9" x14ac:dyDescent="0.25">
      <c r="I4177"/>
    </row>
    <row r="4178" spans="9:9" x14ac:dyDescent="0.25">
      <c r="I4178"/>
    </row>
    <row r="4179" spans="9:9" x14ac:dyDescent="0.25">
      <c r="I4179"/>
    </row>
    <row r="4180" spans="9:9" x14ac:dyDescent="0.25">
      <c r="I4180"/>
    </row>
    <row r="4181" spans="9:9" x14ac:dyDescent="0.25">
      <c r="I4181"/>
    </row>
    <row r="4182" spans="9:9" x14ac:dyDescent="0.25">
      <c r="I4182"/>
    </row>
    <row r="4183" spans="9:9" x14ac:dyDescent="0.25">
      <c r="I4183"/>
    </row>
    <row r="4184" spans="9:9" x14ac:dyDescent="0.25">
      <c r="I4184"/>
    </row>
    <row r="4185" spans="9:9" x14ac:dyDescent="0.25">
      <c r="I4185"/>
    </row>
    <row r="4186" spans="9:9" x14ac:dyDescent="0.25">
      <c r="I4186"/>
    </row>
    <row r="4187" spans="9:9" x14ac:dyDescent="0.25">
      <c r="I4187"/>
    </row>
    <row r="4188" spans="9:9" x14ac:dyDescent="0.25">
      <c r="I4188"/>
    </row>
    <row r="4189" spans="9:9" x14ac:dyDescent="0.25">
      <c r="I4189"/>
    </row>
    <row r="4190" spans="9:9" x14ac:dyDescent="0.25">
      <c r="I4190"/>
    </row>
    <row r="4191" spans="9:9" x14ac:dyDescent="0.25">
      <c r="I4191"/>
    </row>
    <row r="4192" spans="9:9" x14ac:dyDescent="0.25">
      <c r="I4192"/>
    </row>
    <row r="4193" spans="9:9" x14ac:dyDescent="0.25">
      <c r="I4193"/>
    </row>
    <row r="4194" spans="9:9" x14ac:dyDescent="0.25">
      <c r="I4194"/>
    </row>
    <row r="4195" spans="9:9" x14ac:dyDescent="0.25">
      <c r="I4195"/>
    </row>
    <row r="4196" spans="9:9" x14ac:dyDescent="0.25">
      <c r="I4196"/>
    </row>
    <row r="4197" spans="9:9" x14ac:dyDescent="0.25">
      <c r="I4197"/>
    </row>
    <row r="4198" spans="9:9" x14ac:dyDescent="0.25">
      <c r="I4198"/>
    </row>
    <row r="4199" spans="9:9" x14ac:dyDescent="0.25">
      <c r="I4199"/>
    </row>
    <row r="4200" spans="9:9" x14ac:dyDescent="0.25">
      <c r="I4200"/>
    </row>
    <row r="4201" spans="9:9" x14ac:dyDescent="0.25">
      <c r="I4201"/>
    </row>
    <row r="4202" spans="9:9" x14ac:dyDescent="0.25">
      <c r="I4202"/>
    </row>
    <row r="4203" spans="9:9" x14ac:dyDescent="0.25">
      <c r="I4203"/>
    </row>
    <row r="4204" spans="9:9" x14ac:dyDescent="0.25">
      <c r="I4204"/>
    </row>
    <row r="4205" spans="9:9" x14ac:dyDescent="0.25">
      <c r="I4205"/>
    </row>
    <row r="4206" spans="9:9" x14ac:dyDescent="0.25">
      <c r="I4206"/>
    </row>
    <row r="4207" spans="9:9" x14ac:dyDescent="0.25">
      <c r="I4207"/>
    </row>
    <row r="4208" spans="9:9" x14ac:dyDescent="0.25">
      <c r="I4208"/>
    </row>
    <row r="4209" spans="9:9" x14ac:dyDescent="0.25">
      <c r="I4209"/>
    </row>
    <row r="4210" spans="9:9" x14ac:dyDescent="0.25">
      <c r="I4210"/>
    </row>
    <row r="4211" spans="9:9" x14ac:dyDescent="0.25">
      <c r="I4211"/>
    </row>
    <row r="4212" spans="9:9" x14ac:dyDescent="0.25">
      <c r="I4212"/>
    </row>
    <row r="4213" spans="9:9" x14ac:dyDescent="0.25">
      <c r="I4213"/>
    </row>
    <row r="4214" spans="9:9" x14ac:dyDescent="0.25">
      <c r="I4214"/>
    </row>
    <row r="4215" spans="9:9" x14ac:dyDescent="0.25">
      <c r="I4215"/>
    </row>
    <row r="4216" spans="9:9" x14ac:dyDescent="0.25">
      <c r="I4216"/>
    </row>
    <row r="4217" spans="9:9" x14ac:dyDescent="0.25">
      <c r="I4217"/>
    </row>
    <row r="4218" spans="9:9" x14ac:dyDescent="0.25">
      <c r="I4218"/>
    </row>
    <row r="4219" spans="9:9" x14ac:dyDescent="0.25">
      <c r="I4219"/>
    </row>
    <row r="4220" spans="9:9" x14ac:dyDescent="0.25">
      <c r="I4220"/>
    </row>
    <row r="4221" spans="9:9" x14ac:dyDescent="0.25">
      <c r="I4221"/>
    </row>
    <row r="4222" spans="9:9" x14ac:dyDescent="0.25">
      <c r="I4222"/>
    </row>
    <row r="4223" spans="9:9" x14ac:dyDescent="0.25">
      <c r="I4223"/>
    </row>
    <row r="4224" spans="9:9" x14ac:dyDescent="0.25">
      <c r="I4224"/>
    </row>
    <row r="4225" spans="9:9" x14ac:dyDescent="0.25">
      <c r="I4225"/>
    </row>
    <row r="4226" spans="9:9" x14ac:dyDescent="0.25">
      <c r="I4226"/>
    </row>
    <row r="4227" spans="9:9" x14ac:dyDescent="0.25">
      <c r="I4227"/>
    </row>
    <row r="4228" spans="9:9" x14ac:dyDescent="0.25">
      <c r="I4228"/>
    </row>
    <row r="4229" spans="9:9" x14ac:dyDescent="0.25">
      <c r="I4229"/>
    </row>
    <row r="4230" spans="9:9" x14ac:dyDescent="0.25">
      <c r="I4230"/>
    </row>
    <row r="4231" spans="9:9" x14ac:dyDescent="0.25">
      <c r="I4231"/>
    </row>
    <row r="4232" spans="9:9" x14ac:dyDescent="0.25">
      <c r="I4232"/>
    </row>
    <row r="4233" spans="9:9" x14ac:dyDescent="0.25">
      <c r="I4233"/>
    </row>
    <row r="4234" spans="9:9" x14ac:dyDescent="0.25">
      <c r="I4234"/>
    </row>
    <row r="4235" spans="9:9" x14ac:dyDescent="0.25">
      <c r="I4235"/>
    </row>
    <row r="4236" spans="9:9" x14ac:dyDescent="0.25">
      <c r="I4236"/>
    </row>
    <row r="4237" spans="9:9" x14ac:dyDescent="0.25">
      <c r="I4237"/>
    </row>
    <row r="4238" spans="9:9" x14ac:dyDescent="0.25">
      <c r="I4238"/>
    </row>
    <row r="4239" spans="9:9" x14ac:dyDescent="0.25">
      <c r="I4239"/>
    </row>
    <row r="4240" spans="9:9" x14ac:dyDescent="0.25">
      <c r="I4240"/>
    </row>
    <row r="4241" spans="9:9" x14ac:dyDescent="0.25">
      <c r="I4241"/>
    </row>
    <row r="4242" spans="9:9" x14ac:dyDescent="0.25">
      <c r="I4242"/>
    </row>
    <row r="4243" spans="9:9" x14ac:dyDescent="0.25">
      <c r="I4243"/>
    </row>
    <row r="4244" spans="9:9" x14ac:dyDescent="0.25">
      <c r="I4244"/>
    </row>
    <row r="4245" spans="9:9" x14ac:dyDescent="0.25">
      <c r="I4245"/>
    </row>
    <row r="4246" spans="9:9" x14ac:dyDescent="0.25">
      <c r="I4246"/>
    </row>
    <row r="4247" spans="9:9" x14ac:dyDescent="0.25">
      <c r="I4247"/>
    </row>
    <row r="4248" spans="9:9" x14ac:dyDescent="0.25">
      <c r="I4248"/>
    </row>
    <row r="4249" spans="9:9" x14ac:dyDescent="0.25">
      <c r="I4249"/>
    </row>
    <row r="4250" spans="9:9" x14ac:dyDescent="0.25">
      <c r="I4250"/>
    </row>
    <row r="4251" spans="9:9" x14ac:dyDescent="0.25">
      <c r="I4251"/>
    </row>
    <row r="4252" spans="9:9" x14ac:dyDescent="0.25">
      <c r="I4252"/>
    </row>
    <row r="4253" spans="9:9" x14ac:dyDescent="0.25">
      <c r="I4253"/>
    </row>
    <row r="4254" spans="9:9" x14ac:dyDescent="0.25">
      <c r="I4254"/>
    </row>
    <row r="4255" spans="9:9" x14ac:dyDescent="0.25">
      <c r="I4255"/>
    </row>
    <row r="4256" spans="9:9" x14ac:dyDescent="0.25">
      <c r="I4256"/>
    </row>
    <row r="4257" spans="9:9" x14ac:dyDescent="0.25">
      <c r="I4257"/>
    </row>
    <row r="4258" spans="9:9" x14ac:dyDescent="0.25">
      <c r="I4258"/>
    </row>
    <row r="4259" spans="9:9" x14ac:dyDescent="0.25">
      <c r="I4259"/>
    </row>
    <row r="4260" spans="9:9" x14ac:dyDescent="0.25">
      <c r="I4260"/>
    </row>
    <row r="4261" spans="9:9" x14ac:dyDescent="0.25">
      <c r="I4261"/>
    </row>
    <row r="4262" spans="9:9" x14ac:dyDescent="0.25">
      <c r="I4262"/>
    </row>
    <row r="4263" spans="9:9" x14ac:dyDescent="0.25">
      <c r="I4263"/>
    </row>
    <row r="4264" spans="9:9" x14ac:dyDescent="0.25">
      <c r="I4264"/>
    </row>
    <row r="4265" spans="9:9" x14ac:dyDescent="0.25">
      <c r="I4265"/>
    </row>
    <row r="4266" spans="9:9" x14ac:dyDescent="0.25">
      <c r="I4266"/>
    </row>
    <row r="4267" spans="9:9" x14ac:dyDescent="0.25">
      <c r="I4267"/>
    </row>
    <row r="4268" spans="9:9" x14ac:dyDescent="0.25">
      <c r="I4268"/>
    </row>
    <row r="4269" spans="9:9" x14ac:dyDescent="0.25">
      <c r="I4269"/>
    </row>
    <row r="4270" spans="9:9" x14ac:dyDescent="0.25">
      <c r="I4270"/>
    </row>
    <row r="4271" spans="9:9" x14ac:dyDescent="0.25">
      <c r="I4271"/>
    </row>
    <row r="4272" spans="9:9" x14ac:dyDescent="0.25">
      <c r="I4272"/>
    </row>
    <row r="4273" spans="9:9" x14ac:dyDescent="0.25">
      <c r="I4273"/>
    </row>
    <row r="4274" spans="9:9" x14ac:dyDescent="0.25">
      <c r="I4274"/>
    </row>
    <row r="4275" spans="9:9" x14ac:dyDescent="0.25">
      <c r="I4275"/>
    </row>
    <row r="4276" spans="9:9" x14ac:dyDescent="0.25">
      <c r="I4276"/>
    </row>
    <row r="4277" spans="9:9" x14ac:dyDescent="0.25">
      <c r="I4277"/>
    </row>
    <row r="4278" spans="9:9" x14ac:dyDescent="0.25">
      <c r="I4278"/>
    </row>
    <row r="4279" spans="9:9" x14ac:dyDescent="0.25">
      <c r="I4279"/>
    </row>
    <row r="4280" spans="9:9" x14ac:dyDescent="0.25">
      <c r="I4280"/>
    </row>
    <row r="4281" spans="9:9" x14ac:dyDescent="0.25">
      <c r="I4281"/>
    </row>
    <row r="4282" spans="9:9" x14ac:dyDescent="0.25">
      <c r="I4282"/>
    </row>
    <row r="4283" spans="9:9" x14ac:dyDescent="0.25">
      <c r="I4283"/>
    </row>
    <row r="4284" spans="9:9" x14ac:dyDescent="0.25">
      <c r="I4284"/>
    </row>
    <row r="4285" spans="9:9" x14ac:dyDescent="0.25">
      <c r="I4285"/>
    </row>
    <row r="4286" spans="9:9" x14ac:dyDescent="0.25">
      <c r="I4286"/>
    </row>
    <row r="4287" spans="9:9" x14ac:dyDescent="0.25">
      <c r="I4287"/>
    </row>
    <row r="4288" spans="9:9" x14ac:dyDescent="0.25">
      <c r="I4288"/>
    </row>
    <row r="4289" spans="9:9" x14ac:dyDescent="0.25">
      <c r="I4289"/>
    </row>
    <row r="4290" spans="9:9" x14ac:dyDescent="0.25">
      <c r="I4290"/>
    </row>
    <row r="4291" spans="9:9" x14ac:dyDescent="0.25">
      <c r="I4291"/>
    </row>
    <row r="4292" spans="9:9" x14ac:dyDescent="0.25">
      <c r="I4292"/>
    </row>
    <row r="4293" spans="9:9" x14ac:dyDescent="0.25">
      <c r="I4293"/>
    </row>
    <row r="4294" spans="9:9" x14ac:dyDescent="0.25">
      <c r="I4294"/>
    </row>
    <row r="4295" spans="9:9" x14ac:dyDescent="0.25">
      <c r="I4295"/>
    </row>
    <row r="4296" spans="9:9" x14ac:dyDescent="0.25">
      <c r="I4296"/>
    </row>
    <row r="4297" spans="9:9" x14ac:dyDescent="0.25">
      <c r="I4297"/>
    </row>
    <row r="4298" spans="9:9" x14ac:dyDescent="0.25">
      <c r="I4298"/>
    </row>
    <row r="4299" spans="9:9" x14ac:dyDescent="0.25">
      <c r="I4299"/>
    </row>
    <row r="4300" spans="9:9" x14ac:dyDescent="0.25">
      <c r="I4300"/>
    </row>
    <row r="4301" spans="9:9" x14ac:dyDescent="0.25">
      <c r="I4301"/>
    </row>
    <row r="4302" spans="9:9" x14ac:dyDescent="0.25">
      <c r="I4302"/>
    </row>
    <row r="4303" spans="9:9" x14ac:dyDescent="0.25">
      <c r="I4303"/>
    </row>
    <row r="4304" spans="9:9" x14ac:dyDescent="0.25">
      <c r="I4304"/>
    </row>
    <row r="4305" spans="9:9" x14ac:dyDescent="0.25">
      <c r="I4305"/>
    </row>
    <row r="4306" spans="9:9" x14ac:dyDescent="0.25">
      <c r="I4306"/>
    </row>
    <row r="4307" spans="9:9" x14ac:dyDescent="0.25">
      <c r="I4307"/>
    </row>
    <row r="4308" spans="9:9" x14ac:dyDescent="0.25">
      <c r="I4308"/>
    </row>
    <row r="4309" spans="9:9" x14ac:dyDescent="0.25">
      <c r="I4309"/>
    </row>
    <row r="4310" spans="9:9" x14ac:dyDescent="0.25">
      <c r="I4310"/>
    </row>
    <row r="4311" spans="9:9" x14ac:dyDescent="0.25">
      <c r="I4311"/>
    </row>
    <row r="4312" spans="9:9" x14ac:dyDescent="0.25">
      <c r="I4312"/>
    </row>
    <row r="4313" spans="9:9" x14ac:dyDescent="0.25">
      <c r="I4313"/>
    </row>
    <row r="4314" spans="9:9" x14ac:dyDescent="0.25">
      <c r="I4314"/>
    </row>
    <row r="4315" spans="9:9" x14ac:dyDescent="0.25">
      <c r="I4315"/>
    </row>
    <row r="4316" spans="9:9" x14ac:dyDescent="0.25">
      <c r="I4316"/>
    </row>
    <row r="4317" spans="9:9" x14ac:dyDescent="0.25">
      <c r="I4317"/>
    </row>
    <row r="4318" spans="9:9" x14ac:dyDescent="0.25">
      <c r="I4318"/>
    </row>
    <row r="4319" spans="9:9" x14ac:dyDescent="0.25">
      <c r="I4319"/>
    </row>
    <row r="4320" spans="9:9" x14ac:dyDescent="0.25">
      <c r="I4320"/>
    </row>
    <row r="4321" spans="9:9" x14ac:dyDescent="0.25">
      <c r="I4321"/>
    </row>
    <row r="4322" spans="9:9" x14ac:dyDescent="0.25">
      <c r="I4322"/>
    </row>
    <row r="4323" spans="9:9" x14ac:dyDescent="0.25">
      <c r="I4323"/>
    </row>
    <row r="4324" spans="9:9" x14ac:dyDescent="0.25">
      <c r="I4324"/>
    </row>
    <row r="4325" spans="9:9" x14ac:dyDescent="0.25">
      <c r="I4325"/>
    </row>
    <row r="4326" spans="9:9" x14ac:dyDescent="0.25">
      <c r="I4326"/>
    </row>
    <row r="4327" spans="9:9" x14ac:dyDescent="0.25">
      <c r="I4327"/>
    </row>
    <row r="4328" spans="9:9" x14ac:dyDescent="0.25">
      <c r="I4328"/>
    </row>
    <row r="4329" spans="9:9" x14ac:dyDescent="0.25">
      <c r="I4329"/>
    </row>
    <row r="4330" spans="9:9" x14ac:dyDescent="0.25">
      <c r="I4330"/>
    </row>
    <row r="4331" spans="9:9" x14ac:dyDescent="0.25">
      <c r="I4331"/>
    </row>
    <row r="4332" spans="9:9" x14ac:dyDescent="0.25">
      <c r="I4332"/>
    </row>
    <row r="4333" spans="9:9" x14ac:dyDescent="0.25">
      <c r="I4333"/>
    </row>
    <row r="4334" spans="9:9" x14ac:dyDescent="0.25">
      <c r="I4334"/>
    </row>
    <row r="4335" spans="9:9" x14ac:dyDescent="0.25">
      <c r="I4335"/>
    </row>
    <row r="4336" spans="9:9" x14ac:dyDescent="0.25">
      <c r="I4336"/>
    </row>
    <row r="4337" spans="9:9" x14ac:dyDescent="0.25">
      <c r="I4337"/>
    </row>
    <row r="4338" spans="9:9" x14ac:dyDescent="0.25">
      <c r="I4338"/>
    </row>
    <row r="4339" spans="9:9" x14ac:dyDescent="0.25">
      <c r="I4339"/>
    </row>
    <row r="4340" spans="9:9" x14ac:dyDescent="0.25">
      <c r="I4340"/>
    </row>
    <row r="4341" spans="9:9" x14ac:dyDescent="0.25">
      <c r="I4341"/>
    </row>
    <row r="4342" spans="9:9" x14ac:dyDescent="0.25">
      <c r="I4342"/>
    </row>
    <row r="4343" spans="9:9" x14ac:dyDescent="0.25">
      <c r="I4343"/>
    </row>
    <row r="4344" spans="9:9" x14ac:dyDescent="0.25">
      <c r="I4344"/>
    </row>
    <row r="4345" spans="9:9" x14ac:dyDescent="0.25">
      <c r="I4345"/>
    </row>
    <row r="4346" spans="9:9" x14ac:dyDescent="0.25">
      <c r="I4346"/>
    </row>
    <row r="4347" spans="9:9" x14ac:dyDescent="0.25">
      <c r="I4347"/>
    </row>
    <row r="4348" spans="9:9" x14ac:dyDescent="0.25">
      <c r="I4348"/>
    </row>
    <row r="4349" spans="9:9" x14ac:dyDescent="0.25">
      <c r="I4349"/>
    </row>
    <row r="4350" spans="9:9" x14ac:dyDescent="0.25">
      <c r="I4350"/>
    </row>
    <row r="4351" spans="9:9" x14ac:dyDescent="0.25">
      <c r="I4351"/>
    </row>
    <row r="4352" spans="9:9" x14ac:dyDescent="0.25">
      <c r="I4352"/>
    </row>
    <row r="4353" spans="9:9" x14ac:dyDescent="0.25">
      <c r="I4353"/>
    </row>
    <row r="4354" spans="9:9" x14ac:dyDescent="0.25">
      <c r="I4354"/>
    </row>
    <row r="4355" spans="9:9" x14ac:dyDescent="0.25">
      <c r="I4355"/>
    </row>
    <row r="4356" spans="9:9" x14ac:dyDescent="0.25">
      <c r="I4356"/>
    </row>
    <row r="4357" spans="9:9" x14ac:dyDescent="0.25">
      <c r="I4357"/>
    </row>
    <row r="4358" spans="9:9" x14ac:dyDescent="0.25">
      <c r="I4358"/>
    </row>
    <row r="4359" spans="9:9" x14ac:dyDescent="0.25">
      <c r="I4359"/>
    </row>
    <row r="4360" spans="9:9" x14ac:dyDescent="0.25">
      <c r="I4360"/>
    </row>
    <row r="4361" spans="9:9" x14ac:dyDescent="0.25">
      <c r="I4361"/>
    </row>
    <row r="4362" spans="9:9" x14ac:dyDescent="0.25">
      <c r="I4362"/>
    </row>
    <row r="4363" spans="9:9" x14ac:dyDescent="0.25">
      <c r="I4363"/>
    </row>
    <row r="4364" spans="9:9" x14ac:dyDescent="0.25">
      <c r="I4364"/>
    </row>
    <row r="4365" spans="9:9" x14ac:dyDescent="0.25">
      <c r="I4365"/>
    </row>
    <row r="4366" spans="9:9" x14ac:dyDescent="0.25">
      <c r="I4366"/>
    </row>
    <row r="4367" spans="9:9" x14ac:dyDescent="0.25">
      <c r="I4367"/>
    </row>
    <row r="4368" spans="9:9" x14ac:dyDescent="0.25">
      <c r="I4368"/>
    </row>
    <row r="4369" spans="9:9" x14ac:dyDescent="0.25">
      <c r="I4369"/>
    </row>
    <row r="4370" spans="9:9" x14ac:dyDescent="0.25">
      <c r="I4370"/>
    </row>
    <row r="4371" spans="9:9" x14ac:dyDescent="0.25">
      <c r="I4371"/>
    </row>
    <row r="4372" spans="9:9" x14ac:dyDescent="0.25">
      <c r="I4372"/>
    </row>
    <row r="4373" spans="9:9" x14ac:dyDescent="0.25">
      <c r="I4373"/>
    </row>
    <row r="4374" spans="9:9" x14ac:dyDescent="0.25">
      <c r="I4374"/>
    </row>
    <row r="4375" spans="9:9" x14ac:dyDescent="0.25">
      <c r="I4375"/>
    </row>
    <row r="4376" spans="9:9" x14ac:dyDescent="0.25">
      <c r="I4376"/>
    </row>
    <row r="4377" spans="9:9" x14ac:dyDescent="0.25">
      <c r="I4377"/>
    </row>
    <row r="4378" spans="9:9" x14ac:dyDescent="0.25">
      <c r="I4378"/>
    </row>
    <row r="4379" spans="9:9" x14ac:dyDescent="0.25">
      <c r="I4379"/>
    </row>
    <row r="4380" spans="9:9" x14ac:dyDescent="0.25">
      <c r="I4380"/>
    </row>
    <row r="4381" spans="9:9" x14ac:dyDescent="0.25">
      <c r="I4381"/>
    </row>
    <row r="4382" spans="9:9" x14ac:dyDescent="0.25">
      <c r="I4382"/>
    </row>
    <row r="4383" spans="9:9" x14ac:dyDescent="0.25">
      <c r="I4383"/>
    </row>
    <row r="4384" spans="9:9" x14ac:dyDescent="0.25">
      <c r="I4384"/>
    </row>
    <row r="4385" spans="9:9" x14ac:dyDescent="0.25">
      <c r="I4385"/>
    </row>
    <row r="4386" spans="9:9" x14ac:dyDescent="0.25">
      <c r="I4386"/>
    </row>
    <row r="4387" spans="9:9" x14ac:dyDescent="0.25">
      <c r="I4387"/>
    </row>
    <row r="4388" spans="9:9" x14ac:dyDescent="0.25">
      <c r="I4388"/>
    </row>
    <row r="4389" spans="9:9" x14ac:dyDescent="0.25">
      <c r="I4389"/>
    </row>
    <row r="4390" spans="9:9" x14ac:dyDescent="0.25">
      <c r="I4390"/>
    </row>
    <row r="4391" spans="9:9" x14ac:dyDescent="0.25">
      <c r="I4391"/>
    </row>
    <row r="4392" spans="9:9" x14ac:dyDescent="0.25">
      <c r="I4392"/>
    </row>
    <row r="4393" spans="9:9" x14ac:dyDescent="0.25">
      <c r="I4393"/>
    </row>
    <row r="4394" spans="9:9" x14ac:dyDescent="0.25">
      <c r="I4394"/>
    </row>
    <row r="4395" spans="9:9" x14ac:dyDescent="0.25">
      <c r="I4395"/>
    </row>
    <row r="4396" spans="9:9" x14ac:dyDescent="0.25">
      <c r="I4396"/>
    </row>
    <row r="4397" spans="9:9" x14ac:dyDescent="0.25">
      <c r="I4397"/>
    </row>
    <row r="4398" spans="9:9" x14ac:dyDescent="0.25">
      <c r="I4398"/>
    </row>
    <row r="4399" spans="9:9" x14ac:dyDescent="0.25">
      <c r="I4399"/>
    </row>
    <row r="4400" spans="9:9" x14ac:dyDescent="0.25">
      <c r="I4400"/>
    </row>
    <row r="4401" spans="9:9" x14ac:dyDescent="0.25">
      <c r="I4401"/>
    </row>
    <row r="4402" spans="9:9" x14ac:dyDescent="0.25">
      <c r="I4402"/>
    </row>
    <row r="4403" spans="9:9" x14ac:dyDescent="0.25">
      <c r="I4403"/>
    </row>
    <row r="4404" spans="9:9" x14ac:dyDescent="0.25">
      <c r="I4404"/>
    </row>
    <row r="4405" spans="9:9" x14ac:dyDescent="0.25">
      <c r="I4405"/>
    </row>
    <row r="4406" spans="9:9" x14ac:dyDescent="0.25">
      <c r="I4406"/>
    </row>
    <row r="4407" spans="9:9" x14ac:dyDescent="0.25">
      <c r="I4407"/>
    </row>
    <row r="4408" spans="9:9" x14ac:dyDescent="0.25">
      <c r="I4408"/>
    </row>
    <row r="4409" spans="9:9" x14ac:dyDescent="0.25">
      <c r="I4409"/>
    </row>
    <row r="4410" spans="9:9" x14ac:dyDescent="0.25">
      <c r="I4410"/>
    </row>
    <row r="4411" spans="9:9" x14ac:dyDescent="0.25">
      <c r="I4411"/>
    </row>
    <row r="4412" spans="9:9" x14ac:dyDescent="0.25">
      <c r="I4412"/>
    </row>
    <row r="4413" spans="9:9" x14ac:dyDescent="0.25">
      <c r="I4413"/>
    </row>
    <row r="4414" spans="9:9" x14ac:dyDescent="0.25">
      <c r="I4414"/>
    </row>
    <row r="4415" spans="9:9" x14ac:dyDescent="0.25">
      <c r="I4415"/>
    </row>
    <row r="4416" spans="9:9" x14ac:dyDescent="0.25">
      <c r="I4416"/>
    </row>
    <row r="4417" spans="9:9" x14ac:dyDescent="0.25">
      <c r="I4417"/>
    </row>
    <row r="4418" spans="9:9" x14ac:dyDescent="0.25">
      <c r="I4418"/>
    </row>
    <row r="4419" spans="9:9" x14ac:dyDescent="0.25">
      <c r="I4419"/>
    </row>
    <row r="4420" spans="9:9" x14ac:dyDescent="0.25">
      <c r="I4420"/>
    </row>
    <row r="4421" spans="9:9" x14ac:dyDescent="0.25">
      <c r="I4421"/>
    </row>
    <row r="4422" spans="9:9" x14ac:dyDescent="0.25">
      <c r="I4422"/>
    </row>
    <row r="4423" spans="9:9" x14ac:dyDescent="0.25">
      <c r="I4423"/>
    </row>
    <row r="4424" spans="9:9" x14ac:dyDescent="0.25">
      <c r="I4424"/>
    </row>
    <row r="4425" spans="9:9" x14ac:dyDescent="0.25">
      <c r="I4425"/>
    </row>
    <row r="4426" spans="9:9" x14ac:dyDescent="0.25">
      <c r="I4426"/>
    </row>
    <row r="4427" spans="9:9" x14ac:dyDescent="0.25">
      <c r="I4427"/>
    </row>
    <row r="4428" spans="9:9" x14ac:dyDescent="0.25">
      <c r="I4428"/>
    </row>
    <row r="4429" spans="9:9" x14ac:dyDescent="0.25">
      <c r="I4429"/>
    </row>
    <row r="4430" spans="9:9" x14ac:dyDescent="0.25">
      <c r="I4430"/>
    </row>
    <row r="4431" spans="9:9" x14ac:dyDescent="0.25">
      <c r="I4431"/>
    </row>
    <row r="4432" spans="9:9" x14ac:dyDescent="0.25">
      <c r="I4432"/>
    </row>
    <row r="4433" spans="9:9" x14ac:dyDescent="0.25">
      <c r="I4433"/>
    </row>
    <row r="4434" spans="9:9" x14ac:dyDescent="0.25">
      <c r="I4434"/>
    </row>
    <row r="4435" spans="9:9" x14ac:dyDescent="0.25">
      <c r="I4435"/>
    </row>
    <row r="4436" spans="9:9" x14ac:dyDescent="0.25">
      <c r="I4436"/>
    </row>
    <row r="4437" spans="9:9" x14ac:dyDescent="0.25">
      <c r="I4437"/>
    </row>
    <row r="4438" spans="9:9" x14ac:dyDescent="0.25">
      <c r="I4438"/>
    </row>
    <row r="4439" spans="9:9" x14ac:dyDescent="0.25">
      <c r="I4439"/>
    </row>
    <row r="4440" spans="9:9" x14ac:dyDescent="0.25">
      <c r="I4440"/>
    </row>
    <row r="4441" spans="9:9" x14ac:dyDescent="0.25">
      <c r="I4441"/>
    </row>
    <row r="4442" spans="9:9" x14ac:dyDescent="0.25">
      <c r="I4442"/>
    </row>
    <row r="4443" spans="9:9" x14ac:dyDescent="0.25">
      <c r="I4443"/>
    </row>
    <row r="4444" spans="9:9" x14ac:dyDescent="0.25">
      <c r="I4444"/>
    </row>
    <row r="4445" spans="9:9" x14ac:dyDescent="0.25">
      <c r="I4445"/>
    </row>
    <row r="4446" spans="9:9" x14ac:dyDescent="0.25">
      <c r="I4446"/>
    </row>
    <row r="4447" spans="9:9" x14ac:dyDescent="0.25">
      <c r="I4447"/>
    </row>
    <row r="4448" spans="9:9" x14ac:dyDescent="0.25">
      <c r="I4448"/>
    </row>
    <row r="4449" spans="9:9" x14ac:dyDescent="0.25">
      <c r="I4449"/>
    </row>
    <row r="4450" spans="9:9" x14ac:dyDescent="0.25">
      <c r="I4450"/>
    </row>
    <row r="4451" spans="9:9" x14ac:dyDescent="0.25">
      <c r="I4451"/>
    </row>
    <row r="4452" spans="9:9" x14ac:dyDescent="0.25">
      <c r="I4452"/>
    </row>
    <row r="4453" spans="9:9" x14ac:dyDescent="0.25">
      <c r="I4453"/>
    </row>
    <row r="4454" spans="9:9" x14ac:dyDescent="0.25">
      <c r="I4454"/>
    </row>
    <row r="4455" spans="9:9" x14ac:dyDescent="0.25">
      <c r="I4455"/>
    </row>
    <row r="4456" spans="9:9" x14ac:dyDescent="0.25">
      <c r="I4456"/>
    </row>
    <row r="4457" spans="9:9" x14ac:dyDescent="0.25">
      <c r="I4457"/>
    </row>
    <row r="4458" spans="9:9" x14ac:dyDescent="0.25">
      <c r="I4458"/>
    </row>
    <row r="4459" spans="9:9" x14ac:dyDescent="0.25">
      <c r="I4459"/>
    </row>
    <row r="4460" spans="9:9" x14ac:dyDescent="0.25">
      <c r="I4460"/>
    </row>
    <row r="4461" spans="9:9" x14ac:dyDescent="0.25">
      <c r="I4461"/>
    </row>
    <row r="4462" spans="9:9" x14ac:dyDescent="0.25">
      <c r="I4462"/>
    </row>
    <row r="4463" spans="9:9" x14ac:dyDescent="0.25">
      <c r="I4463"/>
    </row>
    <row r="4464" spans="9:9" x14ac:dyDescent="0.25">
      <c r="I4464"/>
    </row>
    <row r="4465" spans="9:9" x14ac:dyDescent="0.25">
      <c r="I4465"/>
    </row>
    <row r="4466" spans="9:9" x14ac:dyDescent="0.25">
      <c r="I4466"/>
    </row>
    <row r="4467" spans="9:9" x14ac:dyDescent="0.25">
      <c r="I4467"/>
    </row>
    <row r="4468" spans="9:9" x14ac:dyDescent="0.25">
      <c r="I4468"/>
    </row>
    <row r="4469" spans="9:9" x14ac:dyDescent="0.25">
      <c r="I4469"/>
    </row>
    <row r="4470" spans="9:9" x14ac:dyDescent="0.25">
      <c r="I4470"/>
    </row>
    <row r="4471" spans="9:9" x14ac:dyDescent="0.25">
      <c r="I4471"/>
    </row>
    <row r="4472" spans="9:9" x14ac:dyDescent="0.25">
      <c r="I4472"/>
    </row>
    <row r="4473" spans="9:9" x14ac:dyDescent="0.25">
      <c r="I4473"/>
    </row>
    <row r="4474" spans="9:9" x14ac:dyDescent="0.25">
      <c r="I4474"/>
    </row>
    <row r="4475" spans="9:9" x14ac:dyDescent="0.25">
      <c r="I4475"/>
    </row>
    <row r="4476" spans="9:9" x14ac:dyDescent="0.25">
      <c r="I4476"/>
    </row>
    <row r="4477" spans="9:9" x14ac:dyDescent="0.25">
      <c r="I4477"/>
    </row>
    <row r="4478" spans="9:9" x14ac:dyDescent="0.25">
      <c r="I4478"/>
    </row>
    <row r="4479" spans="9:9" x14ac:dyDescent="0.25">
      <c r="I4479"/>
    </row>
    <row r="4480" spans="9:9" x14ac:dyDescent="0.25">
      <c r="I4480"/>
    </row>
    <row r="4481" spans="9:9" x14ac:dyDescent="0.25">
      <c r="I4481"/>
    </row>
    <row r="4482" spans="9:9" x14ac:dyDescent="0.25">
      <c r="I4482"/>
    </row>
    <row r="4483" spans="9:9" x14ac:dyDescent="0.25">
      <c r="I4483"/>
    </row>
    <row r="4484" spans="9:9" x14ac:dyDescent="0.25">
      <c r="I4484"/>
    </row>
    <row r="4485" spans="9:9" x14ac:dyDescent="0.25">
      <c r="I4485"/>
    </row>
    <row r="4486" spans="9:9" x14ac:dyDescent="0.25">
      <c r="I4486"/>
    </row>
    <row r="4487" spans="9:9" x14ac:dyDescent="0.25">
      <c r="I4487"/>
    </row>
    <row r="4488" spans="9:9" x14ac:dyDescent="0.25">
      <c r="I4488"/>
    </row>
    <row r="4489" spans="9:9" x14ac:dyDescent="0.25">
      <c r="I4489"/>
    </row>
    <row r="4490" spans="9:9" x14ac:dyDescent="0.25">
      <c r="I4490"/>
    </row>
    <row r="4491" spans="9:9" x14ac:dyDescent="0.25">
      <c r="I4491"/>
    </row>
    <row r="4492" spans="9:9" x14ac:dyDescent="0.25">
      <c r="I4492"/>
    </row>
    <row r="4493" spans="9:9" x14ac:dyDescent="0.25">
      <c r="I4493"/>
    </row>
    <row r="4494" spans="9:9" x14ac:dyDescent="0.25">
      <c r="I4494"/>
    </row>
    <row r="4495" spans="9:9" x14ac:dyDescent="0.25">
      <c r="I4495"/>
    </row>
    <row r="4496" spans="9:9" x14ac:dyDescent="0.25">
      <c r="I4496"/>
    </row>
    <row r="4497" spans="9:9" x14ac:dyDescent="0.25">
      <c r="I4497"/>
    </row>
    <row r="4498" spans="9:9" x14ac:dyDescent="0.25">
      <c r="I4498"/>
    </row>
    <row r="4499" spans="9:9" x14ac:dyDescent="0.25">
      <c r="I4499"/>
    </row>
    <row r="4500" spans="9:9" x14ac:dyDescent="0.25">
      <c r="I4500"/>
    </row>
    <row r="4501" spans="9:9" x14ac:dyDescent="0.25">
      <c r="I4501"/>
    </row>
    <row r="4502" spans="9:9" x14ac:dyDescent="0.25">
      <c r="I4502"/>
    </row>
    <row r="4503" spans="9:9" x14ac:dyDescent="0.25">
      <c r="I4503"/>
    </row>
    <row r="4504" spans="9:9" x14ac:dyDescent="0.25">
      <c r="I4504"/>
    </row>
    <row r="4505" spans="9:9" x14ac:dyDescent="0.25">
      <c r="I4505"/>
    </row>
    <row r="4506" spans="9:9" x14ac:dyDescent="0.25">
      <c r="I4506"/>
    </row>
    <row r="4507" spans="9:9" x14ac:dyDescent="0.25">
      <c r="I4507"/>
    </row>
    <row r="4508" spans="9:9" x14ac:dyDescent="0.25">
      <c r="I4508"/>
    </row>
    <row r="4509" spans="9:9" x14ac:dyDescent="0.25">
      <c r="I4509"/>
    </row>
    <row r="4510" spans="9:9" x14ac:dyDescent="0.25">
      <c r="I4510"/>
    </row>
    <row r="4511" spans="9:9" x14ac:dyDescent="0.25">
      <c r="I4511"/>
    </row>
    <row r="4512" spans="9:9" x14ac:dyDescent="0.25">
      <c r="I4512"/>
    </row>
    <row r="4513" spans="9:9" x14ac:dyDescent="0.25">
      <c r="I4513"/>
    </row>
    <row r="4514" spans="9:9" x14ac:dyDescent="0.25">
      <c r="I4514"/>
    </row>
    <row r="4515" spans="9:9" x14ac:dyDescent="0.25">
      <c r="I4515"/>
    </row>
    <row r="4516" spans="9:9" x14ac:dyDescent="0.25">
      <c r="I4516"/>
    </row>
    <row r="4517" spans="9:9" x14ac:dyDescent="0.25">
      <c r="I4517"/>
    </row>
    <row r="4518" spans="9:9" x14ac:dyDescent="0.25">
      <c r="I4518"/>
    </row>
    <row r="4519" spans="9:9" x14ac:dyDescent="0.25">
      <c r="I4519"/>
    </row>
    <row r="4520" spans="9:9" x14ac:dyDescent="0.25">
      <c r="I4520"/>
    </row>
    <row r="4521" spans="9:9" x14ac:dyDescent="0.25">
      <c r="I4521"/>
    </row>
    <row r="4522" spans="9:9" x14ac:dyDescent="0.25">
      <c r="I4522"/>
    </row>
    <row r="4523" spans="9:9" x14ac:dyDescent="0.25">
      <c r="I4523"/>
    </row>
    <row r="4524" spans="9:9" x14ac:dyDescent="0.25">
      <c r="I4524"/>
    </row>
    <row r="4525" spans="9:9" x14ac:dyDescent="0.25">
      <c r="I4525"/>
    </row>
    <row r="4526" spans="9:9" x14ac:dyDescent="0.25">
      <c r="I4526"/>
    </row>
    <row r="4527" spans="9:9" x14ac:dyDescent="0.25">
      <c r="I4527"/>
    </row>
    <row r="4528" spans="9:9" x14ac:dyDescent="0.25">
      <c r="I4528"/>
    </row>
    <row r="4529" spans="9:9" x14ac:dyDescent="0.25">
      <c r="I4529"/>
    </row>
    <row r="4530" spans="9:9" x14ac:dyDescent="0.25">
      <c r="I4530"/>
    </row>
    <row r="4531" spans="9:9" x14ac:dyDescent="0.25">
      <c r="I4531"/>
    </row>
    <row r="4532" spans="9:9" x14ac:dyDescent="0.25">
      <c r="I4532"/>
    </row>
    <row r="4533" spans="9:9" x14ac:dyDescent="0.25">
      <c r="I4533"/>
    </row>
    <row r="4534" spans="9:9" x14ac:dyDescent="0.25">
      <c r="I4534"/>
    </row>
    <row r="4535" spans="9:9" x14ac:dyDescent="0.25">
      <c r="I4535"/>
    </row>
    <row r="4536" spans="9:9" x14ac:dyDescent="0.25">
      <c r="I4536"/>
    </row>
    <row r="4537" spans="9:9" x14ac:dyDescent="0.25">
      <c r="I4537"/>
    </row>
    <row r="4538" spans="9:9" x14ac:dyDescent="0.25">
      <c r="I4538"/>
    </row>
    <row r="4539" spans="9:9" x14ac:dyDescent="0.25">
      <c r="I4539"/>
    </row>
    <row r="4540" spans="9:9" x14ac:dyDescent="0.25">
      <c r="I4540"/>
    </row>
    <row r="4541" spans="9:9" x14ac:dyDescent="0.25">
      <c r="I4541"/>
    </row>
    <row r="4542" spans="9:9" x14ac:dyDescent="0.25">
      <c r="I4542"/>
    </row>
    <row r="4543" spans="9:9" x14ac:dyDescent="0.25">
      <c r="I4543"/>
    </row>
    <row r="4544" spans="9:9" x14ac:dyDescent="0.25">
      <c r="I4544"/>
    </row>
    <row r="4545" spans="9:9" x14ac:dyDescent="0.25">
      <c r="I4545"/>
    </row>
    <row r="4546" spans="9:9" x14ac:dyDescent="0.25">
      <c r="I4546"/>
    </row>
    <row r="4547" spans="9:9" x14ac:dyDescent="0.25">
      <c r="I4547"/>
    </row>
    <row r="4548" spans="9:9" x14ac:dyDescent="0.25">
      <c r="I4548"/>
    </row>
    <row r="4549" spans="9:9" x14ac:dyDescent="0.25">
      <c r="I4549"/>
    </row>
    <row r="4550" spans="9:9" x14ac:dyDescent="0.25">
      <c r="I4550"/>
    </row>
    <row r="4551" spans="9:9" x14ac:dyDescent="0.25">
      <c r="I4551"/>
    </row>
    <row r="4552" spans="9:9" x14ac:dyDescent="0.25">
      <c r="I4552"/>
    </row>
    <row r="4553" spans="9:9" x14ac:dyDescent="0.25">
      <c r="I4553"/>
    </row>
    <row r="4554" spans="9:9" x14ac:dyDescent="0.25">
      <c r="I4554"/>
    </row>
    <row r="4555" spans="9:9" x14ac:dyDescent="0.25">
      <c r="I4555"/>
    </row>
    <row r="4556" spans="9:9" x14ac:dyDescent="0.25">
      <c r="I4556"/>
    </row>
    <row r="4557" spans="9:9" x14ac:dyDescent="0.25">
      <c r="I4557"/>
    </row>
    <row r="4558" spans="9:9" x14ac:dyDescent="0.25">
      <c r="I4558"/>
    </row>
    <row r="4559" spans="9:9" x14ac:dyDescent="0.25">
      <c r="I4559"/>
    </row>
    <row r="4560" spans="9:9" x14ac:dyDescent="0.25">
      <c r="I4560"/>
    </row>
    <row r="4561" spans="9:9" x14ac:dyDescent="0.25">
      <c r="I4561"/>
    </row>
    <row r="4562" spans="9:9" x14ac:dyDescent="0.25">
      <c r="I4562"/>
    </row>
    <row r="4563" spans="9:9" x14ac:dyDescent="0.25">
      <c r="I4563"/>
    </row>
    <row r="4564" spans="9:9" x14ac:dyDescent="0.25">
      <c r="I4564"/>
    </row>
    <row r="4565" spans="9:9" x14ac:dyDescent="0.25">
      <c r="I4565"/>
    </row>
    <row r="4566" spans="9:9" x14ac:dyDescent="0.25">
      <c r="I4566"/>
    </row>
    <row r="4567" spans="9:9" x14ac:dyDescent="0.25">
      <c r="I4567"/>
    </row>
    <row r="4568" spans="9:9" x14ac:dyDescent="0.25">
      <c r="I4568"/>
    </row>
    <row r="4569" spans="9:9" x14ac:dyDescent="0.25">
      <c r="I4569"/>
    </row>
    <row r="4570" spans="9:9" x14ac:dyDescent="0.25">
      <c r="I4570"/>
    </row>
    <row r="4571" spans="9:9" x14ac:dyDescent="0.25">
      <c r="I4571"/>
    </row>
    <row r="4572" spans="9:9" x14ac:dyDescent="0.25">
      <c r="I4572"/>
    </row>
    <row r="4573" spans="9:9" x14ac:dyDescent="0.25">
      <c r="I4573"/>
    </row>
    <row r="4574" spans="9:9" x14ac:dyDescent="0.25">
      <c r="I4574"/>
    </row>
    <row r="4575" spans="9:9" x14ac:dyDescent="0.25">
      <c r="I4575"/>
    </row>
    <row r="4576" spans="9:9" x14ac:dyDescent="0.25">
      <c r="I4576"/>
    </row>
    <row r="4577" spans="9:9" x14ac:dyDescent="0.25">
      <c r="I4577"/>
    </row>
    <row r="4578" spans="9:9" x14ac:dyDescent="0.25">
      <c r="I4578"/>
    </row>
    <row r="4579" spans="9:9" x14ac:dyDescent="0.25">
      <c r="I4579"/>
    </row>
    <row r="4580" spans="9:9" x14ac:dyDescent="0.25">
      <c r="I4580"/>
    </row>
    <row r="4581" spans="9:9" x14ac:dyDescent="0.25">
      <c r="I4581"/>
    </row>
    <row r="4582" spans="9:9" x14ac:dyDescent="0.25">
      <c r="I4582"/>
    </row>
    <row r="4583" spans="9:9" x14ac:dyDescent="0.25">
      <c r="I4583"/>
    </row>
    <row r="4584" spans="9:9" x14ac:dyDescent="0.25">
      <c r="I4584"/>
    </row>
    <row r="4585" spans="9:9" x14ac:dyDescent="0.25">
      <c r="I4585"/>
    </row>
    <row r="4586" spans="9:9" x14ac:dyDescent="0.25">
      <c r="I4586"/>
    </row>
    <row r="4587" spans="9:9" x14ac:dyDescent="0.25">
      <c r="I4587"/>
    </row>
    <row r="4588" spans="9:9" x14ac:dyDescent="0.25">
      <c r="I4588"/>
    </row>
    <row r="4589" spans="9:9" x14ac:dyDescent="0.25">
      <c r="I4589"/>
    </row>
    <row r="4590" spans="9:9" x14ac:dyDescent="0.25">
      <c r="I4590"/>
    </row>
    <row r="4591" spans="9:9" x14ac:dyDescent="0.25">
      <c r="I4591"/>
    </row>
    <row r="4592" spans="9:9" x14ac:dyDescent="0.25">
      <c r="I4592"/>
    </row>
    <row r="4593" spans="9:9" x14ac:dyDescent="0.25">
      <c r="I4593"/>
    </row>
    <row r="4594" spans="9:9" x14ac:dyDescent="0.25">
      <c r="I4594"/>
    </row>
    <row r="4595" spans="9:9" x14ac:dyDescent="0.25">
      <c r="I4595"/>
    </row>
    <row r="4596" spans="9:9" x14ac:dyDescent="0.25">
      <c r="I4596"/>
    </row>
    <row r="4597" spans="9:9" x14ac:dyDescent="0.25">
      <c r="I4597"/>
    </row>
    <row r="4598" spans="9:9" x14ac:dyDescent="0.25">
      <c r="I4598"/>
    </row>
    <row r="4599" spans="9:9" x14ac:dyDescent="0.25">
      <c r="I4599"/>
    </row>
    <row r="4600" spans="9:9" x14ac:dyDescent="0.25">
      <c r="I4600"/>
    </row>
    <row r="4601" spans="9:9" x14ac:dyDescent="0.25">
      <c r="I4601"/>
    </row>
    <row r="4602" spans="9:9" x14ac:dyDescent="0.25">
      <c r="I4602"/>
    </row>
    <row r="4603" spans="9:9" x14ac:dyDescent="0.25">
      <c r="I4603"/>
    </row>
    <row r="4604" spans="9:9" x14ac:dyDescent="0.25">
      <c r="I4604"/>
    </row>
    <row r="4605" spans="9:9" x14ac:dyDescent="0.25">
      <c r="I4605"/>
    </row>
    <row r="4606" spans="9:9" x14ac:dyDescent="0.25">
      <c r="I4606"/>
    </row>
    <row r="4607" spans="9:9" x14ac:dyDescent="0.25">
      <c r="I4607"/>
    </row>
    <row r="4608" spans="9:9" x14ac:dyDescent="0.25">
      <c r="I4608"/>
    </row>
    <row r="4609" spans="9:9" x14ac:dyDescent="0.25">
      <c r="I4609"/>
    </row>
    <row r="4610" spans="9:9" x14ac:dyDescent="0.25">
      <c r="I4610"/>
    </row>
    <row r="4611" spans="9:9" x14ac:dyDescent="0.25">
      <c r="I4611"/>
    </row>
    <row r="4612" spans="9:9" x14ac:dyDescent="0.25">
      <c r="I4612"/>
    </row>
    <row r="4613" spans="9:9" x14ac:dyDescent="0.25">
      <c r="I4613"/>
    </row>
    <row r="4614" spans="9:9" x14ac:dyDescent="0.25">
      <c r="I4614"/>
    </row>
    <row r="4615" spans="9:9" x14ac:dyDescent="0.25">
      <c r="I4615"/>
    </row>
    <row r="4616" spans="9:9" x14ac:dyDescent="0.25">
      <c r="I4616"/>
    </row>
    <row r="4617" spans="9:9" x14ac:dyDescent="0.25">
      <c r="I4617"/>
    </row>
    <row r="4618" spans="9:9" x14ac:dyDescent="0.25">
      <c r="I4618"/>
    </row>
    <row r="4619" spans="9:9" x14ac:dyDescent="0.25">
      <c r="I4619"/>
    </row>
    <row r="4620" spans="9:9" x14ac:dyDescent="0.25">
      <c r="I4620"/>
    </row>
    <row r="4621" spans="9:9" x14ac:dyDescent="0.25">
      <c r="I4621"/>
    </row>
    <row r="4622" spans="9:9" x14ac:dyDescent="0.25">
      <c r="I4622"/>
    </row>
    <row r="4623" spans="9:9" x14ac:dyDescent="0.25">
      <c r="I4623"/>
    </row>
    <row r="4624" spans="9:9" x14ac:dyDescent="0.25">
      <c r="I4624"/>
    </row>
    <row r="4625" spans="9:9" x14ac:dyDescent="0.25">
      <c r="I4625"/>
    </row>
    <row r="4626" spans="9:9" x14ac:dyDescent="0.25">
      <c r="I4626"/>
    </row>
    <row r="4627" spans="9:9" x14ac:dyDescent="0.25">
      <c r="I4627"/>
    </row>
    <row r="4628" spans="9:9" x14ac:dyDescent="0.25">
      <c r="I4628"/>
    </row>
    <row r="4629" spans="9:9" x14ac:dyDescent="0.25">
      <c r="I4629"/>
    </row>
    <row r="4630" spans="9:9" x14ac:dyDescent="0.25">
      <c r="I4630"/>
    </row>
    <row r="4631" spans="9:9" x14ac:dyDescent="0.25">
      <c r="I4631"/>
    </row>
    <row r="4632" spans="9:9" x14ac:dyDescent="0.25">
      <c r="I4632"/>
    </row>
    <row r="4633" spans="9:9" x14ac:dyDescent="0.25">
      <c r="I4633"/>
    </row>
    <row r="4634" spans="9:9" x14ac:dyDescent="0.25">
      <c r="I4634"/>
    </row>
    <row r="4635" spans="9:9" x14ac:dyDescent="0.25">
      <c r="I4635"/>
    </row>
    <row r="4636" spans="9:9" x14ac:dyDescent="0.25">
      <c r="I4636"/>
    </row>
    <row r="4637" spans="9:9" x14ac:dyDescent="0.25">
      <c r="I4637"/>
    </row>
    <row r="4638" spans="9:9" x14ac:dyDescent="0.25">
      <c r="I4638"/>
    </row>
    <row r="4639" spans="9:9" x14ac:dyDescent="0.25">
      <c r="I4639"/>
    </row>
    <row r="4640" spans="9:9" x14ac:dyDescent="0.25">
      <c r="I4640"/>
    </row>
    <row r="4641" spans="9:9" x14ac:dyDescent="0.25">
      <c r="I4641"/>
    </row>
    <row r="4642" spans="9:9" x14ac:dyDescent="0.25">
      <c r="I4642"/>
    </row>
    <row r="4643" spans="9:9" x14ac:dyDescent="0.25">
      <c r="I4643"/>
    </row>
    <row r="4644" spans="9:9" x14ac:dyDescent="0.25">
      <c r="I4644"/>
    </row>
    <row r="4645" spans="9:9" x14ac:dyDescent="0.25">
      <c r="I4645"/>
    </row>
    <row r="4646" spans="9:9" x14ac:dyDescent="0.25">
      <c r="I4646"/>
    </row>
    <row r="4647" spans="9:9" x14ac:dyDescent="0.25">
      <c r="I4647"/>
    </row>
    <row r="4648" spans="9:9" x14ac:dyDescent="0.25">
      <c r="I4648"/>
    </row>
    <row r="4649" spans="9:9" x14ac:dyDescent="0.25">
      <c r="I4649"/>
    </row>
    <row r="4650" spans="9:9" x14ac:dyDescent="0.25">
      <c r="I4650"/>
    </row>
    <row r="4651" spans="9:9" x14ac:dyDescent="0.25">
      <c r="I4651"/>
    </row>
    <row r="4652" spans="9:9" x14ac:dyDescent="0.25">
      <c r="I4652"/>
    </row>
    <row r="4653" spans="9:9" x14ac:dyDescent="0.25">
      <c r="I4653"/>
    </row>
    <row r="4654" spans="9:9" x14ac:dyDescent="0.25">
      <c r="I4654"/>
    </row>
    <row r="4655" spans="9:9" x14ac:dyDescent="0.25">
      <c r="I4655"/>
    </row>
    <row r="4656" spans="9:9" x14ac:dyDescent="0.25">
      <c r="I4656"/>
    </row>
    <row r="4657" spans="9:9" x14ac:dyDescent="0.25">
      <c r="I4657"/>
    </row>
    <row r="4658" spans="9:9" x14ac:dyDescent="0.25">
      <c r="I4658"/>
    </row>
    <row r="4659" spans="9:9" x14ac:dyDescent="0.25">
      <c r="I4659"/>
    </row>
    <row r="4660" spans="9:9" x14ac:dyDescent="0.25">
      <c r="I4660"/>
    </row>
    <row r="4661" spans="9:9" x14ac:dyDescent="0.25">
      <c r="I4661"/>
    </row>
    <row r="4662" spans="9:9" x14ac:dyDescent="0.25">
      <c r="I4662"/>
    </row>
    <row r="4663" spans="9:9" x14ac:dyDescent="0.25">
      <c r="I4663"/>
    </row>
    <row r="4664" spans="9:9" x14ac:dyDescent="0.25">
      <c r="I4664"/>
    </row>
    <row r="4665" spans="9:9" x14ac:dyDescent="0.25">
      <c r="I4665"/>
    </row>
    <row r="4666" spans="9:9" x14ac:dyDescent="0.25">
      <c r="I4666"/>
    </row>
    <row r="4667" spans="9:9" x14ac:dyDescent="0.25">
      <c r="I4667"/>
    </row>
    <row r="4668" spans="9:9" x14ac:dyDescent="0.25">
      <c r="I4668"/>
    </row>
    <row r="4669" spans="9:9" x14ac:dyDescent="0.25">
      <c r="I4669"/>
    </row>
    <row r="4670" spans="9:9" x14ac:dyDescent="0.25">
      <c r="I4670"/>
    </row>
    <row r="4671" spans="9:9" x14ac:dyDescent="0.25">
      <c r="I4671"/>
    </row>
    <row r="4672" spans="9:9" x14ac:dyDescent="0.25">
      <c r="I4672"/>
    </row>
    <row r="4673" spans="9:9" x14ac:dyDescent="0.25">
      <c r="I4673"/>
    </row>
    <row r="4674" spans="9:9" x14ac:dyDescent="0.25">
      <c r="I4674"/>
    </row>
    <row r="4675" spans="9:9" x14ac:dyDescent="0.25">
      <c r="I4675"/>
    </row>
    <row r="4676" spans="9:9" x14ac:dyDescent="0.25">
      <c r="I4676"/>
    </row>
    <row r="4677" spans="9:9" x14ac:dyDescent="0.25">
      <c r="I4677"/>
    </row>
    <row r="4678" spans="9:9" x14ac:dyDescent="0.25">
      <c r="I4678"/>
    </row>
    <row r="4679" spans="9:9" x14ac:dyDescent="0.25">
      <c r="I4679"/>
    </row>
    <row r="4680" spans="9:9" x14ac:dyDescent="0.25">
      <c r="I4680"/>
    </row>
    <row r="4681" spans="9:9" x14ac:dyDescent="0.25">
      <c r="I4681"/>
    </row>
    <row r="4682" spans="9:9" x14ac:dyDescent="0.25">
      <c r="I4682"/>
    </row>
    <row r="4683" spans="9:9" x14ac:dyDescent="0.25">
      <c r="I4683"/>
    </row>
    <row r="4684" spans="9:9" x14ac:dyDescent="0.25">
      <c r="I4684"/>
    </row>
    <row r="4685" spans="9:9" x14ac:dyDescent="0.25">
      <c r="I4685"/>
    </row>
    <row r="4686" spans="9:9" x14ac:dyDescent="0.25">
      <c r="I4686"/>
    </row>
    <row r="4687" spans="9:9" x14ac:dyDescent="0.25">
      <c r="I4687"/>
    </row>
    <row r="4688" spans="9:9" x14ac:dyDescent="0.25">
      <c r="I4688"/>
    </row>
    <row r="4689" spans="9:9" x14ac:dyDescent="0.25">
      <c r="I4689"/>
    </row>
    <row r="4690" spans="9:9" x14ac:dyDescent="0.25">
      <c r="I4690"/>
    </row>
    <row r="4691" spans="9:9" x14ac:dyDescent="0.25">
      <c r="I4691"/>
    </row>
    <row r="4692" spans="9:9" x14ac:dyDescent="0.25">
      <c r="I4692"/>
    </row>
    <row r="4693" spans="9:9" x14ac:dyDescent="0.25">
      <c r="I4693"/>
    </row>
    <row r="4694" spans="9:9" x14ac:dyDescent="0.25">
      <c r="I4694"/>
    </row>
    <row r="4695" spans="9:9" x14ac:dyDescent="0.25">
      <c r="I4695"/>
    </row>
    <row r="4696" spans="9:9" x14ac:dyDescent="0.25">
      <c r="I4696"/>
    </row>
    <row r="4697" spans="9:9" x14ac:dyDescent="0.25">
      <c r="I4697"/>
    </row>
    <row r="4698" spans="9:9" x14ac:dyDescent="0.25">
      <c r="I4698"/>
    </row>
    <row r="4699" spans="9:9" x14ac:dyDescent="0.25">
      <c r="I4699"/>
    </row>
    <row r="4700" spans="9:9" x14ac:dyDescent="0.25">
      <c r="I4700"/>
    </row>
    <row r="4701" spans="9:9" x14ac:dyDescent="0.25">
      <c r="I4701"/>
    </row>
    <row r="4702" spans="9:9" x14ac:dyDescent="0.25">
      <c r="I4702"/>
    </row>
    <row r="4703" spans="9:9" x14ac:dyDescent="0.25">
      <c r="I4703"/>
    </row>
    <row r="4704" spans="9:9" x14ac:dyDescent="0.25">
      <c r="I4704"/>
    </row>
    <row r="4705" spans="9:9" x14ac:dyDescent="0.25">
      <c r="I4705"/>
    </row>
    <row r="4706" spans="9:9" x14ac:dyDescent="0.25">
      <c r="I4706"/>
    </row>
    <row r="4707" spans="9:9" x14ac:dyDescent="0.25">
      <c r="I4707"/>
    </row>
    <row r="4708" spans="9:9" x14ac:dyDescent="0.25">
      <c r="I4708"/>
    </row>
    <row r="4709" spans="9:9" x14ac:dyDescent="0.25">
      <c r="I4709"/>
    </row>
    <row r="4710" spans="9:9" x14ac:dyDescent="0.25">
      <c r="I4710"/>
    </row>
    <row r="4711" spans="9:9" x14ac:dyDescent="0.25">
      <c r="I4711"/>
    </row>
    <row r="4712" spans="9:9" x14ac:dyDescent="0.25">
      <c r="I4712"/>
    </row>
    <row r="4713" spans="9:9" x14ac:dyDescent="0.25">
      <c r="I4713"/>
    </row>
    <row r="4714" spans="9:9" x14ac:dyDescent="0.25">
      <c r="I4714"/>
    </row>
    <row r="4715" spans="9:9" x14ac:dyDescent="0.25">
      <c r="I4715"/>
    </row>
    <row r="4716" spans="9:9" x14ac:dyDescent="0.25">
      <c r="I4716"/>
    </row>
    <row r="4717" spans="9:9" x14ac:dyDescent="0.25">
      <c r="I4717"/>
    </row>
    <row r="4718" spans="9:9" x14ac:dyDescent="0.25">
      <c r="I4718"/>
    </row>
    <row r="4719" spans="9:9" x14ac:dyDescent="0.25">
      <c r="I4719"/>
    </row>
    <row r="4720" spans="9:9" x14ac:dyDescent="0.25">
      <c r="I4720"/>
    </row>
    <row r="4721" spans="9:9" x14ac:dyDescent="0.25">
      <c r="I4721"/>
    </row>
    <row r="4722" spans="9:9" x14ac:dyDescent="0.25">
      <c r="I4722"/>
    </row>
    <row r="4723" spans="9:9" x14ac:dyDescent="0.25">
      <c r="I4723"/>
    </row>
    <row r="4724" spans="9:9" x14ac:dyDescent="0.25">
      <c r="I4724"/>
    </row>
    <row r="4725" spans="9:9" x14ac:dyDescent="0.25">
      <c r="I4725"/>
    </row>
    <row r="4726" spans="9:9" x14ac:dyDescent="0.25">
      <c r="I4726"/>
    </row>
    <row r="4727" spans="9:9" x14ac:dyDescent="0.25">
      <c r="I4727"/>
    </row>
    <row r="4728" spans="9:9" x14ac:dyDescent="0.25">
      <c r="I4728"/>
    </row>
    <row r="4729" spans="9:9" x14ac:dyDescent="0.25">
      <c r="I4729"/>
    </row>
    <row r="4730" spans="9:9" x14ac:dyDescent="0.25">
      <c r="I4730"/>
    </row>
    <row r="4731" spans="9:9" x14ac:dyDescent="0.25">
      <c r="I4731"/>
    </row>
    <row r="4732" spans="9:9" x14ac:dyDescent="0.25">
      <c r="I4732"/>
    </row>
    <row r="4733" spans="9:9" x14ac:dyDescent="0.25">
      <c r="I4733"/>
    </row>
    <row r="4734" spans="9:9" x14ac:dyDescent="0.25">
      <c r="I4734"/>
    </row>
    <row r="4735" spans="9:9" x14ac:dyDescent="0.25">
      <c r="I4735"/>
    </row>
    <row r="4736" spans="9:9" x14ac:dyDescent="0.25">
      <c r="I4736"/>
    </row>
    <row r="4737" spans="9:9" x14ac:dyDescent="0.25">
      <c r="I4737"/>
    </row>
    <row r="4738" spans="9:9" x14ac:dyDescent="0.25">
      <c r="I4738"/>
    </row>
    <row r="4739" spans="9:9" x14ac:dyDescent="0.25">
      <c r="I4739"/>
    </row>
    <row r="4740" spans="9:9" x14ac:dyDescent="0.25">
      <c r="I4740"/>
    </row>
    <row r="4741" spans="9:9" x14ac:dyDescent="0.25">
      <c r="I4741"/>
    </row>
    <row r="4742" spans="9:9" x14ac:dyDescent="0.25">
      <c r="I4742"/>
    </row>
    <row r="4743" spans="9:9" x14ac:dyDescent="0.25">
      <c r="I4743"/>
    </row>
    <row r="4744" spans="9:9" x14ac:dyDescent="0.25">
      <c r="I4744"/>
    </row>
    <row r="4745" spans="9:9" x14ac:dyDescent="0.25">
      <c r="I4745"/>
    </row>
    <row r="4746" spans="9:9" x14ac:dyDescent="0.25">
      <c r="I4746"/>
    </row>
    <row r="4747" spans="9:9" x14ac:dyDescent="0.25">
      <c r="I4747"/>
    </row>
    <row r="4748" spans="9:9" x14ac:dyDescent="0.25">
      <c r="I4748"/>
    </row>
    <row r="4749" spans="9:9" x14ac:dyDescent="0.25">
      <c r="I4749"/>
    </row>
    <row r="4750" spans="9:9" x14ac:dyDescent="0.25">
      <c r="I4750"/>
    </row>
    <row r="4751" spans="9:9" x14ac:dyDescent="0.25">
      <c r="I4751"/>
    </row>
    <row r="4752" spans="9:9" x14ac:dyDescent="0.25">
      <c r="I4752"/>
    </row>
    <row r="4753" spans="9:9" x14ac:dyDescent="0.25">
      <c r="I4753"/>
    </row>
    <row r="4754" spans="9:9" x14ac:dyDescent="0.25">
      <c r="I4754"/>
    </row>
    <row r="4755" spans="9:9" x14ac:dyDescent="0.25">
      <c r="I4755"/>
    </row>
    <row r="4756" spans="9:9" x14ac:dyDescent="0.25">
      <c r="I4756"/>
    </row>
    <row r="4757" spans="9:9" x14ac:dyDescent="0.25">
      <c r="I4757"/>
    </row>
    <row r="4758" spans="9:9" x14ac:dyDescent="0.25">
      <c r="I4758"/>
    </row>
    <row r="4759" spans="9:9" x14ac:dyDescent="0.25">
      <c r="I4759"/>
    </row>
    <row r="4760" spans="9:9" x14ac:dyDescent="0.25">
      <c r="I4760"/>
    </row>
    <row r="4761" spans="9:9" x14ac:dyDescent="0.25">
      <c r="I4761"/>
    </row>
    <row r="4762" spans="9:9" x14ac:dyDescent="0.25">
      <c r="I4762"/>
    </row>
    <row r="4763" spans="9:9" x14ac:dyDescent="0.25">
      <c r="I4763"/>
    </row>
    <row r="4764" spans="9:9" x14ac:dyDescent="0.25">
      <c r="I4764"/>
    </row>
    <row r="4765" spans="9:9" x14ac:dyDescent="0.25">
      <c r="I4765"/>
    </row>
    <row r="4766" spans="9:9" x14ac:dyDescent="0.25">
      <c r="I4766"/>
    </row>
    <row r="4767" spans="9:9" x14ac:dyDescent="0.25">
      <c r="I4767"/>
    </row>
    <row r="4768" spans="9:9" x14ac:dyDescent="0.25">
      <c r="I4768"/>
    </row>
    <row r="4769" spans="9:9" x14ac:dyDescent="0.25">
      <c r="I4769"/>
    </row>
    <row r="4770" spans="9:9" x14ac:dyDescent="0.25">
      <c r="I4770"/>
    </row>
    <row r="4771" spans="9:9" x14ac:dyDescent="0.25">
      <c r="I4771"/>
    </row>
    <row r="4772" spans="9:9" x14ac:dyDescent="0.25">
      <c r="I4772"/>
    </row>
    <row r="4773" spans="9:9" x14ac:dyDescent="0.25">
      <c r="I4773"/>
    </row>
    <row r="4774" spans="9:9" x14ac:dyDescent="0.25">
      <c r="I4774"/>
    </row>
    <row r="4775" spans="9:9" x14ac:dyDescent="0.25">
      <c r="I4775"/>
    </row>
    <row r="4776" spans="9:9" x14ac:dyDescent="0.25">
      <c r="I4776"/>
    </row>
    <row r="4777" spans="9:9" x14ac:dyDescent="0.25">
      <c r="I4777"/>
    </row>
    <row r="4778" spans="9:9" x14ac:dyDescent="0.25">
      <c r="I4778"/>
    </row>
    <row r="4779" spans="9:9" x14ac:dyDescent="0.25">
      <c r="I4779"/>
    </row>
    <row r="4780" spans="9:9" x14ac:dyDescent="0.25">
      <c r="I4780"/>
    </row>
    <row r="4781" spans="9:9" x14ac:dyDescent="0.25">
      <c r="I4781"/>
    </row>
    <row r="4782" spans="9:9" x14ac:dyDescent="0.25">
      <c r="I4782"/>
    </row>
    <row r="4783" spans="9:9" x14ac:dyDescent="0.25">
      <c r="I4783"/>
    </row>
    <row r="4784" spans="9:9" x14ac:dyDescent="0.25">
      <c r="I4784"/>
    </row>
    <row r="4785" spans="9:9" x14ac:dyDescent="0.25">
      <c r="I4785"/>
    </row>
    <row r="4786" spans="9:9" x14ac:dyDescent="0.25">
      <c r="I4786"/>
    </row>
    <row r="4787" spans="9:9" x14ac:dyDescent="0.25">
      <c r="I4787"/>
    </row>
    <row r="4788" spans="9:9" x14ac:dyDescent="0.25">
      <c r="I4788"/>
    </row>
    <row r="4789" spans="9:9" x14ac:dyDescent="0.25">
      <c r="I4789"/>
    </row>
    <row r="4790" spans="9:9" x14ac:dyDescent="0.25">
      <c r="I4790"/>
    </row>
    <row r="4791" spans="9:9" x14ac:dyDescent="0.25">
      <c r="I4791"/>
    </row>
    <row r="4792" spans="9:9" x14ac:dyDescent="0.25">
      <c r="I4792"/>
    </row>
    <row r="4793" spans="9:9" x14ac:dyDescent="0.25">
      <c r="I4793"/>
    </row>
    <row r="4794" spans="9:9" x14ac:dyDescent="0.25">
      <c r="I4794"/>
    </row>
    <row r="4795" spans="9:9" x14ac:dyDescent="0.25">
      <c r="I4795"/>
    </row>
    <row r="4796" spans="9:9" x14ac:dyDescent="0.25">
      <c r="I4796"/>
    </row>
    <row r="4797" spans="9:9" x14ac:dyDescent="0.25">
      <c r="I4797"/>
    </row>
    <row r="4798" spans="9:9" x14ac:dyDescent="0.25">
      <c r="I4798"/>
    </row>
    <row r="4799" spans="9:9" x14ac:dyDescent="0.25">
      <c r="I4799"/>
    </row>
    <row r="4800" spans="9:9" x14ac:dyDescent="0.25">
      <c r="I4800"/>
    </row>
    <row r="4801" spans="9:9" x14ac:dyDescent="0.25">
      <c r="I4801"/>
    </row>
    <row r="4802" spans="9:9" x14ac:dyDescent="0.25">
      <c r="I4802"/>
    </row>
    <row r="4803" spans="9:9" x14ac:dyDescent="0.25">
      <c r="I4803"/>
    </row>
    <row r="4804" spans="9:9" x14ac:dyDescent="0.25">
      <c r="I4804"/>
    </row>
    <row r="4805" spans="9:9" x14ac:dyDescent="0.25">
      <c r="I4805"/>
    </row>
    <row r="4806" spans="9:9" x14ac:dyDescent="0.25">
      <c r="I4806"/>
    </row>
    <row r="4807" spans="9:9" x14ac:dyDescent="0.25">
      <c r="I4807"/>
    </row>
    <row r="4808" spans="9:9" x14ac:dyDescent="0.25">
      <c r="I4808"/>
    </row>
    <row r="4809" spans="9:9" x14ac:dyDescent="0.25">
      <c r="I4809"/>
    </row>
    <row r="4810" spans="9:9" x14ac:dyDescent="0.25">
      <c r="I4810"/>
    </row>
    <row r="4811" spans="9:9" x14ac:dyDescent="0.25">
      <c r="I4811"/>
    </row>
    <row r="4812" spans="9:9" x14ac:dyDescent="0.25">
      <c r="I4812"/>
    </row>
    <row r="4813" spans="9:9" x14ac:dyDescent="0.25">
      <c r="I4813"/>
    </row>
    <row r="4814" spans="9:9" x14ac:dyDescent="0.25">
      <c r="I4814"/>
    </row>
    <row r="4815" spans="9:9" x14ac:dyDescent="0.25">
      <c r="I4815"/>
    </row>
    <row r="4816" spans="9:9" x14ac:dyDescent="0.25">
      <c r="I4816"/>
    </row>
    <row r="4817" spans="9:9" x14ac:dyDescent="0.25">
      <c r="I4817"/>
    </row>
    <row r="4818" spans="9:9" x14ac:dyDescent="0.25">
      <c r="I4818"/>
    </row>
    <row r="4819" spans="9:9" x14ac:dyDescent="0.25">
      <c r="I4819"/>
    </row>
    <row r="4820" spans="9:9" x14ac:dyDescent="0.25">
      <c r="I4820"/>
    </row>
    <row r="4821" spans="9:9" x14ac:dyDescent="0.25">
      <c r="I4821"/>
    </row>
    <row r="4822" spans="9:9" x14ac:dyDescent="0.25">
      <c r="I4822"/>
    </row>
    <row r="4823" spans="9:9" x14ac:dyDescent="0.25">
      <c r="I4823"/>
    </row>
    <row r="4824" spans="9:9" x14ac:dyDescent="0.25">
      <c r="I4824"/>
    </row>
    <row r="4825" spans="9:9" x14ac:dyDescent="0.25">
      <c r="I4825"/>
    </row>
    <row r="4826" spans="9:9" x14ac:dyDescent="0.25">
      <c r="I4826"/>
    </row>
    <row r="4827" spans="9:9" x14ac:dyDescent="0.25">
      <c r="I4827"/>
    </row>
    <row r="4828" spans="9:9" x14ac:dyDescent="0.25">
      <c r="I4828"/>
    </row>
    <row r="4829" spans="9:9" x14ac:dyDescent="0.25">
      <c r="I4829"/>
    </row>
    <row r="4830" spans="9:9" x14ac:dyDescent="0.25">
      <c r="I4830"/>
    </row>
    <row r="4831" spans="9:9" x14ac:dyDescent="0.25">
      <c r="I4831"/>
    </row>
    <row r="4832" spans="9:9" x14ac:dyDescent="0.25">
      <c r="I4832"/>
    </row>
    <row r="4833" spans="9:9" x14ac:dyDescent="0.25">
      <c r="I4833"/>
    </row>
    <row r="4834" spans="9:9" x14ac:dyDescent="0.25">
      <c r="I4834"/>
    </row>
    <row r="4835" spans="9:9" x14ac:dyDescent="0.25">
      <c r="I4835"/>
    </row>
    <row r="4836" spans="9:9" x14ac:dyDescent="0.25">
      <c r="I4836"/>
    </row>
    <row r="4837" spans="9:9" x14ac:dyDescent="0.25">
      <c r="I4837"/>
    </row>
    <row r="4838" spans="9:9" x14ac:dyDescent="0.25">
      <c r="I4838"/>
    </row>
    <row r="4839" spans="9:9" x14ac:dyDescent="0.25">
      <c r="I4839"/>
    </row>
    <row r="4840" spans="9:9" x14ac:dyDescent="0.25">
      <c r="I4840"/>
    </row>
    <row r="4841" spans="9:9" x14ac:dyDescent="0.25">
      <c r="I4841"/>
    </row>
    <row r="4842" spans="9:9" x14ac:dyDescent="0.25">
      <c r="I4842"/>
    </row>
    <row r="4843" spans="9:9" x14ac:dyDescent="0.25">
      <c r="I4843"/>
    </row>
    <row r="4844" spans="9:9" x14ac:dyDescent="0.25">
      <c r="I4844"/>
    </row>
    <row r="4845" spans="9:9" x14ac:dyDescent="0.25">
      <c r="I4845"/>
    </row>
    <row r="4846" spans="9:9" x14ac:dyDescent="0.25">
      <c r="I4846"/>
    </row>
    <row r="4847" spans="9:9" x14ac:dyDescent="0.25">
      <c r="I4847"/>
    </row>
    <row r="4848" spans="9:9" x14ac:dyDescent="0.25">
      <c r="I4848"/>
    </row>
    <row r="4849" spans="9:9" x14ac:dyDescent="0.25">
      <c r="I4849"/>
    </row>
    <row r="4850" spans="9:9" x14ac:dyDescent="0.25">
      <c r="I4850"/>
    </row>
    <row r="4851" spans="9:9" x14ac:dyDescent="0.25">
      <c r="I4851"/>
    </row>
    <row r="4852" spans="9:9" x14ac:dyDescent="0.25">
      <c r="I4852"/>
    </row>
    <row r="4853" spans="9:9" x14ac:dyDescent="0.25">
      <c r="I4853"/>
    </row>
    <row r="4854" spans="9:9" x14ac:dyDescent="0.25">
      <c r="I4854"/>
    </row>
    <row r="4855" spans="9:9" x14ac:dyDescent="0.25">
      <c r="I4855"/>
    </row>
    <row r="4856" spans="9:9" x14ac:dyDescent="0.25">
      <c r="I4856"/>
    </row>
    <row r="4857" spans="9:9" x14ac:dyDescent="0.25">
      <c r="I4857"/>
    </row>
    <row r="4858" spans="9:9" x14ac:dyDescent="0.25">
      <c r="I4858"/>
    </row>
    <row r="4859" spans="9:9" x14ac:dyDescent="0.25">
      <c r="I4859"/>
    </row>
    <row r="4860" spans="9:9" x14ac:dyDescent="0.25">
      <c r="I4860"/>
    </row>
    <row r="4861" spans="9:9" x14ac:dyDescent="0.25">
      <c r="I4861"/>
    </row>
    <row r="4862" spans="9:9" x14ac:dyDescent="0.25">
      <c r="I4862"/>
    </row>
    <row r="4863" spans="9:9" x14ac:dyDescent="0.25">
      <c r="I4863"/>
    </row>
    <row r="4864" spans="9:9" x14ac:dyDescent="0.25">
      <c r="I4864"/>
    </row>
    <row r="4865" spans="9:9" x14ac:dyDescent="0.25">
      <c r="I4865"/>
    </row>
    <row r="4866" spans="9:9" x14ac:dyDescent="0.25">
      <c r="I4866"/>
    </row>
    <row r="4867" spans="9:9" x14ac:dyDescent="0.25">
      <c r="I4867"/>
    </row>
    <row r="4868" spans="9:9" x14ac:dyDescent="0.25">
      <c r="I4868"/>
    </row>
    <row r="4869" spans="9:9" x14ac:dyDescent="0.25">
      <c r="I4869"/>
    </row>
    <row r="4870" spans="9:9" x14ac:dyDescent="0.25">
      <c r="I4870"/>
    </row>
    <row r="4871" spans="9:9" x14ac:dyDescent="0.25">
      <c r="I4871"/>
    </row>
    <row r="4872" spans="9:9" x14ac:dyDescent="0.25">
      <c r="I4872"/>
    </row>
    <row r="4873" spans="9:9" x14ac:dyDescent="0.25">
      <c r="I4873"/>
    </row>
    <row r="4874" spans="9:9" x14ac:dyDescent="0.25">
      <c r="I4874"/>
    </row>
    <row r="4875" spans="9:9" x14ac:dyDescent="0.25">
      <c r="I4875"/>
    </row>
    <row r="4876" spans="9:9" x14ac:dyDescent="0.25">
      <c r="I4876"/>
    </row>
    <row r="4877" spans="9:9" x14ac:dyDescent="0.25">
      <c r="I4877"/>
    </row>
    <row r="4878" spans="9:9" x14ac:dyDescent="0.25">
      <c r="I4878"/>
    </row>
    <row r="4879" spans="9:9" x14ac:dyDescent="0.25">
      <c r="I4879"/>
    </row>
    <row r="4880" spans="9:9" x14ac:dyDescent="0.25">
      <c r="I4880"/>
    </row>
    <row r="4881" spans="9:9" x14ac:dyDescent="0.25">
      <c r="I4881"/>
    </row>
    <row r="4882" spans="9:9" x14ac:dyDescent="0.25">
      <c r="I4882"/>
    </row>
    <row r="4883" spans="9:9" x14ac:dyDescent="0.25">
      <c r="I4883"/>
    </row>
    <row r="4884" spans="9:9" x14ac:dyDescent="0.25">
      <c r="I4884"/>
    </row>
    <row r="4885" spans="9:9" x14ac:dyDescent="0.25">
      <c r="I4885"/>
    </row>
    <row r="4886" spans="9:9" x14ac:dyDescent="0.25">
      <c r="I4886"/>
    </row>
    <row r="4887" spans="9:9" x14ac:dyDescent="0.25">
      <c r="I4887"/>
    </row>
    <row r="4888" spans="9:9" x14ac:dyDescent="0.25">
      <c r="I4888"/>
    </row>
    <row r="4889" spans="9:9" x14ac:dyDescent="0.25">
      <c r="I4889"/>
    </row>
    <row r="4890" spans="9:9" x14ac:dyDescent="0.25">
      <c r="I4890"/>
    </row>
    <row r="4891" spans="9:9" x14ac:dyDescent="0.25">
      <c r="I4891"/>
    </row>
    <row r="4892" spans="9:9" x14ac:dyDescent="0.25">
      <c r="I4892"/>
    </row>
    <row r="4893" spans="9:9" x14ac:dyDescent="0.25">
      <c r="I4893"/>
    </row>
    <row r="4894" spans="9:9" x14ac:dyDescent="0.25">
      <c r="I4894"/>
    </row>
    <row r="4895" spans="9:9" x14ac:dyDescent="0.25">
      <c r="I4895"/>
    </row>
    <row r="4896" spans="9:9" x14ac:dyDescent="0.25">
      <c r="I4896"/>
    </row>
    <row r="4897" spans="9:9" x14ac:dyDescent="0.25">
      <c r="I4897"/>
    </row>
    <row r="4898" spans="9:9" x14ac:dyDescent="0.25">
      <c r="I4898"/>
    </row>
    <row r="4899" spans="9:9" x14ac:dyDescent="0.25">
      <c r="I4899"/>
    </row>
    <row r="4900" spans="9:9" x14ac:dyDescent="0.25">
      <c r="I4900"/>
    </row>
    <row r="4901" spans="9:9" x14ac:dyDescent="0.25">
      <c r="I4901"/>
    </row>
    <row r="4902" spans="9:9" x14ac:dyDescent="0.25">
      <c r="I4902"/>
    </row>
    <row r="4903" spans="9:9" x14ac:dyDescent="0.25">
      <c r="I4903"/>
    </row>
    <row r="4904" spans="9:9" x14ac:dyDescent="0.25">
      <c r="I4904"/>
    </row>
    <row r="4905" spans="9:9" x14ac:dyDescent="0.25">
      <c r="I4905"/>
    </row>
    <row r="4906" spans="9:9" x14ac:dyDescent="0.25">
      <c r="I4906"/>
    </row>
    <row r="4907" spans="9:9" x14ac:dyDescent="0.25">
      <c r="I4907"/>
    </row>
    <row r="4908" spans="9:9" x14ac:dyDescent="0.25">
      <c r="I4908"/>
    </row>
    <row r="4909" spans="9:9" x14ac:dyDescent="0.25">
      <c r="I4909"/>
    </row>
    <row r="4910" spans="9:9" x14ac:dyDescent="0.25">
      <c r="I4910"/>
    </row>
    <row r="4911" spans="9:9" x14ac:dyDescent="0.25">
      <c r="I4911"/>
    </row>
    <row r="4912" spans="9:9" x14ac:dyDescent="0.25">
      <c r="I4912"/>
    </row>
    <row r="4913" spans="9:9" x14ac:dyDescent="0.25">
      <c r="I4913"/>
    </row>
    <row r="4914" spans="9:9" x14ac:dyDescent="0.25">
      <c r="I4914"/>
    </row>
    <row r="4915" spans="9:9" x14ac:dyDescent="0.25">
      <c r="I4915"/>
    </row>
    <row r="4916" spans="9:9" x14ac:dyDescent="0.25">
      <c r="I4916"/>
    </row>
    <row r="4917" spans="9:9" x14ac:dyDescent="0.25">
      <c r="I4917"/>
    </row>
    <row r="4918" spans="9:9" x14ac:dyDescent="0.25">
      <c r="I4918"/>
    </row>
    <row r="4919" spans="9:9" x14ac:dyDescent="0.25">
      <c r="I4919"/>
    </row>
    <row r="4920" spans="9:9" x14ac:dyDescent="0.25">
      <c r="I4920"/>
    </row>
    <row r="4921" spans="9:9" x14ac:dyDescent="0.25">
      <c r="I4921"/>
    </row>
    <row r="4922" spans="9:9" x14ac:dyDescent="0.25">
      <c r="I4922"/>
    </row>
    <row r="4923" spans="9:9" x14ac:dyDescent="0.25">
      <c r="I4923"/>
    </row>
    <row r="4924" spans="9:9" x14ac:dyDescent="0.25">
      <c r="I4924"/>
    </row>
    <row r="4925" spans="9:9" x14ac:dyDescent="0.25">
      <c r="I4925"/>
    </row>
    <row r="4926" spans="9:9" x14ac:dyDescent="0.25">
      <c r="I4926"/>
    </row>
    <row r="4927" spans="9:9" x14ac:dyDescent="0.25">
      <c r="I4927"/>
    </row>
    <row r="4928" spans="9:9" x14ac:dyDescent="0.25">
      <c r="I4928"/>
    </row>
    <row r="4929" spans="9:9" x14ac:dyDescent="0.25">
      <c r="I4929"/>
    </row>
    <row r="4930" spans="9:9" x14ac:dyDescent="0.25">
      <c r="I4930"/>
    </row>
    <row r="4931" spans="9:9" x14ac:dyDescent="0.25">
      <c r="I4931"/>
    </row>
    <row r="4932" spans="9:9" x14ac:dyDescent="0.25">
      <c r="I4932"/>
    </row>
    <row r="4933" spans="9:9" x14ac:dyDescent="0.25">
      <c r="I4933"/>
    </row>
    <row r="4934" spans="9:9" x14ac:dyDescent="0.25">
      <c r="I4934"/>
    </row>
    <row r="4935" spans="9:9" x14ac:dyDescent="0.25">
      <c r="I4935"/>
    </row>
    <row r="4936" spans="9:9" x14ac:dyDescent="0.25">
      <c r="I4936"/>
    </row>
    <row r="4937" spans="9:9" x14ac:dyDescent="0.25">
      <c r="I4937"/>
    </row>
    <row r="4938" spans="9:9" x14ac:dyDescent="0.25">
      <c r="I4938"/>
    </row>
    <row r="4939" spans="9:9" x14ac:dyDescent="0.25">
      <c r="I4939"/>
    </row>
    <row r="4940" spans="9:9" x14ac:dyDescent="0.25">
      <c r="I4940"/>
    </row>
    <row r="4941" spans="9:9" x14ac:dyDescent="0.25">
      <c r="I4941"/>
    </row>
    <row r="4942" spans="9:9" x14ac:dyDescent="0.25">
      <c r="I4942"/>
    </row>
    <row r="4943" spans="9:9" x14ac:dyDescent="0.25">
      <c r="I4943"/>
    </row>
    <row r="4944" spans="9:9" x14ac:dyDescent="0.25">
      <c r="I4944"/>
    </row>
    <row r="4945" spans="9:9" x14ac:dyDescent="0.25">
      <c r="I4945"/>
    </row>
    <row r="4946" spans="9:9" x14ac:dyDescent="0.25">
      <c r="I4946"/>
    </row>
    <row r="4947" spans="9:9" x14ac:dyDescent="0.25">
      <c r="I4947"/>
    </row>
    <row r="4948" spans="9:9" x14ac:dyDescent="0.25">
      <c r="I4948"/>
    </row>
    <row r="4949" spans="9:9" x14ac:dyDescent="0.25">
      <c r="I4949"/>
    </row>
    <row r="4950" spans="9:9" x14ac:dyDescent="0.25">
      <c r="I4950"/>
    </row>
    <row r="4951" spans="9:9" x14ac:dyDescent="0.25">
      <c r="I4951"/>
    </row>
    <row r="4952" spans="9:9" x14ac:dyDescent="0.25">
      <c r="I4952"/>
    </row>
    <row r="4953" spans="9:9" x14ac:dyDescent="0.25">
      <c r="I4953"/>
    </row>
    <row r="4954" spans="9:9" x14ac:dyDescent="0.25">
      <c r="I4954"/>
    </row>
    <row r="4955" spans="9:9" x14ac:dyDescent="0.25">
      <c r="I4955"/>
    </row>
    <row r="4956" spans="9:9" x14ac:dyDescent="0.25">
      <c r="I4956"/>
    </row>
    <row r="4957" spans="9:9" x14ac:dyDescent="0.25">
      <c r="I4957"/>
    </row>
    <row r="4958" spans="9:9" x14ac:dyDescent="0.25">
      <c r="I4958"/>
    </row>
    <row r="4959" spans="9:9" x14ac:dyDescent="0.25">
      <c r="I4959"/>
    </row>
    <row r="4960" spans="9:9" x14ac:dyDescent="0.25">
      <c r="I4960"/>
    </row>
    <row r="4961" spans="9:9" x14ac:dyDescent="0.25">
      <c r="I4961"/>
    </row>
    <row r="4962" spans="9:9" x14ac:dyDescent="0.25">
      <c r="I4962"/>
    </row>
    <row r="4963" spans="9:9" x14ac:dyDescent="0.25">
      <c r="I4963"/>
    </row>
    <row r="4964" spans="9:9" x14ac:dyDescent="0.25">
      <c r="I4964"/>
    </row>
    <row r="4965" spans="9:9" x14ac:dyDescent="0.25">
      <c r="I4965"/>
    </row>
    <row r="4966" spans="9:9" x14ac:dyDescent="0.25">
      <c r="I4966"/>
    </row>
    <row r="4967" spans="9:9" x14ac:dyDescent="0.25">
      <c r="I4967"/>
    </row>
    <row r="4968" spans="9:9" x14ac:dyDescent="0.25">
      <c r="I4968"/>
    </row>
    <row r="4969" spans="9:9" x14ac:dyDescent="0.25">
      <c r="I4969"/>
    </row>
    <row r="4970" spans="9:9" x14ac:dyDescent="0.25">
      <c r="I4970"/>
    </row>
    <row r="4971" spans="9:9" x14ac:dyDescent="0.25">
      <c r="I4971"/>
    </row>
    <row r="4972" spans="9:9" x14ac:dyDescent="0.25">
      <c r="I4972"/>
    </row>
    <row r="4973" spans="9:9" x14ac:dyDescent="0.25">
      <c r="I4973"/>
    </row>
    <row r="4974" spans="9:9" x14ac:dyDescent="0.25">
      <c r="I4974"/>
    </row>
    <row r="4975" spans="9:9" x14ac:dyDescent="0.25">
      <c r="I4975"/>
    </row>
    <row r="4976" spans="9:9" x14ac:dyDescent="0.25">
      <c r="I4976"/>
    </row>
    <row r="4977" spans="9:9" x14ac:dyDescent="0.25">
      <c r="I4977"/>
    </row>
    <row r="4978" spans="9:9" x14ac:dyDescent="0.25">
      <c r="I4978"/>
    </row>
    <row r="4979" spans="9:9" x14ac:dyDescent="0.25">
      <c r="I4979"/>
    </row>
    <row r="4980" spans="9:9" x14ac:dyDescent="0.25">
      <c r="I4980"/>
    </row>
    <row r="4981" spans="9:9" x14ac:dyDescent="0.25">
      <c r="I4981"/>
    </row>
    <row r="4982" spans="9:9" x14ac:dyDescent="0.25">
      <c r="I4982"/>
    </row>
    <row r="4983" spans="9:9" x14ac:dyDescent="0.25">
      <c r="I4983"/>
    </row>
    <row r="4984" spans="9:9" x14ac:dyDescent="0.25">
      <c r="I4984"/>
    </row>
    <row r="4985" spans="9:9" x14ac:dyDescent="0.25">
      <c r="I4985"/>
    </row>
    <row r="4986" spans="9:9" x14ac:dyDescent="0.25">
      <c r="I4986"/>
    </row>
    <row r="4987" spans="9:9" x14ac:dyDescent="0.25">
      <c r="I4987"/>
    </row>
    <row r="4988" spans="9:9" x14ac:dyDescent="0.25">
      <c r="I4988"/>
    </row>
    <row r="4989" spans="9:9" x14ac:dyDescent="0.25">
      <c r="I4989"/>
    </row>
    <row r="4990" spans="9:9" x14ac:dyDescent="0.25">
      <c r="I4990"/>
    </row>
    <row r="4991" spans="9:9" x14ac:dyDescent="0.25">
      <c r="I4991"/>
    </row>
    <row r="4992" spans="9:9" x14ac:dyDescent="0.25">
      <c r="I4992"/>
    </row>
    <row r="4993" spans="9:9" x14ac:dyDescent="0.25">
      <c r="I4993"/>
    </row>
    <row r="4994" spans="9:9" x14ac:dyDescent="0.25">
      <c r="I4994"/>
    </row>
    <row r="4995" spans="9:9" x14ac:dyDescent="0.25">
      <c r="I4995"/>
    </row>
    <row r="4996" spans="9:9" x14ac:dyDescent="0.25">
      <c r="I4996"/>
    </row>
    <row r="4997" spans="9:9" x14ac:dyDescent="0.25">
      <c r="I4997"/>
    </row>
    <row r="4998" spans="9:9" x14ac:dyDescent="0.25">
      <c r="I4998"/>
    </row>
    <row r="4999" spans="9:9" x14ac:dyDescent="0.25">
      <c r="I4999"/>
    </row>
    <row r="5000" spans="9:9" x14ac:dyDescent="0.25">
      <c r="I5000"/>
    </row>
    <row r="5001" spans="9:9" x14ac:dyDescent="0.25">
      <c r="I5001"/>
    </row>
    <row r="5002" spans="9:9" x14ac:dyDescent="0.25">
      <c r="I5002"/>
    </row>
    <row r="5003" spans="9:9" x14ac:dyDescent="0.25">
      <c r="I5003"/>
    </row>
    <row r="5004" spans="9:9" x14ac:dyDescent="0.25">
      <c r="I5004"/>
    </row>
    <row r="5005" spans="9:9" x14ac:dyDescent="0.25">
      <c r="I5005"/>
    </row>
    <row r="5006" spans="9:9" x14ac:dyDescent="0.25">
      <c r="I5006"/>
    </row>
    <row r="5007" spans="9:9" x14ac:dyDescent="0.25">
      <c r="I5007"/>
    </row>
    <row r="5008" spans="9:9" x14ac:dyDescent="0.25">
      <c r="I5008"/>
    </row>
    <row r="5009" spans="9:9" x14ac:dyDescent="0.25">
      <c r="I5009"/>
    </row>
    <row r="5010" spans="9:9" x14ac:dyDescent="0.25">
      <c r="I5010"/>
    </row>
    <row r="5011" spans="9:9" x14ac:dyDescent="0.25">
      <c r="I5011"/>
    </row>
    <row r="5012" spans="9:9" x14ac:dyDescent="0.25">
      <c r="I5012"/>
    </row>
    <row r="5013" spans="9:9" x14ac:dyDescent="0.25">
      <c r="I5013"/>
    </row>
    <row r="5014" spans="9:9" x14ac:dyDescent="0.25">
      <c r="I5014"/>
    </row>
    <row r="5015" spans="9:9" x14ac:dyDescent="0.25">
      <c r="I5015"/>
    </row>
    <row r="5016" spans="9:9" x14ac:dyDescent="0.25">
      <c r="I5016"/>
    </row>
    <row r="5017" spans="9:9" x14ac:dyDescent="0.25">
      <c r="I5017"/>
    </row>
    <row r="5018" spans="9:9" x14ac:dyDescent="0.25">
      <c r="I5018"/>
    </row>
    <row r="5019" spans="9:9" x14ac:dyDescent="0.25">
      <c r="I5019"/>
    </row>
    <row r="5020" spans="9:9" x14ac:dyDescent="0.25">
      <c r="I5020"/>
    </row>
    <row r="5021" spans="9:9" x14ac:dyDescent="0.25">
      <c r="I5021"/>
    </row>
    <row r="5022" spans="9:9" x14ac:dyDescent="0.25">
      <c r="I5022"/>
    </row>
    <row r="5023" spans="9:9" x14ac:dyDescent="0.25">
      <c r="I5023"/>
    </row>
    <row r="5024" spans="9:9" x14ac:dyDescent="0.25">
      <c r="I5024"/>
    </row>
    <row r="5025" spans="9:9" x14ac:dyDescent="0.25">
      <c r="I5025"/>
    </row>
    <row r="5026" spans="9:9" x14ac:dyDescent="0.25">
      <c r="I5026"/>
    </row>
    <row r="5027" spans="9:9" x14ac:dyDescent="0.25">
      <c r="I5027"/>
    </row>
    <row r="5028" spans="9:9" x14ac:dyDescent="0.25">
      <c r="I5028"/>
    </row>
    <row r="5029" spans="9:9" x14ac:dyDescent="0.25">
      <c r="I5029"/>
    </row>
    <row r="5030" spans="9:9" x14ac:dyDescent="0.25">
      <c r="I5030"/>
    </row>
    <row r="5031" spans="9:9" x14ac:dyDescent="0.25">
      <c r="I5031"/>
    </row>
    <row r="5032" spans="9:9" x14ac:dyDescent="0.25">
      <c r="I5032"/>
    </row>
    <row r="5033" spans="9:9" x14ac:dyDescent="0.25">
      <c r="I5033"/>
    </row>
    <row r="5034" spans="9:9" x14ac:dyDescent="0.25">
      <c r="I5034"/>
    </row>
    <row r="5035" spans="9:9" x14ac:dyDescent="0.25">
      <c r="I5035"/>
    </row>
    <row r="5036" spans="9:9" x14ac:dyDescent="0.25">
      <c r="I5036"/>
    </row>
    <row r="5037" spans="9:9" x14ac:dyDescent="0.25">
      <c r="I5037"/>
    </row>
    <row r="5038" spans="9:9" x14ac:dyDescent="0.25">
      <c r="I5038"/>
    </row>
    <row r="5039" spans="9:9" x14ac:dyDescent="0.25">
      <c r="I5039"/>
    </row>
    <row r="5040" spans="9:9" x14ac:dyDescent="0.25">
      <c r="I5040"/>
    </row>
    <row r="5041" spans="9:9" x14ac:dyDescent="0.25">
      <c r="I5041"/>
    </row>
    <row r="5042" spans="9:9" x14ac:dyDescent="0.25">
      <c r="I5042"/>
    </row>
    <row r="5043" spans="9:9" x14ac:dyDescent="0.25">
      <c r="I5043"/>
    </row>
    <row r="5044" spans="9:9" x14ac:dyDescent="0.25">
      <c r="I5044"/>
    </row>
    <row r="5045" spans="9:9" x14ac:dyDescent="0.25">
      <c r="I5045"/>
    </row>
    <row r="5046" spans="9:9" x14ac:dyDescent="0.25">
      <c r="I5046"/>
    </row>
    <row r="5047" spans="9:9" x14ac:dyDescent="0.25">
      <c r="I5047"/>
    </row>
    <row r="5048" spans="9:9" x14ac:dyDescent="0.25">
      <c r="I5048"/>
    </row>
    <row r="5049" spans="9:9" x14ac:dyDescent="0.25">
      <c r="I5049"/>
    </row>
    <row r="5050" spans="9:9" x14ac:dyDescent="0.25">
      <c r="I5050"/>
    </row>
    <row r="5051" spans="9:9" x14ac:dyDescent="0.25">
      <c r="I5051"/>
    </row>
    <row r="5052" spans="9:9" x14ac:dyDescent="0.25">
      <c r="I5052"/>
    </row>
    <row r="5053" spans="9:9" x14ac:dyDescent="0.25">
      <c r="I5053"/>
    </row>
    <row r="5054" spans="9:9" x14ac:dyDescent="0.25">
      <c r="I5054"/>
    </row>
    <row r="5055" spans="9:9" x14ac:dyDescent="0.25">
      <c r="I5055"/>
    </row>
    <row r="5056" spans="9:9" x14ac:dyDescent="0.25">
      <c r="I5056"/>
    </row>
    <row r="5057" spans="9:9" x14ac:dyDescent="0.25">
      <c r="I5057"/>
    </row>
    <row r="5058" spans="9:9" x14ac:dyDescent="0.25">
      <c r="I5058"/>
    </row>
    <row r="5059" spans="9:9" x14ac:dyDescent="0.25">
      <c r="I5059"/>
    </row>
    <row r="5060" spans="9:9" x14ac:dyDescent="0.25">
      <c r="I5060"/>
    </row>
    <row r="5061" spans="9:9" x14ac:dyDescent="0.25">
      <c r="I5061"/>
    </row>
    <row r="5062" spans="9:9" x14ac:dyDescent="0.25">
      <c r="I5062"/>
    </row>
    <row r="5063" spans="9:9" x14ac:dyDescent="0.25">
      <c r="I5063"/>
    </row>
    <row r="5064" spans="9:9" x14ac:dyDescent="0.25">
      <c r="I5064"/>
    </row>
    <row r="5065" spans="9:9" x14ac:dyDescent="0.25">
      <c r="I5065"/>
    </row>
    <row r="5066" spans="9:9" x14ac:dyDescent="0.25">
      <c r="I5066"/>
    </row>
    <row r="5067" spans="9:9" x14ac:dyDescent="0.25">
      <c r="I5067"/>
    </row>
    <row r="5068" spans="9:9" x14ac:dyDescent="0.25">
      <c r="I5068"/>
    </row>
    <row r="5069" spans="9:9" x14ac:dyDescent="0.25">
      <c r="I5069"/>
    </row>
    <row r="5070" spans="9:9" x14ac:dyDescent="0.25">
      <c r="I5070"/>
    </row>
    <row r="5071" spans="9:9" x14ac:dyDescent="0.25">
      <c r="I5071"/>
    </row>
    <row r="5072" spans="9:9" x14ac:dyDescent="0.25">
      <c r="I5072"/>
    </row>
    <row r="5073" spans="9:9" x14ac:dyDescent="0.25">
      <c r="I5073"/>
    </row>
    <row r="5074" spans="9:9" x14ac:dyDescent="0.25">
      <c r="I5074"/>
    </row>
    <row r="5075" spans="9:9" x14ac:dyDescent="0.25">
      <c r="I5075"/>
    </row>
    <row r="5076" spans="9:9" x14ac:dyDescent="0.25">
      <c r="I5076"/>
    </row>
    <row r="5077" spans="9:9" x14ac:dyDescent="0.25">
      <c r="I5077"/>
    </row>
    <row r="5078" spans="9:9" x14ac:dyDescent="0.25">
      <c r="I5078"/>
    </row>
    <row r="5079" spans="9:9" x14ac:dyDescent="0.25">
      <c r="I5079"/>
    </row>
    <row r="5080" spans="9:9" x14ac:dyDescent="0.25">
      <c r="I5080"/>
    </row>
    <row r="5081" spans="9:9" x14ac:dyDescent="0.25">
      <c r="I5081"/>
    </row>
    <row r="5082" spans="9:9" x14ac:dyDescent="0.25">
      <c r="I5082"/>
    </row>
    <row r="5083" spans="9:9" x14ac:dyDescent="0.25">
      <c r="I5083"/>
    </row>
    <row r="5084" spans="9:9" x14ac:dyDescent="0.25">
      <c r="I5084"/>
    </row>
    <row r="5085" spans="9:9" x14ac:dyDescent="0.25">
      <c r="I5085"/>
    </row>
    <row r="5086" spans="9:9" x14ac:dyDescent="0.25">
      <c r="I5086"/>
    </row>
    <row r="5087" spans="9:9" x14ac:dyDescent="0.25">
      <c r="I5087"/>
    </row>
    <row r="5088" spans="9:9" x14ac:dyDescent="0.25">
      <c r="I5088"/>
    </row>
    <row r="5089" spans="9:9" x14ac:dyDescent="0.25">
      <c r="I5089"/>
    </row>
    <row r="5090" spans="9:9" x14ac:dyDescent="0.25">
      <c r="I5090"/>
    </row>
    <row r="5091" spans="9:9" x14ac:dyDescent="0.25">
      <c r="I5091"/>
    </row>
    <row r="5092" spans="9:9" x14ac:dyDescent="0.25">
      <c r="I5092"/>
    </row>
    <row r="5093" spans="9:9" x14ac:dyDescent="0.25">
      <c r="I5093"/>
    </row>
    <row r="5094" spans="9:9" x14ac:dyDescent="0.25">
      <c r="I5094"/>
    </row>
    <row r="5095" spans="9:9" x14ac:dyDescent="0.25">
      <c r="I5095"/>
    </row>
    <row r="5096" spans="9:9" x14ac:dyDescent="0.25">
      <c r="I5096"/>
    </row>
    <row r="5097" spans="9:9" x14ac:dyDescent="0.25">
      <c r="I5097"/>
    </row>
    <row r="5098" spans="9:9" x14ac:dyDescent="0.25">
      <c r="I5098"/>
    </row>
    <row r="5099" spans="9:9" x14ac:dyDescent="0.25">
      <c r="I5099"/>
    </row>
    <row r="5100" spans="9:9" x14ac:dyDescent="0.25">
      <c r="I5100"/>
    </row>
    <row r="5101" spans="9:9" x14ac:dyDescent="0.25">
      <c r="I5101"/>
    </row>
    <row r="5102" spans="9:9" x14ac:dyDescent="0.25">
      <c r="I5102"/>
    </row>
    <row r="5103" spans="9:9" x14ac:dyDescent="0.25">
      <c r="I5103"/>
    </row>
    <row r="5104" spans="9:9" x14ac:dyDescent="0.25">
      <c r="I5104"/>
    </row>
    <row r="5105" spans="9:9" x14ac:dyDescent="0.25">
      <c r="I5105"/>
    </row>
    <row r="5106" spans="9:9" x14ac:dyDescent="0.25">
      <c r="I5106"/>
    </row>
    <row r="5107" spans="9:9" x14ac:dyDescent="0.25">
      <c r="I5107"/>
    </row>
    <row r="5108" spans="9:9" x14ac:dyDescent="0.25">
      <c r="I5108"/>
    </row>
    <row r="5109" spans="9:9" x14ac:dyDescent="0.25">
      <c r="I5109"/>
    </row>
    <row r="5110" spans="9:9" x14ac:dyDescent="0.25">
      <c r="I5110"/>
    </row>
    <row r="5111" spans="9:9" x14ac:dyDescent="0.25">
      <c r="I5111"/>
    </row>
    <row r="5112" spans="9:9" x14ac:dyDescent="0.25">
      <c r="I5112"/>
    </row>
    <row r="5113" spans="9:9" x14ac:dyDescent="0.25">
      <c r="I5113"/>
    </row>
    <row r="5114" spans="9:9" x14ac:dyDescent="0.25">
      <c r="I5114"/>
    </row>
    <row r="5115" spans="9:9" x14ac:dyDescent="0.25">
      <c r="I5115"/>
    </row>
    <row r="5116" spans="9:9" x14ac:dyDescent="0.25">
      <c r="I5116"/>
    </row>
    <row r="5117" spans="9:9" x14ac:dyDescent="0.25">
      <c r="I5117"/>
    </row>
    <row r="5118" spans="9:9" x14ac:dyDescent="0.25">
      <c r="I5118"/>
    </row>
    <row r="5119" spans="9:9" x14ac:dyDescent="0.25">
      <c r="I5119"/>
    </row>
    <row r="5120" spans="9:9" x14ac:dyDescent="0.25">
      <c r="I5120"/>
    </row>
    <row r="5121" spans="9:9" x14ac:dyDescent="0.25">
      <c r="I5121"/>
    </row>
    <row r="5122" spans="9:9" x14ac:dyDescent="0.25">
      <c r="I5122"/>
    </row>
    <row r="5123" spans="9:9" x14ac:dyDescent="0.25">
      <c r="I5123"/>
    </row>
    <row r="5124" spans="9:9" x14ac:dyDescent="0.25">
      <c r="I5124"/>
    </row>
    <row r="5125" spans="9:9" x14ac:dyDescent="0.25">
      <c r="I5125"/>
    </row>
    <row r="5126" spans="9:9" x14ac:dyDescent="0.25">
      <c r="I5126"/>
    </row>
    <row r="5127" spans="9:9" x14ac:dyDescent="0.25">
      <c r="I5127"/>
    </row>
    <row r="5128" spans="9:9" x14ac:dyDescent="0.25">
      <c r="I5128"/>
    </row>
    <row r="5129" spans="9:9" x14ac:dyDescent="0.25">
      <c r="I5129"/>
    </row>
    <row r="5130" spans="9:9" x14ac:dyDescent="0.25">
      <c r="I5130"/>
    </row>
    <row r="5131" spans="9:9" x14ac:dyDescent="0.25">
      <c r="I5131"/>
    </row>
    <row r="5132" spans="9:9" x14ac:dyDescent="0.25">
      <c r="I5132"/>
    </row>
    <row r="5133" spans="9:9" x14ac:dyDescent="0.25">
      <c r="I5133"/>
    </row>
    <row r="5134" spans="9:9" x14ac:dyDescent="0.25">
      <c r="I5134"/>
    </row>
    <row r="5135" spans="9:9" x14ac:dyDescent="0.25">
      <c r="I5135"/>
    </row>
    <row r="5136" spans="9:9" x14ac:dyDescent="0.25">
      <c r="I5136"/>
    </row>
    <row r="5137" spans="9:9" x14ac:dyDescent="0.25">
      <c r="I5137"/>
    </row>
    <row r="5138" spans="9:9" x14ac:dyDescent="0.25">
      <c r="I5138"/>
    </row>
    <row r="5139" spans="9:9" x14ac:dyDescent="0.25">
      <c r="I5139"/>
    </row>
    <row r="5140" spans="9:9" x14ac:dyDescent="0.25">
      <c r="I5140"/>
    </row>
    <row r="5141" spans="9:9" x14ac:dyDescent="0.25">
      <c r="I5141"/>
    </row>
    <row r="5142" spans="9:9" x14ac:dyDescent="0.25">
      <c r="I5142"/>
    </row>
    <row r="5143" spans="9:9" x14ac:dyDescent="0.25">
      <c r="I5143"/>
    </row>
    <row r="5144" spans="9:9" x14ac:dyDescent="0.25">
      <c r="I5144"/>
    </row>
    <row r="5145" spans="9:9" x14ac:dyDescent="0.25">
      <c r="I5145"/>
    </row>
    <row r="5146" spans="9:9" x14ac:dyDescent="0.25">
      <c r="I5146"/>
    </row>
    <row r="5147" spans="9:9" x14ac:dyDescent="0.25">
      <c r="I5147"/>
    </row>
    <row r="5148" spans="9:9" x14ac:dyDescent="0.25">
      <c r="I5148"/>
    </row>
    <row r="5149" spans="9:9" x14ac:dyDescent="0.25">
      <c r="I5149"/>
    </row>
    <row r="5150" spans="9:9" x14ac:dyDescent="0.25">
      <c r="I5150"/>
    </row>
    <row r="5151" spans="9:9" x14ac:dyDescent="0.25">
      <c r="I5151"/>
    </row>
    <row r="5152" spans="9:9" x14ac:dyDescent="0.25">
      <c r="I5152"/>
    </row>
    <row r="5153" spans="9:9" x14ac:dyDescent="0.25">
      <c r="I5153"/>
    </row>
    <row r="5154" spans="9:9" x14ac:dyDescent="0.25">
      <c r="I5154"/>
    </row>
    <row r="5155" spans="9:9" x14ac:dyDescent="0.25">
      <c r="I5155"/>
    </row>
    <row r="5156" spans="9:9" x14ac:dyDescent="0.25">
      <c r="I5156"/>
    </row>
    <row r="5157" spans="9:9" x14ac:dyDescent="0.25">
      <c r="I5157"/>
    </row>
    <row r="5158" spans="9:9" x14ac:dyDescent="0.25">
      <c r="I5158"/>
    </row>
    <row r="5159" spans="9:9" x14ac:dyDescent="0.25">
      <c r="I5159"/>
    </row>
    <row r="5160" spans="9:9" x14ac:dyDescent="0.25">
      <c r="I5160"/>
    </row>
    <row r="5161" spans="9:9" x14ac:dyDescent="0.25">
      <c r="I5161"/>
    </row>
    <row r="5162" spans="9:9" x14ac:dyDescent="0.25">
      <c r="I5162"/>
    </row>
    <row r="5163" spans="9:9" x14ac:dyDescent="0.25">
      <c r="I5163"/>
    </row>
    <row r="5164" spans="9:9" x14ac:dyDescent="0.25">
      <c r="I5164"/>
    </row>
    <row r="5165" spans="9:9" x14ac:dyDescent="0.25">
      <c r="I5165"/>
    </row>
    <row r="5166" spans="9:9" x14ac:dyDescent="0.25">
      <c r="I5166"/>
    </row>
    <row r="5167" spans="9:9" x14ac:dyDescent="0.25">
      <c r="I5167"/>
    </row>
    <row r="5168" spans="9:9" x14ac:dyDescent="0.25">
      <c r="I5168"/>
    </row>
    <row r="5169" spans="9:9" x14ac:dyDescent="0.25">
      <c r="I5169"/>
    </row>
    <row r="5170" spans="9:9" x14ac:dyDescent="0.25">
      <c r="I5170"/>
    </row>
    <row r="5171" spans="9:9" x14ac:dyDescent="0.25">
      <c r="I5171"/>
    </row>
    <row r="5172" spans="9:9" x14ac:dyDescent="0.25">
      <c r="I5172"/>
    </row>
    <row r="5173" spans="9:9" x14ac:dyDescent="0.25">
      <c r="I5173"/>
    </row>
    <row r="5174" spans="9:9" x14ac:dyDescent="0.25">
      <c r="I5174"/>
    </row>
    <row r="5175" spans="9:9" x14ac:dyDescent="0.25">
      <c r="I5175"/>
    </row>
    <row r="5176" spans="9:9" x14ac:dyDescent="0.25">
      <c r="I5176"/>
    </row>
    <row r="5177" spans="9:9" x14ac:dyDescent="0.25">
      <c r="I5177"/>
    </row>
    <row r="5178" spans="9:9" x14ac:dyDescent="0.25">
      <c r="I5178"/>
    </row>
    <row r="5179" spans="9:9" x14ac:dyDescent="0.25">
      <c r="I5179"/>
    </row>
    <row r="5180" spans="9:9" x14ac:dyDescent="0.25">
      <c r="I5180"/>
    </row>
    <row r="5181" spans="9:9" x14ac:dyDescent="0.25">
      <c r="I5181"/>
    </row>
    <row r="5182" spans="9:9" x14ac:dyDescent="0.25">
      <c r="I5182"/>
    </row>
    <row r="5183" spans="9:9" x14ac:dyDescent="0.25">
      <c r="I5183"/>
    </row>
    <row r="5184" spans="9:9" x14ac:dyDescent="0.25">
      <c r="I5184"/>
    </row>
    <row r="5185" spans="9:9" x14ac:dyDescent="0.25">
      <c r="I5185"/>
    </row>
    <row r="5186" spans="9:9" x14ac:dyDescent="0.25">
      <c r="I5186"/>
    </row>
    <row r="5187" spans="9:9" x14ac:dyDescent="0.25">
      <c r="I5187"/>
    </row>
    <row r="5188" spans="9:9" x14ac:dyDescent="0.25">
      <c r="I5188"/>
    </row>
    <row r="5189" spans="9:9" x14ac:dyDescent="0.25">
      <c r="I5189"/>
    </row>
    <row r="5190" spans="9:9" x14ac:dyDescent="0.25">
      <c r="I5190"/>
    </row>
    <row r="5191" spans="9:9" x14ac:dyDescent="0.25">
      <c r="I5191"/>
    </row>
    <row r="5192" spans="9:9" x14ac:dyDescent="0.25">
      <c r="I5192"/>
    </row>
    <row r="5193" spans="9:9" x14ac:dyDescent="0.25">
      <c r="I5193"/>
    </row>
    <row r="5194" spans="9:9" x14ac:dyDescent="0.25">
      <c r="I5194"/>
    </row>
    <row r="5195" spans="9:9" x14ac:dyDescent="0.25">
      <c r="I5195"/>
    </row>
    <row r="5196" spans="9:9" x14ac:dyDescent="0.25">
      <c r="I5196"/>
    </row>
    <row r="5197" spans="9:9" x14ac:dyDescent="0.25">
      <c r="I5197"/>
    </row>
    <row r="5198" spans="9:9" x14ac:dyDescent="0.25">
      <c r="I5198"/>
    </row>
    <row r="5199" spans="9:9" x14ac:dyDescent="0.25">
      <c r="I5199"/>
    </row>
    <row r="5200" spans="9:9" x14ac:dyDescent="0.25">
      <c r="I5200"/>
    </row>
    <row r="5201" spans="9:9" x14ac:dyDescent="0.25">
      <c r="I5201"/>
    </row>
    <row r="5202" spans="9:9" x14ac:dyDescent="0.25">
      <c r="I5202"/>
    </row>
    <row r="5203" spans="9:9" x14ac:dyDescent="0.25">
      <c r="I5203"/>
    </row>
    <row r="5204" spans="9:9" x14ac:dyDescent="0.25">
      <c r="I5204"/>
    </row>
    <row r="5205" spans="9:9" x14ac:dyDescent="0.25">
      <c r="I5205"/>
    </row>
    <row r="5206" spans="9:9" x14ac:dyDescent="0.25">
      <c r="I5206"/>
    </row>
    <row r="5207" spans="9:9" x14ac:dyDescent="0.25">
      <c r="I5207"/>
    </row>
    <row r="5208" spans="9:9" x14ac:dyDescent="0.25">
      <c r="I5208"/>
    </row>
    <row r="5209" spans="9:9" x14ac:dyDescent="0.25">
      <c r="I5209"/>
    </row>
    <row r="5210" spans="9:9" x14ac:dyDescent="0.25">
      <c r="I5210"/>
    </row>
    <row r="5211" spans="9:9" x14ac:dyDescent="0.25">
      <c r="I5211"/>
    </row>
    <row r="5212" spans="9:9" x14ac:dyDescent="0.25">
      <c r="I5212"/>
    </row>
    <row r="5213" spans="9:9" x14ac:dyDescent="0.25">
      <c r="I5213"/>
    </row>
    <row r="5214" spans="9:9" x14ac:dyDescent="0.25">
      <c r="I5214"/>
    </row>
    <row r="5215" spans="9:9" x14ac:dyDescent="0.25">
      <c r="I5215"/>
    </row>
    <row r="5216" spans="9:9" x14ac:dyDescent="0.25">
      <c r="I5216"/>
    </row>
    <row r="5217" spans="9:9" x14ac:dyDescent="0.25">
      <c r="I5217"/>
    </row>
    <row r="5218" spans="9:9" x14ac:dyDescent="0.25">
      <c r="I5218"/>
    </row>
    <row r="5219" spans="9:9" x14ac:dyDescent="0.25">
      <c r="I5219"/>
    </row>
    <row r="5220" spans="9:9" x14ac:dyDescent="0.25">
      <c r="I5220"/>
    </row>
    <row r="5221" spans="9:9" x14ac:dyDescent="0.25">
      <c r="I5221"/>
    </row>
    <row r="5222" spans="9:9" x14ac:dyDescent="0.25">
      <c r="I5222"/>
    </row>
    <row r="5223" spans="9:9" x14ac:dyDescent="0.25">
      <c r="I5223"/>
    </row>
    <row r="5224" spans="9:9" x14ac:dyDescent="0.25">
      <c r="I5224"/>
    </row>
    <row r="5225" spans="9:9" x14ac:dyDescent="0.25">
      <c r="I5225"/>
    </row>
    <row r="5226" spans="9:9" x14ac:dyDescent="0.25">
      <c r="I5226"/>
    </row>
    <row r="5227" spans="9:9" x14ac:dyDescent="0.25">
      <c r="I5227"/>
    </row>
    <row r="5228" spans="9:9" x14ac:dyDescent="0.25">
      <c r="I5228"/>
    </row>
    <row r="5229" spans="9:9" x14ac:dyDescent="0.25">
      <c r="I5229"/>
    </row>
    <row r="5230" spans="9:9" x14ac:dyDescent="0.25">
      <c r="I5230"/>
    </row>
    <row r="5231" spans="9:9" x14ac:dyDescent="0.25">
      <c r="I5231"/>
    </row>
    <row r="5232" spans="9:9" x14ac:dyDescent="0.25">
      <c r="I5232"/>
    </row>
    <row r="5233" spans="9:9" x14ac:dyDescent="0.25">
      <c r="I5233"/>
    </row>
    <row r="5234" spans="9:9" x14ac:dyDescent="0.25">
      <c r="I5234"/>
    </row>
    <row r="5235" spans="9:9" x14ac:dyDescent="0.25">
      <c r="I5235"/>
    </row>
    <row r="5236" spans="9:9" x14ac:dyDescent="0.25">
      <c r="I5236"/>
    </row>
    <row r="5237" spans="9:9" x14ac:dyDescent="0.25">
      <c r="I5237"/>
    </row>
    <row r="5238" spans="9:9" x14ac:dyDescent="0.25">
      <c r="I5238"/>
    </row>
    <row r="5239" spans="9:9" x14ac:dyDescent="0.25">
      <c r="I5239"/>
    </row>
    <row r="5240" spans="9:9" x14ac:dyDescent="0.25">
      <c r="I5240"/>
    </row>
    <row r="5241" spans="9:9" x14ac:dyDescent="0.25">
      <c r="I5241"/>
    </row>
    <row r="5242" spans="9:9" x14ac:dyDescent="0.25">
      <c r="I5242"/>
    </row>
    <row r="5243" spans="9:9" x14ac:dyDescent="0.25">
      <c r="I5243"/>
    </row>
    <row r="5244" spans="9:9" x14ac:dyDescent="0.25">
      <c r="I5244"/>
    </row>
    <row r="5245" spans="9:9" x14ac:dyDescent="0.25">
      <c r="I5245"/>
    </row>
    <row r="5246" spans="9:9" x14ac:dyDescent="0.25">
      <c r="I5246"/>
    </row>
    <row r="5247" spans="9:9" x14ac:dyDescent="0.25">
      <c r="I5247"/>
    </row>
    <row r="5248" spans="9:9" x14ac:dyDescent="0.25">
      <c r="I5248"/>
    </row>
    <row r="5249" spans="9:9" x14ac:dyDescent="0.25">
      <c r="I5249"/>
    </row>
    <row r="5250" spans="9:9" x14ac:dyDescent="0.25">
      <c r="I5250"/>
    </row>
    <row r="5251" spans="9:9" x14ac:dyDescent="0.25">
      <c r="I5251"/>
    </row>
    <row r="5252" spans="9:9" x14ac:dyDescent="0.25">
      <c r="I5252"/>
    </row>
    <row r="5253" spans="9:9" x14ac:dyDescent="0.25">
      <c r="I5253"/>
    </row>
    <row r="5254" spans="9:9" x14ac:dyDescent="0.25">
      <c r="I5254"/>
    </row>
    <row r="5255" spans="9:9" x14ac:dyDescent="0.25">
      <c r="I5255"/>
    </row>
    <row r="5256" spans="9:9" x14ac:dyDescent="0.25">
      <c r="I5256"/>
    </row>
    <row r="5257" spans="9:9" x14ac:dyDescent="0.25">
      <c r="I5257"/>
    </row>
    <row r="5258" spans="9:9" x14ac:dyDescent="0.25">
      <c r="I5258"/>
    </row>
    <row r="5259" spans="9:9" x14ac:dyDescent="0.25">
      <c r="I5259"/>
    </row>
    <row r="5260" spans="9:9" x14ac:dyDescent="0.25">
      <c r="I5260"/>
    </row>
    <row r="5261" spans="9:9" x14ac:dyDescent="0.25">
      <c r="I5261"/>
    </row>
    <row r="5262" spans="9:9" x14ac:dyDescent="0.25">
      <c r="I5262"/>
    </row>
    <row r="5263" spans="9:9" x14ac:dyDescent="0.25">
      <c r="I5263"/>
    </row>
    <row r="5264" spans="9:9" x14ac:dyDescent="0.25">
      <c r="I5264"/>
    </row>
    <row r="5265" spans="9:9" x14ac:dyDescent="0.25">
      <c r="I5265"/>
    </row>
    <row r="5266" spans="9:9" x14ac:dyDescent="0.25">
      <c r="I5266"/>
    </row>
    <row r="5267" spans="9:9" x14ac:dyDescent="0.25">
      <c r="I5267"/>
    </row>
    <row r="5268" spans="9:9" x14ac:dyDescent="0.25">
      <c r="I5268"/>
    </row>
    <row r="5269" spans="9:9" x14ac:dyDescent="0.25">
      <c r="I5269"/>
    </row>
    <row r="5270" spans="9:9" x14ac:dyDescent="0.25">
      <c r="I5270"/>
    </row>
    <row r="5271" spans="9:9" x14ac:dyDescent="0.25">
      <c r="I5271"/>
    </row>
    <row r="5272" spans="9:9" x14ac:dyDescent="0.25">
      <c r="I5272"/>
    </row>
    <row r="5273" spans="9:9" x14ac:dyDescent="0.25">
      <c r="I5273"/>
    </row>
    <row r="5274" spans="9:9" x14ac:dyDescent="0.25">
      <c r="I5274"/>
    </row>
    <row r="5275" spans="9:9" x14ac:dyDescent="0.25">
      <c r="I5275"/>
    </row>
    <row r="5276" spans="9:9" x14ac:dyDescent="0.25">
      <c r="I5276"/>
    </row>
    <row r="5277" spans="9:9" x14ac:dyDescent="0.25">
      <c r="I5277"/>
    </row>
    <row r="5278" spans="9:9" x14ac:dyDescent="0.25">
      <c r="I5278"/>
    </row>
    <row r="5279" spans="9:9" x14ac:dyDescent="0.25">
      <c r="I5279"/>
    </row>
    <row r="5280" spans="9:9" x14ac:dyDescent="0.25">
      <c r="I5280"/>
    </row>
    <row r="5281" spans="9:9" x14ac:dyDescent="0.25">
      <c r="I5281"/>
    </row>
    <row r="5282" spans="9:9" x14ac:dyDescent="0.25">
      <c r="I5282"/>
    </row>
    <row r="5283" spans="9:9" x14ac:dyDescent="0.25">
      <c r="I5283"/>
    </row>
    <row r="5284" spans="9:9" x14ac:dyDescent="0.25">
      <c r="I5284"/>
    </row>
    <row r="5285" spans="9:9" x14ac:dyDescent="0.25">
      <c r="I5285"/>
    </row>
    <row r="5286" spans="9:9" x14ac:dyDescent="0.25">
      <c r="I5286"/>
    </row>
    <row r="5287" spans="9:9" x14ac:dyDescent="0.25">
      <c r="I5287"/>
    </row>
    <row r="5288" spans="9:9" x14ac:dyDescent="0.25">
      <c r="I5288"/>
    </row>
    <row r="5289" spans="9:9" x14ac:dyDescent="0.25">
      <c r="I5289"/>
    </row>
    <row r="5290" spans="9:9" x14ac:dyDescent="0.25">
      <c r="I5290"/>
    </row>
    <row r="5291" spans="9:9" x14ac:dyDescent="0.25">
      <c r="I5291"/>
    </row>
    <row r="5292" spans="9:9" x14ac:dyDescent="0.25">
      <c r="I5292"/>
    </row>
    <row r="5293" spans="9:9" x14ac:dyDescent="0.25">
      <c r="I5293"/>
    </row>
    <row r="5294" spans="9:9" x14ac:dyDescent="0.25">
      <c r="I5294"/>
    </row>
    <row r="5295" spans="9:9" x14ac:dyDescent="0.25">
      <c r="I5295"/>
    </row>
    <row r="5296" spans="9:9" x14ac:dyDescent="0.25">
      <c r="I5296"/>
    </row>
    <row r="5297" spans="9:9" x14ac:dyDescent="0.25">
      <c r="I5297"/>
    </row>
    <row r="5298" spans="9:9" x14ac:dyDescent="0.25">
      <c r="I5298"/>
    </row>
    <row r="5299" spans="9:9" x14ac:dyDescent="0.25">
      <c r="I5299"/>
    </row>
    <row r="5300" spans="9:9" x14ac:dyDescent="0.25">
      <c r="I5300"/>
    </row>
    <row r="5301" spans="9:9" x14ac:dyDescent="0.25">
      <c r="I5301"/>
    </row>
    <row r="5302" spans="9:9" x14ac:dyDescent="0.25">
      <c r="I5302"/>
    </row>
    <row r="5303" spans="9:9" x14ac:dyDescent="0.25">
      <c r="I5303"/>
    </row>
    <row r="5304" spans="9:9" x14ac:dyDescent="0.25">
      <c r="I5304"/>
    </row>
    <row r="5305" spans="9:9" x14ac:dyDescent="0.25">
      <c r="I5305"/>
    </row>
    <row r="5306" spans="9:9" x14ac:dyDescent="0.25">
      <c r="I5306"/>
    </row>
    <row r="5307" spans="9:9" x14ac:dyDescent="0.25">
      <c r="I5307"/>
    </row>
    <row r="5308" spans="9:9" x14ac:dyDescent="0.25">
      <c r="I5308"/>
    </row>
    <row r="5309" spans="9:9" x14ac:dyDescent="0.25">
      <c r="I5309"/>
    </row>
    <row r="5310" spans="9:9" x14ac:dyDescent="0.25">
      <c r="I5310"/>
    </row>
    <row r="5311" spans="9:9" x14ac:dyDescent="0.25">
      <c r="I5311"/>
    </row>
    <row r="5312" spans="9:9" x14ac:dyDescent="0.25">
      <c r="I5312"/>
    </row>
    <row r="5313" spans="9:9" x14ac:dyDescent="0.25">
      <c r="I5313"/>
    </row>
    <row r="5314" spans="9:9" x14ac:dyDescent="0.25">
      <c r="I5314"/>
    </row>
    <row r="5315" spans="9:9" x14ac:dyDescent="0.25">
      <c r="I5315"/>
    </row>
    <row r="5316" spans="9:9" x14ac:dyDescent="0.25">
      <c r="I5316"/>
    </row>
    <row r="5317" spans="9:9" x14ac:dyDescent="0.25">
      <c r="I5317"/>
    </row>
    <row r="5318" spans="9:9" x14ac:dyDescent="0.25">
      <c r="I5318"/>
    </row>
    <row r="5319" spans="9:9" x14ac:dyDescent="0.25">
      <c r="I5319"/>
    </row>
    <row r="5320" spans="9:9" x14ac:dyDescent="0.25">
      <c r="I5320"/>
    </row>
    <row r="5321" spans="9:9" x14ac:dyDescent="0.25">
      <c r="I5321"/>
    </row>
    <row r="5322" spans="9:9" x14ac:dyDescent="0.25">
      <c r="I5322"/>
    </row>
    <row r="5323" spans="9:9" x14ac:dyDescent="0.25">
      <c r="I5323"/>
    </row>
    <row r="5324" spans="9:9" x14ac:dyDescent="0.25">
      <c r="I5324"/>
    </row>
    <row r="5325" spans="9:9" x14ac:dyDescent="0.25">
      <c r="I5325"/>
    </row>
    <row r="5326" spans="9:9" x14ac:dyDescent="0.25">
      <c r="I5326"/>
    </row>
    <row r="5327" spans="9:9" x14ac:dyDescent="0.25">
      <c r="I5327"/>
    </row>
    <row r="5328" spans="9:9" x14ac:dyDescent="0.25">
      <c r="I5328"/>
    </row>
    <row r="5329" spans="9:9" x14ac:dyDescent="0.25">
      <c r="I5329"/>
    </row>
    <row r="5330" spans="9:9" x14ac:dyDescent="0.25">
      <c r="I5330"/>
    </row>
    <row r="5331" spans="9:9" x14ac:dyDescent="0.25">
      <c r="I5331"/>
    </row>
    <row r="5332" spans="9:9" x14ac:dyDescent="0.25">
      <c r="I5332"/>
    </row>
    <row r="5333" spans="9:9" x14ac:dyDescent="0.25">
      <c r="I5333"/>
    </row>
    <row r="5334" spans="9:9" x14ac:dyDescent="0.25">
      <c r="I5334"/>
    </row>
    <row r="5335" spans="9:9" x14ac:dyDescent="0.25">
      <c r="I5335"/>
    </row>
    <row r="5336" spans="9:9" x14ac:dyDescent="0.25">
      <c r="I5336"/>
    </row>
    <row r="5337" spans="9:9" x14ac:dyDescent="0.25">
      <c r="I5337"/>
    </row>
    <row r="5338" spans="9:9" x14ac:dyDescent="0.25">
      <c r="I5338"/>
    </row>
    <row r="5339" spans="9:9" x14ac:dyDescent="0.25">
      <c r="I5339"/>
    </row>
    <row r="5340" spans="9:9" x14ac:dyDescent="0.25">
      <c r="I5340"/>
    </row>
    <row r="5341" spans="9:9" x14ac:dyDescent="0.25">
      <c r="I5341"/>
    </row>
    <row r="5342" spans="9:9" x14ac:dyDescent="0.25">
      <c r="I5342"/>
    </row>
    <row r="5343" spans="9:9" x14ac:dyDescent="0.25">
      <c r="I5343"/>
    </row>
    <row r="5344" spans="9:9" x14ac:dyDescent="0.25">
      <c r="I5344"/>
    </row>
    <row r="5345" spans="9:9" x14ac:dyDescent="0.25">
      <c r="I5345"/>
    </row>
    <row r="5346" spans="9:9" x14ac:dyDescent="0.25">
      <c r="I5346"/>
    </row>
    <row r="5347" spans="9:9" x14ac:dyDescent="0.25">
      <c r="I5347"/>
    </row>
    <row r="5348" spans="9:9" x14ac:dyDescent="0.25">
      <c r="I5348"/>
    </row>
    <row r="5349" spans="9:9" x14ac:dyDescent="0.25">
      <c r="I5349"/>
    </row>
    <row r="5350" spans="9:9" x14ac:dyDescent="0.25">
      <c r="I5350"/>
    </row>
    <row r="5351" spans="9:9" x14ac:dyDescent="0.25">
      <c r="I5351"/>
    </row>
    <row r="5352" spans="9:9" x14ac:dyDescent="0.25">
      <c r="I5352"/>
    </row>
    <row r="5353" spans="9:9" x14ac:dyDescent="0.25">
      <c r="I5353"/>
    </row>
    <row r="5354" spans="9:9" x14ac:dyDescent="0.25">
      <c r="I5354"/>
    </row>
    <row r="5355" spans="9:9" x14ac:dyDescent="0.25">
      <c r="I5355"/>
    </row>
    <row r="5356" spans="9:9" x14ac:dyDescent="0.25">
      <c r="I5356"/>
    </row>
    <row r="5357" spans="9:9" x14ac:dyDescent="0.25">
      <c r="I5357"/>
    </row>
    <row r="5358" spans="9:9" x14ac:dyDescent="0.25">
      <c r="I5358"/>
    </row>
    <row r="5359" spans="9:9" x14ac:dyDescent="0.25">
      <c r="I5359"/>
    </row>
    <row r="5360" spans="9:9" x14ac:dyDescent="0.25">
      <c r="I5360"/>
    </row>
    <row r="5361" spans="9:9" x14ac:dyDescent="0.25">
      <c r="I5361"/>
    </row>
    <row r="5362" spans="9:9" x14ac:dyDescent="0.25">
      <c r="I5362"/>
    </row>
    <row r="5363" spans="9:9" x14ac:dyDescent="0.25">
      <c r="I5363"/>
    </row>
    <row r="5364" spans="9:9" x14ac:dyDescent="0.25">
      <c r="I5364"/>
    </row>
    <row r="5365" spans="9:9" x14ac:dyDescent="0.25">
      <c r="I5365"/>
    </row>
    <row r="5366" spans="9:9" x14ac:dyDescent="0.25">
      <c r="I5366"/>
    </row>
    <row r="5367" spans="9:9" x14ac:dyDescent="0.25">
      <c r="I5367"/>
    </row>
    <row r="5368" spans="9:9" x14ac:dyDescent="0.25">
      <c r="I5368"/>
    </row>
    <row r="5369" spans="9:9" x14ac:dyDescent="0.25">
      <c r="I5369"/>
    </row>
    <row r="5370" spans="9:9" x14ac:dyDescent="0.25">
      <c r="I5370"/>
    </row>
    <row r="5371" spans="9:9" x14ac:dyDescent="0.25">
      <c r="I5371"/>
    </row>
    <row r="5372" spans="9:9" x14ac:dyDescent="0.25">
      <c r="I5372"/>
    </row>
    <row r="5373" spans="9:9" x14ac:dyDescent="0.25">
      <c r="I5373"/>
    </row>
    <row r="5374" spans="9:9" x14ac:dyDescent="0.25">
      <c r="I5374"/>
    </row>
    <row r="5375" spans="9:9" x14ac:dyDescent="0.25">
      <c r="I5375"/>
    </row>
    <row r="5376" spans="9:9" x14ac:dyDescent="0.25">
      <c r="I5376"/>
    </row>
    <row r="5377" spans="9:9" x14ac:dyDescent="0.25">
      <c r="I5377"/>
    </row>
    <row r="5378" spans="9:9" x14ac:dyDescent="0.25">
      <c r="I5378"/>
    </row>
    <row r="5379" spans="9:9" x14ac:dyDescent="0.25">
      <c r="I5379"/>
    </row>
    <row r="5380" spans="9:9" x14ac:dyDescent="0.25">
      <c r="I5380"/>
    </row>
    <row r="5381" spans="9:9" x14ac:dyDescent="0.25">
      <c r="I5381"/>
    </row>
    <row r="5382" spans="9:9" x14ac:dyDescent="0.25">
      <c r="I5382"/>
    </row>
    <row r="5383" spans="9:9" x14ac:dyDescent="0.25">
      <c r="I5383"/>
    </row>
    <row r="5384" spans="9:9" x14ac:dyDescent="0.25">
      <c r="I5384"/>
    </row>
    <row r="5385" spans="9:9" x14ac:dyDescent="0.25">
      <c r="I5385"/>
    </row>
    <row r="5386" spans="9:9" x14ac:dyDescent="0.25">
      <c r="I5386"/>
    </row>
    <row r="5387" spans="9:9" x14ac:dyDescent="0.25">
      <c r="I5387"/>
    </row>
    <row r="5388" spans="9:9" x14ac:dyDescent="0.25">
      <c r="I5388"/>
    </row>
    <row r="5389" spans="9:9" x14ac:dyDescent="0.25">
      <c r="I5389"/>
    </row>
    <row r="5390" spans="9:9" x14ac:dyDescent="0.25">
      <c r="I5390"/>
    </row>
    <row r="5391" spans="9:9" x14ac:dyDescent="0.25">
      <c r="I5391"/>
    </row>
    <row r="5392" spans="9:9" x14ac:dyDescent="0.25">
      <c r="I5392"/>
    </row>
    <row r="5393" spans="9:9" x14ac:dyDescent="0.25">
      <c r="I5393"/>
    </row>
    <row r="5394" spans="9:9" x14ac:dyDescent="0.25">
      <c r="I5394"/>
    </row>
    <row r="5395" spans="9:9" x14ac:dyDescent="0.25">
      <c r="I5395"/>
    </row>
    <row r="5396" spans="9:9" x14ac:dyDescent="0.25">
      <c r="I5396"/>
    </row>
    <row r="5397" spans="9:9" x14ac:dyDescent="0.25">
      <c r="I5397"/>
    </row>
    <row r="5398" spans="9:9" x14ac:dyDescent="0.25">
      <c r="I5398"/>
    </row>
    <row r="5399" spans="9:9" x14ac:dyDescent="0.25">
      <c r="I5399"/>
    </row>
    <row r="5400" spans="9:9" x14ac:dyDescent="0.25">
      <c r="I5400"/>
    </row>
    <row r="5401" spans="9:9" x14ac:dyDescent="0.25">
      <c r="I5401"/>
    </row>
    <row r="5402" spans="9:9" x14ac:dyDescent="0.25">
      <c r="I5402"/>
    </row>
    <row r="5403" spans="9:9" x14ac:dyDescent="0.25">
      <c r="I5403"/>
    </row>
    <row r="5404" spans="9:9" x14ac:dyDescent="0.25">
      <c r="I5404"/>
    </row>
    <row r="5405" spans="9:9" x14ac:dyDescent="0.25">
      <c r="I5405"/>
    </row>
    <row r="5406" spans="9:9" x14ac:dyDescent="0.25">
      <c r="I5406"/>
    </row>
    <row r="5407" spans="9:9" x14ac:dyDescent="0.25">
      <c r="I5407"/>
    </row>
    <row r="5408" spans="9:9" x14ac:dyDescent="0.25">
      <c r="I5408"/>
    </row>
    <row r="5409" spans="9:9" x14ac:dyDescent="0.25">
      <c r="I5409"/>
    </row>
    <row r="5410" spans="9:9" x14ac:dyDescent="0.25">
      <c r="I5410"/>
    </row>
    <row r="5411" spans="9:9" x14ac:dyDescent="0.25">
      <c r="I5411"/>
    </row>
    <row r="5412" spans="9:9" x14ac:dyDescent="0.25">
      <c r="I5412"/>
    </row>
    <row r="5413" spans="9:9" x14ac:dyDescent="0.25">
      <c r="I5413"/>
    </row>
    <row r="5414" spans="9:9" x14ac:dyDescent="0.25">
      <c r="I5414"/>
    </row>
    <row r="5415" spans="9:9" x14ac:dyDescent="0.25">
      <c r="I5415"/>
    </row>
    <row r="5416" spans="9:9" x14ac:dyDescent="0.25">
      <c r="I5416"/>
    </row>
    <row r="5417" spans="9:9" x14ac:dyDescent="0.25">
      <c r="I5417"/>
    </row>
    <row r="5418" spans="9:9" x14ac:dyDescent="0.25">
      <c r="I5418"/>
    </row>
    <row r="5419" spans="9:9" x14ac:dyDescent="0.25">
      <c r="I5419"/>
    </row>
    <row r="5420" spans="9:9" x14ac:dyDescent="0.25">
      <c r="I5420"/>
    </row>
    <row r="5421" spans="9:9" x14ac:dyDescent="0.25">
      <c r="I5421"/>
    </row>
    <row r="5422" spans="9:9" x14ac:dyDescent="0.25">
      <c r="I5422"/>
    </row>
    <row r="5423" spans="9:9" x14ac:dyDescent="0.25">
      <c r="I5423"/>
    </row>
    <row r="5424" spans="9:9" x14ac:dyDescent="0.25">
      <c r="I5424"/>
    </row>
    <row r="5425" spans="9:9" x14ac:dyDescent="0.25">
      <c r="I5425"/>
    </row>
    <row r="5426" spans="9:9" x14ac:dyDescent="0.25">
      <c r="I5426"/>
    </row>
    <row r="5427" spans="9:9" x14ac:dyDescent="0.25">
      <c r="I5427"/>
    </row>
    <row r="5428" spans="9:9" x14ac:dyDescent="0.25">
      <c r="I5428"/>
    </row>
    <row r="5429" spans="9:9" x14ac:dyDescent="0.25">
      <c r="I5429"/>
    </row>
    <row r="5430" spans="9:9" x14ac:dyDescent="0.25">
      <c r="I5430"/>
    </row>
    <row r="5431" spans="9:9" x14ac:dyDescent="0.25">
      <c r="I5431"/>
    </row>
    <row r="5432" spans="9:9" x14ac:dyDescent="0.25">
      <c r="I5432"/>
    </row>
    <row r="5433" spans="9:9" x14ac:dyDescent="0.25">
      <c r="I5433"/>
    </row>
    <row r="5434" spans="9:9" x14ac:dyDescent="0.25">
      <c r="I5434"/>
    </row>
    <row r="5435" spans="9:9" x14ac:dyDescent="0.25">
      <c r="I5435"/>
    </row>
    <row r="5436" spans="9:9" x14ac:dyDescent="0.25">
      <c r="I5436"/>
    </row>
    <row r="5437" spans="9:9" x14ac:dyDescent="0.25">
      <c r="I5437"/>
    </row>
    <row r="5438" spans="9:9" x14ac:dyDescent="0.25">
      <c r="I5438"/>
    </row>
    <row r="5439" spans="9:9" x14ac:dyDescent="0.25">
      <c r="I5439"/>
    </row>
    <row r="5440" spans="9:9" x14ac:dyDescent="0.25">
      <c r="I5440"/>
    </row>
    <row r="5441" spans="9:9" x14ac:dyDescent="0.25">
      <c r="I5441"/>
    </row>
    <row r="5442" spans="9:9" x14ac:dyDescent="0.25">
      <c r="I5442"/>
    </row>
    <row r="5443" spans="9:9" x14ac:dyDescent="0.25">
      <c r="I5443"/>
    </row>
    <row r="5444" spans="9:9" x14ac:dyDescent="0.25">
      <c r="I5444"/>
    </row>
    <row r="5445" spans="9:9" x14ac:dyDescent="0.25">
      <c r="I5445"/>
    </row>
    <row r="5446" spans="9:9" x14ac:dyDescent="0.25">
      <c r="I5446"/>
    </row>
    <row r="5447" spans="9:9" x14ac:dyDescent="0.25">
      <c r="I5447"/>
    </row>
    <row r="5448" spans="9:9" x14ac:dyDescent="0.25">
      <c r="I5448"/>
    </row>
    <row r="5449" spans="9:9" x14ac:dyDescent="0.25">
      <c r="I5449"/>
    </row>
    <row r="5450" spans="9:9" x14ac:dyDescent="0.25">
      <c r="I5450"/>
    </row>
    <row r="5451" spans="9:9" x14ac:dyDescent="0.25">
      <c r="I5451"/>
    </row>
    <row r="5452" spans="9:9" x14ac:dyDescent="0.25">
      <c r="I5452"/>
    </row>
    <row r="5453" spans="9:9" x14ac:dyDescent="0.25">
      <c r="I5453"/>
    </row>
    <row r="5454" spans="9:9" x14ac:dyDescent="0.25">
      <c r="I5454"/>
    </row>
    <row r="5455" spans="9:9" x14ac:dyDescent="0.25">
      <c r="I5455"/>
    </row>
    <row r="5456" spans="9:9" x14ac:dyDescent="0.25">
      <c r="I5456"/>
    </row>
    <row r="5457" spans="9:9" x14ac:dyDescent="0.25">
      <c r="I5457"/>
    </row>
    <row r="5458" spans="9:9" x14ac:dyDescent="0.25">
      <c r="I5458"/>
    </row>
    <row r="5459" spans="9:9" x14ac:dyDescent="0.25">
      <c r="I5459"/>
    </row>
    <row r="5460" spans="9:9" x14ac:dyDescent="0.25">
      <c r="I5460"/>
    </row>
    <row r="5461" spans="9:9" x14ac:dyDescent="0.25">
      <c r="I5461"/>
    </row>
    <row r="5462" spans="9:9" x14ac:dyDescent="0.25">
      <c r="I5462"/>
    </row>
    <row r="5463" spans="9:9" x14ac:dyDescent="0.25">
      <c r="I5463"/>
    </row>
    <row r="5464" spans="9:9" x14ac:dyDescent="0.25">
      <c r="I5464"/>
    </row>
    <row r="5465" spans="9:9" x14ac:dyDescent="0.25">
      <c r="I5465"/>
    </row>
    <row r="5466" spans="9:9" x14ac:dyDescent="0.25">
      <c r="I5466"/>
    </row>
    <row r="5467" spans="9:9" x14ac:dyDescent="0.25">
      <c r="I5467"/>
    </row>
    <row r="5468" spans="9:9" x14ac:dyDescent="0.25">
      <c r="I5468"/>
    </row>
    <row r="5469" spans="9:9" x14ac:dyDescent="0.25">
      <c r="I5469"/>
    </row>
    <row r="5470" spans="9:9" x14ac:dyDescent="0.25">
      <c r="I5470"/>
    </row>
    <row r="5471" spans="9:9" x14ac:dyDescent="0.25">
      <c r="I5471"/>
    </row>
    <row r="5472" spans="9:9" x14ac:dyDescent="0.25">
      <c r="I5472"/>
    </row>
    <row r="5473" spans="9:9" x14ac:dyDescent="0.25">
      <c r="I5473"/>
    </row>
    <row r="5474" spans="9:9" x14ac:dyDescent="0.25">
      <c r="I5474"/>
    </row>
    <row r="5475" spans="9:9" x14ac:dyDescent="0.25">
      <c r="I5475"/>
    </row>
    <row r="5476" spans="9:9" x14ac:dyDescent="0.25">
      <c r="I5476"/>
    </row>
    <row r="5477" spans="9:9" x14ac:dyDescent="0.25">
      <c r="I5477"/>
    </row>
    <row r="5478" spans="9:9" x14ac:dyDescent="0.25">
      <c r="I5478"/>
    </row>
    <row r="5479" spans="9:9" x14ac:dyDescent="0.25">
      <c r="I5479"/>
    </row>
    <row r="5480" spans="9:9" x14ac:dyDescent="0.25">
      <c r="I5480"/>
    </row>
    <row r="5481" spans="9:9" x14ac:dyDescent="0.25">
      <c r="I5481"/>
    </row>
    <row r="5482" spans="9:9" x14ac:dyDescent="0.25">
      <c r="I5482"/>
    </row>
    <row r="5483" spans="9:9" x14ac:dyDescent="0.25">
      <c r="I5483"/>
    </row>
    <row r="5484" spans="9:9" x14ac:dyDescent="0.25">
      <c r="I5484"/>
    </row>
    <row r="5485" spans="9:9" x14ac:dyDescent="0.25">
      <c r="I5485"/>
    </row>
    <row r="5486" spans="9:9" x14ac:dyDescent="0.25">
      <c r="I5486"/>
    </row>
    <row r="5487" spans="9:9" x14ac:dyDescent="0.25">
      <c r="I5487"/>
    </row>
    <row r="5488" spans="9:9" x14ac:dyDescent="0.25">
      <c r="I5488"/>
    </row>
    <row r="5489" spans="9:9" x14ac:dyDescent="0.25">
      <c r="I5489"/>
    </row>
    <row r="5490" spans="9:9" x14ac:dyDescent="0.25">
      <c r="I5490"/>
    </row>
    <row r="5491" spans="9:9" x14ac:dyDescent="0.25">
      <c r="I5491"/>
    </row>
    <row r="5492" spans="9:9" x14ac:dyDescent="0.25">
      <c r="I5492"/>
    </row>
    <row r="5493" spans="9:9" x14ac:dyDescent="0.25">
      <c r="I5493"/>
    </row>
    <row r="5494" spans="9:9" x14ac:dyDescent="0.25">
      <c r="I5494"/>
    </row>
    <row r="5495" spans="9:9" x14ac:dyDescent="0.25">
      <c r="I5495"/>
    </row>
    <row r="5496" spans="9:9" x14ac:dyDescent="0.25">
      <c r="I5496"/>
    </row>
    <row r="5497" spans="9:9" x14ac:dyDescent="0.25">
      <c r="I5497"/>
    </row>
    <row r="5498" spans="9:9" x14ac:dyDescent="0.25">
      <c r="I5498"/>
    </row>
    <row r="5499" spans="9:9" x14ac:dyDescent="0.25">
      <c r="I5499"/>
    </row>
    <row r="5500" spans="9:9" x14ac:dyDescent="0.25">
      <c r="I5500"/>
    </row>
    <row r="5501" spans="9:9" x14ac:dyDescent="0.25">
      <c r="I5501"/>
    </row>
    <row r="5502" spans="9:9" x14ac:dyDescent="0.25">
      <c r="I5502"/>
    </row>
    <row r="5503" spans="9:9" x14ac:dyDescent="0.25">
      <c r="I5503"/>
    </row>
    <row r="5504" spans="9:9" x14ac:dyDescent="0.25">
      <c r="I5504"/>
    </row>
    <row r="5505" spans="9:9" x14ac:dyDescent="0.25">
      <c r="I5505"/>
    </row>
    <row r="5506" spans="9:9" x14ac:dyDescent="0.25">
      <c r="I5506"/>
    </row>
    <row r="5507" spans="9:9" x14ac:dyDescent="0.25">
      <c r="I5507"/>
    </row>
    <row r="5508" spans="9:9" x14ac:dyDescent="0.25">
      <c r="I5508"/>
    </row>
    <row r="5509" spans="9:9" x14ac:dyDescent="0.25">
      <c r="I5509"/>
    </row>
    <row r="5510" spans="9:9" x14ac:dyDescent="0.25">
      <c r="I5510"/>
    </row>
    <row r="5511" spans="9:9" x14ac:dyDescent="0.25">
      <c r="I5511"/>
    </row>
    <row r="5512" spans="9:9" x14ac:dyDescent="0.25">
      <c r="I5512"/>
    </row>
    <row r="5513" spans="9:9" x14ac:dyDescent="0.25">
      <c r="I5513"/>
    </row>
    <row r="5514" spans="9:9" x14ac:dyDescent="0.25">
      <c r="I5514"/>
    </row>
    <row r="5515" spans="9:9" x14ac:dyDescent="0.25">
      <c r="I5515"/>
    </row>
    <row r="5516" spans="9:9" x14ac:dyDescent="0.25">
      <c r="I5516"/>
    </row>
    <row r="5517" spans="9:9" x14ac:dyDescent="0.25">
      <c r="I5517"/>
    </row>
    <row r="5518" spans="9:9" x14ac:dyDescent="0.25">
      <c r="I5518"/>
    </row>
    <row r="5519" spans="9:9" x14ac:dyDescent="0.25">
      <c r="I5519"/>
    </row>
    <row r="5520" spans="9:9" x14ac:dyDescent="0.25">
      <c r="I5520"/>
    </row>
    <row r="5521" spans="9:9" x14ac:dyDescent="0.25">
      <c r="I5521"/>
    </row>
    <row r="5522" spans="9:9" x14ac:dyDescent="0.25">
      <c r="I5522"/>
    </row>
    <row r="5523" spans="9:9" x14ac:dyDescent="0.25">
      <c r="I5523"/>
    </row>
    <row r="5524" spans="9:9" x14ac:dyDescent="0.25">
      <c r="I5524"/>
    </row>
    <row r="5525" spans="9:9" x14ac:dyDescent="0.25">
      <c r="I5525"/>
    </row>
    <row r="5526" spans="9:9" x14ac:dyDescent="0.25">
      <c r="I5526"/>
    </row>
    <row r="5527" spans="9:9" x14ac:dyDescent="0.25">
      <c r="I5527"/>
    </row>
    <row r="5528" spans="9:9" x14ac:dyDescent="0.25">
      <c r="I5528"/>
    </row>
    <row r="5529" spans="9:9" x14ac:dyDescent="0.25">
      <c r="I5529"/>
    </row>
    <row r="5530" spans="9:9" x14ac:dyDescent="0.25">
      <c r="I5530"/>
    </row>
    <row r="5531" spans="9:9" x14ac:dyDescent="0.25">
      <c r="I5531"/>
    </row>
    <row r="5532" spans="9:9" x14ac:dyDescent="0.25">
      <c r="I5532"/>
    </row>
    <row r="5533" spans="9:9" x14ac:dyDescent="0.25">
      <c r="I5533"/>
    </row>
    <row r="5534" spans="9:9" x14ac:dyDescent="0.25">
      <c r="I5534"/>
    </row>
    <row r="5535" spans="9:9" x14ac:dyDescent="0.25">
      <c r="I5535"/>
    </row>
    <row r="5536" spans="9:9" x14ac:dyDescent="0.25">
      <c r="I5536"/>
    </row>
    <row r="5537" spans="9:9" x14ac:dyDescent="0.25">
      <c r="I5537"/>
    </row>
    <row r="5538" spans="9:9" x14ac:dyDescent="0.25">
      <c r="I5538"/>
    </row>
    <row r="5539" spans="9:9" x14ac:dyDescent="0.25">
      <c r="I5539"/>
    </row>
    <row r="5540" spans="9:9" x14ac:dyDescent="0.25">
      <c r="I5540"/>
    </row>
    <row r="5541" spans="9:9" x14ac:dyDescent="0.25">
      <c r="I5541"/>
    </row>
    <row r="5542" spans="9:9" x14ac:dyDescent="0.25">
      <c r="I5542"/>
    </row>
    <row r="5543" spans="9:9" x14ac:dyDescent="0.25">
      <c r="I5543"/>
    </row>
    <row r="5544" spans="9:9" x14ac:dyDescent="0.25">
      <c r="I5544"/>
    </row>
    <row r="5545" spans="9:9" x14ac:dyDescent="0.25">
      <c r="I5545"/>
    </row>
    <row r="5546" spans="9:9" x14ac:dyDescent="0.25">
      <c r="I5546"/>
    </row>
    <row r="5547" spans="9:9" x14ac:dyDescent="0.25">
      <c r="I5547"/>
    </row>
    <row r="5548" spans="9:9" x14ac:dyDescent="0.25">
      <c r="I5548"/>
    </row>
    <row r="5549" spans="9:9" x14ac:dyDescent="0.25">
      <c r="I5549"/>
    </row>
    <row r="5550" spans="9:9" x14ac:dyDescent="0.25">
      <c r="I5550"/>
    </row>
    <row r="5551" spans="9:9" x14ac:dyDescent="0.25">
      <c r="I5551"/>
    </row>
    <row r="5552" spans="9:9" x14ac:dyDescent="0.25">
      <c r="I5552"/>
    </row>
    <row r="5553" spans="9:9" x14ac:dyDescent="0.25">
      <c r="I5553"/>
    </row>
    <row r="5554" spans="9:9" x14ac:dyDescent="0.25">
      <c r="I5554"/>
    </row>
    <row r="5555" spans="9:9" x14ac:dyDescent="0.25">
      <c r="I5555"/>
    </row>
    <row r="5556" spans="9:9" x14ac:dyDescent="0.25">
      <c r="I5556"/>
    </row>
    <row r="5557" spans="9:9" x14ac:dyDescent="0.25">
      <c r="I5557"/>
    </row>
    <row r="5558" spans="9:9" x14ac:dyDescent="0.25">
      <c r="I5558"/>
    </row>
    <row r="5559" spans="9:9" x14ac:dyDescent="0.25">
      <c r="I5559"/>
    </row>
    <row r="5560" spans="9:9" x14ac:dyDescent="0.25">
      <c r="I5560"/>
    </row>
    <row r="5561" spans="9:9" x14ac:dyDescent="0.25">
      <c r="I5561"/>
    </row>
    <row r="5562" spans="9:9" x14ac:dyDescent="0.25">
      <c r="I5562"/>
    </row>
    <row r="5563" spans="9:9" x14ac:dyDescent="0.25">
      <c r="I5563"/>
    </row>
    <row r="5564" spans="9:9" x14ac:dyDescent="0.25">
      <c r="I5564"/>
    </row>
    <row r="5565" spans="9:9" x14ac:dyDescent="0.25">
      <c r="I5565"/>
    </row>
    <row r="5566" spans="9:9" x14ac:dyDescent="0.25">
      <c r="I5566"/>
    </row>
    <row r="5567" spans="9:9" x14ac:dyDescent="0.25">
      <c r="I5567"/>
    </row>
    <row r="5568" spans="9:9" x14ac:dyDescent="0.25">
      <c r="I5568"/>
    </row>
    <row r="5569" spans="9:9" x14ac:dyDescent="0.25">
      <c r="I5569"/>
    </row>
    <row r="5570" spans="9:9" x14ac:dyDescent="0.25">
      <c r="I5570"/>
    </row>
    <row r="5571" spans="9:9" x14ac:dyDescent="0.25">
      <c r="I5571"/>
    </row>
    <row r="5572" spans="9:9" x14ac:dyDescent="0.25">
      <c r="I5572"/>
    </row>
    <row r="5573" spans="9:9" x14ac:dyDescent="0.25">
      <c r="I5573"/>
    </row>
    <row r="5574" spans="9:9" x14ac:dyDescent="0.25">
      <c r="I5574"/>
    </row>
    <row r="5575" spans="9:9" x14ac:dyDescent="0.25">
      <c r="I5575"/>
    </row>
    <row r="5576" spans="9:9" x14ac:dyDescent="0.25">
      <c r="I5576"/>
    </row>
    <row r="5577" spans="9:9" x14ac:dyDescent="0.25">
      <c r="I5577"/>
    </row>
    <row r="5578" spans="9:9" x14ac:dyDescent="0.25">
      <c r="I5578"/>
    </row>
    <row r="5579" spans="9:9" x14ac:dyDescent="0.25">
      <c r="I5579"/>
    </row>
    <row r="5580" spans="9:9" x14ac:dyDescent="0.25">
      <c r="I5580"/>
    </row>
    <row r="5581" spans="9:9" x14ac:dyDescent="0.25">
      <c r="I5581"/>
    </row>
    <row r="5582" spans="9:9" x14ac:dyDescent="0.25">
      <c r="I5582"/>
    </row>
    <row r="5583" spans="9:9" x14ac:dyDescent="0.25">
      <c r="I5583"/>
    </row>
    <row r="5584" spans="9:9" x14ac:dyDescent="0.25">
      <c r="I5584"/>
    </row>
    <row r="5585" spans="9:9" x14ac:dyDescent="0.25">
      <c r="I5585"/>
    </row>
    <row r="5586" spans="9:9" x14ac:dyDescent="0.25">
      <c r="I5586"/>
    </row>
    <row r="5587" spans="9:9" x14ac:dyDescent="0.25">
      <c r="I5587"/>
    </row>
    <row r="5588" spans="9:9" x14ac:dyDescent="0.25">
      <c r="I5588"/>
    </row>
    <row r="5589" spans="9:9" x14ac:dyDescent="0.25">
      <c r="I5589"/>
    </row>
    <row r="5590" spans="9:9" x14ac:dyDescent="0.25">
      <c r="I5590"/>
    </row>
    <row r="5591" spans="9:9" x14ac:dyDescent="0.25">
      <c r="I5591"/>
    </row>
    <row r="5592" spans="9:9" x14ac:dyDescent="0.25">
      <c r="I5592"/>
    </row>
    <row r="5593" spans="9:9" x14ac:dyDescent="0.25">
      <c r="I5593"/>
    </row>
    <row r="5594" spans="9:9" x14ac:dyDescent="0.25">
      <c r="I5594"/>
    </row>
    <row r="5595" spans="9:9" x14ac:dyDescent="0.25">
      <c r="I5595"/>
    </row>
    <row r="5596" spans="9:9" x14ac:dyDescent="0.25">
      <c r="I5596"/>
    </row>
    <row r="5597" spans="9:9" x14ac:dyDescent="0.25">
      <c r="I5597"/>
    </row>
    <row r="5598" spans="9:9" x14ac:dyDescent="0.25">
      <c r="I5598"/>
    </row>
    <row r="5599" spans="9:9" x14ac:dyDescent="0.25">
      <c r="I5599"/>
    </row>
    <row r="5600" spans="9:9" x14ac:dyDescent="0.25">
      <c r="I5600"/>
    </row>
    <row r="5601" spans="9:9" x14ac:dyDescent="0.25">
      <c r="I5601"/>
    </row>
    <row r="5602" spans="9:9" x14ac:dyDescent="0.25">
      <c r="I5602"/>
    </row>
    <row r="5603" spans="9:9" x14ac:dyDescent="0.25">
      <c r="I5603"/>
    </row>
    <row r="5604" spans="9:9" x14ac:dyDescent="0.25">
      <c r="I5604"/>
    </row>
    <row r="5605" spans="9:9" x14ac:dyDescent="0.25">
      <c r="I5605"/>
    </row>
    <row r="5606" spans="9:9" x14ac:dyDescent="0.25">
      <c r="I5606"/>
    </row>
    <row r="5607" spans="9:9" x14ac:dyDescent="0.25">
      <c r="I5607"/>
    </row>
    <row r="5608" spans="9:9" x14ac:dyDescent="0.25">
      <c r="I5608"/>
    </row>
    <row r="5609" spans="9:9" x14ac:dyDescent="0.25">
      <c r="I5609"/>
    </row>
    <row r="5610" spans="9:9" x14ac:dyDescent="0.25">
      <c r="I5610"/>
    </row>
    <row r="5611" spans="9:9" x14ac:dyDescent="0.25">
      <c r="I5611"/>
    </row>
    <row r="5612" spans="9:9" x14ac:dyDescent="0.25">
      <c r="I5612"/>
    </row>
    <row r="5613" spans="9:9" x14ac:dyDescent="0.25">
      <c r="I5613"/>
    </row>
    <row r="5614" spans="9:9" x14ac:dyDescent="0.25">
      <c r="I5614"/>
    </row>
    <row r="5615" spans="9:9" x14ac:dyDescent="0.25">
      <c r="I5615"/>
    </row>
    <row r="5616" spans="9:9" x14ac:dyDescent="0.25">
      <c r="I5616"/>
    </row>
    <row r="5617" spans="9:9" x14ac:dyDescent="0.25">
      <c r="I5617"/>
    </row>
    <row r="5618" spans="9:9" x14ac:dyDescent="0.25">
      <c r="I5618"/>
    </row>
    <row r="5619" spans="9:9" x14ac:dyDescent="0.25">
      <c r="I5619"/>
    </row>
    <row r="5620" spans="9:9" x14ac:dyDescent="0.25">
      <c r="I5620"/>
    </row>
    <row r="5621" spans="9:9" x14ac:dyDescent="0.25">
      <c r="I5621"/>
    </row>
    <row r="5622" spans="9:9" x14ac:dyDescent="0.25">
      <c r="I5622"/>
    </row>
    <row r="5623" spans="9:9" x14ac:dyDescent="0.25">
      <c r="I5623"/>
    </row>
    <row r="5624" spans="9:9" x14ac:dyDescent="0.25">
      <c r="I5624"/>
    </row>
    <row r="5625" spans="9:9" x14ac:dyDescent="0.25">
      <c r="I5625"/>
    </row>
    <row r="5626" spans="9:9" x14ac:dyDescent="0.25">
      <c r="I5626"/>
    </row>
    <row r="5627" spans="9:9" x14ac:dyDescent="0.25">
      <c r="I5627"/>
    </row>
    <row r="5628" spans="9:9" x14ac:dyDescent="0.25">
      <c r="I5628"/>
    </row>
    <row r="5629" spans="9:9" x14ac:dyDescent="0.25">
      <c r="I5629"/>
    </row>
    <row r="5630" spans="9:9" x14ac:dyDescent="0.25">
      <c r="I5630"/>
    </row>
    <row r="5631" spans="9:9" x14ac:dyDescent="0.25">
      <c r="I5631"/>
    </row>
    <row r="5632" spans="9:9" x14ac:dyDescent="0.25">
      <c r="I5632"/>
    </row>
    <row r="5633" spans="9:9" x14ac:dyDescent="0.25">
      <c r="I5633"/>
    </row>
    <row r="5634" spans="9:9" x14ac:dyDescent="0.25">
      <c r="I5634"/>
    </row>
    <row r="5635" spans="9:9" x14ac:dyDescent="0.25">
      <c r="I5635"/>
    </row>
    <row r="5636" spans="9:9" x14ac:dyDescent="0.25">
      <c r="I5636"/>
    </row>
    <row r="5637" spans="9:9" x14ac:dyDescent="0.25">
      <c r="I5637"/>
    </row>
    <row r="5638" spans="9:9" x14ac:dyDescent="0.25">
      <c r="I5638"/>
    </row>
    <row r="5639" spans="9:9" x14ac:dyDescent="0.25">
      <c r="I5639"/>
    </row>
    <row r="5640" spans="9:9" x14ac:dyDescent="0.25">
      <c r="I5640"/>
    </row>
    <row r="5641" spans="9:9" x14ac:dyDescent="0.25">
      <c r="I5641"/>
    </row>
    <row r="5642" spans="9:9" x14ac:dyDescent="0.25">
      <c r="I5642"/>
    </row>
    <row r="5643" spans="9:9" x14ac:dyDescent="0.25">
      <c r="I5643"/>
    </row>
    <row r="5644" spans="9:9" x14ac:dyDescent="0.25">
      <c r="I5644"/>
    </row>
    <row r="5645" spans="9:9" x14ac:dyDescent="0.25">
      <c r="I5645"/>
    </row>
    <row r="5646" spans="9:9" x14ac:dyDescent="0.25">
      <c r="I5646"/>
    </row>
    <row r="5647" spans="9:9" x14ac:dyDescent="0.25">
      <c r="I5647"/>
    </row>
    <row r="5648" spans="9:9" x14ac:dyDescent="0.25">
      <c r="I5648"/>
    </row>
    <row r="5649" spans="9:9" x14ac:dyDescent="0.25">
      <c r="I5649"/>
    </row>
    <row r="5650" spans="9:9" x14ac:dyDescent="0.25">
      <c r="I5650"/>
    </row>
    <row r="5651" spans="9:9" x14ac:dyDescent="0.25">
      <c r="I5651"/>
    </row>
    <row r="5652" spans="9:9" x14ac:dyDescent="0.25">
      <c r="I5652"/>
    </row>
    <row r="5653" spans="9:9" x14ac:dyDescent="0.25">
      <c r="I5653"/>
    </row>
    <row r="5654" spans="9:9" x14ac:dyDescent="0.25">
      <c r="I5654"/>
    </row>
    <row r="5655" spans="9:9" x14ac:dyDescent="0.25">
      <c r="I5655"/>
    </row>
    <row r="5656" spans="9:9" x14ac:dyDescent="0.25">
      <c r="I5656"/>
    </row>
    <row r="5657" spans="9:9" x14ac:dyDescent="0.25">
      <c r="I5657"/>
    </row>
    <row r="5658" spans="9:9" x14ac:dyDescent="0.25">
      <c r="I5658"/>
    </row>
    <row r="5659" spans="9:9" x14ac:dyDescent="0.25">
      <c r="I5659"/>
    </row>
    <row r="5660" spans="9:9" x14ac:dyDescent="0.25">
      <c r="I5660"/>
    </row>
    <row r="5661" spans="9:9" x14ac:dyDescent="0.25">
      <c r="I5661"/>
    </row>
    <row r="5662" spans="9:9" x14ac:dyDescent="0.25">
      <c r="I5662"/>
    </row>
    <row r="5663" spans="9:9" x14ac:dyDescent="0.25">
      <c r="I5663"/>
    </row>
    <row r="5664" spans="9:9" x14ac:dyDescent="0.25">
      <c r="I5664"/>
    </row>
    <row r="5665" spans="9:9" x14ac:dyDescent="0.25">
      <c r="I5665"/>
    </row>
    <row r="5666" spans="9:9" x14ac:dyDescent="0.25">
      <c r="I5666"/>
    </row>
    <row r="5667" spans="9:9" x14ac:dyDescent="0.25">
      <c r="I5667"/>
    </row>
    <row r="5668" spans="9:9" x14ac:dyDescent="0.25">
      <c r="I5668"/>
    </row>
    <row r="5669" spans="9:9" x14ac:dyDescent="0.25">
      <c r="I5669"/>
    </row>
    <row r="5670" spans="9:9" x14ac:dyDescent="0.25">
      <c r="I5670"/>
    </row>
    <row r="5671" spans="9:9" x14ac:dyDescent="0.25">
      <c r="I5671"/>
    </row>
    <row r="5672" spans="9:9" x14ac:dyDescent="0.25">
      <c r="I5672"/>
    </row>
    <row r="5673" spans="9:9" x14ac:dyDescent="0.25">
      <c r="I5673"/>
    </row>
    <row r="5674" spans="9:9" x14ac:dyDescent="0.25">
      <c r="I5674"/>
    </row>
    <row r="5675" spans="9:9" x14ac:dyDescent="0.25">
      <c r="I5675"/>
    </row>
    <row r="5676" spans="9:9" x14ac:dyDescent="0.25">
      <c r="I5676"/>
    </row>
    <row r="5677" spans="9:9" x14ac:dyDescent="0.25">
      <c r="I5677"/>
    </row>
    <row r="5678" spans="9:9" x14ac:dyDescent="0.25">
      <c r="I5678"/>
    </row>
    <row r="5679" spans="9:9" x14ac:dyDescent="0.25">
      <c r="I5679"/>
    </row>
    <row r="5680" spans="9:9" x14ac:dyDescent="0.25">
      <c r="I5680"/>
    </row>
    <row r="5681" spans="9:9" x14ac:dyDescent="0.25">
      <c r="I5681"/>
    </row>
    <row r="5682" spans="9:9" x14ac:dyDescent="0.25">
      <c r="I5682"/>
    </row>
    <row r="5683" spans="9:9" x14ac:dyDescent="0.25">
      <c r="I5683"/>
    </row>
    <row r="5684" spans="9:9" x14ac:dyDescent="0.25">
      <c r="I5684"/>
    </row>
    <row r="5685" spans="9:9" x14ac:dyDescent="0.25">
      <c r="I5685"/>
    </row>
    <row r="5686" spans="9:9" x14ac:dyDescent="0.25">
      <c r="I5686"/>
    </row>
    <row r="5687" spans="9:9" x14ac:dyDescent="0.25">
      <c r="I5687"/>
    </row>
    <row r="5688" spans="9:9" x14ac:dyDescent="0.25">
      <c r="I5688"/>
    </row>
    <row r="5689" spans="9:9" x14ac:dyDescent="0.25">
      <c r="I5689"/>
    </row>
    <row r="5690" spans="9:9" x14ac:dyDescent="0.25">
      <c r="I5690"/>
    </row>
    <row r="5691" spans="9:9" x14ac:dyDescent="0.25">
      <c r="I5691"/>
    </row>
    <row r="5692" spans="9:9" x14ac:dyDescent="0.25">
      <c r="I5692"/>
    </row>
    <row r="5693" spans="9:9" x14ac:dyDescent="0.25">
      <c r="I5693"/>
    </row>
    <row r="5694" spans="9:9" x14ac:dyDescent="0.25">
      <c r="I5694"/>
    </row>
    <row r="5695" spans="9:9" x14ac:dyDescent="0.25">
      <c r="I5695"/>
    </row>
    <row r="5696" spans="9:9" x14ac:dyDescent="0.25">
      <c r="I5696"/>
    </row>
    <row r="5697" spans="9:9" x14ac:dyDescent="0.25">
      <c r="I5697"/>
    </row>
    <row r="5698" spans="9:9" x14ac:dyDescent="0.25">
      <c r="I5698"/>
    </row>
    <row r="5699" spans="9:9" x14ac:dyDescent="0.25">
      <c r="I5699"/>
    </row>
    <row r="5700" spans="9:9" x14ac:dyDescent="0.25">
      <c r="I5700"/>
    </row>
    <row r="5701" spans="9:9" x14ac:dyDescent="0.25">
      <c r="I5701"/>
    </row>
    <row r="5702" spans="9:9" x14ac:dyDescent="0.25">
      <c r="I5702"/>
    </row>
    <row r="5703" spans="9:9" x14ac:dyDescent="0.25">
      <c r="I5703"/>
    </row>
    <row r="5704" spans="9:9" x14ac:dyDescent="0.25">
      <c r="I5704"/>
    </row>
    <row r="5705" spans="9:9" x14ac:dyDescent="0.25">
      <c r="I5705"/>
    </row>
    <row r="5706" spans="9:9" x14ac:dyDescent="0.25">
      <c r="I5706"/>
    </row>
    <row r="5707" spans="9:9" x14ac:dyDescent="0.25">
      <c r="I5707"/>
    </row>
    <row r="5708" spans="9:9" x14ac:dyDescent="0.25">
      <c r="I5708"/>
    </row>
    <row r="5709" spans="9:9" x14ac:dyDescent="0.25">
      <c r="I5709"/>
    </row>
    <row r="5710" spans="9:9" x14ac:dyDescent="0.25">
      <c r="I5710"/>
    </row>
    <row r="5711" spans="9:9" x14ac:dyDescent="0.25">
      <c r="I5711"/>
    </row>
    <row r="5712" spans="9:9" x14ac:dyDescent="0.25">
      <c r="I5712"/>
    </row>
    <row r="5713" spans="9:9" x14ac:dyDescent="0.25">
      <c r="I5713"/>
    </row>
    <row r="5714" spans="9:9" x14ac:dyDescent="0.25">
      <c r="I5714"/>
    </row>
    <row r="5715" spans="9:9" x14ac:dyDescent="0.25">
      <c r="I5715"/>
    </row>
    <row r="5716" spans="9:9" x14ac:dyDescent="0.25">
      <c r="I5716"/>
    </row>
    <row r="5717" spans="9:9" x14ac:dyDescent="0.25">
      <c r="I5717"/>
    </row>
    <row r="5718" spans="9:9" x14ac:dyDescent="0.25">
      <c r="I5718"/>
    </row>
    <row r="5719" spans="9:9" x14ac:dyDescent="0.25">
      <c r="I5719"/>
    </row>
    <row r="5720" spans="9:9" x14ac:dyDescent="0.25">
      <c r="I5720"/>
    </row>
    <row r="5721" spans="9:9" x14ac:dyDescent="0.25">
      <c r="I5721"/>
    </row>
    <row r="5722" spans="9:9" x14ac:dyDescent="0.25">
      <c r="I5722"/>
    </row>
    <row r="5723" spans="9:9" x14ac:dyDescent="0.25">
      <c r="I5723"/>
    </row>
    <row r="5724" spans="9:9" x14ac:dyDescent="0.25">
      <c r="I5724"/>
    </row>
    <row r="5725" spans="9:9" x14ac:dyDescent="0.25">
      <c r="I5725"/>
    </row>
    <row r="5726" spans="9:9" x14ac:dyDescent="0.25">
      <c r="I5726"/>
    </row>
    <row r="5727" spans="9:9" x14ac:dyDescent="0.25">
      <c r="I5727"/>
    </row>
    <row r="5728" spans="9:9" x14ac:dyDescent="0.25">
      <c r="I5728"/>
    </row>
    <row r="5729" spans="9:9" x14ac:dyDescent="0.25">
      <c r="I5729"/>
    </row>
    <row r="5730" spans="9:9" x14ac:dyDescent="0.25">
      <c r="I5730"/>
    </row>
    <row r="5731" spans="9:9" x14ac:dyDescent="0.25">
      <c r="I5731"/>
    </row>
    <row r="5732" spans="9:9" x14ac:dyDescent="0.25">
      <c r="I5732"/>
    </row>
    <row r="5733" spans="9:9" x14ac:dyDescent="0.25">
      <c r="I5733"/>
    </row>
    <row r="5734" spans="9:9" x14ac:dyDescent="0.25">
      <c r="I5734"/>
    </row>
    <row r="5735" spans="9:9" x14ac:dyDescent="0.25">
      <c r="I5735"/>
    </row>
    <row r="5736" spans="9:9" x14ac:dyDescent="0.25">
      <c r="I5736"/>
    </row>
    <row r="5737" spans="9:9" x14ac:dyDescent="0.25">
      <c r="I5737"/>
    </row>
    <row r="5738" spans="9:9" x14ac:dyDescent="0.25">
      <c r="I5738"/>
    </row>
    <row r="5739" spans="9:9" x14ac:dyDescent="0.25">
      <c r="I5739"/>
    </row>
    <row r="5740" spans="9:9" x14ac:dyDescent="0.25">
      <c r="I5740"/>
    </row>
    <row r="5741" spans="9:9" x14ac:dyDescent="0.25">
      <c r="I5741"/>
    </row>
    <row r="5742" spans="9:9" x14ac:dyDescent="0.25">
      <c r="I5742"/>
    </row>
    <row r="5743" spans="9:9" x14ac:dyDescent="0.25">
      <c r="I5743"/>
    </row>
    <row r="5744" spans="9:9" x14ac:dyDescent="0.25">
      <c r="I5744"/>
    </row>
    <row r="5745" spans="9:9" x14ac:dyDescent="0.25">
      <c r="I5745"/>
    </row>
    <row r="5746" spans="9:9" x14ac:dyDescent="0.25">
      <c r="I5746"/>
    </row>
    <row r="5747" spans="9:9" x14ac:dyDescent="0.25">
      <c r="I5747"/>
    </row>
    <row r="5748" spans="9:9" x14ac:dyDescent="0.25">
      <c r="I5748"/>
    </row>
    <row r="5749" spans="9:9" x14ac:dyDescent="0.25">
      <c r="I5749"/>
    </row>
    <row r="5750" spans="9:9" x14ac:dyDescent="0.25">
      <c r="I5750"/>
    </row>
    <row r="5751" spans="9:9" x14ac:dyDescent="0.25">
      <c r="I5751"/>
    </row>
    <row r="5752" spans="9:9" x14ac:dyDescent="0.25">
      <c r="I5752"/>
    </row>
    <row r="5753" spans="9:9" x14ac:dyDescent="0.25">
      <c r="I5753"/>
    </row>
    <row r="5754" spans="9:9" x14ac:dyDescent="0.25">
      <c r="I5754"/>
    </row>
    <row r="5755" spans="9:9" x14ac:dyDescent="0.25">
      <c r="I5755"/>
    </row>
    <row r="5756" spans="9:9" x14ac:dyDescent="0.25">
      <c r="I5756"/>
    </row>
    <row r="5757" spans="9:9" x14ac:dyDescent="0.25">
      <c r="I5757"/>
    </row>
    <row r="5758" spans="9:9" x14ac:dyDescent="0.25">
      <c r="I5758"/>
    </row>
    <row r="5759" spans="9:9" x14ac:dyDescent="0.25">
      <c r="I5759"/>
    </row>
    <row r="5760" spans="9:9" x14ac:dyDescent="0.25">
      <c r="I5760"/>
    </row>
    <row r="5761" spans="9:9" x14ac:dyDescent="0.25">
      <c r="I5761"/>
    </row>
    <row r="5762" spans="9:9" x14ac:dyDescent="0.25">
      <c r="I5762"/>
    </row>
    <row r="5763" spans="9:9" x14ac:dyDescent="0.25">
      <c r="I5763"/>
    </row>
    <row r="5764" spans="9:9" x14ac:dyDescent="0.25">
      <c r="I5764"/>
    </row>
    <row r="5765" spans="9:9" x14ac:dyDescent="0.25">
      <c r="I5765"/>
    </row>
    <row r="5766" spans="9:9" x14ac:dyDescent="0.25">
      <c r="I5766"/>
    </row>
    <row r="5767" spans="9:9" x14ac:dyDescent="0.25">
      <c r="I5767"/>
    </row>
    <row r="5768" spans="9:9" x14ac:dyDescent="0.25">
      <c r="I5768"/>
    </row>
    <row r="5769" spans="9:9" x14ac:dyDescent="0.25">
      <c r="I5769"/>
    </row>
    <row r="5770" spans="9:9" x14ac:dyDescent="0.25">
      <c r="I5770"/>
    </row>
    <row r="5771" spans="9:9" x14ac:dyDescent="0.25">
      <c r="I5771"/>
    </row>
    <row r="5772" spans="9:9" x14ac:dyDescent="0.25">
      <c r="I5772"/>
    </row>
    <row r="5773" spans="9:9" x14ac:dyDescent="0.25">
      <c r="I5773"/>
    </row>
    <row r="5774" spans="9:9" x14ac:dyDescent="0.25">
      <c r="I5774"/>
    </row>
    <row r="5775" spans="9:9" x14ac:dyDescent="0.25">
      <c r="I5775"/>
    </row>
    <row r="5776" spans="9:9" x14ac:dyDescent="0.25">
      <c r="I5776"/>
    </row>
    <row r="5777" spans="9:9" x14ac:dyDescent="0.25">
      <c r="I5777"/>
    </row>
    <row r="5778" spans="9:9" x14ac:dyDescent="0.25">
      <c r="I5778"/>
    </row>
    <row r="5779" spans="9:9" x14ac:dyDescent="0.25">
      <c r="I5779"/>
    </row>
    <row r="5780" spans="9:9" x14ac:dyDescent="0.25">
      <c r="I5780"/>
    </row>
    <row r="5781" spans="9:9" x14ac:dyDescent="0.25">
      <c r="I5781"/>
    </row>
    <row r="5782" spans="9:9" x14ac:dyDescent="0.25">
      <c r="I5782"/>
    </row>
    <row r="5783" spans="9:9" x14ac:dyDescent="0.25">
      <c r="I5783"/>
    </row>
    <row r="5784" spans="9:9" x14ac:dyDescent="0.25">
      <c r="I5784"/>
    </row>
    <row r="5785" spans="9:9" x14ac:dyDescent="0.25">
      <c r="I5785"/>
    </row>
    <row r="5786" spans="9:9" x14ac:dyDescent="0.25">
      <c r="I5786"/>
    </row>
    <row r="5787" spans="9:9" x14ac:dyDescent="0.25">
      <c r="I5787"/>
    </row>
    <row r="5788" spans="9:9" x14ac:dyDescent="0.25">
      <c r="I5788"/>
    </row>
    <row r="5789" spans="9:9" x14ac:dyDescent="0.25">
      <c r="I5789"/>
    </row>
    <row r="5790" spans="9:9" x14ac:dyDescent="0.25">
      <c r="I5790"/>
    </row>
    <row r="5791" spans="9:9" x14ac:dyDescent="0.25">
      <c r="I5791"/>
    </row>
    <row r="5792" spans="9:9" x14ac:dyDescent="0.25">
      <c r="I5792"/>
    </row>
    <row r="5793" spans="9:9" x14ac:dyDescent="0.25">
      <c r="I5793"/>
    </row>
    <row r="5794" spans="9:9" x14ac:dyDescent="0.25">
      <c r="I5794"/>
    </row>
    <row r="5795" spans="9:9" x14ac:dyDescent="0.25">
      <c r="I5795"/>
    </row>
    <row r="5796" spans="9:9" x14ac:dyDescent="0.25">
      <c r="I5796"/>
    </row>
    <row r="5797" spans="9:9" x14ac:dyDescent="0.25">
      <c r="I5797"/>
    </row>
    <row r="5798" spans="9:9" x14ac:dyDescent="0.25">
      <c r="I5798"/>
    </row>
    <row r="5799" spans="9:9" x14ac:dyDescent="0.25">
      <c r="I5799"/>
    </row>
    <row r="5800" spans="9:9" x14ac:dyDescent="0.25">
      <c r="I5800"/>
    </row>
    <row r="5801" spans="9:9" x14ac:dyDescent="0.25">
      <c r="I5801"/>
    </row>
    <row r="5802" spans="9:9" x14ac:dyDescent="0.25">
      <c r="I5802"/>
    </row>
    <row r="5803" spans="9:9" x14ac:dyDescent="0.25">
      <c r="I5803"/>
    </row>
    <row r="5804" spans="9:9" x14ac:dyDescent="0.25">
      <c r="I5804"/>
    </row>
    <row r="5805" spans="9:9" x14ac:dyDescent="0.25">
      <c r="I5805"/>
    </row>
    <row r="5806" spans="9:9" x14ac:dyDescent="0.25">
      <c r="I5806"/>
    </row>
    <row r="5807" spans="9:9" x14ac:dyDescent="0.25">
      <c r="I5807"/>
    </row>
    <row r="5808" spans="9:9" x14ac:dyDescent="0.25">
      <c r="I5808"/>
    </row>
    <row r="5809" spans="9:9" x14ac:dyDescent="0.25">
      <c r="I5809"/>
    </row>
    <row r="5810" spans="9:9" x14ac:dyDescent="0.25">
      <c r="I5810"/>
    </row>
    <row r="5811" spans="9:9" x14ac:dyDescent="0.25">
      <c r="I5811"/>
    </row>
    <row r="5812" spans="9:9" x14ac:dyDescent="0.25">
      <c r="I5812"/>
    </row>
    <row r="5813" spans="9:9" x14ac:dyDescent="0.25">
      <c r="I5813"/>
    </row>
    <row r="5814" spans="9:9" x14ac:dyDescent="0.25">
      <c r="I5814"/>
    </row>
    <row r="5815" spans="9:9" x14ac:dyDescent="0.25">
      <c r="I5815"/>
    </row>
    <row r="5816" spans="9:9" x14ac:dyDescent="0.25">
      <c r="I5816"/>
    </row>
    <row r="5817" spans="9:9" x14ac:dyDescent="0.25">
      <c r="I5817"/>
    </row>
    <row r="5818" spans="9:9" x14ac:dyDescent="0.25">
      <c r="I5818"/>
    </row>
    <row r="5819" spans="9:9" x14ac:dyDescent="0.25">
      <c r="I5819"/>
    </row>
    <row r="5820" spans="9:9" x14ac:dyDescent="0.25">
      <c r="I5820"/>
    </row>
    <row r="5821" spans="9:9" x14ac:dyDescent="0.25">
      <c r="I5821"/>
    </row>
    <row r="5822" spans="9:9" x14ac:dyDescent="0.25">
      <c r="I5822"/>
    </row>
    <row r="5823" spans="9:9" x14ac:dyDescent="0.25">
      <c r="I5823"/>
    </row>
    <row r="5824" spans="9:9" x14ac:dyDescent="0.25">
      <c r="I5824"/>
    </row>
    <row r="5825" spans="9:9" x14ac:dyDescent="0.25">
      <c r="I5825"/>
    </row>
    <row r="5826" spans="9:9" x14ac:dyDescent="0.25">
      <c r="I5826"/>
    </row>
    <row r="5827" spans="9:9" x14ac:dyDescent="0.25">
      <c r="I5827"/>
    </row>
    <row r="5828" spans="9:9" x14ac:dyDescent="0.25">
      <c r="I5828"/>
    </row>
    <row r="5829" spans="9:9" x14ac:dyDescent="0.25">
      <c r="I5829"/>
    </row>
    <row r="5830" spans="9:9" x14ac:dyDescent="0.25">
      <c r="I5830"/>
    </row>
    <row r="5831" spans="9:9" x14ac:dyDescent="0.25">
      <c r="I5831"/>
    </row>
    <row r="5832" spans="9:9" x14ac:dyDescent="0.25">
      <c r="I5832"/>
    </row>
    <row r="5833" spans="9:9" x14ac:dyDescent="0.25">
      <c r="I5833"/>
    </row>
    <row r="5834" spans="9:9" x14ac:dyDescent="0.25">
      <c r="I5834"/>
    </row>
    <row r="5835" spans="9:9" x14ac:dyDescent="0.25">
      <c r="I5835"/>
    </row>
    <row r="5836" spans="9:9" x14ac:dyDescent="0.25">
      <c r="I5836"/>
    </row>
    <row r="5837" spans="9:9" x14ac:dyDescent="0.25">
      <c r="I5837"/>
    </row>
    <row r="5838" spans="9:9" x14ac:dyDescent="0.25">
      <c r="I5838"/>
    </row>
    <row r="5839" spans="9:9" x14ac:dyDescent="0.25">
      <c r="I5839"/>
    </row>
    <row r="5840" spans="9:9" x14ac:dyDescent="0.25">
      <c r="I5840"/>
    </row>
    <row r="5841" spans="9:9" x14ac:dyDescent="0.25">
      <c r="I5841"/>
    </row>
    <row r="5842" spans="9:9" x14ac:dyDescent="0.25">
      <c r="I5842"/>
    </row>
    <row r="5843" spans="9:9" x14ac:dyDescent="0.25">
      <c r="I5843"/>
    </row>
    <row r="5844" spans="9:9" x14ac:dyDescent="0.25">
      <c r="I5844"/>
    </row>
    <row r="5845" spans="9:9" x14ac:dyDescent="0.25">
      <c r="I5845"/>
    </row>
    <row r="5846" spans="9:9" x14ac:dyDescent="0.25">
      <c r="I5846"/>
    </row>
    <row r="5847" spans="9:9" x14ac:dyDescent="0.25">
      <c r="I5847"/>
    </row>
    <row r="5848" spans="9:9" x14ac:dyDescent="0.25">
      <c r="I5848"/>
    </row>
    <row r="5849" spans="9:9" x14ac:dyDescent="0.25">
      <c r="I5849"/>
    </row>
    <row r="5850" spans="9:9" x14ac:dyDescent="0.25">
      <c r="I5850"/>
    </row>
    <row r="5851" spans="9:9" x14ac:dyDescent="0.25">
      <c r="I5851"/>
    </row>
    <row r="5852" spans="9:9" x14ac:dyDescent="0.25">
      <c r="I5852"/>
    </row>
    <row r="5853" spans="9:9" x14ac:dyDescent="0.25">
      <c r="I5853"/>
    </row>
    <row r="5854" spans="9:9" x14ac:dyDescent="0.25">
      <c r="I5854"/>
    </row>
    <row r="5855" spans="9:9" x14ac:dyDescent="0.25">
      <c r="I5855"/>
    </row>
    <row r="5856" spans="9:9" x14ac:dyDescent="0.25">
      <c r="I5856"/>
    </row>
    <row r="5857" spans="9:9" x14ac:dyDescent="0.25">
      <c r="I5857"/>
    </row>
    <row r="5858" spans="9:9" x14ac:dyDescent="0.25">
      <c r="I5858"/>
    </row>
    <row r="5859" spans="9:9" x14ac:dyDescent="0.25">
      <c r="I5859"/>
    </row>
    <row r="5860" spans="9:9" x14ac:dyDescent="0.25">
      <c r="I5860"/>
    </row>
    <row r="5861" spans="9:9" x14ac:dyDescent="0.25">
      <c r="I5861"/>
    </row>
    <row r="5862" spans="9:9" x14ac:dyDescent="0.25">
      <c r="I5862"/>
    </row>
    <row r="5863" spans="9:9" x14ac:dyDescent="0.25">
      <c r="I5863"/>
    </row>
    <row r="5864" spans="9:9" x14ac:dyDescent="0.25">
      <c r="I5864"/>
    </row>
    <row r="5865" spans="9:9" x14ac:dyDescent="0.25">
      <c r="I5865"/>
    </row>
    <row r="5866" spans="9:9" x14ac:dyDescent="0.25">
      <c r="I5866"/>
    </row>
    <row r="5867" spans="9:9" x14ac:dyDescent="0.25">
      <c r="I5867"/>
    </row>
    <row r="5868" spans="9:9" x14ac:dyDescent="0.25">
      <c r="I5868"/>
    </row>
    <row r="5869" spans="9:9" x14ac:dyDescent="0.25">
      <c r="I5869"/>
    </row>
    <row r="5870" spans="9:9" x14ac:dyDescent="0.25">
      <c r="I5870"/>
    </row>
    <row r="5871" spans="9:9" x14ac:dyDescent="0.25">
      <c r="I5871"/>
    </row>
    <row r="5872" spans="9:9" x14ac:dyDescent="0.25">
      <c r="I5872"/>
    </row>
    <row r="5873" spans="9:9" x14ac:dyDescent="0.25">
      <c r="I5873"/>
    </row>
    <row r="5874" spans="9:9" x14ac:dyDescent="0.25">
      <c r="I5874"/>
    </row>
    <row r="5875" spans="9:9" x14ac:dyDescent="0.25">
      <c r="I5875"/>
    </row>
    <row r="5876" spans="9:9" x14ac:dyDescent="0.25">
      <c r="I5876"/>
    </row>
    <row r="5877" spans="9:9" x14ac:dyDescent="0.25">
      <c r="I5877"/>
    </row>
    <row r="5878" spans="9:9" x14ac:dyDescent="0.25">
      <c r="I5878"/>
    </row>
    <row r="5879" spans="9:9" x14ac:dyDescent="0.25">
      <c r="I5879"/>
    </row>
    <row r="5880" spans="9:9" x14ac:dyDescent="0.25">
      <c r="I5880"/>
    </row>
    <row r="5881" spans="9:9" x14ac:dyDescent="0.25">
      <c r="I5881"/>
    </row>
    <row r="5882" spans="9:9" x14ac:dyDescent="0.25">
      <c r="I5882"/>
    </row>
    <row r="5883" spans="9:9" x14ac:dyDescent="0.25">
      <c r="I5883"/>
    </row>
    <row r="5884" spans="9:9" x14ac:dyDescent="0.25">
      <c r="I5884"/>
    </row>
    <row r="5885" spans="9:9" x14ac:dyDescent="0.25">
      <c r="I5885"/>
    </row>
    <row r="5886" spans="9:9" x14ac:dyDescent="0.25">
      <c r="I5886"/>
    </row>
    <row r="5887" spans="9:9" x14ac:dyDescent="0.25">
      <c r="I5887"/>
    </row>
    <row r="5888" spans="9:9" x14ac:dyDescent="0.25">
      <c r="I5888"/>
    </row>
    <row r="5889" spans="9:9" x14ac:dyDescent="0.25">
      <c r="I5889"/>
    </row>
    <row r="5890" spans="9:9" x14ac:dyDescent="0.25">
      <c r="I5890"/>
    </row>
    <row r="5891" spans="9:9" x14ac:dyDescent="0.25">
      <c r="I5891"/>
    </row>
    <row r="5892" spans="9:9" x14ac:dyDescent="0.25">
      <c r="I5892"/>
    </row>
    <row r="5893" spans="9:9" x14ac:dyDescent="0.25">
      <c r="I5893"/>
    </row>
    <row r="5894" spans="9:9" x14ac:dyDescent="0.25">
      <c r="I5894"/>
    </row>
    <row r="5895" spans="9:9" x14ac:dyDescent="0.25">
      <c r="I5895"/>
    </row>
    <row r="5896" spans="9:9" x14ac:dyDescent="0.25">
      <c r="I5896"/>
    </row>
    <row r="5897" spans="9:9" x14ac:dyDescent="0.25">
      <c r="I5897"/>
    </row>
    <row r="5898" spans="9:9" x14ac:dyDescent="0.25">
      <c r="I5898"/>
    </row>
    <row r="5899" spans="9:9" x14ac:dyDescent="0.25">
      <c r="I5899"/>
    </row>
    <row r="5900" spans="9:9" x14ac:dyDescent="0.25">
      <c r="I5900"/>
    </row>
    <row r="5901" spans="9:9" x14ac:dyDescent="0.25">
      <c r="I5901"/>
    </row>
    <row r="5902" spans="9:9" x14ac:dyDescent="0.25">
      <c r="I5902"/>
    </row>
    <row r="5903" spans="9:9" x14ac:dyDescent="0.25">
      <c r="I5903"/>
    </row>
    <row r="5904" spans="9:9" x14ac:dyDescent="0.25">
      <c r="I5904"/>
    </row>
    <row r="5905" spans="9:9" x14ac:dyDescent="0.25">
      <c r="I5905"/>
    </row>
    <row r="5906" spans="9:9" x14ac:dyDescent="0.25">
      <c r="I5906"/>
    </row>
    <row r="5907" spans="9:9" x14ac:dyDescent="0.25">
      <c r="I5907"/>
    </row>
    <row r="5908" spans="9:9" x14ac:dyDescent="0.25">
      <c r="I5908"/>
    </row>
    <row r="5909" spans="9:9" x14ac:dyDescent="0.25">
      <c r="I5909"/>
    </row>
    <row r="5910" spans="9:9" x14ac:dyDescent="0.25">
      <c r="I5910"/>
    </row>
    <row r="5911" spans="9:9" x14ac:dyDescent="0.25">
      <c r="I5911"/>
    </row>
    <row r="5912" spans="9:9" x14ac:dyDescent="0.25">
      <c r="I5912"/>
    </row>
    <row r="5913" spans="9:9" x14ac:dyDescent="0.25">
      <c r="I5913"/>
    </row>
    <row r="5914" spans="9:9" x14ac:dyDescent="0.25">
      <c r="I5914"/>
    </row>
    <row r="5915" spans="9:9" x14ac:dyDescent="0.25">
      <c r="I5915"/>
    </row>
    <row r="5916" spans="9:9" x14ac:dyDescent="0.25">
      <c r="I5916"/>
    </row>
    <row r="5917" spans="9:9" x14ac:dyDescent="0.25">
      <c r="I5917"/>
    </row>
    <row r="5918" spans="9:9" x14ac:dyDescent="0.25">
      <c r="I5918"/>
    </row>
    <row r="5919" spans="9:9" x14ac:dyDescent="0.25">
      <c r="I5919"/>
    </row>
    <row r="5920" spans="9:9" x14ac:dyDescent="0.25">
      <c r="I5920"/>
    </row>
    <row r="5921" spans="9:9" x14ac:dyDescent="0.25">
      <c r="I5921"/>
    </row>
    <row r="5922" spans="9:9" x14ac:dyDescent="0.25">
      <c r="I5922"/>
    </row>
    <row r="5923" spans="9:9" x14ac:dyDescent="0.25">
      <c r="I5923"/>
    </row>
    <row r="5924" spans="9:9" x14ac:dyDescent="0.25">
      <c r="I5924"/>
    </row>
    <row r="5925" spans="9:9" x14ac:dyDescent="0.25">
      <c r="I5925"/>
    </row>
    <row r="5926" spans="9:9" x14ac:dyDescent="0.25">
      <c r="I5926"/>
    </row>
    <row r="5927" spans="9:9" x14ac:dyDescent="0.25">
      <c r="I5927"/>
    </row>
    <row r="5928" spans="9:9" x14ac:dyDescent="0.25">
      <c r="I5928"/>
    </row>
    <row r="5929" spans="9:9" x14ac:dyDescent="0.25">
      <c r="I5929"/>
    </row>
    <row r="5930" spans="9:9" x14ac:dyDescent="0.25">
      <c r="I5930"/>
    </row>
    <row r="5931" spans="9:9" x14ac:dyDescent="0.25">
      <c r="I5931"/>
    </row>
    <row r="5932" spans="9:9" x14ac:dyDescent="0.25">
      <c r="I5932"/>
    </row>
    <row r="5933" spans="9:9" x14ac:dyDescent="0.25">
      <c r="I5933"/>
    </row>
    <row r="5934" spans="9:9" x14ac:dyDescent="0.25">
      <c r="I5934"/>
    </row>
    <row r="5935" spans="9:9" x14ac:dyDescent="0.25">
      <c r="I5935"/>
    </row>
    <row r="5936" spans="9:9" x14ac:dyDescent="0.25">
      <c r="I5936"/>
    </row>
    <row r="5937" spans="9:9" x14ac:dyDescent="0.25">
      <c r="I5937"/>
    </row>
    <row r="5938" spans="9:9" x14ac:dyDescent="0.25">
      <c r="I5938"/>
    </row>
    <row r="5939" spans="9:9" x14ac:dyDescent="0.25">
      <c r="I5939"/>
    </row>
    <row r="5940" spans="9:9" x14ac:dyDescent="0.25">
      <c r="I5940"/>
    </row>
    <row r="5941" spans="9:9" x14ac:dyDescent="0.25">
      <c r="I5941"/>
    </row>
    <row r="5942" spans="9:9" x14ac:dyDescent="0.25">
      <c r="I5942"/>
    </row>
    <row r="5943" spans="9:9" x14ac:dyDescent="0.25">
      <c r="I5943"/>
    </row>
    <row r="5944" spans="9:9" x14ac:dyDescent="0.25">
      <c r="I5944"/>
    </row>
    <row r="5945" spans="9:9" x14ac:dyDescent="0.25">
      <c r="I5945"/>
    </row>
    <row r="5946" spans="9:9" x14ac:dyDescent="0.25">
      <c r="I5946"/>
    </row>
    <row r="5947" spans="9:9" x14ac:dyDescent="0.25">
      <c r="I5947"/>
    </row>
    <row r="5948" spans="9:9" x14ac:dyDescent="0.25">
      <c r="I5948"/>
    </row>
    <row r="5949" spans="9:9" x14ac:dyDescent="0.25">
      <c r="I5949"/>
    </row>
    <row r="5950" spans="9:9" x14ac:dyDescent="0.25">
      <c r="I5950"/>
    </row>
    <row r="5951" spans="9:9" x14ac:dyDescent="0.25">
      <c r="I5951"/>
    </row>
    <row r="5952" spans="9:9" x14ac:dyDescent="0.25">
      <c r="I5952"/>
    </row>
    <row r="5953" spans="9:9" x14ac:dyDescent="0.25">
      <c r="I5953"/>
    </row>
    <row r="5954" spans="9:9" x14ac:dyDescent="0.25">
      <c r="I5954"/>
    </row>
    <row r="5955" spans="9:9" x14ac:dyDescent="0.25">
      <c r="I5955"/>
    </row>
    <row r="5956" spans="9:9" x14ac:dyDescent="0.25">
      <c r="I5956"/>
    </row>
    <row r="5957" spans="9:9" x14ac:dyDescent="0.25">
      <c r="I5957"/>
    </row>
    <row r="5958" spans="9:9" x14ac:dyDescent="0.25">
      <c r="I5958"/>
    </row>
    <row r="5959" spans="9:9" x14ac:dyDescent="0.25">
      <c r="I5959"/>
    </row>
    <row r="5960" spans="9:9" x14ac:dyDescent="0.25">
      <c r="I5960"/>
    </row>
    <row r="5961" spans="9:9" x14ac:dyDescent="0.25">
      <c r="I5961"/>
    </row>
    <row r="5962" spans="9:9" x14ac:dyDescent="0.25">
      <c r="I5962"/>
    </row>
    <row r="5963" spans="9:9" x14ac:dyDescent="0.25">
      <c r="I5963"/>
    </row>
    <row r="5964" spans="9:9" x14ac:dyDescent="0.25">
      <c r="I5964"/>
    </row>
    <row r="5965" spans="9:9" x14ac:dyDescent="0.25">
      <c r="I5965"/>
    </row>
    <row r="5966" spans="9:9" x14ac:dyDescent="0.25">
      <c r="I5966"/>
    </row>
    <row r="5967" spans="9:9" x14ac:dyDescent="0.25">
      <c r="I5967"/>
    </row>
    <row r="5968" spans="9:9" x14ac:dyDescent="0.25">
      <c r="I5968"/>
    </row>
    <row r="5969" spans="9:9" x14ac:dyDescent="0.25">
      <c r="I5969"/>
    </row>
    <row r="5970" spans="9:9" x14ac:dyDescent="0.25">
      <c r="I5970"/>
    </row>
    <row r="5971" spans="9:9" x14ac:dyDescent="0.25">
      <c r="I5971"/>
    </row>
    <row r="5972" spans="9:9" x14ac:dyDescent="0.25">
      <c r="I5972"/>
    </row>
    <row r="5973" spans="9:9" x14ac:dyDescent="0.25">
      <c r="I5973"/>
    </row>
    <row r="5974" spans="9:9" x14ac:dyDescent="0.25">
      <c r="I5974"/>
    </row>
    <row r="5975" spans="9:9" x14ac:dyDescent="0.25">
      <c r="I5975"/>
    </row>
    <row r="5976" spans="9:9" x14ac:dyDescent="0.25">
      <c r="I5976"/>
    </row>
    <row r="5977" spans="9:9" x14ac:dyDescent="0.25">
      <c r="I5977"/>
    </row>
    <row r="5978" spans="9:9" x14ac:dyDescent="0.25">
      <c r="I5978"/>
    </row>
    <row r="5979" spans="9:9" x14ac:dyDescent="0.25">
      <c r="I5979"/>
    </row>
    <row r="5980" spans="9:9" x14ac:dyDescent="0.25">
      <c r="I5980"/>
    </row>
    <row r="5981" spans="9:9" x14ac:dyDescent="0.25">
      <c r="I5981"/>
    </row>
    <row r="5982" spans="9:9" x14ac:dyDescent="0.25">
      <c r="I5982"/>
    </row>
    <row r="5983" spans="9:9" x14ac:dyDescent="0.25">
      <c r="I5983"/>
    </row>
    <row r="5984" spans="9:9" x14ac:dyDescent="0.25">
      <c r="I5984"/>
    </row>
    <row r="5985" spans="9:9" x14ac:dyDescent="0.25">
      <c r="I5985"/>
    </row>
    <row r="5986" spans="9:9" x14ac:dyDescent="0.25">
      <c r="I5986"/>
    </row>
    <row r="5987" spans="9:9" x14ac:dyDescent="0.25">
      <c r="I5987"/>
    </row>
    <row r="5988" spans="9:9" x14ac:dyDescent="0.25">
      <c r="I5988"/>
    </row>
    <row r="5989" spans="9:9" x14ac:dyDescent="0.25">
      <c r="I5989"/>
    </row>
    <row r="5990" spans="9:9" x14ac:dyDescent="0.25">
      <c r="I5990"/>
    </row>
    <row r="5991" spans="9:9" x14ac:dyDescent="0.25">
      <c r="I5991"/>
    </row>
    <row r="5992" spans="9:9" x14ac:dyDescent="0.25">
      <c r="I5992"/>
    </row>
    <row r="5993" spans="9:9" x14ac:dyDescent="0.25">
      <c r="I5993"/>
    </row>
    <row r="5994" spans="9:9" x14ac:dyDescent="0.25">
      <c r="I5994"/>
    </row>
    <row r="5995" spans="9:9" x14ac:dyDescent="0.25">
      <c r="I5995"/>
    </row>
    <row r="5996" spans="9:9" x14ac:dyDescent="0.25">
      <c r="I5996"/>
    </row>
    <row r="5997" spans="9:9" x14ac:dyDescent="0.25">
      <c r="I5997"/>
    </row>
    <row r="5998" spans="9:9" x14ac:dyDescent="0.25">
      <c r="I5998"/>
    </row>
    <row r="5999" spans="9:9" x14ac:dyDescent="0.25">
      <c r="I5999"/>
    </row>
    <row r="6000" spans="9:9" x14ac:dyDescent="0.25">
      <c r="I6000"/>
    </row>
    <row r="6001" spans="9:9" x14ac:dyDescent="0.25">
      <c r="I6001"/>
    </row>
    <row r="6002" spans="9:9" x14ac:dyDescent="0.25">
      <c r="I6002"/>
    </row>
    <row r="6003" spans="9:9" x14ac:dyDescent="0.25">
      <c r="I6003"/>
    </row>
    <row r="6004" spans="9:9" x14ac:dyDescent="0.25">
      <c r="I6004"/>
    </row>
    <row r="6005" spans="9:9" x14ac:dyDescent="0.25">
      <c r="I6005"/>
    </row>
    <row r="6006" spans="9:9" x14ac:dyDescent="0.25">
      <c r="I6006"/>
    </row>
    <row r="6007" spans="9:9" x14ac:dyDescent="0.25">
      <c r="I6007"/>
    </row>
    <row r="6008" spans="9:9" x14ac:dyDescent="0.25">
      <c r="I6008"/>
    </row>
    <row r="6009" spans="9:9" x14ac:dyDescent="0.25">
      <c r="I6009"/>
    </row>
    <row r="6010" spans="9:9" x14ac:dyDescent="0.25">
      <c r="I6010"/>
    </row>
    <row r="6011" spans="9:9" x14ac:dyDescent="0.25">
      <c r="I6011"/>
    </row>
    <row r="6012" spans="9:9" x14ac:dyDescent="0.25">
      <c r="I6012"/>
    </row>
    <row r="6013" spans="9:9" x14ac:dyDescent="0.25">
      <c r="I6013"/>
    </row>
    <row r="6014" spans="9:9" x14ac:dyDescent="0.25">
      <c r="I6014"/>
    </row>
    <row r="6015" spans="9:9" x14ac:dyDescent="0.25">
      <c r="I6015"/>
    </row>
    <row r="6016" spans="9:9" x14ac:dyDescent="0.25">
      <c r="I6016"/>
    </row>
    <row r="6017" spans="9:9" x14ac:dyDescent="0.25">
      <c r="I6017"/>
    </row>
    <row r="6018" spans="9:9" x14ac:dyDescent="0.25">
      <c r="I6018"/>
    </row>
    <row r="6019" spans="9:9" x14ac:dyDescent="0.25">
      <c r="I6019"/>
    </row>
    <row r="6020" spans="9:9" x14ac:dyDescent="0.25">
      <c r="I6020"/>
    </row>
    <row r="6021" spans="9:9" x14ac:dyDescent="0.25">
      <c r="I6021"/>
    </row>
    <row r="6022" spans="9:9" x14ac:dyDescent="0.25">
      <c r="I6022"/>
    </row>
    <row r="6023" spans="9:9" x14ac:dyDescent="0.25">
      <c r="I6023"/>
    </row>
    <row r="6024" spans="9:9" x14ac:dyDescent="0.25">
      <c r="I6024"/>
    </row>
    <row r="6025" spans="9:9" x14ac:dyDescent="0.25">
      <c r="I6025"/>
    </row>
    <row r="6026" spans="9:9" x14ac:dyDescent="0.25">
      <c r="I6026"/>
    </row>
    <row r="6027" spans="9:9" x14ac:dyDescent="0.25">
      <c r="I6027"/>
    </row>
    <row r="6028" spans="9:9" x14ac:dyDescent="0.25">
      <c r="I6028"/>
    </row>
    <row r="6029" spans="9:9" x14ac:dyDescent="0.25">
      <c r="I6029"/>
    </row>
    <row r="6030" spans="9:9" x14ac:dyDescent="0.25">
      <c r="I6030"/>
    </row>
    <row r="6031" spans="9:9" x14ac:dyDescent="0.25">
      <c r="I6031"/>
    </row>
    <row r="6032" spans="9:9" x14ac:dyDescent="0.25">
      <c r="I6032"/>
    </row>
    <row r="6033" spans="9:9" x14ac:dyDescent="0.25">
      <c r="I6033"/>
    </row>
    <row r="6034" spans="9:9" x14ac:dyDescent="0.25">
      <c r="I6034"/>
    </row>
    <row r="6035" spans="9:9" x14ac:dyDescent="0.25">
      <c r="I6035"/>
    </row>
    <row r="6036" spans="9:9" x14ac:dyDescent="0.25">
      <c r="I6036"/>
    </row>
    <row r="6037" spans="9:9" x14ac:dyDescent="0.25">
      <c r="I6037"/>
    </row>
    <row r="6038" spans="9:9" x14ac:dyDescent="0.25">
      <c r="I6038"/>
    </row>
    <row r="6039" spans="9:9" x14ac:dyDescent="0.25">
      <c r="I6039"/>
    </row>
    <row r="6040" spans="9:9" x14ac:dyDescent="0.25">
      <c r="I6040"/>
    </row>
    <row r="6041" spans="9:9" x14ac:dyDescent="0.25">
      <c r="I6041"/>
    </row>
    <row r="6042" spans="9:9" x14ac:dyDescent="0.25">
      <c r="I6042"/>
    </row>
    <row r="6043" spans="9:9" x14ac:dyDescent="0.25">
      <c r="I6043"/>
    </row>
    <row r="6044" spans="9:9" x14ac:dyDescent="0.25">
      <c r="I6044"/>
    </row>
    <row r="6045" spans="9:9" x14ac:dyDescent="0.25">
      <c r="I6045"/>
    </row>
    <row r="6046" spans="9:9" x14ac:dyDescent="0.25">
      <c r="I6046"/>
    </row>
    <row r="6047" spans="9:9" x14ac:dyDescent="0.25">
      <c r="I6047"/>
    </row>
    <row r="6048" spans="9:9" x14ac:dyDescent="0.25">
      <c r="I6048"/>
    </row>
    <row r="6049" spans="9:9" x14ac:dyDescent="0.25">
      <c r="I6049"/>
    </row>
    <row r="6050" spans="9:9" x14ac:dyDescent="0.25">
      <c r="I6050"/>
    </row>
    <row r="6051" spans="9:9" x14ac:dyDescent="0.25">
      <c r="I6051"/>
    </row>
    <row r="6052" spans="9:9" x14ac:dyDescent="0.25">
      <c r="I6052"/>
    </row>
    <row r="6053" spans="9:9" x14ac:dyDescent="0.25">
      <c r="I6053"/>
    </row>
    <row r="6054" spans="9:9" x14ac:dyDescent="0.25">
      <c r="I6054"/>
    </row>
    <row r="6055" spans="9:9" x14ac:dyDescent="0.25">
      <c r="I6055"/>
    </row>
    <row r="6056" spans="9:9" x14ac:dyDescent="0.25">
      <c r="I6056"/>
    </row>
    <row r="6057" spans="9:9" x14ac:dyDescent="0.25">
      <c r="I6057"/>
    </row>
    <row r="6058" spans="9:9" x14ac:dyDescent="0.25">
      <c r="I6058"/>
    </row>
    <row r="6059" spans="9:9" x14ac:dyDescent="0.25">
      <c r="I6059"/>
    </row>
    <row r="6060" spans="9:9" x14ac:dyDescent="0.25">
      <c r="I6060"/>
    </row>
    <row r="6061" spans="9:9" x14ac:dyDescent="0.25">
      <c r="I6061"/>
    </row>
    <row r="6062" spans="9:9" x14ac:dyDescent="0.25">
      <c r="I6062"/>
    </row>
    <row r="6063" spans="9:9" x14ac:dyDescent="0.25">
      <c r="I6063"/>
    </row>
    <row r="6064" spans="9:9" x14ac:dyDescent="0.25">
      <c r="I6064"/>
    </row>
    <row r="6065" spans="9:9" x14ac:dyDescent="0.25">
      <c r="I6065"/>
    </row>
    <row r="6066" spans="9:9" x14ac:dyDescent="0.25">
      <c r="I6066"/>
    </row>
    <row r="6067" spans="9:9" x14ac:dyDescent="0.25">
      <c r="I6067"/>
    </row>
    <row r="6068" spans="9:9" x14ac:dyDescent="0.25">
      <c r="I6068"/>
    </row>
    <row r="6069" spans="9:9" x14ac:dyDescent="0.25">
      <c r="I6069"/>
    </row>
    <row r="6070" spans="9:9" x14ac:dyDescent="0.25">
      <c r="I6070"/>
    </row>
    <row r="6071" spans="9:9" x14ac:dyDescent="0.25">
      <c r="I6071"/>
    </row>
    <row r="6072" spans="9:9" x14ac:dyDescent="0.25">
      <c r="I6072"/>
    </row>
    <row r="6073" spans="9:9" x14ac:dyDescent="0.25">
      <c r="I6073"/>
    </row>
    <row r="6074" spans="9:9" x14ac:dyDescent="0.25">
      <c r="I6074"/>
    </row>
    <row r="6075" spans="9:9" x14ac:dyDescent="0.25">
      <c r="I6075"/>
    </row>
    <row r="6076" spans="9:9" x14ac:dyDescent="0.25">
      <c r="I6076"/>
    </row>
    <row r="6077" spans="9:9" x14ac:dyDescent="0.25">
      <c r="I6077"/>
    </row>
    <row r="6078" spans="9:9" x14ac:dyDescent="0.25">
      <c r="I6078"/>
    </row>
    <row r="6079" spans="9:9" x14ac:dyDescent="0.25">
      <c r="I6079"/>
    </row>
    <row r="6080" spans="9:9" x14ac:dyDescent="0.25">
      <c r="I6080"/>
    </row>
    <row r="6081" spans="9:9" x14ac:dyDescent="0.25">
      <c r="I6081"/>
    </row>
    <row r="6082" spans="9:9" x14ac:dyDescent="0.25">
      <c r="I6082"/>
    </row>
    <row r="6083" spans="9:9" x14ac:dyDescent="0.25">
      <c r="I6083"/>
    </row>
    <row r="6084" spans="9:9" x14ac:dyDescent="0.25">
      <c r="I6084"/>
    </row>
    <row r="6085" spans="9:9" x14ac:dyDescent="0.25">
      <c r="I6085"/>
    </row>
    <row r="6086" spans="9:9" x14ac:dyDescent="0.25">
      <c r="I6086"/>
    </row>
    <row r="6087" spans="9:9" x14ac:dyDescent="0.25">
      <c r="I6087"/>
    </row>
    <row r="6088" spans="9:9" x14ac:dyDescent="0.25">
      <c r="I6088"/>
    </row>
    <row r="6089" spans="9:9" x14ac:dyDescent="0.25">
      <c r="I6089"/>
    </row>
    <row r="6090" spans="9:9" x14ac:dyDescent="0.25">
      <c r="I6090"/>
    </row>
    <row r="6091" spans="9:9" x14ac:dyDescent="0.25">
      <c r="I6091"/>
    </row>
    <row r="6092" spans="9:9" x14ac:dyDescent="0.25">
      <c r="I6092"/>
    </row>
    <row r="6093" spans="9:9" x14ac:dyDescent="0.25">
      <c r="I6093"/>
    </row>
    <row r="6094" spans="9:9" x14ac:dyDescent="0.25">
      <c r="I6094"/>
    </row>
    <row r="6095" spans="9:9" x14ac:dyDescent="0.25">
      <c r="I6095"/>
    </row>
    <row r="6096" spans="9:9" x14ac:dyDescent="0.25">
      <c r="I6096"/>
    </row>
    <row r="6097" spans="9:9" x14ac:dyDescent="0.25">
      <c r="I6097"/>
    </row>
    <row r="6098" spans="9:9" x14ac:dyDescent="0.25">
      <c r="I6098"/>
    </row>
    <row r="6099" spans="9:9" x14ac:dyDescent="0.25">
      <c r="I6099"/>
    </row>
    <row r="6100" spans="9:9" x14ac:dyDescent="0.25">
      <c r="I6100"/>
    </row>
    <row r="6101" spans="9:9" x14ac:dyDescent="0.25">
      <c r="I6101"/>
    </row>
    <row r="6102" spans="9:9" x14ac:dyDescent="0.25">
      <c r="I6102"/>
    </row>
    <row r="6103" spans="9:9" x14ac:dyDescent="0.25">
      <c r="I6103"/>
    </row>
    <row r="6104" spans="9:9" x14ac:dyDescent="0.25">
      <c r="I6104"/>
    </row>
    <row r="6105" spans="9:9" x14ac:dyDescent="0.25">
      <c r="I6105"/>
    </row>
    <row r="6106" spans="9:9" x14ac:dyDescent="0.25">
      <c r="I6106"/>
    </row>
    <row r="6107" spans="9:9" x14ac:dyDescent="0.25">
      <c r="I6107"/>
    </row>
    <row r="6108" spans="9:9" x14ac:dyDescent="0.25">
      <c r="I6108"/>
    </row>
    <row r="6109" spans="9:9" x14ac:dyDescent="0.25">
      <c r="I6109"/>
    </row>
    <row r="6110" spans="9:9" x14ac:dyDescent="0.25">
      <c r="I6110"/>
    </row>
    <row r="6111" spans="9:9" x14ac:dyDescent="0.25">
      <c r="I6111"/>
    </row>
    <row r="6112" spans="9:9" x14ac:dyDescent="0.25">
      <c r="I6112"/>
    </row>
    <row r="6113" spans="9:9" x14ac:dyDescent="0.25">
      <c r="I6113"/>
    </row>
    <row r="6114" spans="9:9" x14ac:dyDescent="0.25">
      <c r="I6114"/>
    </row>
    <row r="6115" spans="9:9" x14ac:dyDescent="0.25">
      <c r="I6115"/>
    </row>
    <row r="6116" spans="9:9" x14ac:dyDescent="0.25">
      <c r="I6116"/>
    </row>
    <row r="6117" spans="9:9" x14ac:dyDescent="0.25">
      <c r="I6117"/>
    </row>
    <row r="6118" spans="9:9" x14ac:dyDescent="0.25">
      <c r="I6118"/>
    </row>
    <row r="6119" spans="9:9" x14ac:dyDescent="0.25">
      <c r="I6119"/>
    </row>
    <row r="6120" spans="9:9" x14ac:dyDescent="0.25">
      <c r="I6120"/>
    </row>
    <row r="6121" spans="9:9" x14ac:dyDescent="0.25">
      <c r="I6121"/>
    </row>
    <row r="6122" spans="9:9" x14ac:dyDescent="0.25">
      <c r="I6122"/>
    </row>
    <row r="6123" spans="9:9" x14ac:dyDescent="0.25">
      <c r="I6123"/>
    </row>
    <row r="6124" spans="9:9" x14ac:dyDescent="0.25">
      <c r="I6124"/>
    </row>
    <row r="6125" spans="9:9" x14ac:dyDescent="0.25">
      <c r="I6125"/>
    </row>
    <row r="6126" spans="9:9" x14ac:dyDescent="0.25">
      <c r="I6126"/>
    </row>
    <row r="6127" spans="9:9" x14ac:dyDescent="0.25">
      <c r="I6127"/>
    </row>
    <row r="6128" spans="9:9" x14ac:dyDescent="0.25">
      <c r="I6128"/>
    </row>
    <row r="6129" spans="9:9" x14ac:dyDescent="0.25">
      <c r="I6129"/>
    </row>
    <row r="6130" spans="9:9" x14ac:dyDescent="0.25">
      <c r="I6130"/>
    </row>
    <row r="6131" spans="9:9" x14ac:dyDescent="0.25">
      <c r="I6131"/>
    </row>
    <row r="6132" spans="9:9" x14ac:dyDescent="0.25">
      <c r="I6132"/>
    </row>
    <row r="6133" spans="9:9" x14ac:dyDescent="0.25">
      <c r="I6133"/>
    </row>
    <row r="6134" spans="9:9" x14ac:dyDescent="0.25">
      <c r="I6134"/>
    </row>
    <row r="6135" spans="9:9" x14ac:dyDescent="0.25">
      <c r="I6135"/>
    </row>
    <row r="6136" spans="9:9" x14ac:dyDescent="0.25">
      <c r="I6136"/>
    </row>
    <row r="6137" spans="9:9" x14ac:dyDescent="0.25">
      <c r="I6137"/>
    </row>
    <row r="6138" spans="9:9" x14ac:dyDescent="0.25">
      <c r="I6138"/>
    </row>
    <row r="6139" spans="9:9" x14ac:dyDescent="0.25">
      <c r="I6139"/>
    </row>
    <row r="6140" spans="9:9" x14ac:dyDescent="0.25">
      <c r="I6140"/>
    </row>
    <row r="6141" spans="9:9" x14ac:dyDescent="0.25">
      <c r="I6141"/>
    </row>
    <row r="6142" spans="9:9" x14ac:dyDescent="0.25">
      <c r="I6142"/>
    </row>
    <row r="6143" spans="9:9" x14ac:dyDescent="0.25">
      <c r="I6143"/>
    </row>
    <row r="6144" spans="9:9" x14ac:dyDescent="0.25">
      <c r="I6144"/>
    </row>
    <row r="6145" spans="9:9" x14ac:dyDescent="0.25">
      <c r="I6145"/>
    </row>
    <row r="6146" spans="9:9" x14ac:dyDescent="0.25">
      <c r="I6146"/>
    </row>
    <row r="6147" spans="9:9" x14ac:dyDescent="0.25">
      <c r="I6147"/>
    </row>
    <row r="6148" spans="9:9" x14ac:dyDescent="0.25">
      <c r="I6148"/>
    </row>
    <row r="6149" spans="9:9" x14ac:dyDescent="0.25">
      <c r="I6149"/>
    </row>
    <row r="6150" spans="9:9" x14ac:dyDescent="0.25">
      <c r="I6150"/>
    </row>
    <row r="6151" spans="9:9" x14ac:dyDescent="0.25">
      <c r="I6151"/>
    </row>
    <row r="6152" spans="9:9" x14ac:dyDescent="0.25">
      <c r="I6152"/>
    </row>
    <row r="6153" spans="9:9" x14ac:dyDescent="0.25">
      <c r="I6153"/>
    </row>
    <row r="6154" spans="9:9" x14ac:dyDescent="0.25">
      <c r="I6154"/>
    </row>
    <row r="6155" spans="9:9" x14ac:dyDescent="0.25">
      <c r="I6155"/>
    </row>
    <row r="6156" spans="9:9" x14ac:dyDescent="0.25">
      <c r="I6156"/>
    </row>
    <row r="6157" spans="9:9" x14ac:dyDescent="0.25">
      <c r="I6157"/>
    </row>
    <row r="6158" spans="9:9" x14ac:dyDescent="0.25">
      <c r="I6158"/>
    </row>
    <row r="6159" spans="9:9" x14ac:dyDescent="0.25">
      <c r="I6159"/>
    </row>
    <row r="6160" spans="9:9" x14ac:dyDescent="0.25">
      <c r="I6160"/>
    </row>
    <row r="6161" spans="9:9" x14ac:dyDescent="0.25">
      <c r="I6161"/>
    </row>
    <row r="6162" spans="9:9" x14ac:dyDescent="0.25">
      <c r="I6162"/>
    </row>
    <row r="6163" spans="9:9" x14ac:dyDescent="0.25">
      <c r="I6163"/>
    </row>
    <row r="6164" spans="9:9" x14ac:dyDescent="0.25">
      <c r="I6164"/>
    </row>
    <row r="6165" spans="9:9" x14ac:dyDescent="0.25">
      <c r="I6165"/>
    </row>
    <row r="6166" spans="9:9" x14ac:dyDescent="0.25">
      <c r="I6166"/>
    </row>
    <row r="6167" spans="9:9" x14ac:dyDescent="0.25">
      <c r="I6167"/>
    </row>
    <row r="6168" spans="9:9" x14ac:dyDescent="0.25">
      <c r="I6168"/>
    </row>
    <row r="6169" spans="9:9" x14ac:dyDescent="0.25">
      <c r="I6169"/>
    </row>
    <row r="6170" spans="9:9" x14ac:dyDescent="0.25">
      <c r="I6170"/>
    </row>
    <row r="6171" spans="9:9" x14ac:dyDescent="0.25">
      <c r="I6171"/>
    </row>
    <row r="6172" spans="9:9" x14ac:dyDescent="0.25">
      <c r="I6172"/>
    </row>
    <row r="6173" spans="9:9" x14ac:dyDescent="0.25">
      <c r="I6173"/>
    </row>
    <row r="6174" spans="9:9" x14ac:dyDescent="0.25">
      <c r="I6174"/>
    </row>
    <row r="6175" spans="9:9" x14ac:dyDescent="0.25">
      <c r="I6175"/>
    </row>
    <row r="6176" spans="9:9" x14ac:dyDescent="0.25">
      <c r="I6176"/>
    </row>
    <row r="6177" spans="9:9" x14ac:dyDescent="0.25">
      <c r="I6177"/>
    </row>
    <row r="6178" spans="9:9" x14ac:dyDescent="0.25">
      <c r="I6178"/>
    </row>
    <row r="6179" spans="9:9" x14ac:dyDescent="0.25">
      <c r="I6179"/>
    </row>
    <row r="6180" spans="9:9" x14ac:dyDescent="0.25">
      <c r="I6180"/>
    </row>
    <row r="6181" spans="9:9" x14ac:dyDescent="0.25">
      <c r="I6181"/>
    </row>
    <row r="6182" spans="9:9" x14ac:dyDescent="0.25">
      <c r="I6182"/>
    </row>
    <row r="6183" spans="9:9" x14ac:dyDescent="0.25">
      <c r="I6183"/>
    </row>
    <row r="6184" spans="9:9" x14ac:dyDescent="0.25">
      <c r="I6184"/>
    </row>
    <row r="6185" spans="9:9" x14ac:dyDescent="0.25">
      <c r="I6185"/>
    </row>
    <row r="6186" spans="9:9" x14ac:dyDescent="0.25">
      <c r="I6186"/>
    </row>
    <row r="6187" spans="9:9" x14ac:dyDescent="0.25">
      <c r="I6187"/>
    </row>
    <row r="6188" spans="9:9" x14ac:dyDescent="0.25">
      <c r="I6188"/>
    </row>
    <row r="6189" spans="9:9" x14ac:dyDescent="0.25">
      <c r="I6189"/>
    </row>
    <row r="6190" spans="9:9" x14ac:dyDescent="0.25">
      <c r="I6190"/>
    </row>
    <row r="6191" spans="9:9" x14ac:dyDescent="0.25">
      <c r="I6191"/>
    </row>
    <row r="6192" spans="9:9" x14ac:dyDescent="0.25">
      <c r="I6192"/>
    </row>
    <row r="6193" spans="9:9" x14ac:dyDescent="0.25">
      <c r="I6193"/>
    </row>
    <row r="6194" spans="9:9" x14ac:dyDescent="0.25">
      <c r="I6194"/>
    </row>
    <row r="6195" spans="9:9" x14ac:dyDescent="0.25">
      <c r="I6195"/>
    </row>
    <row r="6196" spans="9:9" x14ac:dyDescent="0.25">
      <c r="I6196"/>
    </row>
    <row r="6197" spans="9:9" x14ac:dyDescent="0.25">
      <c r="I6197"/>
    </row>
    <row r="6198" spans="9:9" x14ac:dyDescent="0.25">
      <c r="I6198"/>
    </row>
    <row r="6199" spans="9:9" x14ac:dyDescent="0.25">
      <c r="I6199"/>
    </row>
    <row r="6200" spans="9:9" x14ac:dyDescent="0.25">
      <c r="I6200"/>
    </row>
    <row r="6201" spans="9:9" x14ac:dyDescent="0.25">
      <c r="I6201"/>
    </row>
    <row r="6202" spans="9:9" x14ac:dyDescent="0.25">
      <c r="I6202"/>
    </row>
    <row r="6203" spans="9:9" x14ac:dyDescent="0.25">
      <c r="I6203"/>
    </row>
    <row r="6204" spans="9:9" x14ac:dyDescent="0.25">
      <c r="I6204"/>
    </row>
    <row r="6205" spans="9:9" x14ac:dyDescent="0.25">
      <c r="I6205"/>
    </row>
    <row r="6206" spans="9:9" x14ac:dyDescent="0.25">
      <c r="I6206"/>
    </row>
    <row r="6207" spans="9:9" x14ac:dyDescent="0.25">
      <c r="I6207"/>
    </row>
    <row r="6208" spans="9:9" x14ac:dyDescent="0.25">
      <c r="I6208"/>
    </row>
    <row r="6209" spans="9:9" x14ac:dyDescent="0.25">
      <c r="I6209"/>
    </row>
    <row r="6210" spans="9:9" x14ac:dyDescent="0.25">
      <c r="I6210"/>
    </row>
    <row r="6211" spans="9:9" x14ac:dyDescent="0.25">
      <c r="I6211"/>
    </row>
    <row r="6212" spans="9:9" x14ac:dyDescent="0.25">
      <c r="I6212"/>
    </row>
    <row r="6213" spans="9:9" x14ac:dyDescent="0.25">
      <c r="I6213"/>
    </row>
    <row r="6214" spans="9:9" x14ac:dyDescent="0.25">
      <c r="I6214"/>
    </row>
    <row r="6215" spans="9:9" x14ac:dyDescent="0.25">
      <c r="I6215"/>
    </row>
    <row r="6216" spans="9:9" x14ac:dyDescent="0.25">
      <c r="I6216"/>
    </row>
    <row r="6217" spans="9:9" x14ac:dyDescent="0.25">
      <c r="I6217"/>
    </row>
    <row r="6218" spans="9:9" x14ac:dyDescent="0.25">
      <c r="I6218"/>
    </row>
    <row r="6219" spans="9:9" x14ac:dyDescent="0.25">
      <c r="I6219"/>
    </row>
    <row r="6220" spans="9:9" x14ac:dyDescent="0.25">
      <c r="I6220"/>
    </row>
    <row r="6221" spans="9:9" x14ac:dyDescent="0.25">
      <c r="I6221"/>
    </row>
    <row r="6222" spans="9:9" x14ac:dyDescent="0.25">
      <c r="I6222"/>
    </row>
    <row r="6223" spans="9:9" x14ac:dyDescent="0.25">
      <c r="I6223"/>
    </row>
    <row r="6224" spans="9:9" x14ac:dyDescent="0.25">
      <c r="I6224"/>
    </row>
    <row r="6225" spans="9:9" x14ac:dyDescent="0.25">
      <c r="I6225"/>
    </row>
    <row r="6226" spans="9:9" x14ac:dyDescent="0.25">
      <c r="I6226"/>
    </row>
    <row r="6227" spans="9:9" x14ac:dyDescent="0.25">
      <c r="I6227"/>
    </row>
    <row r="6228" spans="9:9" x14ac:dyDescent="0.25">
      <c r="I6228"/>
    </row>
    <row r="6229" spans="9:9" x14ac:dyDescent="0.25">
      <c r="I6229"/>
    </row>
    <row r="6230" spans="9:9" x14ac:dyDescent="0.25">
      <c r="I6230"/>
    </row>
    <row r="6231" spans="9:9" x14ac:dyDescent="0.25">
      <c r="I6231"/>
    </row>
    <row r="6232" spans="9:9" x14ac:dyDescent="0.25">
      <c r="I6232"/>
    </row>
    <row r="6233" spans="9:9" x14ac:dyDescent="0.25">
      <c r="I6233"/>
    </row>
    <row r="6234" spans="9:9" x14ac:dyDescent="0.25">
      <c r="I6234"/>
    </row>
    <row r="6235" spans="9:9" x14ac:dyDescent="0.25">
      <c r="I6235"/>
    </row>
    <row r="6236" spans="9:9" x14ac:dyDescent="0.25">
      <c r="I6236"/>
    </row>
    <row r="6237" spans="9:9" x14ac:dyDescent="0.25">
      <c r="I6237"/>
    </row>
    <row r="6238" spans="9:9" x14ac:dyDescent="0.25">
      <c r="I6238"/>
    </row>
    <row r="6239" spans="9:9" x14ac:dyDescent="0.25">
      <c r="I6239"/>
    </row>
    <row r="6240" spans="9:9" x14ac:dyDescent="0.25">
      <c r="I6240"/>
    </row>
    <row r="6241" spans="9:9" x14ac:dyDescent="0.25">
      <c r="I6241"/>
    </row>
    <row r="6242" spans="9:9" x14ac:dyDescent="0.25">
      <c r="I6242"/>
    </row>
    <row r="6243" spans="9:9" x14ac:dyDescent="0.25">
      <c r="I6243"/>
    </row>
    <row r="6244" spans="9:9" x14ac:dyDescent="0.25">
      <c r="I6244"/>
    </row>
    <row r="6245" spans="9:9" x14ac:dyDescent="0.25">
      <c r="I6245"/>
    </row>
    <row r="6246" spans="9:9" x14ac:dyDescent="0.25">
      <c r="I6246"/>
    </row>
    <row r="6247" spans="9:9" x14ac:dyDescent="0.25">
      <c r="I6247"/>
    </row>
    <row r="6248" spans="9:9" x14ac:dyDescent="0.25">
      <c r="I6248"/>
    </row>
    <row r="6249" spans="9:9" x14ac:dyDescent="0.25">
      <c r="I6249"/>
    </row>
    <row r="6250" spans="9:9" x14ac:dyDescent="0.25">
      <c r="I6250"/>
    </row>
    <row r="6251" spans="9:9" x14ac:dyDescent="0.25">
      <c r="I6251"/>
    </row>
    <row r="6252" spans="9:9" x14ac:dyDescent="0.25">
      <c r="I6252"/>
    </row>
    <row r="6253" spans="9:9" x14ac:dyDescent="0.25">
      <c r="I6253"/>
    </row>
    <row r="6254" spans="9:9" x14ac:dyDescent="0.25">
      <c r="I6254"/>
    </row>
    <row r="6255" spans="9:9" x14ac:dyDescent="0.25">
      <c r="I6255"/>
    </row>
    <row r="6256" spans="9:9" x14ac:dyDescent="0.25">
      <c r="I6256"/>
    </row>
    <row r="6257" spans="9:9" x14ac:dyDescent="0.25">
      <c r="I6257"/>
    </row>
    <row r="6258" spans="9:9" x14ac:dyDescent="0.25">
      <c r="I6258"/>
    </row>
    <row r="6259" spans="9:9" x14ac:dyDescent="0.25">
      <c r="I6259"/>
    </row>
    <row r="6260" spans="9:9" x14ac:dyDescent="0.25">
      <c r="I6260"/>
    </row>
    <row r="6261" spans="9:9" x14ac:dyDescent="0.25">
      <c r="I6261"/>
    </row>
    <row r="6262" spans="9:9" x14ac:dyDescent="0.25">
      <c r="I6262"/>
    </row>
    <row r="6263" spans="9:9" x14ac:dyDescent="0.25">
      <c r="I6263"/>
    </row>
    <row r="6264" spans="9:9" x14ac:dyDescent="0.25">
      <c r="I6264"/>
    </row>
    <row r="6265" spans="9:9" x14ac:dyDescent="0.25">
      <c r="I6265"/>
    </row>
    <row r="6266" spans="9:9" x14ac:dyDescent="0.25">
      <c r="I6266"/>
    </row>
    <row r="6267" spans="9:9" x14ac:dyDescent="0.25">
      <c r="I6267"/>
    </row>
    <row r="6268" spans="9:9" x14ac:dyDescent="0.25">
      <c r="I6268"/>
    </row>
    <row r="6269" spans="9:9" x14ac:dyDescent="0.25">
      <c r="I6269"/>
    </row>
    <row r="6270" spans="9:9" x14ac:dyDescent="0.25">
      <c r="I6270"/>
    </row>
    <row r="6271" spans="9:9" x14ac:dyDescent="0.25">
      <c r="I6271"/>
    </row>
    <row r="6272" spans="9:9" x14ac:dyDescent="0.25">
      <c r="I6272"/>
    </row>
    <row r="6273" spans="9:9" x14ac:dyDescent="0.25">
      <c r="I6273"/>
    </row>
    <row r="6274" spans="9:9" x14ac:dyDescent="0.25">
      <c r="I6274"/>
    </row>
    <row r="6275" spans="9:9" x14ac:dyDescent="0.25">
      <c r="I6275"/>
    </row>
    <row r="6276" spans="9:9" x14ac:dyDescent="0.25">
      <c r="I6276"/>
    </row>
    <row r="6277" spans="9:9" x14ac:dyDescent="0.25">
      <c r="I6277"/>
    </row>
    <row r="6278" spans="9:9" x14ac:dyDescent="0.25">
      <c r="I6278"/>
    </row>
    <row r="6279" spans="9:9" x14ac:dyDescent="0.25">
      <c r="I6279"/>
    </row>
    <row r="6280" spans="9:9" x14ac:dyDescent="0.25">
      <c r="I6280"/>
    </row>
    <row r="6281" spans="9:9" x14ac:dyDescent="0.25">
      <c r="I6281"/>
    </row>
    <row r="6282" spans="9:9" x14ac:dyDescent="0.25">
      <c r="I6282"/>
    </row>
    <row r="6283" spans="9:9" x14ac:dyDescent="0.25">
      <c r="I6283"/>
    </row>
    <row r="6284" spans="9:9" x14ac:dyDescent="0.25">
      <c r="I6284"/>
    </row>
    <row r="6285" spans="9:9" x14ac:dyDescent="0.25">
      <c r="I6285"/>
    </row>
    <row r="6286" spans="9:9" x14ac:dyDescent="0.25">
      <c r="I6286"/>
    </row>
    <row r="6287" spans="9:9" x14ac:dyDescent="0.25">
      <c r="I6287"/>
    </row>
    <row r="6288" spans="9:9" x14ac:dyDescent="0.25">
      <c r="I6288"/>
    </row>
    <row r="6289" spans="9:9" x14ac:dyDescent="0.25">
      <c r="I6289"/>
    </row>
    <row r="6290" spans="9:9" x14ac:dyDescent="0.25">
      <c r="I6290"/>
    </row>
    <row r="6291" spans="9:9" x14ac:dyDescent="0.25">
      <c r="I6291"/>
    </row>
    <row r="6292" spans="9:9" x14ac:dyDescent="0.25">
      <c r="I6292"/>
    </row>
    <row r="6293" spans="9:9" x14ac:dyDescent="0.25">
      <c r="I6293"/>
    </row>
    <row r="6294" spans="9:9" x14ac:dyDescent="0.25">
      <c r="I6294"/>
    </row>
    <row r="6295" spans="9:9" x14ac:dyDescent="0.25">
      <c r="I6295"/>
    </row>
    <row r="6296" spans="9:9" x14ac:dyDescent="0.25">
      <c r="I6296"/>
    </row>
    <row r="6297" spans="9:9" x14ac:dyDescent="0.25">
      <c r="I6297"/>
    </row>
    <row r="6298" spans="9:9" x14ac:dyDescent="0.25">
      <c r="I6298"/>
    </row>
    <row r="6299" spans="9:9" x14ac:dyDescent="0.25">
      <c r="I6299"/>
    </row>
    <row r="6300" spans="9:9" x14ac:dyDescent="0.25">
      <c r="I6300"/>
    </row>
    <row r="6301" spans="9:9" x14ac:dyDescent="0.25">
      <c r="I6301"/>
    </row>
    <row r="6302" spans="9:9" x14ac:dyDescent="0.25">
      <c r="I6302"/>
    </row>
    <row r="6303" spans="9:9" x14ac:dyDescent="0.25">
      <c r="I6303"/>
    </row>
    <row r="6304" spans="9:9" x14ac:dyDescent="0.25">
      <c r="I6304"/>
    </row>
    <row r="6305" spans="9:9" x14ac:dyDescent="0.25">
      <c r="I6305"/>
    </row>
    <row r="6306" spans="9:9" x14ac:dyDescent="0.25">
      <c r="I6306"/>
    </row>
    <row r="6307" spans="9:9" x14ac:dyDescent="0.25">
      <c r="I6307"/>
    </row>
    <row r="6308" spans="9:9" x14ac:dyDescent="0.25">
      <c r="I6308"/>
    </row>
    <row r="6309" spans="9:9" x14ac:dyDescent="0.25">
      <c r="I6309"/>
    </row>
    <row r="6310" spans="9:9" x14ac:dyDescent="0.25">
      <c r="I6310"/>
    </row>
    <row r="6311" spans="9:9" x14ac:dyDescent="0.25">
      <c r="I6311"/>
    </row>
    <row r="6312" spans="9:9" x14ac:dyDescent="0.25">
      <c r="I6312"/>
    </row>
    <row r="6313" spans="9:9" x14ac:dyDescent="0.25">
      <c r="I6313"/>
    </row>
    <row r="6314" spans="9:9" x14ac:dyDescent="0.25">
      <c r="I6314"/>
    </row>
    <row r="6315" spans="9:9" x14ac:dyDescent="0.25">
      <c r="I6315"/>
    </row>
    <row r="6316" spans="9:9" x14ac:dyDescent="0.25">
      <c r="I6316"/>
    </row>
    <row r="6317" spans="9:9" x14ac:dyDescent="0.25">
      <c r="I6317"/>
    </row>
    <row r="6318" spans="9:9" x14ac:dyDescent="0.25">
      <c r="I6318"/>
    </row>
    <row r="6319" spans="9:9" x14ac:dyDescent="0.25">
      <c r="I6319"/>
    </row>
    <row r="6320" spans="9:9" x14ac:dyDescent="0.25">
      <c r="I6320"/>
    </row>
    <row r="6321" spans="9:9" x14ac:dyDescent="0.25">
      <c r="I6321"/>
    </row>
    <row r="6322" spans="9:9" x14ac:dyDescent="0.25">
      <c r="I6322"/>
    </row>
    <row r="6323" spans="9:9" x14ac:dyDescent="0.25">
      <c r="I6323"/>
    </row>
    <row r="6324" spans="9:9" x14ac:dyDescent="0.25">
      <c r="I6324"/>
    </row>
    <row r="6325" spans="9:9" x14ac:dyDescent="0.25">
      <c r="I6325"/>
    </row>
    <row r="6326" spans="9:9" x14ac:dyDescent="0.25">
      <c r="I6326"/>
    </row>
    <row r="6327" spans="9:9" x14ac:dyDescent="0.25">
      <c r="I6327"/>
    </row>
    <row r="6328" spans="9:9" x14ac:dyDescent="0.25">
      <c r="I6328"/>
    </row>
    <row r="6329" spans="9:9" x14ac:dyDescent="0.25">
      <c r="I6329"/>
    </row>
    <row r="6330" spans="9:9" x14ac:dyDescent="0.25">
      <c r="I6330"/>
    </row>
    <row r="6331" spans="9:9" x14ac:dyDescent="0.25">
      <c r="I6331"/>
    </row>
    <row r="6332" spans="9:9" x14ac:dyDescent="0.25">
      <c r="I6332"/>
    </row>
    <row r="6333" spans="9:9" x14ac:dyDescent="0.25">
      <c r="I6333"/>
    </row>
    <row r="6334" spans="9:9" x14ac:dyDescent="0.25">
      <c r="I6334"/>
    </row>
    <row r="6335" spans="9:9" x14ac:dyDescent="0.25">
      <c r="I6335"/>
    </row>
    <row r="6336" spans="9:9" x14ac:dyDescent="0.25">
      <c r="I6336"/>
    </row>
    <row r="6337" spans="9:9" x14ac:dyDescent="0.25">
      <c r="I6337"/>
    </row>
    <row r="6338" spans="9:9" x14ac:dyDescent="0.25">
      <c r="I6338"/>
    </row>
    <row r="6339" spans="9:9" x14ac:dyDescent="0.25">
      <c r="I6339"/>
    </row>
    <row r="6340" spans="9:9" x14ac:dyDescent="0.25">
      <c r="I6340"/>
    </row>
    <row r="6341" spans="9:9" x14ac:dyDescent="0.25">
      <c r="I6341"/>
    </row>
    <row r="6342" spans="9:9" x14ac:dyDescent="0.25">
      <c r="I6342"/>
    </row>
    <row r="6343" spans="9:9" x14ac:dyDescent="0.25">
      <c r="I6343"/>
    </row>
    <row r="6344" spans="9:9" x14ac:dyDescent="0.25">
      <c r="I6344"/>
    </row>
    <row r="6345" spans="9:9" x14ac:dyDescent="0.25">
      <c r="I6345"/>
    </row>
    <row r="6346" spans="9:9" x14ac:dyDescent="0.25">
      <c r="I6346"/>
    </row>
    <row r="6347" spans="9:9" x14ac:dyDescent="0.25">
      <c r="I6347"/>
    </row>
    <row r="6348" spans="9:9" x14ac:dyDescent="0.25">
      <c r="I6348"/>
    </row>
    <row r="6349" spans="9:9" x14ac:dyDescent="0.25">
      <c r="I6349"/>
    </row>
    <row r="6350" spans="9:9" x14ac:dyDescent="0.25">
      <c r="I6350"/>
    </row>
    <row r="6351" spans="9:9" x14ac:dyDescent="0.25">
      <c r="I6351"/>
    </row>
    <row r="6352" spans="9:9" x14ac:dyDescent="0.25">
      <c r="I6352"/>
    </row>
    <row r="6353" spans="9:9" x14ac:dyDescent="0.25">
      <c r="I6353"/>
    </row>
    <row r="6354" spans="9:9" x14ac:dyDescent="0.25">
      <c r="I6354"/>
    </row>
    <row r="6355" spans="9:9" x14ac:dyDescent="0.25">
      <c r="I6355"/>
    </row>
    <row r="6356" spans="9:9" x14ac:dyDescent="0.25">
      <c r="I6356"/>
    </row>
    <row r="6357" spans="9:9" x14ac:dyDescent="0.25">
      <c r="I6357"/>
    </row>
    <row r="6358" spans="9:9" x14ac:dyDescent="0.25">
      <c r="I6358"/>
    </row>
    <row r="6359" spans="9:9" x14ac:dyDescent="0.25">
      <c r="I6359"/>
    </row>
    <row r="6360" spans="9:9" x14ac:dyDescent="0.25">
      <c r="I6360"/>
    </row>
    <row r="6361" spans="9:9" x14ac:dyDescent="0.25">
      <c r="I6361"/>
    </row>
    <row r="6362" spans="9:9" x14ac:dyDescent="0.25">
      <c r="I6362"/>
    </row>
    <row r="6363" spans="9:9" x14ac:dyDescent="0.25">
      <c r="I6363"/>
    </row>
    <row r="6364" spans="9:9" x14ac:dyDescent="0.25">
      <c r="I6364"/>
    </row>
    <row r="6365" spans="9:9" x14ac:dyDescent="0.25">
      <c r="I6365"/>
    </row>
    <row r="6366" spans="9:9" x14ac:dyDescent="0.25">
      <c r="I6366"/>
    </row>
    <row r="6367" spans="9:9" x14ac:dyDescent="0.25">
      <c r="I6367"/>
    </row>
    <row r="6368" spans="9:9" x14ac:dyDescent="0.25">
      <c r="I6368"/>
    </row>
    <row r="6369" spans="9:9" x14ac:dyDescent="0.25">
      <c r="I6369"/>
    </row>
    <row r="6370" spans="9:9" x14ac:dyDescent="0.25">
      <c r="I6370"/>
    </row>
    <row r="6371" spans="9:9" x14ac:dyDescent="0.25">
      <c r="I6371"/>
    </row>
    <row r="6372" spans="9:9" x14ac:dyDescent="0.25">
      <c r="I6372"/>
    </row>
    <row r="6373" spans="9:9" x14ac:dyDescent="0.25">
      <c r="I6373"/>
    </row>
    <row r="6374" spans="9:9" x14ac:dyDescent="0.25">
      <c r="I6374"/>
    </row>
    <row r="6375" spans="9:9" x14ac:dyDescent="0.25">
      <c r="I6375"/>
    </row>
    <row r="6376" spans="9:9" x14ac:dyDescent="0.25">
      <c r="I6376"/>
    </row>
    <row r="6377" spans="9:9" x14ac:dyDescent="0.25">
      <c r="I6377"/>
    </row>
    <row r="6378" spans="9:9" x14ac:dyDescent="0.25">
      <c r="I6378"/>
    </row>
    <row r="6379" spans="9:9" x14ac:dyDescent="0.25">
      <c r="I6379"/>
    </row>
    <row r="6380" spans="9:9" x14ac:dyDescent="0.25">
      <c r="I6380"/>
    </row>
    <row r="6381" spans="9:9" x14ac:dyDescent="0.25">
      <c r="I6381"/>
    </row>
    <row r="6382" spans="9:9" x14ac:dyDescent="0.25">
      <c r="I6382"/>
    </row>
    <row r="6383" spans="9:9" x14ac:dyDescent="0.25">
      <c r="I6383"/>
    </row>
    <row r="6384" spans="9:9" x14ac:dyDescent="0.25">
      <c r="I6384"/>
    </row>
    <row r="6385" spans="9:9" x14ac:dyDescent="0.25">
      <c r="I6385"/>
    </row>
    <row r="6386" spans="9:9" x14ac:dyDescent="0.25">
      <c r="I6386"/>
    </row>
    <row r="6387" spans="9:9" x14ac:dyDescent="0.25">
      <c r="I6387"/>
    </row>
    <row r="6388" spans="9:9" x14ac:dyDescent="0.25">
      <c r="I6388"/>
    </row>
    <row r="6389" spans="9:9" x14ac:dyDescent="0.25">
      <c r="I6389"/>
    </row>
    <row r="6390" spans="9:9" x14ac:dyDescent="0.25">
      <c r="I6390"/>
    </row>
    <row r="6391" spans="9:9" x14ac:dyDescent="0.25">
      <c r="I6391"/>
    </row>
    <row r="6392" spans="9:9" x14ac:dyDescent="0.25">
      <c r="I6392"/>
    </row>
    <row r="6393" spans="9:9" x14ac:dyDescent="0.25">
      <c r="I6393"/>
    </row>
    <row r="6394" spans="9:9" x14ac:dyDescent="0.25">
      <c r="I6394"/>
    </row>
    <row r="6395" spans="9:9" x14ac:dyDescent="0.25">
      <c r="I6395"/>
    </row>
    <row r="6396" spans="9:9" x14ac:dyDescent="0.25">
      <c r="I6396"/>
    </row>
    <row r="6397" spans="9:9" x14ac:dyDescent="0.25">
      <c r="I6397"/>
    </row>
    <row r="6398" spans="9:9" x14ac:dyDescent="0.25">
      <c r="I6398"/>
    </row>
    <row r="6399" spans="9:9" x14ac:dyDescent="0.25">
      <c r="I6399"/>
    </row>
    <row r="6400" spans="9:9" x14ac:dyDescent="0.25">
      <c r="I6400"/>
    </row>
    <row r="6401" spans="9:9" x14ac:dyDescent="0.25">
      <c r="I6401"/>
    </row>
    <row r="6402" spans="9:9" x14ac:dyDescent="0.25">
      <c r="I6402"/>
    </row>
    <row r="6403" spans="9:9" x14ac:dyDescent="0.25">
      <c r="I6403"/>
    </row>
    <row r="6404" spans="9:9" x14ac:dyDescent="0.25">
      <c r="I6404"/>
    </row>
    <row r="6405" spans="9:9" x14ac:dyDescent="0.25">
      <c r="I6405"/>
    </row>
    <row r="6406" spans="9:9" x14ac:dyDescent="0.25">
      <c r="I6406"/>
    </row>
    <row r="6407" spans="9:9" x14ac:dyDescent="0.25">
      <c r="I6407"/>
    </row>
    <row r="6408" spans="9:9" x14ac:dyDescent="0.25">
      <c r="I6408"/>
    </row>
    <row r="6409" spans="9:9" x14ac:dyDescent="0.25">
      <c r="I6409"/>
    </row>
    <row r="6410" spans="9:9" x14ac:dyDescent="0.25">
      <c r="I6410"/>
    </row>
    <row r="6411" spans="9:9" x14ac:dyDescent="0.25">
      <c r="I6411"/>
    </row>
    <row r="6412" spans="9:9" x14ac:dyDescent="0.25">
      <c r="I6412"/>
    </row>
    <row r="6413" spans="9:9" x14ac:dyDescent="0.25">
      <c r="I6413"/>
    </row>
    <row r="6414" spans="9:9" x14ac:dyDescent="0.25">
      <c r="I6414"/>
    </row>
    <row r="6415" spans="9:9" x14ac:dyDescent="0.25">
      <c r="I6415"/>
    </row>
    <row r="6416" spans="9:9" x14ac:dyDescent="0.25">
      <c r="I6416"/>
    </row>
    <row r="6417" spans="9:9" x14ac:dyDescent="0.25">
      <c r="I6417"/>
    </row>
    <row r="6418" spans="9:9" x14ac:dyDescent="0.25">
      <c r="I6418"/>
    </row>
    <row r="6419" spans="9:9" x14ac:dyDescent="0.25">
      <c r="I6419"/>
    </row>
    <row r="6420" spans="9:9" x14ac:dyDescent="0.25">
      <c r="I6420"/>
    </row>
    <row r="6421" spans="9:9" x14ac:dyDescent="0.25">
      <c r="I6421"/>
    </row>
    <row r="6422" spans="9:9" x14ac:dyDescent="0.25">
      <c r="I6422"/>
    </row>
    <row r="6423" spans="9:9" x14ac:dyDescent="0.25">
      <c r="I6423"/>
    </row>
    <row r="6424" spans="9:9" x14ac:dyDescent="0.25">
      <c r="I6424"/>
    </row>
    <row r="6425" spans="9:9" x14ac:dyDescent="0.25">
      <c r="I6425"/>
    </row>
    <row r="6426" spans="9:9" x14ac:dyDescent="0.25">
      <c r="I6426"/>
    </row>
    <row r="6427" spans="9:9" x14ac:dyDescent="0.25">
      <c r="I6427"/>
    </row>
    <row r="6428" spans="9:9" x14ac:dyDescent="0.25">
      <c r="I6428"/>
    </row>
    <row r="6429" spans="9:9" x14ac:dyDescent="0.25">
      <c r="I6429"/>
    </row>
    <row r="6430" spans="9:9" x14ac:dyDescent="0.25">
      <c r="I6430"/>
    </row>
    <row r="6431" spans="9:9" x14ac:dyDescent="0.25">
      <c r="I6431"/>
    </row>
    <row r="6432" spans="9:9" x14ac:dyDescent="0.25">
      <c r="I6432"/>
    </row>
    <row r="6433" spans="9:9" x14ac:dyDescent="0.25">
      <c r="I6433"/>
    </row>
    <row r="6434" spans="9:9" x14ac:dyDescent="0.25">
      <c r="I6434"/>
    </row>
    <row r="6435" spans="9:9" x14ac:dyDescent="0.25">
      <c r="I6435"/>
    </row>
    <row r="6436" spans="9:9" x14ac:dyDescent="0.25">
      <c r="I6436"/>
    </row>
    <row r="6437" spans="9:9" x14ac:dyDescent="0.25">
      <c r="I6437"/>
    </row>
    <row r="6438" spans="9:9" x14ac:dyDescent="0.25">
      <c r="I6438"/>
    </row>
    <row r="6439" spans="9:9" x14ac:dyDescent="0.25">
      <c r="I6439"/>
    </row>
    <row r="6440" spans="9:9" x14ac:dyDescent="0.25">
      <c r="I6440"/>
    </row>
    <row r="6441" spans="9:9" x14ac:dyDescent="0.25">
      <c r="I6441"/>
    </row>
    <row r="6442" spans="9:9" x14ac:dyDescent="0.25">
      <c r="I6442"/>
    </row>
    <row r="6443" spans="9:9" x14ac:dyDescent="0.25">
      <c r="I6443"/>
    </row>
    <row r="6444" spans="9:9" x14ac:dyDescent="0.25">
      <c r="I6444"/>
    </row>
    <row r="6445" spans="9:9" x14ac:dyDescent="0.25">
      <c r="I6445"/>
    </row>
    <row r="6446" spans="9:9" x14ac:dyDescent="0.25">
      <c r="I6446"/>
    </row>
    <row r="6447" spans="9:9" x14ac:dyDescent="0.25">
      <c r="I6447"/>
    </row>
    <row r="6448" spans="9:9" x14ac:dyDescent="0.25">
      <c r="I6448"/>
    </row>
    <row r="6449" spans="9:9" x14ac:dyDescent="0.25">
      <c r="I6449"/>
    </row>
    <row r="6450" spans="9:9" x14ac:dyDescent="0.25">
      <c r="I6450"/>
    </row>
    <row r="6451" spans="9:9" x14ac:dyDescent="0.25">
      <c r="I6451"/>
    </row>
    <row r="6452" spans="9:9" x14ac:dyDescent="0.25">
      <c r="I6452"/>
    </row>
    <row r="6453" spans="9:9" x14ac:dyDescent="0.25">
      <c r="I6453"/>
    </row>
    <row r="6454" spans="9:9" x14ac:dyDescent="0.25">
      <c r="I6454"/>
    </row>
    <row r="6455" spans="9:9" x14ac:dyDescent="0.25">
      <c r="I6455"/>
    </row>
    <row r="6456" spans="9:9" x14ac:dyDescent="0.25">
      <c r="I6456"/>
    </row>
    <row r="6457" spans="9:9" x14ac:dyDescent="0.25">
      <c r="I6457"/>
    </row>
    <row r="6458" spans="9:9" x14ac:dyDescent="0.25">
      <c r="I6458"/>
    </row>
    <row r="6459" spans="9:9" x14ac:dyDescent="0.25">
      <c r="I6459"/>
    </row>
    <row r="6460" spans="9:9" x14ac:dyDescent="0.25">
      <c r="I6460"/>
    </row>
    <row r="6461" spans="9:9" x14ac:dyDescent="0.25">
      <c r="I6461"/>
    </row>
    <row r="6462" spans="9:9" x14ac:dyDescent="0.25">
      <c r="I6462"/>
    </row>
    <row r="6463" spans="9:9" x14ac:dyDescent="0.25">
      <c r="I6463"/>
    </row>
    <row r="6464" spans="9:9" x14ac:dyDescent="0.25">
      <c r="I6464"/>
    </row>
    <row r="6465" spans="9:9" x14ac:dyDescent="0.25">
      <c r="I6465"/>
    </row>
    <row r="6466" spans="9:9" x14ac:dyDescent="0.25">
      <c r="I6466"/>
    </row>
    <row r="6467" spans="9:9" x14ac:dyDescent="0.25">
      <c r="I6467"/>
    </row>
    <row r="6468" spans="9:9" x14ac:dyDescent="0.25">
      <c r="I6468"/>
    </row>
    <row r="6469" spans="9:9" x14ac:dyDescent="0.25">
      <c r="I6469"/>
    </row>
    <row r="6470" spans="9:9" x14ac:dyDescent="0.25">
      <c r="I6470"/>
    </row>
    <row r="6471" spans="9:9" x14ac:dyDescent="0.25">
      <c r="I6471"/>
    </row>
    <row r="6472" spans="9:9" x14ac:dyDescent="0.25">
      <c r="I6472"/>
    </row>
    <row r="6473" spans="9:9" x14ac:dyDescent="0.25">
      <c r="I6473"/>
    </row>
    <row r="6474" spans="9:9" x14ac:dyDescent="0.25">
      <c r="I6474"/>
    </row>
    <row r="6475" spans="9:9" x14ac:dyDescent="0.25">
      <c r="I6475"/>
    </row>
    <row r="6476" spans="9:9" x14ac:dyDescent="0.25">
      <c r="I6476"/>
    </row>
    <row r="6477" spans="9:9" x14ac:dyDescent="0.25">
      <c r="I6477"/>
    </row>
    <row r="6478" spans="9:9" x14ac:dyDescent="0.25">
      <c r="I6478"/>
    </row>
    <row r="6479" spans="9:9" x14ac:dyDescent="0.25">
      <c r="I6479"/>
    </row>
    <row r="6480" spans="9:9" x14ac:dyDescent="0.25">
      <c r="I6480"/>
    </row>
    <row r="6481" spans="9:9" x14ac:dyDescent="0.25">
      <c r="I6481"/>
    </row>
    <row r="6482" spans="9:9" x14ac:dyDescent="0.25">
      <c r="I6482"/>
    </row>
    <row r="6483" spans="9:9" x14ac:dyDescent="0.25">
      <c r="I6483"/>
    </row>
    <row r="6484" spans="9:9" x14ac:dyDescent="0.25">
      <c r="I6484"/>
    </row>
    <row r="6485" spans="9:9" x14ac:dyDescent="0.25">
      <c r="I6485"/>
    </row>
    <row r="6486" spans="9:9" x14ac:dyDescent="0.25">
      <c r="I6486"/>
    </row>
    <row r="6487" spans="9:9" x14ac:dyDescent="0.25">
      <c r="I6487"/>
    </row>
    <row r="6488" spans="9:9" x14ac:dyDescent="0.25">
      <c r="I6488"/>
    </row>
    <row r="6489" spans="9:9" x14ac:dyDescent="0.25">
      <c r="I6489"/>
    </row>
    <row r="6490" spans="9:9" x14ac:dyDescent="0.25">
      <c r="I6490"/>
    </row>
    <row r="6491" spans="9:9" x14ac:dyDescent="0.25">
      <c r="I6491"/>
    </row>
    <row r="6492" spans="9:9" x14ac:dyDescent="0.25">
      <c r="I6492"/>
    </row>
    <row r="6493" spans="9:9" x14ac:dyDescent="0.25">
      <c r="I6493"/>
    </row>
    <row r="6494" spans="9:9" x14ac:dyDescent="0.25">
      <c r="I6494"/>
    </row>
    <row r="6495" spans="9:9" x14ac:dyDescent="0.25">
      <c r="I6495"/>
    </row>
    <row r="6496" spans="9:9" x14ac:dyDescent="0.25">
      <c r="I6496"/>
    </row>
    <row r="6497" spans="9:9" x14ac:dyDescent="0.25">
      <c r="I6497"/>
    </row>
    <row r="6498" spans="9:9" x14ac:dyDescent="0.25">
      <c r="I6498"/>
    </row>
    <row r="6499" spans="9:9" x14ac:dyDescent="0.25">
      <c r="I6499"/>
    </row>
    <row r="6500" spans="9:9" x14ac:dyDescent="0.25">
      <c r="I6500"/>
    </row>
    <row r="6501" spans="9:9" x14ac:dyDescent="0.25">
      <c r="I6501"/>
    </row>
    <row r="6502" spans="9:9" x14ac:dyDescent="0.25">
      <c r="I6502"/>
    </row>
    <row r="6503" spans="9:9" x14ac:dyDescent="0.25">
      <c r="I6503"/>
    </row>
    <row r="6504" spans="9:9" x14ac:dyDescent="0.25">
      <c r="I6504"/>
    </row>
    <row r="6505" spans="9:9" x14ac:dyDescent="0.25">
      <c r="I6505"/>
    </row>
    <row r="6506" spans="9:9" x14ac:dyDescent="0.25">
      <c r="I6506"/>
    </row>
    <row r="6507" spans="9:9" x14ac:dyDescent="0.25">
      <c r="I6507"/>
    </row>
    <row r="6508" spans="9:9" x14ac:dyDescent="0.25">
      <c r="I6508"/>
    </row>
    <row r="6509" spans="9:9" x14ac:dyDescent="0.25">
      <c r="I6509"/>
    </row>
    <row r="6510" spans="9:9" x14ac:dyDescent="0.25">
      <c r="I6510"/>
    </row>
    <row r="6511" spans="9:9" x14ac:dyDescent="0.25">
      <c r="I6511"/>
    </row>
    <row r="6512" spans="9:9" x14ac:dyDescent="0.25">
      <c r="I6512"/>
    </row>
    <row r="6513" spans="9:9" x14ac:dyDescent="0.25">
      <c r="I6513"/>
    </row>
    <row r="6514" spans="9:9" x14ac:dyDescent="0.25">
      <c r="I6514"/>
    </row>
    <row r="6515" spans="9:9" x14ac:dyDescent="0.25">
      <c r="I6515"/>
    </row>
    <row r="6516" spans="9:9" x14ac:dyDescent="0.25">
      <c r="I6516"/>
    </row>
    <row r="6517" spans="9:9" x14ac:dyDescent="0.25">
      <c r="I6517"/>
    </row>
    <row r="6518" spans="9:9" x14ac:dyDescent="0.25">
      <c r="I6518"/>
    </row>
    <row r="6519" spans="9:9" x14ac:dyDescent="0.25">
      <c r="I6519"/>
    </row>
    <row r="6520" spans="9:9" x14ac:dyDescent="0.25">
      <c r="I6520"/>
    </row>
    <row r="6521" spans="9:9" x14ac:dyDescent="0.25">
      <c r="I6521"/>
    </row>
    <row r="6522" spans="9:9" x14ac:dyDescent="0.25">
      <c r="I6522"/>
    </row>
    <row r="6523" spans="9:9" x14ac:dyDescent="0.25">
      <c r="I6523"/>
    </row>
    <row r="6524" spans="9:9" x14ac:dyDescent="0.25">
      <c r="I6524"/>
    </row>
    <row r="6525" spans="9:9" x14ac:dyDescent="0.25">
      <c r="I6525"/>
    </row>
    <row r="6526" spans="9:9" x14ac:dyDescent="0.25">
      <c r="I6526"/>
    </row>
    <row r="6527" spans="9:9" x14ac:dyDescent="0.25">
      <c r="I6527"/>
    </row>
    <row r="6528" spans="9:9" x14ac:dyDescent="0.25">
      <c r="I6528"/>
    </row>
    <row r="6529" spans="9:9" x14ac:dyDescent="0.25">
      <c r="I6529"/>
    </row>
    <row r="6530" spans="9:9" x14ac:dyDescent="0.25">
      <c r="I6530"/>
    </row>
    <row r="6531" spans="9:9" x14ac:dyDescent="0.25">
      <c r="I6531"/>
    </row>
    <row r="6532" spans="9:9" x14ac:dyDescent="0.25">
      <c r="I6532"/>
    </row>
    <row r="6533" spans="9:9" x14ac:dyDescent="0.25">
      <c r="I6533"/>
    </row>
    <row r="6534" spans="9:9" x14ac:dyDescent="0.25">
      <c r="I6534"/>
    </row>
    <row r="6535" spans="9:9" x14ac:dyDescent="0.25">
      <c r="I6535"/>
    </row>
    <row r="6536" spans="9:9" x14ac:dyDescent="0.25">
      <c r="I6536"/>
    </row>
    <row r="6537" spans="9:9" x14ac:dyDescent="0.25">
      <c r="I6537"/>
    </row>
    <row r="6538" spans="9:9" x14ac:dyDescent="0.25">
      <c r="I6538"/>
    </row>
    <row r="6539" spans="9:9" x14ac:dyDescent="0.25">
      <c r="I6539"/>
    </row>
    <row r="6540" spans="9:9" x14ac:dyDescent="0.25">
      <c r="I6540"/>
    </row>
    <row r="6541" spans="9:9" x14ac:dyDescent="0.25">
      <c r="I6541"/>
    </row>
    <row r="6542" spans="9:9" x14ac:dyDescent="0.25">
      <c r="I6542"/>
    </row>
    <row r="6543" spans="9:9" x14ac:dyDescent="0.25">
      <c r="I6543"/>
    </row>
    <row r="6544" spans="9:9" x14ac:dyDescent="0.25">
      <c r="I6544"/>
    </row>
    <row r="6545" spans="9:9" x14ac:dyDescent="0.25">
      <c r="I6545"/>
    </row>
    <row r="6546" spans="9:9" x14ac:dyDescent="0.25">
      <c r="I6546"/>
    </row>
    <row r="6547" spans="9:9" x14ac:dyDescent="0.25">
      <c r="I6547"/>
    </row>
    <row r="6548" spans="9:9" x14ac:dyDescent="0.25">
      <c r="I6548"/>
    </row>
    <row r="6549" spans="9:9" x14ac:dyDescent="0.25">
      <c r="I6549"/>
    </row>
    <row r="6550" spans="9:9" x14ac:dyDescent="0.25">
      <c r="I6550"/>
    </row>
    <row r="6551" spans="9:9" x14ac:dyDescent="0.25">
      <c r="I6551"/>
    </row>
    <row r="6552" spans="9:9" x14ac:dyDescent="0.25">
      <c r="I6552"/>
    </row>
    <row r="6553" spans="9:9" x14ac:dyDescent="0.25">
      <c r="I6553"/>
    </row>
    <row r="6554" spans="9:9" x14ac:dyDescent="0.25">
      <c r="I6554"/>
    </row>
    <row r="6555" spans="9:9" x14ac:dyDescent="0.25">
      <c r="I6555"/>
    </row>
    <row r="6556" spans="9:9" x14ac:dyDescent="0.25">
      <c r="I6556"/>
    </row>
    <row r="6557" spans="9:9" x14ac:dyDescent="0.25">
      <c r="I6557"/>
    </row>
    <row r="6558" spans="9:9" x14ac:dyDescent="0.25">
      <c r="I6558"/>
    </row>
    <row r="6559" spans="9:9" x14ac:dyDescent="0.25">
      <c r="I6559"/>
    </row>
    <row r="6560" spans="9:9" x14ac:dyDescent="0.25">
      <c r="I6560"/>
    </row>
    <row r="6561" spans="9:9" x14ac:dyDescent="0.25">
      <c r="I6561"/>
    </row>
    <row r="6562" spans="9:9" x14ac:dyDescent="0.25">
      <c r="I6562"/>
    </row>
    <row r="6563" spans="9:9" x14ac:dyDescent="0.25">
      <c r="I6563"/>
    </row>
    <row r="6564" spans="9:9" x14ac:dyDescent="0.25">
      <c r="I6564"/>
    </row>
    <row r="6565" spans="9:9" x14ac:dyDescent="0.25">
      <c r="I6565"/>
    </row>
    <row r="6566" spans="9:9" x14ac:dyDescent="0.25">
      <c r="I6566"/>
    </row>
    <row r="6567" spans="9:9" x14ac:dyDescent="0.25">
      <c r="I6567"/>
    </row>
    <row r="6568" spans="9:9" x14ac:dyDescent="0.25">
      <c r="I6568"/>
    </row>
    <row r="6569" spans="9:9" x14ac:dyDescent="0.25">
      <c r="I6569"/>
    </row>
    <row r="6570" spans="9:9" x14ac:dyDescent="0.25">
      <c r="I6570"/>
    </row>
    <row r="6571" spans="9:9" x14ac:dyDescent="0.25">
      <c r="I6571"/>
    </row>
    <row r="6572" spans="9:9" x14ac:dyDescent="0.25">
      <c r="I6572"/>
    </row>
    <row r="6573" spans="9:9" x14ac:dyDescent="0.25">
      <c r="I6573"/>
    </row>
    <row r="6574" spans="9:9" x14ac:dyDescent="0.25">
      <c r="I6574"/>
    </row>
    <row r="6575" spans="9:9" x14ac:dyDescent="0.25">
      <c r="I6575"/>
    </row>
    <row r="6576" spans="9:9" x14ac:dyDescent="0.25">
      <c r="I6576"/>
    </row>
    <row r="6577" spans="9:9" x14ac:dyDescent="0.25">
      <c r="I6577"/>
    </row>
    <row r="6578" spans="9:9" x14ac:dyDescent="0.25">
      <c r="I6578"/>
    </row>
    <row r="6579" spans="9:9" x14ac:dyDescent="0.25">
      <c r="I6579"/>
    </row>
    <row r="6580" spans="9:9" x14ac:dyDescent="0.25">
      <c r="I6580"/>
    </row>
    <row r="6581" spans="9:9" x14ac:dyDescent="0.25">
      <c r="I6581"/>
    </row>
    <row r="6582" spans="9:9" x14ac:dyDescent="0.25">
      <c r="I6582"/>
    </row>
    <row r="6583" spans="9:9" x14ac:dyDescent="0.25">
      <c r="I6583"/>
    </row>
    <row r="6584" spans="9:9" x14ac:dyDescent="0.25">
      <c r="I6584"/>
    </row>
    <row r="6585" spans="9:9" x14ac:dyDescent="0.25">
      <c r="I6585"/>
    </row>
    <row r="6586" spans="9:9" x14ac:dyDescent="0.25">
      <c r="I6586"/>
    </row>
    <row r="6587" spans="9:9" x14ac:dyDescent="0.25">
      <c r="I6587"/>
    </row>
    <row r="6588" spans="9:9" x14ac:dyDescent="0.25">
      <c r="I6588"/>
    </row>
    <row r="6589" spans="9:9" x14ac:dyDescent="0.25">
      <c r="I6589"/>
    </row>
    <row r="6590" spans="9:9" x14ac:dyDescent="0.25">
      <c r="I6590"/>
    </row>
    <row r="6591" spans="9:9" x14ac:dyDescent="0.25">
      <c r="I6591"/>
    </row>
    <row r="6592" spans="9:9" x14ac:dyDescent="0.25">
      <c r="I6592"/>
    </row>
    <row r="6593" spans="9:9" x14ac:dyDescent="0.25">
      <c r="I6593"/>
    </row>
    <row r="6594" spans="9:9" x14ac:dyDescent="0.25">
      <c r="I6594"/>
    </row>
    <row r="6595" spans="9:9" x14ac:dyDescent="0.25">
      <c r="I6595"/>
    </row>
    <row r="6596" spans="9:9" x14ac:dyDescent="0.25">
      <c r="I6596"/>
    </row>
    <row r="6597" spans="9:9" x14ac:dyDescent="0.25">
      <c r="I6597"/>
    </row>
    <row r="6598" spans="9:9" x14ac:dyDescent="0.25">
      <c r="I6598"/>
    </row>
    <row r="6599" spans="9:9" x14ac:dyDescent="0.25">
      <c r="I6599"/>
    </row>
    <row r="6600" spans="9:9" x14ac:dyDescent="0.25">
      <c r="I6600"/>
    </row>
    <row r="6601" spans="9:9" x14ac:dyDescent="0.25">
      <c r="I6601"/>
    </row>
    <row r="6602" spans="9:9" x14ac:dyDescent="0.25">
      <c r="I6602"/>
    </row>
    <row r="6603" spans="9:9" x14ac:dyDescent="0.25">
      <c r="I6603"/>
    </row>
    <row r="6604" spans="9:9" x14ac:dyDescent="0.25">
      <c r="I6604"/>
    </row>
    <row r="6605" spans="9:9" x14ac:dyDescent="0.25">
      <c r="I6605"/>
    </row>
    <row r="6606" spans="9:9" x14ac:dyDescent="0.25">
      <c r="I6606"/>
    </row>
    <row r="6607" spans="9:9" x14ac:dyDescent="0.25">
      <c r="I6607"/>
    </row>
    <row r="6608" spans="9:9" x14ac:dyDescent="0.25">
      <c r="I6608"/>
    </row>
    <row r="6609" spans="9:9" x14ac:dyDescent="0.25">
      <c r="I6609"/>
    </row>
    <row r="6610" spans="9:9" x14ac:dyDescent="0.25">
      <c r="I6610"/>
    </row>
    <row r="6611" spans="9:9" x14ac:dyDescent="0.25">
      <c r="I6611"/>
    </row>
    <row r="6612" spans="9:9" x14ac:dyDescent="0.25">
      <c r="I6612"/>
    </row>
    <row r="6613" spans="9:9" x14ac:dyDescent="0.25">
      <c r="I6613"/>
    </row>
    <row r="6614" spans="9:9" x14ac:dyDescent="0.25">
      <c r="I6614"/>
    </row>
    <row r="6615" spans="9:9" x14ac:dyDescent="0.25">
      <c r="I6615"/>
    </row>
    <row r="6616" spans="9:9" x14ac:dyDescent="0.25">
      <c r="I6616"/>
    </row>
    <row r="6617" spans="9:9" x14ac:dyDescent="0.25">
      <c r="I6617"/>
    </row>
    <row r="6618" spans="9:9" x14ac:dyDescent="0.25">
      <c r="I6618"/>
    </row>
    <row r="6619" spans="9:9" x14ac:dyDescent="0.25">
      <c r="I6619"/>
    </row>
    <row r="6620" spans="9:9" x14ac:dyDescent="0.25">
      <c r="I6620"/>
    </row>
    <row r="6621" spans="9:9" x14ac:dyDescent="0.25">
      <c r="I6621"/>
    </row>
    <row r="6622" spans="9:9" x14ac:dyDescent="0.25">
      <c r="I6622"/>
    </row>
    <row r="6623" spans="9:9" x14ac:dyDescent="0.25">
      <c r="I6623"/>
    </row>
    <row r="6624" spans="9:9" x14ac:dyDescent="0.25">
      <c r="I6624"/>
    </row>
    <row r="6625" spans="9:9" x14ac:dyDescent="0.25">
      <c r="I6625"/>
    </row>
    <row r="6626" spans="9:9" x14ac:dyDescent="0.25">
      <c r="I6626"/>
    </row>
    <row r="6627" spans="9:9" x14ac:dyDescent="0.25">
      <c r="I6627"/>
    </row>
    <row r="6628" spans="9:9" x14ac:dyDescent="0.25">
      <c r="I6628"/>
    </row>
    <row r="6629" spans="9:9" x14ac:dyDescent="0.25">
      <c r="I6629"/>
    </row>
    <row r="6630" spans="9:9" x14ac:dyDescent="0.25">
      <c r="I6630"/>
    </row>
    <row r="6631" spans="9:9" x14ac:dyDescent="0.25">
      <c r="I6631"/>
    </row>
    <row r="6632" spans="9:9" x14ac:dyDescent="0.25">
      <c r="I6632"/>
    </row>
    <row r="6633" spans="9:9" x14ac:dyDescent="0.25">
      <c r="I6633"/>
    </row>
    <row r="6634" spans="9:9" x14ac:dyDescent="0.25">
      <c r="I6634"/>
    </row>
    <row r="6635" spans="9:9" x14ac:dyDescent="0.25">
      <c r="I6635"/>
    </row>
    <row r="6636" spans="9:9" x14ac:dyDescent="0.25">
      <c r="I6636"/>
    </row>
    <row r="6637" spans="9:9" x14ac:dyDescent="0.25">
      <c r="I6637"/>
    </row>
    <row r="6638" spans="9:9" x14ac:dyDescent="0.25">
      <c r="I6638"/>
    </row>
    <row r="6639" spans="9:9" x14ac:dyDescent="0.25">
      <c r="I6639"/>
    </row>
    <row r="6640" spans="9:9" x14ac:dyDescent="0.25">
      <c r="I6640"/>
    </row>
    <row r="6641" spans="9:9" x14ac:dyDescent="0.25">
      <c r="I6641"/>
    </row>
    <row r="6642" spans="9:9" x14ac:dyDescent="0.25">
      <c r="I6642"/>
    </row>
    <row r="6643" spans="9:9" x14ac:dyDescent="0.25">
      <c r="I6643"/>
    </row>
    <row r="6644" spans="9:9" x14ac:dyDescent="0.25">
      <c r="I6644"/>
    </row>
    <row r="6645" spans="9:9" x14ac:dyDescent="0.25">
      <c r="I6645"/>
    </row>
    <row r="6646" spans="9:9" x14ac:dyDescent="0.25">
      <c r="I6646"/>
    </row>
    <row r="6647" spans="9:9" x14ac:dyDescent="0.25">
      <c r="I6647"/>
    </row>
    <row r="6648" spans="9:9" x14ac:dyDescent="0.25">
      <c r="I6648"/>
    </row>
    <row r="6649" spans="9:9" x14ac:dyDescent="0.25">
      <c r="I6649"/>
    </row>
    <row r="6650" spans="9:9" x14ac:dyDescent="0.25">
      <c r="I6650"/>
    </row>
    <row r="6651" spans="9:9" x14ac:dyDescent="0.25">
      <c r="I6651"/>
    </row>
    <row r="6652" spans="9:9" x14ac:dyDescent="0.25">
      <c r="I6652"/>
    </row>
    <row r="6653" spans="9:9" x14ac:dyDescent="0.25">
      <c r="I6653"/>
    </row>
    <row r="6654" spans="9:9" x14ac:dyDescent="0.25">
      <c r="I6654"/>
    </row>
    <row r="6655" spans="9:9" x14ac:dyDescent="0.25">
      <c r="I6655"/>
    </row>
    <row r="6656" spans="9:9" x14ac:dyDescent="0.25">
      <c r="I6656"/>
    </row>
    <row r="6657" spans="9:9" x14ac:dyDescent="0.25">
      <c r="I6657"/>
    </row>
    <row r="6658" spans="9:9" x14ac:dyDescent="0.25">
      <c r="I6658"/>
    </row>
    <row r="6659" spans="9:9" x14ac:dyDescent="0.25">
      <c r="I6659"/>
    </row>
    <row r="6660" spans="9:9" x14ac:dyDescent="0.25">
      <c r="I6660"/>
    </row>
    <row r="6661" spans="9:9" x14ac:dyDescent="0.25">
      <c r="I6661"/>
    </row>
    <row r="6662" spans="9:9" x14ac:dyDescent="0.25">
      <c r="I6662"/>
    </row>
    <row r="6663" spans="9:9" x14ac:dyDescent="0.25">
      <c r="I6663"/>
    </row>
    <row r="6664" spans="9:9" x14ac:dyDescent="0.25">
      <c r="I6664"/>
    </row>
    <row r="6665" spans="9:9" x14ac:dyDescent="0.25">
      <c r="I6665"/>
    </row>
    <row r="6666" spans="9:9" x14ac:dyDescent="0.25">
      <c r="I6666"/>
    </row>
    <row r="6667" spans="9:9" x14ac:dyDescent="0.25">
      <c r="I6667"/>
    </row>
    <row r="6668" spans="9:9" x14ac:dyDescent="0.25">
      <c r="I6668"/>
    </row>
    <row r="6669" spans="9:9" x14ac:dyDescent="0.25">
      <c r="I6669"/>
    </row>
    <row r="6670" spans="9:9" x14ac:dyDescent="0.25">
      <c r="I6670"/>
    </row>
    <row r="6671" spans="9:9" x14ac:dyDescent="0.25">
      <c r="I6671"/>
    </row>
    <row r="6672" spans="9:9" x14ac:dyDescent="0.25">
      <c r="I6672"/>
    </row>
    <row r="6673" spans="9:9" x14ac:dyDescent="0.25">
      <c r="I6673"/>
    </row>
    <row r="6674" spans="9:9" x14ac:dyDescent="0.25">
      <c r="I6674"/>
    </row>
    <row r="6675" spans="9:9" x14ac:dyDescent="0.25">
      <c r="I6675"/>
    </row>
    <row r="6676" spans="9:9" x14ac:dyDescent="0.25">
      <c r="I6676"/>
    </row>
    <row r="6677" spans="9:9" x14ac:dyDescent="0.25">
      <c r="I6677"/>
    </row>
    <row r="6678" spans="9:9" x14ac:dyDescent="0.25">
      <c r="I6678"/>
    </row>
    <row r="6679" spans="9:9" x14ac:dyDescent="0.25">
      <c r="I6679"/>
    </row>
    <row r="6680" spans="9:9" x14ac:dyDescent="0.25">
      <c r="I6680"/>
    </row>
    <row r="6681" spans="9:9" x14ac:dyDescent="0.25">
      <c r="I6681"/>
    </row>
    <row r="6682" spans="9:9" x14ac:dyDescent="0.25">
      <c r="I6682"/>
    </row>
    <row r="6683" spans="9:9" x14ac:dyDescent="0.25">
      <c r="I6683"/>
    </row>
    <row r="6684" spans="9:9" x14ac:dyDescent="0.25">
      <c r="I6684"/>
    </row>
    <row r="6685" spans="9:9" x14ac:dyDescent="0.25">
      <c r="I6685"/>
    </row>
    <row r="6686" spans="9:9" x14ac:dyDescent="0.25">
      <c r="I6686"/>
    </row>
    <row r="6687" spans="9:9" x14ac:dyDescent="0.25">
      <c r="I6687"/>
    </row>
    <row r="6688" spans="9:9" x14ac:dyDescent="0.25">
      <c r="I6688"/>
    </row>
    <row r="6689" spans="9:9" x14ac:dyDescent="0.25">
      <c r="I6689"/>
    </row>
    <row r="6690" spans="9:9" x14ac:dyDescent="0.25">
      <c r="I6690"/>
    </row>
    <row r="6691" spans="9:9" x14ac:dyDescent="0.25">
      <c r="I6691"/>
    </row>
    <row r="6692" spans="9:9" x14ac:dyDescent="0.25">
      <c r="I6692"/>
    </row>
    <row r="6693" spans="9:9" x14ac:dyDescent="0.25">
      <c r="I6693"/>
    </row>
    <row r="6694" spans="9:9" x14ac:dyDescent="0.25">
      <c r="I6694"/>
    </row>
    <row r="6695" spans="9:9" x14ac:dyDescent="0.25">
      <c r="I6695"/>
    </row>
    <row r="6696" spans="9:9" x14ac:dyDescent="0.25">
      <c r="I6696"/>
    </row>
    <row r="6697" spans="9:9" x14ac:dyDescent="0.25">
      <c r="I6697"/>
    </row>
    <row r="6698" spans="9:9" x14ac:dyDescent="0.25">
      <c r="I6698"/>
    </row>
    <row r="6699" spans="9:9" x14ac:dyDescent="0.25">
      <c r="I6699"/>
    </row>
    <row r="6700" spans="9:9" x14ac:dyDescent="0.25">
      <c r="I6700"/>
    </row>
    <row r="6701" spans="9:9" x14ac:dyDescent="0.25">
      <c r="I6701"/>
    </row>
    <row r="6702" spans="9:9" x14ac:dyDescent="0.25">
      <c r="I6702"/>
    </row>
    <row r="6703" spans="9:9" x14ac:dyDescent="0.25">
      <c r="I6703"/>
    </row>
    <row r="6704" spans="9:9" x14ac:dyDescent="0.25">
      <c r="I6704"/>
    </row>
    <row r="6705" spans="9:9" x14ac:dyDescent="0.25">
      <c r="I6705"/>
    </row>
    <row r="6706" spans="9:9" x14ac:dyDescent="0.25">
      <c r="I6706"/>
    </row>
    <row r="6707" spans="9:9" x14ac:dyDescent="0.25">
      <c r="I6707"/>
    </row>
    <row r="6708" spans="9:9" x14ac:dyDescent="0.25">
      <c r="I6708"/>
    </row>
    <row r="6709" spans="9:9" x14ac:dyDescent="0.25">
      <c r="I6709"/>
    </row>
    <row r="6710" spans="9:9" x14ac:dyDescent="0.25">
      <c r="I6710"/>
    </row>
    <row r="6711" spans="9:9" x14ac:dyDescent="0.25">
      <c r="I6711"/>
    </row>
    <row r="6712" spans="9:9" x14ac:dyDescent="0.25">
      <c r="I6712"/>
    </row>
    <row r="6713" spans="9:9" x14ac:dyDescent="0.25">
      <c r="I6713"/>
    </row>
    <row r="6714" spans="9:9" x14ac:dyDescent="0.25">
      <c r="I6714"/>
    </row>
    <row r="6715" spans="9:9" x14ac:dyDescent="0.25">
      <c r="I6715"/>
    </row>
    <row r="6716" spans="9:9" x14ac:dyDescent="0.25">
      <c r="I6716"/>
    </row>
    <row r="6717" spans="9:9" x14ac:dyDescent="0.25">
      <c r="I6717"/>
    </row>
    <row r="6718" spans="9:9" x14ac:dyDescent="0.25">
      <c r="I6718"/>
    </row>
    <row r="6719" spans="9:9" x14ac:dyDescent="0.25">
      <c r="I6719"/>
    </row>
    <row r="6720" spans="9:9" x14ac:dyDescent="0.25">
      <c r="I6720"/>
    </row>
    <row r="6721" spans="9:9" x14ac:dyDescent="0.25">
      <c r="I67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7268"/>
  <sheetViews>
    <sheetView zoomScaleNormal="100" workbookViewId="0">
      <selection activeCell="K1" sqref="K1:K1048576"/>
    </sheetView>
  </sheetViews>
  <sheetFormatPr defaultRowHeight="15" x14ac:dyDescent="0.25"/>
  <cols>
    <col min="1" max="1" width="12.85546875" bestFit="1" customWidth="1"/>
    <col min="4" max="4" width="10.7109375" style="31" bestFit="1" customWidth="1"/>
    <col min="6" max="6" width="10.7109375" style="8" bestFit="1" customWidth="1"/>
    <col min="7" max="7" width="13.140625" bestFit="1" customWidth="1"/>
    <col min="10" max="10" width="14" style="24" customWidth="1"/>
    <col min="11" max="11" width="4.7109375" bestFit="1" customWidth="1"/>
    <col min="12" max="12" width="19.5703125" customWidth="1"/>
    <col min="13" max="13" width="15.7109375" customWidth="1"/>
    <col min="14" max="14" width="10.5703125" customWidth="1"/>
  </cols>
  <sheetData>
    <row r="1" spans="1:11" s="6" customFormat="1" ht="18.95" customHeight="1" x14ac:dyDescent="0.25">
      <c r="A1" s="2" t="s">
        <v>0</v>
      </c>
      <c r="B1" s="2" t="s">
        <v>1</v>
      </c>
      <c r="C1" s="2" t="s">
        <v>2</v>
      </c>
      <c r="D1" s="30" t="s">
        <v>3</v>
      </c>
      <c r="E1" s="2" t="s">
        <v>4</v>
      </c>
      <c r="F1" s="7" t="s">
        <v>5</v>
      </c>
      <c r="G1" s="2" t="s">
        <v>6</v>
      </c>
      <c r="H1" s="2" t="s">
        <v>7</v>
      </c>
      <c r="I1" s="2" t="s">
        <v>8</v>
      </c>
      <c r="J1" s="32" t="s">
        <v>5999</v>
      </c>
      <c r="K1" s="30" t="s">
        <v>6000</v>
      </c>
    </row>
    <row r="2" spans="1:11" x14ac:dyDescent="0.25">
      <c r="A2" s="11" t="s">
        <v>9</v>
      </c>
      <c r="B2" s="11">
        <v>1992</v>
      </c>
      <c r="C2" s="11" t="s">
        <v>10</v>
      </c>
      <c r="D2" s="29">
        <v>9</v>
      </c>
      <c r="E2" s="11">
        <v>0</v>
      </c>
      <c r="F2" s="20">
        <v>563.84</v>
      </c>
      <c r="G2" s="11" t="s">
        <v>11</v>
      </c>
      <c r="H2" s="11" t="s">
        <v>12</v>
      </c>
      <c r="I2" s="11" t="s">
        <v>13</v>
      </c>
      <c r="J2" s="33" t="str">
        <f t="shared" ref="J2:J65" si="0">TEXT(CONCATENATE(D2,C2,B2,),"DD-MMM-YYYY")</f>
        <v>09-Jul-1992</v>
      </c>
      <c r="K2" s="11">
        <f>DATEDIF(J2, "2023-06-08", "Y")</f>
        <v>30</v>
      </c>
    </row>
    <row r="3" spans="1:11" x14ac:dyDescent="0.25">
      <c r="A3" s="11" t="s">
        <v>14</v>
      </c>
      <c r="B3" s="11">
        <v>1992</v>
      </c>
      <c r="C3" s="11" t="s">
        <v>15</v>
      </c>
      <c r="D3" s="29">
        <v>30</v>
      </c>
      <c r="E3" s="11">
        <v>0</v>
      </c>
      <c r="F3" s="20">
        <v>570.62</v>
      </c>
      <c r="G3" s="11" t="s">
        <v>11</v>
      </c>
      <c r="H3" s="11" t="s">
        <v>16</v>
      </c>
      <c r="I3" s="11" t="s">
        <v>13</v>
      </c>
      <c r="J3" s="33" t="str">
        <f t="shared" si="0"/>
        <v>30-Nov-1992</v>
      </c>
      <c r="K3" s="11">
        <f t="shared" ref="K3:K66" si="1">DATEDIF(J3, "2023-06-08", "Y")</f>
        <v>30</v>
      </c>
    </row>
    <row r="4" spans="1:11" x14ac:dyDescent="0.25">
      <c r="A4" s="11" t="s">
        <v>17</v>
      </c>
      <c r="B4" s="11">
        <v>1993</v>
      </c>
      <c r="C4" s="11" t="s">
        <v>18</v>
      </c>
      <c r="D4" s="29">
        <v>30</v>
      </c>
      <c r="E4" s="11">
        <v>0</v>
      </c>
      <c r="F4" s="20">
        <v>600</v>
      </c>
      <c r="G4" s="11" t="s">
        <v>11</v>
      </c>
      <c r="H4" s="11" t="s">
        <v>16</v>
      </c>
      <c r="I4" s="11" t="s">
        <v>13</v>
      </c>
      <c r="J4" s="33" t="str">
        <f t="shared" si="0"/>
        <v>30-Jun-1993</v>
      </c>
      <c r="K4" s="11">
        <f t="shared" si="1"/>
        <v>29</v>
      </c>
    </row>
    <row r="5" spans="1:11" x14ac:dyDescent="0.25">
      <c r="A5" s="11" t="s">
        <v>19</v>
      </c>
      <c r="B5" s="11">
        <v>1992</v>
      </c>
      <c r="C5" s="11" t="s">
        <v>20</v>
      </c>
      <c r="D5" s="29">
        <v>13</v>
      </c>
      <c r="E5" s="11">
        <v>0</v>
      </c>
      <c r="F5" s="20">
        <v>604.54</v>
      </c>
      <c r="G5" s="11" t="s">
        <v>12</v>
      </c>
      <c r="H5" s="11" t="s">
        <v>12</v>
      </c>
      <c r="I5" s="11" t="s">
        <v>13</v>
      </c>
      <c r="J5" s="33" t="str">
        <f t="shared" si="0"/>
        <v>13-Sep-1992</v>
      </c>
      <c r="K5" s="11">
        <f t="shared" si="1"/>
        <v>30</v>
      </c>
    </row>
    <row r="6" spans="1:11" x14ac:dyDescent="0.25">
      <c r="A6" s="11" t="s">
        <v>21</v>
      </c>
      <c r="B6" s="11">
        <v>1998</v>
      </c>
      <c r="C6" s="11" t="s">
        <v>10</v>
      </c>
      <c r="D6" s="29">
        <v>27</v>
      </c>
      <c r="E6" s="11">
        <v>0</v>
      </c>
      <c r="F6" s="20">
        <v>637.26</v>
      </c>
      <c r="G6" s="11" t="s">
        <v>12</v>
      </c>
      <c r="H6" s="11" t="s">
        <v>12</v>
      </c>
      <c r="I6" s="11" t="s">
        <v>13</v>
      </c>
      <c r="J6" s="33" t="str">
        <f t="shared" si="0"/>
        <v>27-Jul-1998</v>
      </c>
      <c r="K6" s="11">
        <f t="shared" si="1"/>
        <v>24</v>
      </c>
    </row>
    <row r="7" spans="1:11" x14ac:dyDescent="0.25">
      <c r="A7" s="11" t="s">
        <v>22</v>
      </c>
      <c r="B7" s="11">
        <v>2001</v>
      </c>
      <c r="C7" s="11" t="s">
        <v>15</v>
      </c>
      <c r="D7" s="29">
        <v>20</v>
      </c>
      <c r="E7" s="11">
        <v>0</v>
      </c>
      <c r="F7" s="20">
        <v>646.14</v>
      </c>
      <c r="G7" s="11" t="s">
        <v>12</v>
      </c>
      <c r="H7" s="11" t="s">
        <v>12</v>
      </c>
      <c r="I7" s="11" t="s">
        <v>23</v>
      </c>
      <c r="J7" s="33" t="str">
        <f t="shared" si="0"/>
        <v>20-Nov-2001</v>
      </c>
      <c r="K7" s="11">
        <f t="shared" si="1"/>
        <v>21</v>
      </c>
    </row>
    <row r="8" spans="1:11" x14ac:dyDescent="0.25">
      <c r="A8" s="11" t="s">
        <v>24</v>
      </c>
      <c r="B8" s="11">
        <v>1993</v>
      </c>
      <c r="C8" s="11" t="s">
        <v>18</v>
      </c>
      <c r="D8" s="29">
        <v>1</v>
      </c>
      <c r="E8" s="11">
        <v>0</v>
      </c>
      <c r="F8" s="20">
        <v>650</v>
      </c>
      <c r="G8" s="11" t="s">
        <v>12</v>
      </c>
      <c r="H8" s="11" t="s">
        <v>12</v>
      </c>
      <c r="I8" s="11" t="s">
        <v>13</v>
      </c>
      <c r="J8" s="33" t="str">
        <f t="shared" si="0"/>
        <v>01-Jun-1993</v>
      </c>
      <c r="K8" s="11">
        <f t="shared" si="1"/>
        <v>30</v>
      </c>
    </row>
    <row r="9" spans="1:11" x14ac:dyDescent="0.25">
      <c r="A9" s="11" t="s">
        <v>25</v>
      </c>
      <c r="B9" s="11">
        <v>1995</v>
      </c>
      <c r="C9" s="11" t="s">
        <v>10</v>
      </c>
      <c r="D9" s="29">
        <v>4</v>
      </c>
      <c r="E9" s="11">
        <v>0</v>
      </c>
      <c r="F9" s="20">
        <v>650</v>
      </c>
      <c r="G9" s="11" t="s">
        <v>12</v>
      </c>
      <c r="H9" s="11" t="s">
        <v>12</v>
      </c>
      <c r="I9" s="11" t="s">
        <v>13</v>
      </c>
      <c r="J9" s="33" t="str">
        <f t="shared" si="0"/>
        <v>04-Jul-1995</v>
      </c>
      <c r="K9" s="11">
        <f t="shared" si="1"/>
        <v>27</v>
      </c>
    </row>
    <row r="10" spans="1:11" x14ac:dyDescent="0.25">
      <c r="A10" s="11" t="s">
        <v>26</v>
      </c>
      <c r="B10" s="11">
        <v>2002</v>
      </c>
      <c r="C10" s="11" t="s">
        <v>15</v>
      </c>
      <c r="D10" s="29">
        <v>29</v>
      </c>
      <c r="E10" s="11">
        <v>0</v>
      </c>
      <c r="F10" s="20">
        <v>668</v>
      </c>
      <c r="G10" s="11" t="s">
        <v>12</v>
      </c>
      <c r="H10" s="11" t="s">
        <v>11</v>
      </c>
      <c r="I10" s="11" t="s">
        <v>23</v>
      </c>
      <c r="J10" s="33" t="str">
        <f t="shared" si="0"/>
        <v>29-Nov-2002</v>
      </c>
      <c r="K10" s="11">
        <f t="shared" si="1"/>
        <v>20</v>
      </c>
    </row>
    <row r="11" spans="1:11" x14ac:dyDescent="0.25">
      <c r="A11" s="11" t="s">
        <v>27</v>
      </c>
      <c r="B11" s="11">
        <v>1997</v>
      </c>
      <c r="C11" s="11" t="s">
        <v>15</v>
      </c>
      <c r="D11" s="29">
        <v>9</v>
      </c>
      <c r="E11" s="11">
        <v>0</v>
      </c>
      <c r="F11" s="20">
        <v>670</v>
      </c>
      <c r="G11" s="11" t="s">
        <v>12</v>
      </c>
      <c r="H11" s="11" t="s">
        <v>12</v>
      </c>
      <c r="I11" s="11" t="s">
        <v>13</v>
      </c>
      <c r="J11" s="33" t="str">
        <f t="shared" si="0"/>
        <v>09-Nov-1997</v>
      </c>
      <c r="K11" s="11">
        <f t="shared" si="1"/>
        <v>25</v>
      </c>
    </row>
    <row r="12" spans="1:11" x14ac:dyDescent="0.25">
      <c r="A12" s="11" t="s">
        <v>28</v>
      </c>
      <c r="B12" s="11">
        <v>2001</v>
      </c>
      <c r="C12" s="11" t="s">
        <v>20</v>
      </c>
      <c r="D12" s="29">
        <v>12</v>
      </c>
      <c r="E12" s="11">
        <v>0</v>
      </c>
      <c r="F12" s="20">
        <v>687.54</v>
      </c>
      <c r="G12" s="11" t="s">
        <v>12</v>
      </c>
      <c r="H12" s="11" t="s">
        <v>11</v>
      </c>
      <c r="I12" s="11" t="s">
        <v>13</v>
      </c>
      <c r="J12" s="33" t="str">
        <f t="shared" si="0"/>
        <v>12-Sep-2001</v>
      </c>
      <c r="K12" s="11">
        <f t="shared" si="1"/>
        <v>21</v>
      </c>
    </row>
    <row r="13" spans="1:11" x14ac:dyDescent="0.25">
      <c r="A13" s="11" t="s">
        <v>29</v>
      </c>
      <c r="B13" s="11">
        <v>1999</v>
      </c>
      <c r="C13" s="11" t="s">
        <v>30</v>
      </c>
      <c r="D13" s="29">
        <v>26</v>
      </c>
      <c r="E13" s="11">
        <v>0</v>
      </c>
      <c r="F13" s="20">
        <v>700</v>
      </c>
      <c r="G13" s="12" t="s">
        <v>11</v>
      </c>
      <c r="H13" s="11" t="s">
        <v>12</v>
      </c>
      <c r="I13" s="11" t="s">
        <v>13</v>
      </c>
      <c r="J13" s="33" t="str">
        <f t="shared" si="0"/>
        <v>26-Dec-1999</v>
      </c>
      <c r="K13" s="11">
        <f t="shared" si="1"/>
        <v>23</v>
      </c>
    </row>
    <row r="14" spans="1:11" x14ac:dyDescent="0.25">
      <c r="A14" s="11" t="s">
        <v>32</v>
      </c>
      <c r="B14" s="11">
        <v>1999</v>
      </c>
      <c r="C14" s="11" t="s">
        <v>30</v>
      </c>
      <c r="D14" s="29">
        <v>14</v>
      </c>
      <c r="E14" s="11">
        <v>0</v>
      </c>
      <c r="F14" s="20">
        <v>722.99</v>
      </c>
      <c r="G14" s="11" t="s">
        <v>12</v>
      </c>
      <c r="H14" s="11" t="s">
        <v>16</v>
      </c>
      <c r="I14" s="11" t="s">
        <v>13</v>
      </c>
      <c r="J14" s="33" t="str">
        <f t="shared" si="0"/>
        <v>14-Dec-1999</v>
      </c>
      <c r="K14" s="11">
        <f t="shared" si="1"/>
        <v>23</v>
      </c>
    </row>
    <row r="15" spans="1:11" x14ac:dyDescent="0.25">
      <c r="A15" s="11" t="s">
        <v>33</v>
      </c>
      <c r="B15" s="11">
        <v>2002</v>
      </c>
      <c r="C15" s="12" t="s">
        <v>20</v>
      </c>
      <c r="D15" s="29">
        <v>19</v>
      </c>
      <c r="E15" s="11">
        <v>0</v>
      </c>
      <c r="F15" s="20">
        <v>750</v>
      </c>
      <c r="G15" s="11" t="s">
        <v>12</v>
      </c>
      <c r="H15" s="11" t="s">
        <v>16</v>
      </c>
      <c r="I15" s="11" t="s">
        <v>23</v>
      </c>
      <c r="J15" s="33" t="str">
        <f t="shared" si="0"/>
        <v>19-Sep-2002</v>
      </c>
      <c r="K15" s="11">
        <f t="shared" si="1"/>
        <v>20</v>
      </c>
    </row>
    <row r="16" spans="1:11" x14ac:dyDescent="0.25">
      <c r="A16" s="11" t="s">
        <v>34</v>
      </c>
      <c r="B16" s="11">
        <v>1993</v>
      </c>
      <c r="C16" s="11" t="s">
        <v>35</v>
      </c>
      <c r="D16" s="29">
        <v>9</v>
      </c>
      <c r="E16" s="11">
        <v>0</v>
      </c>
      <c r="F16" s="20">
        <v>760</v>
      </c>
      <c r="G16" s="11" t="s">
        <v>12</v>
      </c>
      <c r="H16" s="11" t="s">
        <v>16</v>
      </c>
      <c r="I16" s="11" t="s">
        <v>13</v>
      </c>
      <c r="J16" s="33" t="str">
        <f t="shared" si="0"/>
        <v>09-Aug-1993</v>
      </c>
      <c r="K16" s="11">
        <f t="shared" si="1"/>
        <v>29</v>
      </c>
    </row>
    <row r="17" spans="1:11" x14ac:dyDescent="0.25">
      <c r="A17" s="11" t="s">
        <v>36</v>
      </c>
      <c r="B17" s="11">
        <v>1996</v>
      </c>
      <c r="C17" s="11" t="s">
        <v>37</v>
      </c>
      <c r="D17" s="29">
        <v>22</v>
      </c>
      <c r="E17" s="11">
        <v>0</v>
      </c>
      <c r="F17" s="20">
        <v>760</v>
      </c>
      <c r="G17" s="11" t="s">
        <v>12</v>
      </c>
      <c r="H17" s="11" t="s">
        <v>12</v>
      </c>
      <c r="I17" s="11" t="s">
        <v>13</v>
      </c>
      <c r="J17" s="33" t="str">
        <f t="shared" si="0"/>
        <v>22-Oct-1996</v>
      </c>
      <c r="K17" s="11">
        <f t="shared" si="1"/>
        <v>26</v>
      </c>
    </row>
    <row r="18" spans="1:11" x14ac:dyDescent="0.25">
      <c r="A18" s="11" t="s">
        <v>38</v>
      </c>
      <c r="B18" s="11">
        <v>1993</v>
      </c>
      <c r="C18" s="11" t="s">
        <v>18</v>
      </c>
      <c r="D18" s="29">
        <v>28</v>
      </c>
      <c r="E18" s="11">
        <v>0</v>
      </c>
      <c r="F18" s="20">
        <v>770</v>
      </c>
      <c r="G18" s="11" t="s">
        <v>12</v>
      </c>
      <c r="H18" s="11" t="s">
        <v>12</v>
      </c>
      <c r="I18" s="11" t="s">
        <v>13</v>
      </c>
      <c r="J18" s="33" t="str">
        <f t="shared" si="0"/>
        <v>28-Jun-1993</v>
      </c>
      <c r="K18" s="11">
        <f t="shared" si="1"/>
        <v>29</v>
      </c>
    </row>
    <row r="19" spans="1:11" x14ac:dyDescent="0.25">
      <c r="A19" s="11" t="s">
        <v>39</v>
      </c>
      <c r="B19" s="11">
        <v>1996</v>
      </c>
      <c r="C19" s="12" t="s">
        <v>20</v>
      </c>
      <c r="D19" s="29">
        <v>18</v>
      </c>
      <c r="E19" s="11">
        <v>0</v>
      </c>
      <c r="F19" s="20">
        <v>770.38</v>
      </c>
      <c r="G19" s="11" t="s">
        <v>12</v>
      </c>
      <c r="H19" s="12" t="s">
        <v>11</v>
      </c>
      <c r="I19" s="11" t="s">
        <v>23</v>
      </c>
      <c r="J19" s="33" t="str">
        <f t="shared" si="0"/>
        <v>18-Sep-1996</v>
      </c>
      <c r="K19" s="11">
        <f t="shared" si="1"/>
        <v>26</v>
      </c>
    </row>
    <row r="20" spans="1:11" x14ac:dyDescent="0.25">
      <c r="A20" s="11" t="s">
        <v>40</v>
      </c>
      <c r="B20" s="11">
        <v>1995</v>
      </c>
      <c r="C20" s="11" t="s">
        <v>30</v>
      </c>
      <c r="D20" s="29">
        <v>7</v>
      </c>
      <c r="E20" s="11">
        <v>0</v>
      </c>
      <c r="F20" s="20">
        <v>773.54</v>
      </c>
      <c r="G20" s="11" t="s">
        <v>12</v>
      </c>
      <c r="H20" s="11" t="s">
        <v>11</v>
      </c>
      <c r="I20" s="11" t="s">
        <v>13</v>
      </c>
      <c r="J20" s="33" t="str">
        <f t="shared" si="0"/>
        <v>07-Dec-1995</v>
      </c>
      <c r="K20" s="11">
        <f t="shared" si="1"/>
        <v>27</v>
      </c>
    </row>
    <row r="21" spans="1:11" x14ac:dyDescent="0.25">
      <c r="A21" s="11" t="s">
        <v>41</v>
      </c>
      <c r="B21" s="11">
        <v>2004</v>
      </c>
      <c r="C21" s="11" t="s">
        <v>37</v>
      </c>
      <c r="D21" s="29">
        <v>7</v>
      </c>
      <c r="E21" s="11">
        <v>0</v>
      </c>
      <c r="F21" s="20">
        <v>830.52</v>
      </c>
      <c r="G21" s="11" t="s">
        <v>12</v>
      </c>
      <c r="H21" s="11" t="s">
        <v>11</v>
      </c>
      <c r="I21" s="11" t="s">
        <v>42</v>
      </c>
      <c r="J21" s="33" t="str">
        <f t="shared" si="0"/>
        <v>07-Oct-2004</v>
      </c>
      <c r="K21" s="11">
        <f t="shared" si="1"/>
        <v>18</v>
      </c>
    </row>
    <row r="22" spans="1:11" x14ac:dyDescent="0.25">
      <c r="A22" s="11" t="s">
        <v>43</v>
      </c>
      <c r="B22" s="11">
        <v>2000</v>
      </c>
      <c r="C22" s="11" t="s">
        <v>15</v>
      </c>
      <c r="D22" s="29">
        <v>18</v>
      </c>
      <c r="E22" s="11">
        <v>0</v>
      </c>
      <c r="F22" s="20">
        <v>865.41</v>
      </c>
      <c r="G22" s="11" t="s">
        <v>12</v>
      </c>
      <c r="H22" s="11" t="s">
        <v>16</v>
      </c>
      <c r="I22" s="11" t="s">
        <v>13</v>
      </c>
      <c r="J22" s="33" t="str">
        <f t="shared" si="0"/>
        <v>18-Nov-2000</v>
      </c>
      <c r="K22" s="11">
        <f t="shared" si="1"/>
        <v>22</v>
      </c>
    </row>
    <row r="23" spans="1:11" x14ac:dyDescent="0.25">
      <c r="A23" s="11" t="s">
        <v>44</v>
      </c>
      <c r="B23" s="11">
        <v>1993</v>
      </c>
      <c r="C23" s="11" t="s">
        <v>15</v>
      </c>
      <c r="D23" s="29">
        <v>27</v>
      </c>
      <c r="E23" s="11">
        <v>0</v>
      </c>
      <c r="F23" s="20">
        <v>896.21</v>
      </c>
      <c r="G23" s="11" t="s">
        <v>12</v>
      </c>
      <c r="H23" s="11" t="s">
        <v>16</v>
      </c>
      <c r="I23" s="11" t="s">
        <v>13</v>
      </c>
      <c r="J23" s="33" t="str">
        <f t="shared" si="0"/>
        <v>27-Nov-1993</v>
      </c>
      <c r="K23" s="11">
        <f t="shared" si="1"/>
        <v>29</v>
      </c>
    </row>
    <row r="24" spans="1:11" x14ac:dyDescent="0.25">
      <c r="A24" s="11" t="s">
        <v>45</v>
      </c>
      <c r="B24" s="11">
        <v>1994</v>
      </c>
      <c r="C24" s="11" t="s">
        <v>37</v>
      </c>
      <c r="D24" s="29">
        <v>30</v>
      </c>
      <c r="E24" s="11">
        <v>0</v>
      </c>
      <c r="F24" s="20">
        <v>915.07</v>
      </c>
      <c r="G24" s="11" t="s">
        <v>12</v>
      </c>
      <c r="H24" s="11" t="s">
        <v>16</v>
      </c>
      <c r="I24" s="11" t="s">
        <v>13</v>
      </c>
      <c r="J24" s="33" t="str">
        <f t="shared" si="0"/>
        <v>30-Oct-1994</v>
      </c>
      <c r="K24" s="11">
        <f t="shared" si="1"/>
        <v>28</v>
      </c>
    </row>
    <row r="25" spans="1:11" x14ac:dyDescent="0.25">
      <c r="A25" s="11" t="s">
        <v>46</v>
      </c>
      <c r="B25" s="11">
        <v>1995</v>
      </c>
      <c r="C25" s="11" t="s">
        <v>37</v>
      </c>
      <c r="D25" s="29">
        <v>28</v>
      </c>
      <c r="E25" s="11">
        <v>0</v>
      </c>
      <c r="F25" s="20">
        <v>928.59</v>
      </c>
      <c r="G25" s="11" t="s">
        <v>12</v>
      </c>
      <c r="H25" s="11" t="s">
        <v>16</v>
      </c>
      <c r="I25" s="11" t="s">
        <v>13</v>
      </c>
      <c r="J25" s="33" t="str">
        <f t="shared" si="0"/>
        <v>28-Oct-1995</v>
      </c>
      <c r="K25" s="11">
        <f t="shared" si="1"/>
        <v>27</v>
      </c>
    </row>
    <row r="26" spans="1:11" x14ac:dyDescent="0.25">
      <c r="A26" s="11" t="s">
        <v>47</v>
      </c>
      <c r="B26" s="11">
        <v>2001</v>
      </c>
      <c r="C26" s="11" t="s">
        <v>35</v>
      </c>
      <c r="D26" s="29">
        <v>19</v>
      </c>
      <c r="E26" s="11">
        <v>0</v>
      </c>
      <c r="F26" s="20">
        <v>964.71</v>
      </c>
      <c r="G26" s="11" t="s">
        <v>12</v>
      </c>
      <c r="H26" s="11" t="s">
        <v>11</v>
      </c>
      <c r="I26" s="11" t="s">
        <v>13</v>
      </c>
      <c r="J26" s="33" t="str">
        <f t="shared" si="0"/>
        <v>19-Aug-2001</v>
      </c>
      <c r="K26" s="11">
        <f t="shared" si="1"/>
        <v>21</v>
      </c>
    </row>
    <row r="27" spans="1:11" x14ac:dyDescent="0.25">
      <c r="A27" s="11" t="s">
        <v>48</v>
      </c>
      <c r="B27" s="11">
        <v>1994</v>
      </c>
      <c r="C27" s="11" t="s">
        <v>15</v>
      </c>
      <c r="D27" s="29">
        <v>22</v>
      </c>
      <c r="E27" s="11">
        <v>0</v>
      </c>
      <c r="F27" s="20">
        <v>1006.65</v>
      </c>
      <c r="G27" s="11" t="s">
        <v>12</v>
      </c>
      <c r="H27" s="11" t="s">
        <v>11</v>
      </c>
      <c r="I27" s="11" t="s">
        <v>13</v>
      </c>
      <c r="J27" s="33" t="str">
        <f t="shared" si="0"/>
        <v>22-Nov-1994</v>
      </c>
      <c r="K27" s="11">
        <f t="shared" si="1"/>
        <v>28</v>
      </c>
    </row>
    <row r="28" spans="1:11" x14ac:dyDescent="0.25">
      <c r="A28" s="11" t="s">
        <v>49</v>
      </c>
      <c r="B28" s="11">
        <v>2000</v>
      </c>
      <c r="C28" s="11" t="s">
        <v>37</v>
      </c>
      <c r="D28" s="29">
        <v>9</v>
      </c>
      <c r="E28" s="11">
        <v>0</v>
      </c>
      <c r="F28" s="20">
        <v>1012</v>
      </c>
      <c r="G28" s="11" t="s">
        <v>12</v>
      </c>
      <c r="H28" s="11" t="s">
        <v>11</v>
      </c>
      <c r="I28" s="11" t="s">
        <v>13</v>
      </c>
      <c r="J28" s="33" t="str">
        <f t="shared" si="0"/>
        <v>09-Oct-2000</v>
      </c>
      <c r="K28" s="11">
        <f t="shared" si="1"/>
        <v>22</v>
      </c>
    </row>
    <row r="29" spans="1:11" x14ac:dyDescent="0.25">
      <c r="A29" s="11" t="s">
        <v>50</v>
      </c>
      <c r="B29" s="11">
        <v>1999</v>
      </c>
      <c r="C29" s="11" t="s">
        <v>35</v>
      </c>
      <c r="D29" s="29">
        <v>5</v>
      </c>
      <c r="E29" s="11">
        <v>0</v>
      </c>
      <c r="F29" s="20">
        <v>1019</v>
      </c>
      <c r="G29" s="11" t="s">
        <v>12</v>
      </c>
      <c r="H29" s="11" t="s">
        <v>11</v>
      </c>
      <c r="I29" s="11" t="s">
        <v>13</v>
      </c>
      <c r="J29" s="33" t="str">
        <f t="shared" si="0"/>
        <v>05-Aug-1999</v>
      </c>
      <c r="K29" s="11">
        <f t="shared" si="1"/>
        <v>23</v>
      </c>
    </row>
    <row r="30" spans="1:11" x14ac:dyDescent="0.25">
      <c r="A30" s="11" t="s">
        <v>51</v>
      </c>
      <c r="B30" s="11">
        <v>1995</v>
      </c>
      <c r="C30" s="11" t="s">
        <v>37</v>
      </c>
      <c r="D30" s="29">
        <v>5</v>
      </c>
      <c r="E30" s="11">
        <v>0</v>
      </c>
      <c r="F30" s="20">
        <v>1033.74</v>
      </c>
      <c r="G30" s="11" t="s">
        <v>12</v>
      </c>
      <c r="H30" s="11" t="s">
        <v>16</v>
      </c>
      <c r="I30" s="11" t="s">
        <v>13</v>
      </c>
      <c r="J30" s="33" t="str">
        <f t="shared" si="0"/>
        <v>05-Oct-1995</v>
      </c>
      <c r="K30" s="11">
        <f t="shared" si="1"/>
        <v>27</v>
      </c>
    </row>
    <row r="31" spans="1:11" x14ac:dyDescent="0.25">
      <c r="A31" s="11" t="s">
        <v>52</v>
      </c>
      <c r="B31" s="11">
        <v>1994</v>
      </c>
      <c r="C31" s="11" t="s">
        <v>15</v>
      </c>
      <c r="D31" s="29">
        <v>17</v>
      </c>
      <c r="E31" s="11">
        <v>0</v>
      </c>
      <c r="F31" s="20">
        <v>1044</v>
      </c>
      <c r="G31" s="11" t="s">
        <v>12</v>
      </c>
      <c r="H31" s="11" t="s">
        <v>11</v>
      </c>
      <c r="I31" s="11" t="s">
        <v>13</v>
      </c>
      <c r="J31" s="33" t="str">
        <f t="shared" si="0"/>
        <v>17-Nov-1994</v>
      </c>
      <c r="K31" s="11">
        <f t="shared" si="1"/>
        <v>28</v>
      </c>
    </row>
    <row r="32" spans="1:11" x14ac:dyDescent="0.25">
      <c r="A32" s="11" t="s">
        <v>53</v>
      </c>
      <c r="B32" s="11">
        <v>2002</v>
      </c>
      <c r="C32" s="11" t="s">
        <v>10</v>
      </c>
      <c r="D32" s="29">
        <v>20</v>
      </c>
      <c r="E32" s="11">
        <v>0</v>
      </c>
      <c r="F32" s="20">
        <v>1047</v>
      </c>
      <c r="G32" s="11" t="s">
        <v>12</v>
      </c>
      <c r="H32" s="11" t="s">
        <v>16</v>
      </c>
      <c r="I32" s="11" t="s">
        <v>13</v>
      </c>
      <c r="J32" s="33" t="str">
        <f t="shared" si="0"/>
        <v>20-Jul-2002</v>
      </c>
      <c r="K32" s="11">
        <f t="shared" si="1"/>
        <v>20</v>
      </c>
    </row>
    <row r="33" spans="1:11" x14ac:dyDescent="0.25">
      <c r="A33" s="11" t="s">
        <v>54</v>
      </c>
      <c r="B33" s="11">
        <v>2002</v>
      </c>
      <c r="C33" s="11" t="s">
        <v>10</v>
      </c>
      <c r="D33" s="29">
        <v>1</v>
      </c>
      <c r="E33" s="11">
        <v>0</v>
      </c>
      <c r="F33" s="20">
        <v>1049</v>
      </c>
      <c r="G33" s="11" t="s">
        <v>12</v>
      </c>
      <c r="H33" s="11" t="s">
        <v>11</v>
      </c>
      <c r="I33" s="11" t="s">
        <v>23</v>
      </c>
      <c r="J33" s="33" t="str">
        <f t="shared" si="0"/>
        <v>01-Jul-2002</v>
      </c>
      <c r="K33" s="11">
        <f t="shared" si="1"/>
        <v>20</v>
      </c>
    </row>
    <row r="34" spans="1:11" x14ac:dyDescent="0.25">
      <c r="A34" s="11" t="s">
        <v>55</v>
      </c>
      <c r="B34" s="11">
        <v>1995</v>
      </c>
      <c r="C34" s="11" t="s">
        <v>18</v>
      </c>
      <c r="D34" s="29">
        <v>1</v>
      </c>
      <c r="E34" s="11">
        <v>0</v>
      </c>
      <c r="F34" s="20">
        <v>1056</v>
      </c>
      <c r="G34" s="11" t="s">
        <v>12</v>
      </c>
      <c r="H34" s="11" t="s">
        <v>11</v>
      </c>
      <c r="I34" s="11" t="s">
        <v>13</v>
      </c>
      <c r="J34" s="33" t="str">
        <f t="shared" si="0"/>
        <v>01-Jun-1995</v>
      </c>
      <c r="K34" s="11">
        <f t="shared" si="1"/>
        <v>28</v>
      </c>
    </row>
    <row r="35" spans="1:11" x14ac:dyDescent="0.25">
      <c r="A35" s="11" t="s">
        <v>56</v>
      </c>
      <c r="B35" s="11">
        <v>1993</v>
      </c>
      <c r="C35" s="11" t="s">
        <v>20</v>
      </c>
      <c r="D35" s="29">
        <v>28</v>
      </c>
      <c r="E35" s="11">
        <v>0</v>
      </c>
      <c r="F35" s="20">
        <v>1068</v>
      </c>
      <c r="G35" s="11" t="s">
        <v>12</v>
      </c>
      <c r="H35" s="11" t="s">
        <v>16</v>
      </c>
      <c r="I35" s="11" t="s">
        <v>13</v>
      </c>
      <c r="J35" s="33" t="str">
        <f t="shared" si="0"/>
        <v>28-Sep-1993</v>
      </c>
      <c r="K35" s="11">
        <f t="shared" si="1"/>
        <v>29</v>
      </c>
    </row>
    <row r="36" spans="1:11" x14ac:dyDescent="0.25">
      <c r="A36" s="11" t="s">
        <v>57</v>
      </c>
      <c r="B36" s="11">
        <v>2004</v>
      </c>
      <c r="C36" s="11" t="s">
        <v>35</v>
      </c>
      <c r="D36" s="29">
        <v>24</v>
      </c>
      <c r="E36" s="11">
        <v>0</v>
      </c>
      <c r="F36" s="20">
        <v>1070</v>
      </c>
      <c r="G36" s="11" t="s">
        <v>12</v>
      </c>
      <c r="H36" s="11" t="s">
        <v>12</v>
      </c>
      <c r="I36" s="11" t="s">
        <v>13</v>
      </c>
      <c r="J36" s="33" t="str">
        <f t="shared" si="0"/>
        <v>24-Aug-2004</v>
      </c>
      <c r="K36" s="11">
        <f t="shared" si="1"/>
        <v>18</v>
      </c>
    </row>
    <row r="37" spans="1:11" x14ac:dyDescent="0.25">
      <c r="A37" s="11" t="s">
        <v>58</v>
      </c>
      <c r="B37" s="11">
        <v>1997</v>
      </c>
      <c r="C37" s="11" t="s">
        <v>35</v>
      </c>
      <c r="D37" s="29">
        <v>13</v>
      </c>
      <c r="E37" s="11">
        <v>0</v>
      </c>
      <c r="F37" s="20">
        <v>1071</v>
      </c>
      <c r="G37" s="11" t="s">
        <v>12</v>
      </c>
      <c r="H37" s="11" t="s">
        <v>12</v>
      </c>
      <c r="I37" s="11" t="s">
        <v>13</v>
      </c>
      <c r="J37" s="33" t="str">
        <f t="shared" si="0"/>
        <v>13-Aug-1997</v>
      </c>
      <c r="K37" s="11">
        <f t="shared" si="1"/>
        <v>25</v>
      </c>
    </row>
    <row r="38" spans="1:11" x14ac:dyDescent="0.25">
      <c r="A38" s="11" t="s">
        <v>59</v>
      </c>
      <c r="B38" s="11">
        <v>1998</v>
      </c>
      <c r="C38" s="11" t="s">
        <v>30</v>
      </c>
      <c r="D38" s="29">
        <v>26</v>
      </c>
      <c r="E38" s="11">
        <v>0</v>
      </c>
      <c r="F38" s="20">
        <v>1082</v>
      </c>
      <c r="G38" s="11" t="s">
        <v>12</v>
      </c>
      <c r="H38" s="11" t="s">
        <v>11</v>
      </c>
      <c r="I38" s="11" t="s">
        <v>13</v>
      </c>
      <c r="J38" s="33" t="str">
        <f t="shared" si="0"/>
        <v>26-Dec-1998</v>
      </c>
      <c r="K38" s="11">
        <f t="shared" si="1"/>
        <v>24</v>
      </c>
    </row>
    <row r="39" spans="1:11" x14ac:dyDescent="0.25">
      <c r="A39" s="11" t="s">
        <v>60</v>
      </c>
      <c r="B39" s="11">
        <v>2002</v>
      </c>
      <c r="C39" s="11" t="s">
        <v>35</v>
      </c>
      <c r="D39" s="29">
        <v>13</v>
      </c>
      <c r="E39" s="11">
        <v>0</v>
      </c>
      <c r="F39" s="20">
        <v>1086</v>
      </c>
      <c r="G39" s="11" t="s">
        <v>12</v>
      </c>
      <c r="H39" s="11" t="s">
        <v>12</v>
      </c>
      <c r="I39" s="11" t="s">
        <v>13</v>
      </c>
      <c r="J39" s="33" t="str">
        <f t="shared" si="0"/>
        <v>13-Aug-2002</v>
      </c>
      <c r="K39" s="11">
        <f t="shared" si="1"/>
        <v>20</v>
      </c>
    </row>
    <row r="40" spans="1:11" x14ac:dyDescent="0.25">
      <c r="A40" s="11" t="s">
        <v>61</v>
      </c>
      <c r="B40" s="11">
        <v>2004</v>
      </c>
      <c r="C40" s="11" t="s">
        <v>15</v>
      </c>
      <c r="D40" s="29">
        <v>12</v>
      </c>
      <c r="E40" s="11">
        <v>0</v>
      </c>
      <c r="F40" s="20">
        <v>1121.8699999999999</v>
      </c>
      <c r="G40" s="11" t="s">
        <v>12</v>
      </c>
      <c r="H40" s="11" t="s">
        <v>16</v>
      </c>
      <c r="I40" s="11" t="s">
        <v>13</v>
      </c>
      <c r="J40" s="33" t="str">
        <f t="shared" si="0"/>
        <v>12-Nov-2004</v>
      </c>
      <c r="K40" s="11">
        <f t="shared" si="1"/>
        <v>18</v>
      </c>
    </row>
    <row r="41" spans="1:11" x14ac:dyDescent="0.25">
      <c r="A41" s="11" t="s">
        <v>62</v>
      </c>
      <c r="B41" s="11">
        <v>2004</v>
      </c>
      <c r="C41" s="11" t="s">
        <v>18</v>
      </c>
      <c r="D41" s="29">
        <v>14</v>
      </c>
      <c r="E41" s="11">
        <v>0</v>
      </c>
      <c r="F41" s="20">
        <v>1131.51</v>
      </c>
      <c r="G41" s="11" t="s">
        <v>12</v>
      </c>
      <c r="H41" s="11" t="s">
        <v>16</v>
      </c>
      <c r="I41" s="11" t="s">
        <v>13</v>
      </c>
      <c r="J41" s="33" t="str">
        <f t="shared" si="0"/>
        <v>14-Jun-2004</v>
      </c>
      <c r="K41" s="11">
        <f t="shared" si="1"/>
        <v>18</v>
      </c>
    </row>
    <row r="42" spans="1:11" x14ac:dyDescent="0.25">
      <c r="A42" s="11" t="s">
        <v>63</v>
      </c>
      <c r="B42" s="11">
        <v>2002</v>
      </c>
      <c r="C42" s="11" t="s">
        <v>10</v>
      </c>
      <c r="D42" s="29">
        <v>19</v>
      </c>
      <c r="E42" s="11">
        <v>0</v>
      </c>
      <c r="F42" s="20">
        <v>1132</v>
      </c>
      <c r="G42" s="11" t="s">
        <v>12</v>
      </c>
      <c r="H42" s="11" t="s">
        <v>16</v>
      </c>
      <c r="I42" s="11" t="s">
        <v>13</v>
      </c>
      <c r="J42" s="33" t="str">
        <f t="shared" si="0"/>
        <v>19-Jul-2002</v>
      </c>
      <c r="K42" s="11">
        <f t="shared" si="1"/>
        <v>20</v>
      </c>
    </row>
    <row r="43" spans="1:11" x14ac:dyDescent="0.25">
      <c r="A43" s="11" t="s">
        <v>64</v>
      </c>
      <c r="B43" s="11">
        <v>2004</v>
      </c>
      <c r="C43" s="11" t="s">
        <v>37</v>
      </c>
      <c r="D43" s="29">
        <v>6</v>
      </c>
      <c r="E43" s="11">
        <v>0</v>
      </c>
      <c r="F43" s="20">
        <v>1135</v>
      </c>
      <c r="G43" s="11" t="s">
        <v>12</v>
      </c>
      <c r="H43" s="11" t="s">
        <v>12</v>
      </c>
      <c r="I43" s="11" t="s">
        <v>13</v>
      </c>
      <c r="J43" s="33" t="str">
        <f t="shared" si="0"/>
        <v>06-Oct-2004</v>
      </c>
      <c r="K43" s="11">
        <f t="shared" si="1"/>
        <v>18</v>
      </c>
    </row>
    <row r="44" spans="1:11" x14ac:dyDescent="0.25">
      <c r="A44" s="11" t="s">
        <v>65</v>
      </c>
      <c r="B44" s="11">
        <v>2004</v>
      </c>
      <c r="C44" s="11" t="s">
        <v>18</v>
      </c>
      <c r="D44" s="29">
        <v>11</v>
      </c>
      <c r="E44" s="11">
        <v>0</v>
      </c>
      <c r="F44" s="20">
        <v>1135.94</v>
      </c>
      <c r="G44" s="11" t="s">
        <v>12</v>
      </c>
      <c r="H44" s="11" t="s">
        <v>12</v>
      </c>
      <c r="I44" s="11" t="s">
        <v>13</v>
      </c>
      <c r="J44" s="33" t="str">
        <f t="shared" si="0"/>
        <v>11-Jun-2004</v>
      </c>
      <c r="K44" s="11">
        <f t="shared" si="1"/>
        <v>18</v>
      </c>
    </row>
    <row r="45" spans="1:11" x14ac:dyDescent="0.25">
      <c r="A45" s="11" t="s">
        <v>66</v>
      </c>
      <c r="B45" s="11">
        <v>2004</v>
      </c>
      <c r="C45" s="11" t="s">
        <v>15</v>
      </c>
      <c r="D45" s="29">
        <v>28</v>
      </c>
      <c r="E45" s="11">
        <v>0</v>
      </c>
      <c r="F45" s="20">
        <v>1136.4000000000001</v>
      </c>
      <c r="G45" s="11" t="s">
        <v>12</v>
      </c>
      <c r="H45" s="11" t="s">
        <v>12</v>
      </c>
      <c r="I45" s="11" t="s">
        <v>13</v>
      </c>
      <c r="J45" s="33" t="str">
        <f t="shared" si="0"/>
        <v>28-Nov-2004</v>
      </c>
      <c r="K45" s="11">
        <f t="shared" si="1"/>
        <v>18</v>
      </c>
    </row>
    <row r="46" spans="1:11" x14ac:dyDescent="0.25">
      <c r="A46" s="11" t="s">
        <v>67</v>
      </c>
      <c r="B46" s="11">
        <v>2002</v>
      </c>
      <c r="C46" s="11" t="s">
        <v>35</v>
      </c>
      <c r="D46" s="29">
        <v>11</v>
      </c>
      <c r="E46" s="11">
        <v>0</v>
      </c>
      <c r="F46" s="20">
        <v>1137</v>
      </c>
      <c r="G46" s="11" t="s">
        <v>12</v>
      </c>
      <c r="H46" s="11" t="s">
        <v>16</v>
      </c>
      <c r="I46" s="11" t="s">
        <v>13</v>
      </c>
      <c r="J46" s="33" t="str">
        <f t="shared" si="0"/>
        <v>11-Aug-2002</v>
      </c>
      <c r="K46" s="11">
        <f t="shared" si="1"/>
        <v>20</v>
      </c>
    </row>
    <row r="47" spans="1:11" x14ac:dyDescent="0.25">
      <c r="A47" s="11" t="s">
        <v>31</v>
      </c>
      <c r="B47" s="11">
        <v>2004</v>
      </c>
      <c r="C47" s="11" t="s">
        <v>15</v>
      </c>
      <c r="D47" s="29">
        <v>6</v>
      </c>
      <c r="E47" s="11">
        <v>0</v>
      </c>
      <c r="F47" s="20">
        <v>1137.01</v>
      </c>
      <c r="G47" s="11" t="s">
        <v>12</v>
      </c>
      <c r="H47" s="11" t="s">
        <v>16</v>
      </c>
      <c r="I47" s="11" t="s">
        <v>13</v>
      </c>
      <c r="J47" s="33" t="str">
        <f t="shared" si="0"/>
        <v>06-Nov-2004</v>
      </c>
      <c r="K47" s="11">
        <f t="shared" si="1"/>
        <v>18</v>
      </c>
    </row>
    <row r="48" spans="1:11" x14ac:dyDescent="0.25">
      <c r="A48" s="11" t="s">
        <v>68</v>
      </c>
      <c r="B48" s="11">
        <v>2004</v>
      </c>
      <c r="C48" s="11" t="s">
        <v>37</v>
      </c>
      <c r="D48" s="29">
        <v>15</v>
      </c>
      <c r="E48" s="11">
        <v>0</v>
      </c>
      <c r="F48" s="20">
        <v>1137.01</v>
      </c>
      <c r="G48" s="11" t="s">
        <v>12</v>
      </c>
      <c r="H48" s="11" t="s">
        <v>16</v>
      </c>
      <c r="I48" s="11" t="s">
        <v>13</v>
      </c>
      <c r="J48" s="33" t="str">
        <f t="shared" si="0"/>
        <v>15-Oct-2004</v>
      </c>
      <c r="K48" s="11">
        <f t="shared" si="1"/>
        <v>18</v>
      </c>
    </row>
    <row r="49" spans="1:11" x14ac:dyDescent="0.25">
      <c r="A49" s="11" t="s">
        <v>69</v>
      </c>
      <c r="B49" s="11">
        <v>2004</v>
      </c>
      <c r="C49" s="11" t="s">
        <v>15</v>
      </c>
      <c r="D49" s="29">
        <v>27</v>
      </c>
      <c r="E49" s="11">
        <v>0</v>
      </c>
      <c r="F49" s="20">
        <v>1137.47</v>
      </c>
      <c r="G49" s="11" t="s">
        <v>12</v>
      </c>
      <c r="H49" s="11" t="s">
        <v>11</v>
      </c>
      <c r="I49" s="11" t="s">
        <v>13</v>
      </c>
      <c r="J49" s="33" t="str">
        <f t="shared" si="0"/>
        <v>27-Nov-2004</v>
      </c>
      <c r="K49" s="11">
        <f t="shared" si="1"/>
        <v>18</v>
      </c>
    </row>
    <row r="50" spans="1:11" x14ac:dyDescent="0.25">
      <c r="A50" s="11" t="s">
        <v>70</v>
      </c>
      <c r="B50" s="11">
        <v>2001</v>
      </c>
      <c r="C50" s="11" t="s">
        <v>37</v>
      </c>
      <c r="D50" s="29">
        <v>25</v>
      </c>
      <c r="E50" s="11">
        <v>0</v>
      </c>
      <c r="F50" s="20">
        <v>1141</v>
      </c>
      <c r="G50" s="11" t="s">
        <v>12</v>
      </c>
      <c r="H50" s="11" t="s">
        <v>16</v>
      </c>
      <c r="I50" s="11" t="s">
        <v>13</v>
      </c>
      <c r="J50" s="33" t="str">
        <f t="shared" si="0"/>
        <v>25-Oct-2001</v>
      </c>
      <c r="K50" s="11">
        <f t="shared" si="1"/>
        <v>21</v>
      </c>
    </row>
    <row r="51" spans="1:11" x14ac:dyDescent="0.25">
      <c r="A51" s="11" t="s">
        <v>71</v>
      </c>
      <c r="B51" s="11">
        <v>2004</v>
      </c>
      <c r="C51" s="11" t="s">
        <v>20</v>
      </c>
      <c r="D51" s="29">
        <v>12</v>
      </c>
      <c r="E51" s="11">
        <v>0</v>
      </c>
      <c r="F51" s="20">
        <v>1141.45</v>
      </c>
      <c r="G51" s="11" t="s">
        <v>12</v>
      </c>
      <c r="H51" s="11" t="s">
        <v>12</v>
      </c>
      <c r="I51" s="11" t="s">
        <v>13</v>
      </c>
      <c r="J51" s="33" t="str">
        <f t="shared" si="0"/>
        <v>12-Sep-2004</v>
      </c>
      <c r="K51" s="11">
        <f t="shared" si="1"/>
        <v>18</v>
      </c>
    </row>
    <row r="52" spans="1:11" x14ac:dyDescent="0.25">
      <c r="A52" s="11" t="s">
        <v>72</v>
      </c>
      <c r="B52" s="11">
        <v>2002</v>
      </c>
      <c r="C52" s="11" t="s">
        <v>37</v>
      </c>
      <c r="D52" s="29">
        <v>1</v>
      </c>
      <c r="E52" s="11">
        <v>0</v>
      </c>
      <c r="F52" s="20">
        <v>1142</v>
      </c>
      <c r="G52" s="11" t="s">
        <v>12</v>
      </c>
      <c r="H52" s="11" t="s">
        <v>11</v>
      </c>
      <c r="I52" s="11" t="s">
        <v>42</v>
      </c>
      <c r="J52" s="33" t="str">
        <f t="shared" si="0"/>
        <v>01-Oct-2002</v>
      </c>
      <c r="K52" s="11">
        <f t="shared" si="1"/>
        <v>20</v>
      </c>
    </row>
    <row r="53" spans="1:11" x14ac:dyDescent="0.25">
      <c r="A53" s="11" t="s">
        <v>73</v>
      </c>
      <c r="B53" s="11">
        <v>2004</v>
      </c>
      <c r="C53" s="11" t="s">
        <v>18</v>
      </c>
      <c r="D53" s="29">
        <v>10</v>
      </c>
      <c r="E53" s="11">
        <v>0</v>
      </c>
      <c r="F53" s="20">
        <v>1146.8</v>
      </c>
      <c r="G53" s="11" t="s">
        <v>11</v>
      </c>
      <c r="H53" s="11" t="s">
        <v>11</v>
      </c>
      <c r="I53" s="11" t="s">
        <v>13</v>
      </c>
      <c r="J53" s="33" t="str">
        <f t="shared" si="0"/>
        <v>10-Jun-2004</v>
      </c>
      <c r="K53" s="11">
        <f t="shared" si="1"/>
        <v>18</v>
      </c>
    </row>
    <row r="54" spans="1:11" x14ac:dyDescent="0.25">
      <c r="A54" s="11" t="s">
        <v>74</v>
      </c>
      <c r="B54" s="11">
        <v>2003</v>
      </c>
      <c r="C54" s="11" t="s">
        <v>18</v>
      </c>
      <c r="D54" s="29">
        <v>12</v>
      </c>
      <c r="E54" s="11">
        <v>0</v>
      </c>
      <c r="F54" s="20">
        <v>1149</v>
      </c>
      <c r="G54" s="11" t="s">
        <v>11</v>
      </c>
      <c r="H54" s="11" t="s">
        <v>16</v>
      </c>
      <c r="I54" s="11" t="s">
        <v>23</v>
      </c>
      <c r="J54" s="33" t="str">
        <f t="shared" si="0"/>
        <v>12-Jun-2003</v>
      </c>
      <c r="K54" s="11">
        <f t="shared" si="1"/>
        <v>19</v>
      </c>
    </row>
    <row r="55" spans="1:11" x14ac:dyDescent="0.25">
      <c r="A55" s="11" t="s">
        <v>75</v>
      </c>
      <c r="B55" s="11">
        <v>2004</v>
      </c>
      <c r="C55" s="11" t="s">
        <v>10</v>
      </c>
      <c r="D55" s="29">
        <v>18</v>
      </c>
      <c r="E55" s="11">
        <v>0</v>
      </c>
      <c r="F55" s="20">
        <v>1149.4000000000001</v>
      </c>
      <c r="G55" s="11" t="s">
        <v>11</v>
      </c>
      <c r="H55" s="11" t="s">
        <v>11</v>
      </c>
      <c r="I55" s="11" t="s">
        <v>13</v>
      </c>
      <c r="J55" s="33" t="str">
        <f t="shared" si="0"/>
        <v>18-Jul-2004</v>
      </c>
      <c r="K55" s="11">
        <f t="shared" si="1"/>
        <v>18</v>
      </c>
    </row>
    <row r="56" spans="1:11" x14ac:dyDescent="0.25">
      <c r="A56" s="11" t="s">
        <v>76</v>
      </c>
      <c r="B56" s="11">
        <v>1994</v>
      </c>
      <c r="C56" s="11" t="s">
        <v>10</v>
      </c>
      <c r="D56" s="29">
        <v>26</v>
      </c>
      <c r="E56" s="11">
        <v>0</v>
      </c>
      <c r="F56" s="20">
        <v>1158.32</v>
      </c>
      <c r="G56" s="11" t="s">
        <v>11</v>
      </c>
      <c r="H56" s="11" t="s">
        <v>16</v>
      </c>
      <c r="I56" s="11" t="s">
        <v>13</v>
      </c>
      <c r="J56" s="33" t="str">
        <f t="shared" si="0"/>
        <v>26-Jul-1994</v>
      </c>
      <c r="K56" s="11">
        <f t="shared" si="1"/>
        <v>28</v>
      </c>
    </row>
    <row r="57" spans="1:11" x14ac:dyDescent="0.25">
      <c r="A57" s="11" t="s">
        <v>77</v>
      </c>
      <c r="B57" s="11">
        <v>2004</v>
      </c>
      <c r="C57" s="11" t="s">
        <v>15</v>
      </c>
      <c r="D57" s="29">
        <v>11</v>
      </c>
      <c r="E57" s="11">
        <v>0</v>
      </c>
      <c r="F57" s="20">
        <v>1163.46</v>
      </c>
      <c r="G57" s="11" t="s">
        <v>11</v>
      </c>
      <c r="H57" s="11" t="s">
        <v>12</v>
      </c>
      <c r="I57" s="11" t="s">
        <v>13</v>
      </c>
      <c r="J57" s="33" t="str">
        <f t="shared" si="0"/>
        <v>11-Nov-2004</v>
      </c>
      <c r="K57" s="11">
        <f t="shared" si="1"/>
        <v>18</v>
      </c>
    </row>
    <row r="58" spans="1:11" x14ac:dyDescent="0.25">
      <c r="A58" s="11" t="s">
        <v>78</v>
      </c>
      <c r="B58" s="11">
        <v>2002</v>
      </c>
      <c r="C58" s="11" t="s">
        <v>18</v>
      </c>
      <c r="D58" s="29">
        <v>11</v>
      </c>
      <c r="E58" s="11">
        <v>0</v>
      </c>
      <c r="F58" s="20">
        <v>1165</v>
      </c>
      <c r="G58" s="11" t="s">
        <v>11</v>
      </c>
      <c r="H58" s="11" t="s">
        <v>12</v>
      </c>
      <c r="I58" s="11" t="s">
        <v>23</v>
      </c>
      <c r="J58" s="33" t="str">
        <f t="shared" si="0"/>
        <v>11-Jun-2002</v>
      </c>
      <c r="K58" s="11">
        <f t="shared" si="1"/>
        <v>20</v>
      </c>
    </row>
    <row r="59" spans="1:11" x14ac:dyDescent="0.25">
      <c r="A59" s="11" t="s">
        <v>79</v>
      </c>
      <c r="B59" s="11">
        <v>2001</v>
      </c>
      <c r="C59" s="11" t="s">
        <v>15</v>
      </c>
      <c r="D59" s="29">
        <v>12</v>
      </c>
      <c r="E59" s="11">
        <v>0</v>
      </c>
      <c r="F59" s="20">
        <v>1167</v>
      </c>
      <c r="G59" s="11" t="s">
        <v>11</v>
      </c>
      <c r="H59" s="11" t="s">
        <v>16</v>
      </c>
      <c r="I59" s="11" t="s">
        <v>13</v>
      </c>
      <c r="J59" s="33" t="str">
        <f t="shared" si="0"/>
        <v>12-Nov-2001</v>
      </c>
      <c r="K59" s="11">
        <f t="shared" si="1"/>
        <v>21</v>
      </c>
    </row>
    <row r="60" spans="1:11" x14ac:dyDescent="0.25">
      <c r="A60" s="11" t="s">
        <v>80</v>
      </c>
      <c r="B60" s="11">
        <v>1996</v>
      </c>
      <c r="C60" s="11" t="s">
        <v>35</v>
      </c>
      <c r="D60" s="29">
        <v>11</v>
      </c>
      <c r="E60" s="11">
        <v>0</v>
      </c>
      <c r="F60" s="20">
        <v>1178</v>
      </c>
      <c r="G60" s="11" t="s">
        <v>11</v>
      </c>
      <c r="H60" s="11" t="s">
        <v>12</v>
      </c>
      <c r="I60" s="11" t="s">
        <v>13</v>
      </c>
      <c r="J60" s="33" t="str">
        <f t="shared" si="0"/>
        <v>11-Aug-1996</v>
      </c>
      <c r="K60" s="11">
        <f t="shared" si="1"/>
        <v>26</v>
      </c>
    </row>
    <row r="61" spans="1:11" x14ac:dyDescent="0.25">
      <c r="A61" s="11" t="s">
        <v>81</v>
      </c>
      <c r="B61" s="11">
        <v>1997</v>
      </c>
      <c r="C61" s="11" t="s">
        <v>18</v>
      </c>
      <c r="D61" s="29">
        <v>28</v>
      </c>
      <c r="E61" s="11">
        <v>0</v>
      </c>
      <c r="F61" s="20">
        <v>1178.07</v>
      </c>
      <c r="G61" s="11" t="s">
        <v>11</v>
      </c>
      <c r="H61" s="11" t="s">
        <v>11</v>
      </c>
      <c r="I61" s="11" t="s">
        <v>13</v>
      </c>
      <c r="J61" s="33" t="str">
        <f t="shared" si="0"/>
        <v>28-Jun-1997</v>
      </c>
      <c r="K61" s="11">
        <f t="shared" si="1"/>
        <v>25</v>
      </c>
    </row>
    <row r="62" spans="1:11" x14ac:dyDescent="0.25">
      <c r="A62" s="11" t="s">
        <v>82</v>
      </c>
      <c r="B62" s="11">
        <v>2002</v>
      </c>
      <c r="C62" s="11" t="s">
        <v>35</v>
      </c>
      <c r="D62" s="29">
        <v>26</v>
      </c>
      <c r="E62" s="11">
        <v>0</v>
      </c>
      <c r="F62" s="20">
        <v>1191</v>
      </c>
      <c r="G62" s="11" t="s">
        <v>11</v>
      </c>
      <c r="H62" s="11" t="s">
        <v>16</v>
      </c>
      <c r="I62" s="11" t="s">
        <v>13</v>
      </c>
      <c r="J62" s="33" t="str">
        <f t="shared" si="0"/>
        <v>26-Aug-2002</v>
      </c>
      <c r="K62" s="11">
        <f t="shared" si="1"/>
        <v>20</v>
      </c>
    </row>
    <row r="63" spans="1:11" x14ac:dyDescent="0.25">
      <c r="A63" s="11" t="s">
        <v>83</v>
      </c>
      <c r="B63" s="11">
        <v>1999</v>
      </c>
      <c r="C63" s="11" t="s">
        <v>18</v>
      </c>
      <c r="D63" s="29">
        <v>28</v>
      </c>
      <c r="E63" s="11">
        <v>0</v>
      </c>
      <c r="F63" s="20">
        <v>1200</v>
      </c>
      <c r="G63" s="11" t="s">
        <v>11</v>
      </c>
      <c r="H63" s="11" t="s">
        <v>12</v>
      </c>
      <c r="I63" s="11" t="s">
        <v>23</v>
      </c>
      <c r="J63" s="33" t="str">
        <f t="shared" si="0"/>
        <v>28-Jun-1999</v>
      </c>
      <c r="K63" s="11">
        <f t="shared" si="1"/>
        <v>23</v>
      </c>
    </row>
    <row r="64" spans="1:11" x14ac:dyDescent="0.25">
      <c r="A64" s="11" t="s">
        <v>84</v>
      </c>
      <c r="B64" s="11">
        <v>1992</v>
      </c>
      <c r="C64" s="11" t="s">
        <v>37</v>
      </c>
      <c r="D64" s="29">
        <v>6</v>
      </c>
      <c r="E64" s="11">
        <v>0</v>
      </c>
      <c r="F64" s="20">
        <v>1200.55</v>
      </c>
      <c r="G64" s="11" t="s">
        <v>11</v>
      </c>
      <c r="H64" s="11" t="s">
        <v>12</v>
      </c>
      <c r="I64" s="11" t="s">
        <v>13</v>
      </c>
      <c r="J64" s="33" t="str">
        <f t="shared" si="0"/>
        <v>06-Oct-1992</v>
      </c>
      <c r="K64" s="11">
        <f t="shared" si="1"/>
        <v>30</v>
      </c>
    </row>
    <row r="65" spans="1:11" x14ac:dyDescent="0.25">
      <c r="A65" s="11" t="s">
        <v>85</v>
      </c>
      <c r="B65" s="11">
        <v>2004</v>
      </c>
      <c r="C65" s="11" t="s">
        <v>18</v>
      </c>
      <c r="D65" s="29">
        <v>2</v>
      </c>
      <c r="E65" s="11">
        <v>0</v>
      </c>
      <c r="F65" s="20">
        <v>1210</v>
      </c>
      <c r="G65" s="11" t="s">
        <v>11</v>
      </c>
      <c r="H65" s="11" t="s">
        <v>16</v>
      </c>
      <c r="I65" s="11" t="s">
        <v>13</v>
      </c>
      <c r="J65" s="33" t="str">
        <f t="shared" si="0"/>
        <v>02-Jun-2004</v>
      </c>
      <c r="K65" s="11">
        <f t="shared" si="1"/>
        <v>19</v>
      </c>
    </row>
    <row r="66" spans="1:11" x14ac:dyDescent="0.25">
      <c r="A66" s="11" t="s">
        <v>86</v>
      </c>
      <c r="B66" s="11">
        <v>1996</v>
      </c>
      <c r="C66" s="11" t="s">
        <v>15</v>
      </c>
      <c r="D66" s="29">
        <v>4</v>
      </c>
      <c r="E66" s="11">
        <v>0</v>
      </c>
      <c r="F66" s="20">
        <v>1220</v>
      </c>
      <c r="G66" s="11" t="s">
        <v>11</v>
      </c>
      <c r="H66" s="11" t="s">
        <v>12</v>
      </c>
      <c r="I66" s="11" t="s">
        <v>23</v>
      </c>
      <c r="J66" s="33" t="str">
        <f t="shared" ref="J66:J129" si="2">TEXT(CONCATENATE(D66,C66,B66,),"DD-MMM-YYYY")</f>
        <v>04-Nov-1996</v>
      </c>
      <c r="K66" s="11">
        <f t="shared" si="1"/>
        <v>26</v>
      </c>
    </row>
    <row r="67" spans="1:11" x14ac:dyDescent="0.25">
      <c r="A67" s="11" t="s">
        <v>87</v>
      </c>
      <c r="B67" s="11">
        <v>2004</v>
      </c>
      <c r="C67" s="11" t="s">
        <v>10</v>
      </c>
      <c r="D67" s="29">
        <v>9</v>
      </c>
      <c r="E67" s="11">
        <v>0</v>
      </c>
      <c r="F67" s="20">
        <v>1224</v>
      </c>
      <c r="G67" s="11" t="s">
        <v>11</v>
      </c>
      <c r="H67" s="11" t="s">
        <v>16</v>
      </c>
      <c r="I67" s="11" t="s">
        <v>13</v>
      </c>
      <c r="J67" s="33" t="str">
        <f t="shared" si="2"/>
        <v>09-Jul-2004</v>
      </c>
      <c r="K67" s="11">
        <f t="shared" ref="K67:K130" si="3">DATEDIF(J67, "2023-06-08", "Y")</f>
        <v>18</v>
      </c>
    </row>
    <row r="68" spans="1:11" x14ac:dyDescent="0.25">
      <c r="A68" s="11" t="s">
        <v>88</v>
      </c>
      <c r="B68" s="11">
        <v>2004</v>
      </c>
      <c r="C68" s="11" t="s">
        <v>37</v>
      </c>
      <c r="D68" s="29">
        <v>16</v>
      </c>
      <c r="E68" s="11">
        <v>0</v>
      </c>
      <c r="F68" s="20">
        <v>1228</v>
      </c>
      <c r="G68" s="11" t="s">
        <v>11</v>
      </c>
      <c r="H68" s="11" t="s">
        <v>16</v>
      </c>
      <c r="I68" s="11" t="s">
        <v>23</v>
      </c>
      <c r="J68" s="33" t="str">
        <f t="shared" si="2"/>
        <v>16-Oct-2004</v>
      </c>
      <c r="K68" s="11">
        <f t="shared" si="3"/>
        <v>18</v>
      </c>
    </row>
    <row r="69" spans="1:11" x14ac:dyDescent="0.25">
      <c r="A69" s="11" t="s">
        <v>89</v>
      </c>
      <c r="B69" s="11">
        <v>1998</v>
      </c>
      <c r="C69" s="11" t="s">
        <v>10</v>
      </c>
      <c r="D69" s="29">
        <v>13</v>
      </c>
      <c r="E69" s="11">
        <v>0</v>
      </c>
      <c r="F69" s="20">
        <v>1234</v>
      </c>
      <c r="G69" s="11" t="s">
        <v>11</v>
      </c>
      <c r="H69" s="11" t="s">
        <v>16</v>
      </c>
      <c r="I69" s="11" t="s">
        <v>13</v>
      </c>
      <c r="J69" s="33" t="str">
        <f t="shared" si="2"/>
        <v>13-Jul-1998</v>
      </c>
      <c r="K69" s="11">
        <f t="shared" si="3"/>
        <v>24</v>
      </c>
    </row>
    <row r="70" spans="1:11" x14ac:dyDescent="0.25">
      <c r="A70" s="11" t="s">
        <v>90</v>
      </c>
      <c r="B70" s="11">
        <v>2002</v>
      </c>
      <c r="C70" s="11" t="s">
        <v>30</v>
      </c>
      <c r="D70" s="29">
        <v>12</v>
      </c>
      <c r="E70" s="11">
        <v>0</v>
      </c>
      <c r="F70" s="20">
        <v>1237</v>
      </c>
      <c r="G70" s="11" t="s">
        <v>11</v>
      </c>
      <c r="H70" s="11" t="s">
        <v>11</v>
      </c>
      <c r="I70" s="11" t="s">
        <v>13</v>
      </c>
      <c r="J70" s="33" t="str">
        <f t="shared" si="2"/>
        <v>12-Dec-2002</v>
      </c>
      <c r="K70" s="11">
        <f t="shared" si="3"/>
        <v>20</v>
      </c>
    </row>
    <row r="71" spans="1:11" x14ac:dyDescent="0.25">
      <c r="A71" s="11" t="s">
        <v>91</v>
      </c>
      <c r="B71" s="11">
        <v>1998</v>
      </c>
      <c r="C71" s="11" t="s">
        <v>37</v>
      </c>
      <c r="D71" s="29">
        <v>11</v>
      </c>
      <c r="E71" s="11">
        <v>0</v>
      </c>
      <c r="F71" s="20">
        <v>1240</v>
      </c>
      <c r="G71" s="11" t="s">
        <v>11</v>
      </c>
      <c r="H71" s="11" t="s">
        <v>16</v>
      </c>
      <c r="I71" s="11" t="s">
        <v>23</v>
      </c>
      <c r="J71" s="33" t="str">
        <f t="shared" si="2"/>
        <v>11-Oct-1998</v>
      </c>
      <c r="K71" s="11">
        <f t="shared" si="3"/>
        <v>24</v>
      </c>
    </row>
    <row r="72" spans="1:11" x14ac:dyDescent="0.25">
      <c r="A72" s="11" t="s">
        <v>92</v>
      </c>
      <c r="B72" s="11">
        <v>2002</v>
      </c>
      <c r="C72" s="11" t="s">
        <v>10</v>
      </c>
      <c r="D72" s="29">
        <v>1</v>
      </c>
      <c r="E72" s="11">
        <v>0</v>
      </c>
      <c r="F72" s="20">
        <v>1241</v>
      </c>
      <c r="G72" s="11" t="s">
        <v>11</v>
      </c>
      <c r="H72" s="11" t="s">
        <v>11</v>
      </c>
      <c r="I72" s="11" t="s">
        <v>13</v>
      </c>
      <c r="J72" s="33" t="str">
        <f t="shared" si="2"/>
        <v>01-Jul-2002</v>
      </c>
      <c r="K72" s="11">
        <f t="shared" si="3"/>
        <v>20</v>
      </c>
    </row>
    <row r="73" spans="1:11" x14ac:dyDescent="0.25">
      <c r="A73" s="11" t="s">
        <v>93</v>
      </c>
      <c r="B73" s="11">
        <v>2003</v>
      </c>
      <c r="C73" s="11" t="s">
        <v>35</v>
      </c>
      <c r="D73" s="29">
        <v>2</v>
      </c>
      <c r="E73" s="11">
        <v>0</v>
      </c>
      <c r="F73" s="20">
        <v>1241.57</v>
      </c>
      <c r="G73" s="11" t="s">
        <v>11</v>
      </c>
      <c r="H73" s="11" t="s">
        <v>11</v>
      </c>
      <c r="I73" s="11" t="s">
        <v>42</v>
      </c>
      <c r="J73" s="33" t="str">
        <f t="shared" si="2"/>
        <v>02-Aug-2003</v>
      </c>
      <c r="K73" s="11">
        <f t="shared" si="3"/>
        <v>19</v>
      </c>
    </row>
    <row r="74" spans="1:11" x14ac:dyDescent="0.25">
      <c r="A74" s="11" t="s">
        <v>94</v>
      </c>
      <c r="B74" s="11">
        <v>2003</v>
      </c>
      <c r="C74" s="11" t="s">
        <v>20</v>
      </c>
      <c r="D74" s="29">
        <v>15</v>
      </c>
      <c r="E74" s="11">
        <v>0</v>
      </c>
      <c r="F74" s="20">
        <v>1242.26</v>
      </c>
      <c r="G74" s="11" t="s">
        <v>11</v>
      </c>
      <c r="H74" s="11" t="s">
        <v>16</v>
      </c>
      <c r="I74" s="11" t="s">
        <v>42</v>
      </c>
      <c r="J74" s="33" t="str">
        <f t="shared" si="2"/>
        <v>15-Sep-2003</v>
      </c>
      <c r="K74" s="11">
        <f t="shared" si="3"/>
        <v>19</v>
      </c>
    </row>
    <row r="75" spans="1:11" x14ac:dyDescent="0.25">
      <c r="A75" s="11" t="s">
        <v>95</v>
      </c>
      <c r="B75" s="11">
        <v>2003</v>
      </c>
      <c r="C75" s="11" t="s">
        <v>20</v>
      </c>
      <c r="D75" s="29">
        <v>8</v>
      </c>
      <c r="E75" s="11">
        <v>0</v>
      </c>
      <c r="F75" s="20">
        <v>1242.82</v>
      </c>
      <c r="G75" s="11" t="s">
        <v>11</v>
      </c>
      <c r="H75" s="11" t="s">
        <v>16</v>
      </c>
      <c r="I75" s="11" t="s">
        <v>42</v>
      </c>
      <c r="J75" s="33" t="str">
        <f t="shared" si="2"/>
        <v>08-Sep-2003</v>
      </c>
      <c r="K75" s="11">
        <f t="shared" si="3"/>
        <v>19</v>
      </c>
    </row>
    <row r="76" spans="1:11" x14ac:dyDescent="0.25">
      <c r="A76" s="11" t="s">
        <v>96</v>
      </c>
      <c r="B76" s="11">
        <v>2003</v>
      </c>
      <c r="C76" s="11" t="s">
        <v>20</v>
      </c>
      <c r="D76" s="29">
        <v>15</v>
      </c>
      <c r="E76" s="11">
        <v>0</v>
      </c>
      <c r="F76" s="20">
        <v>1252.4100000000001</v>
      </c>
      <c r="G76" s="11" t="s">
        <v>11</v>
      </c>
      <c r="H76" s="11" t="s">
        <v>12</v>
      </c>
      <c r="I76" s="11" t="s">
        <v>42</v>
      </c>
      <c r="J76" s="33" t="str">
        <f t="shared" si="2"/>
        <v>15-Sep-2003</v>
      </c>
      <c r="K76" s="11">
        <f t="shared" si="3"/>
        <v>19</v>
      </c>
    </row>
    <row r="77" spans="1:11" x14ac:dyDescent="0.25">
      <c r="A77" s="11" t="s">
        <v>97</v>
      </c>
      <c r="B77" s="11">
        <v>1997</v>
      </c>
      <c r="C77" s="11" t="s">
        <v>15</v>
      </c>
      <c r="D77" s="29">
        <v>4</v>
      </c>
      <c r="E77" s="11">
        <v>0</v>
      </c>
      <c r="F77" s="20">
        <v>1253</v>
      </c>
      <c r="G77" s="11" t="s">
        <v>11</v>
      </c>
      <c r="H77" s="11" t="s">
        <v>11</v>
      </c>
      <c r="I77" s="11" t="s">
        <v>13</v>
      </c>
      <c r="J77" s="33" t="str">
        <f t="shared" si="2"/>
        <v>04-Nov-1997</v>
      </c>
      <c r="K77" s="11">
        <f t="shared" si="3"/>
        <v>25</v>
      </c>
    </row>
    <row r="78" spans="1:11" x14ac:dyDescent="0.25">
      <c r="A78" s="11" t="s">
        <v>98</v>
      </c>
      <c r="B78" s="11">
        <v>2003</v>
      </c>
      <c r="C78" s="11" t="s">
        <v>30</v>
      </c>
      <c r="D78" s="29">
        <v>10</v>
      </c>
      <c r="E78" s="11">
        <v>0</v>
      </c>
      <c r="F78" s="20">
        <v>1253.94</v>
      </c>
      <c r="G78" s="11" t="s">
        <v>11</v>
      </c>
      <c r="H78" s="11" t="s">
        <v>11</v>
      </c>
      <c r="I78" s="11" t="s">
        <v>42</v>
      </c>
      <c r="J78" s="33" t="str">
        <f t="shared" si="2"/>
        <v>10-Dec-2003</v>
      </c>
      <c r="K78" s="11">
        <f t="shared" si="3"/>
        <v>19</v>
      </c>
    </row>
    <row r="79" spans="1:11" x14ac:dyDescent="0.25">
      <c r="A79" s="11" t="s">
        <v>99</v>
      </c>
      <c r="B79" s="11">
        <v>2003</v>
      </c>
      <c r="C79" s="11" t="s">
        <v>37</v>
      </c>
      <c r="D79" s="29">
        <v>13</v>
      </c>
      <c r="E79" s="11">
        <v>0</v>
      </c>
      <c r="F79" s="20">
        <v>1256.3</v>
      </c>
      <c r="G79" s="11" t="s">
        <v>11</v>
      </c>
      <c r="H79" s="11" t="s">
        <v>12</v>
      </c>
      <c r="I79" s="11" t="s">
        <v>42</v>
      </c>
      <c r="J79" s="33" t="str">
        <f t="shared" si="2"/>
        <v>13-Oct-2003</v>
      </c>
      <c r="K79" s="11">
        <f t="shared" si="3"/>
        <v>19</v>
      </c>
    </row>
    <row r="80" spans="1:11" x14ac:dyDescent="0.25">
      <c r="A80" s="11" t="s">
        <v>100</v>
      </c>
      <c r="B80" s="11">
        <v>2003</v>
      </c>
      <c r="C80" s="11" t="s">
        <v>37</v>
      </c>
      <c r="D80" s="29">
        <v>30</v>
      </c>
      <c r="E80" s="11">
        <v>0</v>
      </c>
      <c r="F80" s="20">
        <v>1261.44</v>
      </c>
      <c r="G80" s="11" t="s">
        <v>11</v>
      </c>
      <c r="H80" s="11" t="s">
        <v>12</v>
      </c>
      <c r="I80" s="11" t="s">
        <v>42</v>
      </c>
      <c r="J80" s="33" t="str">
        <f t="shared" si="2"/>
        <v>30-Oct-2003</v>
      </c>
      <c r="K80" s="11">
        <f t="shared" si="3"/>
        <v>19</v>
      </c>
    </row>
    <row r="81" spans="1:11" x14ac:dyDescent="0.25">
      <c r="A81" s="11" t="s">
        <v>101</v>
      </c>
      <c r="B81" s="11">
        <v>2003</v>
      </c>
      <c r="C81" s="11" t="s">
        <v>35</v>
      </c>
      <c r="D81" s="29">
        <v>15</v>
      </c>
      <c r="E81" s="11">
        <v>0</v>
      </c>
      <c r="F81" s="20">
        <v>1261.8599999999999</v>
      </c>
      <c r="G81" s="11" t="s">
        <v>11</v>
      </c>
      <c r="H81" s="11" t="s">
        <v>12</v>
      </c>
      <c r="I81" s="11" t="s">
        <v>42</v>
      </c>
      <c r="J81" s="33" t="str">
        <f t="shared" si="2"/>
        <v>15-Aug-2003</v>
      </c>
      <c r="K81" s="11">
        <f t="shared" si="3"/>
        <v>19</v>
      </c>
    </row>
    <row r="82" spans="1:11" x14ac:dyDescent="0.25">
      <c r="A82" s="11" t="s">
        <v>102</v>
      </c>
      <c r="B82" s="11">
        <v>2003</v>
      </c>
      <c r="C82" s="11" t="s">
        <v>15</v>
      </c>
      <c r="D82" s="29">
        <v>21</v>
      </c>
      <c r="E82" s="11">
        <v>0</v>
      </c>
      <c r="F82" s="20">
        <v>1263.25</v>
      </c>
      <c r="G82" s="11" t="s">
        <v>11</v>
      </c>
      <c r="H82" s="11" t="s">
        <v>12</v>
      </c>
      <c r="I82" s="11" t="s">
        <v>42</v>
      </c>
      <c r="J82" s="33" t="str">
        <f t="shared" si="2"/>
        <v>21-Nov-2003</v>
      </c>
      <c r="K82" s="11">
        <f t="shared" si="3"/>
        <v>19</v>
      </c>
    </row>
    <row r="83" spans="1:11" x14ac:dyDescent="0.25">
      <c r="A83" s="11" t="s">
        <v>103</v>
      </c>
      <c r="B83" s="11">
        <v>2002</v>
      </c>
      <c r="C83" s="11" t="s">
        <v>30</v>
      </c>
      <c r="D83" s="29">
        <v>4</v>
      </c>
      <c r="E83" s="11">
        <v>0</v>
      </c>
      <c r="F83" s="20">
        <v>1267</v>
      </c>
      <c r="G83" s="11" t="s">
        <v>11</v>
      </c>
      <c r="H83" s="11" t="s">
        <v>16</v>
      </c>
      <c r="I83" s="11" t="s">
        <v>13</v>
      </c>
      <c r="J83" s="33" t="str">
        <f t="shared" si="2"/>
        <v>04-Dec-2002</v>
      </c>
      <c r="K83" s="11">
        <f t="shared" si="3"/>
        <v>20</v>
      </c>
    </row>
    <row r="84" spans="1:11" x14ac:dyDescent="0.25">
      <c r="A84" s="11" t="s">
        <v>104</v>
      </c>
      <c r="B84" s="11">
        <v>1997</v>
      </c>
      <c r="C84" s="11" t="s">
        <v>37</v>
      </c>
      <c r="D84" s="29">
        <v>26</v>
      </c>
      <c r="E84" s="11">
        <v>0</v>
      </c>
      <c r="F84" s="20">
        <v>1276</v>
      </c>
      <c r="G84" s="11" t="s">
        <v>11</v>
      </c>
      <c r="H84" s="11" t="s">
        <v>11</v>
      </c>
      <c r="I84" s="11" t="s">
        <v>23</v>
      </c>
      <c r="J84" s="33" t="str">
        <f t="shared" si="2"/>
        <v>26-Oct-1997</v>
      </c>
      <c r="K84" s="11">
        <f t="shared" si="3"/>
        <v>25</v>
      </c>
    </row>
    <row r="85" spans="1:11" x14ac:dyDescent="0.25">
      <c r="A85" s="11" t="s">
        <v>105</v>
      </c>
      <c r="B85" s="11">
        <v>2004</v>
      </c>
      <c r="C85" s="11" t="s">
        <v>20</v>
      </c>
      <c r="D85" s="29">
        <v>30</v>
      </c>
      <c r="E85" s="11">
        <v>0</v>
      </c>
      <c r="F85" s="20">
        <v>1283</v>
      </c>
      <c r="G85" s="11" t="s">
        <v>11</v>
      </c>
      <c r="H85" s="11" t="s">
        <v>16</v>
      </c>
      <c r="I85" s="11" t="s">
        <v>13</v>
      </c>
      <c r="J85" s="33" t="str">
        <f t="shared" si="2"/>
        <v>30-Sep-2004</v>
      </c>
      <c r="K85" s="11">
        <f t="shared" si="3"/>
        <v>18</v>
      </c>
    </row>
    <row r="86" spans="1:11" x14ac:dyDescent="0.25">
      <c r="A86" s="11" t="s">
        <v>106</v>
      </c>
      <c r="B86" s="11">
        <v>2004</v>
      </c>
      <c r="C86" s="11" t="s">
        <v>10</v>
      </c>
      <c r="D86" s="29">
        <v>28</v>
      </c>
      <c r="E86" s="11">
        <v>0</v>
      </c>
      <c r="F86" s="20">
        <v>1285</v>
      </c>
      <c r="G86" s="11" t="s">
        <v>11</v>
      </c>
      <c r="H86" s="11" t="s">
        <v>12</v>
      </c>
      <c r="I86" s="11" t="s">
        <v>13</v>
      </c>
      <c r="J86" s="33" t="str">
        <f t="shared" si="2"/>
        <v>28-Jul-2004</v>
      </c>
      <c r="K86" s="11">
        <f t="shared" si="3"/>
        <v>18</v>
      </c>
    </row>
    <row r="87" spans="1:11" x14ac:dyDescent="0.25">
      <c r="A87" s="11" t="s">
        <v>107</v>
      </c>
      <c r="B87" s="11">
        <v>2000</v>
      </c>
      <c r="C87" s="11" t="s">
        <v>18</v>
      </c>
      <c r="D87" s="29">
        <v>26</v>
      </c>
      <c r="E87" s="11">
        <v>0</v>
      </c>
      <c r="F87" s="20">
        <v>1286</v>
      </c>
      <c r="G87" s="11" t="s">
        <v>11</v>
      </c>
      <c r="H87" s="11" t="s">
        <v>11</v>
      </c>
      <c r="I87" s="11" t="s">
        <v>13</v>
      </c>
      <c r="J87" s="33" t="str">
        <f t="shared" si="2"/>
        <v>26-Jun-2000</v>
      </c>
      <c r="K87" s="11">
        <f t="shared" si="3"/>
        <v>22</v>
      </c>
    </row>
    <row r="88" spans="1:11" x14ac:dyDescent="0.25">
      <c r="A88" s="11" t="s">
        <v>108</v>
      </c>
      <c r="B88" s="11">
        <v>1998</v>
      </c>
      <c r="C88" s="11" t="s">
        <v>18</v>
      </c>
      <c r="D88" s="29">
        <v>4</v>
      </c>
      <c r="E88" s="11">
        <v>0</v>
      </c>
      <c r="F88" s="20">
        <v>1290.93</v>
      </c>
      <c r="G88" s="11" t="s">
        <v>11</v>
      </c>
      <c r="H88" s="11" t="s">
        <v>11</v>
      </c>
      <c r="I88" s="11" t="s">
        <v>13</v>
      </c>
      <c r="J88" s="33" t="str">
        <f t="shared" si="2"/>
        <v>04-Jun-1998</v>
      </c>
      <c r="K88" s="11">
        <f t="shared" si="3"/>
        <v>25</v>
      </c>
    </row>
    <row r="89" spans="1:11" x14ac:dyDescent="0.25">
      <c r="A89" s="11" t="s">
        <v>109</v>
      </c>
      <c r="B89" s="11">
        <v>2001</v>
      </c>
      <c r="C89" s="11" t="s">
        <v>15</v>
      </c>
      <c r="D89" s="29">
        <v>29</v>
      </c>
      <c r="E89" s="11">
        <v>0</v>
      </c>
      <c r="F89" s="20">
        <v>1293</v>
      </c>
      <c r="G89" s="11" t="s">
        <v>11</v>
      </c>
      <c r="H89" s="11" t="s">
        <v>12</v>
      </c>
      <c r="I89" s="11" t="s">
        <v>23</v>
      </c>
      <c r="J89" s="33" t="str">
        <f t="shared" si="2"/>
        <v>29-Nov-2001</v>
      </c>
      <c r="K89" s="11">
        <f t="shared" si="3"/>
        <v>21</v>
      </c>
    </row>
    <row r="90" spans="1:11" x14ac:dyDescent="0.25">
      <c r="A90" s="11" t="s">
        <v>110</v>
      </c>
      <c r="B90" s="11">
        <v>2002</v>
      </c>
      <c r="C90" s="11" t="s">
        <v>30</v>
      </c>
      <c r="D90" s="29">
        <v>10</v>
      </c>
      <c r="E90" s="11">
        <v>0</v>
      </c>
      <c r="F90" s="20">
        <v>1304</v>
      </c>
      <c r="G90" s="11" t="s">
        <v>11</v>
      </c>
      <c r="H90" s="11" t="s">
        <v>11</v>
      </c>
      <c r="I90" s="11" t="s">
        <v>23</v>
      </c>
      <c r="J90" s="33" t="str">
        <f t="shared" si="2"/>
        <v>10-Dec-2002</v>
      </c>
      <c r="K90" s="11">
        <f t="shared" si="3"/>
        <v>20</v>
      </c>
    </row>
    <row r="91" spans="1:11" x14ac:dyDescent="0.25">
      <c r="A91" s="11" t="s">
        <v>111</v>
      </c>
      <c r="B91" s="11">
        <v>1999</v>
      </c>
      <c r="C91" s="11" t="s">
        <v>30</v>
      </c>
      <c r="D91" s="29">
        <v>2</v>
      </c>
      <c r="E91" s="11">
        <v>0</v>
      </c>
      <c r="F91" s="20">
        <v>1304</v>
      </c>
      <c r="G91" s="11" t="s">
        <v>11</v>
      </c>
      <c r="H91" s="11" t="s">
        <v>11</v>
      </c>
      <c r="I91" s="11" t="s">
        <v>13</v>
      </c>
      <c r="J91" s="33" t="str">
        <f t="shared" si="2"/>
        <v>02-Dec-1999</v>
      </c>
      <c r="K91" s="11">
        <f t="shared" si="3"/>
        <v>23</v>
      </c>
    </row>
    <row r="92" spans="1:11" x14ac:dyDescent="0.25">
      <c r="A92" s="11" t="s">
        <v>112</v>
      </c>
      <c r="B92" s="11">
        <v>2002</v>
      </c>
      <c r="C92" s="11" t="s">
        <v>37</v>
      </c>
      <c r="D92" s="29">
        <v>13</v>
      </c>
      <c r="E92" s="11">
        <v>0</v>
      </c>
      <c r="F92" s="20">
        <v>1315</v>
      </c>
      <c r="G92" s="11" t="s">
        <v>11</v>
      </c>
      <c r="H92" s="11" t="s">
        <v>11</v>
      </c>
      <c r="I92" s="11" t="s">
        <v>13</v>
      </c>
      <c r="J92" s="33" t="str">
        <f t="shared" si="2"/>
        <v>13-Oct-2002</v>
      </c>
      <c r="K92" s="11">
        <f t="shared" si="3"/>
        <v>20</v>
      </c>
    </row>
    <row r="93" spans="1:11" x14ac:dyDescent="0.25">
      <c r="A93" s="11" t="s">
        <v>113</v>
      </c>
      <c r="B93" s="11">
        <v>1999</v>
      </c>
      <c r="C93" s="11" t="s">
        <v>37</v>
      </c>
      <c r="D93" s="29">
        <v>14</v>
      </c>
      <c r="E93" s="11">
        <v>0</v>
      </c>
      <c r="F93" s="20">
        <v>1329.17</v>
      </c>
      <c r="G93" s="11" t="s">
        <v>11</v>
      </c>
      <c r="H93" s="11" t="s">
        <v>12</v>
      </c>
      <c r="I93" s="11" t="s">
        <v>13</v>
      </c>
      <c r="J93" s="33" t="str">
        <f t="shared" si="2"/>
        <v>14-Oct-1999</v>
      </c>
      <c r="K93" s="11">
        <f t="shared" si="3"/>
        <v>23</v>
      </c>
    </row>
    <row r="94" spans="1:11" x14ac:dyDescent="0.25">
      <c r="A94" s="11" t="s">
        <v>114</v>
      </c>
      <c r="B94" s="11">
        <v>1998</v>
      </c>
      <c r="C94" s="11" t="s">
        <v>10</v>
      </c>
      <c r="D94" s="29">
        <v>12</v>
      </c>
      <c r="E94" s="11">
        <v>0</v>
      </c>
      <c r="F94" s="20">
        <v>1332.61</v>
      </c>
      <c r="G94" s="11" t="s">
        <v>11</v>
      </c>
      <c r="H94" s="11" t="s">
        <v>12</v>
      </c>
      <c r="I94" s="11" t="s">
        <v>13</v>
      </c>
      <c r="J94" s="33" t="str">
        <f t="shared" si="2"/>
        <v>12-Jul-1998</v>
      </c>
      <c r="K94" s="11">
        <f t="shared" si="3"/>
        <v>24</v>
      </c>
    </row>
    <row r="95" spans="1:11" x14ac:dyDescent="0.25">
      <c r="A95" s="11" t="s">
        <v>115</v>
      </c>
      <c r="B95" s="11">
        <v>1995</v>
      </c>
      <c r="C95" s="11" t="s">
        <v>10</v>
      </c>
      <c r="D95" s="29">
        <v>30</v>
      </c>
      <c r="E95" s="11">
        <v>0</v>
      </c>
      <c r="F95" s="20">
        <v>1338</v>
      </c>
      <c r="G95" s="11" t="s">
        <v>11</v>
      </c>
      <c r="H95" s="11" t="s">
        <v>12</v>
      </c>
      <c r="I95" s="11" t="s">
        <v>23</v>
      </c>
      <c r="J95" s="33" t="str">
        <f t="shared" si="2"/>
        <v>30-Jul-1995</v>
      </c>
      <c r="K95" s="11">
        <f t="shared" si="3"/>
        <v>27</v>
      </c>
    </row>
    <row r="96" spans="1:11" x14ac:dyDescent="0.25">
      <c r="A96" s="11" t="s">
        <v>116</v>
      </c>
      <c r="B96" s="11">
        <v>1997</v>
      </c>
      <c r="C96" s="11" t="s">
        <v>15</v>
      </c>
      <c r="D96" s="29">
        <v>7</v>
      </c>
      <c r="E96" s="11">
        <v>0</v>
      </c>
      <c r="F96" s="20">
        <v>1341.16</v>
      </c>
      <c r="G96" s="11" t="s">
        <v>11</v>
      </c>
      <c r="H96" s="11" t="s">
        <v>11</v>
      </c>
      <c r="I96" s="11" t="s">
        <v>23</v>
      </c>
      <c r="J96" s="33" t="str">
        <f t="shared" si="2"/>
        <v>07-Nov-1997</v>
      </c>
      <c r="K96" s="11">
        <f t="shared" si="3"/>
        <v>25</v>
      </c>
    </row>
    <row r="97" spans="1:11" x14ac:dyDescent="0.25">
      <c r="A97" s="11" t="s">
        <v>117</v>
      </c>
      <c r="B97" s="11">
        <v>1998</v>
      </c>
      <c r="C97" s="11" t="s">
        <v>30</v>
      </c>
      <c r="D97" s="29">
        <v>3</v>
      </c>
      <c r="E97" s="11">
        <v>0</v>
      </c>
      <c r="F97" s="20">
        <v>1359</v>
      </c>
      <c r="G97" s="11" t="s">
        <v>11</v>
      </c>
      <c r="H97" s="11" t="s">
        <v>16</v>
      </c>
      <c r="I97" s="11" t="s">
        <v>13</v>
      </c>
      <c r="J97" s="33" t="str">
        <f t="shared" si="2"/>
        <v>03-Dec-1998</v>
      </c>
      <c r="K97" s="11">
        <f t="shared" si="3"/>
        <v>24</v>
      </c>
    </row>
    <row r="98" spans="1:11" x14ac:dyDescent="0.25">
      <c r="A98" s="11" t="s">
        <v>118</v>
      </c>
      <c r="B98" s="11">
        <v>2002</v>
      </c>
      <c r="C98" s="11" t="s">
        <v>35</v>
      </c>
      <c r="D98" s="29">
        <v>15</v>
      </c>
      <c r="E98" s="11">
        <v>0</v>
      </c>
      <c r="F98" s="20">
        <v>1382</v>
      </c>
      <c r="G98" s="11" t="s">
        <v>11</v>
      </c>
      <c r="H98" s="11" t="s">
        <v>16</v>
      </c>
      <c r="I98" s="11" t="s">
        <v>13</v>
      </c>
      <c r="J98" s="33" t="str">
        <f t="shared" si="2"/>
        <v>15-Aug-2002</v>
      </c>
      <c r="K98" s="11">
        <f t="shared" si="3"/>
        <v>20</v>
      </c>
    </row>
    <row r="99" spans="1:11" x14ac:dyDescent="0.25">
      <c r="A99" s="11" t="s">
        <v>119</v>
      </c>
      <c r="B99" s="11">
        <v>1999</v>
      </c>
      <c r="C99" s="11" t="s">
        <v>10</v>
      </c>
      <c r="D99" s="29">
        <v>6</v>
      </c>
      <c r="E99" s="11">
        <v>0</v>
      </c>
      <c r="F99" s="20">
        <v>1389</v>
      </c>
      <c r="G99" s="11" t="s">
        <v>11</v>
      </c>
      <c r="H99" s="11" t="s">
        <v>11</v>
      </c>
      <c r="I99" s="11" t="s">
        <v>13</v>
      </c>
      <c r="J99" s="33" t="str">
        <f t="shared" si="2"/>
        <v>06-Jul-1999</v>
      </c>
      <c r="K99" s="11">
        <f t="shared" si="3"/>
        <v>23</v>
      </c>
    </row>
    <row r="100" spans="1:11" x14ac:dyDescent="0.25">
      <c r="A100" s="11" t="s">
        <v>120</v>
      </c>
      <c r="B100" s="11">
        <v>2002</v>
      </c>
      <c r="C100" s="11" t="s">
        <v>15</v>
      </c>
      <c r="D100" s="29">
        <v>14</v>
      </c>
      <c r="E100" s="11">
        <v>0</v>
      </c>
      <c r="F100" s="20">
        <v>1390</v>
      </c>
      <c r="G100" s="11" t="s">
        <v>11</v>
      </c>
      <c r="H100" s="11" t="s">
        <v>11</v>
      </c>
      <c r="I100" s="11" t="s">
        <v>13</v>
      </c>
      <c r="J100" s="33" t="str">
        <f t="shared" si="2"/>
        <v>14-Nov-2002</v>
      </c>
      <c r="K100" s="11">
        <f t="shared" si="3"/>
        <v>20</v>
      </c>
    </row>
    <row r="101" spans="1:11" x14ac:dyDescent="0.25">
      <c r="A101" s="11" t="s">
        <v>121</v>
      </c>
      <c r="B101" s="11">
        <v>2002</v>
      </c>
      <c r="C101" s="11" t="s">
        <v>30</v>
      </c>
      <c r="D101" s="29">
        <v>22</v>
      </c>
      <c r="E101" s="11">
        <v>0</v>
      </c>
      <c r="F101" s="20">
        <v>1391.53</v>
      </c>
      <c r="G101" s="11" t="s">
        <v>11</v>
      </c>
      <c r="H101" s="11" t="s">
        <v>16</v>
      </c>
      <c r="I101" s="11" t="s">
        <v>13</v>
      </c>
      <c r="J101" s="33" t="str">
        <f t="shared" si="2"/>
        <v>22-Dec-2002</v>
      </c>
      <c r="K101" s="11">
        <f t="shared" si="3"/>
        <v>20</v>
      </c>
    </row>
    <row r="102" spans="1:11" x14ac:dyDescent="0.25">
      <c r="A102" s="11" t="s">
        <v>122</v>
      </c>
      <c r="B102" s="11">
        <v>1998</v>
      </c>
      <c r="C102" s="11" t="s">
        <v>20</v>
      </c>
      <c r="D102" s="29">
        <v>5</v>
      </c>
      <c r="E102" s="11">
        <v>0</v>
      </c>
      <c r="F102" s="20">
        <v>1400.44</v>
      </c>
      <c r="G102" s="11" t="s">
        <v>11</v>
      </c>
      <c r="H102" s="11" t="s">
        <v>11</v>
      </c>
      <c r="I102" s="11" t="s">
        <v>13</v>
      </c>
      <c r="J102" s="33" t="str">
        <f t="shared" si="2"/>
        <v>05-Sep-1998</v>
      </c>
      <c r="K102" s="11">
        <f t="shared" si="3"/>
        <v>24</v>
      </c>
    </row>
    <row r="103" spans="1:11" x14ac:dyDescent="0.25">
      <c r="A103" s="11" t="s">
        <v>123</v>
      </c>
      <c r="B103" s="11">
        <v>1997</v>
      </c>
      <c r="C103" s="11" t="s">
        <v>37</v>
      </c>
      <c r="D103" s="29">
        <v>27</v>
      </c>
      <c r="E103" s="11">
        <v>0</v>
      </c>
      <c r="F103" s="20">
        <v>1402</v>
      </c>
      <c r="G103" s="11" t="s">
        <v>11</v>
      </c>
      <c r="H103" s="11" t="s">
        <v>12</v>
      </c>
      <c r="I103" s="11" t="s">
        <v>42</v>
      </c>
      <c r="J103" s="33" t="str">
        <f t="shared" si="2"/>
        <v>27-Oct-1997</v>
      </c>
      <c r="K103" s="11">
        <f t="shared" si="3"/>
        <v>25</v>
      </c>
    </row>
    <row r="104" spans="1:11" x14ac:dyDescent="0.25">
      <c r="A104" s="11" t="s">
        <v>124</v>
      </c>
      <c r="B104" s="11">
        <v>1996</v>
      </c>
      <c r="C104" s="11" t="s">
        <v>18</v>
      </c>
      <c r="D104" s="29">
        <v>23</v>
      </c>
      <c r="E104" s="11">
        <v>0</v>
      </c>
      <c r="F104" s="20">
        <v>1417</v>
      </c>
      <c r="G104" s="11" t="s">
        <v>11</v>
      </c>
      <c r="H104" s="11" t="s">
        <v>12</v>
      </c>
      <c r="I104" s="11" t="s">
        <v>13</v>
      </c>
      <c r="J104" s="33" t="str">
        <f t="shared" si="2"/>
        <v>23-Jun-1996</v>
      </c>
      <c r="K104" s="11">
        <f t="shared" si="3"/>
        <v>26</v>
      </c>
    </row>
    <row r="105" spans="1:11" x14ac:dyDescent="0.25">
      <c r="A105" s="11" t="s">
        <v>125</v>
      </c>
      <c r="B105" s="11">
        <v>2001</v>
      </c>
      <c r="C105" s="11" t="s">
        <v>35</v>
      </c>
      <c r="D105" s="29">
        <v>23</v>
      </c>
      <c r="E105" s="11">
        <v>0</v>
      </c>
      <c r="F105" s="20">
        <v>1421</v>
      </c>
      <c r="G105" s="11" t="s">
        <v>11</v>
      </c>
      <c r="H105" s="11" t="s">
        <v>11</v>
      </c>
      <c r="I105" s="11" t="s">
        <v>13</v>
      </c>
      <c r="J105" s="33" t="str">
        <f t="shared" si="2"/>
        <v>23-Aug-2001</v>
      </c>
      <c r="K105" s="11">
        <f t="shared" si="3"/>
        <v>21</v>
      </c>
    </row>
    <row r="106" spans="1:11" x14ac:dyDescent="0.25">
      <c r="A106" s="11" t="s">
        <v>126</v>
      </c>
      <c r="B106" s="11">
        <v>1997</v>
      </c>
      <c r="C106" s="11" t="s">
        <v>30</v>
      </c>
      <c r="D106" s="29">
        <v>5</v>
      </c>
      <c r="E106" s="11">
        <v>0</v>
      </c>
      <c r="F106" s="20">
        <v>1422</v>
      </c>
      <c r="G106" s="11" t="s">
        <v>11</v>
      </c>
      <c r="H106" s="11" t="s">
        <v>11</v>
      </c>
      <c r="I106" s="11" t="s">
        <v>13</v>
      </c>
      <c r="J106" s="33" t="str">
        <f t="shared" si="2"/>
        <v>05-Dec-1997</v>
      </c>
      <c r="K106" s="11">
        <f t="shared" si="3"/>
        <v>25</v>
      </c>
    </row>
    <row r="107" spans="1:11" x14ac:dyDescent="0.25">
      <c r="A107" s="11" t="s">
        <v>127</v>
      </c>
      <c r="B107" s="11">
        <v>2000</v>
      </c>
      <c r="C107" s="11" t="s">
        <v>20</v>
      </c>
      <c r="D107" s="29">
        <v>1</v>
      </c>
      <c r="E107" s="11">
        <v>0</v>
      </c>
      <c r="F107" s="20">
        <v>1438</v>
      </c>
      <c r="G107" s="11" t="s">
        <v>11</v>
      </c>
      <c r="H107" s="11" t="s">
        <v>11</v>
      </c>
      <c r="I107" s="11" t="s">
        <v>13</v>
      </c>
      <c r="J107" s="33" t="str">
        <f t="shared" si="2"/>
        <v>01-Sep-2000</v>
      </c>
      <c r="K107" s="11">
        <f t="shared" si="3"/>
        <v>22</v>
      </c>
    </row>
    <row r="108" spans="1:11" x14ac:dyDescent="0.25">
      <c r="A108" s="11" t="s">
        <v>128</v>
      </c>
      <c r="B108" s="11">
        <v>1997</v>
      </c>
      <c r="C108" s="11" t="s">
        <v>18</v>
      </c>
      <c r="D108" s="29">
        <v>19</v>
      </c>
      <c r="E108" s="11">
        <v>0</v>
      </c>
      <c r="F108" s="20">
        <v>1445</v>
      </c>
      <c r="G108" s="11" t="s">
        <v>11</v>
      </c>
      <c r="H108" s="11" t="s">
        <v>16</v>
      </c>
      <c r="I108" s="11" t="s">
        <v>13</v>
      </c>
      <c r="J108" s="33" t="str">
        <f t="shared" si="2"/>
        <v>19-Jun-1997</v>
      </c>
      <c r="K108" s="11">
        <f t="shared" si="3"/>
        <v>25</v>
      </c>
    </row>
    <row r="109" spans="1:11" x14ac:dyDescent="0.25">
      <c r="A109" s="11" t="s">
        <v>129</v>
      </c>
      <c r="B109" s="11">
        <v>2003</v>
      </c>
      <c r="C109" s="11" t="s">
        <v>18</v>
      </c>
      <c r="D109" s="29">
        <v>20</v>
      </c>
      <c r="E109" s="11">
        <v>0</v>
      </c>
      <c r="F109" s="20">
        <v>1467</v>
      </c>
      <c r="G109" s="11" t="s">
        <v>11</v>
      </c>
      <c r="H109" s="11" t="s">
        <v>11</v>
      </c>
      <c r="I109" s="11" t="s">
        <v>13</v>
      </c>
      <c r="J109" s="33" t="str">
        <f t="shared" si="2"/>
        <v>20-Jun-2003</v>
      </c>
      <c r="K109" s="11">
        <f t="shared" si="3"/>
        <v>19</v>
      </c>
    </row>
    <row r="110" spans="1:11" x14ac:dyDescent="0.25">
      <c r="A110" s="11" t="s">
        <v>130</v>
      </c>
      <c r="B110" s="11">
        <v>1998</v>
      </c>
      <c r="C110" s="11" t="s">
        <v>30</v>
      </c>
      <c r="D110" s="29">
        <v>7</v>
      </c>
      <c r="E110" s="11">
        <v>0</v>
      </c>
      <c r="F110" s="20">
        <v>1477</v>
      </c>
      <c r="G110" s="11" t="s">
        <v>11</v>
      </c>
      <c r="H110" s="11" t="s">
        <v>16</v>
      </c>
      <c r="I110" s="11" t="s">
        <v>13</v>
      </c>
      <c r="J110" s="33" t="str">
        <f t="shared" si="2"/>
        <v>07-Dec-1998</v>
      </c>
      <c r="K110" s="11">
        <f t="shared" si="3"/>
        <v>24</v>
      </c>
    </row>
    <row r="111" spans="1:11" x14ac:dyDescent="0.25">
      <c r="A111" s="11" t="s">
        <v>131</v>
      </c>
      <c r="B111" s="11">
        <v>1997</v>
      </c>
      <c r="C111" s="11" t="s">
        <v>18</v>
      </c>
      <c r="D111" s="29">
        <v>9</v>
      </c>
      <c r="E111" s="11">
        <v>0</v>
      </c>
      <c r="F111" s="20">
        <v>1481</v>
      </c>
      <c r="G111" s="11" t="s">
        <v>11</v>
      </c>
      <c r="H111" s="11" t="s">
        <v>16</v>
      </c>
      <c r="I111" s="11" t="s">
        <v>23</v>
      </c>
      <c r="J111" s="33" t="str">
        <f t="shared" si="2"/>
        <v>09-Jun-1997</v>
      </c>
      <c r="K111" s="11">
        <f t="shared" si="3"/>
        <v>25</v>
      </c>
    </row>
    <row r="112" spans="1:11" x14ac:dyDescent="0.25">
      <c r="A112" s="11" t="s">
        <v>132</v>
      </c>
      <c r="B112" s="11">
        <v>1995</v>
      </c>
      <c r="C112" s="11" t="s">
        <v>37</v>
      </c>
      <c r="D112" s="29">
        <v>7</v>
      </c>
      <c r="E112" s="11">
        <v>0</v>
      </c>
      <c r="F112" s="20">
        <v>1493</v>
      </c>
      <c r="G112" s="11" t="s">
        <v>11</v>
      </c>
      <c r="H112" s="11" t="s">
        <v>12</v>
      </c>
      <c r="I112" s="11" t="s">
        <v>13</v>
      </c>
      <c r="J112" s="33" t="str">
        <f t="shared" si="2"/>
        <v>07-Oct-1995</v>
      </c>
      <c r="K112" s="11">
        <f t="shared" si="3"/>
        <v>27</v>
      </c>
    </row>
    <row r="113" spans="1:11" x14ac:dyDescent="0.25">
      <c r="A113" s="11" t="s">
        <v>133</v>
      </c>
      <c r="B113" s="11">
        <v>1998</v>
      </c>
      <c r="C113" s="11" t="s">
        <v>18</v>
      </c>
      <c r="D113" s="29">
        <v>19</v>
      </c>
      <c r="E113" s="11">
        <v>0</v>
      </c>
      <c r="F113" s="20">
        <v>1497</v>
      </c>
      <c r="G113" s="11" t="s">
        <v>11</v>
      </c>
      <c r="H113" s="11" t="s">
        <v>11</v>
      </c>
      <c r="I113" s="11" t="s">
        <v>13</v>
      </c>
      <c r="J113" s="33" t="str">
        <f t="shared" si="2"/>
        <v>19-Jun-1998</v>
      </c>
      <c r="K113" s="11">
        <f t="shared" si="3"/>
        <v>24</v>
      </c>
    </row>
    <row r="114" spans="1:11" x14ac:dyDescent="0.25">
      <c r="A114" s="11" t="s">
        <v>134</v>
      </c>
      <c r="B114" s="11">
        <v>2001</v>
      </c>
      <c r="C114" s="11" t="s">
        <v>35</v>
      </c>
      <c r="D114" s="29">
        <v>25</v>
      </c>
      <c r="E114" s="11">
        <v>0</v>
      </c>
      <c r="F114" s="20">
        <v>1515.34</v>
      </c>
      <c r="G114" s="11" t="s">
        <v>11</v>
      </c>
      <c r="H114" s="11" t="s">
        <v>12</v>
      </c>
      <c r="I114" s="11" t="s">
        <v>13</v>
      </c>
      <c r="J114" s="33" t="str">
        <f t="shared" si="2"/>
        <v>25-Aug-2001</v>
      </c>
      <c r="K114" s="11">
        <f t="shared" si="3"/>
        <v>21</v>
      </c>
    </row>
    <row r="115" spans="1:11" x14ac:dyDescent="0.25">
      <c r="A115" s="11" t="s">
        <v>135</v>
      </c>
      <c r="B115" s="11">
        <v>2001</v>
      </c>
      <c r="C115" s="11" t="s">
        <v>10</v>
      </c>
      <c r="D115" s="29">
        <v>7</v>
      </c>
      <c r="E115" s="11">
        <v>0</v>
      </c>
      <c r="F115" s="20">
        <v>1526.31</v>
      </c>
      <c r="G115" s="11" t="s">
        <v>11</v>
      </c>
      <c r="H115" s="11" t="s">
        <v>12</v>
      </c>
      <c r="I115" s="11" t="s">
        <v>42</v>
      </c>
      <c r="J115" s="33" t="str">
        <f t="shared" si="2"/>
        <v>07-Jul-2001</v>
      </c>
      <c r="K115" s="11">
        <f t="shared" si="3"/>
        <v>21</v>
      </c>
    </row>
    <row r="116" spans="1:11" x14ac:dyDescent="0.25">
      <c r="A116" s="11" t="s">
        <v>136</v>
      </c>
      <c r="B116" s="11">
        <v>2001</v>
      </c>
      <c r="C116" s="11" t="s">
        <v>18</v>
      </c>
      <c r="D116" s="29">
        <v>2</v>
      </c>
      <c r="E116" s="11">
        <v>0</v>
      </c>
      <c r="F116" s="20">
        <v>1532.47</v>
      </c>
      <c r="G116" s="11" t="s">
        <v>11</v>
      </c>
      <c r="H116" s="11" t="s">
        <v>11</v>
      </c>
      <c r="I116" s="11" t="s">
        <v>13</v>
      </c>
      <c r="J116" s="33" t="str">
        <f t="shared" si="2"/>
        <v>02-Jun-2001</v>
      </c>
      <c r="K116" s="11">
        <f t="shared" si="3"/>
        <v>22</v>
      </c>
    </row>
    <row r="117" spans="1:11" x14ac:dyDescent="0.25">
      <c r="A117" s="11" t="s">
        <v>137</v>
      </c>
      <c r="B117" s="11">
        <v>2001</v>
      </c>
      <c r="C117" s="11" t="s">
        <v>30</v>
      </c>
      <c r="D117" s="29">
        <v>5</v>
      </c>
      <c r="E117" s="11">
        <v>0</v>
      </c>
      <c r="F117" s="20">
        <v>1534.3</v>
      </c>
      <c r="G117" s="11" t="s">
        <v>11</v>
      </c>
      <c r="H117" s="11" t="s">
        <v>11</v>
      </c>
      <c r="I117" s="11" t="s">
        <v>13</v>
      </c>
      <c r="J117" s="33" t="str">
        <f t="shared" si="2"/>
        <v>05-Dec-2001</v>
      </c>
      <c r="K117" s="11">
        <f t="shared" si="3"/>
        <v>21</v>
      </c>
    </row>
    <row r="118" spans="1:11" x14ac:dyDescent="0.25">
      <c r="A118" s="11" t="s">
        <v>138</v>
      </c>
      <c r="B118" s="11">
        <v>1992</v>
      </c>
      <c r="C118" s="11" t="s">
        <v>20</v>
      </c>
      <c r="D118" s="29">
        <v>22</v>
      </c>
      <c r="E118" s="11">
        <v>0</v>
      </c>
      <c r="F118" s="20">
        <v>1566.88</v>
      </c>
      <c r="G118" s="11" t="s">
        <v>11</v>
      </c>
      <c r="H118" s="11" t="s">
        <v>16</v>
      </c>
      <c r="I118" s="11" t="s">
        <v>13</v>
      </c>
      <c r="J118" s="33" t="str">
        <f t="shared" si="2"/>
        <v>22-Sep-1992</v>
      </c>
      <c r="K118" s="11">
        <f t="shared" si="3"/>
        <v>30</v>
      </c>
    </row>
    <row r="119" spans="1:11" x14ac:dyDescent="0.25">
      <c r="A119" s="11" t="s">
        <v>139</v>
      </c>
      <c r="B119" s="11">
        <v>2004</v>
      </c>
      <c r="C119" s="11" t="s">
        <v>15</v>
      </c>
      <c r="D119" s="29">
        <v>19</v>
      </c>
      <c r="E119" s="11">
        <v>0</v>
      </c>
      <c r="F119" s="20">
        <v>1607.51</v>
      </c>
      <c r="G119" s="11" t="s">
        <v>11</v>
      </c>
      <c r="H119" s="11" t="s">
        <v>12</v>
      </c>
      <c r="I119" s="11" t="s">
        <v>13</v>
      </c>
      <c r="J119" s="33" t="str">
        <f t="shared" si="2"/>
        <v>19-Nov-2004</v>
      </c>
      <c r="K119" s="11">
        <f t="shared" si="3"/>
        <v>18</v>
      </c>
    </row>
    <row r="120" spans="1:11" x14ac:dyDescent="0.25">
      <c r="A120" s="11" t="s">
        <v>140</v>
      </c>
      <c r="B120" s="11">
        <v>2004</v>
      </c>
      <c r="C120" s="11" t="s">
        <v>10</v>
      </c>
      <c r="D120" s="29">
        <v>22</v>
      </c>
      <c r="E120" s="11">
        <v>0</v>
      </c>
      <c r="F120" s="20">
        <v>1615.77</v>
      </c>
      <c r="G120" s="11" t="s">
        <v>11</v>
      </c>
      <c r="H120" s="11" t="s">
        <v>16</v>
      </c>
      <c r="I120" s="11" t="s">
        <v>13</v>
      </c>
      <c r="J120" s="33" t="str">
        <f t="shared" si="2"/>
        <v>22-Jul-2004</v>
      </c>
      <c r="K120" s="11">
        <f t="shared" si="3"/>
        <v>18</v>
      </c>
    </row>
    <row r="121" spans="1:11" x14ac:dyDescent="0.25">
      <c r="A121" s="11" t="s">
        <v>141</v>
      </c>
      <c r="B121" s="11">
        <v>1995</v>
      </c>
      <c r="C121" s="11" t="s">
        <v>35</v>
      </c>
      <c r="D121" s="29">
        <v>5</v>
      </c>
      <c r="E121" s="11">
        <v>0</v>
      </c>
      <c r="F121" s="20">
        <v>1617.16</v>
      </c>
      <c r="G121" s="11" t="s">
        <v>11</v>
      </c>
      <c r="H121" s="11" t="s">
        <v>16</v>
      </c>
      <c r="I121" s="11" t="s">
        <v>13</v>
      </c>
      <c r="J121" s="33" t="str">
        <f t="shared" si="2"/>
        <v>05-Aug-1995</v>
      </c>
      <c r="K121" s="11">
        <f t="shared" si="3"/>
        <v>27</v>
      </c>
    </row>
    <row r="122" spans="1:11" x14ac:dyDescent="0.25">
      <c r="A122" s="11" t="s">
        <v>142</v>
      </c>
      <c r="B122" s="11">
        <v>2003</v>
      </c>
      <c r="C122" s="11" t="s">
        <v>20</v>
      </c>
      <c r="D122" s="29">
        <v>14</v>
      </c>
      <c r="E122" s="11">
        <v>0</v>
      </c>
      <c r="F122" s="20">
        <v>1621.34</v>
      </c>
      <c r="G122" s="11" t="s">
        <v>11</v>
      </c>
      <c r="H122" s="11" t="s">
        <v>11</v>
      </c>
      <c r="I122" s="11" t="s">
        <v>23</v>
      </c>
      <c r="J122" s="33" t="str">
        <f t="shared" si="2"/>
        <v>14-Sep-2003</v>
      </c>
      <c r="K122" s="11">
        <f t="shared" si="3"/>
        <v>19</v>
      </c>
    </row>
    <row r="123" spans="1:11" x14ac:dyDescent="0.25">
      <c r="A123" s="11" t="s">
        <v>143</v>
      </c>
      <c r="B123" s="11">
        <v>2004</v>
      </c>
      <c r="C123" s="11" t="s">
        <v>35</v>
      </c>
      <c r="D123" s="29">
        <v>21</v>
      </c>
      <c r="E123" s="11">
        <v>0</v>
      </c>
      <c r="F123" s="20">
        <v>1621.88</v>
      </c>
      <c r="G123" s="11" t="s">
        <v>11</v>
      </c>
      <c r="H123" s="11" t="s">
        <v>11</v>
      </c>
      <c r="I123" s="11" t="s">
        <v>13</v>
      </c>
      <c r="J123" s="33" t="str">
        <f t="shared" si="2"/>
        <v>21-Aug-2004</v>
      </c>
      <c r="K123" s="11">
        <f t="shared" si="3"/>
        <v>18</v>
      </c>
    </row>
    <row r="124" spans="1:11" x14ac:dyDescent="0.25">
      <c r="A124" s="11" t="s">
        <v>144</v>
      </c>
      <c r="B124" s="11">
        <v>2004</v>
      </c>
      <c r="C124" s="11" t="s">
        <v>10</v>
      </c>
      <c r="D124" s="29">
        <v>25</v>
      </c>
      <c r="E124" s="11">
        <v>0</v>
      </c>
      <c r="F124" s="20">
        <v>1622.19</v>
      </c>
      <c r="G124" s="11" t="s">
        <v>11</v>
      </c>
      <c r="H124" s="11" t="s">
        <v>16</v>
      </c>
      <c r="I124" s="11" t="s">
        <v>13</v>
      </c>
      <c r="J124" s="33" t="str">
        <f t="shared" si="2"/>
        <v>25-Jul-2004</v>
      </c>
      <c r="K124" s="11">
        <f t="shared" si="3"/>
        <v>18</v>
      </c>
    </row>
    <row r="125" spans="1:11" x14ac:dyDescent="0.25">
      <c r="A125" s="11" t="s">
        <v>145</v>
      </c>
      <c r="B125" s="11">
        <v>2003</v>
      </c>
      <c r="C125" s="11" t="s">
        <v>20</v>
      </c>
      <c r="D125" s="29">
        <v>9</v>
      </c>
      <c r="E125" s="11">
        <v>0</v>
      </c>
      <c r="F125" s="20">
        <v>1625.43</v>
      </c>
      <c r="G125" s="11" t="s">
        <v>11</v>
      </c>
      <c r="H125" s="11" t="s">
        <v>12</v>
      </c>
      <c r="I125" s="11" t="s">
        <v>23</v>
      </c>
      <c r="J125" s="33" t="str">
        <f t="shared" si="2"/>
        <v>09-Sep-2003</v>
      </c>
      <c r="K125" s="11">
        <f t="shared" si="3"/>
        <v>19</v>
      </c>
    </row>
    <row r="126" spans="1:11" x14ac:dyDescent="0.25">
      <c r="A126" s="11" t="s">
        <v>146</v>
      </c>
      <c r="B126" s="11">
        <v>2003</v>
      </c>
      <c r="C126" s="11" t="s">
        <v>30</v>
      </c>
      <c r="D126" s="29">
        <v>4</v>
      </c>
      <c r="E126" s="11">
        <v>0</v>
      </c>
      <c r="F126" s="20">
        <v>1627.28</v>
      </c>
      <c r="G126" s="11" t="s">
        <v>11</v>
      </c>
      <c r="H126" s="11" t="s">
        <v>11</v>
      </c>
      <c r="I126" s="11" t="s">
        <v>23</v>
      </c>
      <c r="J126" s="33" t="str">
        <f t="shared" si="2"/>
        <v>04-Dec-2003</v>
      </c>
      <c r="K126" s="11">
        <f t="shared" si="3"/>
        <v>19</v>
      </c>
    </row>
    <row r="127" spans="1:11" x14ac:dyDescent="0.25">
      <c r="A127" s="11" t="s">
        <v>147</v>
      </c>
      <c r="B127" s="11">
        <v>2003</v>
      </c>
      <c r="C127" s="11" t="s">
        <v>10</v>
      </c>
      <c r="D127" s="29">
        <v>17</v>
      </c>
      <c r="E127" s="11">
        <v>0</v>
      </c>
      <c r="F127" s="20">
        <v>1628.47</v>
      </c>
      <c r="G127" s="11" t="s">
        <v>11</v>
      </c>
      <c r="H127" s="11" t="s">
        <v>16</v>
      </c>
      <c r="I127" s="11" t="s">
        <v>23</v>
      </c>
      <c r="J127" s="33" t="str">
        <f t="shared" si="2"/>
        <v>17-Jul-2003</v>
      </c>
      <c r="K127" s="11">
        <f t="shared" si="3"/>
        <v>19</v>
      </c>
    </row>
    <row r="128" spans="1:11" x14ac:dyDescent="0.25">
      <c r="A128" s="11" t="s">
        <v>148</v>
      </c>
      <c r="B128" s="11">
        <v>2004</v>
      </c>
      <c r="C128" s="11" t="s">
        <v>37</v>
      </c>
      <c r="D128" s="29">
        <v>4</v>
      </c>
      <c r="E128" s="11">
        <v>0</v>
      </c>
      <c r="F128" s="20">
        <v>1629.83</v>
      </c>
      <c r="G128" s="11" t="s">
        <v>11</v>
      </c>
      <c r="H128" s="11" t="s">
        <v>11</v>
      </c>
      <c r="I128" s="11" t="s">
        <v>13</v>
      </c>
      <c r="J128" s="33" t="str">
        <f t="shared" si="2"/>
        <v>04-Oct-2004</v>
      </c>
      <c r="K128" s="11">
        <f t="shared" si="3"/>
        <v>18</v>
      </c>
    </row>
    <row r="129" spans="1:11" x14ac:dyDescent="0.25">
      <c r="A129" s="11" t="s">
        <v>149</v>
      </c>
      <c r="B129" s="11">
        <v>2004</v>
      </c>
      <c r="C129" s="11" t="s">
        <v>30</v>
      </c>
      <c r="D129" s="29">
        <v>5</v>
      </c>
      <c r="E129" s="11">
        <v>0</v>
      </c>
      <c r="F129" s="20">
        <v>1631.67</v>
      </c>
      <c r="G129" s="11" t="s">
        <v>11</v>
      </c>
      <c r="H129" s="11" t="s">
        <v>12</v>
      </c>
      <c r="I129" s="11" t="s">
        <v>13</v>
      </c>
      <c r="J129" s="33" t="str">
        <f t="shared" si="2"/>
        <v>05-Dec-2004</v>
      </c>
      <c r="K129" s="11">
        <f t="shared" si="3"/>
        <v>18</v>
      </c>
    </row>
    <row r="130" spans="1:11" x14ac:dyDescent="0.25">
      <c r="A130" s="11" t="s">
        <v>150</v>
      </c>
      <c r="B130" s="11">
        <v>2004</v>
      </c>
      <c r="C130" s="11" t="s">
        <v>10</v>
      </c>
      <c r="D130" s="29">
        <v>9</v>
      </c>
      <c r="E130" s="11">
        <v>0</v>
      </c>
      <c r="F130" s="20">
        <v>1631.82</v>
      </c>
      <c r="G130" s="11" t="s">
        <v>11</v>
      </c>
      <c r="H130" s="11" t="s">
        <v>16</v>
      </c>
      <c r="I130" s="11" t="s">
        <v>13</v>
      </c>
      <c r="J130" s="33" t="str">
        <f t="shared" ref="J130:J193" si="4">TEXT(CONCATENATE(D130,C130,B130,),"DD-MMM-YYYY")</f>
        <v>09-Jul-2004</v>
      </c>
      <c r="K130" s="11">
        <f t="shared" si="3"/>
        <v>18</v>
      </c>
    </row>
    <row r="131" spans="1:11" x14ac:dyDescent="0.25">
      <c r="A131" s="11" t="s">
        <v>151</v>
      </c>
      <c r="B131" s="11">
        <v>2003</v>
      </c>
      <c r="C131" s="11" t="s">
        <v>37</v>
      </c>
      <c r="D131" s="29">
        <v>3</v>
      </c>
      <c r="E131" s="11">
        <v>0</v>
      </c>
      <c r="F131" s="20">
        <v>1632.04</v>
      </c>
      <c r="G131" s="11" t="s">
        <v>11</v>
      </c>
      <c r="H131" s="11" t="s">
        <v>11</v>
      </c>
      <c r="I131" s="11" t="s">
        <v>23</v>
      </c>
      <c r="J131" s="33" t="str">
        <f t="shared" si="4"/>
        <v>03-Oct-2003</v>
      </c>
      <c r="K131" s="11">
        <f t="shared" ref="K131:K194" si="5">DATEDIF(J131, "2023-06-08", "Y")</f>
        <v>19</v>
      </c>
    </row>
    <row r="132" spans="1:11" x14ac:dyDescent="0.25">
      <c r="A132" s="11" t="s">
        <v>152</v>
      </c>
      <c r="B132" s="11">
        <v>2003</v>
      </c>
      <c r="C132" s="11" t="s">
        <v>20</v>
      </c>
      <c r="D132" s="29">
        <v>16</v>
      </c>
      <c r="E132" s="11">
        <v>0</v>
      </c>
      <c r="F132" s="20">
        <v>1632.56</v>
      </c>
      <c r="G132" s="11" t="s">
        <v>11</v>
      </c>
      <c r="H132" s="11" t="s">
        <v>11</v>
      </c>
      <c r="I132" s="11" t="s">
        <v>23</v>
      </c>
      <c r="J132" s="33" t="str">
        <f t="shared" si="4"/>
        <v>16-Sep-2003</v>
      </c>
      <c r="K132" s="11">
        <f t="shared" si="5"/>
        <v>19</v>
      </c>
    </row>
    <row r="133" spans="1:11" x14ac:dyDescent="0.25">
      <c r="A133" s="11" t="s">
        <v>153</v>
      </c>
      <c r="B133" s="11">
        <v>2004</v>
      </c>
      <c r="C133" s="11" t="s">
        <v>30</v>
      </c>
      <c r="D133" s="29">
        <v>13</v>
      </c>
      <c r="E133" s="11">
        <v>0</v>
      </c>
      <c r="F133" s="20">
        <v>1633.04</v>
      </c>
      <c r="G133" s="11" t="s">
        <v>11</v>
      </c>
      <c r="H133" s="11" t="s">
        <v>11</v>
      </c>
      <c r="I133" s="11" t="s">
        <v>13</v>
      </c>
      <c r="J133" s="33" t="str">
        <f t="shared" si="4"/>
        <v>13-Dec-2004</v>
      </c>
      <c r="K133" s="11">
        <f t="shared" si="5"/>
        <v>18</v>
      </c>
    </row>
    <row r="134" spans="1:11" x14ac:dyDescent="0.25">
      <c r="A134" s="11" t="s">
        <v>154</v>
      </c>
      <c r="B134" s="11">
        <v>2004</v>
      </c>
      <c r="C134" s="11" t="s">
        <v>35</v>
      </c>
      <c r="D134" s="29">
        <v>8</v>
      </c>
      <c r="E134" s="11">
        <v>0</v>
      </c>
      <c r="F134" s="20">
        <v>1633.96</v>
      </c>
      <c r="G134" s="11" t="s">
        <v>11</v>
      </c>
      <c r="H134" s="11" t="s">
        <v>16</v>
      </c>
      <c r="I134" s="11" t="s">
        <v>13</v>
      </c>
      <c r="J134" s="33" t="str">
        <f t="shared" si="4"/>
        <v>08-Aug-2004</v>
      </c>
      <c r="K134" s="11">
        <f t="shared" si="5"/>
        <v>18</v>
      </c>
    </row>
    <row r="135" spans="1:11" x14ac:dyDescent="0.25">
      <c r="A135" s="11" t="s">
        <v>155</v>
      </c>
      <c r="B135" s="11">
        <v>2004</v>
      </c>
      <c r="C135" s="11" t="s">
        <v>18</v>
      </c>
      <c r="D135" s="29">
        <v>13</v>
      </c>
      <c r="E135" s="11">
        <v>0</v>
      </c>
      <c r="F135" s="20">
        <v>1634.57</v>
      </c>
      <c r="G135" s="11" t="s">
        <v>11</v>
      </c>
      <c r="H135" s="11" t="s">
        <v>11</v>
      </c>
      <c r="I135" s="11" t="s">
        <v>13</v>
      </c>
      <c r="J135" s="33" t="str">
        <f t="shared" si="4"/>
        <v>13-Jun-2004</v>
      </c>
      <c r="K135" s="11">
        <f t="shared" si="5"/>
        <v>18</v>
      </c>
    </row>
    <row r="136" spans="1:11" x14ac:dyDescent="0.25">
      <c r="A136" s="11" t="s">
        <v>156</v>
      </c>
      <c r="B136" s="11">
        <v>2003</v>
      </c>
      <c r="C136" s="11" t="s">
        <v>30</v>
      </c>
      <c r="D136" s="29">
        <v>30</v>
      </c>
      <c r="E136" s="11">
        <v>0</v>
      </c>
      <c r="F136" s="20">
        <v>1635.73</v>
      </c>
      <c r="G136" s="11" t="s">
        <v>11</v>
      </c>
      <c r="H136" s="11" t="s">
        <v>12</v>
      </c>
      <c r="I136" s="11" t="s">
        <v>23</v>
      </c>
      <c r="J136" s="33" t="str">
        <f t="shared" si="4"/>
        <v>30-Dec-2003</v>
      </c>
      <c r="K136" s="11">
        <f t="shared" si="5"/>
        <v>19</v>
      </c>
    </row>
    <row r="137" spans="1:11" x14ac:dyDescent="0.25">
      <c r="A137" s="11" t="s">
        <v>157</v>
      </c>
      <c r="B137" s="11">
        <v>2003</v>
      </c>
      <c r="C137" s="11" t="s">
        <v>20</v>
      </c>
      <c r="D137" s="29">
        <v>16</v>
      </c>
      <c r="E137" s="11">
        <v>0</v>
      </c>
      <c r="F137" s="20">
        <v>1639.56</v>
      </c>
      <c r="G137" s="11" t="s">
        <v>11</v>
      </c>
      <c r="H137" s="11" t="s">
        <v>11</v>
      </c>
      <c r="I137" s="11" t="s">
        <v>23</v>
      </c>
      <c r="J137" s="33" t="str">
        <f t="shared" si="4"/>
        <v>16-Sep-2003</v>
      </c>
      <c r="K137" s="11">
        <f t="shared" si="5"/>
        <v>19</v>
      </c>
    </row>
    <row r="138" spans="1:11" x14ac:dyDescent="0.25">
      <c r="A138" s="11" t="s">
        <v>158</v>
      </c>
      <c r="B138" s="11">
        <v>2003</v>
      </c>
      <c r="C138" s="11" t="s">
        <v>35</v>
      </c>
      <c r="D138" s="29">
        <v>21</v>
      </c>
      <c r="E138" s="11">
        <v>0</v>
      </c>
      <c r="F138" s="20">
        <v>1639.56</v>
      </c>
      <c r="G138" s="11" t="s">
        <v>11</v>
      </c>
      <c r="H138" s="11" t="s">
        <v>11</v>
      </c>
      <c r="I138" s="11" t="s">
        <v>23</v>
      </c>
      <c r="J138" s="33" t="str">
        <f t="shared" si="4"/>
        <v>21-Aug-2003</v>
      </c>
      <c r="K138" s="11">
        <f t="shared" si="5"/>
        <v>19</v>
      </c>
    </row>
    <row r="139" spans="1:11" x14ac:dyDescent="0.25">
      <c r="A139" s="11" t="s">
        <v>159</v>
      </c>
      <c r="B139" s="11">
        <v>2003</v>
      </c>
      <c r="C139" s="11" t="s">
        <v>30</v>
      </c>
      <c r="D139" s="29">
        <v>30</v>
      </c>
      <c r="E139" s="11">
        <v>0</v>
      </c>
      <c r="F139" s="20">
        <v>1646.43</v>
      </c>
      <c r="G139" s="11" t="s">
        <v>11</v>
      </c>
      <c r="H139" s="11" t="s">
        <v>16</v>
      </c>
      <c r="I139" s="11" t="s">
        <v>23</v>
      </c>
      <c r="J139" s="33" t="str">
        <f t="shared" si="4"/>
        <v>30-Dec-2003</v>
      </c>
      <c r="K139" s="11">
        <f t="shared" si="5"/>
        <v>19</v>
      </c>
    </row>
    <row r="140" spans="1:11" x14ac:dyDescent="0.25">
      <c r="A140" s="11" t="s">
        <v>160</v>
      </c>
      <c r="B140" s="11">
        <v>2000</v>
      </c>
      <c r="C140" s="11" t="s">
        <v>37</v>
      </c>
      <c r="D140" s="29">
        <v>23</v>
      </c>
      <c r="E140" s="11">
        <v>0</v>
      </c>
      <c r="F140" s="20">
        <v>1665</v>
      </c>
      <c r="G140" s="11" t="s">
        <v>11</v>
      </c>
      <c r="H140" s="11" t="s">
        <v>11</v>
      </c>
      <c r="I140" s="11" t="s">
        <v>13</v>
      </c>
      <c r="J140" s="33" t="str">
        <f t="shared" si="4"/>
        <v>23-Oct-2000</v>
      </c>
      <c r="K140" s="11">
        <f t="shared" si="5"/>
        <v>22</v>
      </c>
    </row>
    <row r="141" spans="1:11" x14ac:dyDescent="0.25">
      <c r="A141" s="11" t="s">
        <v>161</v>
      </c>
      <c r="B141" s="11">
        <v>2000</v>
      </c>
      <c r="C141" s="11" t="s">
        <v>18</v>
      </c>
      <c r="D141" s="29">
        <v>10</v>
      </c>
      <c r="E141" s="11">
        <v>0</v>
      </c>
      <c r="F141" s="20">
        <v>1674.63</v>
      </c>
      <c r="G141" s="11" t="s">
        <v>11</v>
      </c>
      <c r="H141" s="11" t="s">
        <v>11</v>
      </c>
      <c r="I141" s="11" t="s">
        <v>13</v>
      </c>
      <c r="J141" s="33" t="str">
        <f t="shared" si="4"/>
        <v>10-Jun-2000</v>
      </c>
      <c r="K141" s="11">
        <f t="shared" si="5"/>
        <v>22</v>
      </c>
    </row>
    <row r="142" spans="1:11" x14ac:dyDescent="0.25">
      <c r="A142" s="11" t="s">
        <v>162</v>
      </c>
      <c r="B142" s="11">
        <v>2000</v>
      </c>
      <c r="C142" s="11" t="s">
        <v>37</v>
      </c>
      <c r="D142" s="29">
        <v>21</v>
      </c>
      <c r="E142" s="11">
        <v>0</v>
      </c>
      <c r="F142" s="20">
        <v>1682.6</v>
      </c>
      <c r="G142" s="11" t="s">
        <v>11</v>
      </c>
      <c r="H142" s="11" t="s">
        <v>11</v>
      </c>
      <c r="I142" s="11" t="s">
        <v>42</v>
      </c>
      <c r="J142" s="33" t="str">
        <f t="shared" si="4"/>
        <v>21-Oct-2000</v>
      </c>
      <c r="K142" s="11">
        <f t="shared" si="5"/>
        <v>22</v>
      </c>
    </row>
    <row r="143" spans="1:11" x14ac:dyDescent="0.25">
      <c r="A143" s="11" t="s">
        <v>163</v>
      </c>
      <c r="B143" s="11">
        <v>2004</v>
      </c>
      <c r="C143" s="11" t="s">
        <v>15</v>
      </c>
      <c r="D143" s="29">
        <v>17</v>
      </c>
      <c r="E143" s="11">
        <v>0</v>
      </c>
      <c r="F143" s="20">
        <v>1694.8</v>
      </c>
      <c r="G143" s="11" t="s">
        <v>11</v>
      </c>
      <c r="H143" s="11" t="s">
        <v>11</v>
      </c>
      <c r="I143" s="11" t="s">
        <v>164</v>
      </c>
      <c r="J143" s="33" t="str">
        <f t="shared" si="4"/>
        <v>17-Nov-2004</v>
      </c>
      <c r="K143" s="11">
        <f t="shared" si="5"/>
        <v>18</v>
      </c>
    </row>
    <row r="144" spans="1:11" x14ac:dyDescent="0.25">
      <c r="A144" s="11" t="s">
        <v>165</v>
      </c>
      <c r="B144" s="11">
        <v>2004</v>
      </c>
      <c r="C144" s="11" t="s">
        <v>30</v>
      </c>
      <c r="D144" s="29">
        <v>10</v>
      </c>
      <c r="E144" s="11">
        <v>0</v>
      </c>
      <c r="F144" s="20">
        <v>1702.46</v>
      </c>
      <c r="G144" s="11" t="s">
        <v>11</v>
      </c>
      <c r="H144" s="11" t="s">
        <v>12</v>
      </c>
      <c r="I144" s="11" t="s">
        <v>166</v>
      </c>
      <c r="J144" s="33" t="str">
        <f t="shared" si="4"/>
        <v>10-Dec-2004</v>
      </c>
      <c r="K144" s="11">
        <f t="shared" si="5"/>
        <v>18</v>
      </c>
    </row>
    <row r="145" spans="1:11" x14ac:dyDescent="0.25">
      <c r="A145" s="11" t="s">
        <v>167</v>
      </c>
      <c r="B145" s="11">
        <v>2004</v>
      </c>
      <c r="C145" s="11" t="s">
        <v>15</v>
      </c>
      <c r="D145" s="29">
        <v>7</v>
      </c>
      <c r="E145" s="11">
        <v>0</v>
      </c>
      <c r="F145" s="20">
        <v>1704.57</v>
      </c>
      <c r="G145" s="11" t="s">
        <v>11</v>
      </c>
      <c r="H145" s="11" t="s">
        <v>16</v>
      </c>
      <c r="I145" s="11" t="s">
        <v>168</v>
      </c>
      <c r="J145" s="33" t="str">
        <f t="shared" si="4"/>
        <v>07-Nov-2004</v>
      </c>
      <c r="K145" s="11">
        <f t="shared" si="5"/>
        <v>18</v>
      </c>
    </row>
    <row r="146" spans="1:11" x14ac:dyDescent="0.25">
      <c r="A146" s="11" t="s">
        <v>169</v>
      </c>
      <c r="B146" s="11">
        <v>2004</v>
      </c>
      <c r="C146" s="11" t="s">
        <v>30</v>
      </c>
      <c r="D146" s="29">
        <v>14</v>
      </c>
      <c r="E146" s="11">
        <v>0</v>
      </c>
      <c r="F146" s="20">
        <v>1704.7</v>
      </c>
      <c r="G146" s="11" t="s">
        <v>11</v>
      </c>
      <c r="H146" s="11" t="s">
        <v>12</v>
      </c>
      <c r="I146" s="11" t="s">
        <v>170</v>
      </c>
      <c r="J146" s="33" t="str">
        <f t="shared" si="4"/>
        <v>14-Dec-2004</v>
      </c>
      <c r="K146" s="11">
        <f t="shared" si="5"/>
        <v>18</v>
      </c>
    </row>
    <row r="147" spans="1:11" x14ac:dyDescent="0.25">
      <c r="A147" s="11" t="s">
        <v>171</v>
      </c>
      <c r="B147" s="11">
        <v>2004</v>
      </c>
      <c r="C147" s="11" t="s">
        <v>30</v>
      </c>
      <c r="D147" s="29">
        <v>6</v>
      </c>
      <c r="E147" s="11">
        <v>0</v>
      </c>
      <c r="F147" s="20">
        <v>1705.62</v>
      </c>
      <c r="G147" s="11" t="s">
        <v>11</v>
      </c>
      <c r="H147" s="11" t="s">
        <v>11</v>
      </c>
      <c r="I147" s="11" t="s">
        <v>164</v>
      </c>
      <c r="J147" s="33" t="str">
        <f t="shared" si="4"/>
        <v>06-Dec-2004</v>
      </c>
      <c r="K147" s="11">
        <f t="shared" si="5"/>
        <v>18</v>
      </c>
    </row>
    <row r="148" spans="1:11" x14ac:dyDescent="0.25">
      <c r="A148" s="11" t="s">
        <v>172</v>
      </c>
      <c r="B148" s="11">
        <v>2004</v>
      </c>
      <c r="C148" s="11" t="s">
        <v>37</v>
      </c>
      <c r="D148" s="29">
        <v>17</v>
      </c>
      <c r="E148" s="11">
        <v>0</v>
      </c>
      <c r="F148" s="20">
        <v>1708</v>
      </c>
      <c r="G148" s="11" t="s">
        <v>12</v>
      </c>
      <c r="H148" s="11" t="s">
        <v>11</v>
      </c>
      <c r="I148" s="11" t="s">
        <v>168</v>
      </c>
      <c r="J148" s="33" t="str">
        <f t="shared" si="4"/>
        <v>17-Oct-2004</v>
      </c>
      <c r="K148" s="11">
        <f t="shared" si="5"/>
        <v>18</v>
      </c>
    </row>
    <row r="149" spans="1:11" x14ac:dyDescent="0.25">
      <c r="A149" s="11" t="s">
        <v>173</v>
      </c>
      <c r="B149" s="11">
        <v>2004</v>
      </c>
      <c r="C149" s="11" t="s">
        <v>30</v>
      </c>
      <c r="D149" s="29">
        <v>12</v>
      </c>
      <c r="E149" s="11">
        <v>0</v>
      </c>
      <c r="F149" s="20">
        <v>1708.93</v>
      </c>
      <c r="G149" s="11" t="s">
        <v>12</v>
      </c>
      <c r="H149" s="11" t="s">
        <v>16</v>
      </c>
      <c r="I149" s="11" t="s">
        <v>166</v>
      </c>
      <c r="J149" s="33" t="str">
        <f t="shared" si="4"/>
        <v>12-Dec-2004</v>
      </c>
      <c r="K149" s="11">
        <f t="shared" si="5"/>
        <v>18</v>
      </c>
    </row>
    <row r="150" spans="1:11" x14ac:dyDescent="0.25">
      <c r="A150" s="11" t="s">
        <v>174</v>
      </c>
      <c r="B150" s="11">
        <v>2004</v>
      </c>
      <c r="C150" s="11" t="s">
        <v>20</v>
      </c>
      <c r="D150" s="29">
        <v>19</v>
      </c>
      <c r="E150" s="11">
        <v>1</v>
      </c>
      <c r="F150" s="20">
        <v>1711.03</v>
      </c>
      <c r="G150" s="11" t="s">
        <v>12</v>
      </c>
      <c r="H150" s="11" t="s">
        <v>12</v>
      </c>
      <c r="I150" s="11" t="s">
        <v>13</v>
      </c>
      <c r="J150" s="33" t="str">
        <f t="shared" si="4"/>
        <v>19-Sep-2004</v>
      </c>
      <c r="K150" s="11">
        <f t="shared" si="5"/>
        <v>18</v>
      </c>
    </row>
    <row r="151" spans="1:11" x14ac:dyDescent="0.25">
      <c r="A151" s="11" t="s">
        <v>175</v>
      </c>
      <c r="B151" s="11">
        <v>2004</v>
      </c>
      <c r="C151" s="11" t="s">
        <v>20</v>
      </c>
      <c r="D151" s="29">
        <v>21</v>
      </c>
      <c r="E151" s="11">
        <v>0</v>
      </c>
      <c r="F151" s="20">
        <v>1712.23</v>
      </c>
      <c r="G151" s="11" t="s">
        <v>12</v>
      </c>
      <c r="H151" s="11" t="s">
        <v>16</v>
      </c>
      <c r="I151" s="11" t="s">
        <v>168</v>
      </c>
      <c r="J151" s="33" t="str">
        <f t="shared" si="4"/>
        <v>21-Sep-2004</v>
      </c>
      <c r="K151" s="11">
        <f t="shared" si="5"/>
        <v>18</v>
      </c>
    </row>
    <row r="152" spans="1:11" x14ac:dyDescent="0.25">
      <c r="A152" s="11" t="s">
        <v>176</v>
      </c>
      <c r="B152" s="11">
        <v>2004</v>
      </c>
      <c r="C152" s="11" t="s">
        <v>18</v>
      </c>
      <c r="D152" s="29">
        <v>10</v>
      </c>
      <c r="E152" s="11">
        <v>1</v>
      </c>
      <c r="F152" s="20">
        <v>1719.44</v>
      </c>
      <c r="G152" s="11" t="s">
        <v>12</v>
      </c>
      <c r="H152" s="11" t="s">
        <v>12</v>
      </c>
      <c r="I152" s="11" t="s">
        <v>13</v>
      </c>
      <c r="J152" s="33" t="str">
        <f t="shared" si="4"/>
        <v>10-Jun-2004</v>
      </c>
      <c r="K152" s="11">
        <f t="shared" si="5"/>
        <v>18</v>
      </c>
    </row>
    <row r="153" spans="1:11" x14ac:dyDescent="0.25">
      <c r="A153" s="11" t="s">
        <v>177</v>
      </c>
      <c r="B153" s="11">
        <v>2004</v>
      </c>
      <c r="C153" s="11" t="s">
        <v>20</v>
      </c>
      <c r="D153" s="29">
        <v>11</v>
      </c>
      <c r="E153" s="11">
        <v>1</v>
      </c>
      <c r="F153" s="20">
        <v>1720.35</v>
      </c>
      <c r="G153" s="11" t="s">
        <v>12</v>
      </c>
      <c r="H153" s="11" t="s">
        <v>12</v>
      </c>
      <c r="I153" s="11" t="s">
        <v>13</v>
      </c>
      <c r="J153" s="33" t="str">
        <f t="shared" si="4"/>
        <v>11-Sep-2004</v>
      </c>
      <c r="K153" s="11">
        <f t="shared" si="5"/>
        <v>18</v>
      </c>
    </row>
    <row r="154" spans="1:11" x14ac:dyDescent="0.25">
      <c r="A154" s="11" t="s">
        <v>178</v>
      </c>
      <c r="B154" s="11">
        <v>2004</v>
      </c>
      <c r="C154" s="11" t="s">
        <v>37</v>
      </c>
      <c r="D154" s="29">
        <v>21</v>
      </c>
      <c r="E154" s="11">
        <v>1</v>
      </c>
      <c r="F154" s="20">
        <v>1725.55</v>
      </c>
      <c r="G154" s="11" t="s">
        <v>12</v>
      </c>
      <c r="H154" s="11" t="s">
        <v>11</v>
      </c>
      <c r="I154" s="11" t="s">
        <v>13</v>
      </c>
      <c r="J154" s="33" t="str">
        <f t="shared" si="4"/>
        <v>21-Oct-2004</v>
      </c>
      <c r="K154" s="11">
        <f t="shared" si="5"/>
        <v>18</v>
      </c>
    </row>
    <row r="155" spans="1:11" x14ac:dyDescent="0.25">
      <c r="A155" s="11" t="s">
        <v>179</v>
      </c>
      <c r="B155" s="11">
        <v>2004</v>
      </c>
      <c r="C155" s="11" t="s">
        <v>20</v>
      </c>
      <c r="D155" s="29">
        <v>9</v>
      </c>
      <c r="E155" s="11">
        <v>1</v>
      </c>
      <c r="F155" s="20">
        <v>1727.54</v>
      </c>
      <c r="G155" s="11" t="s">
        <v>12</v>
      </c>
      <c r="H155" s="11" t="s">
        <v>16</v>
      </c>
      <c r="I155" s="11" t="s">
        <v>13</v>
      </c>
      <c r="J155" s="33" t="str">
        <f t="shared" si="4"/>
        <v>09-Sep-2004</v>
      </c>
      <c r="K155" s="11">
        <f t="shared" si="5"/>
        <v>18</v>
      </c>
    </row>
    <row r="156" spans="1:11" x14ac:dyDescent="0.25">
      <c r="A156" s="11" t="s">
        <v>180</v>
      </c>
      <c r="B156" s="11">
        <v>2003</v>
      </c>
      <c r="C156" s="11" t="s">
        <v>15</v>
      </c>
      <c r="D156" s="29">
        <v>21</v>
      </c>
      <c r="E156" s="11">
        <v>0</v>
      </c>
      <c r="F156" s="20">
        <v>1727.79</v>
      </c>
      <c r="G156" s="11" t="s">
        <v>12</v>
      </c>
      <c r="H156" s="11" t="s">
        <v>12</v>
      </c>
      <c r="I156" s="11" t="s">
        <v>42</v>
      </c>
      <c r="J156" s="33" t="str">
        <f t="shared" si="4"/>
        <v>21-Nov-2003</v>
      </c>
      <c r="K156" s="11">
        <f t="shared" si="5"/>
        <v>19</v>
      </c>
    </row>
    <row r="157" spans="1:11" x14ac:dyDescent="0.25">
      <c r="A157" s="11" t="s">
        <v>181</v>
      </c>
      <c r="B157" s="11">
        <v>2003</v>
      </c>
      <c r="C157" s="11" t="s">
        <v>20</v>
      </c>
      <c r="D157" s="29">
        <v>1</v>
      </c>
      <c r="E157" s="11">
        <v>0</v>
      </c>
      <c r="F157" s="20">
        <v>1728.9</v>
      </c>
      <c r="G157" s="11" t="s">
        <v>12</v>
      </c>
      <c r="H157" s="11" t="s">
        <v>11</v>
      </c>
      <c r="I157" s="11" t="s">
        <v>42</v>
      </c>
      <c r="J157" s="33" t="str">
        <f t="shared" si="4"/>
        <v>01-Sep-2003</v>
      </c>
      <c r="K157" s="11">
        <f t="shared" si="5"/>
        <v>19</v>
      </c>
    </row>
    <row r="158" spans="1:11" x14ac:dyDescent="0.25">
      <c r="A158" s="11" t="s">
        <v>182</v>
      </c>
      <c r="B158" s="11">
        <v>2003</v>
      </c>
      <c r="C158" s="11" t="s">
        <v>15</v>
      </c>
      <c r="D158" s="29">
        <v>9</v>
      </c>
      <c r="E158" s="11">
        <v>0</v>
      </c>
      <c r="F158" s="20">
        <v>1731.68</v>
      </c>
      <c r="G158" s="11" t="s">
        <v>12</v>
      </c>
      <c r="H158" s="11" t="s">
        <v>11</v>
      </c>
      <c r="I158" s="11" t="s">
        <v>42</v>
      </c>
      <c r="J158" s="33" t="str">
        <f t="shared" si="4"/>
        <v>09-Nov-2003</v>
      </c>
      <c r="K158" s="11">
        <f t="shared" si="5"/>
        <v>19</v>
      </c>
    </row>
    <row r="159" spans="1:11" x14ac:dyDescent="0.25">
      <c r="A159" s="11" t="s">
        <v>183</v>
      </c>
      <c r="B159" s="11">
        <v>2003</v>
      </c>
      <c r="C159" s="11" t="s">
        <v>15</v>
      </c>
      <c r="D159" s="29">
        <v>14</v>
      </c>
      <c r="E159" s="11">
        <v>0</v>
      </c>
      <c r="F159" s="20">
        <v>1737.38</v>
      </c>
      <c r="G159" s="11" t="s">
        <v>12</v>
      </c>
      <c r="H159" s="11" t="s">
        <v>11</v>
      </c>
      <c r="I159" s="11" t="s">
        <v>42</v>
      </c>
      <c r="J159" s="33" t="str">
        <f t="shared" si="4"/>
        <v>14-Nov-2003</v>
      </c>
      <c r="K159" s="11">
        <f t="shared" si="5"/>
        <v>19</v>
      </c>
    </row>
    <row r="160" spans="1:11" x14ac:dyDescent="0.25">
      <c r="A160" s="11" t="s">
        <v>184</v>
      </c>
      <c r="B160" s="11">
        <v>2003</v>
      </c>
      <c r="C160" s="11" t="s">
        <v>10</v>
      </c>
      <c r="D160" s="29">
        <v>25</v>
      </c>
      <c r="E160" s="11">
        <v>0</v>
      </c>
      <c r="F160" s="20">
        <v>1743.21</v>
      </c>
      <c r="G160" s="11" t="s">
        <v>12</v>
      </c>
      <c r="H160" s="11" t="s">
        <v>16</v>
      </c>
      <c r="I160" s="11" t="s">
        <v>42</v>
      </c>
      <c r="J160" s="33" t="str">
        <f t="shared" si="4"/>
        <v>25-Jul-2003</v>
      </c>
      <c r="K160" s="11">
        <f t="shared" si="5"/>
        <v>19</v>
      </c>
    </row>
    <row r="161" spans="1:11" x14ac:dyDescent="0.25">
      <c r="A161" s="11" t="s">
        <v>185</v>
      </c>
      <c r="B161" s="11">
        <v>2003</v>
      </c>
      <c r="C161" s="11" t="s">
        <v>10</v>
      </c>
      <c r="D161" s="29">
        <v>28</v>
      </c>
      <c r="E161" s="11">
        <v>0</v>
      </c>
      <c r="F161" s="20">
        <v>1744.47</v>
      </c>
      <c r="G161" s="11" t="s">
        <v>12</v>
      </c>
      <c r="H161" s="11" t="s">
        <v>16</v>
      </c>
      <c r="I161" s="11" t="s">
        <v>42</v>
      </c>
      <c r="J161" s="33" t="str">
        <f t="shared" si="4"/>
        <v>28-Jul-2003</v>
      </c>
      <c r="K161" s="11">
        <f t="shared" si="5"/>
        <v>19</v>
      </c>
    </row>
    <row r="162" spans="1:11" x14ac:dyDescent="0.25">
      <c r="A162" s="11" t="s">
        <v>186</v>
      </c>
      <c r="B162" s="11">
        <v>2003</v>
      </c>
      <c r="C162" s="11" t="s">
        <v>20</v>
      </c>
      <c r="D162" s="29">
        <v>26</v>
      </c>
      <c r="E162" s="11">
        <v>0</v>
      </c>
      <c r="F162" s="20">
        <v>1748.77</v>
      </c>
      <c r="G162" s="11" t="s">
        <v>12</v>
      </c>
      <c r="H162" s="11" t="s">
        <v>16</v>
      </c>
      <c r="I162" s="11" t="s">
        <v>42</v>
      </c>
      <c r="J162" s="33" t="str">
        <f t="shared" si="4"/>
        <v>26-Sep-2003</v>
      </c>
      <c r="K162" s="11">
        <f t="shared" si="5"/>
        <v>19</v>
      </c>
    </row>
    <row r="163" spans="1:11" x14ac:dyDescent="0.25">
      <c r="A163" s="11" t="s">
        <v>187</v>
      </c>
      <c r="B163" s="11">
        <v>1998</v>
      </c>
      <c r="C163" s="11" t="s">
        <v>37</v>
      </c>
      <c r="D163" s="29">
        <v>7</v>
      </c>
      <c r="E163" s="11">
        <v>0</v>
      </c>
      <c r="F163" s="20">
        <v>1756.6</v>
      </c>
      <c r="G163" s="11" t="s">
        <v>12</v>
      </c>
      <c r="H163" s="11" t="s">
        <v>12</v>
      </c>
      <c r="I163" s="11" t="s">
        <v>13</v>
      </c>
      <c r="J163" s="33" t="str">
        <f t="shared" si="4"/>
        <v>07-Oct-1998</v>
      </c>
      <c r="K163" s="11">
        <f t="shared" si="5"/>
        <v>24</v>
      </c>
    </row>
    <row r="164" spans="1:11" x14ac:dyDescent="0.25">
      <c r="A164" s="11" t="s">
        <v>188</v>
      </c>
      <c r="B164" s="11">
        <v>2003</v>
      </c>
      <c r="C164" s="11" t="s">
        <v>15</v>
      </c>
      <c r="D164" s="29">
        <v>19</v>
      </c>
      <c r="E164" s="11">
        <v>0</v>
      </c>
      <c r="F164" s="20">
        <v>1759.34</v>
      </c>
      <c r="G164" s="11" t="s">
        <v>12</v>
      </c>
      <c r="H164" s="11" t="s">
        <v>16</v>
      </c>
      <c r="I164" s="11" t="s">
        <v>42</v>
      </c>
      <c r="J164" s="33" t="str">
        <f t="shared" si="4"/>
        <v>19-Nov-2003</v>
      </c>
      <c r="K164" s="11">
        <f t="shared" si="5"/>
        <v>19</v>
      </c>
    </row>
    <row r="165" spans="1:11" x14ac:dyDescent="0.25">
      <c r="A165" s="11" t="s">
        <v>189</v>
      </c>
      <c r="B165" s="11">
        <v>2002</v>
      </c>
      <c r="C165" s="11" t="s">
        <v>30</v>
      </c>
      <c r="D165" s="29">
        <v>13</v>
      </c>
      <c r="E165" s="11">
        <v>0</v>
      </c>
      <c r="F165" s="20">
        <v>1769.53</v>
      </c>
      <c r="G165" s="11" t="s">
        <v>12</v>
      </c>
      <c r="H165" s="11" t="s">
        <v>12</v>
      </c>
      <c r="I165" s="11" t="s">
        <v>23</v>
      </c>
      <c r="J165" s="33" t="str">
        <f t="shared" si="4"/>
        <v>13-Dec-2002</v>
      </c>
      <c r="K165" s="11">
        <f t="shared" si="5"/>
        <v>20</v>
      </c>
    </row>
    <row r="166" spans="1:11" x14ac:dyDescent="0.25">
      <c r="A166" s="11" t="s">
        <v>190</v>
      </c>
      <c r="B166" s="11">
        <v>1999</v>
      </c>
      <c r="C166" s="11" t="s">
        <v>20</v>
      </c>
      <c r="D166" s="29">
        <v>25</v>
      </c>
      <c r="E166" s="11">
        <v>0</v>
      </c>
      <c r="F166" s="20">
        <v>1815.88</v>
      </c>
      <c r="G166" s="11" t="s">
        <v>12</v>
      </c>
      <c r="H166" s="11" t="s">
        <v>12</v>
      </c>
      <c r="I166" s="11" t="s">
        <v>13</v>
      </c>
      <c r="J166" s="33" t="str">
        <f t="shared" si="4"/>
        <v>25-Sep-1999</v>
      </c>
      <c r="K166" s="11">
        <f t="shared" si="5"/>
        <v>23</v>
      </c>
    </row>
    <row r="167" spans="1:11" x14ac:dyDescent="0.25">
      <c r="A167" s="11" t="s">
        <v>191</v>
      </c>
      <c r="B167" s="11">
        <v>2004</v>
      </c>
      <c r="C167" s="11" t="s">
        <v>35</v>
      </c>
      <c r="D167" s="29">
        <v>19</v>
      </c>
      <c r="E167" s="11">
        <v>0</v>
      </c>
      <c r="F167" s="20">
        <v>1822.54</v>
      </c>
      <c r="G167" s="11" t="s">
        <v>12</v>
      </c>
      <c r="H167" s="11" t="s">
        <v>16</v>
      </c>
      <c r="I167" s="11" t="s">
        <v>23</v>
      </c>
      <c r="J167" s="33" t="str">
        <f t="shared" si="4"/>
        <v>19-Aug-2004</v>
      </c>
      <c r="K167" s="11">
        <f t="shared" si="5"/>
        <v>18</v>
      </c>
    </row>
    <row r="168" spans="1:11" x14ac:dyDescent="0.25">
      <c r="A168" s="11" t="s">
        <v>192</v>
      </c>
      <c r="B168" s="11">
        <v>1999</v>
      </c>
      <c r="C168" s="11" t="s">
        <v>15</v>
      </c>
      <c r="D168" s="29">
        <v>17</v>
      </c>
      <c r="E168" s="11">
        <v>0</v>
      </c>
      <c r="F168" s="20">
        <v>1824.29</v>
      </c>
      <c r="G168" s="11" t="s">
        <v>12</v>
      </c>
      <c r="H168" s="11" t="s">
        <v>12</v>
      </c>
      <c r="I168" s="11" t="s">
        <v>13</v>
      </c>
      <c r="J168" s="33" t="str">
        <f t="shared" si="4"/>
        <v>17-Nov-1999</v>
      </c>
      <c r="K168" s="11">
        <f t="shared" si="5"/>
        <v>23</v>
      </c>
    </row>
    <row r="169" spans="1:11" x14ac:dyDescent="0.25">
      <c r="A169" s="11" t="s">
        <v>193</v>
      </c>
      <c r="B169" s="11">
        <v>1999</v>
      </c>
      <c r="C169" s="11" t="s">
        <v>37</v>
      </c>
      <c r="D169" s="29">
        <v>1</v>
      </c>
      <c r="E169" s="11">
        <v>0</v>
      </c>
      <c r="F169" s="20">
        <v>1826.84</v>
      </c>
      <c r="G169" s="11" t="s">
        <v>12</v>
      </c>
      <c r="H169" s="11" t="s">
        <v>11</v>
      </c>
      <c r="I169" s="11" t="s">
        <v>42</v>
      </c>
      <c r="J169" s="33" t="str">
        <f t="shared" si="4"/>
        <v>01-Oct-1999</v>
      </c>
      <c r="K169" s="11">
        <f t="shared" si="5"/>
        <v>23</v>
      </c>
    </row>
    <row r="170" spans="1:11" x14ac:dyDescent="0.25">
      <c r="A170" s="11" t="s">
        <v>194</v>
      </c>
      <c r="B170" s="11">
        <v>2003</v>
      </c>
      <c r="C170" s="11" t="s">
        <v>35</v>
      </c>
      <c r="D170" s="29">
        <v>11</v>
      </c>
      <c r="E170" s="11">
        <v>1</v>
      </c>
      <c r="F170" s="20">
        <v>1832.09</v>
      </c>
      <c r="G170" s="11" t="s">
        <v>12</v>
      </c>
      <c r="H170" s="11" t="s">
        <v>12</v>
      </c>
      <c r="I170" s="11" t="s">
        <v>42</v>
      </c>
      <c r="J170" s="33" t="str">
        <f t="shared" si="4"/>
        <v>11-Aug-2003</v>
      </c>
      <c r="K170" s="11">
        <f t="shared" si="5"/>
        <v>19</v>
      </c>
    </row>
    <row r="171" spans="1:11" x14ac:dyDescent="0.25">
      <c r="A171" s="11" t="s">
        <v>195</v>
      </c>
      <c r="B171" s="11">
        <v>2003</v>
      </c>
      <c r="C171" s="11" t="s">
        <v>35</v>
      </c>
      <c r="D171" s="29">
        <v>4</v>
      </c>
      <c r="E171" s="11">
        <v>1</v>
      </c>
      <c r="F171" s="20">
        <v>1837.24</v>
      </c>
      <c r="G171" s="11" t="s">
        <v>12</v>
      </c>
      <c r="H171" s="11" t="s">
        <v>11</v>
      </c>
      <c r="I171" s="11" t="s">
        <v>42</v>
      </c>
      <c r="J171" s="33" t="str">
        <f t="shared" si="4"/>
        <v>04-Aug-2003</v>
      </c>
      <c r="K171" s="11">
        <f t="shared" si="5"/>
        <v>19</v>
      </c>
    </row>
    <row r="172" spans="1:11" x14ac:dyDescent="0.25">
      <c r="A172" s="11" t="s">
        <v>196</v>
      </c>
      <c r="B172" s="11">
        <v>1999</v>
      </c>
      <c r="C172" s="11" t="s">
        <v>30</v>
      </c>
      <c r="D172" s="29">
        <v>12</v>
      </c>
      <c r="E172" s="11">
        <v>0</v>
      </c>
      <c r="F172" s="20">
        <v>1837.28</v>
      </c>
      <c r="G172" s="11" t="s">
        <v>12</v>
      </c>
      <c r="H172" s="11" t="s">
        <v>11</v>
      </c>
      <c r="I172" s="11" t="s">
        <v>13</v>
      </c>
      <c r="J172" s="33" t="str">
        <f t="shared" si="4"/>
        <v>12-Dec-1999</v>
      </c>
      <c r="K172" s="11">
        <f t="shared" si="5"/>
        <v>23</v>
      </c>
    </row>
    <row r="173" spans="1:11" x14ac:dyDescent="0.25">
      <c r="A173" s="11" t="s">
        <v>197</v>
      </c>
      <c r="B173" s="11">
        <v>2003</v>
      </c>
      <c r="C173" s="11" t="s">
        <v>10</v>
      </c>
      <c r="D173" s="29">
        <v>20</v>
      </c>
      <c r="E173" s="11">
        <v>1</v>
      </c>
      <c r="F173" s="20">
        <v>1842.52</v>
      </c>
      <c r="G173" s="11" t="s">
        <v>12</v>
      </c>
      <c r="H173" s="11" t="s">
        <v>11</v>
      </c>
      <c r="I173" s="11" t="s">
        <v>42</v>
      </c>
      <c r="J173" s="33" t="str">
        <f t="shared" si="4"/>
        <v>20-Jul-2003</v>
      </c>
      <c r="K173" s="11">
        <f t="shared" si="5"/>
        <v>19</v>
      </c>
    </row>
    <row r="174" spans="1:11" x14ac:dyDescent="0.25">
      <c r="A174" s="11" t="s">
        <v>198</v>
      </c>
      <c r="B174" s="11">
        <v>1994</v>
      </c>
      <c r="C174" s="11" t="s">
        <v>30</v>
      </c>
      <c r="D174" s="29">
        <v>6</v>
      </c>
      <c r="E174" s="11">
        <v>0</v>
      </c>
      <c r="F174" s="20">
        <v>1850.55</v>
      </c>
      <c r="G174" s="11" t="s">
        <v>12</v>
      </c>
      <c r="H174" s="11" t="s">
        <v>11</v>
      </c>
      <c r="I174" s="11" t="s">
        <v>23</v>
      </c>
      <c r="J174" s="33" t="str">
        <f t="shared" si="4"/>
        <v>06-Dec-1994</v>
      </c>
      <c r="K174" s="11">
        <f t="shared" si="5"/>
        <v>28</v>
      </c>
    </row>
    <row r="175" spans="1:11" x14ac:dyDescent="0.25">
      <c r="A175" s="11" t="s">
        <v>199</v>
      </c>
      <c r="B175" s="11">
        <v>2004</v>
      </c>
      <c r="C175" s="11" t="s">
        <v>30</v>
      </c>
      <c r="D175" s="29">
        <v>27</v>
      </c>
      <c r="E175" s="11">
        <v>0</v>
      </c>
      <c r="F175" s="20">
        <v>1863.45</v>
      </c>
      <c r="G175" s="11" t="s">
        <v>12</v>
      </c>
      <c r="H175" s="11" t="s">
        <v>16</v>
      </c>
      <c r="I175" s="11" t="s">
        <v>200</v>
      </c>
      <c r="J175" s="33" t="str">
        <f t="shared" si="4"/>
        <v>27-Dec-2004</v>
      </c>
      <c r="K175" s="11">
        <f t="shared" si="5"/>
        <v>18</v>
      </c>
    </row>
    <row r="176" spans="1:11" x14ac:dyDescent="0.25">
      <c r="A176" s="11" t="s">
        <v>201</v>
      </c>
      <c r="B176" s="11">
        <v>1996</v>
      </c>
      <c r="C176" s="11" t="s">
        <v>10</v>
      </c>
      <c r="D176" s="29">
        <v>2</v>
      </c>
      <c r="E176" s="11">
        <v>0</v>
      </c>
      <c r="F176" s="20">
        <v>1865.98</v>
      </c>
      <c r="G176" s="11" t="s">
        <v>12</v>
      </c>
      <c r="H176" s="11" t="s">
        <v>12</v>
      </c>
      <c r="I176" s="11" t="s">
        <v>23</v>
      </c>
      <c r="J176" s="33" t="str">
        <f t="shared" si="4"/>
        <v>02-Jul-1996</v>
      </c>
      <c r="K176" s="11">
        <f t="shared" si="5"/>
        <v>26</v>
      </c>
    </row>
    <row r="177" spans="1:11" x14ac:dyDescent="0.25">
      <c r="A177" s="11" t="s">
        <v>202</v>
      </c>
      <c r="B177" s="11">
        <v>2002</v>
      </c>
      <c r="C177" s="11" t="s">
        <v>20</v>
      </c>
      <c r="D177" s="29">
        <v>22</v>
      </c>
      <c r="E177" s="11">
        <v>0</v>
      </c>
      <c r="F177" s="20">
        <v>1875.34</v>
      </c>
      <c r="G177" s="11" t="s">
        <v>12</v>
      </c>
      <c r="H177" s="11" t="s">
        <v>11</v>
      </c>
      <c r="I177" s="11" t="s">
        <v>42</v>
      </c>
      <c r="J177" s="33" t="str">
        <f t="shared" si="4"/>
        <v>22-Sep-2002</v>
      </c>
      <c r="K177" s="11">
        <f t="shared" si="5"/>
        <v>20</v>
      </c>
    </row>
    <row r="178" spans="1:11" x14ac:dyDescent="0.25">
      <c r="A178" s="11" t="s">
        <v>203</v>
      </c>
      <c r="B178" s="11">
        <v>2002</v>
      </c>
      <c r="C178" s="11" t="s">
        <v>37</v>
      </c>
      <c r="D178" s="29">
        <v>29</v>
      </c>
      <c r="E178" s="11">
        <v>0</v>
      </c>
      <c r="F178" s="20">
        <v>1877.93</v>
      </c>
      <c r="G178" s="11" t="s">
        <v>12</v>
      </c>
      <c r="H178" s="11" t="s">
        <v>16</v>
      </c>
      <c r="I178" s="11" t="s">
        <v>13</v>
      </c>
      <c r="J178" s="33" t="str">
        <f t="shared" si="4"/>
        <v>29-Oct-2002</v>
      </c>
      <c r="K178" s="11">
        <f t="shared" si="5"/>
        <v>20</v>
      </c>
    </row>
    <row r="179" spans="1:11" x14ac:dyDescent="0.25">
      <c r="A179" s="11" t="s">
        <v>204</v>
      </c>
      <c r="B179" s="11">
        <v>2002</v>
      </c>
      <c r="C179" s="11" t="s">
        <v>35</v>
      </c>
      <c r="D179" s="29">
        <v>29</v>
      </c>
      <c r="E179" s="11">
        <v>0</v>
      </c>
      <c r="F179" s="20">
        <v>1880.07</v>
      </c>
      <c r="G179" s="11" t="s">
        <v>12</v>
      </c>
      <c r="H179" s="11" t="s">
        <v>11</v>
      </c>
      <c r="I179" s="11" t="s">
        <v>13</v>
      </c>
      <c r="J179" s="33" t="str">
        <f t="shared" si="4"/>
        <v>29-Aug-2002</v>
      </c>
      <c r="K179" s="11">
        <f t="shared" si="5"/>
        <v>20</v>
      </c>
    </row>
    <row r="180" spans="1:11" x14ac:dyDescent="0.25">
      <c r="A180" s="11" t="s">
        <v>205</v>
      </c>
      <c r="B180" s="11">
        <v>2002</v>
      </c>
      <c r="C180" s="11" t="s">
        <v>35</v>
      </c>
      <c r="D180" s="29">
        <v>21</v>
      </c>
      <c r="E180" s="11">
        <v>0</v>
      </c>
      <c r="F180" s="20">
        <v>1880.49</v>
      </c>
      <c r="G180" s="11" t="s">
        <v>12</v>
      </c>
      <c r="H180" s="11" t="s">
        <v>16</v>
      </c>
      <c r="I180" s="11" t="s">
        <v>42</v>
      </c>
      <c r="J180" s="33" t="str">
        <f t="shared" si="4"/>
        <v>21-Aug-2002</v>
      </c>
      <c r="K180" s="11">
        <f t="shared" si="5"/>
        <v>20</v>
      </c>
    </row>
    <row r="181" spans="1:11" x14ac:dyDescent="0.25">
      <c r="A181" s="11" t="s">
        <v>206</v>
      </c>
      <c r="B181" s="11">
        <v>2001</v>
      </c>
      <c r="C181" s="11" t="s">
        <v>35</v>
      </c>
      <c r="D181" s="29">
        <v>10</v>
      </c>
      <c r="E181" s="11">
        <v>0</v>
      </c>
      <c r="F181" s="20">
        <v>1906.36</v>
      </c>
      <c r="G181" s="11" t="s">
        <v>12</v>
      </c>
      <c r="H181" s="11" t="s">
        <v>16</v>
      </c>
      <c r="I181" s="11" t="s">
        <v>23</v>
      </c>
      <c r="J181" s="33" t="str">
        <f t="shared" si="4"/>
        <v>10-Aug-2001</v>
      </c>
      <c r="K181" s="11">
        <f t="shared" si="5"/>
        <v>21</v>
      </c>
    </row>
    <row r="182" spans="1:11" x14ac:dyDescent="0.25">
      <c r="A182" s="11" t="s">
        <v>207</v>
      </c>
      <c r="B182" s="11">
        <v>1994</v>
      </c>
      <c r="C182" s="11" t="s">
        <v>37</v>
      </c>
      <c r="D182" s="29">
        <v>6</v>
      </c>
      <c r="E182" s="11">
        <v>0</v>
      </c>
      <c r="F182" s="20">
        <v>1908.9</v>
      </c>
      <c r="G182" s="11" t="s">
        <v>12</v>
      </c>
      <c r="H182" s="11" t="s">
        <v>12</v>
      </c>
      <c r="I182" s="11" t="s">
        <v>13</v>
      </c>
      <c r="J182" s="33" t="str">
        <f t="shared" si="4"/>
        <v>06-Oct-1994</v>
      </c>
      <c r="K182" s="11">
        <f t="shared" si="5"/>
        <v>28</v>
      </c>
    </row>
    <row r="183" spans="1:11" x14ac:dyDescent="0.25">
      <c r="A183" s="11" t="s">
        <v>208</v>
      </c>
      <c r="B183" s="11">
        <v>2001</v>
      </c>
      <c r="C183" s="11" t="s">
        <v>35</v>
      </c>
      <c r="D183" s="29">
        <v>3</v>
      </c>
      <c r="E183" s="11">
        <v>0</v>
      </c>
      <c r="F183" s="20">
        <v>1909.53</v>
      </c>
      <c r="G183" s="11" t="s">
        <v>12</v>
      </c>
      <c r="H183" s="11" t="s">
        <v>12</v>
      </c>
      <c r="I183" s="11" t="s">
        <v>23</v>
      </c>
      <c r="J183" s="33" t="str">
        <f t="shared" si="4"/>
        <v>03-Aug-2001</v>
      </c>
      <c r="K183" s="11">
        <f t="shared" si="5"/>
        <v>21</v>
      </c>
    </row>
    <row r="184" spans="1:11" x14ac:dyDescent="0.25">
      <c r="A184" s="11" t="s">
        <v>209</v>
      </c>
      <c r="B184" s="11">
        <v>2001</v>
      </c>
      <c r="C184" s="11" t="s">
        <v>30</v>
      </c>
      <c r="D184" s="29">
        <v>9</v>
      </c>
      <c r="E184" s="11">
        <v>0</v>
      </c>
      <c r="F184" s="20">
        <v>1917.32</v>
      </c>
      <c r="G184" s="11" t="s">
        <v>12</v>
      </c>
      <c r="H184" s="11" t="s">
        <v>11</v>
      </c>
      <c r="I184" s="11" t="s">
        <v>23</v>
      </c>
      <c r="J184" s="33" t="str">
        <f t="shared" si="4"/>
        <v>09-Dec-2001</v>
      </c>
      <c r="K184" s="11">
        <f t="shared" si="5"/>
        <v>21</v>
      </c>
    </row>
    <row r="185" spans="1:11" x14ac:dyDescent="0.25">
      <c r="A185" s="11" t="s">
        <v>210</v>
      </c>
      <c r="B185" s="11">
        <v>2002</v>
      </c>
      <c r="C185" s="11" t="s">
        <v>20</v>
      </c>
      <c r="D185" s="29">
        <v>7</v>
      </c>
      <c r="E185" s="11">
        <v>1</v>
      </c>
      <c r="F185" s="20">
        <v>1964.78</v>
      </c>
      <c r="G185" s="11" t="s">
        <v>12</v>
      </c>
      <c r="H185" s="11" t="s">
        <v>16</v>
      </c>
      <c r="I185" s="11" t="s">
        <v>42</v>
      </c>
      <c r="J185" s="33" t="str">
        <f t="shared" si="4"/>
        <v>07-Sep-2002</v>
      </c>
      <c r="K185" s="11">
        <f t="shared" si="5"/>
        <v>20</v>
      </c>
    </row>
    <row r="186" spans="1:11" x14ac:dyDescent="0.25">
      <c r="A186" s="11" t="s">
        <v>211</v>
      </c>
      <c r="B186" s="11">
        <v>2002</v>
      </c>
      <c r="C186" s="11" t="s">
        <v>10</v>
      </c>
      <c r="D186" s="29">
        <v>29</v>
      </c>
      <c r="E186" s="11">
        <v>0</v>
      </c>
      <c r="F186" s="20">
        <v>1967.02</v>
      </c>
      <c r="G186" s="11" t="s">
        <v>12</v>
      </c>
      <c r="H186" s="11" t="s">
        <v>11</v>
      </c>
      <c r="I186" s="11" t="s">
        <v>168</v>
      </c>
      <c r="J186" s="33" t="str">
        <f t="shared" si="4"/>
        <v>29-Jul-2002</v>
      </c>
      <c r="K186" s="11">
        <f t="shared" si="5"/>
        <v>20</v>
      </c>
    </row>
    <row r="187" spans="1:11" x14ac:dyDescent="0.25">
      <c r="A187" s="11" t="s">
        <v>212</v>
      </c>
      <c r="B187" s="11">
        <v>1998</v>
      </c>
      <c r="C187" s="11" t="s">
        <v>20</v>
      </c>
      <c r="D187" s="29">
        <v>28</v>
      </c>
      <c r="E187" s="11">
        <v>0</v>
      </c>
      <c r="F187" s="20">
        <v>1969.61</v>
      </c>
      <c r="G187" s="11" t="s">
        <v>12</v>
      </c>
      <c r="H187" s="11" t="s">
        <v>12</v>
      </c>
      <c r="I187" s="11" t="s">
        <v>42</v>
      </c>
      <c r="J187" s="33" t="str">
        <f t="shared" si="4"/>
        <v>28-Sep-1998</v>
      </c>
      <c r="K187" s="11">
        <f t="shared" si="5"/>
        <v>24</v>
      </c>
    </row>
    <row r="188" spans="1:11" x14ac:dyDescent="0.25">
      <c r="A188" s="11" t="s">
        <v>213</v>
      </c>
      <c r="B188" s="11">
        <v>1998</v>
      </c>
      <c r="C188" s="11" t="s">
        <v>37</v>
      </c>
      <c r="D188" s="29">
        <v>5</v>
      </c>
      <c r="E188" s="11">
        <v>0</v>
      </c>
      <c r="F188" s="20">
        <v>1972.95</v>
      </c>
      <c r="G188" s="11" t="s">
        <v>12</v>
      </c>
      <c r="H188" s="11" t="s">
        <v>16</v>
      </c>
      <c r="I188" s="11" t="s">
        <v>42</v>
      </c>
      <c r="J188" s="33" t="str">
        <f t="shared" si="4"/>
        <v>05-Oct-1998</v>
      </c>
      <c r="K188" s="11">
        <f t="shared" si="5"/>
        <v>24</v>
      </c>
    </row>
    <row r="189" spans="1:11" x14ac:dyDescent="0.25">
      <c r="A189" s="11" t="s">
        <v>214</v>
      </c>
      <c r="B189" s="11">
        <v>1998</v>
      </c>
      <c r="C189" s="11" t="s">
        <v>20</v>
      </c>
      <c r="D189" s="29">
        <v>29</v>
      </c>
      <c r="E189" s="11">
        <v>0</v>
      </c>
      <c r="F189" s="20">
        <v>1977.82</v>
      </c>
      <c r="G189" s="11" t="s">
        <v>12</v>
      </c>
      <c r="H189" s="11" t="s">
        <v>16</v>
      </c>
      <c r="I189" s="11" t="s">
        <v>42</v>
      </c>
      <c r="J189" s="33" t="str">
        <f t="shared" si="4"/>
        <v>29-Sep-1998</v>
      </c>
      <c r="K189" s="11">
        <f t="shared" si="5"/>
        <v>24</v>
      </c>
    </row>
    <row r="190" spans="1:11" x14ac:dyDescent="0.25">
      <c r="A190" s="11" t="s">
        <v>215</v>
      </c>
      <c r="B190" s="11">
        <v>2002</v>
      </c>
      <c r="C190" s="11" t="s">
        <v>10</v>
      </c>
      <c r="D190" s="29">
        <v>16</v>
      </c>
      <c r="E190" s="11">
        <v>1</v>
      </c>
      <c r="F190" s="20">
        <v>1980.07</v>
      </c>
      <c r="G190" s="11" t="s">
        <v>12</v>
      </c>
      <c r="H190" s="11" t="s">
        <v>12</v>
      </c>
      <c r="I190" s="11" t="s">
        <v>42</v>
      </c>
      <c r="J190" s="33" t="str">
        <f t="shared" si="4"/>
        <v>16-Jul-2002</v>
      </c>
      <c r="K190" s="11">
        <f t="shared" si="5"/>
        <v>20</v>
      </c>
    </row>
    <row r="191" spans="1:11" x14ac:dyDescent="0.25">
      <c r="A191" s="11" t="s">
        <v>216</v>
      </c>
      <c r="B191" s="11">
        <v>1998</v>
      </c>
      <c r="C191" s="11" t="s">
        <v>30</v>
      </c>
      <c r="D191" s="29">
        <v>29</v>
      </c>
      <c r="E191" s="11">
        <v>0</v>
      </c>
      <c r="F191" s="20">
        <v>1981.58</v>
      </c>
      <c r="G191" s="11" t="s">
        <v>12</v>
      </c>
      <c r="H191" s="11" t="s">
        <v>16</v>
      </c>
      <c r="I191" s="11" t="s">
        <v>13</v>
      </c>
      <c r="J191" s="33" t="str">
        <f t="shared" si="4"/>
        <v>29-Dec-1998</v>
      </c>
      <c r="K191" s="11">
        <f t="shared" si="5"/>
        <v>24</v>
      </c>
    </row>
    <row r="192" spans="1:11" x14ac:dyDescent="0.25">
      <c r="A192" s="11" t="s">
        <v>217</v>
      </c>
      <c r="B192" s="11">
        <v>2002</v>
      </c>
      <c r="C192" s="11" t="s">
        <v>20</v>
      </c>
      <c r="D192" s="29">
        <v>29</v>
      </c>
      <c r="E192" s="11">
        <v>0</v>
      </c>
      <c r="F192" s="20">
        <v>1984.45</v>
      </c>
      <c r="G192" s="11" t="s">
        <v>12</v>
      </c>
      <c r="H192" s="11" t="s">
        <v>12</v>
      </c>
      <c r="I192" s="11" t="s">
        <v>168</v>
      </c>
      <c r="J192" s="33" t="str">
        <f t="shared" si="4"/>
        <v>29-Sep-2002</v>
      </c>
      <c r="K192" s="11">
        <f t="shared" si="5"/>
        <v>20</v>
      </c>
    </row>
    <row r="193" spans="1:11" x14ac:dyDescent="0.25">
      <c r="A193" s="11" t="s">
        <v>218</v>
      </c>
      <c r="B193" s="11">
        <v>1998</v>
      </c>
      <c r="C193" s="11" t="s">
        <v>20</v>
      </c>
      <c r="D193" s="29">
        <v>14</v>
      </c>
      <c r="E193" s="11">
        <v>0</v>
      </c>
      <c r="F193" s="20">
        <v>1986.93</v>
      </c>
      <c r="G193" s="11" t="s">
        <v>12</v>
      </c>
      <c r="H193" s="11" t="s">
        <v>11</v>
      </c>
      <c r="I193" s="11" t="s">
        <v>13</v>
      </c>
      <c r="J193" s="33" t="str">
        <f t="shared" si="4"/>
        <v>14-Sep-1998</v>
      </c>
      <c r="K193" s="11">
        <f t="shared" si="5"/>
        <v>24</v>
      </c>
    </row>
    <row r="194" spans="1:11" x14ac:dyDescent="0.25">
      <c r="A194" s="11" t="s">
        <v>219</v>
      </c>
      <c r="B194" s="11">
        <v>2001</v>
      </c>
      <c r="C194" s="11" t="s">
        <v>35</v>
      </c>
      <c r="D194" s="29">
        <v>14</v>
      </c>
      <c r="E194" s="11">
        <v>0</v>
      </c>
      <c r="F194" s="20">
        <v>2007.95</v>
      </c>
      <c r="G194" s="11" t="s">
        <v>12</v>
      </c>
      <c r="H194" s="11" t="s">
        <v>11</v>
      </c>
      <c r="I194" s="11" t="s">
        <v>42</v>
      </c>
      <c r="J194" s="33" t="str">
        <f t="shared" ref="J194:J257" si="6">TEXT(CONCATENATE(D194,C194,B194,),"DD-MMM-YYYY")</f>
        <v>14-Aug-2001</v>
      </c>
      <c r="K194" s="11">
        <f t="shared" si="5"/>
        <v>21</v>
      </c>
    </row>
    <row r="195" spans="1:11" x14ac:dyDescent="0.25">
      <c r="A195" s="11" t="s">
        <v>220</v>
      </c>
      <c r="B195" s="11">
        <v>2001</v>
      </c>
      <c r="C195" s="11" t="s">
        <v>10</v>
      </c>
      <c r="D195" s="29">
        <v>1</v>
      </c>
      <c r="E195" s="11">
        <v>0</v>
      </c>
      <c r="F195" s="20">
        <v>2020.18</v>
      </c>
      <c r="G195" s="11" t="s">
        <v>12</v>
      </c>
      <c r="H195" s="11" t="s">
        <v>16</v>
      </c>
      <c r="I195" s="11" t="s">
        <v>42</v>
      </c>
      <c r="J195" s="33" t="str">
        <f t="shared" si="6"/>
        <v>01-Jul-2001</v>
      </c>
      <c r="K195" s="11">
        <f t="shared" ref="K195:K258" si="7">DATEDIF(J195, "2023-06-08", "Y")</f>
        <v>21</v>
      </c>
    </row>
    <row r="196" spans="1:11" x14ac:dyDescent="0.25">
      <c r="A196" s="11" t="s">
        <v>221</v>
      </c>
      <c r="B196" s="11">
        <v>2001</v>
      </c>
      <c r="C196" s="11" t="s">
        <v>20</v>
      </c>
      <c r="D196" s="29">
        <v>6</v>
      </c>
      <c r="E196" s="11">
        <v>0</v>
      </c>
      <c r="F196" s="20">
        <v>2020.55</v>
      </c>
      <c r="G196" s="11" t="s">
        <v>12</v>
      </c>
      <c r="H196" s="11" t="s">
        <v>11</v>
      </c>
      <c r="I196" s="11" t="s">
        <v>13</v>
      </c>
      <c r="J196" s="33" t="str">
        <f t="shared" si="6"/>
        <v>06-Sep-2001</v>
      </c>
      <c r="K196" s="11">
        <f t="shared" si="7"/>
        <v>21</v>
      </c>
    </row>
    <row r="197" spans="1:11" x14ac:dyDescent="0.25">
      <c r="A197" s="11" t="s">
        <v>222</v>
      </c>
      <c r="B197" s="11">
        <v>2001</v>
      </c>
      <c r="C197" s="11" t="s">
        <v>35</v>
      </c>
      <c r="D197" s="29">
        <v>4</v>
      </c>
      <c r="E197" s="11">
        <v>0</v>
      </c>
      <c r="F197" s="20">
        <v>2026.97</v>
      </c>
      <c r="G197" s="11" t="s">
        <v>12</v>
      </c>
      <c r="H197" s="11" t="s">
        <v>11</v>
      </c>
      <c r="I197" s="11" t="s">
        <v>13</v>
      </c>
      <c r="J197" s="33" t="str">
        <f t="shared" si="6"/>
        <v>04-Aug-2001</v>
      </c>
      <c r="K197" s="11">
        <f t="shared" si="7"/>
        <v>21</v>
      </c>
    </row>
    <row r="198" spans="1:11" x14ac:dyDescent="0.25">
      <c r="A198" s="11" t="s">
        <v>223</v>
      </c>
      <c r="B198" s="11">
        <v>2000</v>
      </c>
      <c r="C198" s="11" t="s">
        <v>20</v>
      </c>
      <c r="D198" s="29">
        <v>2</v>
      </c>
      <c r="E198" s="11">
        <v>0</v>
      </c>
      <c r="F198" s="20">
        <v>2045.69</v>
      </c>
      <c r="G198" s="11" t="s">
        <v>12</v>
      </c>
      <c r="H198" s="11" t="s">
        <v>12</v>
      </c>
      <c r="I198" s="11" t="s">
        <v>23</v>
      </c>
      <c r="J198" s="33" t="str">
        <f t="shared" si="6"/>
        <v>02-Sep-2000</v>
      </c>
      <c r="K198" s="11">
        <f t="shared" si="7"/>
        <v>22</v>
      </c>
    </row>
    <row r="199" spans="1:11" x14ac:dyDescent="0.25">
      <c r="A199" s="11" t="s">
        <v>224</v>
      </c>
      <c r="B199" s="11">
        <v>2000</v>
      </c>
      <c r="C199" s="11" t="s">
        <v>10</v>
      </c>
      <c r="D199" s="29">
        <v>26</v>
      </c>
      <c r="E199" s="11">
        <v>0</v>
      </c>
      <c r="F199" s="20">
        <v>2055.3200000000002</v>
      </c>
      <c r="G199" s="11" t="s">
        <v>12</v>
      </c>
      <c r="H199" s="11" t="s">
        <v>12</v>
      </c>
      <c r="I199" s="11" t="s">
        <v>23</v>
      </c>
      <c r="J199" s="33" t="str">
        <f t="shared" si="6"/>
        <v>26-Jul-2000</v>
      </c>
      <c r="K199" s="11">
        <f t="shared" si="7"/>
        <v>22</v>
      </c>
    </row>
    <row r="200" spans="1:11" x14ac:dyDescent="0.25">
      <c r="A200" s="11" t="s">
        <v>225</v>
      </c>
      <c r="B200" s="11">
        <v>2004</v>
      </c>
      <c r="C200" s="11" t="s">
        <v>18</v>
      </c>
      <c r="D200" s="29">
        <v>12</v>
      </c>
      <c r="E200" s="11">
        <v>0</v>
      </c>
      <c r="F200" s="20">
        <v>2094.1</v>
      </c>
      <c r="G200" s="11" t="s">
        <v>12</v>
      </c>
      <c r="H200" s="11" t="s">
        <v>11</v>
      </c>
      <c r="I200" s="11" t="s">
        <v>200</v>
      </c>
      <c r="J200" s="33" t="str">
        <f t="shared" si="6"/>
        <v>12-Jun-2004</v>
      </c>
      <c r="K200" s="11">
        <f t="shared" si="7"/>
        <v>18</v>
      </c>
    </row>
    <row r="201" spans="1:11" x14ac:dyDescent="0.25">
      <c r="A201" s="11" t="s">
        <v>226</v>
      </c>
      <c r="B201" s="11">
        <v>2001</v>
      </c>
      <c r="C201" s="11" t="s">
        <v>35</v>
      </c>
      <c r="D201" s="29">
        <v>14</v>
      </c>
      <c r="E201" s="11">
        <v>0</v>
      </c>
      <c r="F201" s="20">
        <v>2102.2600000000002</v>
      </c>
      <c r="G201" s="11" t="s">
        <v>12</v>
      </c>
      <c r="H201" s="11" t="s">
        <v>11</v>
      </c>
      <c r="I201" s="11" t="s">
        <v>166</v>
      </c>
      <c r="J201" s="33" t="str">
        <f t="shared" si="6"/>
        <v>14-Aug-2001</v>
      </c>
      <c r="K201" s="11">
        <f t="shared" si="7"/>
        <v>21</v>
      </c>
    </row>
    <row r="202" spans="1:11" x14ac:dyDescent="0.25">
      <c r="A202" s="11" t="s">
        <v>227</v>
      </c>
      <c r="B202" s="11">
        <v>2001</v>
      </c>
      <c r="C202" s="11" t="s">
        <v>18</v>
      </c>
      <c r="D202" s="29">
        <v>22</v>
      </c>
      <c r="E202" s="11">
        <v>1</v>
      </c>
      <c r="F202" s="20">
        <v>2103.08</v>
      </c>
      <c r="G202" s="11" t="s">
        <v>12</v>
      </c>
      <c r="H202" s="11" t="s">
        <v>11</v>
      </c>
      <c r="I202" s="11" t="s">
        <v>42</v>
      </c>
      <c r="J202" s="33" t="str">
        <f t="shared" si="6"/>
        <v>22-Jun-2001</v>
      </c>
      <c r="K202" s="11">
        <f t="shared" si="7"/>
        <v>21</v>
      </c>
    </row>
    <row r="203" spans="1:11" x14ac:dyDescent="0.25">
      <c r="A203" s="11" t="s">
        <v>228</v>
      </c>
      <c r="B203" s="11">
        <v>2001</v>
      </c>
      <c r="C203" s="11" t="s">
        <v>15</v>
      </c>
      <c r="D203" s="29">
        <v>28</v>
      </c>
      <c r="E203" s="11">
        <v>0</v>
      </c>
      <c r="F203" s="20">
        <v>2104.11</v>
      </c>
      <c r="G203" s="11" t="s">
        <v>11</v>
      </c>
      <c r="H203" s="11" t="s">
        <v>16</v>
      </c>
      <c r="I203" s="11" t="s">
        <v>168</v>
      </c>
      <c r="J203" s="33" t="str">
        <f t="shared" si="6"/>
        <v>28-Nov-2001</v>
      </c>
      <c r="K203" s="11">
        <f t="shared" si="7"/>
        <v>21</v>
      </c>
    </row>
    <row r="204" spans="1:11" x14ac:dyDescent="0.25">
      <c r="A204" s="11" t="s">
        <v>229</v>
      </c>
      <c r="B204" s="11">
        <v>1989</v>
      </c>
      <c r="C204" s="11" t="s">
        <v>10</v>
      </c>
      <c r="D204" s="29">
        <v>21</v>
      </c>
      <c r="E204" s="11">
        <v>3</v>
      </c>
      <c r="F204" s="20">
        <v>2106.2600000000002</v>
      </c>
      <c r="G204" s="11" t="s">
        <v>11</v>
      </c>
      <c r="H204" s="11" t="s">
        <v>11</v>
      </c>
      <c r="I204" s="11" t="s">
        <v>13</v>
      </c>
      <c r="J204" s="33" t="str">
        <f t="shared" si="6"/>
        <v>21-Jul-1989</v>
      </c>
      <c r="K204" s="11">
        <f t="shared" si="7"/>
        <v>33</v>
      </c>
    </row>
    <row r="205" spans="1:11" x14ac:dyDescent="0.25">
      <c r="A205" s="11" t="s">
        <v>230</v>
      </c>
      <c r="B205" s="11">
        <v>2003</v>
      </c>
      <c r="C205" s="11" t="s">
        <v>20</v>
      </c>
      <c r="D205" s="29">
        <v>30</v>
      </c>
      <c r="E205" s="11">
        <v>0</v>
      </c>
      <c r="F205" s="20">
        <v>2117.34</v>
      </c>
      <c r="G205" s="11" t="s">
        <v>11</v>
      </c>
      <c r="H205" s="11" t="s">
        <v>12</v>
      </c>
      <c r="I205" s="11" t="s">
        <v>23</v>
      </c>
      <c r="J205" s="33" t="str">
        <f t="shared" si="6"/>
        <v>30-Sep-2003</v>
      </c>
      <c r="K205" s="11">
        <f t="shared" si="7"/>
        <v>19</v>
      </c>
    </row>
    <row r="206" spans="1:11" x14ac:dyDescent="0.25">
      <c r="A206" s="11" t="s">
        <v>231</v>
      </c>
      <c r="B206" s="11">
        <v>2004</v>
      </c>
      <c r="C206" s="11" t="s">
        <v>15</v>
      </c>
      <c r="D206" s="29">
        <v>4</v>
      </c>
      <c r="E206" s="11">
        <v>0</v>
      </c>
      <c r="F206" s="20">
        <v>2118.61</v>
      </c>
      <c r="G206" s="11" t="s">
        <v>11</v>
      </c>
      <c r="H206" s="11" t="s">
        <v>16</v>
      </c>
      <c r="I206" s="11" t="s">
        <v>23</v>
      </c>
      <c r="J206" s="33" t="str">
        <f t="shared" si="6"/>
        <v>04-Nov-2004</v>
      </c>
      <c r="K206" s="11">
        <f t="shared" si="7"/>
        <v>18</v>
      </c>
    </row>
    <row r="207" spans="1:11" x14ac:dyDescent="0.25">
      <c r="A207" s="11" t="s">
        <v>232</v>
      </c>
      <c r="B207" s="11">
        <v>2003</v>
      </c>
      <c r="C207" s="11" t="s">
        <v>35</v>
      </c>
      <c r="D207" s="29">
        <v>30</v>
      </c>
      <c r="E207" s="11">
        <v>0</v>
      </c>
      <c r="F207" s="20">
        <v>2128.4299999999998</v>
      </c>
      <c r="G207" s="11" t="s">
        <v>11</v>
      </c>
      <c r="H207" s="11" t="s">
        <v>16</v>
      </c>
      <c r="I207" s="11" t="s">
        <v>23</v>
      </c>
      <c r="J207" s="33" t="str">
        <f t="shared" si="6"/>
        <v>30-Aug-2003</v>
      </c>
      <c r="K207" s="11">
        <f t="shared" si="7"/>
        <v>19</v>
      </c>
    </row>
    <row r="208" spans="1:11" x14ac:dyDescent="0.25">
      <c r="A208" s="11" t="s">
        <v>233</v>
      </c>
      <c r="B208" s="11">
        <v>2003</v>
      </c>
      <c r="C208" s="11" t="s">
        <v>30</v>
      </c>
      <c r="D208" s="29">
        <v>22</v>
      </c>
      <c r="E208" s="11">
        <v>0</v>
      </c>
      <c r="F208" s="20">
        <v>2130.6799999999998</v>
      </c>
      <c r="G208" s="11" t="s">
        <v>11</v>
      </c>
      <c r="H208" s="11" t="s">
        <v>12</v>
      </c>
      <c r="I208" s="11" t="s">
        <v>23</v>
      </c>
      <c r="J208" s="33" t="str">
        <f t="shared" si="6"/>
        <v>22-Dec-2003</v>
      </c>
      <c r="K208" s="11">
        <f t="shared" si="7"/>
        <v>19</v>
      </c>
    </row>
    <row r="209" spans="1:11" x14ac:dyDescent="0.25">
      <c r="A209" s="11" t="s">
        <v>234</v>
      </c>
      <c r="B209" s="11">
        <v>2003</v>
      </c>
      <c r="C209" s="11" t="s">
        <v>20</v>
      </c>
      <c r="D209" s="29">
        <v>1</v>
      </c>
      <c r="E209" s="11">
        <v>0</v>
      </c>
      <c r="F209" s="20">
        <v>2134.9</v>
      </c>
      <c r="G209" s="11" t="s">
        <v>11</v>
      </c>
      <c r="H209" s="11" t="s">
        <v>12</v>
      </c>
      <c r="I209" s="11" t="s">
        <v>23</v>
      </c>
      <c r="J209" s="33" t="str">
        <f t="shared" si="6"/>
        <v>01-Sep-2003</v>
      </c>
      <c r="K209" s="11">
        <f t="shared" si="7"/>
        <v>19</v>
      </c>
    </row>
    <row r="210" spans="1:11" x14ac:dyDescent="0.25">
      <c r="A210" s="11" t="s">
        <v>235</v>
      </c>
      <c r="B210" s="11">
        <v>2003</v>
      </c>
      <c r="C210" s="11" t="s">
        <v>20</v>
      </c>
      <c r="D210" s="29">
        <v>26</v>
      </c>
      <c r="E210" s="11">
        <v>0</v>
      </c>
      <c r="F210" s="20">
        <v>2136.88</v>
      </c>
      <c r="G210" s="11" t="s">
        <v>11</v>
      </c>
      <c r="H210" s="11" t="s">
        <v>11</v>
      </c>
      <c r="I210" s="11" t="s">
        <v>23</v>
      </c>
      <c r="J210" s="33" t="str">
        <f t="shared" si="6"/>
        <v>26-Sep-2003</v>
      </c>
      <c r="K210" s="11">
        <f t="shared" si="7"/>
        <v>19</v>
      </c>
    </row>
    <row r="211" spans="1:11" x14ac:dyDescent="0.25">
      <c r="A211" s="11" t="s">
        <v>236</v>
      </c>
      <c r="B211" s="11">
        <v>1997</v>
      </c>
      <c r="C211" s="11" t="s">
        <v>20</v>
      </c>
      <c r="D211" s="29">
        <v>3</v>
      </c>
      <c r="E211" s="11">
        <v>0</v>
      </c>
      <c r="F211" s="20">
        <v>2137.65</v>
      </c>
      <c r="G211" s="11" t="s">
        <v>12</v>
      </c>
      <c r="H211" s="11" t="s">
        <v>16</v>
      </c>
      <c r="I211" s="11" t="s">
        <v>13</v>
      </c>
      <c r="J211" s="33" t="str">
        <f t="shared" si="6"/>
        <v>03-Sep-1997</v>
      </c>
      <c r="K211" s="11">
        <f t="shared" si="7"/>
        <v>25</v>
      </c>
    </row>
    <row r="212" spans="1:11" x14ac:dyDescent="0.25">
      <c r="A212" s="11" t="s">
        <v>237</v>
      </c>
      <c r="B212" s="11">
        <v>2003</v>
      </c>
      <c r="C212" s="11" t="s">
        <v>35</v>
      </c>
      <c r="D212" s="29">
        <v>19</v>
      </c>
      <c r="E212" s="11">
        <v>0</v>
      </c>
      <c r="F212" s="20">
        <v>2138.0700000000002</v>
      </c>
      <c r="G212" s="11" t="s">
        <v>11</v>
      </c>
      <c r="H212" s="11" t="s">
        <v>16</v>
      </c>
      <c r="I212" s="11" t="s">
        <v>23</v>
      </c>
      <c r="J212" s="33" t="str">
        <f t="shared" si="6"/>
        <v>19-Aug-2003</v>
      </c>
      <c r="K212" s="11">
        <f t="shared" si="7"/>
        <v>19</v>
      </c>
    </row>
    <row r="213" spans="1:11" x14ac:dyDescent="0.25">
      <c r="A213" s="11" t="s">
        <v>238</v>
      </c>
      <c r="B213" s="11">
        <v>2004</v>
      </c>
      <c r="C213" s="11" t="s">
        <v>37</v>
      </c>
      <c r="D213" s="29">
        <v>4</v>
      </c>
      <c r="E213" s="11">
        <v>0</v>
      </c>
      <c r="F213" s="20">
        <v>2144.85</v>
      </c>
      <c r="G213" s="11" t="s">
        <v>11</v>
      </c>
      <c r="H213" s="11" t="s">
        <v>16</v>
      </c>
      <c r="I213" s="11" t="s">
        <v>42</v>
      </c>
      <c r="J213" s="33" t="str">
        <f t="shared" si="6"/>
        <v>04-Oct-2004</v>
      </c>
      <c r="K213" s="11">
        <f t="shared" si="7"/>
        <v>18</v>
      </c>
    </row>
    <row r="214" spans="1:11" x14ac:dyDescent="0.25">
      <c r="A214" s="11" t="s">
        <v>239</v>
      </c>
      <c r="B214" s="11">
        <v>2000</v>
      </c>
      <c r="C214" s="11" t="s">
        <v>30</v>
      </c>
      <c r="D214" s="29">
        <v>27</v>
      </c>
      <c r="E214" s="11">
        <v>0</v>
      </c>
      <c r="F214" s="20">
        <v>2150.4699999999998</v>
      </c>
      <c r="G214" s="11" t="s">
        <v>11</v>
      </c>
      <c r="H214" s="11" t="s">
        <v>12</v>
      </c>
      <c r="I214" s="11" t="s">
        <v>42</v>
      </c>
      <c r="J214" s="33" t="str">
        <f t="shared" si="6"/>
        <v>27-Dec-2000</v>
      </c>
      <c r="K214" s="11">
        <f t="shared" si="7"/>
        <v>22</v>
      </c>
    </row>
    <row r="215" spans="1:11" x14ac:dyDescent="0.25">
      <c r="A215" s="11" t="s">
        <v>240</v>
      </c>
      <c r="B215" s="11">
        <v>2000</v>
      </c>
      <c r="C215" s="11" t="s">
        <v>37</v>
      </c>
      <c r="D215" s="29">
        <v>22</v>
      </c>
      <c r="E215" s="11">
        <v>0</v>
      </c>
      <c r="F215" s="20">
        <v>2154.36</v>
      </c>
      <c r="G215" s="11" t="s">
        <v>11</v>
      </c>
      <c r="H215" s="11" t="s">
        <v>11</v>
      </c>
      <c r="I215" s="11" t="s">
        <v>42</v>
      </c>
      <c r="J215" s="33" t="str">
        <f t="shared" si="6"/>
        <v>22-Oct-2000</v>
      </c>
      <c r="K215" s="11">
        <f t="shared" si="7"/>
        <v>22</v>
      </c>
    </row>
    <row r="216" spans="1:11" x14ac:dyDescent="0.25">
      <c r="A216" s="11" t="s">
        <v>241</v>
      </c>
      <c r="B216" s="11">
        <v>2000</v>
      </c>
      <c r="C216" s="11" t="s">
        <v>15</v>
      </c>
      <c r="D216" s="29">
        <v>29</v>
      </c>
      <c r="E216" s="11">
        <v>0</v>
      </c>
      <c r="F216" s="20">
        <v>2155.6799999999998</v>
      </c>
      <c r="G216" s="11" t="s">
        <v>11</v>
      </c>
      <c r="H216" s="11" t="s">
        <v>12</v>
      </c>
      <c r="I216" s="11" t="s">
        <v>13</v>
      </c>
      <c r="J216" s="33" t="str">
        <f t="shared" si="6"/>
        <v>29-Nov-2000</v>
      </c>
      <c r="K216" s="11">
        <f t="shared" si="7"/>
        <v>22</v>
      </c>
    </row>
    <row r="217" spans="1:11" x14ac:dyDescent="0.25">
      <c r="A217" s="11" t="s">
        <v>242</v>
      </c>
      <c r="B217" s="11">
        <v>2000</v>
      </c>
      <c r="C217" s="11" t="s">
        <v>30</v>
      </c>
      <c r="D217" s="29">
        <v>10</v>
      </c>
      <c r="E217" s="11">
        <v>0</v>
      </c>
      <c r="F217" s="20">
        <v>2156.75</v>
      </c>
      <c r="G217" s="11" t="s">
        <v>11</v>
      </c>
      <c r="H217" s="11" t="s">
        <v>11</v>
      </c>
      <c r="I217" s="11" t="s">
        <v>13</v>
      </c>
      <c r="J217" s="33" t="str">
        <f t="shared" si="6"/>
        <v>10-Dec-2000</v>
      </c>
      <c r="K217" s="11">
        <f t="shared" si="7"/>
        <v>22</v>
      </c>
    </row>
    <row r="218" spans="1:11" x14ac:dyDescent="0.25">
      <c r="A218" s="11" t="s">
        <v>243</v>
      </c>
      <c r="B218" s="11">
        <v>2000</v>
      </c>
      <c r="C218" s="11" t="s">
        <v>35</v>
      </c>
      <c r="D218" s="29">
        <v>23</v>
      </c>
      <c r="E218" s="11">
        <v>0</v>
      </c>
      <c r="F218" s="20">
        <v>2166.73</v>
      </c>
      <c r="G218" s="11" t="s">
        <v>11</v>
      </c>
      <c r="H218" s="11" t="s">
        <v>11</v>
      </c>
      <c r="I218" s="11" t="s">
        <v>42</v>
      </c>
      <c r="J218" s="33" t="str">
        <f t="shared" si="6"/>
        <v>23-Aug-2000</v>
      </c>
      <c r="K218" s="11">
        <f t="shared" si="7"/>
        <v>22</v>
      </c>
    </row>
    <row r="219" spans="1:11" x14ac:dyDescent="0.25">
      <c r="A219" s="11" t="s">
        <v>244</v>
      </c>
      <c r="B219" s="11">
        <v>1994</v>
      </c>
      <c r="C219" s="11" t="s">
        <v>20</v>
      </c>
      <c r="D219" s="29">
        <v>27</v>
      </c>
      <c r="E219" s="11">
        <v>0</v>
      </c>
      <c r="F219" s="20">
        <v>2170.08</v>
      </c>
      <c r="G219" s="11" t="s">
        <v>11</v>
      </c>
      <c r="H219" s="11" t="s">
        <v>11</v>
      </c>
      <c r="I219" s="11" t="s">
        <v>13</v>
      </c>
      <c r="J219" s="33" t="str">
        <f t="shared" si="6"/>
        <v>27-Sep-1994</v>
      </c>
      <c r="K219" s="11">
        <f t="shared" si="7"/>
        <v>28</v>
      </c>
    </row>
    <row r="220" spans="1:11" x14ac:dyDescent="0.25">
      <c r="A220" s="11" t="s">
        <v>245</v>
      </c>
      <c r="B220" s="11">
        <v>1991</v>
      </c>
      <c r="C220" s="11" t="s">
        <v>30</v>
      </c>
      <c r="D220" s="29">
        <v>16</v>
      </c>
      <c r="E220" s="11">
        <v>3</v>
      </c>
      <c r="F220" s="20">
        <v>2193.1999999999998</v>
      </c>
      <c r="G220" s="11" t="s">
        <v>11</v>
      </c>
      <c r="H220" s="11" t="s">
        <v>11</v>
      </c>
      <c r="I220" s="11" t="s">
        <v>23</v>
      </c>
      <c r="J220" s="33" t="str">
        <f t="shared" si="6"/>
        <v>16-Dec-1991</v>
      </c>
      <c r="K220" s="11">
        <f t="shared" si="7"/>
        <v>31</v>
      </c>
    </row>
    <row r="221" spans="1:11" x14ac:dyDescent="0.25">
      <c r="A221" s="11" t="s">
        <v>246</v>
      </c>
      <c r="B221" s="11">
        <v>2004</v>
      </c>
      <c r="C221" s="11" t="s">
        <v>30</v>
      </c>
      <c r="D221" s="29">
        <v>7</v>
      </c>
      <c r="E221" s="11">
        <v>0</v>
      </c>
      <c r="F221" s="20">
        <v>2196.4699999999998</v>
      </c>
      <c r="G221" s="11" t="s">
        <v>11</v>
      </c>
      <c r="H221" s="11" t="s">
        <v>12</v>
      </c>
      <c r="I221" s="11" t="s">
        <v>247</v>
      </c>
      <c r="J221" s="33" t="str">
        <f t="shared" si="6"/>
        <v>07-Dec-2004</v>
      </c>
      <c r="K221" s="11">
        <f t="shared" si="7"/>
        <v>18</v>
      </c>
    </row>
    <row r="222" spans="1:11" x14ac:dyDescent="0.25">
      <c r="A222" s="11" t="s">
        <v>248</v>
      </c>
      <c r="B222" s="11">
        <v>2004</v>
      </c>
      <c r="C222" s="11" t="s">
        <v>20</v>
      </c>
      <c r="D222" s="29">
        <v>3</v>
      </c>
      <c r="E222" s="11">
        <v>0</v>
      </c>
      <c r="F222" s="20">
        <v>2198.19</v>
      </c>
      <c r="G222" s="11" t="s">
        <v>11</v>
      </c>
      <c r="H222" s="11" t="s">
        <v>16</v>
      </c>
      <c r="I222" s="11" t="s">
        <v>249</v>
      </c>
      <c r="J222" s="33" t="str">
        <f t="shared" si="6"/>
        <v>03-Sep-2004</v>
      </c>
      <c r="K222" s="11">
        <f t="shared" si="7"/>
        <v>18</v>
      </c>
    </row>
    <row r="223" spans="1:11" x14ac:dyDescent="0.25">
      <c r="A223" s="11" t="s">
        <v>250</v>
      </c>
      <c r="B223" s="11">
        <v>2004</v>
      </c>
      <c r="C223" s="11" t="s">
        <v>20</v>
      </c>
      <c r="D223" s="29">
        <v>12</v>
      </c>
      <c r="E223" s="11">
        <v>0</v>
      </c>
      <c r="F223" s="20">
        <v>2200.83</v>
      </c>
      <c r="G223" s="11" t="s">
        <v>11</v>
      </c>
      <c r="H223" s="11" t="s">
        <v>11</v>
      </c>
      <c r="I223" s="11" t="s">
        <v>247</v>
      </c>
      <c r="J223" s="33" t="str">
        <f t="shared" si="6"/>
        <v>12-Sep-2004</v>
      </c>
      <c r="K223" s="11">
        <f t="shared" si="7"/>
        <v>18</v>
      </c>
    </row>
    <row r="224" spans="1:11" x14ac:dyDescent="0.25">
      <c r="A224" s="11" t="s">
        <v>251</v>
      </c>
      <c r="B224" s="11">
        <v>2004</v>
      </c>
      <c r="C224" s="11" t="s">
        <v>10</v>
      </c>
      <c r="D224" s="29">
        <v>27</v>
      </c>
      <c r="E224" s="11">
        <v>1</v>
      </c>
      <c r="F224" s="20">
        <v>2201.1</v>
      </c>
      <c r="G224" s="11" t="s">
        <v>11</v>
      </c>
      <c r="H224" s="11" t="s">
        <v>12</v>
      </c>
      <c r="I224" s="11" t="s">
        <v>13</v>
      </c>
      <c r="J224" s="33" t="str">
        <f t="shared" si="6"/>
        <v>27-Jul-2004</v>
      </c>
      <c r="K224" s="11">
        <f t="shared" si="7"/>
        <v>18</v>
      </c>
    </row>
    <row r="225" spans="1:11" x14ac:dyDescent="0.25">
      <c r="A225" s="11" t="s">
        <v>252</v>
      </c>
      <c r="B225" s="11">
        <v>2004</v>
      </c>
      <c r="C225" s="11" t="s">
        <v>35</v>
      </c>
      <c r="D225" s="29">
        <v>6</v>
      </c>
      <c r="E225" s="11">
        <v>0</v>
      </c>
      <c r="F225" s="20">
        <v>2203.4699999999998</v>
      </c>
      <c r="G225" s="11" t="s">
        <v>11</v>
      </c>
      <c r="H225" s="11" t="s">
        <v>11</v>
      </c>
      <c r="I225" s="11" t="s">
        <v>247</v>
      </c>
      <c r="J225" s="33" t="str">
        <f t="shared" si="6"/>
        <v>06-Aug-2004</v>
      </c>
      <c r="K225" s="11">
        <f t="shared" si="7"/>
        <v>18</v>
      </c>
    </row>
    <row r="226" spans="1:11" x14ac:dyDescent="0.25">
      <c r="A226" s="11" t="s">
        <v>253</v>
      </c>
      <c r="B226" s="11">
        <v>2004</v>
      </c>
      <c r="C226" s="11" t="s">
        <v>37</v>
      </c>
      <c r="D226" s="29">
        <v>28</v>
      </c>
      <c r="E226" s="11">
        <v>0</v>
      </c>
      <c r="F226" s="20">
        <v>2203.7399999999998</v>
      </c>
      <c r="G226" s="11" t="s">
        <v>11</v>
      </c>
      <c r="H226" s="11" t="s">
        <v>11</v>
      </c>
      <c r="I226" s="11" t="s">
        <v>247</v>
      </c>
      <c r="J226" s="33" t="str">
        <f t="shared" si="6"/>
        <v>28-Oct-2004</v>
      </c>
      <c r="K226" s="11">
        <f t="shared" si="7"/>
        <v>18</v>
      </c>
    </row>
    <row r="227" spans="1:11" x14ac:dyDescent="0.25">
      <c r="A227" s="11" t="s">
        <v>254</v>
      </c>
      <c r="B227" s="11">
        <v>2004</v>
      </c>
      <c r="C227" s="11" t="s">
        <v>15</v>
      </c>
      <c r="D227" s="29">
        <v>13</v>
      </c>
      <c r="E227" s="11">
        <v>0</v>
      </c>
      <c r="F227" s="20">
        <v>2205.98</v>
      </c>
      <c r="G227" s="11" t="s">
        <v>11</v>
      </c>
      <c r="H227" s="11" t="s">
        <v>12</v>
      </c>
      <c r="I227" s="11" t="s">
        <v>247</v>
      </c>
      <c r="J227" s="33" t="str">
        <f t="shared" si="6"/>
        <v>13-Nov-2004</v>
      </c>
      <c r="K227" s="11">
        <f t="shared" si="7"/>
        <v>18</v>
      </c>
    </row>
    <row r="228" spans="1:11" x14ac:dyDescent="0.25">
      <c r="A228" s="11" t="s">
        <v>255</v>
      </c>
      <c r="B228" s="11">
        <v>2004</v>
      </c>
      <c r="C228" s="11" t="s">
        <v>35</v>
      </c>
      <c r="D228" s="29">
        <v>6</v>
      </c>
      <c r="E228" s="11">
        <v>0</v>
      </c>
      <c r="F228" s="20">
        <v>2207.6999999999998</v>
      </c>
      <c r="G228" s="11" t="s">
        <v>11</v>
      </c>
      <c r="H228" s="11" t="s">
        <v>11</v>
      </c>
      <c r="I228" s="11" t="s">
        <v>247</v>
      </c>
      <c r="J228" s="33" t="str">
        <f t="shared" si="6"/>
        <v>06-Aug-2004</v>
      </c>
      <c r="K228" s="11">
        <f t="shared" si="7"/>
        <v>18</v>
      </c>
    </row>
    <row r="229" spans="1:11" x14ac:dyDescent="0.25">
      <c r="A229" s="11" t="s">
        <v>256</v>
      </c>
      <c r="B229" s="11">
        <v>2004</v>
      </c>
      <c r="C229" s="11" t="s">
        <v>10</v>
      </c>
      <c r="D229" s="29">
        <v>27</v>
      </c>
      <c r="E229" s="11">
        <v>0</v>
      </c>
      <c r="F229" s="20">
        <v>2211.13</v>
      </c>
      <c r="G229" s="11" t="s">
        <v>11</v>
      </c>
      <c r="H229" s="11" t="s">
        <v>11</v>
      </c>
      <c r="I229" s="11" t="s">
        <v>247</v>
      </c>
      <c r="J229" s="33" t="str">
        <f t="shared" si="6"/>
        <v>27-Jul-2004</v>
      </c>
      <c r="K229" s="11">
        <f t="shared" si="7"/>
        <v>18</v>
      </c>
    </row>
    <row r="230" spans="1:11" x14ac:dyDescent="0.25">
      <c r="A230" s="11" t="s">
        <v>257</v>
      </c>
      <c r="B230" s="11">
        <v>1994</v>
      </c>
      <c r="C230" s="11" t="s">
        <v>15</v>
      </c>
      <c r="D230" s="29">
        <v>17</v>
      </c>
      <c r="E230" s="11">
        <v>0</v>
      </c>
      <c r="F230" s="20">
        <v>2213.21</v>
      </c>
      <c r="G230" s="11" t="s">
        <v>11</v>
      </c>
      <c r="H230" s="11" t="s">
        <v>11</v>
      </c>
      <c r="I230" s="11" t="s">
        <v>13</v>
      </c>
      <c r="J230" s="33" t="str">
        <f t="shared" si="6"/>
        <v>17-Nov-1994</v>
      </c>
      <c r="K230" s="11">
        <f t="shared" si="7"/>
        <v>28</v>
      </c>
    </row>
    <row r="231" spans="1:11" x14ac:dyDescent="0.25">
      <c r="A231" s="11" t="s">
        <v>258</v>
      </c>
      <c r="B231" s="11">
        <v>2004</v>
      </c>
      <c r="C231" s="11" t="s">
        <v>18</v>
      </c>
      <c r="D231" s="29">
        <v>13</v>
      </c>
      <c r="E231" s="11">
        <v>0</v>
      </c>
      <c r="F231" s="20">
        <v>2217.4699999999998</v>
      </c>
      <c r="G231" s="11" t="s">
        <v>11</v>
      </c>
      <c r="H231" s="11" t="s">
        <v>16</v>
      </c>
      <c r="I231" s="11" t="s">
        <v>247</v>
      </c>
      <c r="J231" s="33" t="str">
        <f t="shared" si="6"/>
        <v>13-Jun-2004</v>
      </c>
      <c r="K231" s="11">
        <f t="shared" si="7"/>
        <v>18</v>
      </c>
    </row>
    <row r="232" spans="1:11" x14ac:dyDescent="0.25">
      <c r="A232" s="11" t="s">
        <v>259</v>
      </c>
      <c r="B232" s="11">
        <v>2004</v>
      </c>
      <c r="C232" s="11" t="s">
        <v>20</v>
      </c>
      <c r="D232" s="29">
        <v>25</v>
      </c>
      <c r="E232" s="11">
        <v>0</v>
      </c>
      <c r="F232" s="20">
        <v>2217.6</v>
      </c>
      <c r="G232" s="11" t="s">
        <v>11</v>
      </c>
      <c r="H232" s="11" t="s">
        <v>16</v>
      </c>
      <c r="I232" s="11" t="s">
        <v>247</v>
      </c>
      <c r="J232" s="33" t="str">
        <f t="shared" si="6"/>
        <v>25-Sep-2004</v>
      </c>
      <c r="K232" s="11">
        <f t="shared" si="7"/>
        <v>18</v>
      </c>
    </row>
    <row r="233" spans="1:11" x14ac:dyDescent="0.25">
      <c r="A233" s="11" t="s">
        <v>260</v>
      </c>
      <c r="B233" s="11">
        <v>2004</v>
      </c>
      <c r="C233" s="11" t="s">
        <v>30</v>
      </c>
      <c r="D233" s="29">
        <v>12</v>
      </c>
      <c r="E233" s="11">
        <v>1</v>
      </c>
      <c r="F233" s="20">
        <v>2219.4499999999998</v>
      </c>
      <c r="G233" s="11" t="s">
        <v>11</v>
      </c>
      <c r="H233" s="11" t="s">
        <v>16</v>
      </c>
      <c r="I233" s="11" t="s">
        <v>13</v>
      </c>
      <c r="J233" s="33" t="str">
        <f t="shared" si="6"/>
        <v>12-Dec-2004</v>
      </c>
      <c r="K233" s="11">
        <f t="shared" si="7"/>
        <v>18</v>
      </c>
    </row>
    <row r="234" spans="1:11" x14ac:dyDescent="0.25">
      <c r="A234" s="11" t="s">
        <v>261</v>
      </c>
      <c r="B234" s="11">
        <v>2003</v>
      </c>
      <c r="C234" s="11" t="s">
        <v>30</v>
      </c>
      <c r="D234" s="29">
        <v>10</v>
      </c>
      <c r="E234" s="11">
        <v>1</v>
      </c>
      <c r="F234" s="20">
        <v>2221.56</v>
      </c>
      <c r="G234" s="11" t="s">
        <v>11</v>
      </c>
      <c r="H234" s="11" t="s">
        <v>12</v>
      </c>
      <c r="I234" s="11" t="s">
        <v>23</v>
      </c>
      <c r="J234" s="33" t="str">
        <f t="shared" si="6"/>
        <v>10-Dec-2003</v>
      </c>
      <c r="K234" s="11">
        <f t="shared" si="7"/>
        <v>19</v>
      </c>
    </row>
    <row r="235" spans="1:11" x14ac:dyDescent="0.25">
      <c r="A235" s="11" t="s">
        <v>262</v>
      </c>
      <c r="B235" s="11">
        <v>2000</v>
      </c>
      <c r="C235" s="11" t="s">
        <v>18</v>
      </c>
      <c r="D235" s="29">
        <v>30</v>
      </c>
      <c r="E235" s="11">
        <v>0</v>
      </c>
      <c r="F235" s="20">
        <v>2250.84</v>
      </c>
      <c r="G235" s="11" t="s">
        <v>11</v>
      </c>
      <c r="H235" s="11" t="s">
        <v>11</v>
      </c>
      <c r="I235" s="11" t="s">
        <v>170</v>
      </c>
      <c r="J235" s="33" t="str">
        <f t="shared" si="6"/>
        <v>30-Jun-2000</v>
      </c>
      <c r="K235" s="11">
        <f t="shared" si="7"/>
        <v>22</v>
      </c>
    </row>
    <row r="236" spans="1:11" x14ac:dyDescent="0.25">
      <c r="A236" s="11" t="s">
        <v>263</v>
      </c>
      <c r="B236" s="11">
        <v>2000</v>
      </c>
      <c r="C236" s="11" t="s">
        <v>30</v>
      </c>
      <c r="D236" s="29">
        <v>11</v>
      </c>
      <c r="E236" s="11">
        <v>0</v>
      </c>
      <c r="F236" s="20">
        <v>2254.8000000000002</v>
      </c>
      <c r="G236" s="11" t="s">
        <v>11</v>
      </c>
      <c r="H236" s="11" t="s">
        <v>12</v>
      </c>
      <c r="I236" s="11" t="s">
        <v>168</v>
      </c>
      <c r="J236" s="33" t="str">
        <f t="shared" si="6"/>
        <v>11-Dec-2000</v>
      </c>
      <c r="K236" s="11">
        <f t="shared" si="7"/>
        <v>22</v>
      </c>
    </row>
    <row r="237" spans="1:11" x14ac:dyDescent="0.25">
      <c r="A237" s="11" t="s">
        <v>264</v>
      </c>
      <c r="B237" s="11">
        <v>2002</v>
      </c>
      <c r="C237" s="11" t="s">
        <v>10</v>
      </c>
      <c r="D237" s="29">
        <v>15</v>
      </c>
      <c r="E237" s="11">
        <v>0</v>
      </c>
      <c r="F237" s="20">
        <v>2257.48</v>
      </c>
      <c r="G237" s="11" t="s">
        <v>11</v>
      </c>
      <c r="H237" s="11" t="s">
        <v>16</v>
      </c>
      <c r="I237" s="11" t="s">
        <v>23</v>
      </c>
      <c r="J237" s="33" t="str">
        <f t="shared" si="6"/>
        <v>15-Jul-2002</v>
      </c>
      <c r="K237" s="11">
        <f t="shared" si="7"/>
        <v>20</v>
      </c>
    </row>
    <row r="238" spans="1:11" x14ac:dyDescent="0.25">
      <c r="A238" s="11" t="s">
        <v>265</v>
      </c>
      <c r="B238" s="11">
        <v>2002</v>
      </c>
      <c r="C238" s="11" t="s">
        <v>15</v>
      </c>
      <c r="D238" s="29">
        <v>12</v>
      </c>
      <c r="E238" s="11">
        <v>0</v>
      </c>
      <c r="F238" s="20">
        <v>2261.5700000000002</v>
      </c>
      <c r="G238" s="11" t="s">
        <v>11</v>
      </c>
      <c r="H238" s="11" t="s">
        <v>16</v>
      </c>
      <c r="I238" s="11" t="s">
        <v>23</v>
      </c>
      <c r="J238" s="33" t="str">
        <f t="shared" si="6"/>
        <v>12-Nov-2002</v>
      </c>
      <c r="K238" s="11">
        <f t="shared" si="7"/>
        <v>20</v>
      </c>
    </row>
    <row r="239" spans="1:11" x14ac:dyDescent="0.25">
      <c r="A239" s="11" t="s">
        <v>266</v>
      </c>
      <c r="B239" s="11">
        <v>1991</v>
      </c>
      <c r="C239" s="11" t="s">
        <v>18</v>
      </c>
      <c r="D239" s="29">
        <v>16</v>
      </c>
      <c r="E239" s="11">
        <v>3</v>
      </c>
      <c r="F239" s="20">
        <v>2277.7199999999998</v>
      </c>
      <c r="G239" s="11" t="s">
        <v>11</v>
      </c>
      <c r="H239" s="11" t="s">
        <v>16</v>
      </c>
      <c r="I239" s="11" t="s">
        <v>13</v>
      </c>
      <c r="J239" s="33" t="str">
        <f t="shared" si="6"/>
        <v>16-Jun-1991</v>
      </c>
      <c r="K239" s="11">
        <f t="shared" si="7"/>
        <v>31</v>
      </c>
    </row>
    <row r="240" spans="1:11" x14ac:dyDescent="0.25">
      <c r="A240" s="11" t="s">
        <v>267</v>
      </c>
      <c r="B240" s="11">
        <v>1989</v>
      </c>
      <c r="C240" s="11" t="s">
        <v>37</v>
      </c>
      <c r="D240" s="29">
        <v>5</v>
      </c>
      <c r="E240" s="11">
        <v>3</v>
      </c>
      <c r="F240" s="20">
        <v>2295.2399999999998</v>
      </c>
      <c r="G240" s="11" t="s">
        <v>11</v>
      </c>
      <c r="H240" s="11" t="s">
        <v>16</v>
      </c>
      <c r="I240" s="11" t="s">
        <v>13</v>
      </c>
      <c r="J240" s="33" t="str">
        <f t="shared" si="6"/>
        <v>05-Oct-1989</v>
      </c>
      <c r="K240" s="11">
        <f t="shared" si="7"/>
        <v>33</v>
      </c>
    </row>
    <row r="241" spans="1:11" x14ac:dyDescent="0.25">
      <c r="A241" s="11" t="s">
        <v>268</v>
      </c>
      <c r="B241" s="11">
        <v>1996</v>
      </c>
      <c r="C241" s="11" t="s">
        <v>15</v>
      </c>
      <c r="D241" s="29">
        <v>28</v>
      </c>
      <c r="E241" s="11">
        <v>0</v>
      </c>
      <c r="F241" s="20">
        <v>2302.3000000000002</v>
      </c>
      <c r="G241" s="11" t="s">
        <v>16</v>
      </c>
      <c r="H241" s="11" t="s">
        <v>11</v>
      </c>
      <c r="I241" s="11" t="s">
        <v>42</v>
      </c>
      <c r="J241" s="33" t="str">
        <f t="shared" si="6"/>
        <v>28-Nov-1996</v>
      </c>
      <c r="K241" s="11">
        <f t="shared" si="7"/>
        <v>26</v>
      </c>
    </row>
    <row r="242" spans="1:11" x14ac:dyDescent="0.25">
      <c r="A242" s="11" t="s">
        <v>269</v>
      </c>
      <c r="B242" s="11">
        <v>2004</v>
      </c>
      <c r="C242" s="11" t="s">
        <v>20</v>
      </c>
      <c r="D242" s="29">
        <v>6</v>
      </c>
      <c r="E242" s="11">
        <v>2</v>
      </c>
      <c r="F242" s="20">
        <v>2304</v>
      </c>
      <c r="G242" s="11" t="s">
        <v>11</v>
      </c>
      <c r="H242" s="11" t="s">
        <v>12</v>
      </c>
      <c r="I242" s="11" t="s">
        <v>13</v>
      </c>
      <c r="J242" s="33" t="str">
        <f t="shared" si="6"/>
        <v>06-Sep-2004</v>
      </c>
      <c r="K242" s="11">
        <f t="shared" si="7"/>
        <v>18</v>
      </c>
    </row>
    <row r="243" spans="1:11" x14ac:dyDescent="0.25">
      <c r="A243" s="11" t="s">
        <v>270</v>
      </c>
      <c r="B243" s="11">
        <v>1996</v>
      </c>
      <c r="C243" s="11" t="s">
        <v>30</v>
      </c>
      <c r="D243" s="29">
        <v>17</v>
      </c>
      <c r="E243" s="11">
        <v>0</v>
      </c>
      <c r="F243" s="20">
        <v>2322.62</v>
      </c>
      <c r="G243" s="11" t="s">
        <v>11</v>
      </c>
      <c r="H243" s="11" t="s">
        <v>16</v>
      </c>
      <c r="I243" s="11" t="s">
        <v>13</v>
      </c>
      <c r="J243" s="33" t="str">
        <f t="shared" si="6"/>
        <v>17-Dec-1996</v>
      </c>
      <c r="K243" s="11">
        <f t="shared" si="7"/>
        <v>26</v>
      </c>
    </row>
    <row r="244" spans="1:11" x14ac:dyDescent="0.25">
      <c r="A244" s="11" t="s">
        <v>271</v>
      </c>
      <c r="B244" s="11">
        <v>2003</v>
      </c>
      <c r="C244" s="11" t="s">
        <v>15</v>
      </c>
      <c r="D244" s="29">
        <v>18</v>
      </c>
      <c r="E244" s="11">
        <v>1</v>
      </c>
      <c r="F244" s="20">
        <v>2331.52</v>
      </c>
      <c r="G244" s="11" t="s">
        <v>11</v>
      </c>
      <c r="H244" s="11" t="s">
        <v>12</v>
      </c>
      <c r="I244" s="11" t="s">
        <v>42</v>
      </c>
      <c r="J244" s="33" t="str">
        <f t="shared" si="6"/>
        <v>18-Nov-2003</v>
      </c>
      <c r="K244" s="11">
        <f t="shared" si="7"/>
        <v>19</v>
      </c>
    </row>
    <row r="245" spans="1:11" x14ac:dyDescent="0.25">
      <c r="A245" s="11" t="s">
        <v>272</v>
      </c>
      <c r="B245" s="11">
        <v>1998</v>
      </c>
      <c r="C245" s="11" t="s">
        <v>37</v>
      </c>
      <c r="D245" s="29">
        <v>21</v>
      </c>
      <c r="E245" s="11">
        <v>0</v>
      </c>
      <c r="F245" s="20">
        <v>2352.9699999999998</v>
      </c>
      <c r="G245" s="11" t="s">
        <v>12</v>
      </c>
      <c r="H245" s="11" t="s">
        <v>12</v>
      </c>
      <c r="I245" s="11" t="s">
        <v>23</v>
      </c>
      <c r="J245" s="33" t="str">
        <f t="shared" si="6"/>
        <v>21-Oct-1998</v>
      </c>
      <c r="K245" s="11">
        <f t="shared" si="7"/>
        <v>24</v>
      </c>
    </row>
    <row r="246" spans="1:11" x14ac:dyDescent="0.25">
      <c r="A246" s="11" t="s">
        <v>273</v>
      </c>
      <c r="B246" s="11">
        <v>2002</v>
      </c>
      <c r="C246" s="11" t="s">
        <v>15</v>
      </c>
      <c r="D246" s="29">
        <v>5</v>
      </c>
      <c r="E246" s="11">
        <v>1</v>
      </c>
      <c r="F246" s="20">
        <v>2362.23</v>
      </c>
      <c r="G246" s="11" t="s">
        <v>11</v>
      </c>
      <c r="H246" s="11" t="s">
        <v>16</v>
      </c>
      <c r="I246" s="11" t="s">
        <v>23</v>
      </c>
      <c r="J246" s="33" t="str">
        <f t="shared" si="6"/>
        <v>05-Nov-2002</v>
      </c>
      <c r="K246" s="11">
        <f t="shared" si="7"/>
        <v>20</v>
      </c>
    </row>
    <row r="247" spans="1:11" x14ac:dyDescent="0.25">
      <c r="A247" s="11" t="s">
        <v>274</v>
      </c>
      <c r="B247" s="11">
        <v>1988</v>
      </c>
      <c r="C247" s="11" t="s">
        <v>30</v>
      </c>
      <c r="D247" s="29">
        <v>12</v>
      </c>
      <c r="E247" s="11">
        <v>3</v>
      </c>
      <c r="F247" s="20">
        <v>2373.3000000000002</v>
      </c>
      <c r="G247" s="11" t="s">
        <v>11</v>
      </c>
      <c r="H247" s="11" t="s">
        <v>11</v>
      </c>
      <c r="I247" s="11" t="s">
        <v>13</v>
      </c>
      <c r="J247" s="33" t="str">
        <f t="shared" si="6"/>
        <v>12-Dec-1988</v>
      </c>
      <c r="K247" s="11">
        <f t="shared" si="7"/>
        <v>34</v>
      </c>
    </row>
    <row r="248" spans="1:11" x14ac:dyDescent="0.25">
      <c r="A248" s="11" t="s">
        <v>275</v>
      </c>
      <c r="B248" s="11">
        <v>1999</v>
      </c>
      <c r="C248" s="11" t="s">
        <v>30</v>
      </c>
      <c r="D248" s="29">
        <v>17</v>
      </c>
      <c r="E248" s="11">
        <v>0</v>
      </c>
      <c r="F248" s="20">
        <v>2395.17</v>
      </c>
      <c r="G248" s="11" t="s">
        <v>11</v>
      </c>
      <c r="H248" s="11" t="s">
        <v>16</v>
      </c>
      <c r="I248" s="11" t="s">
        <v>276</v>
      </c>
      <c r="J248" s="33" t="str">
        <f t="shared" si="6"/>
        <v>17-Dec-1999</v>
      </c>
      <c r="K248" s="11">
        <f t="shared" si="7"/>
        <v>23</v>
      </c>
    </row>
    <row r="249" spans="1:11" x14ac:dyDescent="0.25">
      <c r="A249" s="11" t="s">
        <v>277</v>
      </c>
      <c r="B249" s="11">
        <v>1999</v>
      </c>
      <c r="C249" s="11" t="s">
        <v>35</v>
      </c>
      <c r="D249" s="29">
        <v>10</v>
      </c>
      <c r="E249" s="11">
        <v>0</v>
      </c>
      <c r="F249" s="20">
        <v>2396.1</v>
      </c>
      <c r="G249" s="11" t="s">
        <v>11</v>
      </c>
      <c r="H249" s="11" t="s">
        <v>16</v>
      </c>
      <c r="I249" s="11" t="s">
        <v>166</v>
      </c>
      <c r="J249" s="33" t="str">
        <f t="shared" si="6"/>
        <v>10-Aug-1999</v>
      </c>
      <c r="K249" s="11">
        <f t="shared" si="7"/>
        <v>23</v>
      </c>
    </row>
    <row r="250" spans="1:11" x14ac:dyDescent="0.25">
      <c r="A250" s="11" t="s">
        <v>278</v>
      </c>
      <c r="B250" s="11">
        <v>2001</v>
      </c>
      <c r="C250" s="11" t="s">
        <v>18</v>
      </c>
      <c r="D250" s="29">
        <v>3</v>
      </c>
      <c r="E250" s="11">
        <v>0</v>
      </c>
      <c r="F250" s="20">
        <v>2404.73</v>
      </c>
      <c r="G250" s="11" t="s">
        <v>11</v>
      </c>
      <c r="H250" s="11" t="s">
        <v>12</v>
      </c>
      <c r="I250" s="11" t="s">
        <v>23</v>
      </c>
      <c r="J250" s="33" t="str">
        <f t="shared" si="6"/>
        <v>03-Jun-2001</v>
      </c>
      <c r="K250" s="11">
        <f t="shared" si="7"/>
        <v>22</v>
      </c>
    </row>
    <row r="251" spans="1:11" x14ac:dyDescent="0.25">
      <c r="A251" s="11" t="s">
        <v>279</v>
      </c>
      <c r="B251" s="11">
        <v>1999</v>
      </c>
      <c r="C251" s="11" t="s">
        <v>15</v>
      </c>
      <c r="D251" s="29">
        <v>12</v>
      </c>
      <c r="E251" s="11">
        <v>1</v>
      </c>
      <c r="F251" s="20">
        <v>2416.96</v>
      </c>
      <c r="G251" s="11" t="s">
        <v>11</v>
      </c>
      <c r="H251" s="11" t="s">
        <v>11</v>
      </c>
      <c r="I251" s="11" t="s">
        <v>42</v>
      </c>
      <c r="J251" s="33" t="str">
        <f t="shared" si="6"/>
        <v>12-Nov-1999</v>
      </c>
      <c r="K251" s="11">
        <f t="shared" si="7"/>
        <v>23</v>
      </c>
    </row>
    <row r="252" spans="1:11" x14ac:dyDescent="0.25">
      <c r="A252" s="11" t="s">
        <v>280</v>
      </c>
      <c r="B252" s="11">
        <v>1999</v>
      </c>
      <c r="C252" s="11" t="s">
        <v>15</v>
      </c>
      <c r="D252" s="29">
        <v>21</v>
      </c>
      <c r="E252" s="11">
        <v>1</v>
      </c>
      <c r="F252" s="20">
        <v>2438.06</v>
      </c>
      <c r="G252" s="11" t="s">
        <v>11</v>
      </c>
      <c r="H252" s="11" t="s">
        <v>11</v>
      </c>
      <c r="I252" s="11" t="s">
        <v>13</v>
      </c>
      <c r="J252" s="33" t="str">
        <f t="shared" si="6"/>
        <v>21-Nov-1999</v>
      </c>
      <c r="K252" s="11">
        <f t="shared" si="7"/>
        <v>23</v>
      </c>
    </row>
    <row r="253" spans="1:11" x14ac:dyDescent="0.25">
      <c r="A253" s="11" t="s">
        <v>281</v>
      </c>
      <c r="B253" s="11">
        <v>2002</v>
      </c>
      <c r="C253" s="11" t="s">
        <v>10</v>
      </c>
      <c r="D253" s="29">
        <v>29</v>
      </c>
      <c r="E253" s="11">
        <v>0</v>
      </c>
      <c r="F253" s="20">
        <v>2457.21</v>
      </c>
      <c r="G253" s="11" t="s">
        <v>11</v>
      </c>
      <c r="H253" s="11" t="s">
        <v>16</v>
      </c>
      <c r="I253" s="11" t="s">
        <v>247</v>
      </c>
      <c r="J253" s="33" t="str">
        <f t="shared" si="6"/>
        <v>29-Jul-2002</v>
      </c>
      <c r="K253" s="11">
        <f t="shared" si="7"/>
        <v>20</v>
      </c>
    </row>
    <row r="254" spans="1:11" x14ac:dyDescent="0.25">
      <c r="A254" s="11" t="s">
        <v>282</v>
      </c>
      <c r="B254" s="11">
        <v>1998</v>
      </c>
      <c r="C254" s="11" t="s">
        <v>15</v>
      </c>
      <c r="D254" s="29">
        <v>19</v>
      </c>
      <c r="E254" s="11">
        <v>0</v>
      </c>
      <c r="F254" s="20">
        <v>2457.5</v>
      </c>
      <c r="G254" s="11" t="s">
        <v>11</v>
      </c>
      <c r="H254" s="11" t="s">
        <v>16</v>
      </c>
      <c r="I254" s="11" t="s">
        <v>42</v>
      </c>
      <c r="J254" s="33" t="str">
        <f t="shared" si="6"/>
        <v>19-Nov-1998</v>
      </c>
      <c r="K254" s="11">
        <f t="shared" si="7"/>
        <v>24</v>
      </c>
    </row>
    <row r="255" spans="1:11" x14ac:dyDescent="0.25">
      <c r="A255" s="11" t="s">
        <v>283</v>
      </c>
      <c r="B255" s="11">
        <v>2002</v>
      </c>
      <c r="C255" s="11" t="s">
        <v>10</v>
      </c>
      <c r="D255" s="29">
        <v>11</v>
      </c>
      <c r="E255" s="11">
        <v>0</v>
      </c>
      <c r="F255" s="20">
        <v>2459.7199999999998</v>
      </c>
      <c r="G255" s="11" t="s">
        <v>11</v>
      </c>
      <c r="H255" s="11" t="s">
        <v>11</v>
      </c>
      <c r="I255" s="11" t="s">
        <v>247</v>
      </c>
      <c r="J255" s="33" t="str">
        <f t="shared" si="6"/>
        <v>11-Jul-2002</v>
      </c>
      <c r="K255" s="11">
        <f t="shared" si="7"/>
        <v>20</v>
      </c>
    </row>
    <row r="256" spans="1:11" x14ac:dyDescent="0.25">
      <c r="A256" s="11" t="s">
        <v>284</v>
      </c>
      <c r="B256" s="11">
        <v>1998</v>
      </c>
      <c r="C256" s="11" t="s">
        <v>35</v>
      </c>
      <c r="D256" s="29">
        <v>17</v>
      </c>
      <c r="E256" s="11">
        <v>0</v>
      </c>
      <c r="F256" s="20">
        <v>2464.62</v>
      </c>
      <c r="G256" s="11" t="s">
        <v>11</v>
      </c>
      <c r="H256" s="11" t="s">
        <v>12</v>
      </c>
      <c r="I256" s="11" t="s">
        <v>13</v>
      </c>
      <c r="J256" s="33" t="str">
        <f t="shared" si="6"/>
        <v>17-Aug-1998</v>
      </c>
      <c r="K256" s="11">
        <f t="shared" si="7"/>
        <v>24</v>
      </c>
    </row>
    <row r="257" spans="1:11" x14ac:dyDescent="0.25">
      <c r="A257" s="11" t="s">
        <v>285</v>
      </c>
      <c r="B257" s="11">
        <v>1998</v>
      </c>
      <c r="C257" s="11" t="s">
        <v>10</v>
      </c>
      <c r="D257" s="29">
        <v>2</v>
      </c>
      <c r="E257" s="11">
        <v>0</v>
      </c>
      <c r="F257" s="20">
        <v>2473.33</v>
      </c>
      <c r="G257" s="11" t="s">
        <v>11</v>
      </c>
      <c r="H257" s="11" t="s">
        <v>12</v>
      </c>
      <c r="I257" s="11" t="s">
        <v>13</v>
      </c>
      <c r="J257" s="33" t="str">
        <f t="shared" si="6"/>
        <v>02-Jul-1998</v>
      </c>
      <c r="K257" s="11">
        <f t="shared" si="7"/>
        <v>24</v>
      </c>
    </row>
    <row r="258" spans="1:11" x14ac:dyDescent="0.25">
      <c r="A258" s="11" t="s">
        <v>286</v>
      </c>
      <c r="B258" s="11">
        <v>1998</v>
      </c>
      <c r="C258" s="11" t="s">
        <v>18</v>
      </c>
      <c r="D258" s="29">
        <v>20</v>
      </c>
      <c r="E258" s="11">
        <v>0</v>
      </c>
      <c r="F258" s="20">
        <v>2480.98</v>
      </c>
      <c r="G258" s="11" t="s">
        <v>11</v>
      </c>
      <c r="H258" s="11" t="s">
        <v>11</v>
      </c>
      <c r="I258" s="11" t="s">
        <v>13</v>
      </c>
      <c r="J258" s="33" t="str">
        <f t="shared" ref="J258:J321" si="8">TEXT(CONCATENATE(D258,C258,B258,),"DD-MMM-YYYY")</f>
        <v>20-Jun-1998</v>
      </c>
      <c r="K258" s="11">
        <f t="shared" si="7"/>
        <v>24</v>
      </c>
    </row>
    <row r="259" spans="1:11" x14ac:dyDescent="0.25">
      <c r="A259" s="11" t="s">
        <v>287</v>
      </c>
      <c r="B259" s="11">
        <v>1995</v>
      </c>
      <c r="C259" s="11" t="s">
        <v>15</v>
      </c>
      <c r="D259" s="29">
        <v>6</v>
      </c>
      <c r="E259" s="11">
        <v>0</v>
      </c>
      <c r="F259" s="20">
        <v>2483.7399999999998</v>
      </c>
      <c r="G259" s="11" t="s">
        <v>12</v>
      </c>
      <c r="H259" s="11" t="s">
        <v>11</v>
      </c>
      <c r="I259" s="11" t="s">
        <v>13</v>
      </c>
      <c r="J259" s="33" t="str">
        <f t="shared" si="8"/>
        <v>06-Nov-1995</v>
      </c>
      <c r="K259" s="11">
        <f t="shared" ref="K259:K322" si="9">DATEDIF(J259, "2023-06-08", "Y")</f>
        <v>27</v>
      </c>
    </row>
    <row r="260" spans="1:11" x14ac:dyDescent="0.25">
      <c r="A260" s="11" t="s">
        <v>288</v>
      </c>
      <c r="B260" s="11">
        <v>1995</v>
      </c>
      <c r="C260" s="11" t="s">
        <v>37</v>
      </c>
      <c r="D260" s="29">
        <v>14</v>
      </c>
      <c r="E260" s="11">
        <v>0</v>
      </c>
      <c r="F260" s="20">
        <v>2494.02</v>
      </c>
      <c r="G260" s="11" t="s">
        <v>12</v>
      </c>
      <c r="H260" s="11" t="s">
        <v>16</v>
      </c>
      <c r="I260" s="11" t="s">
        <v>42</v>
      </c>
      <c r="J260" s="33" t="str">
        <f t="shared" si="8"/>
        <v>14-Oct-1995</v>
      </c>
      <c r="K260" s="11">
        <f t="shared" si="9"/>
        <v>27</v>
      </c>
    </row>
    <row r="261" spans="1:11" x14ac:dyDescent="0.25">
      <c r="A261" s="11" t="s">
        <v>289</v>
      </c>
      <c r="B261" s="11">
        <v>1995</v>
      </c>
      <c r="C261" s="11" t="s">
        <v>10</v>
      </c>
      <c r="D261" s="29">
        <v>9</v>
      </c>
      <c r="E261" s="11">
        <v>0</v>
      </c>
      <c r="F261" s="20">
        <v>2497.04</v>
      </c>
      <c r="G261" s="11" t="s">
        <v>12</v>
      </c>
      <c r="H261" s="11" t="s">
        <v>12</v>
      </c>
      <c r="I261" s="11" t="s">
        <v>13</v>
      </c>
      <c r="J261" s="33" t="str">
        <f t="shared" si="8"/>
        <v>09-Jul-1995</v>
      </c>
      <c r="K261" s="11">
        <f t="shared" si="9"/>
        <v>27</v>
      </c>
    </row>
    <row r="262" spans="1:11" x14ac:dyDescent="0.25">
      <c r="A262" s="11" t="s">
        <v>290</v>
      </c>
      <c r="B262" s="11">
        <v>1995</v>
      </c>
      <c r="C262" s="11" t="s">
        <v>37</v>
      </c>
      <c r="D262" s="29">
        <v>15</v>
      </c>
      <c r="E262" s="11">
        <v>0</v>
      </c>
      <c r="F262" s="20">
        <v>2498.41</v>
      </c>
      <c r="G262" s="11" t="s">
        <v>12</v>
      </c>
      <c r="H262" s="11" t="s">
        <v>12</v>
      </c>
      <c r="I262" s="11" t="s">
        <v>13</v>
      </c>
      <c r="J262" s="33" t="str">
        <f t="shared" si="8"/>
        <v>15-Oct-1995</v>
      </c>
      <c r="K262" s="11">
        <f t="shared" si="9"/>
        <v>27</v>
      </c>
    </row>
    <row r="263" spans="1:11" x14ac:dyDescent="0.25">
      <c r="A263" s="11" t="s">
        <v>291</v>
      </c>
      <c r="B263" s="11">
        <v>2004</v>
      </c>
      <c r="C263" s="11" t="s">
        <v>20</v>
      </c>
      <c r="D263" s="29">
        <v>6</v>
      </c>
      <c r="E263" s="11">
        <v>0</v>
      </c>
      <c r="F263" s="20">
        <v>2500.9299999999998</v>
      </c>
      <c r="G263" s="11" t="s">
        <v>11</v>
      </c>
      <c r="H263" s="11" t="s">
        <v>11</v>
      </c>
      <c r="I263" s="11" t="s">
        <v>23</v>
      </c>
      <c r="J263" s="33" t="str">
        <f t="shared" si="8"/>
        <v>06-Sep-2004</v>
      </c>
      <c r="K263" s="11">
        <f t="shared" si="9"/>
        <v>18</v>
      </c>
    </row>
    <row r="264" spans="1:11" x14ac:dyDescent="0.25">
      <c r="A264" s="11" t="s">
        <v>292</v>
      </c>
      <c r="B264" s="11">
        <v>1991</v>
      </c>
      <c r="C264" s="11" t="s">
        <v>35</v>
      </c>
      <c r="D264" s="29">
        <v>5</v>
      </c>
      <c r="E264" s="11">
        <v>3</v>
      </c>
      <c r="F264" s="20">
        <v>2510.79</v>
      </c>
      <c r="G264" s="11" t="s">
        <v>11</v>
      </c>
      <c r="H264" s="11" t="s">
        <v>16</v>
      </c>
      <c r="I264" s="11" t="s">
        <v>13</v>
      </c>
      <c r="J264" s="33" t="str">
        <f t="shared" si="8"/>
        <v>05-Aug-1991</v>
      </c>
      <c r="K264" s="11">
        <f t="shared" si="9"/>
        <v>31</v>
      </c>
    </row>
    <row r="265" spans="1:11" x14ac:dyDescent="0.25">
      <c r="A265" s="11" t="s">
        <v>293</v>
      </c>
      <c r="B265" s="11">
        <v>1997</v>
      </c>
      <c r="C265" s="11" t="s">
        <v>15</v>
      </c>
      <c r="D265" s="29">
        <v>2</v>
      </c>
      <c r="E265" s="11">
        <v>0</v>
      </c>
      <c r="F265" s="20">
        <v>2523.17</v>
      </c>
      <c r="G265" s="11" t="s">
        <v>12</v>
      </c>
      <c r="H265" s="11" t="s">
        <v>16</v>
      </c>
      <c r="I265" s="11" t="s">
        <v>23</v>
      </c>
      <c r="J265" s="33" t="str">
        <f t="shared" si="8"/>
        <v>02-Nov-1997</v>
      </c>
      <c r="K265" s="11">
        <f t="shared" si="9"/>
        <v>25</v>
      </c>
    </row>
    <row r="266" spans="1:11" x14ac:dyDescent="0.25">
      <c r="A266" s="11" t="s">
        <v>294</v>
      </c>
      <c r="B266" s="11">
        <v>2000</v>
      </c>
      <c r="C266" s="11" t="s">
        <v>35</v>
      </c>
      <c r="D266" s="29">
        <v>25</v>
      </c>
      <c r="E266" s="11">
        <v>0</v>
      </c>
      <c r="F266" s="20">
        <v>2527.8200000000002</v>
      </c>
      <c r="G266" s="11" t="s">
        <v>11</v>
      </c>
      <c r="H266" s="11" t="s">
        <v>12</v>
      </c>
      <c r="I266" s="11" t="s">
        <v>23</v>
      </c>
      <c r="J266" s="33" t="str">
        <f t="shared" si="8"/>
        <v>25-Aug-2000</v>
      </c>
      <c r="K266" s="11">
        <f t="shared" si="9"/>
        <v>22</v>
      </c>
    </row>
    <row r="267" spans="1:11" x14ac:dyDescent="0.25">
      <c r="A267" s="11" t="s">
        <v>295</v>
      </c>
      <c r="B267" s="11">
        <v>1997</v>
      </c>
      <c r="C267" s="11" t="s">
        <v>10</v>
      </c>
      <c r="D267" s="29">
        <v>28</v>
      </c>
      <c r="E267" s="11">
        <v>0</v>
      </c>
      <c r="F267" s="20">
        <v>2534.39</v>
      </c>
      <c r="G267" s="11" t="s">
        <v>12</v>
      </c>
      <c r="H267" s="11" t="s">
        <v>12</v>
      </c>
      <c r="I267" s="11" t="s">
        <v>23</v>
      </c>
      <c r="J267" s="33" t="str">
        <f t="shared" si="8"/>
        <v>28-Jul-1997</v>
      </c>
      <c r="K267" s="11">
        <f t="shared" si="9"/>
        <v>25</v>
      </c>
    </row>
    <row r="268" spans="1:11" x14ac:dyDescent="0.25">
      <c r="A268" s="11" t="s">
        <v>296</v>
      </c>
      <c r="B268" s="11">
        <v>1990</v>
      </c>
      <c r="C268" s="11" t="s">
        <v>37</v>
      </c>
      <c r="D268" s="29">
        <v>1</v>
      </c>
      <c r="E268" s="11">
        <v>3</v>
      </c>
      <c r="F268" s="20">
        <v>2540.39</v>
      </c>
      <c r="G268" s="11" t="s">
        <v>11</v>
      </c>
      <c r="H268" s="11" t="s">
        <v>11</v>
      </c>
      <c r="I268" s="11" t="s">
        <v>13</v>
      </c>
      <c r="J268" s="33" t="str">
        <f t="shared" si="8"/>
        <v>01-Oct-1990</v>
      </c>
      <c r="K268" s="11">
        <f t="shared" si="9"/>
        <v>32</v>
      </c>
    </row>
    <row r="269" spans="1:11" x14ac:dyDescent="0.25">
      <c r="A269" s="11" t="s">
        <v>297</v>
      </c>
      <c r="B269" s="11">
        <v>1991</v>
      </c>
      <c r="C269" s="11" t="s">
        <v>15</v>
      </c>
      <c r="D269" s="29">
        <v>17</v>
      </c>
      <c r="E269" s="11">
        <v>3</v>
      </c>
      <c r="F269" s="20">
        <v>2545.6799999999998</v>
      </c>
      <c r="G269" s="11" t="s">
        <v>11</v>
      </c>
      <c r="H269" s="11" t="s">
        <v>16</v>
      </c>
      <c r="I269" s="11" t="s">
        <v>13</v>
      </c>
      <c r="J269" s="33" t="str">
        <f t="shared" si="8"/>
        <v>17-Nov-1991</v>
      </c>
      <c r="K269" s="11">
        <f t="shared" si="9"/>
        <v>31</v>
      </c>
    </row>
    <row r="270" spans="1:11" x14ac:dyDescent="0.25">
      <c r="A270" s="11" t="s">
        <v>298</v>
      </c>
      <c r="B270" s="11">
        <v>2002</v>
      </c>
      <c r="C270" s="11" t="s">
        <v>37</v>
      </c>
      <c r="D270" s="29">
        <v>11</v>
      </c>
      <c r="E270" s="11">
        <v>2</v>
      </c>
      <c r="F270" s="20">
        <v>2566.4699999999998</v>
      </c>
      <c r="G270" s="11" t="s">
        <v>11</v>
      </c>
      <c r="H270" s="11" t="s">
        <v>12</v>
      </c>
      <c r="I270" s="11" t="s">
        <v>13</v>
      </c>
      <c r="J270" s="33" t="str">
        <f t="shared" si="8"/>
        <v>11-Oct-2002</v>
      </c>
      <c r="K270" s="11">
        <f t="shared" si="9"/>
        <v>20</v>
      </c>
    </row>
    <row r="271" spans="1:11" x14ac:dyDescent="0.25">
      <c r="A271" s="11" t="s">
        <v>299</v>
      </c>
      <c r="B271" s="11">
        <v>2002</v>
      </c>
      <c r="C271" s="11" t="s">
        <v>10</v>
      </c>
      <c r="D271" s="29">
        <v>20</v>
      </c>
      <c r="E271" s="11">
        <v>0</v>
      </c>
      <c r="F271" s="20">
        <v>2585.04</v>
      </c>
      <c r="G271" s="11" t="s">
        <v>11</v>
      </c>
      <c r="H271" s="11" t="s">
        <v>11</v>
      </c>
      <c r="I271" s="11" t="s">
        <v>300</v>
      </c>
      <c r="J271" s="33" t="str">
        <f t="shared" si="8"/>
        <v>20-Jul-2002</v>
      </c>
      <c r="K271" s="11">
        <f t="shared" si="9"/>
        <v>20</v>
      </c>
    </row>
    <row r="272" spans="1:11" x14ac:dyDescent="0.25">
      <c r="A272" s="11" t="s">
        <v>301</v>
      </c>
      <c r="B272" s="11">
        <v>2001</v>
      </c>
      <c r="C272" s="11" t="s">
        <v>37</v>
      </c>
      <c r="D272" s="29">
        <v>15</v>
      </c>
      <c r="E272" s="11">
        <v>1</v>
      </c>
      <c r="F272" s="20">
        <v>2585.27</v>
      </c>
      <c r="G272" s="11" t="s">
        <v>11</v>
      </c>
      <c r="H272" s="11" t="s">
        <v>12</v>
      </c>
      <c r="I272" s="11" t="s">
        <v>42</v>
      </c>
      <c r="J272" s="33" t="str">
        <f t="shared" si="8"/>
        <v>15-Oct-2001</v>
      </c>
      <c r="K272" s="11">
        <f t="shared" si="9"/>
        <v>21</v>
      </c>
    </row>
    <row r="273" spans="1:11" x14ac:dyDescent="0.25">
      <c r="A273" s="11" t="s">
        <v>302</v>
      </c>
      <c r="B273" s="11">
        <v>2001</v>
      </c>
      <c r="C273" s="11" t="s">
        <v>10</v>
      </c>
      <c r="D273" s="29">
        <v>28</v>
      </c>
      <c r="E273" s="11">
        <v>0</v>
      </c>
      <c r="F273" s="20">
        <v>2585.85</v>
      </c>
      <c r="G273" s="11" t="s">
        <v>11</v>
      </c>
      <c r="H273" s="11" t="s">
        <v>11</v>
      </c>
      <c r="I273" s="11" t="s">
        <v>247</v>
      </c>
      <c r="J273" s="33" t="str">
        <f t="shared" si="8"/>
        <v>28-Jul-2001</v>
      </c>
      <c r="K273" s="11">
        <f t="shared" si="9"/>
        <v>21</v>
      </c>
    </row>
    <row r="274" spans="1:11" x14ac:dyDescent="0.25">
      <c r="A274" s="11" t="s">
        <v>303</v>
      </c>
      <c r="B274" s="11">
        <v>2001</v>
      </c>
      <c r="C274" s="11" t="s">
        <v>35</v>
      </c>
      <c r="D274" s="29">
        <v>26</v>
      </c>
      <c r="E274" s="11">
        <v>1</v>
      </c>
      <c r="F274" s="20">
        <v>2597.7800000000002</v>
      </c>
      <c r="G274" s="11" t="s">
        <v>11</v>
      </c>
      <c r="H274" s="11" t="s">
        <v>16</v>
      </c>
      <c r="I274" s="11" t="s">
        <v>42</v>
      </c>
      <c r="J274" s="33" t="str">
        <f t="shared" si="8"/>
        <v>26-Aug-2001</v>
      </c>
      <c r="K274" s="11">
        <f t="shared" si="9"/>
        <v>21</v>
      </c>
    </row>
    <row r="275" spans="1:11" x14ac:dyDescent="0.25">
      <c r="A275" s="11" t="s">
        <v>304</v>
      </c>
      <c r="B275" s="11">
        <v>1997</v>
      </c>
      <c r="C275" s="11" t="s">
        <v>35</v>
      </c>
      <c r="D275" s="29">
        <v>26</v>
      </c>
      <c r="E275" s="11">
        <v>0</v>
      </c>
      <c r="F275" s="20">
        <v>2632.99</v>
      </c>
      <c r="G275" s="11" t="s">
        <v>11</v>
      </c>
      <c r="H275" s="11" t="s">
        <v>16</v>
      </c>
      <c r="I275" s="11" t="s">
        <v>42</v>
      </c>
      <c r="J275" s="33" t="str">
        <f t="shared" si="8"/>
        <v>26-Aug-1997</v>
      </c>
      <c r="K275" s="11">
        <f t="shared" si="9"/>
        <v>25</v>
      </c>
    </row>
    <row r="276" spans="1:11" x14ac:dyDescent="0.25">
      <c r="A276" s="11" t="s">
        <v>305</v>
      </c>
      <c r="B276" s="11">
        <v>2000</v>
      </c>
      <c r="C276" s="11" t="s">
        <v>18</v>
      </c>
      <c r="D276" s="29">
        <v>24</v>
      </c>
      <c r="E276" s="11">
        <v>1</v>
      </c>
      <c r="F276" s="20">
        <v>2639.04</v>
      </c>
      <c r="G276" s="11" t="s">
        <v>11</v>
      </c>
      <c r="H276" s="11" t="s">
        <v>11</v>
      </c>
      <c r="I276" s="11" t="s">
        <v>23</v>
      </c>
      <c r="J276" s="33" t="str">
        <f t="shared" si="8"/>
        <v>24-Jun-2000</v>
      </c>
      <c r="K276" s="11">
        <f t="shared" si="9"/>
        <v>22</v>
      </c>
    </row>
    <row r="277" spans="1:11" x14ac:dyDescent="0.25">
      <c r="A277" s="11" t="s">
        <v>306</v>
      </c>
      <c r="B277" s="11">
        <v>2000</v>
      </c>
      <c r="C277" s="11" t="s">
        <v>30</v>
      </c>
      <c r="D277" s="29">
        <v>9</v>
      </c>
      <c r="E277" s="11">
        <v>1</v>
      </c>
      <c r="F277" s="20">
        <v>2643.27</v>
      </c>
      <c r="G277" s="11" t="s">
        <v>11</v>
      </c>
      <c r="H277" s="11" t="s">
        <v>16</v>
      </c>
      <c r="I277" s="11" t="s">
        <v>23</v>
      </c>
      <c r="J277" s="33" t="str">
        <f t="shared" si="8"/>
        <v>09-Dec-2000</v>
      </c>
      <c r="K277" s="11">
        <f t="shared" si="9"/>
        <v>22</v>
      </c>
    </row>
    <row r="278" spans="1:11" x14ac:dyDescent="0.25">
      <c r="A278" s="11" t="s">
        <v>307</v>
      </c>
      <c r="B278" s="11">
        <v>1996</v>
      </c>
      <c r="C278" s="11" t="s">
        <v>35</v>
      </c>
      <c r="D278" s="29">
        <v>5</v>
      </c>
      <c r="E278" s="11">
        <v>0</v>
      </c>
      <c r="F278" s="20">
        <v>2680.95</v>
      </c>
      <c r="G278" s="11" t="s">
        <v>12</v>
      </c>
      <c r="H278" s="11" t="s">
        <v>11</v>
      </c>
      <c r="I278" s="11" t="s">
        <v>23</v>
      </c>
      <c r="J278" s="33" t="str">
        <f t="shared" si="8"/>
        <v>05-Aug-1996</v>
      </c>
      <c r="K278" s="11">
        <f t="shared" si="9"/>
        <v>26</v>
      </c>
    </row>
    <row r="279" spans="1:11" x14ac:dyDescent="0.25">
      <c r="A279" s="11" t="s">
        <v>308</v>
      </c>
      <c r="B279" s="11">
        <v>1994</v>
      </c>
      <c r="C279" s="11" t="s">
        <v>20</v>
      </c>
      <c r="D279" s="29">
        <v>17</v>
      </c>
      <c r="E279" s="11">
        <v>0</v>
      </c>
      <c r="F279" s="20">
        <v>2684.69</v>
      </c>
      <c r="G279" s="11" t="s">
        <v>11</v>
      </c>
      <c r="H279" s="11" t="s">
        <v>11</v>
      </c>
      <c r="I279" s="11" t="s">
        <v>13</v>
      </c>
      <c r="J279" s="33" t="str">
        <f t="shared" si="8"/>
        <v>17-Sep-1994</v>
      </c>
      <c r="K279" s="11">
        <f t="shared" si="9"/>
        <v>28</v>
      </c>
    </row>
    <row r="280" spans="1:11" x14ac:dyDescent="0.25">
      <c r="A280" s="11" t="s">
        <v>309</v>
      </c>
      <c r="B280" s="11">
        <v>1994</v>
      </c>
      <c r="C280" s="11" t="s">
        <v>37</v>
      </c>
      <c r="D280" s="29">
        <v>2</v>
      </c>
      <c r="E280" s="11">
        <v>0</v>
      </c>
      <c r="F280" s="20">
        <v>2689.5</v>
      </c>
      <c r="G280" s="11" t="s">
        <v>12</v>
      </c>
      <c r="H280" s="11" t="s">
        <v>11</v>
      </c>
      <c r="I280" s="11" t="s">
        <v>13</v>
      </c>
      <c r="J280" s="33" t="str">
        <f t="shared" si="8"/>
        <v>02-Oct-1994</v>
      </c>
      <c r="K280" s="11">
        <f t="shared" si="9"/>
        <v>28</v>
      </c>
    </row>
    <row r="281" spans="1:11" x14ac:dyDescent="0.25">
      <c r="A281" s="11" t="s">
        <v>310</v>
      </c>
      <c r="B281" s="11">
        <v>1999</v>
      </c>
      <c r="C281" s="11" t="s">
        <v>18</v>
      </c>
      <c r="D281" s="29">
        <v>11</v>
      </c>
      <c r="E281" s="11">
        <v>0</v>
      </c>
      <c r="F281" s="20">
        <v>2690.11</v>
      </c>
      <c r="G281" s="11" t="s">
        <v>11</v>
      </c>
      <c r="H281" s="11" t="s">
        <v>11</v>
      </c>
      <c r="I281" s="11" t="s">
        <v>23</v>
      </c>
      <c r="J281" s="33" t="str">
        <f t="shared" si="8"/>
        <v>11-Jun-1999</v>
      </c>
      <c r="K281" s="11">
        <f t="shared" si="9"/>
        <v>23</v>
      </c>
    </row>
    <row r="282" spans="1:11" x14ac:dyDescent="0.25">
      <c r="A282" s="11" t="s">
        <v>311</v>
      </c>
      <c r="B282" s="11">
        <v>1996</v>
      </c>
      <c r="C282" s="11" t="s">
        <v>18</v>
      </c>
      <c r="D282" s="29">
        <v>13</v>
      </c>
      <c r="E282" s="11">
        <v>0</v>
      </c>
      <c r="F282" s="20">
        <v>2699.57</v>
      </c>
      <c r="G282" s="11" t="s">
        <v>11</v>
      </c>
      <c r="H282" s="11" t="s">
        <v>16</v>
      </c>
      <c r="I282" s="11" t="s">
        <v>23</v>
      </c>
      <c r="J282" s="33" t="str">
        <f t="shared" si="8"/>
        <v>13-Jun-1996</v>
      </c>
      <c r="K282" s="11">
        <f t="shared" si="9"/>
        <v>26</v>
      </c>
    </row>
    <row r="283" spans="1:11" x14ac:dyDescent="0.25">
      <c r="A283" s="11" t="s">
        <v>312</v>
      </c>
      <c r="B283" s="11">
        <v>2003</v>
      </c>
      <c r="C283" s="11" t="s">
        <v>10</v>
      </c>
      <c r="D283" s="29">
        <v>17</v>
      </c>
      <c r="E283" s="11">
        <v>1</v>
      </c>
      <c r="F283" s="20">
        <v>2709.11</v>
      </c>
      <c r="G283" s="11" t="s">
        <v>11</v>
      </c>
      <c r="H283" s="11" t="s">
        <v>11</v>
      </c>
      <c r="I283" s="11" t="s">
        <v>23</v>
      </c>
      <c r="J283" s="33" t="str">
        <f t="shared" si="8"/>
        <v>17-Jul-2003</v>
      </c>
      <c r="K283" s="11">
        <f t="shared" si="9"/>
        <v>19</v>
      </c>
    </row>
    <row r="284" spans="1:11" x14ac:dyDescent="0.25">
      <c r="A284" s="11" t="s">
        <v>313</v>
      </c>
      <c r="B284" s="11">
        <v>2003</v>
      </c>
      <c r="C284" s="11" t="s">
        <v>15</v>
      </c>
      <c r="D284" s="29">
        <v>21</v>
      </c>
      <c r="E284" s="11">
        <v>1</v>
      </c>
      <c r="F284" s="20">
        <v>2709.24</v>
      </c>
      <c r="G284" s="11" t="s">
        <v>11</v>
      </c>
      <c r="H284" s="11" t="s">
        <v>11</v>
      </c>
      <c r="I284" s="11" t="s">
        <v>23</v>
      </c>
      <c r="J284" s="33" t="str">
        <f t="shared" si="8"/>
        <v>21-Nov-2003</v>
      </c>
      <c r="K284" s="11">
        <f t="shared" si="9"/>
        <v>19</v>
      </c>
    </row>
    <row r="285" spans="1:11" x14ac:dyDescent="0.25">
      <c r="A285" s="11" t="s">
        <v>314</v>
      </c>
      <c r="B285" s="11">
        <v>2003</v>
      </c>
      <c r="C285" s="11" t="s">
        <v>30</v>
      </c>
      <c r="D285" s="29">
        <v>1</v>
      </c>
      <c r="E285" s="11">
        <v>1</v>
      </c>
      <c r="F285" s="20">
        <v>2710.83</v>
      </c>
      <c r="G285" s="11" t="s">
        <v>11</v>
      </c>
      <c r="H285" s="11" t="s">
        <v>12</v>
      </c>
      <c r="I285" s="11" t="s">
        <v>23</v>
      </c>
      <c r="J285" s="33" t="str">
        <f t="shared" si="8"/>
        <v>01-Dec-2003</v>
      </c>
      <c r="K285" s="11">
        <f t="shared" si="9"/>
        <v>19</v>
      </c>
    </row>
    <row r="286" spans="1:11" x14ac:dyDescent="0.25">
      <c r="A286" s="11" t="s">
        <v>315</v>
      </c>
      <c r="B286" s="11">
        <v>2003</v>
      </c>
      <c r="C286" s="11" t="s">
        <v>35</v>
      </c>
      <c r="D286" s="29">
        <v>6</v>
      </c>
      <c r="E286" s="11">
        <v>1</v>
      </c>
      <c r="F286" s="20">
        <v>2719.28</v>
      </c>
      <c r="G286" s="11" t="s">
        <v>11</v>
      </c>
      <c r="H286" s="11" t="s">
        <v>11</v>
      </c>
      <c r="I286" s="11" t="s">
        <v>23</v>
      </c>
      <c r="J286" s="33" t="str">
        <f t="shared" si="8"/>
        <v>06-Aug-2003</v>
      </c>
      <c r="K286" s="11">
        <f t="shared" si="9"/>
        <v>19</v>
      </c>
    </row>
    <row r="287" spans="1:11" x14ac:dyDescent="0.25">
      <c r="A287" s="11" t="s">
        <v>316</v>
      </c>
      <c r="B287" s="11">
        <v>1997</v>
      </c>
      <c r="C287" s="11" t="s">
        <v>37</v>
      </c>
      <c r="D287" s="29">
        <v>30</v>
      </c>
      <c r="E287" s="11">
        <v>0</v>
      </c>
      <c r="F287" s="20">
        <v>2721.32</v>
      </c>
      <c r="G287" s="11" t="s">
        <v>16</v>
      </c>
      <c r="H287" s="11" t="s">
        <v>12</v>
      </c>
      <c r="I287" s="11" t="s">
        <v>276</v>
      </c>
      <c r="J287" s="33" t="str">
        <f t="shared" si="8"/>
        <v>30-Oct-1997</v>
      </c>
      <c r="K287" s="11">
        <f t="shared" si="9"/>
        <v>25</v>
      </c>
    </row>
    <row r="288" spans="1:11" x14ac:dyDescent="0.25">
      <c r="A288" s="11" t="s">
        <v>317</v>
      </c>
      <c r="B288" s="11">
        <v>1988</v>
      </c>
      <c r="C288" s="11" t="s">
        <v>35</v>
      </c>
      <c r="D288" s="29">
        <v>20</v>
      </c>
      <c r="E288" s="11">
        <v>3</v>
      </c>
      <c r="F288" s="20">
        <v>2726.06</v>
      </c>
      <c r="G288" s="11" t="s">
        <v>11</v>
      </c>
      <c r="H288" s="11" t="s">
        <v>11</v>
      </c>
      <c r="I288" s="11" t="s">
        <v>13</v>
      </c>
      <c r="J288" s="33" t="str">
        <f t="shared" si="8"/>
        <v>20-Aug-1988</v>
      </c>
      <c r="K288" s="11">
        <f t="shared" si="9"/>
        <v>34</v>
      </c>
    </row>
    <row r="289" spans="1:11" x14ac:dyDescent="0.25">
      <c r="A289" s="11" t="s">
        <v>318</v>
      </c>
      <c r="B289" s="11">
        <v>1997</v>
      </c>
      <c r="C289" s="11" t="s">
        <v>37</v>
      </c>
      <c r="D289" s="29">
        <v>6</v>
      </c>
      <c r="E289" s="11">
        <v>0</v>
      </c>
      <c r="F289" s="20">
        <v>2727.4</v>
      </c>
      <c r="G289" s="11" t="s">
        <v>12</v>
      </c>
      <c r="H289" s="11" t="s">
        <v>12</v>
      </c>
      <c r="I289" s="11" t="s">
        <v>168</v>
      </c>
      <c r="J289" s="33" t="str">
        <f t="shared" si="8"/>
        <v>06-Oct-1997</v>
      </c>
      <c r="K289" s="11">
        <f t="shared" si="9"/>
        <v>25</v>
      </c>
    </row>
    <row r="290" spans="1:11" x14ac:dyDescent="0.25">
      <c r="A290" s="11" t="s">
        <v>319</v>
      </c>
      <c r="B290" s="11">
        <v>2003</v>
      </c>
      <c r="C290" s="11" t="s">
        <v>30</v>
      </c>
      <c r="D290" s="29">
        <v>3</v>
      </c>
      <c r="E290" s="11">
        <v>1</v>
      </c>
      <c r="F290" s="20">
        <v>2730.11</v>
      </c>
      <c r="G290" s="11" t="s">
        <v>11</v>
      </c>
      <c r="H290" s="11" t="s">
        <v>12</v>
      </c>
      <c r="I290" s="11" t="s">
        <v>23</v>
      </c>
      <c r="J290" s="33" t="str">
        <f t="shared" si="8"/>
        <v>03-Dec-2003</v>
      </c>
      <c r="K290" s="11">
        <f t="shared" si="9"/>
        <v>19</v>
      </c>
    </row>
    <row r="291" spans="1:11" x14ac:dyDescent="0.25">
      <c r="A291" s="11" t="s">
        <v>320</v>
      </c>
      <c r="B291" s="11">
        <v>2000</v>
      </c>
      <c r="C291" s="11" t="s">
        <v>30</v>
      </c>
      <c r="D291" s="29">
        <v>17</v>
      </c>
      <c r="E291" s="11">
        <v>0</v>
      </c>
      <c r="F291" s="20">
        <v>2731.91</v>
      </c>
      <c r="G291" s="11" t="s">
        <v>11</v>
      </c>
      <c r="H291" s="11" t="s">
        <v>12</v>
      </c>
      <c r="I291" s="11" t="s">
        <v>247</v>
      </c>
      <c r="J291" s="33" t="str">
        <f t="shared" si="8"/>
        <v>17-Dec-2000</v>
      </c>
      <c r="K291" s="11">
        <f t="shared" si="9"/>
        <v>22</v>
      </c>
    </row>
    <row r="292" spans="1:11" x14ac:dyDescent="0.25">
      <c r="A292" s="11" t="s">
        <v>321</v>
      </c>
      <c r="B292" s="11">
        <v>2000</v>
      </c>
      <c r="C292" s="11" t="s">
        <v>37</v>
      </c>
      <c r="D292" s="29">
        <v>3</v>
      </c>
      <c r="E292" s="11">
        <v>0</v>
      </c>
      <c r="F292" s="20">
        <v>2741.95</v>
      </c>
      <c r="G292" s="11" t="s">
        <v>11</v>
      </c>
      <c r="H292" s="11" t="s">
        <v>12</v>
      </c>
      <c r="I292" s="11" t="s">
        <v>247</v>
      </c>
      <c r="J292" s="33" t="str">
        <f t="shared" si="8"/>
        <v>03-Oct-2000</v>
      </c>
      <c r="K292" s="11">
        <f t="shared" si="9"/>
        <v>22</v>
      </c>
    </row>
    <row r="293" spans="1:11" x14ac:dyDescent="0.25">
      <c r="A293" s="11" t="s">
        <v>322</v>
      </c>
      <c r="B293" s="11">
        <v>2000</v>
      </c>
      <c r="C293" s="11" t="s">
        <v>37</v>
      </c>
      <c r="D293" s="29">
        <v>11</v>
      </c>
      <c r="E293" s="11">
        <v>0</v>
      </c>
      <c r="F293" s="20">
        <v>2755.02</v>
      </c>
      <c r="G293" s="11" t="s">
        <v>11</v>
      </c>
      <c r="H293" s="11" t="s">
        <v>16</v>
      </c>
      <c r="I293" s="11" t="s">
        <v>247</v>
      </c>
      <c r="J293" s="33" t="str">
        <f t="shared" si="8"/>
        <v>11-Oct-2000</v>
      </c>
      <c r="K293" s="11">
        <f t="shared" si="9"/>
        <v>22</v>
      </c>
    </row>
    <row r="294" spans="1:11" x14ac:dyDescent="0.25">
      <c r="A294" s="11" t="s">
        <v>323</v>
      </c>
      <c r="B294" s="11">
        <v>1997</v>
      </c>
      <c r="C294" s="11" t="s">
        <v>35</v>
      </c>
      <c r="D294" s="29">
        <v>10</v>
      </c>
      <c r="E294" s="11">
        <v>0</v>
      </c>
      <c r="F294" s="20">
        <v>2758.99</v>
      </c>
      <c r="G294" s="11" t="s">
        <v>11</v>
      </c>
      <c r="H294" s="11" t="s">
        <v>16</v>
      </c>
      <c r="I294" s="11" t="s">
        <v>23</v>
      </c>
      <c r="J294" s="33" t="str">
        <f t="shared" si="8"/>
        <v>10-Aug-1997</v>
      </c>
      <c r="K294" s="11">
        <f t="shared" si="9"/>
        <v>25</v>
      </c>
    </row>
    <row r="295" spans="1:11" x14ac:dyDescent="0.25">
      <c r="A295" s="11" t="s">
        <v>324</v>
      </c>
      <c r="B295" s="11">
        <v>2004</v>
      </c>
      <c r="C295" s="11" t="s">
        <v>15</v>
      </c>
      <c r="D295" s="29">
        <v>14</v>
      </c>
      <c r="E295" s="11">
        <v>0</v>
      </c>
      <c r="F295" s="20">
        <v>2773.46</v>
      </c>
      <c r="G295" s="11" t="s">
        <v>11</v>
      </c>
      <c r="H295" s="11" t="s">
        <v>16</v>
      </c>
      <c r="I295" s="11" t="s">
        <v>300</v>
      </c>
      <c r="J295" s="33" t="str">
        <f t="shared" si="8"/>
        <v>14-Nov-2004</v>
      </c>
      <c r="K295" s="11">
        <f t="shared" si="9"/>
        <v>18</v>
      </c>
    </row>
    <row r="296" spans="1:11" x14ac:dyDescent="0.25">
      <c r="A296" s="11" t="s">
        <v>31</v>
      </c>
      <c r="B296" s="11">
        <v>1999</v>
      </c>
      <c r="C296" s="11" t="s">
        <v>18</v>
      </c>
      <c r="D296" s="29">
        <v>9</v>
      </c>
      <c r="E296" s="11">
        <v>1</v>
      </c>
      <c r="F296" s="20">
        <v>2775.19</v>
      </c>
      <c r="G296" s="11" t="s">
        <v>11</v>
      </c>
      <c r="H296" s="11" t="s">
        <v>16</v>
      </c>
      <c r="I296" s="11" t="s">
        <v>23</v>
      </c>
      <c r="J296" s="33" t="str">
        <f t="shared" si="8"/>
        <v>09-Jun-1999</v>
      </c>
      <c r="K296" s="11">
        <f t="shared" si="9"/>
        <v>23</v>
      </c>
    </row>
    <row r="297" spans="1:11" x14ac:dyDescent="0.25">
      <c r="A297" s="11" t="s">
        <v>325</v>
      </c>
      <c r="B297" s="11">
        <v>1999</v>
      </c>
      <c r="C297" s="11" t="s">
        <v>35</v>
      </c>
      <c r="D297" s="29">
        <v>29</v>
      </c>
      <c r="E297" s="11">
        <v>1</v>
      </c>
      <c r="F297" s="20">
        <v>2775.19</v>
      </c>
      <c r="G297" s="11" t="s">
        <v>11</v>
      </c>
      <c r="H297" s="11" t="s">
        <v>16</v>
      </c>
      <c r="I297" s="11" t="s">
        <v>23</v>
      </c>
      <c r="J297" s="33" t="str">
        <f t="shared" si="8"/>
        <v>29-Aug-1999</v>
      </c>
      <c r="K297" s="11">
        <f t="shared" si="9"/>
        <v>23</v>
      </c>
    </row>
    <row r="298" spans="1:11" x14ac:dyDescent="0.25">
      <c r="A298" s="11" t="s">
        <v>326</v>
      </c>
      <c r="B298" s="11">
        <v>1999</v>
      </c>
      <c r="C298" s="11" t="s">
        <v>30</v>
      </c>
      <c r="D298" s="29">
        <v>24</v>
      </c>
      <c r="E298" s="11">
        <v>1</v>
      </c>
      <c r="F298" s="20">
        <v>2789.06</v>
      </c>
      <c r="G298" s="11" t="s">
        <v>11</v>
      </c>
      <c r="H298" s="11" t="s">
        <v>12</v>
      </c>
      <c r="I298" s="11" t="s">
        <v>23</v>
      </c>
      <c r="J298" s="33" t="str">
        <f t="shared" si="8"/>
        <v>24-Dec-1999</v>
      </c>
      <c r="K298" s="11">
        <f t="shared" si="9"/>
        <v>23</v>
      </c>
    </row>
    <row r="299" spans="1:11" x14ac:dyDescent="0.25">
      <c r="A299" s="11" t="s">
        <v>327</v>
      </c>
      <c r="B299" s="11">
        <v>2004</v>
      </c>
      <c r="C299" s="11" t="s">
        <v>35</v>
      </c>
      <c r="D299" s="29">
        <v>4</v>
      </c>
      <c r="E299" s="11">
        <v>2</v>
      </c>
      <c r="F299" s="20">
        <v>2801.26</v>
      </c>
      <c r="G299" s="11" t="s">
        <v>11</v>
      </c>
      <c r="H299" s="11" t="s">
        <v>12</v>
      </c>
      <c r="I299" s="11" t="s">
        <v>13</v>
      </c>
      <c r="J299" s="33" t="str">
        <f t="shared" si="8"/>
        <v>04-Aug-2004</v>
      </c>
      <c r="K299" s="11">
        <f t="shared" si="9"/>
        <v>18</v>
      </c>
    </row>
    <row r="300" spans="1:11" x14ac:dyDescent="0.25">
      <c r="A300" s="11" t="s">
        <v>328</v>
      </c>
      <c r="B300" s="11">
        <v>2003</v>
      </c>
      <c r="C300" s="11" t="s">
        <v>20</v>
      </c>
      <c r="D300" s="29">
        <v>23</v>
      </c>
      <c r="E300" s="11">
        <v>2</v>
      </c>
      <c r="F300" s="20">
        <v>2803.7</v>
      </c>
      <c r="G300" s="11" t="s">
        <v>11</v>
      </c>
      <c r="H300" s="11" t="s">
        <v>16</v>
      </c>
      <c r="I300" s="11" t="s">
        <v>23</v>
      </c>
      <c r="J300" s="33" t="str">
        <f t="shared" si="8"/>
        <v>23-Sep-2003</v>
      </c>
      <c r="K300" s="11">
        <f t="shared" si="9"/>
        <v>19</v>
      </c>
    </row>
    <row r="301" spans="1:11" x14ac:dyDescent="0.25">
      <c r="A301" s="11" t="s">
        <v>329</v>
      </c>
      <c r="B301" s="11">
        <v>2000</v>
      </c>
      <c r="C301" s="11" t="s">
        <v>37</v>
      </c>
      <c r="D301" s="29">
        <v>1</v>
      </c>
      <c r="E301" s="11">
        <v>0</v>
      </c>
      <c r="F301" s="20">
        <v>2819.51</v>
      </c>
      <c r="G301" s="11" t="s">
        <v>11</v>
      </c>
      <c r="H301" s="11" t="s">
        <v>12</v>
      </c>
      <c r="I301" s="11" t="s">
        <v>42</v>
      </c>
      <c r="J301" s="33" t="str">
        <f t="shared" si="8"/>
        <v>01-Oct-2000</v>
      </c>
      <c r="K301" s="11">
        <f t="shared" si="9"/>
        <v>22</v>
      </c>
    </row>
    <row r="302" spans="1:11" x14ac:dyDescent="0.25">
      <c r="A302" s="11" t="s">
        <v>330</v>
      </c>
      <c r="B302" s="11">
        <v>1998</v>
      </c>
      <c r="C302" s="11" t="s">
        <v>15</v>
      </c>
      <c r="D302" s="29">
        <v>15</v>
      </c>
      <c r="E302" s="11">
        <v>0</v>
      </c>
      <c r="F302" s="20">
        <v>2842.76</v>
      </c>
      <c r="G302" s="11" t="s">
        <v>11</v>
      </c>
      <c r="H302" s="11" t="s">
        <v>12</v>
      </c>
      <c r="I302" s="11" t="s">
        <v>23</v>
      </c>
      <c r="J302" s="33" t="str">
        <f t="shared" si="8"/>
        <v>15-Nov-1998</v>
      </c>
      <c r="K302" s="11">
        <f t="shared" si="9"/>
        <v>24</v>
      </c>
    </row>
    <row r="303" spans="1:11" x14ac:dyDescent="0.25">
      <c r="A303" s="11" t="s">
        <v>331</v>
      </c>
      <c r="B303" s="11">
        <v>1998</v>
      </c>
      <c r="C303" s="11" t="s">
        <v>18</v>
      </c>
      <c r="D303" s="29">
        <v>17</v>
      </c>
      <c r="E303" s="11">
        <v>0</v>
      </c>
      <c r="F303" s="20">
        <v>2850.68</v>
      </c>
      <c r="G303" s="11" t="s">
        <v>11</v>
      </c>
      <c r="H303" s="11" t="s">
        <v>12</v>
      </c>
      <c r="I303" s="11" t="s">
        <v>23</v>
      </c>
      <c r="J303" s="33" t="str">
        <f t="shared" si="8"/>
        <v>17-Jun-1998</v>
      </c>
      <c r="K303" s="11">
        <f t="shared" si="9"/>
        <v>24</v>
      </c>
    </row>
    <row r="304" spans="1:11" x14ac:dyDescent="0.25">
      <c r="A304" s="11" t="s">
        <v>332</v>
      </c>
      <c r="B304" s="11">
        <v>1998</v>
      </c>
      <c r="C304" s="11" t="s">
        <v>20</v>
      </c>
      <c r="D304" s="29">
        <v>4</v>
      </c>
      <c r="E304" s="11">
        <v>0</v>
      </c>
      <c r="F304" s="20">
        <v>2855.44</v>
      </c>
      <c r="G304" s="11" t="s">
        <v>11</v>
      </c>
      <c r="H304" s="11" t="s">
        <v>12</v>
      </c>
      <c r="I304" s="11" t="s">
        <v>23</v>
      </c>
      <c r="J304" s="33" t="str">
        <f t="shared" si="8"/>
        <v>04-Sep-1998</v>
      </c>
      <c r="K304" s="11">
        <f t="shared" si="9"/>
        <v>24</v>
      </c>
    </row>
    <row r="305" spans="1:11" x14ac:dyDescent="0.25">
      <c r="A305" s="11" t="s">
        <v>333</v>
      </c>
      <c r="B305" s="11">
        <v>1993</v>
      </c>
      <c r="C305" s="11" t="s">
        <v>15</v>
      </c>
      <c r="D305" s="29">
        <v>1</v>
      </c>
      <c r="E305" s="11">
        <v>0</v>
      </c>
      <c r="F305" s="20">
        <v>2866.09</v>
      </c>
      <c r="G305" s="11" t="s">
        <v>12</v>
      </c>
      <c r="H305" s="11" t="s">
        <v>12</v>
      </c>
      <c r="I305" s="11" t="s">
        <v>42</v>
      </c>
      <c r="J305" s="33" t="str">
        <f t="shared" si="8"/>
        <v>01-Nov-1993</v>
      </c>
      <c r="K305" s="11">
        <f t="shared" si="9"/>
        <v>29</v>
      </c>
    </row>
    <row r="306" spans="1:11" x14ac:dyDescent="0.25">
      <c r="A306" s="11" t="s">
        <v>334</v>
      </c>
      <c r="B306" s="11">
        <v>1993</v>
      </c>
      <c r="C306" s="11" t="s">
        <v>35</v>
      </c>
      <c r="D306" s="29">
        <v>12</v>
      </c>
      <c r="E306" s="11">
        <v>0</v>
      </c>
      <c r="F306" s="20">
        <v>2867.12</v>
      </c>
      <c r="G306" s="11" t="s">
        <v>16</v>
      </c>
      <c r="H306" s="11" t="s">
        <v>12</v>
      </c>
      <c r="I306" s="11" t="s">
        <v>13</v>
      </c>
      <c r="J306" s="33" t="str">
        <f t="shared" si="8"/>
        <v>12-Aug-1993</v>
      </c>
      <c r="K306" s="11">
        <f t="shared" si="9"/>
        <v>29</v>
      </c>
    </row>
    <row r="307" spans="1:11" x14ac:dyDescent="0.25">
      <c r="A307" s="11" t="s">
        <v>335</v>
      </c>
      <c r="B307" s="11">
        <v>1996</v>
      </c>
      <c r="C307" s="11" t="s">
        <v>18</v>
      </c>
      <c r="D307" s="29">
        <v>21</v>
      </c>
      <c r="E307" s="11">
        <v>0</v>
      </c>
      <c r="F307" s="20">
        <v>2897.32</v>
      </c>
      <c r="G307" s="11" t="s">
        <v>12</v>
      </c>
      <c r="H307" s="11" t="s">
        <v>12</v>
      </c>
      <c r="I307" s="11" t="s">
        <v>168</v>
      </c>
      <c r="J307" s="33" t="str">
        <f t="shared" si="8"/>
        <v>21-Jun-1996</v>
      </c>
      <c r="K307" s="11">
        <f t="shared" si="9"/>
        <v>26</v>
      </c>
    </row>
    <row r="308" spans="1:11" x14ac:dyDescent="0.25">
      <c r="A308" s="11" t="s">
        <v>336</v>
      </c>
      <c r="B308" s="11">
        <v>2000</v>
      </c>
      <c r="C308" s="11" t="s">
        <v>10</v>
      </c>
      <c r="D308" s="29">
        <v>14</v>
      </c>
      <c r="E308" s="11">
        <v>0</v>
      </c>
      <c r="F308" s="20">
        <v>2897.46</v>
      </c>
      <c r="G308" s="11" t="s">
        <v>11</v>
      </c>
      <c r="H308" s="11" t="s">
        <v>16</v>
      </c>
      <c r="I308" s="11" t="s">
        <v>23</v>
      </c>
      <c r="J308" s="33" t="str">
        <f t="shared" si="8"/>
        <v>14-Jul-2000</v>
      </c>
      <c r="K308" s="11">
        <f t="shared" si="9"/>
        <v>22</v>
      </c>
    </row>
    <row r="309" spans="1:11" x14ac:dyDescent="0.25">
      <c r="A309" s="11" t="s">
        <v>337</v>
      </c>
      <c r="B309" s="11">
        <v>1999</v>
      </c>
      <c r="C309" s="11" t="s">
        <v>15</v>
      </c>
      <c r="D309" s="29">
        <v>1</v>
      </c>
      <c r="E309" s="11">
        <v>0</v>
      </c>
      <c r="F309" s="20">
        <v>2899.49</v>
      </c>
      <c r="G309" s="11" t="s">
        <v>11</v>
      </c>
      <c r="H309" s="11" t="s">
        <v>11</v>
      </c>
      <c r="I309" s="11" t="s">
        <v>247</v>
      </c>
      <c r="J309" s="33" t="str">
        <f t="shared" si="8"/>
        <v>01-Nov-1999</v>
      </c>
      <c r="K309" s="11">
        <f t="shared" si="9"/>
        <v>23</v>
      </c>
    </row>
    <row r="310" spans="1:11" x14ac:dyDescent="0.25">
      <c r="A310" s="11" t="s">
        <v>338</v>
      </c>
      <c r="B310" s="11">
        <v>1996</v>
      </c>
      <c r="C310" s="11" t="s">
        <v>37</v>
      </c>
      <c r="D310" s="29">
        <v>24</v>
      </c>
      <c r="E310" s="11">
        <v>1</v>
      </c>
      <c r="F310" s="20">
        <v>2902.91</v>
      </c>
      <c r="G310" s="11" t="s">
        <v>11</v>
      </c>
      <c r="H310" s="11" t="s">
        <v>11</v>
      </c>
      <c r="I310" s="11" t="s">
        <v>13</v>
      </c>
      <c r="J310" s="33" t="str">
        <f t="shared" si="8"/>
        <v>24-Oct-1996</v>
      </c>
      <c r="K310" s="11">
        <f t="shared" si="9"/>
        <v>26</v>
      </c>
    </row>
    <row r="311" spans="1:11" x14ac:dyDescent="0.25">
      <c r="A311" s="11" t="s">
        <v>339</v>
      </c>
      <c r="B311" s="11">
        <v>1996</v>
      </c>
      <c r="C311" s="11" t="s">
        <v>18</v>
      </c>
      <c r="D311" s="29">
        <v>13</v>
      </c>
      <c r="E311" s="11">
        <v>1</v>
      </c>
      <c r="F311" s="20">
        <v>2904.09</v>
      </c>
      <c r="G311" s="11" t="s">
        <v>11</v>
      </c>
      <c r="H311" s="11" t="s">
        <v>11</v>
      </c>
      <c r="I311" s="11" t="s">
        <v>42</v>
      </c>
      <c r="J311" s="33" t="str">
        <f t="shared" si="8"/>
        <v>13-Jun-1996</v>
      </c>
      <c r="K311" s="11">
        <f t="shared" si="9"/>
        <v>26</v>
      </c>
    </row>
    <row r="312" spans="1:11" x14ac:dyDescent="0.25">
      <c r="A312" s="11" t="s">
        <v>340</v>
      </c>
      <c r="B312" s="11">
        <v>2003</v>
      </c>
      <c r="C312" s="11" t="s">
        <v>18</v>
      </c>
      <c r="D312" s="29">
        <v>5</v>
      </c>
      <c r="E312" s="11">
        <v>2</v>
      </c>
      <c r="F312" s="20">
        <v>2913.57</v>
      </c>
      <c r="G312" s="11" t="s">
        <v>11</v>
      </c>
      <c r="H312" s="11" t="s">
        <v>11</v>
      </c>
      <c r="I312" s="11" t="s">
        <v>42</v>
      </c>
      <c r="J312" s="33" t="str">
        <f t="shared" si="8"/>
        <v>05-Jun-2003</v>
      </c>
      <c r="K312" s="11">
        <f t="shared" si="9"/>
        <v>20</v>
      </c>
    </row>
    <row r="313" spans="1:11" x14ac:dyDescent="0.25">
      <c r="A313" s="11" t="s">
        <v>341</v>
      </c>
      <c r="B313" s="11">
        <v>1996</v>
      </c>
      <c r="C313" s="11" t="s">
        <v>18</v>
      </c>
      <c r="D313" s="29">
        <v>30</v>
      </c>
      <c r="E313" s="11">
        <v>1</v>
      </c>
      <c r="F313" s="20">
        <v>2927.06</v>
      </c>
      <c r="G313" s="11" t="s">
        <v>11</v>
      </c>
      <c r="H313" s="11" t="s">
        <v>11</v>
      </c>
      <c r="I313" s="11" t="s">
        <v>13</v>
      </c>
      <c r="J313" s="33" t="str">
        <f t="shared" si="8"/>
        <v>30-Jun-1996</v>
      </c>
      <c r="K313" s="11">
        <f t="shared" si="9"/>
        <v>26</v>
      </c>
    </row>
    <row r="314" spans="1:11" x14ac:dyDescent="0.25">
      <c r="A314" s="11" t="s">
        <v>342</v>
      </c>
      <c r="B314" s="11">
        <v>2002</v>
      </c>
      <c r="C314" s="11" t="s">
        <v>20</v>
      </c>
      <c r="D314" s="29">
        <v>30</v>
      </c>
      <c r="E314" s="11">
        <v>0</v>
      </c>
      <c r="F314" s="20">
        <v>2943.41</v>
      </c>
      <c r="G314" s="11" t="s">
        <v>11</v>
      </c>
      <c r="H314" s="11" t="s">
        <v>12</v>
      </c>
      <c r="I314" s="11" t="s">
        <v>23</v>
      </c>
      <c r="J314" s="33" t="str">
        <f t="shared" si="8"/>
        <v>30-Sep-2002</v>
      </c>
      <c r="K314" s="11">
        <f t="shared" si="9"/>
        <v>20</v>
      </c>
    </row>
    <row r="315" spans="1:11" x14ac:dyDescent="0.25">
      <c r="A315" s="11" t="s">
        <v>343</v>
      </c>
      <c r="B315" s="11">
        <v>1995</v>
      </c>
      <c r="C315" s="11" t="s">
        <v>20</v>
      </c>
      <c r="D315" s="29">
        <v>24</v>
      </c>
      <c r="E315" s="11">
        <v>0</v>
      </c>
      <c r="F315" s="20">
        <v>2974.13</v>
      </c>
      <c r="G315" s="11" t="s">
        <v>11</v>
      </c>
      <c r="H315" s="11" t="s">
        <v>16</v>
      </c>
      <c r="I315" s="11" t="s">
        <v>42</v>
      </c>
      <c r="J315" s="33" t="str">
        <f t="shared" si="8"/>
        <v>24-Sep-1995</v>
      </c>
      <c r="K315" s="11">
        <f t="shared" si="9"/>
        <v>27</v>
      </c>
    </row>
    <row r="316" spans="1:11" x14ac:dyDescent="0.25">
      <c r="A316" s="11" t="s">
        <v>344</v>
      </c>
      <c r="B316" s="11">
        <v>1987</v>
      </c>
      <c r="C316" s="11" t="s">
        <v>18</v>
      </c>
      <c r="D316" s="29">
        <v>18</v>
      </c>
      <c r="E316" s="11">
        <v>3</v>
      </c>
      <c r="F316" s="20">
        <v>2979.52</v>
      </c>
      <c r="G316" s="11" t="s">
        <v>11</v>
      </c>
      <c r="H316" s="11" t="s">
        <v>12</v>
      </c>
      <c r="I316" s="11" t="s">
        <v>13</v>
      </c>
      <c r="J316" s="33" t="str">
        <f t="shared" si="8"/>
        <v>18-Jun-1987</v>
      </c>
      <c r="K316" s="11">
        <f t="shared" si="9"/>
        <v>35</v>
      </c>
    </row>
    <row r="317" spans="1:11" x14ac:dyDescent="0.25">
      <c r="A317" s="11" t="s">
        <v>345</v>
      </c>
      <c r="B317" s="11">
        <v>1991</v>
      </c>
      <c r="C317" s="11" t="s">
        <v>15</v>
      </c>
      <c r="D317" s="29">
        <v>20</v>
      </c>
      <c r="E317" s="11">
        <v>3</v>
      </c>
      <c r="F317" s="20">
        <v>2985.67</v>
      </c>
      <c r="G317" s="11" t="s">
        <v>11</v>
      </c>
      <c r="H317" s="11" t="s">
        <v>11</v>
      </c>
      <c r="I317" s="11" t="s">
        <v>13</v>
      </c>
      <c r="J317" s="33" t="str">
        <f t="shared" si="8"/>
        <v>20-Nov-1991</v>
      </c>
      <c r="K317" s="11">
        <f t="shared" si="9"/>
        <v>31</v>
      </c>
    </row>
    <row r="318" spans="1:11" x14ac:dyDescent="0.25">
      <c r="A318" s="11" t="s">
        <v>346</v>
      </c>
      <c r="B318" s="11">
        <v>2002</v>
      </c>
      <c r="C318" s="11" t="s">
        <v>30</v>
      </c>
      <c r="D318" s="29">
        <v>15</v>
      </c>
      <c r="E318" s="11">
        <v>0</v>
      </c>
      <c r="F318" s="20">
        <v>3012.22</v>
      </c>
      <c r="G318" s="11" t="s">
        <v>11</v>
      </c>
      <c r="H318" s="11" t="s">
        <v>12</v>
      </c>
      <c r="I318" s="11" t="s">
        <v>23</v>
      </c>
      <c r="J318" s="33" t="str">
        <f t="shared" si="8"/>
        <v>15-Dec-2002</v>
      </c>
      <c r="K318" s="11">
        <f t="shared" si="9"/>
        <v>20</v>
      </c>
    </row>
    <row r="319" spans="1:11" x14ac:dyDescent="0.25">
      <c r="A319" s="11" t="s">
        <v>347</v>
      </c>
      <c r="B319" s="11">
        <v>1988</v>
      </c>
      <c r="C319" s="11" t="s">
        <v>20</v>
      </c>
      <c r="D319" s="29">
        <v>28</v>
      </c>
      <c r="E319" s="11">
        <v>3</v>
      </c>
      <c r="F319" s="20">
        <v>3018.04</v>
      </c>
      <c r="G319" s="11" t="s">
        <v>11</v>
      </c>
      <c r="H319" s="11" t="s">
        <v>11</v>
      </c>
      <c r="I319" s="11" t="s">
        <v>23</v>
      </c>
      <c r="J319" s="33" t="str">
        <f t="shared" si="8"/>
        <v>28-Sep-1988</v>
      </c>
      <c r="K319" s="11">
        <f t="shared" si="9"/>
        <v>34</v>
      </c>
    </row>
    <row r="320" spans="1:11" x14ac:dyDescent="0.25">
      <c r="A320" s="11" t="s">
        <v>348</v>
      </c>
      <c r="B320" s="11">
        <v>1997</v>
      </c>
      <c r="C320" s="11" t="s">
        <v>30</v>
      </c>
      <c r="D320" s="29">
        <v>19</v>
      </c>
      <c r="E320" s="11">
        <v>0</v>
      </c>
      <c r="F320" s="20">
        <v>3021.81</v>
      </c>
      <c r="G320" s="11" t="s">
        <v>11</v>
      </c>
      <c r="H320" s="11" t="s">
        <v>12</v>
      </c>
      <c r="I320" s="11" t="s">
        <v>23</v>
      </c>
      <c r="J320" s="33" t="str">
        <f t="shared" si="8"/>
        <v>19-Dec-1997</v>
      </c>
      <c r="K320" s="11">
        <f t="shared" si="9"/>
        <v>25</v>
      </c>
    </row>
    <row r="321" spans="1:11" x14ac:dyDescent="0.25">
      <c r="A321" s="11" t="s">
        <v>349</v>
      </c>
      <c r="B321" s="11">
        <v>1998</v>
      </c>
      <c r="C321" s="11" t="s">
        <v>20</v>
      </c>
      <c r="D321" s="29">
        <v>15</v>
      </c>
      <c r="E321" s="11">
        <v>0</v>
      </c>
      <c r="F321" s="20">
        <v>3044.21</v>
      </c>
      <c r="G321" s="11" t="s">
        <v>11</v>
      </c>
      <c r="H321" s="11" t="s">
        <v>12</v>
      </c>
      <c r="I321" s="11" t="s">
        <v>247</v>
      </c>
      <c r="J321" s="33" t="str">
        <f t="shared" si="8"/>
        <v>15-Sep-1998</v>
      </c>
      <c r="K321" s="11">
        <f t="shared" si="9"/>
        <v>24</v>
      </c>
    </row>
    <row r="322" spans="1:11" x14ac:dyDescent="0.25">
      <c r="A322" s="11" t="s">
        <v>350</v>
      </c>
      <c r="B322" s="11">
        <v>1998</v>
      </c>
      <c r="C322" s="11" t="s">
        <v>35</v>
      </c>
      <c r="D322" s="29">
        <v>9</v>
      </c>
      <c r="E322" s="11">
        <v>0</v>
      </c>
      <c r="F322" s="20">
        <v>3046.06</v>
      </c>
      <c r="G322" s="11" t="s">
        <v>11</v>
      </c>
      <c r="H322" s="11" t="s">
        <v>16</v>
      </c>
      <c r="I322" s="11" t="s">
        <v>249</v>
      </c>
      <c r="J322" s="33" t="str">
        <f t="shared" ref="J322:J385" si="10">TEXT(CONCATENATE(D322,C322,B322,),"DD-MMM-YYYY")</f>
        <v>09-Aug-1998</v>
      </c>
      <c r="K322" s="11">
        <f t="shared" si="9"/>
        <v>24</v>
      </c>
    </row>
    <row r="323" spans="1:11" x14ac:dyDescent="0.25">
      <c r="A323" s="11" t="s">
        <v>351</v>
      </c>
      <c r="B323" s="11">
        <v>1997</v>
      </c>
      <c r="C323" s="11" t="s">
        <v>30</v>
      </c>
      <c r="D323" s="29">
        <v>22</v>
      </c>
      <c r="E323" s="11">
        <v>0</v>
      </c>
      <c r="F323" s="20">
        <v>3051.73</v>
      </c>
      <c r="G323" s="11" t="s">
        <v>11</v>
      </c>
      <c r="H323" s="11" t="s">
        <v>11</v>
      </c>
      <c r="I323" s="11" t="s">
        <v>42</v>
      </c>
      <c r="J323" s="33" t="str">
        <f t="shared" si="10"/>
        <v>22-Dec-1997</v>
      </c>
      <c r="K323" s="11">
        <f t="shared" ref="K323:K386" si="11">DATEDIF(J323, "2023-06-08", "Y")</f>
        <v>25</v>
      </c>
    </row>
    <row r="324" spans="1:11" x14ac:dyDescent="0.25">
      <c r="A324" s="11" t="s">
        <v>352</v>
      </c>
      <c r="B324" s="11">
        <v>2002</v>
      </c>
      <c r="C324" s="11" t="s">
        <v>18</v>
      </c>
      <c r="D324" s="29">
        <v>21</v>
      </c>
      <c r="E324" s="11">
        <v>2</v>
      </c>
      <c r="F324" s="20">
        <v>3056.39</v>
      </c>
      <c r="G324" s="11" t="s">
        <v>11</v>
      </c>
      <c r="H324" s="11" t="s">
        <v>12</v>
      </c>
      <c r="I324" s="11" t="s">
        <v>13</v>
      </c>
      <c r="J324" s="33" t="str">
        <f t="shared" si="10"/>
        <v>21-Jun-2002</v>
      </c>
      <c r="K324" s="11">
        <f t="shared" si="11"/>
        <v>20</v>
      </c>
    </row>
    <row r="325" spans="1:11" x14ac:dyDescent="0.25">
      <c r="A325" s="11" t="s">
        <v>353</v>
      </c>
      <c r="B325" s="11">
        <v>1994</v>
      </c>
      <c r="C325" s="11" t="s">
        <v>20</v>
      </c>
      <c r="D325" s="29">
        <v>26</v>
      </c>
      <c r="E325" s="11">
        <v>0</v>
      </c>
      <c r="F325" s="20">
        <v>3062.51</v>
      </c>
      <c r="G325" s="11" t="s">
        <v>12</v>
      </c>
      <c r="H325" s="11" t="s">
        <v>16</v>
      </c>
      <c r="I325" s="11" t="s">
        <v>23</v>
      </c>
      <c r="J325" s="33" t="str">
        <f t="shared" si="10"/>
        <v>26-Sep-1994</v>
      </c>
      <c r="K325" s="11">
        <f t="shared" si="11"/>
        <v>28</v>
      </c>
    </row>
    <row r="326" spans="1:11" x14ac:dyDescent="0.25">
      <c r="A326" s="11" t="s">
        <v>354</v>
      </c>
      <c r="B326" s="11">
        <v>1989</v>
      </c>
      <c r="C326" s="11" t="s">
        <v>37</v>
      </c>
      <c r="D326" s="29">
        <v>1</v>
      </c>
      <c r="E326" s="11">
        <v>3</v>
      </c>
      <c r="F326" s="20">
        <v>3065.49</v>
      </c>
      <c r="G326" s="11" t="s">
        <v>11</v>
      </c>
      <c r="H326" s="11" t="s">
        <v>16</v>
      </c>
      <c r="I326" s="11" t="s">
        <v>23</v>
      </c>
      <c r="J326" s="33" t="str">
        <f t="shared" si="10"/>
        <v>01-Oct-1989</v>
      </c>
      <c r="K326" s="11">
        <f t="shared" si="11"/>
        <v>33</v>
      </c>
    </row>
    <row r="327" spans="1:11" x14ac:dyDescent="0.25">
      <c r="A327" s="11" t="s">
        <v>355</v>
      </c>
      <c r="B327" s="11">
        <v>1995</v>
      </c>
      <c r="C327" s="11" t="s">
        <v>20</v>
      </c>
      <c r="D327" s="29">
        <v>10</v>
      </c>
      <c r="E327" s="11">
        <v>0</v>
      </c>
      <c r="F327" s="20">
        <v>3070.81</v>
      </c>
      <c r="G327" s="11" t="s">
        <v>12</v>
      </c>
      <c r="H327" s="11" t="s">
        <v>16</v>
      </c>
      <c r="I327" s="11" t="s">
        <v>356</v>
      </c>
      <c r="J327" s="33" t="str">
        <f t="shared" si="10"/>
        <v>10-Sep-1995</v>
      </c>
      <c r="K327" s="11">
        <f t="shared" si="11"/>
        <v>27</v>
      </c>
    </row>
    <row r="328" spans="1:11" x14ac:dyDescent="0.25">
      <c r="A328" s="11" t="s">
        <v>357</v>
      </c>
      <c r="B328" s="11">
        <v>2001</v>
      </c>
      <c r="C328" s="11" t="s">
        <v>37</v>
      </c>
      <c r="D328" s="29">
        <v>13</v>
      </c>
      <c r="E328" s="11">
        <v>2</v>
      </c>
      <c r="F328" s="20">
        <v>3077.1</v>
      </c>
      <c r="G328" s="11" t="s">
        <v>11</v>
      </c>
      <c r="H328" s="11" t="s">
        <v>16</v>
      </c>
      <c r="I328" s="11" t="s">
        <v>23</v>
      </c>
      <c r="J328" s="33" t="str">
        <f t="shared" si="10"/>
        <v>13-Oct-2001</v>
      </c>
      <c r="K328" s="11">
        <f t="shared" si="11"/>
        <v>21</v>
      </c>
    </row>
    <row r="329" spans="1:11" x14ac:dyDescent="0.25">
      <c r="A329" s="11" t="s">
        <v>358</v>
      </c>
      <c r="B329" s="11">
        <v>1987</v>
      </c>
      <c r="C329" s="11" t="s">
        <v>35</v>
      </c>
      <c r="D329" s="29">
        <v>1</v>
      </c>
      <c r="E329" s="11">
        <v>3</v>
      </c>
      <c r="F329" s="20">
        <v>3088.06</v>
      </c>
      <c r="G329" s="11" t="s">
        <v>11</v>
      </c>
      <c r="H329" s="11" t="s">
        <v>11</v>
      </c>
      <c r="I329" s="11" t="s">
        <v>13</v>
      </c>
      <c r="J329" s="33" t="str">
        <f t="shared" si="10"/>
        <v>01-Aug-1987</v>
      </c>
      <c r="K329" s="11">
        <f t="shared" si="11"/>
        <v>35</v>
      </c>
    </row>
    <row r="330" spans="1:11" x14ac:dyDescent="0.25">
      <c r="A330" s="11" t="s">
        <v>359</v>
      </c>
      <c r="B330" s="11">
        <v>1999</v>
      </c>
      <c r="C330" s="11" t="s">
        <v>18</v>
      </c>
      <c r="D330" s="29">
        <v>25</v>
      </c>
      <c r="E330" s="11">
        <v>0</v>
      </c>
      <c r="F330" s="20">
        <v>3128.35</v>
      </c>
      <c r="G330" s="11" t="s">
        <v>11</v>
      </c>
      <c r="H330" s="11" t="s">
        <v>12</v>
      </c>
      <c r="I330" s="11" t="s">
        <v>300</v>
      </c>
      <c r="J330" s="33" t="str">
        <f t="shared" si="10"/>
        <v>25-Jun-1999</v>
      </c>
      <c r="K330" s="11">
        <f t="shared" si="11"/>
        <v>23</v>
      </c>
    </row>
    <row r="331" spans="1:11" x14ac:dyDescent="0.25">
      <c r="A331" s="11" t="s">
        <v>360</v>
      </c>
      <c r="B331" s="11">
        <v>1994</v>
      </c>
      <c r="C331" s="11" t="s">
        <v>10</v>
      </c>
      <c r="D331" s="29">
        <v>10</v>
      </c>
      <c r="E331" s="11">
        <v>0</v>
      </c>
      <c r="F331" s="20">
        <v>3161.45</v>
      </c>
      <c r="G331" s="11" t="s">
        <v>11</v>
      </c>
      <c r="H331" s="11" t="s">
        <v>16</v>
      </c>
      <c r="I331" s="11" t="s">
        <v>42</v>
      </c>
      <c r="J331" s="33" t="str">
        <f t="shared" si="10"/>
        <v>10-Jul-1994</v>
      </c>
      <c r="K331" s="11">
        <f t="shared" si="11"/>
        <v>28</v>
      </c>
    </row>
    <row r="332" spans="1:11" x14ac:dyDescent="0.25">
      <c r="A332" s="11" t="s">
        <v>361</v>
      </c>
      <c r="B332" s="11">
        <v>1993</v>
      </c>
      <c r="C332" s="11" t="s">
        <v>20</v>
      </c>
      <c r="D332" s="29">
        <v>25</v>
      </c>
      <c r="E332" s="11">
        <v>0</v>
      </c>
      <c r="F332" s="20">
        <v>3162.02</v>
      </c>
      <c r="G332" s="11" t="s">
        <v>11</v>
      </c>
      <c r="H332" s="11" t="s">
        <v>12</v>
      </c>
      <c r="I332" s="11" t="s">
        <v>13</v>
      </c>
      <c r="J332" s="33" t="str">
        <f t="shared" si="10"/>
        <v>25-Sep-1993</v>
      </c>
      <c r="K332" s="11">
        <f t="shared" si="11"/>
        <v>29</v>
      </c>
    </row>
    <row r="333" spans="1:11" x14ac:dyDescent="0.25">
      <c r="A333" s="11" t="s">
        <v>362</v>
      </c>
      <c r="B333" s="11">
        <v>2001</v>
      </c>
      <c r="C333" s="11" t="s">
        <v>35</v>
      </c>
      <c r="D333" s="29">
        <v>29</v>
      </c>
      <c r="E333" s="11">
        <v>1</v>
      </c>
      <c r="F333" s="20">
        <v>3167.46</v>
      </c>
      <c r="G333" s="11" t="s">
        <v>11</v>
      </c>
      <c r="H333" s="11" t="s">
        <v>12</v>
      </c>
      <c r="I333" s="11" t="s">
        <v>247</v>
      </c>
      <c r="J333" s="33" t="str">
        <f t="shared" si="10"/>
        <v>29-Aug-2001</v>
      </c>
      <c r="K333" s="11">
        <f t="shared" si="11"/>
        <v>21</v>
      </c>
    </row>
    <row r="334" spans="1:11" x14ac:dyDescent="0.25">
      <c r="A334" s="11" t="s">
        <v>363</v>
      </c>
      <c r="B334" s="11">
        <v>1994</v>
      </c>
      <c r="C334" s="11" t="s">
        <v>37</v>
      </c>
      <c r="D334" s="29">
        <v>25</v>
      </c>
      <c r="E334" s="11">
        <v>0</v>
      </c>
      <c r="F334" s="20">
        <v>3171.61</v>
      </c>
      <c r="G334" s="11" t="s">
        <v>11</v>
      </c>
      <c r="H334" s="11" t="s">
        <v>12</v>
      </c>
      <c r="I334" s="11" t="s">
        <v>13</v>
      </c>
      <c r="J334" s="33" t="str">
        <f t="shared" si="10"/>
        <v>25-Oct-1994</v>
      </c>
      <c r="K334" s="11">
        <f t="shared" si="11"/>
        <v>28</v>
      </c>
    </row>
    <row r="335" spans="1:11" x14ac:dyDescent="0.25">
      <c r="A335" s="11" t="s">
        <v>364</v>
      </c>
      <c r="B335" s="11">
        <v>1994</v>
      </c>
      <c r="C335" s="11" t="s">
        <v>10</v>
      </c>
      <c r="D335" s="29">
        <v>6</v>
      </c>
      <c r="E335" s="11">
        <v>0</v>
      </c>
      <c r="F335" s="20">
        <v>3172.02</v>
      </c>
      <c r="G335" s="11" t="s">
        <v>11</v>
      </c>
      <c r="H335" s="11" t="s">
        <v>16</v>
      </c>
      <c r="I335" s="11" t="s">
        <v>42</v>
      </c>
      <c r="J335" s="33" t="str">
        <f t="shared" si="10"/>
        <v>06-Jul-1994</v>
      </c>
      <c r="K335" s="11">
        <f t="shared" si="11"/>
        <v>28</v>
      </c>
    </row>
    <row r="336" spans="1:11" x14ac:dyDescent="0.25">
      <c r="A336" s="11" t="s">
        <v>365</v>
      </c>
      <c r="B336" s="11">
        <v>1996</v>
      </c>
      <c r="C336" s="11" t="s">
        <v>35</v>
      </c>
      <c r="D336" s="29">
        <v>14</v>
      </c>
      <c r="E336" s="11">
        <v>0</v>
      </c>
      <c r="F336" s="20">
        <v>3176.29</v>
      </c>
      <c r="G336" s="11" t="s">
        <v>11</v>
      </c>
      <c r="H336" s="11" t="s">
        <v>11</v>
      </c>
      <c r="I336" s="11" t="s">
        <v>23</v>
      </c>
      <c r="J336" s="33" t="str">
        <f t="shared" si="10"/>
        <v>14-Aug-1996</v>
      </c>
      <c r="K336" s="11">
        <f t="shared" si="11"/>
        <v>26</v>
      </c>
    </row>
    <row r="337" spans="1:11" x14ac:dyDescent="0.25">
      <c r="A337" s="11" t="s">
        <v>366</v>
      </c>
      <c r="B337" s="11">
        <v>1996</v>
      </c>
      <c r="C337" s="11" t="s">
        <v>10</v>
      </c>
      <c r="D337" s="29">
        <v>3</v>
      </c>
      <c r="E337" s="11">
        <v>0</v>
      </c>
      <c r="F337" s="20">
        <v>3176.82</v>
      </c>
      <c r="G337" s="11" t="s">
        <v>11</v>
      </c>
      <c r="H337" s="11" t="s">
        <v>16</v>
      </c>
      <c r="I337" s="11" t="s">
        <v>23</v>
      </c>
      <c r="J337" s="33" t="str">
        <f t="shared" si="10"/>
        <v>03-Jul-1996</v>
      </c>
      <c r="K337" s="11">
        <f t="shared" si="11"/>
        <v>26</v>
      </c>
    </row>
    <row r="338" spans="1:11" x14ac:dyDescent="0.25">
      <c r="A338" s="11" t="s">
        <v>367</v>
      </c>
      <c r="B338" s="11">
        <v>2000</v>
      </c>
      <c r="C338" s="11" t="s">
        <v>20</v>
      </c>
      <c r="D338" s="29">
        <v>23</v>
      </c>
      <c r="E338" s="11">
        <v>0</v>
      </c>
      <c r="F338" s="20">
        <v>3179.96</v>
      </c>
      <c r="G338" s="11" t="s">
        <v>11</v>
      </c>
      <c r="H338" s="11" t="s">
        <v>11</v>
      </c>
      <c r="I338" s="11" t="s">
        <v>23</v>
      </c>
      <c r="J338" s="33" t="str">
        <f t="shared" si="10"/>
        <v>23-Sep-2000</v>
      </c>
      <c r="K338" s="11">
        <f t="shared" si="11"/>
        <v>22</v>
      </c>
    </row>
    <row r="339" spans="1:11" x14ac:dyDescent="0.25">
      <c r="A339" s="11" t="s">
        <v>368</v>
      </c>
      <c r="B339" s="11">
        <v>2001</v>
      </c>
      <c r="C339" s="11" t="s">
        <v>20</v>
      </c>
      <c r="D339" s="29">
        <v>2</v>
      </c>
      <c r="E339" s="11">
        <v>2</v>
      </c>
      <c r="F339" s="20">
        <v>3180.51</v>
      </c>
      <c r="G339" s="11" t="s">
        <v>11</v>
      </c>
      <c r="H339" s="11" t="s">
        <v>11</v>
      </c>
      <c r="I339" s="11" t="s">
        <v>13</v>
      </c>
      <c r="J339" s="33" t="str">
        <f t="shared" si="10"/>
        <v>02-Sep-2001</v>
      </c>
      <c r="K339" s="11">
        <f t="shared" si="11"/>
        <v>21</v>
      </c>
    </row>
    <row r="340" spans="1:11" x14ac:dyDescent="0.25">
      <c r="A340" s="11" t="s">
        <v>369</v>
      </c>
      <c r="B340" s="11">
        <v>1996</v>
      </c>
      <c r="C340" s="11" t="s">
        <v>37</v>
      </c>
      <c r="D340" s="29">
        <v>11</v>
      </c>
      <c r="E340" s="11">
        <v>0</v>
      </c>
      <c r="F340" s="20">
        <v>3201.25</v>
      </c>
      <c r="G340" s="11" t="s">
        <v>11</v>
      </c>
      <c r="H340" s="11" t="s">
        <v>12</v>
      </c>
      <c r="I340" s="11" t="s">
        <v>23</v>
      </c>
      <c r="J340" s="33" t="str">
        <f t="shared" si="10"/>
        <v>11-Oct-1996</v>
      </c>
      <c r="K340" s="11">
        <f t="shared" si="11"/>
        <v>26</v>
      </c>
    </row>
    <row r="341" spans="1:11" x14ac:dyDescent="0.25">
      <c r="A341" s="11" t="s">
        <v>370</v>
      </c>
      <c r="B341" s="11">
        <v>1997</v>
      </c>
      <c r="C341" s="11" t="s">
        <v>10</v>
      </c>
      <c r="D341" s="29">
        <v>5</v>
      </c>
      <c r="E341" s="11">
        <v>0</v>
      </c>
      <c r="F341" s="20">
        <v>3206.49</v>
      </c>
      <c r="G341" s="11" t="s">
        <v>11</v>
      </c>
      <c r="H341" s="11" t="s">
        <v>12</v>
      </c>
      <c r="I341" s="11" t="s">
        <v>247</v>
      </c>
      <c r="J341" s="33" t="str">
        <f t="shared" si="10"/>
        <v>05-Jul-1997</v>
      </c>
      <c r="K341" s="11">
        <f t="shared" si="11"/>
        <v>25</v>
      </c>
    </row>
    <row r="342" spans="1:11" x14ac:dyDescent="0.25">
      <c r="A342" s="11" t="s">
        <v>371</v>
      </c>
      <c r="B342" s="11">
        <v>1997</v>
      </c>
      <c r="C342" s="11" t="s">
        <v>30</v>
      </c>
      <c r="D342" s="29">
        <v>22</v>
      </c>
      <c r="E342" s="11">
        <v>1</v>
      </c>
      <c r="F342" s="20">
        <v>3208.79</v>
      </c>
      <c r="G342" s="11" t="s">
        <v>11</v>
      </c>
      <c r="H342" s="11" t="s">
        <v>12</v>
      </c>
      <c r="I342" s="11" t="s">
        <v>42</v>
      </c>
      <c r="J342" s="33" t="str">
        <f t="shared" si="10"/>
        <v>22-Dec-1997</v>
      </c>
      <c r="K342" s="11">
        <f t="shared" si="11"/>
        <v>25</v>
      </c>
    </row>
    <row r="343" spans="1:11" x14ac:dyDescent="0.25">
      <c r="A343" s="11" t="s">
        <v>372</v>
      </c>
      <c r="B343" s="11">
        <v>1997</v>
      </c>
      <c r="C343" s="11" t="s">
        <v>10</v>
      </c>
      <c r="D343" s="29">
        <v>6</v>
      </c>
      <c r="E343" s="11">
        <v>0</v>
      </c>
      <c r="F343" s="20">
        <v>3213.62</v>
      </c>
      <c r="G343" s="11" t="s">
        <v>11</v>
      </c>
      <c r="H343" s="11" t="s">
        <v>11</v>
      </c>
      <c r="I343" s="11" t="s">
        <v>247</v>
      </c>
      <c r="J343" s="33" t="str">
        <f t="shared" si="10"/>
        <v>06-Jul-1997</v>
      </c>
      <c r="K343" s="11">
        <f t="shared" si="11"/>
        <v>25</v>
      </c>
    </row>
    <row r="344" spans="1:11" x14ac:dyDescent="0.25">
      <c r="A344" s="11" t="s">
        <v>373</v>
      </c>
      <c r="B344" s="11">
        <v>1997</v>
      </c>
      <c r="C344" s="11" t="s">
        <v>35</v>
      </c>
      <c r="D344" s="29">
        <v>2</v>
      </c>
      <c r="E344" s="11">
        <v>1</v>
      </c>
      <c r="F344" s="20">
        <v>3227.12</v>
      </c>
      <c r="G344" s="11" t="s">
        <v>11</v>
      </c>
      <c r="H344" s="11" t="s">
        <v>12</v>
      </c>
      <c r="I344" s="11" t="s">
        <v>13</v>
      </c>
      <c r="J344" s="33" t="str">
        <f t="shared" si="10"/>
        <v>02-Aug-1997</v>
      </c>
      <c r="K344" s="11">
        <f t="shared" si="11"/>
        <v>25</v>
      </c>
    </row>
    <row r="345" spans="1:11" x14ac:dyDescent="0.25">
      <c r="A345" s="11" t="s">
        <v>374</v>
      </c>
      <c r="B345" s="11">
        <v>1997</v>
      </c>
      <c r="C345" s="11" t="s">
        <v>20</v>
      </c>
      <c r="D345" s="29">
        <v>2</v>
      </c>
      <c r="E345" s="11">
        <v>1</v>
      </c>
      <c r="F345" s="20">
        <v>3238.44</v>
      </c>
      <c r="G345" s="11" t="s">
        <v>11</v>
      </c>
      <c r="H345" s="11" t="s">
        <v>12</v>
      </c>
      <c r="I345" s="11" t="s">
        <v>13</v>
      </c>
      <c r="J345" s="33" t="str">
        <f t="shared" si="10"/>
        <v>02-Sep-1997</v>
      </c>
      <c r="K345" s="11">
        <f t="shared" si="11"/>
        <v>25</v>
      </c>
    </row>
    <row r="346" spans="1:11" x14ac:dyDescent="0.25">
      <c r="A346" s="11" t="s">
        <v>375</v>
      </c>
      <c r="B346" s="11">
        <v>1991</v>
      </c>
      <c r="C346" s="11" t="s">
        <v>15</v>
      </c>
      <c r="D346" s="29">
        <v>13</v>
      </c>
      <c r="E346" s="11">
        <v>0</v>
      </c>
      <c r="F346" s="20">
        <v>3260.2</v>
      </c>
      <c r="G346" s="11" t="s">
        <v>12</v>
      </c>
      <c r="H346" s="11" t="s">
        <v>11</v>
      </c>
      <c r="I346" s="11" t="s">
        <v>42</v>
      </c>
      <c r="J346" s="33" t="str">
        <f t="shared" si="10"/>
        <v>13-Nov-1991</v>
      </c>
      <c r="K346" s="11">
        <f t="shared" si="11"/>
        <v>31</v>
      </c>
    </row>
    <row r="347" spans="1:11" x14ac:dyDescent="0.25">
      <c r="A347" s="11" t="s">
        <v>376</v>
      </c>
      <c r="B347" s="11">
        <v>1994</v>
      </c>
      <c r="C347" s="11" t="s">
        <v>30</v>
      </c>
      <c r="D347" s="29">
        <v>2</v>
      </c>
      <c r="E347" s="11">
        <v>0</v>
      </c>
      <c r="F347" s="20">
        <v>3268.85</v>
      </c>
      <c r="G347" s="11" t="s">
        <v>12</v>
      </c>
      <c r="H347" s="11" t="s">
        <v>16</v>
      </c>
      <c r="I347" s="11" t="s">
        <v>168</v>
      </c>
      <c r="J347" s="33" t="str">
        <f t="shared" si="10"/>
        <v>02-Dec-1994</v>
      </c>
      <c r="K347" s="11">
        <f t="shared" si="11"/>
        <v>28</v>
      </c>
    </row>
    <row r="348" spans="1:11" x14ac:dyDescent="0.25">
      <c r="A348" s="11" t="s">
        <v>377</v>
      </c>
      <c r="B348" s="11">
        <v>1994</v>
      </c>
      <c r="C348" s="11" t="s">
        <v>10</v>
      </c>
      <c r="D348" s="29">
        <v>1</v>
      </c>
      <c r="E348" s="11">
        <v>1</v>
      </c>
      <c r="F348" s="20">
        <v>3277.16</v>
      </c>
      <c r="G348" s="11" t="s">
        <v>11</v>
      </c>
      <c r="H348" s="11" t="s">
        <v>12</v>
      </c>
      <c r="I348" s="11" t="s">
        <v>42</v>
      </c>
      <c r="J348" s="33" t="str">
        <f t="shared" si="10"/>
        <v>01-Jul-1994</v>
      </c>
      <c r="K348" s="11">
        <f t="shared" si="11"/>
        <v>28</v>
      </c>
    </row>
    <row r="349" spans="1:11" x14ac:dyDescent="0.25">
      <c r="A349" s="11" t="s">
        <v>378</v>
      </c>
      <c r="B349" s="11">
        <v>2001</v>
      </c>
      <c r="C349" s="11" t="s">
        <v>37</v>
      </c>
      <c r="D349" s="29">
        <v>6</v>
      </c>
      <c r="E349" s="11">
        <v>2</v>
      </c>
      <c r="F349" s="20">
        <v>3279.87</v>
      </c>
      <c r="G349" s="11" t="s">
        <v>11</v>
      </c>
      <c r="H349" s="11" t="s">
        <v>16</v>
      </c>
      <c r="I349" s="11" t="s">
        <v>356</v>
      </c>
      <c r="J349" s="33" t="str">
        <f t="shared" si="10"/>
        <v>06-Oct-2001</v>
      </c>
      <c r="K349" s="11">
        <f t="shared" si="11"/>
        <v>21</v>
      </c>
    </row>
    <row r="350" spans="1:11" x14ac:dyDescent="0.25">
      <c r="A350" s="11" t="s">
        <v>379</v>
      </c>
      <c r="B350" s="11">
        <v>2003</v>
      </c>
      <c r="C350" s="11" t="s">
        <v>10</v>
      </c>
      <c r="D350" s="29">
        <v>3</v>
      </c>
      <c r="E350" s="11">
        <v>0</v>
      </c>
      <c r="F350" s="20">
        <v>3280.22</v>
      </c>
      <c r="G350" s="11" t="s">
        <v>11</v>
      </c>
      <c r="H350" s="11" t="s">
        <v>12</v>
      </c>
      <c r="I350" s="11" t="s">
        <v>42</v>
      </c>
      <c r="J350" s="33" t="str">
        <f t="shared" si="10"/>
        <v>03-Jul-2003</v>
      </c>
      <c r="K350" s="11">
        <f t="shared" si="11"/>
        <v>19</v>
      </c>
    </row>
    <row r="351" spans="1:11" x14ac:dyDescent="0.25">
      <c r="A351" s="11" t="s">
        <v>380</v>
      </c>
      <c r="B351" s="11">
        <v>1996</v>
      </c>
      <c r="C351" s="11" t="s">
        <v>15</v>
      </c>
      <c r="D351" s="29">
        <v>17</v>
      </c>
      <c r="E351" s="11">
        <v>1</v>
      </c>
      <c r="F351" s="20">
        <v>3292.53</v>
      </c>
      <c r="G351" s="11" t="s">
        <v>11</v>
      </c>
      <c r="H351" s="11" t="s">
        <v>11</v>
      </c>
      <c r="I351" s="11" t="s">
        <v>23</v>
      </c>
      <c r="J351" s="33" t="str">
        <f t="shared" si="10"/>
        <v>17-Nov-1996</v>
      </c>
      <c r="K351" s="11">
        <f t="shared" si="11"/>
        <v>26</v>
      </c>
    </row>
    <row r="352" spans="1:11" x14ac:dyDescent="0.25">
      <c r="A352" s="11" t="s">
        <v>381</v>
      </c>
      <c r="B352" s="11">
        <v>2003</v>
      </c>
      <c r="C352" s="11" t="s">
        <v>30</v>
      </c>
      <c r="D352" s="29">
        <v>5</v>
      </c>
      <c r="E352" s="11">
        <v>0</v>
      </c>
      <c r="F352" s="20">
        <v>3300.7</v>
      </c>
      <c r="G352" s="11" t="s">
        <v>11</v>
      </c>
      <c r="H352" s="11" t="s">
        <v>11</v>
      </c>
      <c r="I352" s="11" t="s">
        <v>200</v>
      </c>
      <c r="J352" s="33" t="str">
        <f t="shared" si="10"/>
        <v>05-Dec-2003</v>
      </c>
      <c r="K352" s="11">
        <f t="shared" si="11"/>
        <v>19</v>
      </c>
    </row>
    <row r="353" spans="1:11" x14ac:dyDescent="0.25">
      <c r="A353" s="11" t="s">
        <v>382</v>
      </c>
      <c r="B353" s="11">
        <v>2003</v>
      </c>
      <c r="C353" s="11" t="s">
        <v>15</v>
      </c>
      <c r="D353" s="29">
        <v>18</v>
      </c>
      <c r="E353" s="11">
        <v>0</v>
      </c>
      <c r="F353" s="20">
        <v>3308.46</v>
      </c>
      <c r="G353" s="11" t="s">
        <v>11</v>
      </c>
      <c r="H353" s="11" t="s">
        <v>16</v>
      </c>
      <c r="I353" s="11" t="s">
        <v>300</v>
      </c>
      <c r="J353" s="33" t="str">
        <f t="shared" si="10"/>
        <v>18-Nov-2003</v>
      </c>
      <c r="K353" s="11">
        <f t="shared" si="11"/>
        <v>19</v>
      </c>
    </row>
    <row r="354" spans="1:11" x14ac:dyDescent="0.25">
      <c r="A354" s="11" t="s">
        <v>383</v>
      </c>
      <c r="B354" s="11">
        <v>1997</v>
      </c>
      <c r="C354" s="11" t="s">
        <v>18</v>
      </c>
      <c r="D354" s="29">
        <v>20</v>
      </c>
      <c r="E354" s="11">
        <v>1</v>
      </c>
      <c r="F354" s="20">
        <v>3309.79</v>
      </c>
      <c r="G354" s="11" t="s">
        <v>12</v>
      </c>
      <c r="H354" s="11" t="s">
        <v>12</v>
      </c>
      <c r="I354" s="11" t="s">
        <v>356</v>
      </c>
      <c r="J354" s="33" t="str">
        <f t="shared" si="10"/>
        <v>20-Jun-1997</v>
      </c>
      <c r="K354" s="11">
        <f t="shared" si="11"/>
        <v>25</v>
      </c>
    </row>
    <row r="355" spans="1:11" x14ac:dyDescent="0.25">
      <c r="A355" s="11" t="s">
        <v>384</v>
      </c>
      <c r="B355" s="11">
        <v>1991</v>
      </c>
      <c r="C355" s="11" t="s">
        <v>20</v>
      </c>
      <c r="D355" s="29">
        <v>1</v>
      </c>
      <c r="E355" s="11">
        <v>3</v>
      </c>
      <c r="F355" s="20">
        <v>3342.79</v>
      </c>
      <c r="G355" s="11" t="s">
        <v>11</v>
      </c>
      <c r="H355" s="11" t="s">
        <v>16</v>
      </c>
      <c r="I355" s="11" t="s">
        <v>13</v>
      </c>
      <c r="J355" s="33" t="str">
        <f t="shared" si="10"/>
        <v>01-Sep-1991</v>
      </c>
      <c r="K355" s="11">
        <f t="shared" si="11"/>
        <v>31</v>
      </c>
    </row>
    <row r="356" spans="1:11" x14ac:dyDescent="0.25">
      <c r="A356" s="11" t="s">
        <v>385</v>
      </c>
      <c r="B356" s="11">
        <v>1993</v>
      </c>
      <c r="C356" s="11" t="s">
        <v>37</v>
      </c>
      <c r="D356" s="29">
        <v>28</v>
      </c>
      <c r="E356" s="11">
        <v>0</v>
      </c>
      <c r="F356" s="20">
        <v>3353.28</v>
      </c>
      <c r="G356" s="11" t="s">
        <v>11</v>
      </c>
      <c r="H356" s="11" t="s">
        <v>16</v>
      </c>
      <c r="I356" s="11" t="s">
        <v>42</v>
      </c>
      <c r="J356" s="33" t="str">
        <f t="shared" si="10"/>
        <v>28-Oct-1993</v>
      </c>
      <c r="K356" s="11">
        <f t="shared" si="11"/>
        <v>29</v>
      </c>
    </row>
    <row r="357" spans="1:11" x14ac:dyDescent="0.25">
      <c r="A357" s="11" t="s">
        <v>386</v>
      </c>
      <c r="B357" s="11">
        <v>1995</v>
      </c>
      <c r="C357" s="11" t="s">
        <v>18</v>
      </c>
      <c r="D357" s="29">
        <v>23</v>
      </c>
      <c r="E357" s="11">
        <v>0</v>
      </c>
      <c r="F357" s="20">
        <v>3353.47</v>
      </c>
      <c r="G357" s="11" t="s">
        <v>11</v>
      </c>
      <c r="H357" s="11" t="s">
        <v>12</v>
      </c>
      <c r="I357" s="11" t="s">
        <v>23</v>
      </c>
      <c r="J357" s="33" t="str">
        <f t="shared" si="10"/>
        <v>23-Jun-1995</v>
      </c>
      <c r="K357" s="11">
        <f t="shared" si="11"/>
        <v>27</v>
      </c>
    </row>
    <row r="358" spans="1:11" x14ac:dyDescent="0.25">
      <c r="A358" s="11" t="s">
        <v>387</v>
      </c>
      <c r="B358" s="11">
        <v>1993</v>
      </c>
      <c r="C358" s="11" t="s">
        <v>37</v>
      </c>
      <c r="D358" s="29">
        <v>7</v>
      </c>
      <c r="E358" s="11">
        <v>0</v>
      </c>
      <c r="F358" s="20">
        <v>3366.67</v>
      </c>
      <c r="G358" s="11" t="s">
        <v>11</v>
      </c>
      <c r="H358" s="11" t="s">
        <v>11</v>
      </c>
      <c r="I358" s="11" t="s">
        <v>13</v>
      </c>
      <c r="J358" s="33" t="str">
        <f t="shared" si="10"/>
        <v>07-Oct-1993</v>
      </c>
      <c r="K358" s="11">
        <f t="shared" si="11"/>
        <v>29</v>
      </c>
    </row>
    <row r="359" spans="1:11" x14ac:dyDescent="0.25">
      <c r="A359" s="11" t="s">
        <v>388</v>
      </c>
      <c r="B359" s="11">
        <v>1996</v>
      </c>
      <c r="C359" s="11" t="s">
        <v>30</v>
      </c>
      <c r="D359" s="29">
        <v>14</v>
      </c>
      <c r="E359" s="11">
        <v>1</v>
      </c>
      <c r="F359" s="20">
        <v>3378.91</v>
      </c>
      <c r="G359" s="11" t="s">
        <v>11</v>
      </c>
      <c r="H359" s="11" t="s">
        <v>16</v>
      </c>
      <c r="I359" s="11" t="s">
        <v>42</v>
      </c>
      <c r="J359" s="33" t="str">
        <f t="shared" si="10"/>
        <v>14-Dec-1996</v>
      </c>
      <c r="K359" s="11">
        <f t="shared" si="11"/>
        <v>26</v>
      </c>
    </row>
    <row r="360" spans="1:11" x14ac:dyDescent="0.25">
      <c r="A360" s="11" t="s">
        <v>389</v>
      </c>
      <c r="B360" s="11">
        <v>1996</v>
      </c>
      <c r="C360" s="11" t="s">
        <v>15</v>
      </c>
      <c r="D360" s="29">
        <v>13</v>
      </c>
      <c r="E360" s="11">
        <v>0</v>
      </c>
      <c r="F360" s="20">
        <v>3385.4</v>
      </c>
      <c r="G360" s="11" t="s">
        <v>11</v>
      </c>
      <c r="H360" s="11" t="s">
        <v>11</v>
      </c>
      <c r="I360" s="11" t="s">
        <v>247</v>
      </c>
      <c r="J360" s="33" t="str">
        <f t="shared" si="10"/>
        <v>13-Nov-1996</v>
      </c>
      <c r="K360" s="11">
        <f t="shared" si="11"/>
        <v>26</v>
      </c>
    </row>
    <row r="361" spans="1:11" x14ac:dyDescent="0.25">
      <c r="A361" s="11" t="s">
        <v>390</v>
      </c>
      <c r="B361" s="11">
        <v>1996</v>
      </c>
      <c r="C361" s="11" t="s">
        <v>35</v>
      </c>
      <c r="D361" s="29">
        <v>10</v>
      </c>
      <c r="E361" s="11">
        <v>1</v>
      </c>
      <c r="F361" s="20">
        <v>3392.37</v>
      </c>
      <c r="G361" s="11" t="s">
        <v>11</v>
      </c>
      <c r="H361" s="11" t="s">
        <v>12</v>
      </c>
      <c r="I361" s="11" t="s">
        <v>13</v>
      </c>
      <c r="J361" s="33" t="str">
        <f t="shared" si="10"/>
        <v>10-Aug-1996</v>
      </c>
      <c r="K361" s="11">
        <f t="shared" si="11"/>
        <v>26</v>
      </c>
    </row>
    <row r="362" spans="1:11" x14ac:dyDescent="0.25">
      <c r="A362" s="11" t="s">
        <v>391</v>
      </c>
      <c r="B362" s="11">
        <v>1996</v>
      </c>
      <c r="C362" s="11" t="s">
        <v>37</v>
      </c>
      <c r="D362" s="29">
        <v>27</v>
      </c>
      <c r="E362" s="11">
        <v>1</v>
      </c>
      <c r="F362" s="20">
        <v>3392.98</v>
      </c>
      <c r="G362" s="11" t="s">
        <v>11</v>
      </c>
      <c r="H362" s="11" t="s">
        <v>12</v>
      </c>
      <c r="I362" s="11" t="s">
        <v>13</v>
      </c>
      <c r="J362" s="33" t="str">
        <f t="shared" si="10"/>
        <v>27-Oct-1996</v>
      </c>
      <c r="K362" s="11">
        <f t="shared" si="11"/>
        <v>26</v>
      </c>
    </row>
    <row r="363" spans="1:11" x14ac:dyDescent="0.25">
      <c r="A363" s="11" t="s">
        <v>392</v>
      </c>
      <c r="B363" s="11">
        <v>2004</v>
      </c>
      <c r="C363" s="11" t="s">
        <v>10</v>
      </c>
      <c r="D363" s="29">
        <v>16</v>
      </c>
      <c r="E363" s="11">
        <v>2</v>
      </c>
      <c r="F363" s="20">
        <v>3393.36</v>
      </c>
      <c r="G363" s="11" t="s">
        <v>11</v>
      </c>
      <c r="H363" s="11" t="s">
        <v>11</v>
      </c>
      <c r="I363" s="11" t="s">
        <v>249</v>
      </c>
      <c r="J363" s="33" t="str">
        <f t="shared" si="10"/>
        <v>16-Jul-2004</v>
      </c>
      <c r="K363" s="11">
        <f t="shared" si="11"/>
        <v>18</v>
      </c>
    </row>
    <row r="364" spans="1:11" x14ac:dyDescent="0.25">
      <c r="A364" s="11" t="s">
        <v>393</v>
      </c>
      <c r="B364" s="11">
        <v>1996</v>
      </c>
      <c r="C364" s="11" t="s">
        <v>30</v>
      </c>
      <c r="D364" s="29">
        <v>19</v>
      </c>
      <c r="E364" s="11">
        <v>1</v>
      </c>
      <c r="F364" s="20">
        <v>3410.32</v>
      </c>
      <c r="G364" s="11" t="s">
        <v>11</v>
      </c>
      <c r="H364" s="11" t="s">
        <v>11</v>
      </c>
      <c r="I364" s="11" t="s">
        <v>42</v>
      </c>
      <c r="J364" s="33" t="str">
        <f t="shared" si="10"/>
        <v>19-Dec-1996</v>
      </c>
      <c r="K364" s="11">
        <f t="shared" si="11"/>
        <v>26</v>
      </c>
    </row>
    <row r="365" spans="1:11" x14ac:dyDescent="0.25">
      <c r="A365" s="11" t="s">
        <v>394</v>
      </c>
      <c r="B365" s="11">
        <v>2001</v>
      </c>
      <c r="C365" s="11" t="s">
        <v>30</v>
      </c>
      <c r="D365" s="29">
        <v>26</v>
      </c>
      <c r="E365" s="11">
        <v>0</v>
      </c>
      <c r="F365" s="20">
        <v>3434.38</v>
      </c>
      <c r="G365" s="11" t="s">
        <v>11</v>
      </c>
      <c r="H365" s="11" t="s">
        <v>11</v>
      </c>
      <c r="I365" s="11" t="s">
        <v>42</v>
      </c>
      <c r="J365" s="33" t="str">
        <f t="shared" si="10"/>
        <v>26-Dec-2001</v>
      </c>
      <c r="K365" s="11">
        <f t="shared" si="11"/>
        <v>21</v>
      </c>
    </row>
    <row r="366" spans="1:11" x14ac:dyDescent="0.25">
      <c r="A366" s="11" t="s">
        <v>395</v>
      </c>
      <c r="B366" s="11">
        <v>1986</v>
      </c>
      <c r="C366" s="11" t="s">
        <v>35</v>
      </c>
      <c r="D366" s="29">
        <v>27</v>
      </c>
      <c r="E366" s="11">
        <v>3</v>
      </c>
      <c r="F366" s="20">
        <v>3436.5</v>
      </c>
      <c r="G366" s="11" t="s">
        <v>11</v>
      </c>
      <c r="H366" s="11" t="s">
        <v>16</v>
      </c>
      <c r="I366" s="11" t="s">
        <v>13</v>
      </c>
      <c r="J366" s="33" t="str">
        <f t="shared" si="10"/>
        <v>27-Aug-1986</v>
      </c>
      <c r="K366" s="11">
        <f t="shared" si="11"/>
        <v>36</v>
      </c>
    </row>
    <row r="367" spans="1:11" x14ac:dyDescent="0.25">
      <c r="A367" s="11" t="s">
        <v>396</v>
      </c>
      <c r="B367" s="11">
        <v>2000</v>
      </c>
      <c r="C367" s="11" t="s">
        <v>18</v>
      </c>
      <c r="D367" s="29">
        <v>20</v>
      </c>
      <c r="E367" s="11">
        <v>3</v>
      </c>
      <c r="F367" s="20">
        <v>3443.06</v>
      </c>
      <c r="G367" s="11" t="s">
        <v>11</v>
      </c>
      <c r="H367" s="11" t="s">
        <v>16</v>
      </c>
      <c r="I367" s="11" t="s">
        <v>42</v>
      </c>
      <c r="J367" s="33" t="str">
        <f t="shared" si="10"/>
        <v>20-Jun-2000</v>
      </c>
      <c r="K367" s="11">
        <f t="shared" si="11"/>
        <v>22</v>
      </c>
    </row>
    <row r="368" spans="1:11" x14ac:dyDescent="0.25">
      <c r="A368" s="11" t="s">
        <v>397</v>
      </c>
      <c r="B368" s="11">
        <v>1987</v>
      </c>
      <c r="C368" s="11" t="s">
        <v>20</v>
      </c>
      <c r="D368" s="29">
        <v>14</v>
      </c>
      <c r="E368" s="11">
        <v>3</v>
      </c>
      <c r="F368" s="20">
        <v>3453.77</v>
      </c>
      <c r="G368" s="11" t="s">
        <v>11</v>
      </c>
      <c r="H368" s="11" t="s">
        <v>16</v>
      </c>
      <c r="I368" s="11" t="s">
        <v>42</v>
      </c>
      <c r="J368" s="33" t="str">
        <f t="shared" si="10"/>
        <v>14-Sep-1987</v>
      </c>
      <c r="K368" s="11">
        <f t="shared" si="11"/>
        <v>35</v>
      </c>
    </row>
    <row r="369" spans="1:11" x14ac:dyDescent="0.25">
      <c r="A369" s="11" t="s">
        <v>398</v>
      </c>
      <c r="B369" s="11">
        <v>2003</v>
      </c>
      <c r="C369" s="11" t="s">
        <v>10</v>
      </c>
      <c r="D369" s="29">
        <v>29</v>
      </c>
      <c r="E369" s="11">
        <v>0</v>
      </c>
      <c r="F369" s="20">
        <v>3463.51</v>
      </c>
      <c r="G369" s="11" t="s">
        <v>11</v>
      </c>
      <c r="H369" s="11" t="s">
        <v>16</v>
      </c>
      <c r="I369" s="11" t="s">
        <v>200</v>
      </c>
      <c r="J369" s="33" t="str">
        <f t="shared" si="10"/>
        <v>29-Jul-2003</v>
      </c>
      <c r="K369" s="11">
        <f t="shared" si="11"/>
        <v>19</v>
      </c>
    </row>
    <row r="370" spans="1:11" x14ac:dyDescent="0.25">
      <c r="A370" s="11" t="s">
        <v>399</v>
      </c>
      <c r="B370" s="11">
        <v>1993</v>
      </c>
      <c r="C370" s="11" t="s">
        <v>37</v>
      </c>
      <c r="D370" s="29">
        <v>12</v>
      </c>
      <c r="E370" s="11">
        <v>1</v>
      </c>
      <c r="F370" s="20">
        <v>3471.41</v>
      </c>
      <c r="G370" s="11" t="s">
        <v>11</v>
      </c>
      <c r="H370" s="11" t="s">
        <v>11</v>
      </c>
      <c r="I370" s="11" t="s">
        <v>13</v>
      </c>
      <c r="J370" s="33" t="str">
        <f t="shared" si="10"/>
        <v>12-Oct-1993</v>
      </c>
      <c r="K370" s="11">
        <f t="shared" si="11"/>
        <v>29</v>
      </c>
    </row>
    <row r="371" spans="1:11" x14ac:dyDescent="0.25">
      <c r="A371" s="11" t="s">
        <v>400</v>
      </c>
      <c r="B371" s="11">
        <v>2004</v>
      </c>
      <c r="C371" s="11" t="s">
        <v>18</v>
      </c>
      <c r="D371" s="29">
        <v>26</v>
      </c>
      <c r="E371" s="11">
        <v>3</v>
      </c>
      <c r="F371" s="20">
        <v>3481.87</v>
      </c>
      <c r="G371" s="11" t="s">
        <v>11</v>
      </c>
      <c r="H371" s="11" t="s">
        <v>12</v>
      </c>
      <c r="I371" s="11" t="s">
        <v>168</v>
      </c>
      <c r="J371" s="33" t="str">
        <f t="shared" si="10"/>
        <v>26-Jun-2004</v>
      </c>
      <c r="K371" s="11">
        <f t="shared" si="11"/>
        <v>18</v>
      </c>
    </row>
    <row r="372" spans="1:11" x14ac:dyDescent="0.25">
      <c r="A372" s="11" t="s">
        <v>401</v>
      </c>
      <c r="B372" s="11">
        <v>1996</v>
      </c>
      <c r="C372" s="11" t="s">
        <v>20</v>
      </c>
      <c r="D372" s="29">
        <v>19</v>
      </c>
      <c r="E372" s="11">
        <v>2</v>
      </c>
      <c r="F372" s="20">
        <v>3484.33</v>
      </c>
      <c r="G372" s="11" t="s">
        <v>12</v>
      </c>
      <c r="H372" s="11" t="s">
        <v>12</v>
      </c>
      <c r="I372" s="11" t="s">
        <v>42</v>
      </c>
      <c r="J372" s="33" t="str">
        <f t="shared" si="10"/>
        <v>19-Sep-1996</v>
      </c>
      <c r="K372" s="11">
        <f t="shared" si="11"/>
        <v>26</v>
      </c>
    </row>
    <row r="373" spans="1:11" x14ac:dyDescent="0.25">
      <c r="A373" s="11" t="s">
        <v>402</v>
      </c>
      <c r="B373" s="11">
        <v>1996</v>
      </c>
      <c r="C373" s="11" t="s">
        <v>20</v>
      </c>
      <c r="D373" s="29">
        <v>18</v>
      </c>
      <c r="E373" s="11">
        <v>1</v>
      </c>
      <c r="F373" s="20">
        <v>3490.55</v>
      </c>
      <c r="G373" s="11" t="s">
        <v>16</v>
      </c>
      <c r="H373" s="11" t="s">
        <v>11</v>
      </c>
      <c r="I373" s="11" t="s">
        <v>164</v>
      </c>
      <c r="J373" s="33" t="str">
        <f t="shared" si="10"/>
        <v>18-Sep-1996</v>
      </c>
      <c r="K373" s="11">
        <f t="shared" si="11"/>
        <v>26</v>
      </c>
    </row>
    <row r="374" spans="1:11" x14ac:dyDescent="0.25">
      <c r="A374" s="11" t="s">
        <v>403</v>
      </c>
      <c r="B374" s="11">
        <v>1999</v>
      </c>
      <c r="C374" s="11" t="s">
        <v>20</v>
      </c>
      <c r="D374" s="29">
        <v>22</v>
      </c>
      <c r="E374" s="11">
        <v>2</v>
      </c>
      <c r="F374" s="20">
        <v>3500.61</v>
      </c>
      <c r="G374" s="11" t="s">
        <v>11</v>
      </c>
      <c r="H374" s="11" t="s">
        <v>11</v>
      </c>
      <c r="I374" s="11" t="s">
        <v>13</v>
      </c>
      <c r="J374" s="33" t="str">
        <f t="shared" si="10"/>
        <v>22-Sep-1999</v>
      </c>
      <c r="K374" s="11">
        <f t="shared" si="11"/>
        <v>23</v>
      </c>
    </row>
    <row r="375" spans="1:11" x14ac:dyDescent="0.25">
      <c r="A375" s="11" t="s">
        <v>404</v>
      </c>
      <c r="B375" s="11">
        <v>1998</v>
      </c>
      <c r="C375" s="11" t="s">
        <v>20</v>
      </c>
      <c r="D375" s="29">
        <v>16</v>
      </c>
      <c r="E375" s="11">
        <v>2</v>
      </c>
      <c r="F375" s="20">
        <v>3537.7</v>
      </c>
      <c r="G375" s="11" t="s">
        <v>12</v>
      </c>
      <c r="H375" s="11" t="s">
        <v>12</v>
      </c>
      <c r="I375" s="11" t="s">
        <v>23</v>
      </c>
      <c r="J375" s="33" t="str">
        <f t="shared" si="10"/>
        <v>16-Sep-1998</v>
      </c>
      <c r="K375" s="11">
        <f t="shared" si="11"/>
        <v>24</v>
      </c>
    </row>
    <row r="376" spans="1:11" x14ac:dyDescent="0.25">
      <c r="A376" s="11" t="s">
        <v>405</v>
      </c>
      <c r="B376" s="11">
        <v>2003</v>
      </c>
      <c r="C376" s="11" t="s">
        <v>35</v>
      </c>
      <c r="D376" s="29">
        <v>24</v>
      </c>
      <c r="E376" s="11">
        <v>0</v>
      </c>
      <c r="F376" s="20">
        <v>3538.9</v>
      </c>
      <c r="G376" s="11" t="s">
        <v>11</v>
      </c>
      <c r="H376" s="11" t="s">
        <v>11</v>
      </c>
      <c r="I376" s="11" t="s">
        <v>23</v>
      </c>
      <c r="J376" s="33" t="str">
        <f t="shared" si="10"/>
        <v>24-Aug-2003</v>
      </c>
      <c r="K376" s="11">
        <f t="shared" si="11"/>
        <v>19</v>
      </c>
    </row>
    <row r="377" spans="1:11" x14ac:dyDescent="0.25">
      <c r="A377" s="11" t="s">
        <v>406</v>
      </c>
      <c r="B377" s="11">
        <v>1988</v>
      </c>
      <c r="C377" s="11" t="s">
        <v>37</v>
      </c>
      <c r="D377" s="29">
        <v>15</v>
      </c>
      <c r="E377" s="11">
        <v>3</v>
      </c>
      <c r="F377" s="20">
        <v>3540.12</v>
      </c>
      <c r="G377" s="11" t="s">
        <v>11</v>
      </c>
      <c r="H377" s="11" t="s">
        <v>16</v>
      </c>
      <c r="I377" s="11" t="s">
        <v>13</v>
      </c>
      <c r="J377" s="33" t="str">
        <f t="shared" si="10"/>
        <v>15-Oct-1988</v>
      </c>
      <c r="K377" s="11">
        <f t="shared" si="11"/>
        <v>34</v>
      </c>
    </row>
    <row r="378" spans="1:11" x14ac:dyDescent="0.25">
      <c r="A378" s="11" t="s">
        <v>407</v>
      </c>
      <c r="B378" s="11">
        <v>1992</v>
      </c>
      <c r="C378" s="11" t="s">
        <v>30</v>
      </c>
      <c r="D378" s="29">
        <v>22</v>
      </c>
      <c r="E378" s="11">
        <v>0</v>
      </c>
      <c r="F378" s="20">
        <v>3554.2</v>
      </c>
      <c r="G378" s="11" t="s">
        <v>11</v>
      </c>
      <c r="H378" s="11" t="s">
        <v>12</v>
      </c>
      <c r="I378" s="11" t="s">
        <v>42</v>
      </c>
      <c r="J378" s="33" t="str">
        <f t="shared" si="10"/>
        <v>22-Dec-1992</v>
      </c>
      <c r="K378" s="11">
        <f t="shared" si="11"/>
        <v>30</v>
      </c>
    </row>
    <row r="379" spans="1:11" x14ac:dyDescent="0.25">
      <c r="A379" s="11" t="s">
        <v>408</v>
      </c>
      <c r="B379" s="11">
        <v>1994</v>
      </c>
      <c r="C379" s="11" t="s">
        <v>20</v>
      </c>
      <c r="D379" s="29">
        <v>24</v>
      </c>
      <c r="E379" s="11">
        <v>0</v>
      </c>
      <c r="F379" s="20">
        <v>3556.92</v>
      </c>
      <c r="G379" s="11" t="s">
        <v>11</v>
      </c>
      <c r="H379" s="11" t="s">
        <v>12</v>
      </c>
      <c r="I379" s="11" t="s">
        <v>23</v>
      </c>
      <c r="J379" s="33" t="str">
        <f t="shared" si="10"/>
        <v>24-Sep-1994</v>
      </c>
      <c r="K379" s="11">
        <f t="shared" si="11"/>
        <v>28</v>
      </c>
    </row>
    <row r="380" spans="1:11" x14ac:dyDescent="0.25">
      <c r="A380" s="11" t="s">
        <v>409</v>
      </c>
      <c r="B380" s="11">
        <v>1995</v>
      </c>
      <c r="C380" s="11" t="s">
        <v>37</v>
      </c>
      <c r="D380" s="29">
        <v>9</v>
      </c>
      <c r="E380" s="11">
        <v>0</v>
      </c>
      <c r="F380" s="20">
        <v>3558.62</v>
      </c>
      <c r="G380" s="11" t="s">
        <v>11</v>
      </c>
      <c r="H380" s="11" t="s">
        <v>12</v>
      </c>
      <c r="I380" s="11" t="s">
        <v>247</v>
      </c>
      <c r="J380" s="33" t="str">
        <f t="shared" si="10"/>
        <v>09-Oct-1995</v>
      </c>
      <c r="K380" s="11">
        <f t="shared" si="11"/>
        <v>27</v>
      </c>
    </row>
    <row r="381" spans="1:11" x14ac:dyDescent="0.25">
      <c r="A381" s="11" t="s">
        <v>410</v>
      </c>
      <c r="B381" s="11">
        <v>1995</v>
      </c>
      <c r="C381" s="11" t="s">
        <v>18</v>
      </c>
      <c r="D381" s="29">
        <v>16</v>
      </c>
      <c r="E381" s="11">
        <v>1</v>
      </c>
      <c r="F381" s="20">
        <v>3561.89</v>
      </c>
      <c r="G381" s="11" t="s">
        <v>11</v>
      </c>
      <c r="H381" s="11" t="s">
        <v>16</v>
      </c>
      <c r="I381" s="11" t="s">
        <v>13</v>
      </c>
      <c r="J381" s="33" t="str">
        <f t="shared" si="10"/>
        <v>16-Jun-1995</v>
      </c>
      <c r="K381" s="11">
        <f t="shared" si="11"/>
        <v>27</v>
      </c>
    </row>
    <row r="382" spans="1:11" x14ac:dyDescent="0.25">
      <c r="A382" s="11" t="s">
        <v>411</v>
      </c>
      <c r="B382" s="11">
        <v>1981</v>
      </c>
      <c r="C382" s="11" t="s">
        <v>37</v>
      </c>
      <c r="D382" s="29">
        <v>10</v>
      </c>
      <c r="E382" s="11">
        <v>1</v>
      </c>
      <c r="F382" s="20">
        <v>3562.87</v>
      </c>
      <c r="G382" s="11" t="s">
        <v>11</v>
      </c>
      <c r="H382" s="11" t="s">
        <v>16</v>
      </c>
      <c r="I382" s="11" t="s">
        <v>13</v>
      </c>
      <c r="J382" s="33" t="str">
        <f t="shared" si="10"/>
        <v>10-Oct-1981</v>
      </c>
      <c r="K382" s="11">
        <f t="shared" si="11"/>
        <v>41</v>
      </c>
    </row>
    <row r="383" spans="1:11" x14ac:dyDescent="0.25">
      <c r="A383" s="11" t="s">
        <v>412</v>
      </c>
      <c r="B383" s="11">
        <v>1988</v>
      </c>
      <c r="C383" s="11" t="s">
        <v>35</v>
      </c>
      <c r="D383" s="29">
        <v>18</v>
      </c>
      <c r="E383" s="11">
        <v>3</v>
      </c>
      <c r="F383" s="20">
        <v>3569.96</v>
      </c>
      <c r="G383" s="11" t="s">
        <v>11</v>
      </c>
      <c r="H383" s="11" t="s">
        <v>16</v>
      </c>
      <c r="I383" s="11" t="s">
        <v>23</v>
      </c>
      <c r="J383" s="33" t="str">
        <f t="shared" si="10"/>
        <v>18-Aug-1988</v>
      </c>
      <c r="K383" s="11">
        <f t="shared" si="11"/>
        <v>34</v>
      </c>
    </row>
    <row r="384" spans="1:11" x14ac:dyDescent="0.25">
      <c r="A384" s="11" t="s">
        <v>413</v>
      </c>
      <c r="B384" s="11">
        <v>1995</v>
      </c>
      <c r="C384" s="11" t="s">
        <v>35</v>
      </c>
      <c r="D384" s="29">
        <v>23</v>
      </c>
      <c r="E384" s="11">
        <v>1</v>
      </c>
      <c r="F384" s="20">
        <v>3578</v>
      </c>
      <c r="G384" s="11" t="s">
        <v>11</v>
      </c>
      <c r="H384" s="11" t="s">
        <v>12</v>
      </c>
      <c r="I384" s="11" t="s">
        <v>42</v>
      </c>
      <c r="J384" s="33" t="str">
        <f t="shared" si="10"/>
        <v>23-Aug-1995</v>
      </c>
      <c r="K384" s="11">
        <f t="shared" si="11"/>
        <v>27</v>
      </c>
    </row>
    <row r="385" spans="1:11" x14ac:dyDescent="0.25">
      <c r="A385" s="11" t="s">
        <v>414</v>
      </c>
      <c r="B385" s="11">
        <v>2001</v>
      </c>
      <c r="C385" s="11" t="s">
        <v>15</v>
      </c>
      <c r="D385" s="29">
        <v>11</v>
      </c>
      <c r="E385" s="11">
        <v>2</v>
      </c>
      <c r="F385" s="20">
        <v>3579.83</v>
      </c>
      <c r="G385" s="11" t="s">
        <v>11</v>
      </c>
      <c r="H385" s="11" t="s">
        <v>11</v>
      </c>
      <c r="I385" s="11" t="s">
        <v>23</v>
      </c>
      <c r="J385" s="33" t="str">
        <f t="shared" si="10"/>
        <v>11-Nov-2001</v>
      </c>
      <c r="K385" s="11">
        <f t="shared" si="11"/>
        <v>21</v>
      </c>
    </row>
    <row r="386" spans="1:11" x14ac:dyDescent="0.25">
      <c r="A386" s="11" t="s">
        <v>415</v>
      </c>
      <c r="B386" s="11">
        <v>1986</v>
      </c>
      <c r="C386" s="11" t="s">
        <v>30</v>
      </c>
      <c r="D386" s="29">
        <v>27</v>
      </c>
      <c r="E386" s="11">
        <v>3</v>
      </c>
      <c r="F386" s="20">
        <v>3589.14</v>
      </c>
      <c r="G386" s="11" t="s">
        <v>11</v>
      </c>
      <c r="H386" s="11" t="s">
        <v>11</v>
      </c>
      <c r="I386" s="11" t="s">
        <v>13</v>
      </c>
      <c r="J386" s="33" t="str">
        <f t="shared" ref="J386:J449" si="12">TEXT(CONCATENATE(D386,C386,B386,),"DD-MMM-YYYY")</f>
        <v>27-Dec-1986</v>
      </c>
      <c r="K386" s="11">
        <f t="shared" si="11"/>
        <v>36</v>
      </c>
    </row>
    <row r="387" spans="1:11" x14ac:dyDescent="0.25">
      <c r="A387" s="11" t="s">
        <v>416</v>
      </c>
      <c r="B387" s="11">
        <v>1999</v>
      </c>
      <c r="C387" s="11" t="s">
        <v>18</v>
      </c>
      <c r="D387" s="29">
        <v>6</v>
      </c>
      <c r="E387" s="11">
        <v>3</v>
      </c>
      <c r="F387" s="20">
        <v>3591.48</v>
      </c>
      <c r="G387" s="11" t="s">
        <v>11</v>
      </c>
      <c r="H387" s="11" t="s">
        <v>12</v>
      </c>
      <c r="I387" s="11" t="s">
        <v>42</v>
      </c>
      <c r="J387" s="33" t="str">
        <f t="shared" si="12"/>
        <v>06-Jun-1999</v>
      </c>
      <c r="K387" s="11">
        <f t="shared" ref="K387:K450" si="13">DATEDIF(J387, "2023-06-08", "Y")</f>
        <v>24</v>
      </c>
    </row>
    <row r="388" spans="1:11" x14ac:dyDescent="0.25">
      <c r="A388" s="11" t="s">
        <v>417</v>
      </c>
      <c r="B388" s="11">
        <v>1997</v>
      </c>
      <c r="C388" s="11" t="s">
        <v>15</v>
      </c>
      <c r="D388" s="29">
        <v>4</v>
      </c>
      <c r="E388" s="11">
        <v>1</v>
      </c>
      <c r="F388" s="20">
        <v>3594.17</v>
      </c>
      <c r="G388" s="11" t="s">
        <v>11</v>
      </c>
      <c r="H388" s="11" t="s">
        <v>11</v>
      </c>
      <c r="I388" s="11" t="s">
        <v>23</v>
      </c>
      <c r="J388" s="33" t="str">
        <f t="shared" si="12"/>
        <v>04-Nov-1997</v>
      </c>
      <c r="K388" s="11">
        <f t="shared" si="13"/>
        <v>25</v>
      </c>
    </row>
    <row r="389" spans="1:11" x14ac:dyDescent="0.25">
      <c r="A389" s="11" t="s">
        <v>418</v>
      </c>
      <c r="B389" s="11">
        <v>1999</v>
      </c>
      <c r="C389" s="11" t="s">
        <v>35</v>
      </c>
      <c r="D389" s="29">
        <v>12</v>
      </c>
      <c r="E389" s="11">
        <v>3</v>
      </c>
      <c r="F389" s="20">
        <v>3597.6</v>
      </c>
      <c r="G389" s="11" t="s">
        <v>11</v>
      </c>
      <c r="H389" s="11" t="s">
        <v>11</v>
      </c>
      <c r="I389" s="11" t="s">
        <v>42</v>
      </c>
      <c r="J389" s="33" t="str">
        <f t="shared" si="12"/>
        <v>12-Aug-1999</v>
      </c>
      <c r="K389" s="11">
        <f t="shared" si="13"/>
        <v>23</v>
      </c>
    </row>
    <row r="390" spans="1:11" x14ac:dyDescent="0.25">
      <c r="A390" s="11" t="s">
        <v>419</v>
      </c>
      <c r="B390" s="11">
        <v>1988</v>
      </c>
      <c r="C390" s="11" t="s">
        <v>15</v>
      </c>
      <c r="D390" s="29">
        <v>4</v>
      </c>
      <c r="E390" s="11">
        <v>3</v>
      </c>
      <c r="F390" s="20">
        <v>3603.6</v>
      </c>
      <c r="G390" s="11" t="s">
        <v>11</v>
      </c>
      <c r="H390" s="11" t="s">
        <v>16</v>
      </c>
      <c r="I390" s="11" t="s">
        <v>13</v>
      </c>
      <c r="J390" s="33" t="str">
        <f t="shared" si="12"/>
        <v>04-Nov-1988</v>
      </c>
      <c r="K390" s="11">
        <f t="shared" si="13"/>
        <v>34</v>
      </c>
    </row>
    <row r="391" spans="1:11" x14ac:dyDescent="0.25">
      <c r="A391" s="11" t="s">
        <v>420</v>
      </c>
      <c r="B391" s="11">
        <v>1990</v>
      </c>
      <c r="C391" s="11" t="s">
        <v>37</v>
      </c>
      <c r="D391" s="29">
        <v>11</v>
      </c>
      <c r="E391" s="11">
        <v>3</v>
      </c>
      <c r="F391" s="20">
        <v>3606.43</v>
      </c>
      <c r="G391" s="11" t="s">
        <v>11</v>
      </c>
      <c r="H391" s="11" t="s">
        <v>16</v>
      </c>
      <c r="I391" s="11" t="s">
        <v>13</v>
      </c>
      <c r="J391" s="33" t="str">
        <f t="shared" si="12"/>
        <v>11-Oct-1990</v>
      </c>
      <c r="K391" s="11">
        <f t="shared" si="13"/>
        <v>32</v>
      </c>
    </row>
    <row r="392" spans="1:11" x14ac:dyDescent="0.25">
      <c r="A392" s="11" t="s">
        <v>421</v>
      </c>
      <c r="B392" s="11">
        <v>1985</v>
      </c>
      <c r="C392" s="11" t="s">
        <v>18</v>
      </c>
      <c r="D392" s="29">
        <v>14</v>
      </c>
      <c r="E392" s="11">
        <v>3</v>
      </c>
      <c r="F392" s="20">
        <v>3622.13</v>
      </c>
      <c r="G392" s="11" t="s">
        <v>11</v>
      </c>
      <c r="H392" s="11" t="s">
        <v>16</v>
      </c>
      <c r="I392" s="11" t="s">
        <v>13</v>
      </c>
      <c r="J392" s="33" t="str">
        <f t="shared" si="12"/>
        <v>14-Jun-1985</v>
      </c>
      <c r="K392" s="11">
        <f t="shared" si="13"/>
        <v>37</v>
      </c>
    </row>
    <row r="393" spans="1:11" x14ac:dyDescent="0.25">
      <c r="A393" s="11" t="s">
        <v>422</v>
      </c>
      <c r="B393" s="11">
        <v>1992</v>
      </c>
      <c r="C393" s="11" t="s">
        <v>15</v>
      </c>
      <c r="D393" s="29">
        <v>17</v>
      </c>
      <c r="E393" s="11">
        <v>0</v>
      </c>
      <c r="F393" s="20">
        <v>3645.09</v>
      </c>
      <c r="G393" s="11" t="s">
        <v>16</v>
      </c>
      <c r="H393" s="11" t="s">
        <v>11</v>
      </c>
      <c r="I393" s="11" t="s">
        <v>276</v>
      </c>
      <c r="J393" s="33" t="str">
        <f t="shared" si="12"/>
        <v>17-Nov-1992</v>
      </c>
      <c r="K393" s="11">
        <f t="shared" si="13"/>
        <v>30</v>
      </c>
    </row>
    <row r="394" spans="1:11" x14ac:dyDescent="0.25">
      <c r="A394" s="11" t="s">
        <v>423</v>
      </c>
      <c r="B394" s="11">
        <v>1990</v>
      </c>
      <c r="C394" s="11" t="s">
        <v>15</v>
      </c>
      <c r="D394" s="29">
        <v>8</v>
      </c>
      <c r="E394" s="11">
        <v>3</v>
      </c>
      <c r="F394" s="20">
        <v>3653.29</v>
      </c>
      <c r="G394" s="11" t="s">
        <v>11</v>
      </c>
      <c r="H394" s="11" t="s">
        <v>12</v>
      </c>
      <c r="I394" s="11" t="s">
        <v>42</v>
      </c>
      <c r="J394" s="33" t="str">
        <f t="shared" si="12"/>
        <v>08-Nov-1990</v>
      </c>
      <c r="K394" s="11">
        <f t="shared" si="13"/>
        <v>32</v>
      </c>
    </row>
    <row r="395" spans="1:11" x14ac:dyDescent="0.25">
      <c r="A395" s="11" t="s">
        <v>424</v>
      </c>
      <c r="B395" s="11">
        <v>1992</v>
      </c>
      <c r="C395" s="11" t="s">
        <v>20</v>
      </c>
      <c r="D395" s="29">
        <v>14</v>
      </c>
      <c r="E395" s="11">
        <v>1</v>
      </c>
      <c r="F395" s="20">
        <v>3659.35</v>
      </c>
      <c r="G395" s="11" t="s">
        <v>12</v>
      </c>
      <c r="H395" s="11" t="s">
        <v>16</v>
      </c>
      <c r="I395" s="11" t="s">
        <v>42</v>
      </c>
      <c r="J395" s="33" t="str">
        <f t="shared" si="12"/>
        <v>14-Sep-1992</v>
      </c>
      <c r="K395" s="11">
        <f t="shared" si="13"/>
        <v>30</v>
      </c>
    </row>
    <row r="396" spans="1:11" x14ac:dyDescent="0.25">
      <c r="A396" s="11" t="s">
        <v>425</v>
      </c>
      <c r="B396" s="11">
        <v>1984</v>
      </c>
      <c r="C396" s="11" t="s">
        <v>10</v>
      </c>
      <c r="D396" s="29">
        <v>6</v>
      </c>
      <c r="E396" s="11">
        <v>3</v>
      </c>
      <c r="F396" s="20">
        <v>3678.86</v>
      </c>
      <c r="G396" s="11" t="s">
        <v>11</v>
      </c>
      <c r="H396" s="11" t="s">
        <v>12</v>
      </c>
      <c r="I396" s="11" t="s">
        <v>13</v>
      </c>
      <c r="J396" s="33" t="str">
        <f t="shared" si="12"/>
        <v>06-Jul-1984</v>
      </c>
      <c r="K396" s="11">
        <f t="shared" si="13"/>
        <v>38</v>
      </c>
    </row>
    <row r="397" spans="1:11" x14ac:dyDescent="0.25">
      <c r="A397" s="11" t="s">
        <v>426</v>
      </c>
      <c r="B397" s="11">
        <v>2003</v>
      </c>
      <c r="C397" s="11" t="s">
        <v>10</v>
      </c>
      <c r="D397" s="29">
        <v>10</v>
      </c>
      <c r="E397" s="11">
        <v>0</v>
      </c>
      <c r="F397" s="20">
        <v>3688.35</v>
      </c>
      <c r="G397" s="11" t="s">
        <v>11</v>
      </c>
      <c r="H397" s="11" t="s">
        <v>11</v>
      </c>
      <c r="I397" s="11" t="s">
        <v>300</v>
      </c>
      <c r="J397" s="33" t="str">
        <f t="shared" si="12"/>
        <v>10-Jul-2003</v>
      </c>
      <c r="K397" s="11">
        <f t="shared" si="13"/>
        <v>19</v>
      </c>
    </row>
    <row r="398" spans="1:11" x14ac:dyDescent="0.25">
      <c r="A398" s="11" t="s">
        <v>427</v>
      </c>
      <c r="B398" s="11">
        <v>1981</v>
      </c>
      <c r="C398" s="11" t="s">
        <v>30</v>
      </c>
      <c r="D398" s="29">
        <v>14</v>
      </c>
      <c r="E398" s="11">
        <v>1</v>
      </c>
      <c r="F398" s="20">
        <v>3688.38</v>
      </c>
      <c r="G398" s="11" t="s">
        <v>11</v>
      </c>
      <c r="H398" s="11" t="s">
        <v>11</v>
      </c>
      <c r="I398" s="11" t="s">
        <v>13</v>
      </c>
      <c r="J398" s="33" t="str">
        <f t="shared" si="12"/>
        <v>14-Dec-1981</v>
      </c>
      <c r="K398" s="11">
        <f t="shared" si="13"/>
        <v>41</v>
      </c>
    </row>
    <row r="399" spans="1:11" x14ac:dyDescent="0.25">
      <c r="A399" s="11" t="s">
        <v>428</v>
      </c>
      <c r="B399" s="11">
        <v>1995</v>
      </c>
      <c r="C399" s="11" t="s">
        <v>37</v>
      </c>
      <c r="D399" s="29">
        <v>21</v>
      </c>
      <c r="E399" s="11">
        <v>2</v>
      </c>
      <c r="F399" s="20">
        <v>3693.43</v>
      </c>
      <c r="G399" s="11" t="s">
        <v>11</v>
      </c>
      <c r="H399" s="11" t="s">
        <v>12</v>
      </c>
      <c r="I399" s="11" t="s">
        <v>42</v>
      </c>
      <c r="J399" s="33" t="str">
        <f t="shared" si="12"/>
        <v>21-Oct-1995</v>
      </c>
      <c r="K399" s="11">
        <f t="shared" si="13"/>
        <v>27</v>
      </c>
    </row>
    <row r="400" spans="1:11" x14ac:dyDescent="0.25">
      <c r="A400" s="11" t="s">
        <v>429</v>
      </c>
      <c r="B400" s="11">
        <v>1988</v>
      </c>
      <c r="C400" s="11" t="s">
        <v>35</v>
      </c>
      <c r="D400" s="29">
        <v>18</v>
      </c>
      <c r="E400" s="11">
        <v>3</v>
      </c>
      <c r="F400" s="20">
        <v>3699.54</v>
      </c>
      <c r="G400" s="11" t="s">
        <v>11</v>
      </c>
      <c r="H400" s="11" t="s">
        <v>12</v>
      </c>
      <c r="I400" s="11" t="s">
        <v>13</v>
      </c>
      <c r="J400" s="33" t="str">
        <f t="shared" si="12"/>
        <v>18-Aug-1988</v>
      </c>
      <c r="K400" s="11">
        <f t="shared" si="13"/>
        <v>34</v>
      </c>
    </row>
    <row r="401" spans="1:11" x14ac:dyDescent="0.25">
      <c r="A401" s="11" t="s">
        <v>430</v>
      </c>
      <c r="B401" s="11">
        <v>1989</v>
      </c>
      <c r="C401" s="11" t="s">
        <v>30</v>
      </c>
      <c r="D401" s="29">
        <v>2</v>
      </c>
      <c r="E401" s="11">
        <v>0</v>
      </c>
      <c r="F401" s="20">
        <v>3704.35</v>
      </c>
      <c r="G401" s="11" t="s">
        <v>11</v>
      </c>
      <c r="H401" s="11" t="s">
        <v>11</v>
      </c>
      <c r="I401" s="11" t="s">
        <v>13</v>
      </c>
      <c r="J401" s="33" t="str">
        <f t="shared" si="12"/>
        <v>02-Dec-1989</v>
      </c>
      <c r="K401" s="11">
        <f t="shared" si="13"/>
        <v>33</v>
      </c>
    </row>
    <row r="402" spans="1:11" x14ac:dyDescent="0.25">
      <c r="A402" s="11" t="s">
        <v>431</v>
      </c>
      <c r="B402" s="11">
        <v>2004</v>
      </c>
      <c r="C402" s="11" t="s">
        <v>15</v>
      </c>
      <c r="D402" s="29">
        <v>5</v>
      </c>
      <c r="E402" s="11">
        <v>0</v>
      </c>
      <c r="F402" s="20">
        <v>3722.23</v>
      </c>
      <c r="G402" s="11" t="s">
        <v>11</v>
      </c>
      <c r="H402" s="11" t="s">
        <v>11</v>
      </c>
      <c r="I402" s="11" t="s">
        <v>200</v>
      </c>
      <c r="J402" s="33" t="str">
        <f t="shared" si="12"/>
        <v>05-Nov-2004</v>
      </c>
      <c r="K402" s="11">
        <f t="shared" si="13"/>
        <v>18</v>
      </c>
    </row>
    <row r="403" spans="1:11" x14ac:dyDescent="0.25">
      <c r="A403" s="11" t="s">
        <v>432</v>
      </c>
      <c r="B403" s="11">
        <v>1986</v>
      </c>
      <c r="C403" s="11" t="s">
        <v>30</v>
      </c>
      <c r="D403" s="29">
        <v>1</v>
      </c>
      <c r="E403" s="11">
        <v>3</v>
      </c>
      <c r="F403" s="20">
        <v>3731.6</v>
      </c>
      <c r="G403" s="11" t="s">
        <v>11</v>
      </c>
      <c r="H403" s="11" t="s">
        <v>11</v>
      </c>
      <c r="I403" s="11" t="s">
        <v>13</v>
      </c>
      <c r="J403" s="33" t="str">
        <f t="shared" si="12"/>
        <v>01-Dec-1986</v>
      </c>
      <c r="K403" s="11">
        <f t="shared" si="13"/>
        <v>36</v>
      </c>
    </row>
    <row r="404" spans="1:11" x14ac:dyDescent="0.25">
      <c r="A404" s="11" t="s">
        <v>433</v>
      </c>
      <c r="B404" s="11">
        <v>1994</v>
      </c>
      <c r="C404" s="11" t="s">
        <v>35</v>
      </c>
      <c r="D404" s="29">
        <v>22</v>
      </c>
      <c r="E404" s="11">
        <v>0</v>
      </c>
      <c r="F404" s="20">
        <v>3732.63</v>
      </c>
      <c r="G404" s="11" t="s">
        <v>11</v>
      </c>
      <c r="H404" s="11" t="s">
        <v>12</v>
      </c>
      <c r="I404" s="11" t="s">
        <v>247</v>
      </c>
      <c r="J404" s="33" t="str">
        <f t="shared" si="12"/>
        <v>22-Aug-1994</v>
      </c>
      <c r="K404" s="11">
        <f t="shared" si="13"/>
        <v>28</v>
      </c>
    </row>
    <row r="405" spans="1:11" x14ac:dyDescent="0.25">
      <c r="A405" s="11" t="s">
        <v>434</v>
      </c>
      <c r="B405" s="11">
        <v>1993</v>
      </c>
      <c r="C405" s="11" t="s">
        <v>18</v>
      </c>
      <c r="D405" s="29">
        <v>22</v>
      </c>
      <c r="E405" s="11">
        <v>0</v>
      </c>
      <c r="F405" s="20">
        <v>3736.46</v>
      </c>
      <c r="G405" s="11" t="s">
        <v>11</v>
      </c>
      <c r="H405" s="11" t="s">
        <v>11</v>
      </c>
      <c r="I405" s="11" t="s">
        <v>23</v>
      </c>
      <c r="J405" s="33" t="str">
        <f t="shared" si="12"/>
        <v>22-Jun-1993</v>
      </c>
      <c r="K405" s="11">
        <f t="shared" si="13"/>
        <v>29</v>
      </c>
    </row>
    <row r="406" spans="1:11" x14ac:dyDescent="0.25">
      <c r="A406" s="11" t="s">
        <v>435</v>
      </c>
      <c r="B406" s="11">
        <v>1986</v>
      </c>
      <c r="C406" s="11" t="s">
        <v>20</v>
      </c>
      <c r="D406" s="29">
        <v>9</v>
      </c>
      <c r="E406" s="11">
        <v>3</v>
      </c>
      <c r="F406" s="20">
        <v>3748.56</v>
      </c>
      <c r="G406" s="11" t="s">
        <v>11</v>
      </c>
      <c r="H406" s="11" t="s">
        <v>11</v>
      </c>
      <c r="I406" s="11" t="s">
        <v>13</v>
      </c>
      <c r="J406" s="33" t="str">
        <f t="shared" si="12"/>
        <v>09-Sep-1986</v>
      </c>
      <c r="K406" s="11">
        <f t="shared" si="13"/>
        <v>36</v>
      </c>
    </row>
    <row r="407" spans="1:11" x14ac:dyDescent="0.25">
      <c r="A407" s="11" t="s">
        <v>436</v>
      </c>
      <c r="B407" s="11">
        <v>1991</v>
      </c>
      <c r="C407" s="11" t="s">
        <v>37</v>
      </c>
      <c r="D407" s="29">
        <v>28</v>
      </c>
      <c r="E407" s="11">
        <v>0</v>
      </c>
      <c r="F407" s="20">
        <v>3756.62</v>
      </c>
      <c r="G407" s="11" t="s">
        <v>11</v>
      </c>
      <c r="H407" s="11" t="s">
        <v>11</v>
      </c>
      <c r="I407" s="11" t="s">
        <v>13</v>
      </c>
      <c r="J407" s="33" t="str">
        <f t="shared" si="12"/>
        <v>28-Oct-1991</v>
      </c>
      <c r="K407" s="11">
        <f t="shared" si="13"/>
        <v>31</v>
      </c>
    </row>
    <row r="408" spans="1:11" x14ac:dyDescent="0.25">
      <c r="A408" s="11" t="s">
        <v>437</v>
      </c>
      <c r="B408" s="11">
        <v>1991</v>
      </c>
      <c r="C408" s="11" t="s">
        <v>35</v>
      </c>
      <c r="D408" s="29">
        <v>25</v>
      </c>
      <c r="E408" s="11">
        <v>0</v>
      </c>
      <c r="F408" s="20">
        <v>3757.84</v>
      </c>
      <c r="G408" s="11" t="s">
        <v>11</v>
      </c>
      <c r="H408" s="11" t="s">
        <v>16</v>
      </c>
      <c r="I408" s="11" t="s">
        <v>13</v>
      </c>
      <c r="J408" s="33" t="str">
        <f t="shared" si="12"/>
        <v>25-Aug-1991</v>
      </c>
      <c r="K408" s="11">
        <f t="shared" si="13"/>
        <v>31</v>
      </c>
    </row>
    <row r="409" spans="1:11" x14ac:dyDescent="0.25">
      <c r="A409" s="11" t="s">
        <v>438</v>
      </c>
      <c r="B409" s="11">
        <v>1991</v>
      </c>
      <c r="C409" s="11" t="s">
        <v>37</v>
      </c>
      <c r="D409" s="29">
        <v>24</v>
      </c>
      <c r="E409" s="11">
        <v>0</v>
      </c>
      <c r="F409" s="20">
        <v>3761.29</v>
      </c>
      <c r="G409" s="11" t="s">
        <v>11</v>
      </c>
      <c r="H409" s="11" t="s">
        <v>12</v>
      </c>
      <c r="I409" s="11" t="s">
        <v>42</v>
      </c>
      <c r="J409" s="33" t="str">
        <f t="shared" si="12"/>
        <v>24-Oct-1991</v>
      </c>
      <c r="K409" s="11">
        <f t="shared" si="13"/>
        <v>31</v>
      </c>
    </row>
    <row r="410" spans="1:11" x14ac:dyDescent="0.25">
      <c r="A410" s="11" t="s">
        <v>439</v>
      </c>
      <c r="B410" s="11">
        <v>1994</v>
      </c>
      <c r="C410" s="11" t="s">
        <v>15</v>
      </c>
      <c r="D410" s="29">
        <v>21</v>
      </c>
      <c r="E410" s="11">
        <v>1</v>
      </c>
      <c r="F410" s="20">
        <v>3766.88</v>
      </c>
      <c r="G410" s="11" t="s">
        <v>11</v>
      </c>
      <c r="H410" s="11" t="s">
        <v>16</v>
      </c>
      <c r="I410" s="11" t="s">
        <v>13</v>
      </c>
      <c r="J410" s="33" t="str">
        <f t="shared" si="12"/>
        <v>21-Nov-1994</v>
      </c>
      <c r="K410" s="11">
        <f t="shared" si="13"/>
        <v>28</v>
      </c>
    </row>
    <row r="411" spans="1:11" x14ac:dyDescent="0.25">
      <c r="A411" s="11" t="s">
        <v>440</v>
      </c>
      <c r="B411" s="11">
        <v>1987</v>
      </c>
      <c r="C411" s="11" t="s">
        <v>37</v>
      </c>
      <c r="D411" s="29">
        <v>24</v>
      </c>
      <c r="E411" s="11">
        <v>3</v>
      </c>
      <c r="F411" s="20">
        <v>3773.23</v>
      </c>
      <c r="G411" s="11" t="s">
        <v>11</v>
      </c>
      <c r="H411" s="11" t="s">
        <v>12</v>
      </c>
      <c r="I411" s="11" t="s">
        <v>13</v>
      </c>
      <c r="J411" s="33" t="str">
        <f t="shared" si="12"/>
        <v>24-Oct-1987</v>
      </c>
      <c r="K411" s="11">
        <f t="shared" si="13"/>
        <v>35</v>
      </c>
    </row>
    <row r="412" spans="1:11" x14ac:dyDescent="0.25">
      <c r="A412" s="11" t="s">
        <v>441</v>
      </c>
      <c r="B412" s="11">
        <v>1981</v>
      </c>
      <c r="C412" s="11" t="s">
        <v>30</v>
      </c>
      <c r="D412" s="29">
        <v>13</v>
      </c>
      <c r="E412" s="11">
        <v>1</v>
      </c>
      <c r="F412" s="20">
        <v>3785.77</v>
      </c>
      <c r="G412" s="11" t="s">
        <v>11</v>
      </c>
      <c r="H412" s="11" t="s">
        <v>16</v>
      </c>
      <c r="I412" s="11" t="s">
        <v>13</v>
      </c>
      <c r="J412" s="33" t="str">
        <f t="shared" si="12"/>
        <v>13-Dec-1981</v>
      </c>
      <c r="K412" s="11">
        <f t="shared" si="13"/>
        <v>41</v>
      </c>
    </row>
    <row r="413" spans="1:11" x14ac:dyDescent="0.25">
      <c r="A413" s="11" t="s">
        <v>442</v>
      </c>
      <c r="B413" s="11">
        <v>1988</v>
      </c>
      <c r="C413" s="11" t="s">
        <v>35</v>
      </c>
      <c r="D413" s="29">
        <v>28</v>
      </c>
      <c r="E413" s="11">
        <v>3</v>
      </c>
      <c r="F413" s="20">
        <v>3793.55</v>
      </c>
      <c r="G413" s="11" t="s">
        <v>11</v>
      </c>
      <c r="H413" s="11" t="s">
        <v>12</v>
      </c>
      <c r="I413" s="11" t="s">
        <v>13</v>
      </c>
      <c r="J413" s="33" t="str">
        <f t="shared" si="12"/>
        <v>28-Aug-1988</v>
      </c>
      <c r="K413" s="11">
        <f t="shared" si="13"/>
        <v>34</v>
      </c>
    </row>
    <row r="414" spans="1:11" x14ac:dyDescent="0.25">
      <c r="A414" s="11" t="s">
        <v>443</v>
      </c>
      <c r="B414" s="11">
        <v>1999</v>
      </c>
      <c r="C414" s="11" t="s">
        <v>18</v>
      </c>
      <c r="D414" s="29">
        <v>24</v>
      </c>
      <c r="E414" s="11">
        <v>0</v>
      </c>
      <c r="F414" s="20">
        <v>3796.36</v>
      </c>
      <c r="G414" s="11" t="s">
        <v>11</v>
      </c>
      <c r="H414" s="11" t="s">
        <v>12</v>
      </c>
      <c r="I414" s="11" t="s">
        <v>23</v>
      </c>
      <c r="J414" s="33" t="str">
        <f t="shared" si="12"/>
        <v>24-Jun-1999</v>
      </c>
      <c r="K414" s="11">
        <f t="shared" si="13"/>
        <v>23</v>
      </c>
    </row>
    <row r="415" spans="1:11" x14ac:dyDescent="0.25">
      <c r="A415" s="11" t="s">
        <v>444</v>
      </c>
      <c r="B415" s="11">
        <v>1981</v>
      </c>
      <c r="C415" s="11" t="s">
        <v>20</v>
      </c>
      <c r="D415" s="29">
        <v>29</v>
      </c>
      <c r="E415" s="11">
        <v>1</v>
      </c>
      <c r="F415" s="20">
        <v>3797.2</v>
      </c>
      <c r="G415" s="11" t="s">
        <v>11</v>
      </c>
      <c r="H415" s="11" t="s">
        <v>12</v>
      </c>
      <c r="I415" s="11" t="s">
        <v>23</v>
      </c>
      <c r="J415" s="33" t="str">
        <f t="shared" si="12"/>
        <v>29-Sep-1981</v>
      </c>
      <c r="K415" s="11">
        <f t="shared" si="13"/>
        <v>41</v>
      </c>
    </row>
    <row r="416" spans="1:11" x14ac:dyDescent="0.25">
      <c r="A416" s="11" t="s">
        <v>445</v>
      </c>
      <c r="B416" s="11">
        <v>1994</v>
      </c>
      <c r="C416" s="11" t="s">
        <v>35</v>
      </c>
      <c r="D416" s="29">
        <v>12</v>
      </c>
      <c r="E416" s="11">
        <v>2</v>
      </c>
      <c r="F416" s="20">
        <v>3847.67</v>
      </c>
      <c r="G416" s="11" t="s">
        <v>12</v>
      </c>
      <c r="H416" s="11" t="s">
        <v>11</v>
      </c>
      <c r="I416" s="11" t="s">
        <v>42</v>
      </c>
      <c r="J416" s="33" t="str">
        <f t="shared" si="12"/>
        <v>12-Aug-1994</v>
      </c>
      <c r="K416" s="11">
        <f t="shared" si="13"/>
        <v>28</v>
      </c>
    </row>
    <row r="417" spans="1:11" x14ac:dyDescent="0.25">
      <c r="A417" s="11" t="s">
        <v>446</v>
      </c>
      <c r="B417" s="11">
        <v>1991</v>
      </c>
      <c r="C417" s="11" t="s">
        <v>35</v>
      </c>
      <c r="D417" s="29">
        <v>19</v>
      </c>
      <c r="E417" s="11">
        <v>0</v>
      </c>
      <c r="F417" s="20">
        <v>3857.76</v>
      </c>
      <c r="G417" s="11" t="s">
        <v>12</v>
      </c>
      <c r="H417" s="11" t="s">
        <v>16</v>
      </c>
      <c r="I417" s="11" t="s">
        <v>168</v>
      </c>
      <c r="J417" s="33" t="str">
        <f t="shared" si="12"/>
        <v>19-Aug-1991</v>
      </c>
      <c r="K417" s="11">
        <f t="shared" si="13"/>
        <v>31</v>
      </c>
    </row>
    <row r="418" spans="1:11" x14ac:dyDescent="0.25">
      <c r="A418" s="11" t="s">
        <v>447</v>
      </c>
      <c r="B418" s="11">
        <v>2001</v>
      </c>
      <c r="C418" s="11" t="s">
        <v>18</v>
      </c>
      <c r="D418" s="29">
        <v>6</v>
      </c>
      <c r="E418" s="11">
        <v>0</v>
      </c>
      <c r="F418" s="20">
        <v>3858.51</v>
      </c>
      <c r="G418" s="11" t="s">
        <v>11</v>
      </c>
      <c r="H418" s="11" t="s">
        <v>12</v>
      </c>
      <c r="I418" s="11" t="s">
        <v>200</v>
      </c>
      <c r="J418" s="33" t="str">
        <f t="shared" si="12"/>
        <v>06-Jun-2001</v>
      </c>
      <c r="K418" s="11">
        <f t="shared" si="13"/>
        <v>22</v>
      </c>
    </row>
    <row r="419" spans="1:11" x14ac:dyDescent="0.25">
      <c r="A419" s="11" t="s">
        <v>448</v>
      </c>
      <c r="B419" s="11">
        <v>2001</v>
      </c>
      <c r="C419" s="11" t="s">
        <v>37</v>
      </c>
      <c r="D419" s="29">
        <v>18</v>
      </c>
      <c r="E419" s="11">
        <v>3</v>
      </c>
      <c r="F419" s="20">
        <v>3861.21</v>
      </c>
      <c r="G419" s="11" t="s">
        <v>11</v>
      </c>
      <c r="H419" s="11" t="s">
        <v>11</v>
      </c>
      <c r="I419" s="11" t="s">
        <v>168</v>
      </c>
      <c r="J419" s="33" t="str">
        <f t="shared" si="12"/>
        <v>18-Oct-2001</v>
      </c>
      <c r="K419" s="11">
        <f t="shared" si="13"/>
        <v>21</v>
      </c>
    </row>
    <row r="420" spans="1:11" x14ac:dyDescent="0.25">
      <c r="A420" s="11" t="s">
        <v>449</v>
      </c>
      <c r="B420" s="11">
        <v>1990</v>
      </c>
      <c r="C420" s="11" t="s">
        <v>18</v>
      </c>
      <c r="D420" s="29">
        <v>24</v>
      </c>
      <c r="E420" s="11">
        <v>0</v>
      </c>
      <c r="F420" s="20">
        <v>3866.86</v>
      </c>
      <c r="G420" s="11" t="s">
        <v>16</v>
      </c>
      <c r="H420" s="11" t="s">
        <v>16</v>
      </c>
      <c r="I420" s="11" t="s">
        <v>23</v>
      </c>
      <c r="J420" s="33" t="str">
        <f t="shared" si="12"/>
        <v>24-Jun-1990</v>
      </c>
      <c r="K420" s="11">
        <f t="shared" si="13"/>
        <v>32</v>
      </c>
    </row>
    <row r="421" spans="1:11" x14ac:dyDescent="0.25">
      <c r="A421" s="11" t="s">
        <v>450</v>
      </c>
      <c r="B421" s="11">
        <v>1991</v>
      </c>
      <c r="C421" s="11" t="s">
        <v>10</v>
      </c>
      <c r="D421" s="29">
        <v>25</v>
      </c>
      <c r="E421" s="11">
        <v>1</v>
      </c>
      <c r="F421" s="20">
        <v>3875.73</v>
      </c>
      <c r="G421" s="11" t="s">
        <v>11</v>
      </c>
      <c r="H421" s="11" t="s">
        <v>12</v>
      </c>
      <c r="I421" s="11" t="s">
        <v>13</v>
      </c>
      <c r="J421" s="33" t="str">
        <f t="shared" si="12"/>
        <v>25-Jul-1991</v>
      </c>
      <c r="K421" s="11">
        <f t="shared" si="13"/>
        <v>31</v>
      </c>
    </row>
    <row r="422" spans="1:11" x14ac:dyDescent="0.25">
      <c r="A422" s="11" t="s">
        <v>451</v>
      </c>
      <c r="B422" s="11">
        <v>1996</v>
      </c>
      <c r="C422" s="11" t="s">
        <v>37</v>
      </c>
      <c r="D422" s="29">
        <v>23</v>
      </c>
      <c r="E422" s="11">
        <v>2</v>
      </c>
      <c r="F422" s="20">
        <v>3877.3</v>
      </c>
      <c r="G422" s="11" t="s">
        <v>16</v>
      </c>
      <c r="H422" s="11" t="s">
        <v>12</v>
      </c>
      <c r="I422" s="11" t="s">
        <v>23</v>
      </c>
      <c r="J422" s="33" t="str">
        <f t="shared" si="12"/>
        <v>23-Oct-1996</v>
      </c>
      <c r="K422" s="11">
        <f t="shared" si="13"/>
        <v>26</v>
      </c>
    </row>
    <row r="423" spans="1:11" x14ac:dyDescent="0.25">
      <c r="A423" s="11" t="s">
        <v>452</v>
      </c>
      <c r="B423" s="11">
        <v>2004</v>
      </c>
      <c r="C423" s="11" t="s">
        <v>10</v>
      </c>
      <c r="D423" s="29">
        <v>13</v>
      </c>
      <c r="E423" s="11">
        <v>0</v>
      </c>
      <c r="F423" s="20">
        <v>3889.2</v>
      </c>
      <c r="G423" s="11" t="s">
        <v>11</v>
      </c>
      <c r="H423" s="11" t="s">
        <v>11</v>
      </c>
      <c r="I423" s="11" t="s">
        <v>23</v>
      </c>
      <c r="J423" s="33" t="str">
        <f t="shared" si="12"/>
        <v>13-Jul-2004</v>
      </c>
      <c r="K423" s="11">
        <f t="shared" si="13"/>
        <v>18</v>
      </c>
    </row>
    <row r="424" spans="1:11" x14ac:dyDescent="0.25">
      <c r="A424" s="11" t="s">
        <v>453</v>
      </c>
      <c r="B424" s="11">
        <v>1993</v>
      </c>
      <c r="C424" s="11" t="s">
        <v>20</v>
      </c>
      <c r="D424" s="29">
        <v>14</v>
      </c>
      <c r="E424" s="11">
        <v>0</v>
      </c>
      <c r="F424" s="20">
        <v>3898.35</v>
      </c>
      <c r="G424" s="11" t="s">
        <v>11</v>
      </c>
      <c r="H424" s="11" t="s">
        <v>11</v>
      </c>
      <c r="I424" s="11" t="s">
        <v>23</v>
      </c>
      <c r="J424" s="33" t="str">
        <f t="shared" si="12"/>
        <v>14-Sep-1993</v>
      </c>
      <c r="K424" s="11">
        <f t="shared" si="13"/>
        <v>29</v>
      </c>
    </row>
    <row r="425" spans="1:11" x14ac:dyDescent="0.25">
      <c r="A425" s="11" t="s">
        <v>454</v>
      </c>
      <c r="B425" s="11">
        <v>1981</v>
      </c>
      <c r="C425" s="11" t="s">
        <v>35</v>
      </c>
      <c r="D425" s="29">
        <v>27</v>
      </c>
      <c r="E425" s="11">
        <v>1</v>
      </c>
      <c r="F425" s="20">
        <v>3902.07</v>
      </c>
      <c r="G425" s="11" t="s">
        <v>11</v>
      </c>
      <c r="H425" s="11" t="s">
        <v>11</v>
      </c>
      <c r="I425" s="11" t="s">
        <v>13</v>
      </c>
      <c r="J425" s="33" t="str">
        <f t="shared" si="12"/>
        <v>27-Aug-1981</v>
      </c>
      <c r="K425" s="11">
        <f t="shared" si="13"/>
        <v>41</v>
      </c>
    </row>
    <row r="426" spans="1:11" x14ac:dyDescent="0.25">
      <c r="A426" s="11" t="s">
        <v>455</v>
      </c>
      <c r="B426" s="11">
        <v>1997</v>
      </c>
      <c r="C426" s="11" t="s">
        <v>15</v>
      </c>
      <c r="D426" s="29">
        <v>24</v>
      </c>
      <c r="E426" s="11">
        <v>3</v>
      </c>
      <c r="F426" s="20">
        <v>3906.13</v>
      </c>
      <c r="G426" s="11" t="s">
        <v>12</v>
      </c>
      <c r="H426" s="11" t="s">
        <v>12</v>
      </c>
      <c r="I426" s="11" t="s">
        <v>42</v>
      </c>
      <c r="J426" s="33" t="str">
        <f t="shared" si="12"/>
        <v>24-Nov-1997</v>
      </c>
      <c r="K426" s="11">
        <f t="shared" si="13"/>
        <v>25</v>
      </c>
    </row>
    <row r="427" spans="1:11" x14ac:dyDescent="0.25">
      <c r="A427" s="11" t="s">
        <v>456</v>
      </c>
      <c r="B427" s="11">
        <v>1985</v>
      </c>
      <c r="C427" s="11" t="s">
        <v>10</v>
      </c>
      <c r="D427" s="29">
        <v>5</v>
      </c>
      <c r="E427" s="11">
        <v>3</v>
      </c>
      <c r="F427" s="20">
        <v>3910.44</v>
      </c>
      <c r="G427" s="11" t="s">
        <v>11</v>
      </c>
      <c r="H427" s="11" t="s">
        <v>11</v>
      </c>
      <c r="I427" s="11" t="s">
        <v>13</v>
      </c>
      <c r="J427" s="33" t="str">
        <f t="shared" si="12"/>
        <v>05-Jul-1985</v>
      </c>
      <c r="K427" s="11">
        <f t="shared" si="13"/>
        <v>37</v>
      </c>
    </row>
    <row r="428" spans="1:11" x14ac:dyDescent="0.25">
      <c r="A428" s="11" t="s">
        <v>457</v>
      </c>
      <c r="B428" s="11">
        <v>2000</v>
      </c>
      <c r="C428" s="11" t="s">
        <v>10</v>
      </c>
      <c r="D428" s="29">
        <v>10</v>
      </c>
      <c r="E428" s="11">
        <v>2</v>
      </c>
      <c r="F428" s="20">
        <v>3925.76</v>
      </c>
      <c r="G428" s="11" t="s">
        <v>11</v>
      </c>
      <c r="H428" s="11" t="s">
        <v>11</v>
      </c>
      <c r="I428" s="11" t="s">
        <v>247</v>
      </c>
      <c r="J428" s="33" t="str">
        <f t="shared" si="12"/>
        <v>10-Jul-2000</v>
      </c>
      <c r="K428" s="11">
        <f t="shared" si="13"/>
        <v>22</v>
      </c>
    </row>
    <row r="429" spans="1:11" x14ac:dyDescent="0.25">
      <c r="A429" s="11" t="s">
        <v>458</v>
      </c>
      <c r="B429" s="11">
        <v>2002</v>
      </c>
      <c r="C429" s="11" t="s">
        <v>18</v>
      </c>
      <c r="D429" s="29">
        <v>15</v>
      </c>
      <c r="E429" s="11">
        <v>0</v>
      </c>
      <c r="F429" s="20">
        <v>3931.51</v>
      </c>
      <c r="G429" s="11" t="s">
        <v>11</v>
      </c>
      <c r="H429" s="11" t="s">
        <v>12</v>
      </c>
      <c r="I429" s="11" t="s">
        <v>42</v>
      </c>
      <c r="J429" s="33" t="str">
        <f t="shared" si="12"/>
        <v>15-Jun-2002</v>
      </c>
      <c r="K429" s="11">
        <f t="shared" si="13"/>
        <v>20</v>
      </c>
    </row>
    <row r="430" spans="1:11" x14ac:dyDescent="0.25">
      <c r="A430" s="11" t="s">
        <v>459</v>
      </c>
      <c r="B430" s="11">
        <v>1988</v>
      </c>
      <c r="C430" s="11" t="s">
        <v>37</v>
      </c>
      <c r="D430" s="29">
        <v>24</v>
      </c>
      <c r="E430" s="11">
        <v>0</v>
      </c>
      <c r="F430" s="20">
        <v>3935.18</v>
      </c>
      <c r="G430" s="11" t="s">
        <v>12</v>
      </c>
      <c r="H430" s="11" t="s">
        <v>16</v>
      </c>
      <c r="I430" s="11" t="s">
        <v>13</v>
      </c>
      <c r="J430" s="33" t="str">
        <f t="shared" si="12"/>
        <v>24-Oct-1988</v>
      </c>
      <c r="K430" s="11">
        <f t="shared" si="13"/>
        <v>34</v>
      </c>
    </row>
    <row r="431" spans="1:11" x14ac:dyDescent="0.25">
      <c r="A431" s="11" t="s">
        <v>460</v>
      </c>
      <c r="B431" s="11">
        <v>1993</v>
      </c>
      <c r="C431" s="11" t="s">
        <v>20</v>
      </c>
      <c r="D431" s="29">
        <v>29</v>
      </c>
      <c r="E431" s="11">
        <v>0</v>
      </c>
      <c r="F431" s="20">
        <v>3943.6</v>
      </c>
      <c r="G431" s="11" t="s">
        <v>11</v>
      </c>
      <c r="H431" s="11" t="s">
        <v>12</v>
      </c>
      <c r="I431" s="11" t="s">
        <v>247</v>
      </c>
      <c r="J431" s="33" t="str">
        <f t="shared" si="12"/>
        <v>29-Sep-1993</v>
      </c>
      <c r="K431" s="11">
        <f t="shared" si="13"/>
        <v>29</v>
      </c>
    </row>
    <row r="432" spans="1:11" x14ac:dyDescent="0.25">
      <c r="A432" s="11" t="s">
        <v>461</v>
      </c>
      <c r="B432" s="11">
        <v>1993</v>
      </c>
      <c r="C432" s="11" t="s">
        <v>15</v>
      </c>
      <c r="D432" s="29">
        <v>11</v>
      </c>
      <c r="E432" s="11">
        <v>1</v>
      </c>
      <c r="F432" s="20">
        <v>3947.41</v>
      </c>
      <c r="G432" s="11" t="s">
        <v>11</v>
      </c>
      <c r="H432" s="11" t="s">
        <v>11</v>
      </c>
      <c r="I432" s="11" t="s">
        <v>13</v>
      </c>
      <c r="J432" s="33" t="str">
        <f t="shared" si="12"/>
        <v>11-Nov-1993</v>
      </c>
      <c r="K432" s="11">
        <f t="shared" si="13"/>
        <v>29</v>
      </c>
    </row>
    <row r="433" spans="1:11" x14ac:dyDescent="0.25">
      <c r="A433" s="11" t="s">
        <v>462</v>
      </c>
      <c r="B433" s="11">
        <v>1999</v>
      </c>
      <c r="C433" s="11" t="s">
        <v>10</v>
      </c>
      <c r="D433" s="29">
        <v>10</v>
      </c>
      <c r="E433" s="11">
        <v>0</v>
      </c>
      <c r="F433" s="20">
        <v>3955.98</v>
      </c>
      <c r="G433" s="11" t="s">
        <v>11</v>
      </c>
      <c r="H433" s="11" t="s">
        <v>12</v>
      </c>
      <c r="I433" s="11" t="s">
        <v>300</v>
      </c>
      <c r="J433" s="33" t="str">
        <f t="shared" si="12"/>
        <v>10-Jul-1999</v>
      </c>
      <c r="K433" s="11">
        <f t="shared" si="13"/>
        <v>23</v>
      </c>
    </row>
    <row r="434" spans="1:11" x14ac:dyDescent="0.25">
      <c r="A434" s="11" t="s">
        <v>463</v>
      </c>
      <c r="B434" s="11">
        <v>1995</v>
      </c>
      <c r="C434" s="11" t="s">
        <v>10</v>
      </c>
      <c r="D434" s="29">
        <v>11</v>
      </c>
      <c r="E434" s="11">
        <v>1</v>
      </c>
      <c r="F434" s="20">
        <v>3956.07</v>
      </c>
      <c r="G434" s="11" t="s">
        <v>11</v>
      </c>
      <c r="H434" s="11" t="s">
        <v>11</v>
      </c>
      <c r="I434" s="11" t="s">
        <v>23</v>
      </c>
      <c r="J434" s="33" t="str">
        <f t="shared" si="12"/>
        <v>11-Jul-1995</v>
      </c>
      <c r="K434" s="11">
        <f t="shared" si="13"/>
        <v>27</v>
      </c>
    </row>
    <row r="435" spans="1:11" x14ac:dyDescent="0.25">
      <c r="A435" s="11" t="s">
        <v>464</v>
      </c>
      <c r="B435" s="11">
        <v>1990</v>
      </c>
      <c r="C435" s="11" t="s">
        <v>10</v>
      </c>
      <c r="D435" s="29">
        <v>29</v>
      </c>
      <c r="E435" s="11">
        <v>0</v>
      </c>
      <c r="F435" s="20">
        <v>3972.92</v>
      </c>
      <c r="G435" s="11" t="s">
        <v>11</v>
      </c>
      <c r="H435" s="11" t="s">
        <v>12</v>
      </c>
      <c r="I435" s="11" t="s">
        <v>13</v>
      </c>
      <c r="J435" s="33" t="str">
        <f t="shared" si="12"/>
        <v>29-Jul-1990</v>
      </c>
      <c r="K435" s="11">
        <f t="shared" si="13"/>
        <v>32</v>
      </c>
    </row>
    <row r="436" spans="1:11" x14ac:dyDescent="0.25">
      <c r="A436" s="11" t="s">
        <v>465</v>
      </c>
      <c r="B436" s="11">
        <v>1996</v>
      </c>
      <c r="C436" s="11" t="s">
        <v>35</v>
      </c>
      <c r="D436" s="29">
        <v>17</v>
      </c>
      <c r="E436" s="11">
        <v>2</v>
      </c>
      <c r="F436" s="20">
        <v>3981.98</v>
      </c>
      <c r="G436" s="11" t="s">
        <v>11</v>
      </c>
      <c r="H436" s="11" t="s">
        <v>11</v>
      </c>
      <c r="I436" s="11" t="s">
        <v>13</v>
      </c>
      <c r="J436" s="33" t="str">
        <f t="shared" si="12"/>
        <v>17-Aug-1996</v>
      </c>
      <c r="K436" s="11">
        <f t="shared" si="13"/>
        <v>26</v>
      </c>
    </row>
    <row r="437" spans="1:11" x14ac:dyDescent="0.25">
      <c r="A437" s="11" t="s">
        <v>466</v>
      </c>
      <c r="B437" s="11">
        <v>1996</v>
      </c>
      <c r="C437" s="11" t="s">
        <v>20</v>
      </c>
      <c r="D437" s="29">
        <v>8</v>
      </c>
      <c r="E437" s="11">
        <v>2</v>
      </c>
      <c r="F437" s="20">
        <v>3987.93</v>
      </c>
      <c r="G437" s="11" t="s">
        <v>11</v>
      </c>
      <c r="H437" s="11" t="s">
        <v>11</v>
      </c>
      <c r="I437" s="11" t="s">
        <v>42</v>
      </c>
      <c r="J437" s="33" t="str">
        <f t="shared" si="12"/>
        <v>08-Sep-1996</v>
      </c>
      <c r="K437" s="11">
        <f t="shared" si="13"/>
        <v>26</v>
      </c>
    </row>
    <row r="438" spans="1:11" x14ac:dyDescent="0.25">
      <c r="A438" s="11" t="s">
        <v>467</v>
      </c>
      <c r="B438" s="11">
        <v>1990</v>
      </c>
      <c r="C438" s="11" t="s">
        <v>15</v>
      </c>
      <c r="D438" s="29">
        <v>22</v>
      </c>
      <c r="E438" s="11">
        <v>0</v>
      </c>
      <c r="F438" s="20">
        <v>3989.84</v>
      </c>
      <c r="G438" s="11" t="s">
        <v>11</v>
      </c>
      <c r="H438" s="11" t="s">
        <v>11</v>
      </c>
      <c r="I438" s="11" t="s">
        <v>42</v>
      </c>
      <c r="J438" s="33" t="str">
        <f t="shared" si="12"/>
        <v>22-Nov-1990</v>
      </c>
      <c r="K438" s="11">
        <f t="shared" si="13"/>
        <v>32</v>
      </c>
    </row>
    <row r="439" spans="1:11" x14ac:dyDescent="0.25">
      <c r="A439" s="11" t="s">
        <v>468</v>
      </c>
      <c r="B439" s="11">
        <v>1990</v>
      </c>
      <c r="C439" s="11" t="s">
        <v>15</v>
      </c>
      <c r="D439" s="29">
        <v>1</v>
      </c>
      <c r="E439" s="11">
        <v>0</v>
      </c>
      <c r="F439" s="20">
        <v>3994.18</v>
      </c>
      <c r="G439" s="11" t="s">
        <v>11</v>
      </c>
      <c r="H439" s="11" t="s">
        <v>11</v>
      </c>
      <c r="I439" s="11" t="s">
        <v>13</v>
      </c>
      <c r="J439" s="33" t="str">
        <f t="shared" si="12"/>
        <v>01-Nov-1990</v>
      </c>
      <c r="K439" s="11">
        <f t="shared" si="13"/>
        <v>32</v>
      </c>
    </row>
    <row r="440" spans="1:11" x14ac:dyDescent="0.25">
      <c r="A440" s="11" t="s">
        <v>469</v>
      </c>
      <c r="B440" s="11">
        <v>1989</v>
      </c>
      <c r="C440" s="11" t="s">
        <v>10</v>
      </c>
      <c r="D440" s="29">
        <v>10</v>
      </c>
      <c r="E440" s="11">
        <v>3</v>
      </c>
      <c r="F440" s="20">
        <v>4002.36</v>
      </c>
      <c r="G440" s="11" t="s">
        <v>11</v>
      </c>
      <c r="H440" s="11" t="s">
        <v>16</v>
      </c>
      <c r="I440" s="11" t="s">
        <v>13</v>
      </c>
      <c r="J440" s="33" t="str">
        <f t="shared" si="12"/>
        <v>10-Jul-1989</v>
      </c>
      <c r="K440" s="11">
        <f t="shared" si="13"/>
        <v>33</v>
      </c>
    </row>
    <row r="441" spans="1:11" x14ac:dyDescent="0.25">
      <c r="A441" s="11" t="s">
        <v>470</v>
      </c>
      <c r="B441" s="11">
        <v>2000</v>
      </c>
      <c r="C441" s="11" t="s">
        <v>20</v>
      </c>
      <c r="D441" s="29">
        <v>13</v>
      </c>
      <c r="E441" s="11">
        <v>3</v>
      </c>
      <c r="F441" s="20">
        <v>4005.42</v>
      </c>
      <c r="G441" s="11" t="s">
        <v>11</v>
      </c>
      <c r="H441" s="11" t="s">
        <v>16</v>
      </c>
      <c r="I441" s="11" t="s">
        <v>164</v>
      </c>
      <c r="J441" s="33" t="str">
        <f t="shared" si="12"/>
        <v>13-Sep-2000</v>
      </c>
      <c r="K441" s="11">
        <f t="shared" si="13"/>
        <v>22</v>
      </c>
    </row>
    <row r="442" spans="1:11" x14ac:dyDescent="0.25">
      <c r="A442" s="11" t="s">
        <v>471</v>
      </c>
      <c r="B442" s="11">
        <v>1992</v>
      </c>
      <c r="C442" s="11" t="s">
        <v>37</v>
      </c>
      <c r="D442" s="29">
        <v>11</v>
      </c>
      <c r="E442" s="11">
        <v>1</v>
      </c>
      <c r="F442" s="20">
        <v>4032.24</v>
      </c>
      <c r="G442" s="11" t="s">
        <v>12</v>
      </c>
      <c r="H442" s="11" t="s">
        <v>12</v>
      </c>
      <c r="I442" s="11" t="s">
        <v>23</v>
      </c>
      <c r="J442" s="33" t="str">
        <f t="shared" si="12"/>
        <v>11-Oct-1992</v>
      </c>
      <c r="K442" s="11">
        <f t="shared" si="13"/>
        <v>30</v>
      </c>
    </row>
    <row r="443" spans="1:11" x14ac:dyDescent="0.25">
      <c r="A443" s="11" t="s">
        <v>472</v>
      </c>
      <c r="B443" s="11">
        <v>1984</v>
      </c>
      <c r="C443" s="11" t="s">
        <v>10</v>
      </c>
      <c r="D443" s="29">
        <v>7</v>
      </c>
      <c r="E443" s="11">
        <v>3</v>
      </c>
      <c r="F443" s="20">
        <v>4038.41</v>
      </c>
      <c r="G443" s="11" t="s">
        <v>11</v>
      </c>
      <c r="H443" s="11" t="s">
        <v>16</v>
      </c>
      <c r="I443" s="11" t="s">
        <v>13</v>
      </c>
      <c r="J443" s="33" t="str">
        <f t="shared" si="12"/>
        <v>07-Jul-1984</v>
      </c>
      <c r="K443" s="11">
        <f t="shared" si="13"/>
        <v>38</v>
      </c>
    </row>
    <row r="444" spans="1:11" x14ac:dyDescent="0.25">
      <c r="A444" s="11" t="s">
        <v>473</v>
      </c>
      <c r="B444" s="11">
        <v>1983</v>
      </c>
      <c r="C444" s="11" t="s">
        <v>15</v>
      </c>
      <c r="D444" s="29">
        <v>10</v>
      </c>
      <c r="E444" s="11">
        <v>3</v>
      </c>
      <c r="F444" s="20">
        <v>4039.9</v>
      </c>
      <c r="G444" s="11" t="s">
        <v>11</v>
      </c>
      <c r="H444" s="11" t="s">
        <v>16</v>
      </c>
      <c r="I444" s="11" t="s">
        <v>13</v>
      </c>
      <c r="J444" s="33" t="str">
        <f t="shared" si="12"/>
        <v>10-Nov-1983</v>
      </c>
      <c r="K444" s="11">
        <f t="shared" si="13"/>
        <v>39</v>
      </c>
    </row>
    <row r="445" spans="1:11" x14ac:dyDescent="0.25">
      <c r="A445" s="11" t="s">
        <v>474</v>
      </c>
      <c r="B445" s="11">
        <v>1993</v>
      </c>
      <c r="C445" s="11" t="s">
        <v>30</v>
      </c>
      <c r="D445" s="29">
        <v>26</v>
      </c>
      <c r="E445" s="11">
        <v>1</v>
      </c>
      <c r="F445" s="20">
        <v>4040.56</v>
      </c>
      <c r="G445" s="11" t="s">
        <v>12</v>
      </c>
      <c r="H445" s="11" t="s">
        <v>12</v>
      </c>
      <c r="I445" s="11" t="s">
        <v>164</v>
      </c>
      <c r="J445" s="33" t="str">
        <f t="shared" si="12"/>
        <v>26-Dec-1993</v>
      </c>
      <c r="K445" s="11">
        <f t="shared" si="13"/>
        <v>29</v>
      </c>
    </row>
    <row r="446" spans="1:11" x14ac:dyDescent="0.25">
      <c r="A446" s="11" t="s">
        <v>475</v>
      </c>
      <c r="B446" s="11">
        <v>1988</v>
      </c>
      <c r="C446" s="11" t="s">
        <v>15</v>
      </c>
      <c r="D446" s="29">
        <v>30</v>
      </c>
      <c r="E446" s="11">
        <v>3</v>
      </c>
      <c r="F446" s="20">
        <v>4047.94</v>
      </c>
      <c r="G446" s="11" t="s">
        <v>11</v>
      </c>
      <c r="H446" s="11" t="s">
        <v>16</v>
      </c>
      <c r="I446" s="11" t="s">
        <v>13</v>
      </c>
      <c r="J446" s="33" t="str">
        <f t="shared" si="12"/>
        <v>30-Nov-1988</v>
      </c>
      <c r="K446" s="11">
        <f t="shared" si="13"/>
        <v>34</v>
      </c>
    </row>
    <row r="447" spans="1:11" x14ac:dyDescent="0.25">
      <c r="A447" s="11" t="s">
        <v>476</v>
      </c>
      <c r="B447" s="11">
        <v>1993</v>
      </c>
      <c r="C447" s="11" t="s">
        <v>35</v>
      </c>
      <c r="D447" s="29">
        <v>13</v>
      </c>
      <c r="E447" s="11">
        <v>2</v>
      </c>
      <c r="F447" s="20">
        <v>4058.12</v>
      </c>
      <c r="G447" s="11" t="s">
        <v>11</v>
      </c>
      <c r="H447" s="11" t="s">
        <v>16</v>
      </c>
      <c r="I447" s="11" t="s">
        <v>13</v>
      </c>
      <c r="J447" s="33" t="str">
        <f t="shared" si="12"/>
        <v>13-Aug-1993</v>
      </c>
      <c r="K447" s="11">
        <f t="shared" si="13"/>
        <v>29</v>
      </c>
    </row>
    <row r="448" spans="1:11" x14ac:dyDescent="0.25">
      <c r="A448" s="11" t="s">
        <v>477</v>
      </c>
      <c r="B448" s="11">
        <v>1995</v>
      </c>
      <c r="C448" s="11" t="s">
        <v>20</v>
      </c>
      <c r="D448" s="29">
        <v>14</v>
      </c>
      <c r="E448" s="11">
        <v>2</v>
      </c>
      <c r="F448" s="20">
        <v>4058.71</v>
      </c>
      <c r="G448" s="11" t="s">
        <v>12</v>
      </c>
      <c r="H448" s="11" t="s">
        <v>12</v>
      </c>
      <c r="I448" s="11" t="s">
        <v>23</v>
      </c>
      <c r="J448" s="33" t="str">
        <f t="shared" si="12"/>
        <v>14-Sep-1995</v>
      </c>
      <c r="K448" s="11">
        <f t="shared" si="13"/>
        <v>27</v>
      </c>
    </row>
    <row r="449" spans="1:11" x14ac:dyDescent="0.25">
      <c r="A449" s="11" t="s">
        <v>478</v>
      </c>
      <c r="B449" s="11">
        <v>1983</v>
      </c>
      <c r="C449" s="11" t="s">
        <v>20</v>
      </c>
      <c r="D449" s="29">
        <v>16</v>
      </c>
      <c r="E449" s="11">
        <v>3</v>
      </c>
      <c r="F449" s="20">
        <v>4070.42</v>
      </c>
      <c r="G449" s="11" t="s">
        <v>11</v>
      </c>
      <c r="H449" s="11" t="s">
        <v>16</v>
      </c>
      <c r="I449" s="11" t="s">
        <v>13</v>
      </c>
      <c r="J449" s="33" t="str">
        <f t="shared" si="12"/>
        <v>16-Sep-1983</v>
      </c>
      <c r="K449" s="11">
        <f t="shared" si="13"/>
        <v>39</v>
      </c>
    </row>
    <row r="450" spans="1:11" x14ac:dyDescent="0.25">
      <c r="A450" s="11" t="s">
        <v>479</v>
      </c>
      <c r="B450" s="11">
        <v>2002</v>
      </c>
      <c r="C450" s="11" t="s">
        <v>37</v>
      </c>
      <c r="D450" s="29">
        <v>18</v>
      </c>
      <c r="E450" s="11">
        <v>0</v>
      </c>
      <c r="F450" s="20">
        <v>4070.51</v>
      </c>
      <c r="G450" s="11" t="s">
        <v>11</v>
      </c>
      <c r="H450" s="11" t="s">
        <v>16</v>
      </c>
      <c r="I450" s="11" t="s">
        <v>23</v>
      </c>
      <c r="J450" s="33" t="str">
        <f t="shared" ref="J450:J513" si="14">TEXT(CONCATENATE(D450,C450,B450,),"DD-MMM-YYYY")</f>
        <v>18-Oct-2002</v>
      </c>
      <c r="K450" s="11">
        <f t="shared" si="13"/>
        <v>20</v>
      </c>
    </row>
    <row r="451" spans="1:11" x14ac:dyDescent="0.25">
      <c r="A451" s="11" t="s">
        <v>480</v>
      </c>
      <c r="B451" s="11">
        <v>1990</v>
      </c>
      <c r="C451" s="11" t="s">
        <v>30</v>
      </c>
      <c r="D451" s="29">
        <v>1</v>
      </c>
      <c r="E451" s="11">
        <v>1</v>
      </c>
      <c r="F451" s="20">
        <v>4074.45</v>
      </c>
      <c r="G451" s="11" t="s">
        <v>12</v>
      </c>
      <c r="H451" s="11" t="s">
        <v>11</v>
      </c>
      <c r="I451" s="11" t="s">
        <v>13</v>
      </c>
      <c r="J451" s="33" t="str">
        <f t="shared" si="14"/>
        <v>01-Dec-1990</v>
      </c>
      <c r="K451" s="11">
        <f t="shared" ref="K451:K514" si="15">DATEDIF(J451, "2023-06-08", "Y")</f>
        <v>32</v>
      </c>
    </row>
    <row r="452" spans="1:11" x14ac:dyDescent="0.25">
      <c r="A452" s="11" t="s">
        <v>481</v>
      </c>
      <c r="B452" s="11">
        <v>1990</v>
      </c>
      <c r="C452" s="11" t="s">
        <v>30</v>
      </c>
      <c r="D452" s="29">
        <v>14</v>
      </c>
      <c r="E452" s="11">
        <v>1</v>
      </c>
      <c r="F452" s="20">
        <v>4076.5</v>
      </c>
      <c r="G452" s="11" t="s">
        <v>11</v>
      </c>
      <c r="H452" s="11" t="s">
        <v>12</v>
      </c>
      <c r="I452" s="11" t="s">
        <v>42</v>
      </c>
      <c r="J452" s="33" t="str">
        <f t="shared" si="14"/>
        <v>14-Dec-1990</v>
      </c>
      <c r="K452" s="11">
        <f t="shared" si="15"/>
        <v>32</v>
      </c>
    </row>
    <row r="453" spans="1:11" x14ac:dyDescent="0.25">
      <c r="A453" s="11" t="s">
        <v>482</v>
      </c>
      <c r="B453" s="11">
        <v>1994</v>
      </c>
      <c r="C453" s="11" t="s">
        <v>35</v>
      </c>
      <c r="D453" s="29">
        <v>21</v>
      </c>
      <c r="E453" s="11">
        <v>1</v>
      </c>
      <c r="F453" s="20">
        <v>4133.6400000000003</v>
      </c>
      <c r="G453" s="11" t="s">
        <v>11</v>
      </c>
      <c r="H453" s="11" t="s">
        <v>12</v>
      </c>
      <c r="I453" s="11" t="s">
        <v>23</v>
      </c>
      <c r="J453" s="33" t="str">
        <f t="shared" si="14"/>
        <v>21-Aug-1994</v>
      </c>
      <c r="K453" s="11">
        <f t="shared" si="15"/>
        <v>28</v>
      </c>
    </row>
    <row r="454" spans="1:11" x14ac:dyDescent="0.25">
      <c r="A454" s="11" t="s">
        <v>483</v>
      </c>
      <c r="B454" s="11">
        <v>1991</v>
      </c>
      <c r="C454" s="11" t="s">
        <v>35</v>
      </c>
      <c r="D454" s="29">
        <v>6</v>
      </c>
      <c r="E454" s="11">
        <v>0</v>
      </c>
      <c r="F454" s="20">
        <v>4134.08</v>
      </c>
      <c r="G454" s="11" t="s">
        <v>11</v>
      </c>
      <c r="H454" s="11" t="s">
        <v>16</v>
      </c>
      <c r="I454" s="11" t="s">
        <v>23</v>
      </c>
      <c r="J454" s="33" t="str">
        <f t="shared" si="14"/>
        <v>06-Aug-1991</v>
      </c>
      <c r="K454" s="11">
        <f t="shared" si="15"/>
        <v>31</v>
      </c>
    </row>
    <row r="455" spans="1:11" x14ac:dyDescent="0.25">
      <c r="A455" s="11" t="s">
        <v>484</v>
      </c>
      <c r="B455" s="11">
        <v>1992</v>
      </c>
      <c r="C455" s="11" t="s">
        <v>18</v>
      </c>
      <c r="D455" s="29">
        <v>18</v>
      </c>
      <c r="E455" s="11">
        <v>0</v>
      </c>
      <c r="F455" s="20">
        <v>4137.5200000000004</v>
      </c>
      <c r="G455" s="11" t="s">
        <v>11</v>
      </c>
      <c r="H455" s="11" t="s">
        <v>12</v>
      </c>
      <c r="I455" s="11" t="s">
        <v>247</v>
      </c>
      <c r="J455" s="33" t="str">
        <f t="shared" si="14"/>
        <v>18-Jun-1992</v>
      </c>
      <c r="K455" s="11">
        <f t="shared" si="15"/>
        <v>30</v>
      </c>
    </row>
    <row r="456" spans="1:11" x14ac:dyDescent="0.25">
      <c r="A456" s="11" t="s">
        <v>485</v>
      </c>
      <c r="B456" s="11">
        <v>1992</v>
      </c>
      <c r="C456" s="11" t="s">
        <v>18</v>
      </c>
      <c r="D456" s="29">
        <v>28</v>
      </c>
      <c r="E456" s="11">
        <v>1</v>
      </c>
      <c r="F456" s="20">
        <v>4149.74</v>
      </c>
      <c r="G456" s="11" t="s">
        <v>11</v>
      </c>
      <c r="H456" s="11" t="s">
        <v>16</v>
      </c>
      <c r="I456" s="11" t="s">
        <v>42</v>
      </c>
      <c r="J456" s="33" t="str">
        <f t="shared" si="14"/>
        <v>28-Jun-1992</v>
      </c>
      <c r="K456" s="11">
        <f t="shared" si="15"/>
        <v>30</v>
      </c>
    </row>
    <row r="457" spans="1:11" x14ac:dyDescent="0.25">
      <c r="A457" s="11" t="s">
        <v>486</v>
      </c>
      <c r="B457" s="11">
        <v>1992</v>
      </c>
      <c r="C457" s="11" t="s">
        <v>35</v>
      </c>
      <c r="D457" s="29">
        <v>4</v>
      </c>
      <c r="E457" s="11">
        <v>1</v>
      </c>
      <c r="F457" s="20">
        <v>4151.03</v>
      </c>
      <c r="G457" s="11" t="s">
        <v>11</v>
      </c>
      <c r="H457" s="11" t="s">
        <v>11</v>
      </c>
      <c r="I457" s="11" t="s">
        <v>13</v>
      </c>
      <c r="J457" s="33" t="str">
        <f t="shared" si="14"/>
        <v>04-Aug-1992</v>
      </c>
      <c r="K457" s="11">
        <f t="shared" si="15"/>
        <v>30</v>
      </c>
    </row>
    <row r="458" spans="1:11" x14ac:dyDescent="0.25">
      <c r="A458" s="11" t="s">
        <v>487</v>
      </c>
      <c r="B458" s="11">
        <v>1998</v>
      </c>
      <c r="C458" s="11" t="s">
        <v>15</v>
      </c>
      <c r="D458" s="29">
        <v>26</v>
      </c>
      <c r="E458" s="11">
        <v>0</v>
      </c>
      <c r="F458" s="20">
        <v>4154.97</v>
      </c>
      <c r="G458" s="11" t="s">
        <v>11</v>
      </c>
      <c r="H458" s="11" t="s">
        <v>16</v>
      </c>
      <c r="I458" s="11" t="s">
        <v>23</v>
      </c>
      <c r="J458" s="33" t="str">
        <f t="shared" si="14"/>
        <v>26-Nov-1998</v>
      </c>
      <c r="K458" s="11">
        <f t="shared" si="15"/>
        <v>24</v>
      </c>
    </row>
    <row r="459" spans="1:11" x14ac:dyDescent="0.25">
      <c r="A459" s="11" t="s">
        <v>488</v>
      </c>
      <c r="B459" s="11">
        <v>1984</v>
      </c>
      <c r="C459" s="11" t="s">
        <v>20</v>
      </c>
      <c r="D459" s="29">
        <v>16</v>
      </c>
      <c r="E459" s="11">
        <v>3</v>
      </c>
      <c r="F459" s="20">
        <v>4163.21</v>
      </c>
      <c r="G459" s="11" t="s">
        <v>11</v>
      </c>
      <c r="H459" s="11" t="s">
        <v>11</v>
      </c>
      <c r="I459" s="11" t="s">
        <v>23</v>
      </c>
      <c r="J459" s="33" t="str">
        <f t="shared" si="14"/>
        <v>16-Sep-1984</v>
      </c>
      <c r="K459" s="11">
        <f t="shared" si="15"/>
        <v>38</v>
      </c>
    </row>
    <row r="460" spans="1:11" x14ac:dyDescent="0.25">
      <c r="A460" s="11" t="s">
        <v>489</v>
      </c>
      <c r="B460" s="11">
        <v>1989</v>
      </c>
      <c r="C460" s="11" t="s">
        <v>18</v>
      </c>
      <c r="D460" s="29">
        <v>25</v>
      </c>
      <c r="E460" s="11">
        <v>0</v>
      </c>
      <c r="F460" s="20">
        <v>4185.1000000000004</v>
      </c>
      <c r="G460" s="11" t="s">
        <v>11</v>
      </c>
      <c r="H460" s="11" t="s">
        <v>12</v>
      </c>
      <c r="I460" s="11" t="s">
        <v>13</v>
      </c>
      <c r="J460" s="33" t="str">
        <f t="shared" si="14"/>
        <v>25-Jun-1989</v>
      </c>
      <c r="K460" s="11">
        <f t="shared" si="15"/>
        <v>33</v>
      </c>
    </row>
    <row r="461" spans="1:11" x14ac:dyDescent="0.25">
      <c r="A461" s="11" t="s">
        <v>490</v>
      </c>
      <c r="B461" s="11">
        <v>1995</v>
      </c>
      <c r="C461" s="11" t="s">
        <v>37</v>
      </c>
      <c r="D461" s="29">
        <v>3</v>
      </c>
      <c r="E461" s="11">
        <v>0</v>
      </c>
      <c r="F461" s="20">
        <v>4188.7299999999996</v>
      </c>
      <c r="G461" s="11" t="s">
        <v>11</v>
      </c>
      <c r="H461" s="11" t="s">
        <v>11</v>
      </c>
      <c r="I461" s="11" t="s">
        <v>200</v>
      </c>
      <c r="J461" s="33" t="str">
        <f t="shared" si="14"/>
        <v>03-Oct-1995</v>
      </c>
      <c r="K461" s="11">
        <f t="shared" si="15"/>
        <v>27</v>
      </c>
    </row>
    <row r="462" spans="1:11" x14ac:dyDescent="0.25">
      <c r="A462" s="11" t="s">
        <v>491</v>
      </c>
      <c r="B462" s="11">
        <v>1997</v>
      </c>
      <c r="C462" s="11" t="s">
        <v>20</v>
      </c>
      <c r="D462" s="29">
        <v>6</v>
      </c>
      <c r="E462" s="11">
        <v>2</v>
      </c>
      <c r="F462" s="20">
        <v>4189.1099999999997</v>
      </c>
      <c r="G462" s="11" t="s">
        <v>11</v>
      </c>
      <c r="H462" s="11" t="s">
        <v>11</v>
      </c>
      <c r="I462" s="11" t="s">
        <v>23</v>
      </c>
      <c r="J462" s="33" t="str">
        <f t="shared" si="14"/>
        <v>06-Sep-1997</v>
      </c>
      <c r="K462" s="11">
        <f t="shared" si="15"/>
        <v>25</v>
      </c>
    </row>
    <row r="463" spans="1:11" x14ac:dyDescent="0.25">
      <c r="A463" s="11" t="s">
        <v>492</v>
      </c>
      <c r="B463" s="11">
        <v>1998</v>
      </c>
      <c r="C463" s="11" t="s">
        <v>30</v>
      </c>
      <c r="D463" s="29">
        <v>14</v>
      </c>
      <c r="E463" s="11">
        <v>3</v>
      </c>
      <c r="F463" s="20">
        <v>4234.93</v>
      </c>
      <c r="G463" s="11" t="s">
        <v>11</v>
      </c>
      <c r="H463" s="11" t="s">
        <v>16</v>
      </c>
      <c r="I463" s="11" t="s">
        <v>42</v>
      </c>
      <c r="J463" s="33" t="str">
        <f t="shared" si="14"/>
        <v>14-Dec-1998</v>
      </c>
      <c r="K463" s="11">
        <f t="shared" si="15"/>
        <v>24</v>
      </c>
    </row>
    <row r="464" spans="1:11" x14ac:dyDescent="0.25">
      <c r="A464" s="11" t="s">
        <v>493</v>
      </c>
      <c r="B464" s="11">
        <v>1992</v>
      </c>
      <c r="C464" s="11" t="s">
        <v>18</v>
      </c>
      <c r="D464" s="29">
        <v>27</v>
      </c>
      <c r="E464" s="11">
        <v>1</v>
      </c>
      <c r="F464" s="20">
        <v>4237.13</v>
      </c>
      <c r="G464" s="11" t="s">
        <v>12</v>
      </c>
      <c r="H464" s="11" t="s">
        <v>16</v>
      </c>
      <c r="I464" s="11" t="s">
        <v>168</v>
      </c>
      <c r="J464" s="33" t="str">
        <f t="shared" si="14"/>
        <v>27-Jun-1992</v>
      </c>
      <c r="K464" s="11">
        <f t="shared" si="15"/>
        <v>30</v>
      </c>
    </row>
    <row r="465" spans="1:11" x14ac:dyDescent="0.25">
      <c r="A465" s="11" t="s">
        <v>494</v>
      </c>
      <c r="B465" s="11">
        <v>1991</v>
      </c>
      <c r="C465" s="11" t="s">
        <v>15</v>
      </c>
      <c r="D465" s="29">
        <v>3</v>
      </c>
      <c r="E465" s="11">
        <v>1</v>
      </c>
      <c r="F465" s="20">
        <v>4239.8900000000003</v>
      </c>
      <c r="G465" s="11" t="s">
        <v>11</v>
      </c>
      <c r="H465" s="11" t="s">
        <v>11</v>
      </c>
      <c r="I465" s="11" t="s">
        <v>23</v>
      </c>
      <c r="J465" s="33" t="str">
        <f t="shared" si="14"/>
        <v>03-Nov-1991</v>
      </c>
      <c r="K465" s="11">
        <f t="shared" si="15"/>
        <v>31</v>
      </c>
    </row>
    <row r="466" spans="1:11" x14ac:dyDescent="0.25">
      <c r="A466" s="11" t="s">
        <v>495</v>
      </c>
      <c r="B466" s="11">
        <v>1991</v>
      </c>
      <c r="C466" s="11" t="s">
        <v>30</v>
      </c>
      <c r="D466" s="29">
        <v>1</v>
      </c>
      <c r="E466" s="11">
        <v>1</v>
      </c>
      <c r="F466" s="20">
        <v>4243.59</v>
      </c>
      <c r="G466" s="11" t="s">
        <v>12</v>
      </c>
      <c r="H466" s="11" t="s">
        <v>16</v>
      </c>
      <c r="I466" s="11" t="s">
        <v>23</v>
      </c>
      <c r="J466" s="33" t="str">
        <f t="shared" si="14"/>
        <v>01-Dec-1991</v>
      </c>
      <c r="K466" s="11">
        <f t="shared" si="15"/>
        <v>31</v>
      </c>
    </row>
    <row r="467" spans="1:11" x14ac:dyDescent="0.25">
      <c r="A467" s="11" t="s">
        <v>496</v>
      </c>
      <c r="B467" s="11">
        <v>1982</v>
      </c>
      <c r="C467" s="11" t="s">
        <v>18</v>
      </c>
      <c r="D467" s="29">
        <v>16</v>
      </c>
      <c r="E467" s="11">
        <v>3</v>
      </c>
      <c r="F467" s="20">
        <v>4250.24</v>
      </c>
      <c r="G467" s="11" t="s">
        <v>11</v>
      </c>
      <c r="H467" s="11" t="s">
        <v>12</v>
      </c>
      <c r="I467" s="11" t="s">
        <v>13</v>
      </c>
      <c r="J467" s="33" t="str">
        <f t="shared" si="14"/>
        <v>16-Jun-1982</v>
      </c>
      <c r="K467" s="11">
        <f t="shared" si="15"/>
        <v>40</v>
      </c>
    </row>
    <row r="468" spans="1:11" x14ac:dyDescent="0.25">
      <c r="A468" s="11" t="s">
        <v>497</v>
      </c>
      <c r="B468" s="11">
        <v>1995</v>
      </c>
      <c r="C468" s="11" t="s">
        <v>37</v>
      </c>
      <c r="D468" s="29">
        <v>14</v>
      </c>
      <c r="E468" s="11">
        <v>3</v>
      </c>
      <c r="F468" s="20">
        <v>4260.74</v>
      </c>
      <c r="G468" s="11" t="s">
        <v>12</v>
      </c>
      <c r="H468" s="11" t="s">
        <v>11</v>
      </c>
      <c r="I468" s="11" t="s">
        <v>42</v>
      </c>
      <c r="J468" s="33" t="str">
        <f t="shared" si="14"/>
        <v>14-Oct-1995</v>
      </c>
      <c r="K468" s="11">
        <f t="shared" si="15"/>
        <v>27</v>
      </c>
    </row>
    <row r="469" spans="1:11" x14ac:dyDescent="0.25">
      <c r="A469" s="11" t="s">
        <v>498</v>
      </c>
      <c r="B469" s="11">
        <v>1983</v>
      </c>
      <c r="C469" s="11" t="s">
        <v>15</v>
      </c>
      <c r="D469" s="29">
        <v>20</v>
      </c>
      <c r="E469" s="11">
        <v>3</v>
      </c>
      <c r="F469" s="20">
        <v>4265.01</v>
      </c>
      <c r="G469" s="11" t="s">
        <v>11</v>
      </c>
      <c r="H469" s="11" t="s">
        <v>16</v>
      </c>
      <c r="I469" s="11" t="s">
        <v>23</v>
      </c>
      <c r="J469" s="33" t="str">
        <f t="shared" si="14"/>
        <v>20-Nov-1983</v>
      </c>
      <c r="K469" s="11">
        <f t="shared" si="15"/>
        <v>39</v>
      </c>
    </row>
    <row r="470" spans="1:11" x14ac:dyDescent="0.25">
      <c r="A470" s="11" t="s">
        <v>499</v>
      </c>
      <c r="B470" s="11">
        <v>1992</v>
      </c>
      <c r="C470" s="11" t="s">
        <v>18</v>
      </c>
      <c r="D470" s="29">
        <v>18</v>
      </c>
      <c r="E470" s="11">
        <v>2</v>
      </c>
      <c r="F470" s="20">
        <v>4266.17</v>
      </c>
      <c r="G470" s="11" t="s">
        <v>12</v>
      </c>
      <c r="H470" s="11" t="s">
        <v>11</v>
      </c>
      <c r="I470" s="11" t="s">
        <v>13</v>
      </c>
      <c r="J470" s="33" t="str">
        <f t="shared" si="14"/>
        <v>18-Jun-1992</v>
      </c>
      <c r="K470" s="11">
        <f t="shared" si="15"/>
        <v>30</v>
      </c>
    </row>
    <row r="471" spans="1:11" x14ac:dyDescent="0.25">
      <c r="A471" s="11" t="s">
        <v>500</v>
      </c>
      <c r="B471" s="11">
        <v>2003</v>
      </c>
      <c r="C471" s="11" t="s">
        <v>18</v>
      </c>
      <c r="D471" s="29">
        <v>8</v>
      </c>
      <c r="E471" s="11">
        <v>0</v>
      </c>
      <c r="F471" s="20">
        <v>4278.55</v>
      </c>
      <c r="G471" s="11" t="s">
        <v>11</v>
      </c>
      <c r="H471" s="11" t="s">
        <v>16</v>
      </c>
      <c r="I471" s="11" t="s">
        <v>300</v>
      </c>
      <c r="J471" s="33" t="str">
        <f t="shared" si="14"/>
        <v>08-Jun-2003</v>
      </c>
      <c r="K471" s="11">
        <f t="shared" si="15"/>
        <v>20</v>
      </c>
    </row>
    <row r="472" spans="1:11" x14ac:dyDescent="0.25">
      <c r="A472" s="11" t="s">
        <v>501</v>
      </c>
      <c r="B472" s="11">
        <v>2000</v>
      </c>
      <c r="C472" s="11" t="s">
        <v>15</v>
      </c>
      <c r="D472" s="29">
        <v>25</v>
      </c>
      <c r="E472" s="11">
        <v>3</v>
      </c>
      <c r="F472" s="20">
        <v>4296.2700000000004</v>
      </c>
      <c r="G472" s="11" t="s">
        <v>11</v>
      </c>
      <c r="H472" s="11" t="s">
        <v>12</v>
      </c>
      <c r="I472" s="11" t="s">
        <v>23</v>
      </c>
      <c r="J472" s="33" t="str">
        <f t="shared" si="14"/>
        <v>25-Nov-2000</v>
      </c>
      <c r="K472" s="11">
        <f t="shared" si="15"/>
        <v>22</v>
      </c>
    </row>
    <row r="473" spans="1:11" x14ac:dyDescent="0.25">
      <c r="A473" s="11" t="s">
        <v>502</v>
      </c>
      <c r="B473" s="11">
        <v>1988</v>
      </c>
      <c r="C473" s="11" t="s">
        <v>30</v>
      </c>
      <c r="D473" s="29">
        <v>19</v>
      </c>
      <c r="E473" s="11">
        <v>0</v>
      </c>
      <c r="F473" s="20">
        <v>4320.41</v>
      </c>
      <c r="G473" s="11" t="s">
        <v>11</v>
      </c>
      <c r="H473" s="11" t="s">
        <v>16</v>
      </c>
      <c r="I473" s="11" t="s">
        <v>23</v>
      </c>
      <c r="J473" s="33" t="str">
        <f t="shared" si="14"/>
        <v>19-Dec-1988</v>
      </c>
      <c r="K473" s="11">
        <f t="shared" si="15"/>
        <v>34</v>
      </c>
    </row>
    <row r="474" spans="1:11" x14ac:dyDescent="0.25">
      <c r="A474" s="11" t="s">
        <v>503</v>
      </c>
      <c r="B474" s="11">
        <v>1994</v>
      </c>
      <c r="C474" s="11" t="s">
        <v>15</v>
      </c>
      <c r="D474" s="29">
        <v>2</v>
      </c>
      <c r="E474" s="11">
        <v>1</v>
      </c>
      <c r="F474" s="20">
        <v>4337.74</v>
      </c>
      <c r="G474" s="11" t="s">
        <v>11</v>
      </c>
      <c r="H474" s="11" t="s">
        <v>16</v>
      </c>
      <c r="I474" s="11" t="s">
        <v>247</v>
      </c>
      <c r="J474" s="33" t="str">
        <f t="shared" si="14"/>
        <v>02-Nov-1994</v>
      </c>
      <c r="K474" s="11">
        <f t="shared" si="15"/>
        <v>28</v>
      </c>
    </row>
    <row r="475" spans="1:11" x14ac:dyDescent="0.25">
      <c r="A475" s="11" t="s">
        <v>504</v>
      </c>
      <c r="B475" s="11">
        <v>1994</v>
      </c>
      <c r="C475" s="11" t="s">
        <v>37</v>
      </c>
      <c r="D475" s="29">
        <v>26</v>
      </c>
      <c r="E475" s="11">
        <v>2</v>
      </c>
      <c r="F475" s="20">
        <v>4340.4399999999996</v>
      </c>
      <c r="G475" s="11" t="s">
        <v>11</v>
      </c>
      <c r="H475" s="11" t="s">
        <v>16</v>
      </c>
      <c r="I475" s="11" t="s">
        <v>13</v>
      </c>
      <c r="J475" s="33" t="str">
        <f t="shared" si="14"/>
        <v>26-Oct-1994</v>
      </c>
      <c r="K475" s="11">
        <f t="shared" si="15"/>
        <v>28</v>
      </c>
    </row>
    <row r="476" spans="1:11" x14ac:dyDescent="0.25">
      <c r="A476" s="11" t="s">
        <v>505</v>
      </c>
      <c r="B476" s="11">
        <v>1991</v>
      </c>
      <c r="C476" s="11" t="s">
        <v>18</v>
      </c>
      <c r="D476" s="29">
        <v>1</v>
      </c>
      <c r="E476" s="11">
        <v>0</v>
      </c>
      <c r="F476" s="20">
        <v>4347.0200000000004</v>
      </c>
      <c r="G476" s="11" t="s">
        <v>11</v>
      </c>
      <c r="H476" s="11" t="s">
        <v>16</v>
      </c>
      <c r="I476" s="11" t="s">
        <v>247</v>
      </c>
      <c r="J476" s="33" t="str">
        <f t="shared" si="14"/>
        <v>01-Jun-1991</v>
      </c>
      <c r="K476" s="11">
        <f t="shared" si="15"/>
        <v>32</v>
      </c>
    </row>
    <row r="477" spans="1:11" x14ac:dyDescent="0.25">
      <c r="A477" s="11" t="s">
        <v>506</v>
      </c>
      <c r="B477" s="11">
        <v>1994</v>
      </c>
      <c r="C477" s="11" t="s">
        <v>15</v>
      </c>
      <c r="D477" s="29">
        <v>1</v>
      </c>
      <c r="E477" s="11">
        <v>2</v>
      </c>
      <c r="F477" s="20">
        <v>4349.46</v>
      </c>
      <c r="G477" s="11" t="s">
        <v>11</v>
      </c>
      <c r="H477" s="11" t="s">
        <v>11</v>
      </c>
      <c r="I477" s="11" t="s">
        <v>13</v>
      </c>
      <c r="J477" s="33" t="str">
        <f t="shared" si="14"/>
        <v>01-Nov-1994</v>
      </c>
      <c r="K477" s="11">
        <f t="shared" si="15"/>
        <v>28</v>
      </c>
    </row>
    <row r="478" spans="1:11" x14ac:dyDescent="0.25">
      <c r="A478" s="11" t="s">
        <v>507</v>
      </c>
      <c r="B478" s="11">
        <v>1991</v>
      </c>
      <c r="C478" s="11" t="s">
        <v>20</v>
      </c>
      <c r="D478" s="29">
        <v>13</v>
      </c>
      <c r="E478" s="11">
        <v>1</v>
      </c>
      <c r="F478" s="20">
        <v>4350.51</v>
      </c>
      <c r="G478" s="11" t="s">
        <v>11</v>
      </c>
      <c r="H478" s="11" t="s">
        <v>11</v>
      </c>
      <c r="I478" s="11" t="s">
        <v>13</v>
      </c>
      <c r="J478" s="33" t="str">
        <f t="shared" si="14"/>
        <v>13-Sep-1991</v>
      </c>
      <c r="K478" s="11">
        <f t="shared" si="15"/>
        <v>31</v>
      </c>
    </row>
    <row r="479" spans="1:11" x14ac:dyDescent="0.25">
      <c r="A479" s="11" t="s">
        <v>508</v>
      </c>
      <c r="B479" s="11">
        <v>1990</v>
      </c>
      <c r="C479" s="11" t="s">
        <v>35</v>
      </c>
      <c r="D479" s="29">
        <v>28</v>
      </c>
      <c r="E479" s="11">
        <v>0</v>
      </c>
      <c r="F479" s="20">
        <v>4357.04</v>
      </c>
      <c r="G479" s="11" t="s">
        <v>11</v>
      </c>
      <c r="H479" s="11" t="s">
        <v>12</v>
      </c>
      <c r="I479" s="11" t="s">
        <v>23</v>
      </c>
      <c r="J479" s="33" t="str">
        <f t="shared" si="14"/>
        <v>28-Aug-1990</v>
      </c>
      <c r="K479" s="11">
        <f t="shared" si="15"/>
        <v>32</v>
      </c>
    </row>
    <row r="480" spans="1:11" x14ac:dyDescent="0.25">
      <c r="A480" s="11" t="s">
        <v>509</v>
      </c>
      <c r="B480" s="11">
        <v>1997</v>
      </c>
      <c r="C480" s="11" t="s">
        <v>15</v>
      </c>
      <c r="D480" s="29">
        <v>29</v>
      </c>
      <c r="E480" s="11">
        <v>3</v>
      </c>
      <c r="F480" s="20">
        <v>4391.6499999999996</v>
      </c>
      <c r="G480" s="11" t="s">
        <v>11</v>
      </c>
      <c r="H480" s="11" t="s">
        <v>11</v>
      </c>
      <c r="I480" s="11" t="s">
        <v>42</v>
      </c>
      <c r="J480" s="33" t="str">
        <f t="shared" si="14"/>
        <v>29-Nov-1997</v>
      </c>
      <c r="K480" s="11">
        <f t="shared" si="15"/>
        <v>25</v>
      </c>
    </row>
    <row r="481" spans="1:11" x14ac:dyDescent="0.25">
      <c r="A481" s="11" t="s">
        <v>510</v>
      </c>
      <c r="B481" s="11">
        <v>1982</v>
      </c>
      <c r="C481" s="11" t="s">
        <v>18</v>
      </c>
      <c r="D481" s="29">
        <v>29</v>
      </c>
      <c r="E481" s="11">
        <v>3</v>
      </c>
      <c r="F481" s="20">
        <v>4392.7</v>
      </c>
      <c r="G481" s="11" t="s">
        <v>11</v>
      </c>
      <c r="H481" s="11" t="s">
        <v>11</v>
      </c>
      <c r="I481" s="11" t="s">
        <v>13</v>
      </c>
      <c r="J481" s="33" t="str">
        <f t="shared" si="14"/>
        <v>29-Jun-1982</v>
      </c>
      <c r="K481" s="11">
        <f t="shared" si="15"/>
        <v>40</v>
      </c>
    </row>
    <row r="482" spans="1:11" x14ac:dyDescent="0.25">
      <c r="A482" s="11" t="s">
        <v>511</v>
      </c>
      <c r="B482" s="11">
        <v>1988</v>
      </c>
      <c r="C482" s="11" t="s">
        <v>10</v>
      </c>
      <c r="D482" s="29">
        <v>18</v>
      </c>
      <c r="E482" s="11">
        <v>3</v>
      </c>
      <c r="F482" s="20">
        <v>4397.3100000000004</v>
      </c>
      <c r="G482" s="11" t="s">
        <v>11</v>
      </c>
      <c r="H482" s="11" t="s">
        <v>11</v>
      </c>
      <c r="I482" s="11" t="s">
        <v>13</v>
      </c>
      <c r="J482" s="33" t="str">
        <f t="shared" si="14"/>
        <v>18-Jul-1988</v>
      </c>
      <c r="K482" s="11">
        <f t="shared" si="15"/>
        <v>34</v>
      </c>
    </row>
    <row r="483" spans="1:11" x14ac:dyDescent="0.25">
      <c r="A483" s="11" t="s">
        <v>512</v>
      </c>
      <c r="B483" s="11">
        <v>1986</v>
      </c>
      <c r="C483" s="11" t="s">
        <v>35</v>
      </c>
      <c r="D483" s="29">
        <v>11</v>
      </c>
      <c r="E483" s="11">
        <v>0</v>
      </c>
      <c r="F483" s="20">
        <v>4399.7299999999996</v>
      </c>
      <c r="G483" s="11" t="s">
        <v>12</v>
      </c>
      <c r="H483" s="11" t="s">
        <v>11</v>
      </c>
      <c r="I483" s="11" t="s">
        <v>13</v>
      </c>
      <c r="J483" s="33" t="str">
        <f t="shared" si="14"/>
        <v>11-Aug-1986</v>
      </c>
      <c r="K483" s="11">
        <f t="shared" si="15"/>
        <v>36</v>
      </c>
    </row>
    <row r="484" spans="1:11" x14ac:dyDescent="0.25">
      <c r="A484" s="11" t="s">
        <v>513</v>
      </c>
      <c r="B484" s="11">
        <v>1986</v>
      </c>
      <c r="C484" s="11" t="s">
        <v>10</v>
      </c>
      <c r="D484" s="29">
        <v>13</v>
      </c>
      <c r="E484" s="11">
        <v>0</v>
      </c>
      <c r="F484" s="20">
        <v>4402.2299999999996</v>
      </c>
      <c r="G484" s="11" t="s">
        <v>11</v>
      </c>
      <c r="H484" s="11" t="s">
        <v>11</v>
      </c>
      <c r="I484" s="11" t="s">
        <v>42</v>
      </c>
      <c r="J484" s="33" t="str">
        <f t="shared" si="14"/>
        <v>13-Jul-1986</v>
      </c>
      <c r="K484" s="11">
        <f t="shared" si="15"/>
        <v>36</v>
      </c>
    </row>
    <row r="485" spans="1:11" x14ac:dyDescent="0.25">
      <c r="A485" s="11" t="s">
        <v>514</v>
      </c>
      <c r="B485" s="11">
        <v>1988</v>
      </c>
      <c r="C485" s="11" t="s">
        <v>20</v>
      </c>
      <c r="D485" s="29">
        <v>16</v>
      </c>
      <c r="E485" s="11">
        <v>0</v>
      </c>
      <c r="F485" s="20">
        <v>4415.16</v>
      </c>
      <c r="G485" s="11" t="s">
        <v>11</v>
      </c>
      <c r="H485" s="11" t="s">
        <v>16</v>
      </c>
      <c r="I485" s="11" t="s">
        <v>13</v>
      </c>
      <c r="J485" s="33" t="str">
        <f t="shared" si="14"/>
        <v>16-Sep-1988</v>
      </c>
      <c r="K485" s="11">
        <f t="shared" si="15"/>
        <v>34</v>
      </c>
    </row>
    <row r="486" spans="1:11" x14ac:dyDescent="0.25">
      <c r="A486" s="11" t="s">
        <v>515</v>
      </c>
      <c r="B486" s="11">
        <v>1992</v>
      </c>
      <c r="C486" s="11" t="s">
        <v>35</v>
      </c>
      <c r="D486" s="29">
        <v>15</v>
      </c>
      <c r="E486" s="11">
        <v>0</v>
      </c>
      <c r="F486" s="20">
        <v>4420.95</v>
      </c>
      <c r="G486" s="11" t="s">
        <v>11</v>
      </c>
      <c r="H486" s="11" t="s">
        <v>12</v>
      </c>
      <c r="I486" s="11" t="s">
        <v>516</v>
      </c>
      <c r="J486" s="33" t="str">
        <f t="shared" si="14"/>
        <v>15-Aug-1992</v>
      </c>
      <c r="K486" s="11">
        <f t="shared" si="15"/>
        <v>30</v>
      </c>
    </row>
    <row r="487" spans="1:11" x14ac:dyDescent="0.25">
      <c r="A487" s="11" t="s">
        <v>517</v>
      </c>
      <c r="B487" s="11">
        <v>1994</v>
      </c>
      <c r="C487" s="11" t="s">
        <v>30</v>
      </c>
      <c r="D487" s="29">
        <v>29</v>
      </c>
      <c r="E487" s="11">
        <v>2</v>
      </c>
      <c r="F487" s="20">
        <v>4428.8900000000003</v>
      </c>
      <c r="G487" s="11" t="s">
        <v>12</v>
      </c>
      <c r="H487" s="11" t="s">
        <v>16</v>
      </c>
      <c r="I487" s="11" t="s">
        <v>356</v>
      </c>
      <c r="J487" s="33" t="str">
        <f t="shared" si="14"/>
        <v>29-Dec-1994</v>
      </c>
      <c r="K487" s="11">
        <f t="shared" si="15"/>
        <v>28</v>
      </c>
    </row>
    <row r="488" spans="1:11" x14ac:dyDescent="0.25">
      <c r="A488" s="11" t="s">
        <v>518</v>
      </c>
      <c r="B488" s="11">
        <v>1993</v>
      </c>
      <c r="C488" s="11" t="s">
        <v>20</v>
      </c>
      <c r="D488" s="29">
        <v>4</v>
      </c>
      <c r="E488" s="11">
        <v>2</v>
      </c>
      <c r="F488" s="20">
        <v>4433.3900000000003</v>
      </c>
      <c r="G488" s="11" t="s">
        <v>11</v>
      </c>
      <c r="H488" s="11" t="s">
        <v>12</v>
      </c>
      <c r="I488" s="11" t="s">
        <v>23</v>
      </c>
      <c r="J488" s="33" t="str">
        <f t="shared" si="14"/>
        <v>04-Sep-1993</v>
      </c>
      <c r="K488" s="11">
        <f t="shared" si="15"/>
        <v>29</v>
      </c>
    </row>
    <row r="489" spans="1:11" x14ac:dyDescent="0.25">
      <c r="A489" s="11" t="s">
        <v>519</v>
      </c>
      <c r="B489" s="11">
        <v>1993</v>
      </c>
      <c r="C489" s="11" t="s">
        <v>30</v>
      </c>
      <c r="D489" s="29">
        <v>23</v>
      </c>
      <c r="E489" s="11">
        <v>2</v>
      </c>
      <c r="F489" s="20">
        <v>4433.92</v>
      </c>
      <c r="G489" s="11" t="s">
        <v>11</v>
      </c>
      <c r="H489" s="11" t="s">
        <v>11</v>
      </c>
      <c r="I489" s="11" t="s">
        <v>23</v>
      </c>
      <c r="J489" s="33" t="str">
        <f t="shared" si="14"/>
        <v>23-Dec-1993</v>
      </c>
      <c r="K489" s="11">
        <f t="shared" si="15"/>
        <v>29</v>
      </c>
    </row>
    <row r="490" spans="1:11" x14ac:dyDescent="0.25">
      <c r="A490" s="11" t="s">
        <v>520</v>
      </c>
      <c r="B490" s="11">
        <v>1994</v>
      </c>
      <c r="C490" s="11" t="s">
        <v>37</v>
      </c>
      <c r="D490" s="29">
        <v>8</v>
      </c>
      <c r="E490" s="11">
        <v>2</v>
      </c>
      <c r="F490" s="20">
        <v>4435.09</v>
      </c>
      <c r="G490" s="11" t="s">
        <v>12</v>
      </c>
      <c r="H490" s="11" t="s">
        <v>11</v>
      </c>
      <c r="I490" s="11" t="s">
        <v>168</v>
      </c>
      <c r="J490" s="33" t="str">
        <f t="shared" si="14"/>
        <v>08-Oct-1994</v>
      </c>
      <c r="K490" s="11">
        <f t="shared" si="15"/>
        <v>28</v>
      </c>
    </row>
    <row r="491" spans="1:11" x14ac:dyDescent="0.25">
      <c r="A491" s="11" t="s">
        <v>521</v>
      </c>
      <c r="B491" s="11">
        <v>1994</v>
      </c>
      <c r="C491" s="11" t="s">
        <v>37</v>
      </c>
      <c r="D491" s="29">
        <v>24</v>
      </c>
      <c r="E491" s="11">
        <v>2</v>
      </c>
      <c r="F491" s="20">
        <v>4438.26</v>
      </c>
      <c r="G491" s="11" t="s">
        <v>11</v>
      </c>
      <c r="H491" s="11" t="s">
        <v>12</v>
      </c>
      <c r="I491" s="11" t="s">
        <v>356</v>
      </c>
      <c r="J491" s="33" t="str">
        <f t="shared" si="14"/>
        <v>24-Oct-1994</v>
      </c>
      <c r="K491" s="11">
        <f t="shared" si="15"/>
        <v>28</v>
      </c>
    </row>
    <row r="492" spans="1:11" x14ac:dyDescent="0.25">
      <c r="A492" s="11" t="s">
        <v>522</v>
      </c>
      <c r="B492" s="11">
        <v>1991</v>
      </c>
      <c r="C492" s="11" t="s">
        <v>20</v>
      </c>
      <c r="D492" s="29">
        <v>3</v>
      </c>
      <c r="E492" s="11">
        <v>1</v>
      </c>
      <c r="F492" s="20">
        <v>4441.21</v>
      </c>
      <c r="G492" s="11" t="s">
        <v>16</v>
      </c>
      <c r="H492" s="11" t="s">
        <v>11</v>
      </c>
      <c r="I492" s="11" t="s">
        <v>276</v>
      </c>
      <c r="J492" s="33" t="str">
        <f t="shared" si="14"/>
        <v>03-Sep-1991</v>
      </c>
      <c r="K492" s="11">
        <f t="shared" si="15"/>
        <v>31</v>
      </c>
    </row>
    <row r="493" spans="1:11" x14ac:dyDescent="0.25">
      <c r="A493" s="11" t="s">
        <v>523</v>
      </c>
      <c r="B493" s="11">
        <v>1994</v>
      </c>
      <c r="C493" s="11" t="s">
        <v>18</v>
      </c>
      <c r="D493" s="29">
        <v>28</v>
      </c>
      <c r="E493" s="11">
        <v>3</v>
      </c>
      <c r="F493" s="20">
        <v>4449.46</v>
      </c>
      <c r="G493" s="11" t="s">
        <v>16</v>
      </c>
      <c r="H493" s="11" t="s">
        <v>11</v>
      </c>
      <c r="I493" s="11" t="s">
        <v>13</v>
      </c>
      <c r="J493" s="33" t="str">
        <f t="shared" si="14"/>
        <v>28-Jun-1994</v>
      </c>
      <c r="K493" s="11">
        <f t="shared" si="15"/>
        <v>28</v>
      </c>
    </row>
    <row r="494" spans="1:11" x14ac:dyDescent="0.25">
      <c r="A494" s="11" t="s">
        <v>524</v>
      </c>
      <c r="B494" s="11">
        <v>1990</v>
      </c>
      <c r="C494" s="11" t="s">
        <v>35</v>
      </c>
      <c r="D494" s="29">
        <v>8</v>
      </c>
      <c r="E494" s="11">
        <v>1</v>
      </c>
      <c r="F494" s="20">
        <v>4454.3999999999996</v>
      </c>
      <c r="G494" s="11" t="s">
        <v>11</v>
      </c>
      <c r="H494" s="11" t="s">
        <v>12</v>
      </c>
      <c r="I494" s="11" t="s">
        <v>23</v>
      </c>
      <c r="J494" s="33" t="str">
        <f t="shared" si="14"/>
        <v>08-Aug-1990</v>
      </c>
      <c r="K494" s="11">
        <f t="shared" si="15"/>
        <v>32</v>
      </c>
    </row>
    <row r="495" spans="1:11" x14ac:dyDescent="0.25">
      <c r="A495" s="11" t="s">
        <v>525</v>
      </c>
      <c r="B495" s="11">
        <v>1990</v>
      </c>
      <c r="C495" s="11" t="s">
        <v>10</v>
      </c>
      <c r="D495" s="29">
        <v>15</v>
      </c>
      <c r="E495" s="11">
        <v>1</v>
      </c>
      <c r="F495" s="20">
        <v>4462.72</v>
      </c>
      <c r="G495" s="11" t="s">
        <v>11</v>
      </c>
      <c r="H495" s="11" t="s">
        <v>12</v>
      </c>
      <c r="I495" s="11" t="s">
        <v>23</v>
      </c>
      <c r="J495" s="33" t="str">
        <f t="shared" si="14"/>
        <v>15-Jul-1990</v>
      </c>
      <c r="K495" s="11">
        <f t="shared" si="15"/>
        <v>32</v>
      </c>
    </row>
    <row r="496" spans="1:11" x14ac:dyDescent="0.25">
      <c r="A496" s="11" t="s">
        <v>526</v>
      </c>
      <c r="B496" s="11">
        <v>1991</v>
      </c>
      <c r="C496" s="11" t="s">
        <v>10</v>
      </c>
      <c r="D496" s="29">
        <v>4</v>
      </c>
      <c r="E496" s="11">
        <v>2</v>
      </c>
      <c r="F496" s="20">
        <v>4463.21</v>
      </c>
      <c r="G496" s="11" t="s">
        <v>12</v>
      </c>
      <c r="H496" s="11" t="s">
        <v>12</v>
      </c>
      <c r="I496" s="11" t="s">
        <v>13</v>
      </c>
      <c r="J496" s="33" t="str">
        <f t="shared" si="14"/>
        <v>04-Jul-1991</v>
      </c>
      <c r="K496" s="11">
        <f t="shared" si="15"/>
        <v>31</v>
      </c>
    </row>
    <row r="497" spans="1:11" x14ac:dyDescent="0.25">
      <c r="A497" s="11" t="s">
        <v>527</v>
      </c>
      <c r="B497" s="11">
        <v>1999</v>
      </c>
      <c r="C497" s="11" t="s">
        <v>15</v>
      </c>
      <c r="D497" s="29">
        <v>20</v>
      </c>
      <c r="E497" s="11">
        <v>3</v>
      </c>
      <c r="F497" s="20">
        <v>4466.62</v>
      </c>
      <c r="G497" s="11" t="s">
        <v>11</v>
      </c>
      <c r="H497" s="11" t="s">
        <v>11</v>
      </c>
      <c r="I497" s="11" t="s">
        <v>23</v>
      </c>
      <c r="J497" s="33" t="str">
        <f t="shared" si="14"/>
        <v>20-Nov-1999</v>
      </c>
      <c r="K497" s="11">
        <f t="shared" si="15"/>
        <v>23</v>
      </c>
    </row>
    <row r="498" spans="1:11" x14ac:dyDescent="0.25">
      <c r="A498" s="11" t="s">
        <v>528</v>
      </c>
      <c r="B498" s="11">
        <v>2004</v>
      </c>
      <c r="C498" s="11" t="s">
        <v>10</v>
      </c>
      <c r="D498" s="29">
        <v>18</v>
      </c>
      <c r="E498" s="11">
        <v>0</v>
      </c>
      <c r="F498" s="20">
        <v>4468.25</v>
      </c>
      <c r="G498" s="11" t="s">
        <v>11</v>
      </c>
      <c r="H498" s="11" t="s">
        <v>11</v>
      </c>
      <c r="I498" s="11" t="s">
        <v>23</v>
      </c>
      <c r="J498" s="33" t="str">
        <f t="shared" si="14"/>
        <v>18-Jul-2004</v>
      </c>
      <c r="K498" s="11">
        <f t="shared" si="15"/>
        <v>18</v>
      </c>
    </row>
    <row r="499" spans="1:11" x14ac:dyDescent="0.25">
      <c r="A499" s="11" t="s">
        <v>529</v>
      </c>
      <c r="B499" s="11">
        <v>1992</v>
      </c>
      <c r="C499" s="11" t="s">
        <v>10</v>
      </c>
      <c r="D499" s="29">
        <v>12</v>
      </c>
      <c r="E499" s="11">
        <v>0</v>
      </c>
      <c r="F499" s="20">
        <v>4488.58</v>
      </c>
      <c r="G499" s="11" t="s">
        <v>11</v>
      </c>
      <c r="H499" s="11" t="s">
        <v>12</v>
      </c>
      <c r="I499" s="11" t="s">
        <v>23</v>
      </c>
      <c r="J499" s="33" t="str">
        <f t="shared" si="14"/>
        <v>12-Jul-1992</v>
      </c>
      <c r="K499" s="11">
        <f t="shared" si="15"/>
        <v>30</v>
      </c>
    </row>
    <row r="500" spans="1:11" x14ac:dyDescent="0.25">
      <c r="A500" s="11" t="s">
        <v>530</v>
      </c>
      <c r="B500" s="11">
        <v>1988</v>
      </c>
      <c r="C500" s="11" t="s">
        <v>18</v>
      </c>
      <c r="D500" s="29">
        <v>26</v>
      </c>
      <c r="E500" s="11">
        <v>0</v>
      </c>
      <c r="F500" s="20">
        <v>4500.34</v>
      </c>
      <c r="G500" s="11" t="s">
        <v>11</v>
      </c>
      <c r="H500" s="11" t="s">
        <v>16</v>
      </c>
      <c r="I500" s="11" t="s">
        <v>356</v>
      </c>
      <c r="J500" s="33" t="str">
        <f t="shared" si="14"/>
        <v>26-Jun-1988</v>
      </c>
      <c r="K500" s="11">
        <f t="shared" si="15"/>
        <v>34</v>
      </c>
    </row>
    <row r="501" spans="1:11" x14ac:dyDescent="0.25">
      <c r="A501" s="11" t="s">
        <v>531</v>
      </c>
      <c r="B501" s="11">
        <v>1997</v>
      </c>
      <c r="C501" s="11" t="s">
        <v>37</v>
      </c>
      <c r="D501" s="29">
        <v>13</v>
      </c>
      <c r="E501" s="11">
        <v>4</v>
      </c>
      <c r="F501" s="20">
        <v>4504.66</v>
      </c>
      <c r="G501" s="11" t="s">
        <v>16</v>
      </c>
      <c r="H501" s="11" t="s">
        <v>11</v>
      </c>
      <c r="I501" s="11" t="s">
        <v>13</v>
      </c>
      <c r="J501" s="33" t="str">
        <f t="shared" si="14"/>
        <v>13-Oct-1997</v>
      </c>
      <c r="K501" s="11">
        <f t="shared" si="15"/>
        <v>25</v>
      </c>
    </row>
    <row r="502" spans="1:11" x14ac:dyDescent="0.25">
      <c r="A502" s="11" t="s">
        <v>532</v>
      </c>
      <c r="B502" s="11">
        <v>1982</v>
      </c>
      <c r="C502" s="11" t="s">
        <v>20</v>
      </c>
      <c r="D502" s="29">
        <v>27</v>
      </c>
      <c r="E502" s="11">
        <v>3</v>
      </c>
      <c r="F502" s="20">
        <v>4511.41</v>
      </c>
      <c r="G502" s="11" t="s">
        <v>11</v>
      </c>
      <c r="H502" s="11" t="s">
        <v>12</v>
      </c>
      <c r="I502" s="11" t="s">
        <v>13</v>
      </c>
      <c r="J502" s="33" t="str">
        <f t="shared" si="14"/>
        <v>27-Sep-1982</v>
      </c>
      <c r="K502" s="11">
        <f t="shared" si="15"/>
        <v>40</v>
      </c>
    </row>
    <row r="503" spans="1:11" x14ac:dyDescent="0.25">
      <c r="A503" s="11" t="s">
        <v>533</v>
      </c>
      <c r="B503" s="11">
        <v>1980</v>
      </c>
      <c r="C503" s="11" t="s">
        <v>18</v>
      </c>
      <c r="D503" s="29">
        <v>16</v>
      </c>
      <c r="E503" s="11">
        <v>2</v>
      </c>
      <c r="F503" s="20">
        <v>4515.71</v>
      </c>
      <c r="G503" s="11" t="s">
        <v>11</v>
      </c>
      <c r="H503" s="11" t="s">
        <v>12</v>
      </c>
      <c r="I503" s="11" t="s">
        <v>13</v>
      </c>
      <c r="J503" s="33" t="str">
        <f t="shared" si="14"/>
        <v>16-Jun-1980</v>
      </c>
      <c r="K503" s="11">
        <f t="shared" si="15"/>
        <v>42</v>
      </c>
    </row>
    <row r="504" spans="1:11" x14ac:dyDescent="0.25">
      <c r="A504" s="11" t="s">
        <v>534</v>
      </c>
      <c r="B504" s="11">
        <v>2003</v>
      </c>
      <c r="C504" s="11" t="s">
        <v>37</v>
      </c>
      <c r="D504" s="29">
        <v>2</v>
      </c>
      <c r="E504" s="11">
        <v>0</v>
      </c>
      <c r="F504" s="20">
        <v>4518.3999999999996</v>
      </c>
      <c r="G504" s="11" t="s">
        <v>11</v>
      </c>
      <c r="H504" s="11" t="s">
        <v>12</v>
      </c>
      <c r="I504" s="11" t="s">
        <v>535</v>
      </c>
      <c r="J504" s="33" t="str">
        <f t="shared" si="14"/>
        <v>02-Oct-2003</v>
      </c>
      <c r="K504" s="11">
        <f t="shared" si="15"/>
        <v>19</v>
      </c>
    </row>
    <row r="505" spans="1:11" x14ac:dyDescent="0.25">
      <c r="A505" s="11" t="s">
        <v>536</v>
      </c>
      <c r="B505" s="11">
        <v>1987</v>
      </c>
      <c r="C505" s="11" t="s">
        <v>30</v>
      </c>
      <c r="D505" s="29">
        <v>5</v>
      </c>
      <c r="E505" s="11">
        <v>3</v>
      </c>
      <c r="F505" s="20">
        <v>4518.7700000000004</v>
      </c>
      <c r="G505" s="11" t="s">
        <v>11</v>
      </c>
      <c r="H505" s="11" t="s">
        <v>12</v>
      </c>
      <c r="I505" s="11" t="s">
        <v>23</v>
      </c>
      <c r="J505" s="33" t="str">
        <f t="shared" si="14"/>
        <v>05-Dec-1987</v>
      </c>
      <c r="K505" s="11">
        <f t="shared" si="15"/>
        <v>35</v>
      </c>
    </row>
    <row r="506" spans="1:11" x14ac:dyDescent="0.25">
      <c r="A506" s="11" t="s">
        <v>537</v>
      </c>
      <c r="B506" s="11">
        <v>1988</v>
      </c>
      <c r="C506" s="11" t="s">
        <v>30</v>
      </c>
      <c r="D506" s="29">
        <v>21</v>
      </c>
      <c r="E506" s="11">
        <v>0</v>
      </c>
      <c r="F506" s="20">
        <v>4518.83</v>
      </c>
      <c r="G506" s="11" t="s">
        <v>11</v>
      </c>
      <c r="H506" s="11" t="s">
        <v>11</v>
      </c>
      <c r="I506" s="11" t="s">
        <v>356</v>
      </c>
      <c r="J506" s="33" t="str">
        <f t="shared" si="14"/>
        <v>21-Dec-1988</v>
      </c>
      <c r="K506" s="11">
        <f t="shared" si="15"/>
        <v>34</v>
      </c>
    </row>
    <row r="507" spans="1:11" x14ac:dyDescent="0.25">
      <c r="A507" s="11" t="s">
        <v>538</v>
      </c>
      <c r="B507" s="11">
        <v>1992</v>
      </c>
      <c r="C507" s="11" t="s">
        <v>35</v>
      </c>
      <c r="D507" s="29">
        <v>13</v>
      </c>
      <c r="E507" s="11">
        <v>1</v>
      </c>
      <c r="F507" s="20">
        <v>4527.18</v>
      </c>
      <c r="G507" s="11" t="s">
        <v>11</v>
      </c>
      <c r="H507" s="11" t="s">
        <v>11</v>
      </c>
      <c r="I507" s="11" t="s">
        <v>23</v>
      </c>
      <c r="J507" s="33" t="str">
        <f t="shared" si="14"/>
        <v>13-Aug-1992</v>
      </c>
      <c r="K507" s="11">
        <f t="shared" si="15"/>
        <v>30</v>
      </c>
    </row>
    <row r="508" spans="1:11" x14ac:dyDescent="0.25">
      <c r="A508" s="11" t="s">
        <v>539</v>
      </c>
      <c r="B508" s="11">
        <v>1993</v>
      </c>
      <c r="C508" s="11" t="s">
        <v>18</v>
      </c>
      <c r="D508" s="29">
        <v>29</v>
      </c>
      <c r="E508" s="11">
        <v>2</v>
      </c>
      <c r="F508" s="20">
        <v>4529.4799999999996</v>
      </c>
      <c r="G508" s="11" t="s">
        <v>11</v>
      </c>
      <c r="H508" s="11" t="s">
        <v>16</v>
      </c>
      <c r="I508" s="11" t="s">
        <v>42</v>
      </c>
      <c r="J508" s="33" t="str">
        <f t="shared" si="14"/>
        <v>29-Jun-1993</v>
      </c>
      <c r="K508" s="11">
        <f t="shared" si="15"/>
        <v>29</v>
      </c>
    </row>
    <row r="509" spans="1:11" x14ac:dyDescent="0.25">
      <c r="A509" s="11" t="s">
        <v>540</v>
      </c>
      <c r="B509" s="11">
        <v>1988</v>
      </c>
      <c r="C509" s="11" t="s">
        <v>18</v>
      </c>
      <c r="D509" s="29">
        <v>13</v>
      </c>
      <c r="E509" s="11">
        <v>1</v>
      </c>
      <c r="F509" s="20">
        <v>4536.26</v>
      </c>
      <c r="G509" s="11" t="s">
        <v>11</v>
      </c>
      <c r="H509" s="11" t="s">
        <v>11</v>
      </c>
      <c r="I509" s="11" t="s">
        <v>42</v>
      </c>
      <c r="J509" s="33" t="str">
        <f t="shared" si="14"/>
        <v>13-Jun-1988</v>
      </c>
      <c r="K509" s="11">
        <f t="shared" si="15"/>
        <v>34</v>
      </c>
    </row>
    <row r="510" spans="1:11" x14ac:dyDescent="0.25">
      <c r="A510" s="11" t="s">
        <v>541</v>
      </c>
      <c r="B510" s="11">
        <v>1990</v>
      </c>
      <c r="C510" s="11" t="s">
        <v>15</v>
      </c>
      <c r="D510" s="29">
        <v>17</v>
      </c>
      <c r="E510" s="11">
        <v>0</v>
      </c>
      <c r="F510" s="20">
        <v>4544.2299999999996</v>
      </c>
      <c r="G510" s="11" t="s">
        <v>11</v>
      </c>
      <c r="H510" s="11" t="s">
        <v>16</v>
      </c>
      <c r="I510" s="11" t="s">
        <v>247</v>
      </c>
      <c r="J510" s="33" t="str">
        <f t="shared" si="14"/>
        <v>17-Nov-1990</v>
      </c>
      <c r="K510" s="11">
        <f t="shared" si="15"/>
        <v>32</v>
      </c>
    </row>
    <row r="511" spans="1:11" x14ac:dyDescent="0.25">
      <c r="A511" s="11" t="s">
        <v>542</v>
      </c>
      <c r="B511" s="11">
        <v>2004</v>
      </c>
      <c r="C511" s="11" t="s">
        <v>30</v>
      </c>
      <c r="D511" s="29">
        <v>22</v>
      </c>
      <c r="E511" s="11">
        <v>4</v>
      </c>
      <c r="F511" s="20">
        <v>4561.1899999999996</v>
      </c>
      <c r="G511" s="11" t="s">
        <v>11</v>
      </c>
      <c r="H511" s="11" t="s">
        <v>11</v>
      </c>
      <c r="I511" s="11" t="s">
        <v>247</v>
      </c>
      <c r="J511" s="33" t="str">
        <f t="shared" si="14"/>
        <v>22-Dec-2004</v>
      </c>
      <c r="K511" s="11">
        <f t="shared" si="15"/>
        <v>18</v>
      </c>
    </row>
    <row r="512" spans="1:11" x14ac:dyDescent="0.25">
      <c r="A512" s="11" t="s">
        <v>543</v>
      </c>
      <c r="B512" s="11">
        <v>1990</v>
      </c>
      <c r="C512" s="11" t="s">
        <v>20</v>
      </c>
      <c r="D512" s="29">
        <v>20</v>
      </c>
      <c r="E512" s="11">
        <v>1</v>
      </c>
      <c r="F512" s="20">
        <v>4562.84</v>
      </c>
      <c r="G512" s="11" t="s">
        <v>11</v>
      </c>
      <c r="H512" s="11" t="s">
        <v>11</v>
      </c>
      <c r="I512" s="11" t="s">
        <v>13</v>
      </c>
      <c r="J512" s="33" t="str">
        <f t="shared" si="14"/>
        <v>20-Sep-1990</v>
      </c>
      <c r="K512" s="11">
        <f t="shared" si="15"/>
        <v>32</v>
      </c>
    </row>
    <row r="513" spans="1:11" x14ac:dyDescent="0.25">
      <c r="A513" s="11" t="s">
        <v>544</v>
      </c>
      <c r="B513" s="11">
        <v>1996</v>
      </c>
      <c r="C513" s="11" t="s">
        <v>30</v>
      </c>
      <c r="D513" s="29">
        <v>25</v>
      </c>
      <c r="E513" s="11">
        <v>2</v>
      </c>
      <c r="F513" s="20">
        <v>4564.1899999999996</v>
      </c>
      <c r="G513" s="11" t="s">
        <v>11</v>
      </c>
      <c r="H513" s="11" t="s">
        <v>11</v>
      </c>
      <c r="I513" s="11" t="s">
        <v>247</v>
      </c>
      <c r="J513" s="33" t="str">
        <f t="shared" si="14"/>
        <v>25-Dec-1996</v>
      </c>
      <c r="K513" s="11">
        <f t="shared" si="15"/>
        <v>26</v>
      </c>
    </row>
    <row r="514" spans="1:11" x14ac:dyDescent="0.25">
      <c r="A514" s="11" t="s">
        <v>545</v>
      </c>
      <c r="B514" s="11">
        <v>1989</v>
      </c>
      <c r="C514" s="11" t="s">
        <v>20</v>
      </c>
      <c r="D514" s="29">
        <v>18</v>
      </c>
      <c r="E514" s="11">
        <v>0</v>
      </c>
      <c r="F514" s="20">
        <v>4571.41</v>
      </c>
      <c r="G514" s="11" t="s">
        <v>11</v>
      </c>
      <c r="H514" s="11" t="s">
        <v>11</v>
      </c>
      <c r="I514" s="11" t="s">
        <v>23</v>
      </c>
      <c r="J514" s="33" t="str">
        <f t="shared" ref="J514:J577" si="16">TEXT(CONCATENATE(D514,C514,B514,),"DD-MMM-YYYY")</f>
        <v>18-Sep-1989</v>
      </c>
      <c r="K514" s="11">
        <f t="shared" si="15"/>
        <v>33</v>
      </c>
    </row>
    <row r="515" spans="1:11" x14ac:dyDescent="0.25">
      <c r="A515" s="11" t="s">
        <v>546</v>
      </c>
      <c r="B515" s="11">
        <v>2000</v>
      </c>
      <c r="C515" s="11" t="s">
        <v>10</v>
      </c>
      <c r="D515" s="29">
        <v>2</v>
      </c>
      <c r="E515" s="11">
        <v>0</v>
      </c>
      <c r="F515" s="20">
        <v>4608.03</v>
      </c>
      <c r="G515" s="11" t="s">
        <v>11</v>
      </c>
      <c r="H515" s="11" t="s">
        <v>12</v>
      </c>
      <c r="I515" s="11" t="s">
        <v>42</v>
      </c>
      <c r="J515" s="33" t="str">
        <f t="shared" si="16"/>
        <v>02-Jul-2000</v>
      </c>
      <c r="K515" s="11">
        <f t="shared" ref="K515:K578" si="17">DATEDIF(J515, "2023-06-08", "Y")</f>
        <v>22</v>
      </c>
    </row>
    <row r="516" spans="1:11" x14ac:dyDescent="0.25">
      <c r="A516" s="11" t="s">
        <v>547</v>
      </c>
      <c r="B516" s="11">
        <v>1998</v>
      </c>
      <c r="C516" s="11" t="s">
        <v>18</v>
      </c>
      <c r="D516" s="29">
        <v>29</v>
      </c>
      <c r="E516" s="11">
        <v>3</v>
      </c>
      <c r="F516" s="20">
        <v>4618.08</v>
      </c>
      <c r="G516" s="11" t="s">
        <v>11</v>
      </c>
      <c r="H516" s="11" t="s">
        <v>16</v>
      </c>
      <c r="I516" s="11" t="s">
        <v>23</v>
      </c>
      <c r="J516" s="33" t="str">
        <f t="shared" si="16"/>
        <v>29-Jun-1998</v>
      </c>
      <c r="K516" s="11">
        <f t="shared" si="17"/>
        <v>24</v>
      </c>
    </row>
    <row r="517" spans="1:11" x14ac:dyDescent="0.25">
      <c r="A517" s="11" t="s">
        <v>548</v>
      </c>
      <c r="B517" s="11">
        <v>1985</v>
      </c>
      <c r="C517" s="11" t="s">
        <v>18</v>
      </c>
      <c r="D517" s="29">
        <v>22</v>
      </c>
      <c r="E517" s="11">
        <v>0</v>
      </c>
      <c r="F517" s="20">
        <v>4646.76</v>
      </c>
      <c r="G517" s="11" t="s">
        <v>16</v>
      </c>
      <c r="H517" s="11" t="s">
        <v>16</v>
      </c>
      <c r="I517" s="11" t="s">
        <v>42</v>
      </c>
      <c r="J517" s="33" t="str">
        <f t="shared" si="16"/>
        <v>22-Jun-1985</v>
      </c>
      <c r="K517" s="11">
        <f t="shared" si="17"/>
        <v>37</v>
      </c>
    </row>
    <row r="518" spans="1:11" x14ac:dyDescent="0.25">
      <c r="A518" s="11" t="s">
        <v>549</v>
      </c>
      <c r="B518" s="11">
        <v>1996</v>
      </c>
      <c r="C518" s="11" t="s">
        <v>37</v>
      </c>
      <c r="D518" s="29">
        <v>25</v>
      </c>
      <c r="E518" s="11">
        <v>3</v>
      </c>
      <c r="F518" s="20">
        <v>4661.29</v>
      </c>
      <c r="G518" s="11" t="s">
        <v>11</v>
      </c>
      <c r="H518" s="11" t="s">
        <v>16</v>
      </c>
      <c r="I518" s="11" t="s">
        <v>356</v>
      </c>
      <c r="J518" s="33" t="str">
        <f t="shared" si="16"/>
        <v>25-Oct-1996</v>
      </c>
      <c r="K518" s="11">
        <f t="shared" si="17"/>
        <v>26</v>
      </c>
    </row>
    <row r="519" spans="1:11" x14ac:dyDescent="0.25">
      <c r="A519" s="11" t="s">
        <v>550</v>
      </c>
      <c r="B519" s="11">
        <v>1990</v>
      </c>
      <c r="C519" s="11" t="s">
        <v>35</v>
      </c>
      <c r="D519" s="29">
        <v>5</v>
      </c>
      <c r="E519" s="11">
        <v>1</v>
      </c>
      <c r="F519" s="20">
        <v>4667.6099999999997</v>
      </c>
      <c r="G519" s="11" t="s">
        <v>12</v>
      </c>
      <c r="H519" s="11" t="s">
        <v>12</v>
      </c>
      <c r="I519" s="11" t="s">
        <v>168</v>
      </c>
      <c r="J519" s="33" t="str">
        <f t="shared" si="16"/>
        <v>05-Aug-1990</v>
      </c>
      <c r="K519" s="11">
        <f t="shared" si="17"/>
        <v>32</v>
      </c>
    </row>
    <row r="520" spans="1:11" x14ac:dyDescent="0.25">
      <c r="A520" s="11" t="s">
        <v>551</v>
      </c>
      <c r="B520" s="11">
        <v>1990</v>
      </c>
      <c r="C520" s="11" t="s">
        <v>20</v>
      </c>
      <c r="D520" s="29">
        <v>26</v>
      </c>
      <c r="E520" s="11">
        <v>2</v>
      </c>
      <c r="F520" s="20">
        <v>4670.6400000000003</v>
      </c>
      <c r="G520" s="11" t="s">
        <v>11</v>
      </c>
      <c r="H520" s="11" t="s">
        <v>11</v>
      </c>
      <c r="I520" s="11" t="s">
        <v>42</v>
      </c>
      <c r="J520" s="33" t="str">
        <f t="shared" si="16"/>
        <v>26-Sep-1990</v>
      </c>
      <c r="K520" s="11">
        <f t="shared" si="17"/>
        <v>32</v>
      </c>
    </row>
    <row r="521" spans="1:11" x14ac:dyDescent="0.25">
      <c r="A521" s="11" t="s">
        <v>552</v>
      </c>
      <c r="B521" s="11">
        <v>1990</v>
      </c>
      <c r="C521" s="11" t="s">
        <v>10</v>
      </c>
      <c r="D521" s="29">
        <v>13</v>
      </c>
      <c r="E521" s="11">
        <v>2</v>
      </c>
      <c r="F521" s="20">
        <v>4673.3900000000003</v>
      </c>
      <c r="G521" s="11" t="s">
        <v>11</v>
      </c>
      <c r="H521" s="11" t="s">
        <v>16</v>
      </c>
      <c r="I521" s="11" t="s">
        <v>13</v>
      </c>
      <c r="J521" s="33" t="str">
        <f t="shared" si="16"/>
        <v>13-Jul-1990</v>
      </c>
      <c r="K521" s="11">
        <f t="shared" si="17"/>
        <v>32</v>
      </c>
    </row>
    <row r="522" spans="1:11" x14ac:dyDescent="0.25">
      <c r="A522" s="11" t="s">
        <v>553</v>
      </c>
      <c r="B522" s="11">
        <v>1979</v>
      </c>
      <c r="C522" s="11" t="s">
        <v>37</v>
      </c>
      <c r="D522" s="29">
        <v>18</v>
      </c>
      <c r="E522" s="11">
        <v>2</v>
      </c>
      <c r="F522" s="20">
        <v>4674.2</v>
      </c>
      <c r="G522" s="11" t="s">
        <v>11</v>
      </c>
      <c r="H522" s="11" t="s">
        <v>16</v>
      </c>
      <c r="I522" s="11" t="s">
        <v>13</v>
      </c>
      <c r="J522" s="33" t="str">
        <f t="shared" si="16"/>
        <v>18-Oct-1979</v>
      </c>
      <c r="K522" s="11">
        <f t="shared" si="17"/>
        <v>43</v>
      </c>
    </row>
    <row r="523" spans="1:11" x14ac:dyDescent="0.25">
      <c r="A523" s="11" t="s">
        <v>554</v>
      </c>
      <c r="B523" s="11">
        <v>2003</v>
      </c>
      <c r="C523" s="11" t="s">
        <v>37</v>
      </c>
      <c r="D523" s="29">
        <v>4</v>
      </c>
      <c r="E523" s="11">
        <v>0</v>
      </c>
      <c r="F523" s="20">
        <v>4678.8</v>
      </c>
      <c r="G523" s="11" t="s">
        <v>11</v>
      </c>
      <c r="H523" s="11" t="s">
        <v>16</v>
      </c>
      <c r="I523" s="11" t="s">
        <v>300</v>
      </c>
      <c r="J523" s="33" t="str">
        <f t="shared" si="16"/>
        <v>04-Oct-2003</v>
      </c>
      <c r="K523" s="11">
        <f t="shared" si="17"/>
        <v>19</v>
      </c>
    </row>
    <row r="524" spans="1:11" x14ac:dyDescent="0.25">
      <c r="A524" s="11" t="s">
        <v>555</v>
      </c>
      <c r="B524" s="11">
        <v>1990</v>
      </c>
      <c r="C524" s="11" t="s">
        <v>20</v>
      </c>
      <c r="D524" s="29">
        <v>4</v>
      </c>
      <c r="E524" s="11">
        <v>2</v>
      </c>
      <c r="F524" s="20">
        <v>4686.3900000000003</v>
      </c>
      <c r="G524" s="11" t="s">
        <v>12</v>
      </c>
      <c r="H524" s="11" t="s">
        <v>12</v>
      </c>
      <c r="I524" s="11" t="s">
        <v>13</v>
      </c>
      <c r="J524" s="33" t="str">
        <f t="shared" si="16"/>
        <v>04-Sep-1990</v>
      </c>
      <c r="K524" s="11">
        <f t="shared" si="17"/>
        <v>32</v>
      </c>
    </row>
    <row r="525" spans="1:11" x14ac:dyDescent="0.25">
      <c r="A525" s="11" t="s">
        <v>556</v>
      </c>
      <c r="B525" s="11">
        <v>2003</v>
      </c>
      <c r="C525" s="11" t="s">
        <v>18</v>
      </c>
      <c r="D525" s="29">
        <v>22</v>
      </c>
      <c r="E525" s="11">
        <v>5</v>
      </c>
      <c r="F525" s="20">
        <v>4687.8</v>
      </c>
      <c r="G525" s="11" t="s">
        <v>11</v>
      </c>
      <c r="H525" s="11" t="s">
        <v>12</v>
      </c>
      <c r="I525" s="11" t="s">
        <v>42</v>
      </c>
      <c r="J525" s="33" t="str">
        <f t="shared" si="16"/>
        <v>22-Jun-2003</v>
      </c>
      <c r="K525" s="11">
        <f t="shared" si="17"/>
        <v>19</v>
      </c>
    </row>
    <row r="526" spans="1:11" x14ac:dyDescent="0.25">
      <c r="A526" s="11" t="s">
        <v>557</v>
      </c>
      <c r="B526" s="11">
        <v>1977</v>
      </c>
      <c r="C526" s="11" t="s">
        <v>30</v>
      </c>
      <c r="D526" s="29">
        <v>4</v>
      </c>
      <c r="E526" s="11">
        <v>2</v>
      </c>
      <c r="F526" s="20">
        <v>4699.47</v>
      </c>
      <c r="G526" s="11" t="s">
        <v>11</v>
      </c>
      <c r="H526" s="11" t="s">
        <v>12</v>
      </c>
      <c r="I526" s="11" t="s">
        <v>13</v>
      </c>
      <c r="J526" s="33" t="str">
        <f t="shared" si="16"/>
        <v>04-Dec-1977</v>
      </c>
      <c r="K526" s="11">
        <f t="shared" si="17"/>
        <v>45</v>
      </c>
    </row>
    <row r="527" spans="1:11" x14ac:dyDescent="0.25">
      <c r="A527" s="11" t="s">
        <v>558</v>
      </c>
      <c r="B527" s="11">
        <v>1981</v>
      </c>
      <c r="C527" s="11" t="s">
        <v>35</v>
      </c>
      <c r="D527" s="29">
        <v>12</v>
      </c>
      <c r="E527" s="11">
        <v>1</v>
      </c>
      <c r="F527" s="20">
        <v>4712.12</v>
      </c>
      <c r="G527" s="11" t="s">
        <v>11</v>
      </c>
      <c r="H527" s="11" t="s">
        <v>12</v>
      </c>
      <c r="I527" s="11" t="s">
        <v>42</v>
      </c>
      <c r="J527" s="33" t="str">
        <f t="shared" si="16"/>
        <v>12-Aug-1981</v>
      </c>
      <c r="K527" s="11">
        <f t="shared" si="17"/>
        <v>41</v>
      </c>
    </row>
    <row r="528" spans="1:11" x14ac:dyDescent="0.25">
      <c r="A528" s="11" t="s">
        <v>559</v>
      </c>
      <c r="B528" s="11">
        <v>1992</v>
      </c>
      <c r="C528" s="11" t="s">
        <v>37</v>
      </c>
      <c r="D528" s="29">
        <v>9</v>
      </c>
      <c r="E528" s="11">
        <v>1</v>
      </c>
      <c r="F528" s="20">
        <v>4718.2</v>
      </c>
      <c r="G528" s="11" t="s">
        <v>11</v>
      </c>
      <c r="H528" s="11" t="s">
        <v>12</v>
      </c>
      <c r="I528" s="11" t="s">
        <v>247</v>
      </c>
      <c r="J528" s="33" t="str">
        <f t="shared" si="16"/>
        <v>09-Oct-1992</v>
      </c>
      <c r="K528" s="11">
        <f t="shared" si="17"/>
        <v>30</v>
      </c>
    </row>
    <row r="529" spans="1:11" x14ac:dyDescent="0.25">
      <c r="A529" s="11" t="s">
        <v>560</v>
      </c>
      <c r="B529" s="11">
        <v>1992</v>
      </c>
      <c r="C529" s="11" t="s">
        <v>20</v>
      </c>
      <c r="D529" s="29">
        <v>28</v>
      </c>
      <c r="E529" s="11">
        <v>1</v>
      </c>
      <c r="F529" s="20">
        <v>4719.5200000000004</v>
      </c>
      <c r="G529" s="11" t="s">
        <v>11</v>
      </c>
      <c r="H529" s="11" t="s">
        <v>11</v>
      </c>
      <c r="I529" s="11" t="s">
        <v>247</v>
      </c>
      <c r="J529" s="33" t="str">
        <f t="shared" si="16"/>
        <v>28-Sep-1992</v>
      </c>
      <c r="K529" s="11">
        <f t="shared" si="17"/>
        <v>30</v>
      </c>
    </row>
    <row r="530" spans="1:11" x14ac:dyDescent="0.25">
      <c r="A530" s="11" t="s">
        <v>561</v>
      </c>
      <c r="B530" s="11">
        <v>1994</v>
      </c>
      <c r="C530" s="11" t="s">
        <v>35</v>
      </c>
      <c r="D530" s="29">
        <v>12</v>
      </c>
      <c r="E530" s="11">
        <v>2</v>
      </c>
      <c r="F530" s="20">
        <v>4719.74</v>
      </c>
      <c r="G530" s="11" t="s">
        <v>11</v>
      </c>
      <c r="H530" s="11" t="s">
        <v>16</v>
      </c>
      <c r="I530" s="11" t="s">
        <v>23</v>
      </c>
      <c r="J530" s="33" t="str">
        <f t="shared" si="16"/>
        <v>12-Aug-1994</v>
      </c>
      <c r="K530" s="11">
        <f t="shared" si="17"/>
        <v>28</v>
      </c>
    </row>
    <row r="531" spans="1:11" x14ac:dyDescent="0.25">
      <c r="A531" s="11" t="s">
        <v>562</v>
      </c>
      <c r="B531" s="11">
        <v>1980</v>
      </c>
      <c r="C531" s="11" t="s">
        <v>10</v>
      </c>
      <c r="D531" s="29">
        <v>2</v>
      </c>
      <c r="E531" s="11">
        <v>2</v>
      </c>
      <c r="F531" s="20">
        <v>4728.71</v>
      </c>
      <c r="G531" s="11" t="s">
        <v>11</v>
      </c>
      <c r="H531" s="11" t="s">
        <v>12</v>
      </c>
      <c r="I531" s="11" t="s">
        <v>23</v>
      </c>
      <c r="J531" s="33" t="str">
        <f t="shared" si="16"/>
        <v>02-Jul-1980</v>
      </c>
      <c r="K531" s="11">
        <f t="shared" si="17"/>
        <v>42</v>
      </c>
    </row>
    <row r="532" spans="1:11" x14ac:dyDescent="0.25">
      <c r="A532" s="11" t="s">
        <v>563</v>
      </c>
      <c r="B532" s="11">
        <v>1986</v>
      </c>
      <c r="C532" s="11" t="s">
        <v>20</v>
      </c>
      <c r="D532" s="29">
        <v>5</v>
      </c>
      <c r="E532" s="11">
        <v>3</v>
      </c>
      <c r="F532" s="20">
        <v>4734.6400000000003</v>
      </c>
      <c r="G532" s="11" t="s">
        <v>11</v>
      </c>
      <c r="H532" s="11" t="s">
        <v>16</v>
      </c>
      <c r="I532" s="11" t="s">
        <v>13</v>
      </c>
      <c r="J532" s="33" t="str">
        <f t="shared" si="16"/>
        <v>05-Sep-1986</v>
      </c>
      <c r="K532" s="11">
        <f t="shared" si="17"/>
        <v>36</v>
      </c>
    </row>
    <row r="533" spans="1:11" x14ac:dyDescent="0.25">
      <c r="A533" s="11" t="s">
        <v>564</v>
      </c>
      <c r="B533" s="11">
        <v>1991</v>
      </c>
      <c r="C533" s="11" t="s">
        <v>37</v>
      </c>
      <c r="D533" s="29">
        <v>12</v>
      </c>
      <c r="E533" s="11">
        <v>1</v>
      </c>
      <c r="F533" s="20">
        <v>4738.2700000000004</v>
      </c>
      <c r="G533" s="11" t="s">
        <v>11</v>
      </c>
      <c r="H533" s="11" t="s">
        <v>12</v>
      </c>
      <c r="I533" s="11" t="s">
        <v>23</v>
      </c>
      <c r="J533" s="33" t="str">
        <f t="shared" si="16"/>
        <v>12-Oct-1991</v>
      </c>
      <c r="K533" s="11">
        <f t="shared" si="17"/>
        <v>31</v>
      </c>
    </row>
    <row r="534" spans="1:11" x14ac:dyDescent="0.25">
      <c r="A534" s="11" t="s">
        <v>565</v>
      </c>
      <c r="B534" s="11">
        <v>2004</v>
      </c>
      <c r="C534" s="11" t="s">
        <v>15</v>
      </c>
      <c r="D534" s="29">
        <v>24</v>
      </c>
      <c r="E534" s="11">
        <v>0</v>
      </c>
      <c r="F534" s="20">
        <v>4740.78</v>
      </c>
      <c r="G534" s="11" t="s">
        <v>11</v>
      </c>
      <c r="H534" s="11" t="s">
        <v>12</v>
      </c>
      <c r="I534" s="11" t="s">
        <v>300</v>
      </c>
      <c r="J534" s="33" t="str">
        <f t="shared" si="16"/>
        <v>24-Nov-2004</v>
      </c>
      <c r="K534" s="11">
        <f t="shared" si="17"/>
        <v>18</v>
      </c>
    </row>
    <row r="535" spans="1:11" x14ac:dyDescent="0.25">
      <c r="A535" s="11" t="s">
        <v>566</v>
      </c>
      <c r="B535" s="11">
        <v>1987</v>
      </c>
      <c r="C535" s="11" t="s">
        <v>18</v>
      </c>
      <c r="D535" s="29">
        <v>5</v>
      </c>
      <c r="E535" s="11">
        <v>1</v>
      </c>
      <c r="F535" s="20">
        <v>4746.34</v>
      </c>
      <c r="G535" s="11" t="s">
        <v>11</v>
      </c>
      <c r="H535" s="11" t="s">
        <v>11</v>
      </c>
      <c r="I535" s="11" t="s">
        <v>42</v>
      </c>
      <c r="J535" s="33" t="str">
        <f t="shared" si="16"/>
        <v>05-Jun-1987</v>
      </c>
      <c r="K535" s="11">
        <f t="shared" si="17"/>
        <v>36</v>
      </c>
    </row>
    <row r="536" spans="1:11" x14ac:dyDescent="0.25">
      <c r="A536" s="11" t="s">
        <v>567</v>
      </c>
      <c r="B536" s="11">
        <v>1987</v>
      </c>
      <c r="C536" s="11" t="s">
        <v>20</v>
      </c>
      <c r="D536" s="29">
        <v>2</v>
      </c>
      <c r="E536" s="11">
        <v>1</v>
      </c>
      <c r="F536" s="20">
        <v>4747.05</v>
      </c>
      <c r="G536" s="11" t="s">
        <v>11</v>
      </c>
      <c r="H536" s="11" t="s">
        <v>11</v>
      </c>
      <c r="I536" s="11" t="s">
        <v>13</v>
      </c>
      <c r="J536" s="33" t="str">
        <f t="shared" si="16"/>
        <v>02-Sep-1987</v>
      </c>
      <c r="K536" s="11">
        <f t="shared" si="17"/>
        <v>35</v>
      </c>
    </row>
    <row r="537" spans="1:11" x14ac:dyDescent="0.25">
      <c r="A537" s="11" t="s">
        <v>568</v>
      </c>
      <c r="B537" s="11">
        <v>1987</v>
      </c>
      <c r="C537" s="11" t="s">
        <v>15</v>
      </c>
      <c r="D537" s="29">
        <v>22</v>
      </c>
      <c r="E537" s="11">
        <v>1</v>
      </c>
      <c r="F537" s="20">
        <v>4751.07</v>
      </c>
      <c r="G537" s="11" t="s">
        <v>12</v>
      </c>
      <c r="H537" s="11" t="s">
        <v>16</v>
      </c>
      <c r="I537" s="11" t="s">
        <v>42</v>
      </c>
      <c r="J537" s="33" t="str">
        <f t="shared" si="16"/>
        <v>22-Nov-1987</v>
      </c>
      <c r="K537" s="11">
        <f t="shared" si="17"/>
        <v>35</v>
      </c>
    </row>
    <row r="538" spans="1:11" x14ac:dyDescent="0.25">
      <c r="A538" s="11" t="s">
        <v>569</v>
      </c>
      <c r="B538" s="11">
        <v>1992</v>
      </c>
      <c r="C538" s="11" t="s">
        <v>35</v>
      </c>
      <c r="D538" s="29">
        <v>16</v>
      </c>
      <c r="E538" s="11">
        <v>2</v>
      </c>
      <c r="F538" s="20">
        <v>4753.6400000000003</v>
      </c>
      <c r="G538" s="11" t="s">
        <v>11</v>
      </c>
      <c r="H538" s="11" t="s">
        <v>12</v>
      </c>
      <c r="I538" s="11" t="s">
        <v>13</v>
      </c>
      <c r="J538" s="33" t="str">
        <f t="shared" si="16"/>
        <v>16-Aug-1992</v>
      </c>
      <c r="K538" s="11">
        <f t="shared" si="17"/>
        <v>30</v>
      </c>
    </row>
    <row r="539" spans="1:11" x14ac:dyDescent="0.25">
      <c r="A539" s="11" t="s">
        <v>570</v>
      </c>
      <c r="B539" s="11">
        <v>1987</v>
      </c>
      <c r="C539" s="11" t="s">
        <v>20</v>
      </c>
      <c r="D539" s="29">
        <v>27</v>
      </c>
      <c r="E539" s="11">
        <v>1</v>
      </c>
      <c r="F539" s="20">
        <v>4762.33</v>
      </c>
      <c r="G539" s="11" t="s">
        <v>12</v>
      </c>
      <c r="H539" s="11" t="s">
        <v>12</v>
      </c>
      <c r="I539" s="11" t="s">
        <v>42</v>
      </c>
      <c r="J539" s="33" t="str">
        <f t="shared" si="16"/>
        <v>27-Sep-1987</v>
      </c>
      <c r="K539" s="11">
        <f t="shared" si="17"/>
        <v>35</v>
      </c>
    </row>
    <row r="540" spans="1:11" x14ac:dyDescent="0.25">
      <c r="A540" s="11" t="s">
        <v>571</v>
      </c>
      <c r="B540" s="11">
        <v>1989</v>
      </c>
      <c r="C540" s="11" t="s">
        <v>35</v>
      </c>
      <c r="D540" s="29">
        <v>1</v>
      </c>
      <c r="E540" s="11">
        <v>1</v>
      </c>
      <c r="F540" s="20">
        <v>4766.0200000000004</v>
      </c>
      <c r="G540" s="11" t="s">
        <v>11</v>
      </c>
      <c r="H540" s="11" t="s">
        <v>12</v>
      </c>
      <c r="I540" s="11" t="s">
        <v>42</v>
      </c>
      <c r="J540" s="33" t="str">
        <f t="shared" si="16"/>
        <v>01-Aug-1989</v>
      </c>
      <c r="K540" s="11">
        <f t="shared" si="17"/>
        <v>33</v>
      </c>
    </row>
    <row r="541" spans="1:11" x14ac:dyDescent="0.25">
      <c r="A541" s="11" t="s">
        <v>572</v>
      </c>
      <c r="B541" s="11">
        <v>1989</v>
      </c>
      <c r="C541" s="11" t="s">
        <v>30</v>
      </c>
      <c r="D541" s="29">
        <v>9</v>
      </c>
      <c r="E541" s="11">
        <v>1</v>
      </c>
      <c r="F541" s="20">
        <v>4779.6000000000004</v>
      </c>
      <c r="G541" s="11" t="s">
        <v>11</v>
      </c>
      <c r="H541" s="11" t="s">
        <v>12</v>
      </c>
      <c r="I541" s="11" t="s">
        <v>13</v>
      </c>
      <c r="J541" s="33" t="str">
        <f t="shared" si="16"/>
        <v>09-Dec-1989</v>
      </c>
      <c r="K541" s="11">
        <f t="shared" si="17"/>
        <v>33</v>
      </c>
    </row>
    <row r="542" spans="1:11" x14ac:dyDescent="0.25">
      <c r="A542" s="11" t="s">
        <v>573</v>
      </c>
      <c r="B542" s="11">
        <v>1987</v>
      </c>
      <c r="C542" s="11" t="s">
        <v>18</v>
      </c>
      <c r="D542" s="29">
        <v>22</v>
      </c>
      <c r="E542" s="11">
        <v>3</v>
      </c>
      <c r="F542" s="20">
        <v>4787.42</v>
      </c>
      <c r="G542" s="11" t="s">
        <v>11</v>
      </c>
      <c r="H542" s="11" t="s">
        <v>12</v>
      </c>
      <c r="I542" s="11" t="s">
        <v>13</v>
      </c>
      <c r="J542" s="33" t="str">
        <f t="shared" si="16"/>
        <v>22-Jun-1987</v>
      </c>
      <c r="K542" s="11">
        <f t="shared" si="17"/>
        <v>35</v>
      </c>
    </row>
    <row r="543" spans="1:11" x14ac:dyDescent="0.25">
      <c r="A543" s="11" t="s">
        <v>574</v>
      </c>
      <c r="B543" s="11">
        <v>1989</v>
      </c>
      <c r="C543" s="11" t="s">
        <v>30</v>
      </c>
      <c r="D543" s="29">
        <v>16</v>
      </c>
      <c r="E543" s="11">
        <v>1</v>
      </c>
      <c r="F543" s="20">
        <v>4795.66</v>
      </c>
      <c r="G543" s="11" t="s">
        <v>11</v>
      </c>
      <c r="H543" s="11" t="s">
        <v>16</v>
      </c>
      <c r="I543" s="11" t="s">
        <v>13</v>
      </c>
      <c r="J543" s="33" t="str">
        <f t="shared" si="16"/>
        <v>16-Dec-1989</v>
      </c>
      <c r="K543" s="11">
        <f t="shared" si="17"/>
        <v>33</v>
      </c>
    </row>
    <row r="544" spans="1:11" x14ac:dyDescent="0.25">
      <c r="A544" s="11" t="s">
        <v>575</v>
      </c>
      <c r="B544" s="11">
        <v>1978</v>
      </c>
      <c r="C544" s="11" t="s">
        <v>37</v>
      </c>
      <c r="D544" s="29">
        <v>3</v>
      </c>
      <c r="E544" s="11">
        <v>2</v>
      </c>
      <c r="F544" s="20">
        <v>4812.34</v>
      </c>
      <c r="G544" s="11" t="s">
        <v>11</v>
      </c>
      <c r="H544" s="11" t="s">
        <v>12</v>
      </c>
      <c r="I544" s="11" t="s">
        <v>13</v>
      </c>
      <c r="J544" s="33" t="str">
        <f t="shared" si="16"/>
        <v>03-Oct-1978</v>
      </c>
      <c r="K544" s="11">
        <f t="shared" si="17"/>
        <v>44</v>
      </c>
    </row>
    <row r="545" spans="1:11" x14ac:dyDescent="0.25">
      <c r="A545" s="11" t="s">
        <v>576</v>
      </c>
      <c r="B545" s="11">
        <v>1981</v>
      </c>
      <c r="C545" s="11" t="s">
        <v>10</v>
      </c>
      <c r="D545" s="29">
        <v>3</v>
      </c>
      <c r="E545" s="11">
        <v>1</v>
      </c>
      <c r="F545" s="20">
        <v>4827.1000000000004</v>
      </c>
      <c r="G545" s="11" t="s">
        <v>11</v>
      </c>
      <c r="H545" s="11" t="s">
        <v>16</v>
      </c>
      <c r="I545" s="11" t="s">
        <v>13</v>
      </c>
      <c r="J545" s="33" t="str">
        <f t="shared" si="16"/>
        <v>03-Jul-1981</v>
      </c>
      <c r="K545" s="11">
        <f t="shared" si="17"/>
        <v>41</v>
      </c>
    </row>
    <row r="546" spans="1:11" x14ac:dyDescent="0.25">
      <c r="A546" s="11" t="s">
        <v>577</v>
      </c>
      <c r="B546" s="11">
        <v>1995</v>
      </c>
      <c r="C546" s="11" t="s">
        <v>30</v>
      </c>
      <c r="D546" s="29">
        <v>1</v>
      </c>
      <c r="E546" s="11">
        <v>3</v>
      </c>
      <c r="F546" s="20">
        <v>4827.8999999999996</v>
      </c>
      <c r="G546" s="11" t="s">
        <v>16</v>
      </c>
      <c r="H546" s="11" t="s">
        <v>11</v>
      </c>
      <c r="I546" s="12" t="s">
        <v>5989</v>
      </c>
      <c r="J546" s="33" t="str">
        <f t="shared" si="16"/>
        <v>01-Dec-1995</v>
      </c>
      <c r="K546" s="11">
        <f t="shared" si="17"/>
        <v>27</v>
      </c>
    </row>
    <row r="547" spans="1:11" x14ac:dyDescent="0.25">
      <c r="A547" s="11" t="s">
        <v>578</v>
      </c>
      <c r="B547" s="11">
        <v>2002</v>
      </c>
      <c r="C547" s="11" t="s">
        <v>18</v>
      </c>
      <c r="D547" s="29">
        <v>27</v>
      </c>
      <c r="E547" s="11">
        <v>5</v>
      </c>
      <c r="F547" s="20">
        <v>4830.63</v>
      </c>
      <c r="G547" s="11" t="s">
        <v>11</v>
      </c>
      <c r="H547" s="11" t="s">
        <v>16</v>
      </c>
      <c r="I547" s="11" t="s">
        <v>42</v>
      </c>
      <c r="J547" s="33" t="str">
        <f t="shared" si="16"/>
        <v>27-Jun-2002</v>
      </c>
      <c r="K547" s="11">
        <f t="shared" si="17"/>
        <v>20</v>
      </c>
    </row>
    <row r="548" spans="1:11" x14ac:dyDescent="0.25">
      <c r="A548" s="11" t="s">
        <v>579</v>
      </c>
      <c r="B548" s="11">
        <v>2000</v>
      </c>
      <c r="C548" s="11" t="s">
        <v>30</v>
      </c>
      <c r="D548" s="29">
        <v>11</v>
      </c>
      <c r="E548" s="11">
        <v>0</v>
      </c>
      <c r="F548" s="20">
        <v>4835.43</v>
      </c>
      <c r="G548" s="11" t="s">
        <v>11</v>
      </c>
      <c r="H548" s="11" t="s">
        <v>11</v>
      </c>
      <c r="I548" s="11" t="s">
        <v>300</v>
      </c>
      <c r="J548" s="33" t="str">
        <f t="shared" si="16"/>
        <v>11-Dec-2000</v>
      </c>
      <c r="K548" s="11">
        <f t="shared" si="17"/>
        <v>22</v>
      </c>
    </row>
    <row r="549" spans="1:11" x14ac:dyDescent="0.25">
      <c r="A549" s="11" t="s">
        <v>580</v>
      </c>
      <c r="B549" s="11">
        <v>1992</v>
      </c>
      <c r="C549" s="11" t="s">
        <v>20</v>
      </c>
      <c r="D549" s="29">
        <v>10</v>
      </c>
      <c r="E549" s="11">
        <v>3</v>
      </c>
      <c r="F549" s="20">
        <v>4837.58</v>
      </c>
      <c r="G549" s="11" t="s">
        <v>12</v>
      </c>
      <c r="H549" s="11" t="s">
        <v>11</v>
      </c>
      <c r="I549" s="11" t="s">
        <v>13</v>
      </c>
      <c r="J549" s="33" t="str">
        <f t="shared" si="16"/>
        <v>10-Sep-1992</v>
      </c>
      <c r="K549" s="11">
        <f t="shared" si="17"/>
        <v>30</v>
      </c>
    </row>
    <row r="550" spans="1:11" x14ac:dyDescent="0.25">
      <c r="A550" s="11" t="s">
        <v>581</v>
      </c>
      <c r="B550" s="11">
        <v>1984</v>
      </c>
      <c r="C550" s="11" t="s">
        <v>37</v>
      </c>
      <c r="D550" s="29">
        <v>15</v>
      </c>
      <c r="E550" s="11">
        <v>3</v>
      </c>
      <c r="F550" s="20">
        <v>4839.18</v>
      </c>
      <c r="G550" s="11" t="s">
        <v>11</v>
      </c>
      <c r="H550" s="11" t="s">
        <v>16</v>
      </c>
      <c r="I550" s="11" t="s">
        <v>23</v>
      </c>
      <c r="J550" s="33" t="str">
        <f t="shared" si="16"/>
        <v>15-Oct-1984</v>
      </c>
      <c r="K550" s="11">
        <f t="shared" si="17"/>
        <v>38</v>
      </c>
    </row>
    <row r="551" spans="1:11" x14ac:dyDescent="0.25">
      <c r="A551" s="11" t="s">
        <v>582</v>
      </c>
      <c r="B551" s="11">
        <v>1995</v>
      </c>
      <c r="C551" s="11" t="s">
        <v>20</v>
      </c>
      <c r="D551" s="29">
        <v>29</v>
      </c>
      <c r="E551" s="11">
        <v>0</v>
      </c>
      <c r="F551" s="20">
        <v>4840.95</v>
      </c>
      <c r="G551" s="11" t="s">
        <v>11</v>
      </c>
      <c r="H551" s="11" t="s">
        <v>16</v>
      </c>
      <c r="I551" s="11" t="s">
        <v>300</v>
      </c>
      <c r="J551" s="33" t="str">
        <f t="shared" si="16"/>
        <v>29-Sep-1995</v>
      </c>
      <c r="K551" s="11">
        <f t="shared" si="17"/>
        <v>27</v>
      </c>
    </row>
    <row r="552" spans="1:11" x14ac:dyDescent="0.25">
      <c r="A552" s="11" t="s">
        <v>583</v>
      </c>
      <c r="B552" s="11">
        <v>1979</v>
      </c>
      <c r="C552" s="11" t="s">
        <v>30</v>
      </c>
      <c r="D552" s="29">
        <v>13</v>
      </c>
      <c r="E552" s="11">
        <v>2</v>
      </c>
      <c r="F552" s="20">
        <v>4843.79</v>
      </c>
      <c r="G552" s="11" t="s">
        <v>11</v>
      </c>
      <c r="H552" s="11" t="s">
        <v>12</v>
      </c>
      <c r="I552" s="11" t="s">
        <v>13</v>
      </c>
      <c r="J552" s="33" t="str">
        <f t="shared" si="16"/>
        <v>13-Dec-1979</v>
      </c>
      <c r="K552" s="11">
        <f t="shared" si="17"/>
        <v>43</v>
      </c>
    </row>
    <row r="553" spans="1:11" x14ac:dyDescent="0.25">
      <c r="A553" s="11" t="s">
        <v>584</v>
      </c>
      <c r="B553" s="11">
        <v>1974</v>
      </c>
      <c r="C553" s="11" t="s">
        <v>20</v>
      </c>
      <c r="D553" s="29">
        <v>11</v>
      </c>
      <c r="E553" s="11">
        <v>0</v>
      </c>
      <c r="F553" s="20">
        <v>4844.67</v>
      </c>
      <c r="G553" s="11" t="s">
        <v>11</v>
      </c>
      <c r="H553" s="11" t="s">
        <v>11</v>
      </c>
      <c r="I553" s="11" t="s">
        <v>13</v>
      </c>
      <c r="J553" s="33" t="str">
        <f t="shared" si="16"/>
        <v>11-Sep-1974</v>
      </c>
      <c r="K553" s="11">
        <f t="shared" si="17"/>
        <v>48</v>
      </c>
    </row>
    <row r="554" spans="1:11" x14ac:dyDescent="0.25">
      <c r="A554" s="11" t="s">
        <v>585</v>
      </c>
      <c r="B554" s="11">
        <v>2001</v>
      </c>
      <c r="C554" s="11" t="s">
        <v>18</v>
      </c>
      <c r="D554" s="29">
        <v>7</v>
      </c>
      <c r="E554" s="11">
        <v>0</v>
      </c>
      <c r="F554" s="20">
        <v>4846.53</v>
      </c>
      <c r="G554" s="11" t="s">
        <v>11</v>
      </c>
      <c r="H554" s="11" t="s">
        <v>12</v>
      </c>
      <c r="I554" s="11" t="s">
        <v>300</v>
      </c>
      <c r="J554" s="33" t="str">
        <f t="shared" si="16"/>
        <v>07-Jun-2001</v>
      </c>
      <c r="K554" s="11">
        <f t="shared" si="17"/>
        <v>22</v>
      </c>
    </row>
    <row r="555" spans="1:11" x14ac:dyDescent="0.25">
      <c r="A555" s="11" t="s">
        <v>586</v>
      </c>
      <c r="B555" s="11">
        <v>1995</v>
      </c>
      <c r="C555" s="11" t="s">
        <v>30</v>
      </c>
      <c r="D555" s="29">
        <v>27</v>
      </c>
      <c r="E555" s="11">
        <v>3</v>
      </c>
      <c r="F555" s="20">
        <v>4846.92</v>
      </c>
      <c r="G555" s="11" t="s">
        <v>11</v>
      </c>
      <c r="H555" s="11" t="s">
        <v>12</v>
      </c>
      <c r="I555" s="11" t="s">
        <v>356</v>
      </c>
      <c r="J555" s="33" t="str">
        <f t="shared" si="16"/>
        <v>27-Dec-1995</v>
      </c>
      <c r="K555" s="11">
        <f t="shared" si="17"/>
        <v>27</v>
      </c>
    </row>
    <row r="556" spans="1:11" x14ac:dyDescent="0.25">
      <c r="A556" s="11" t="s">
        <v>587</v>
      </c>
      <c r="B556" s="11">
        <v>1989</v>
      </c>
      <c r="C556" s="11" t="s">
        <v>20</v>
      </c>
      <c r="D556" s="29">
        <v>1</v>
      </c>
      <c r="E556" s="11">
        <v>3</v>
      </c>
      <c r="F556" s="20">
        <v>4859.8900000000003</v>
      </c>
      <c r="G556" s="11" t="s">
        <v>11</v>
      </c>
      <c r="H556" s="11" t="s">
        <v>12</v>
      </c>
      <c r="I556" s="11" t="s">
        <v>42</v>
      </c>
      <c r="J556" s="33" t="str">
        <f t="shared" si="16"/>
        <v>01-Sep-1989</v>
      </c>
      <c r="K556" s="11">
        <f t="shared" si="17"/>
        <v>33</v>
      </c>
    </row>
    <row r="557" spans="1:11" x14ac:dyDescent="0.25">
      <c r="A557" s="11" t="s">
        <v>588</v>
      </c>
      <c r="B557" s="11">
        <v>1997</v>
      </c>
      <c r="C557" s="11" t="s">
        <v>20</v>
      </c>
      <c r="D557" s="29">
        <v>29</v>
      </c>
      <c r="E557" s="11">
        <v>4</v>
      </c>
      <c r="F557" s="20">
        <v>4877.9799999999996</v>
      </c>
      <c r="G557" s="11" t="s">
        <v>11</v>
      </c>
      <c r="H557" s="11" t="s">
        <v>12</v>
      </c>
      <c r="I557" s="11" t="s">
        <v>23</v>
      </c>
      <c r="J557" s="33" t="str">
        <f t="shared" si="16"/>
        <v>29-Sep-1997</v>
      </c>
      <c r="K557" s="11">
        <f t="shared" si="17"/>
        <v>25</v>
      </c>
    </row>
    <row r="558" spans="1:11" x14ac:dyDescent="0.25">
      <c r="A558" s="11" t="s">
        <v>589</v>
      </c>
      <c r="B558" s="11">
        <v>1986</v>
      </c>
      <c r="C558" s="11" t="s">
        <v>30</v>
      </c>
      <c r="D558" s="29">
        <v>23</v>
      </c>
      <c r="E558" s="11">
        <v>0</v>
      </c>
      <c r="F558" s="20">
        <v>4883.87</v>
      </c>
      <c r="G558" s="11" t="s">
        <v>11</v>
      </c>
      <c r="H558" s="11" t="s">
        <v>16</v>
      </c>
      <c r="I558" s="11" t="s">
        <v>42</v>
      </c>
      <c r="J558" s="33" t="str">
        <f t="shared" si="16"/>
        <v>23-Dec-1986</v>
      </c>
      <c r="K558" s="11">
        <f t="shared" si="17"/>
        <v>36</v>
      </c>
    </row>
    <row r="559" spans="1:11" x14ac:dyDescent="0.25">
      <c r="A559" s="11" t="s">
        <v>590</v>
      </c>
      <c r="B559" s="11">
        <v>1986</v>
      </c>
      <c r="C559" s="11" t="s">
        <v>37</v>
      </c>
      <c r="D559" s="29">
        <v>27</v>
      </c>
      <c r="E559" s="11">
        <v>0</v>
      </c>
      <c r="F559" s="20">
        <v>4889.04</v>
      </c>
      <c r="G559" s="11" t="s">
        <v>11</v>
      </c>
      <c r="H559" s="11" t="s">
        <v>16</v>
      </c>
      <c r="I559" s="11" t="s">
        <v>13</v>
      </c>
      <c r="J559" s="33" t="str">
        <f t="shared" si="16"/>
        <v>27-Oct-1986</v>
      </c>
      <c r="K559" s="11">
        <f t="shared" si="17"/>
        <v>36</v>
      </c>
    </row>
    <row r="560" spans="1:11" x14ac:dyDescent="0.25">
      <c r="A560" s="11" t="s">
        <v>591</v>
      </c>
      <c r="B560" s="11">
        <v>1989</v>
      </c>
      <c r="C560" s="11" t="s">
        <v>10</v>
      </c>
      <c r="D560" s="29">
        <v>10</v>
      </c>
      <c r="E560" s="11">
        <v>2</v>
      </c>
      <c r="F560" s="20">
        <v>4890</v>
      </c>
      <c r="G560" s="11" t="s">
        <v>12</v>
      </c>
      <c r="H560" s="11" t="s">
        <v>11</v>
      </c>
      <c r="I560" s="11" t="s">
        <v>13</v>
      </c>
      <c r="J560" s="33" t="str">
        <f t="shared" si="16"/>
        <v>10-Jul-1989</v>
      </c>
      <c r="K560" s="11">
        <f t="shared" si="17"/>
        <v>33</v>
      </c>
    </row>
    <row r="561" spans="1:11" x14ac:dyDescent="0.25">
      <c r="A561" s="11" t="s">
        <v>592</v>
      </c>
      <c r="B561" s="11">
        <v>1990</v>
      </c>
      <c r="C561" s="11" t="s">
        <v>15</v>
      </c>
      <c r="D561" s="29">
        <v>28</v>
      </c>
      <c r="E561" s="11">
        <v>3</v>
      </c>
      <c r="F561" s="20">
        <v>4894.3900000000003</v>
      </c>
      <c r="G561" s="11" t="s">
        <v>11</v>
      </c>
      <c r="H561" s="11" t="s">
        <v>12</v>
      </c>
      <c r="I561" s="11" t="s">
        <v>13</v>
      </c>
      <c r="J561" s="33" t="str">
        <f t="shared" si="16"/>
        <v>28-Nov-1990</v>
      </c>
      <c r="K561" s="11">
        <f t="shared" si="17"/>
        <v>32</v>
      </c>
    </row>
    <row r="562" spans="1:11" x14ac:dyDescent="0.25">
      <c r="A562" s="11" t="s">
        <v>593</v>
      </c>
      <c r="B562" s="11">
        <v>1988</v>
      </c>
      <c r="C562" s="11" t="s">
        <v>20</v>
      </c>
      <c r="D562" s="29">
        <v>23</v>
      </c>
      <c r="E562" s="11">
        <v>1</v>
      </c>
      <c r="F562" s="20">
        <v>4894.75</v>
      </c>
      <c r="G562" s="11" t="s">
        <v>12</v>
      </c>
      <c r="H562" s="11" t="s">
        <v>12</v>
      </c>
      <c r="I562" s="11" t="s">
        <v>23</v>
      </c>
      <c r="J562" s="33" t="str">
        <f t="shared" si="16"/>
        <v>23-Sep-1988</v>
      </c>
      <c r="K562" s="11">
        <f t="shared" si="17"/>
        <v>34</v>
      </c>
    </row>
    <row r="563" spans="1:11" x14ac:dyDescent="0.25">
      <c r="A563" s="11" t="s">
        <v>594</v>
      </c>
      <c r="B563" s="11">
        <v>1993</v>
      </c>
      <c r="C563" s="11" t="s">
        <v>10</v>
      </c>
      <c r="D563" s="29">
        <v>10</v>
      </c>
      <c r="E563" s="11">
        <v>2</v>
      </c>
      <c r="F563" s="20">
        <v>4906.41</v>
      </c>
      <c r="G563" s="11" t="s">
        <v>11</v>
      </c>
      <c r="H563" s="11" t="s">
        <v>16</v>
      </c>
      <c r="I563" s="11" t="s">
        <v>23</v>
      </c>
      <c r="J563" s="33" t="str">
        <f t="shared" si="16"/>
        <v>10-Jul-1993</v>
      </c>
      <c r="K563" s="11">
        <f t="shared" si="17"/>
        <v>29</v>
      </c>
    </row>
    <row r="564" spans="1:11" x14ac:dyDescent="0.25">
      <c r="A564" s="11" t="s">
        <v>595</v>
      </c>
      <c r="B564" s="11">
        <v>1981</v>
      </c>
      <c r="C564" s="11" t="s">
        <v>37</v>
      </c>
      <c r="D564" s="29">
        <v>18</v>
      </c>
      <c r="E564" s="11">
        <v>1</v>
      </c>
      <c r="F564" s="20">
        <v>4911.8900000000003</v>
      </c>
      <c r="G564" s="11" t="s">
        <v>11</v>
      </c>
      <c r="H564" s="11" t="s">
        <v>12</v>
      </c>
      <c r="I564" s="11" t="s">
        <v>13</v>
      </c>
      <c r="J564" s="33" t="str">
        <f t="shared" si="16"/>
        <v>18-Oct-1981</v>
      </c>
      <c r="K564" s="11">
        <f t="shared" si="17"/>
        <v>41</v>
      </c>
    </row>
    <row r="565" spans="1:11" x14ac:dyDescent="0.25">
      <c r="A565" s="11" t="s">
        <v>596</v>
      </c>
      <c r="B565" s="11">
        <v>2002</v>
      </c>
      <c r="C565" s="11" t="s">
        <v>35</v>
      </c>
      <c r="D565" s="29">
        <v>21</v>
      </c>
      <c r="E565" s="11">
        <v>5</v>
      </c>
      <c r="F565" s="20">
        <v>4915.0600000000004</v>
      </c>
      <c r="G565" s="11" t="s">
        <v>11</v>
      </c>
      <c r="H565" s="11" t="s">
        <v>16</v>
      </c>
      <c r="I565" s="11" t="s">
        <v>356</v>
      </c>
      <c r="J565" s="33" t="str">
        <f t="shared" si="16"/>
        <v>21-Aug-2002</v>
      </c>
      <c r="K565" s="11">
        <f t="shared" si="17"/>
        <v>20</v>
      </c>
    </row>
    <row r="566" spans="1:11" x14ac:dyDescent="0.25">
      <c r="A566" s="11" t="s">
        <v>597</v>
      </c>
      <c r="B566" s="11">
        <v>1993</v>
      </c>
      <c r="C566" s="11" t="s">
        <v>35</v>
      </c>
      <c r="D566" s="29">
        <v>10</v>
      </c>
      <c r="E566" s="11">
        <v>2</v>
      </c>
      <c r="F566" s="20">
        <v>4922.92</v>
      </c>
      <c r="G566" s="11" t="s">
        <v>11</v>
      </c>
      <c r="H566" s="11" t="s">
        <v>11</v>
      </c>
      <c r="I566" s="11" t="s">
        <v>23</v>
      </c>
      <c r="J566" s="33" t="str">
        <f t="shared" si="16"/>
        <v>10-Aug-1993</v>
      </c>
      <c r="K566" s="11">
        <f t="shared" si="17"/>
        <v>29</v>
      </c>
    </row>
    <row r="567" spans="1:11" x14ac:dyDescent="0.25">
      <c r="A567" s="11" t="s">
        <v>598</v>
      </c>
      <c r="B567" s="11">
        <v>1991</v>
      </c>
      <c r="C567" s="11" t="s">
        <v>35</v>
      </c>
      <c r="D567" s="29">
        <v>23</v>
      </c>
      <c r="E567" s="11">
        <v>2</v>
      </c>
      <c r="F567" s="20">
        <v>4931.6499999999996</v>
      </c>
      <c r="G567" s="11" t="s">
        <v>11</v>
      </c>
      <c r="H567" s="11" t="s">
        <v>12</v>
      </c>
      <c r="I567" s="11" t="s">
        <v>42</v>
      </c>
      <c r="J567" s="33" t="str">
        <f t="shared" si="16"/>
        <v>23-Aug-1991</v>
      </c>
      <c r="K567" s="11">
        <f t="shared" si="17"/>
        <v>31</v>
      </c>
    </row>
    <row r="568" spans="1:11" x14ac:dyDescent="0.25">
      <c r="A568" s="11" t="s">
        <v>599</v>
      </c>
      <c r="B568" s="11">
        <v>1991</v>
      </c>
      <c r="C568" s="11" t="s">
        <v>15</v>
      </c>
      <c r="D568" s="29">
        <v>27</v>
      </c>
      <c r="E568" s="11">
        <v>2</v>
      </c>
      <c r="F568" s="20">
        <v>4934.71</v>
      </c>
      <c r="G568" s="11" t="s">
        <v>11</v>
      </c>
      <c r="H568" s="11" t="s">
        <v>12</v>
      </c>
      <c r="I568" s="11" t="s">
        <v>42</v>
      </c>
      <c r="J568" s="33" t="str">
        <f t="shared" si="16"/>
        <v>27-Nov-1991</v>
      </c>
      <c r="K568" s="11">
        <f t="shared" si="17"/>
        <v>31</v>
      </c>
    </row>
    <row r="569" spans="1:11" x14ac:dyDescent="0.25">
      <c r="A569" s="11" t="s">
        <v>600</v>
      </c>
      <c r="B569" s="11">
        <v>1974</v>
      </c>
      <c r="C569" s="11" t="s">
        <v>18</v>
      </c>
      <c r="D569" s="29">
        <v>26</v>
      </c>
      <c r="E569" s="11">
        <v>0</v>
      </c>
      <c r="F569" s="20">
        <v>4942.0600000000004</v>
      </c>
      <c r="G569" s="11" t="s">
        <v>11</v>
      </c>
      <c r="H569" s="11" t="s">
        <v>11</v>
      </c>
      <c r="I569" s="11" t="s">
        <v>13</v>
      </c>
      <c r="J569" s="33" t="str">
        <f t="shared" si="16"/>
        <v>26-Jun-1974</v>
      </c>
      <c r="K569" s="11">
        <f t="shared" si="17"/>
        <v>48</v>
      </c>
    </row>
    <row r="570" spans="1:11" x14ac:dyDescent="0.25">
      <c r="A570" s="11" t="s">
        <v>601</v>
      </c>
      <c r="B570" s="11">
        <v>1991</v>
      </c>
      <c r="C570" s="11" t="s">
        <v>35</v>
      </c>
      <c r="D570" s="29">
        <v>30</v>
      </c>
      <c r="E570" s="11">
        <v>2</v>
      </c>
      <c r="F570" s="20">
        <v>4949.76</v>
      </c>
      <c r="G570" s="11" t="s">
        <v>11</v>
      </c>
      <c r="H570" s="11" t="s">
        <v>16</v>
      </c>
      <c r="I570" s="11" t="s">
        <v>13</v>
      </c>
      <c r="J570" s="33" t="str">
        <f t="shared" si="16"/>
        <v>30-Aug-1991</v>
      </c>
      <c r="K570" s="11">
        <f t="shared" si="17"/>
        <v>31</v>
      </c>
    </row>
    <row r="571" spans="1:11" x14ac:dyDescent="0.25">
      <c r="A571" s="11" t="s">
        <v>602</v>
      </c>
      <c r="B571" s="11">
        <v>1973</v>
      </c>
      <c r="C571" s="11" t="s">
        <v>15</v>
      </c>
      <c r="D571" s="29">
        <v>7</v>
      </c>
      <c r="E571" s="11">
        <v>0</v>
      </c>
      <c r="F571" s="20">
        <v>4985.22</v>
      </c>
      <c r="G571" s="11" t="s">
        <v>11</v>
      </c>
      <c r="H571" s="11" t="s">
        <v>12</v>
      </c>
      <c r="I571" s="11" t="s">
        <v>13</v>
      </c>
      <c r="J571" s="33" t="str">
        <f t="shared" si="16"/>
        <v>07-Nov-1973</v>
      </c>
      <c r="K571" s="11">
        <f t="shared" si="17"/>
        <v>49</v>
      </c>
    </row>
    <row r="572" spans="1:11" x14ac:dyDescent="0.25">
      <c r="A572" s="11" t="s">
        <v>603</v>
      </c>
      <c r="B572" s="11">
        <v>1988</v>
      </c>
      <c r="C572" s="11" t="s">
        <v>18</v>
      </c>
      <c r="D572" s="29">
        <v>24</v>
      </c>
      <c r="E572" s="11">
        <v>0</v>
      </c>
      <c r="F572" s="20">
        <v>4992.38</v>
      </c>
      <c r="G572" s="11" t="s">
        <v>11</v>
      </c>
      <c r="H572" s="11" t="s">
        <v>12</v>
      </c>
      <c r="I572" s="11" t="s">
        <v>247</v>
      </c>
      <c r="J572" s="33" t="str">
        <f t="shared" si="16"/>
        <v>24-Jun-1988</v>
      </c>
      <c r="K572" s="11">
        <f t="shared" si="17"/>
        <v>34</v>
      </c>
    </row>
    <row r="573" spans="1:11" x14ac:dyDescent="0.25">
      <c r="A573" s="11" t="s">
        <v>604</v>
      </c>
      <c r="B573" s="11">
        <v>2001</v>
      </c>
      <c r="C573" s="11" t="s">
        <v>37</v>
      </c>
      <c r="D573" s="29">
        <v>5</v>
      </c>
      <c r="E573" s="11">
        <v>0</v>
      </c>
      <c r="F573" s="20">
        <v>4999.04</v>
      </c>
      <c r="G573" s="11" t="s">
        <v>11</v>
      </c>
      <c r="H573" s="11" t="s">
        <v>11</v>
      </c>
      <c r="I573" s="11" t="s">
        <v>42</v>
      </c>
      <c r="J573" s="33" t="str">
        <f t="shared" si="16"/>
        <v>05-Oct-2001</v>
      </c>
      <c r="K573" s="11">
        <f t="shared" si="17"/>
        <v>21</v>
      </c>
    </row>
    <row r="574" spans="1:11" x14ac:dyDescent="0.25">
      <c r="A574" s="11" t="s">
        <v>605</v>
      </c>
      <c r="B574" s="11">
        <v>1988</v>
      </c>
      <c r="C574" s="11" t="s">
        <v>20</v>
      </c>
      <c r="D574" s="29">
        <v>4</v>
      </c>
      <c r="E574" s="11">
        <v>1</v>
      </c>
      <c r="F574" s="20">
        <v>5002.78</v>
      </c>
      <c r="G574" s="11" t="s">
        <v>11</v>
      </c>
      <c r="H574" s="11" t="s">
        <v>11</v>
      </c>
      <c r="I574" s="11" t="s">
        <v>13</v>
      </c>
      <c r="J574" s="33" t="str">
        <f t="shared" si="16"/>
        <v>04-Sep-1988</v>
      </c>
      <c r="K574" s="11">
        <f t="shared" si="17"/>
        <v>34</v>
      </c>
    </row>
    <row r="575" spans="1:11" x14ac:dyDescent="0.25">
      <c r="A575" s="11" t="s">
        <v>606</v>
      </c>
      <c r="B575" s="11">
        <v>1977</v>
      </c>
      <c r="C575" s="11" t="s">
        <v>18</v>
      </c>
      <c r="D575" s="29">
        <v>9</v>
      </c>
      <c r="E575" s="11">
        <v>2</v>
      </c>
      <c r="F575" s="20">
        <v>5003.7700000000004</v>
      </c>
      <c r="G575" s="11" t="s">
        <v>11</v>
      </c>
      <c r="H575" s="11" t="s">
        <v>12</v>
      </c>
      <c r="I575" s="11" t="s">
        <v>13</v>
      </c>
      <c r="J575" s="33" t="str">
        <f t="shared" si="16"/>
        <v>09-Jun-1977</v>
      </c>
      <c r="K575" s="11">
        <f t="shared" si="17"/>
        <v>45</v>
      </c>
    </row>
    <row r="576" spans="1:11" x14ac:dyDescent="0.25">
      <c r="A576" s="11" t="s">
        <v>607</v>
      </c>
      <c r="B576" s="11">
        <v>1988</v>
      </c>
      <c r="C576" s="11" t="s">
        <v>10</v>
      </c>
      <c r="D576" s="29">
        <v>8</v>
      </c>
      <c r="E576" s="11">
        <v>1</v>
      </c>
      <c r="F576" s="20">
        <v>5003.8500000000004</v>
      </c>
      <c r="G576" s="11" t="s">
        <v>11</v>
      </c>
      <c r="H576" s="11" t="s">
        <v>12</v>
      </c>
      <c r="I576" s="11" t="s">
        <v>42</v>
      </c>
      <c r="J576" s="33" t="str">
        <f t="shared" si="16"/>
        <v>08-Jul-1988</v>
      </c>
      <c r="K576" s="11">
        <f t="shared" si="17"/>
        <v>34</v>
      </c>
    </row>
    <row r="577" spans="1:11" x14ac:dyDescent="0.25">
      <c r="A577" s="11" t="s">
        <v>608</v>
      </c>
      <c r="B577" s="11">
        <v>1988</v>
      </c>
      <c r="C577" s="11" t="s">
        <v>15</v>
      </c>
      <c r="D577" s="29">
        <v>9</v>
      </c>
      <c r="E577" s="11">
        <v>1</v>
      </c>
      <c r="F577" s="20">
        <v>5012.47</v>
      </c>
      <c r="G577" s="11" t="s">
        <v>11</v>
      </c>
      <c r="H577" s="11" t="s">
        <v>12</v>
      </c>
      <c r="I577" s="11" t="s">
        <v>42</v>
      </c>
      <c r="J577" s="33" t="str">
        <f t="shared" si="16"/>
        <v>09-Nov-1988</v>
      </c>
      <c r="K577" s="11">
        <f t="shared" si="17"/>
        <v>34</v>
      </c>
    </row>
    <row r="578" spans="1:11" x14ac:dyDescent="0.25">
      <c r="A578" s="11" t="s">
        <v>609</v>
      </c>
      <c r="B578" s="11">
        <v>1985</v>
      </c>
      <c r="C578" s="11" t="s">
        <v>30</v>
      </c>
      <c r="D578" s="29">
        <v>28</v>
      </c>
      <c r="E578" s="11">
        <v>0</v>
      </c>
      <c r="F578" s="20">
        <v>5028.1499999999996</v>
      </c>
      <c r="G578" s="11" t="s">
        <v>16</v>
      </c>
      <c r="H578" s="11" t="s">
        <v>11</v>
      </c>
      <c r="I578" s="11" t="s">
        <v>23</v>
      </c>
      <c r="J578" s="33" t="str">
        <f t="shared" ref="J578:J641" si="18">TEXT(CONCATENATE(D578,C578,B578,),"DD-MMM-YYYY")</f>
        <v>28-Dec-1985</v>
      </c>
      <c r="K578" s="11">
        <f t="shared" si="17"/>
        <v>37</v>
      </c>
    </row>
    <row r="579" spans="1:11" x14ac:dyDescent="0.25">
      <c r="A579" s="11" t="s">
        <v>610</v>
      </c>
      <c r="B579" s="11">
        <v>1991</v>
      </c>
      <c r="C579" s="11" t="s">
        <v>20</v>
      </c>
      <c r="D579" s="29">
        <v>10</v>
      </c>
      <c r="E579" s="11">
        <v>2</v>
      </c>
      <c r="F579" s="20">
        <v>5031.2700000000004</v>
      </c>
      <c r="G579" s="11" t="s">
        <v>12</v>
      </c>
      <c r="H579" s="11" t="s">
        <v>16</v>
      </c>
      <c r="I579" s="11" t="s">
        <v>168</v>
      </c>
      <c r="J579" s="33" t="str">
        <f t="shared" si="18"/>
        <v>10-Sep-1991</v>
      </c>
      <c r="K579" s="11">
        <f t="shared" ref="K579:K642" si="19">DATEDIF(J579, "2023-06-08", "Y")</f>
        <v>31</v>
      </c>
    </row>
    <row r="580" spans="1:11" x14ac:dyDescent="0.25">
      <c r="A580" s="11" t="s">
        <v>611</v>
      </c>
      <c r="B580" s="11">
        <v>1986</v>
      </c>
      <c r="C580" s="11" t="s">
        <v>18</v>
      </c>
      <c r="D580" s="29">
        <v>29</v>
      </c>
      <c r="E580" s="11">
        <v>3</v>
      </c>
      <c r="F580" s="20">
        <v>5034.1000000000004</v>
      </c>
      <c r="G580" s="11" t="s">
        <v>11</v>
      </c>
      <c r="H580" s="11" t="s">
        <v>11</v>
      </c>
      <c r="I580" s="11" t="s">
        <v>13</v>
      </c>
      <c r="J580" s="33" t="str">
        <f t="shared" si="18"/>
        <v>29-Jun-1986</v>
      </c>
      <c r="K580" s="11">
        <f t="shared" si="19"/>
        <v>36</v>
      </c>
    </row>
    <row r="581" spans="1:11" x14ac:dyDescent="0.25">
      <c r="A581" s="11" t="s">
        <v>612</v>
      </c>
      <c r="B581" s="11">
        <v>1997</v>
      </c>
      <c r="C581" s="11" t="s">
        <v>30</v>
      </c>
      <c r="D581" s="29">
        <v>4</v>
      </c>
      <c r="E581" s="11">
        <v>0</v>
      </c>
      <c r="F581" s="20">
        <v>5038.57</v>
      </c>
      <c r="G581" s="11" t="s">
        <v>11</v>
      </c>
      <c r="H581" s="11" t="s">
        <v>11</v>
      </c>
      <c r="I581" s="11" t="s">
        <v>200</v>
      </c>
      <c r="J581" s="33" t="str">
        <f t="shared" si="18"/>
        <v>04-Dec-1997</v>
      </c>
      <c r="K581" s="11">
        <f t="shared" si="19"/>
        <v>25</v>
      </c>
    </row>
    <row r="582" spans="1:11" x14ac:dyDescent="0.25">
      <c r="A582" s="11" t="s">
        <v>613</v>
      </c>
      <c r="B582" s="11">
        <v>2001</v>
      </c>
      <c r="C582" s="11" t="s">
        <v>37</v>
      </c>
      <c r="D582" s="29">
        <v>16</v>
      </c>
      <c r="E582" s="11">
        <v>0</v>
      </c>
      <c r="F582" s="20">
        <v>5043.13</v>
      </c>
      <c r="G582" s="11" t="s">
        <v>11</v>
      </c>
      <c r="H582" s="11" t="s">
        <v>12</v>
      </c>
      <c r="I582" s="11" t="s">
        <v>42</v>
      </c>
      <c r="J582" s="33" t="str">
        <f t="shared" si="18"/>
        <v>16-Oct-2001</v>
      </c>
      <c r="K582" s="11">
        <f t="shared" si="19"/>
        <v>21</v>
      </c>
    </row>
    <row r="583" spans="1:11" x14ac:dyDescent="0.25">
      <c r="A583" s="11" t="s">
        <v>614</v>
      </c>
      <c r="B583" s="11">
        <v>1997</v>
      </c>
      <c r="C583" s="11" t="s">
        <v>10</v>
      </c>
      <c r="D583" s="29">
        <v>29</v>
      </c>
      <c r="E583" s="11">
        <v>0</v>
      </c>
      <c r="F583" s="20">
        <v>5045.1499999999996</v>
      </c>
      <c r="G583" s="11" t="s">
        <v>11</v>
      </c>
      <c r="H583" s="11" t="s">
        <v>11</v>
      </c>
      <c r="I583" s="11" t="s">
        <v>23</v>
      </c>
      <c r="J583" s="33" t="str">
        <f t="shared" si="18"/>
        <v>29-Jul-1997</v>
      </c>
      <c r="K583" s="11">
        <f t="shared" si="19"/>
        <v>25</v>
      </c>
    </row>
    <row r="584" spans="1:11" x14ac:dyDescent="0.25">
      <c r="A584" s="11" t="s">
        <v>615</v>
      </c>
      <c r="B584" s="11">
        <v>1980</v>
      </c>
      <c r="C584" s="11" t="s">
        <v>20</v>
      </c>
      <c r="D584" s="29">
        <v>7</v>
      </c>
      <c r="E584" s="11">
        <v>2</v>
      </c>
      <c r="F584" s="20">
        <v>5054.05</v>
      </c>
      <c r="G584" s="11" t="s">
        <v>11</v>
      </c>
      <c r="H584" s="11" t="s">
        <v>11</v>
      </c>
      <c r="I584" s="11" t="s">
        <v>13</v>
      </c>
      <c r="J584" s="33" t="str">
        <f t="shared" si="18"/>
        <v>07-Sep-1980</v>
      </c>
      <c r="K584" s="11">
        <f t="shared" si="19"/>
        <v>42</v>
      </c>
    </row>
    <row r="585" spans="1:11" x14ac:dyDescent="0.25">
      <c r="A585" s="11" t="s">
        <v>616</v>
      </c>
      <c r="B585" s="11">
        <v>1993</v>
      </c>
      <c r="C585" s="11" t="s">
        <v>18</v>
      </c>
      <c r="D585" s="29">
        <v>11</v>
      </c>
      <c r="E585" s="11">
        <v>0</v>
      </c>
      <c r="F585" s="20">
        <v>5059.5600000000004</v>
      </c>
      <c r="G585" s="11" t="s">
        <v>11</v>
      </c>
      <c r="H585" s="11" t="s">
        <v>16</v>
      </c>
      <c r="I585" s="11" t="s">
        <v>300</v>
      </c>
      <c r="J585" s="33" t="str">
        <f t="shared" si="18"/>
        <v>11-Jun-1993</v>
      </c>
      <c r="K585" s="11">
        <f t="shared" si="19"/>
        <v>29</v>
      </c>
    </row>
    <row r="586" spans="1:11" x14ac:dyDescent="0.25">
      <c r="A586" s="11" t="s">
        <v>617</v>
      </c>
      <c r="B586" s="11">
        <v>1978</v>
      </c>
      <c r="C586" s="11" t="s">
        <v>15</v>
      </c>
      <c r="D586" s="29">
        <v>22</v>
      </c>
      <c r="E586" s="11">
        <v>2</v>
      </c>
      <c r="F586" s="20">
        <v>5077.1899999999996</v>
      </c>
      <c r="G586" s="11" t="s">
        <v>11</v>
      </c>
      <c r="H586" s="11" t="s">
        <v>12</v>
      </c>
      <c r="I586" s="11" t="s">
        <v>23</v>
      </c>
      <c r="J586" s="33" t="str">
        <f t="shared" si="18"/>
        <v>22-Nov-1978</v>
      </c>
      <c r="K586" s="11">
        <f t="shared" si="19"/>
        <v>44</v>
      </c>
    </row>
    <row r="587" spans="1:11" x14ac:dyDescent="0.25">
      <c r="A587" s="11" t="s">
        <v>618</v>
      </c>
      <c r="B587" s="11">
        <v>1997</v>
      </c>
      <c r="C587" s="11" t="s">
        <v>10</v>
      </c>
      <c r="D587" s="29">
        <v>14</v>
      </c>
      <c r="E587" s="11">
        <v>5</v>
      </c>
      <c r="F587" s="20">
        <v>5080.1000000000004</v>
      </c>
      <c r="G587" s="11" t="s">
        <v>12</v>
      </c>
      <c r="H587" s="11" t="s">
        <v>11</v>
      </c>
      <c r="I587" s="11" t="s">
        <v>42</v>
      </c>
      <c r="J587" s="33" t="str">
        <f t="shared" si="18"/>
        <v>14-Jul-1997</v>
      </c>
      <c r="K587" s="11">
        <f t="shared" si="19"/>
        <v>25</v>
      </c>
    </row>
    <row r="588" spans="1:11" x14ac:dyDescent="0.25">
      <c r="A588" s="11" t="s">
        <v>619</v>
      </c>
      <c r="B588" s="11">
        <v>1999</v>
      </c>
      <c r="C588" s="11" t="s">
        <v>18</v>
      </c>
      <c r="D588" s="29">
        <v>19</v>
      </c>
      <c r="E588" s="11">
        <v>0</v>
      </c>
      <c r="F588" s="20">
        <v>5087.92</v>
      </c>
      <c r="G588" s="11" t="s">
        <v>11</v>
      </c>
      <c r="H588" s="11" t="s">
        <v>11</v>
      </c>
      <c r="I588" s="11" t="s">
        <v>535</v>
      </c>
      <c r="J588" s="33" t="str">
        <f t="shared" si="18"/>
        <v>19-Jun-1999</v>
      </c>
      <c r="K588" s="11">
        <f t="shared" si="19"/>
        <v>23</v>
      </c>
    </row>
    <row r="589" spans="1:11" x14ac:dyDescent="0.25">
      <c r="A589" s="11" t="s">
        <v>620</v>
      </c>
      <c r="B589" s="11">
        <v>1987</v>
      </c>
      <c r="C589" s="11" t="s">
        <v>15</v>
      </c>
      <c r="D589" s="29">
        <v>18</v>
      </c>
      <c r="E589" s="11">
        <v>1</v>
      </c>
      <c r="F589" s="20">
        <v>5116.5</v>
      </c>
      <c r="G589" s="11" t="s">
        <v>11</v>
      </c>
      <c r="H589" s="11" t="s">
        <v>11</v>
      </c>
      <c r="I589" s="11" t="s">
        <v>23</v>
      </c>
      <c r="J589" s="33" t="str">
        <f t="shared" si="18"/>
        <v>18-Nov-1987</v>
      </c>
      <c r="K589" s="11">
        <f t="shared" si="19"/>
        <v>35</v>
      </c>
    </row>
    <row r="590" spans="1:11" x14ac:dyDescent="0.25">
      <c r="A590" s="11" t="s">
        <v>621</v>
      </c>
      <c r="B590" s="11">
        <v>1988</v>
      </c>
      <c r="C590" s="11" t="s">
        <v>15</v>
      </c>
      <c r="D590" s="29">
        <v>1</v>
      </c>
      <c r="E590" s="11">
        <v>2</v>
      </c>
      <c r="F590" s="20">
        <v>5124.1899999999996</v>
      </c>
      <c r="G590" s="11" t="s">
        <v>11</v>
      </c>
      <c r="H590" s="11" t="s">
        <v>12</v>
      </c>
      <c r="I590" s="11" t="s">
        <v>13</v>
      </c>
      <c r="J590" s="33" t="str">
        <f t="shared" si="18"/>
        <v>01-Nov-1988</v>
      </c>
      <c r="K590" s="11">
        <f t="shared" si="19"/>
        <v>34</v>
      </c>
    </row>
    <row r="591" spans="1:11" x14ac:dyDescent="0.25">
      <c r="A591" s="11" t="s">
        <v>622</v>
      </c>
      <c r="B591" s="11">
        <v>1987</v>
      </c>
      <c r="C591" s="11" t="s">
        <v>20</v>
      </c>
      <c r="D591" s="29">
        <v>13</v>
      </c>
      <c r="E591" s="11">
        <v>1</v>
      </c>
      <c r="F591" s="20">
        <v>5125.22</v>
      </c>
      <c r="G591" s="11" t="s">
        <v>16</v>
      </c>
      <c r="H591" s="11" t="s">
        <v>11</v>
      </c>
      <c r="I591" s="11" t="s">
        <v>23</v>
      </c>
      <c r="J591" s="33" t="str">
        <f t="shared" si="18"/>
        <v>13-Sep-1987</v>
      </c>
      <c r="K591" s="11">
        <f t="shared" si="19"/>
        <v>35</v>
      </c>
    </row>
    <row r="592" spans="1:11" x14ac:dyDescent="0.25">
      <c r="A592" s="11" t="s">
        <v>623</v>
      </c>
      <c r="B592" s="11">
        <v>1988</v>
      </c>
      <c r="C592" s="11" t="s">
        <v>20</v>
      </c>
      <c r="D592" s="29">
        <v>15</v>
      </c>
      <c r="E592" s="11">
        <v>3</v>
      </c>
      <c r="F592" s="20">
        <v>5136.75</v>
      </c>
      <c r="G592" s="11" t="s">
        <v>11</v>
      </c>
      <c r="H592" s="11" t="s">
        <v>16</v>
      </c>
      <c r="I592" s="11" t="s">
        <v>13</v>
      </c>
      <c r="J592" s="33" t="str">
        <f t="shared" si="18"/>
        <v>15-Sep-1988</v>
      </c>
      <c r="K592" s="11">
        <f t="shared" si="19"/>
        <v>34</v>
      </c>
    </row>
    <row r="593" spans="1:11" x14ac:dyDescent="0.25">
      <c r="A593" s="11" t="s">
        <v>624</v>
      </c>
      <c r="B593" s="11">
        <v>1993</v>
      </c>
      <c r="C593" s="11" t="s">
        <v>30</v>
      </c>
      <c r="D593" s="29">
        <v>10</v>
      </c>
      <c r="E593" s="11">
        <v>3</v>
      </c>
      <c r="F593" s="20">
        <v>5138.26</v>
      </c>
      <c r="G593" s="11" t="s">
        <v>11</v>
      </c>
      <c r="H593" s="11" t="s">
        <v>11</v>
      </c>
      <c r="I593" s="11" t="s">
        <v>13</v>
      </c>
      <c r="J593" s="33" t="str">
        <f t="shared" si="18"/>
        <v>10-Dec-1993</v>
      </c>
      <c r="K593" s="11">
        <f t="shared" si="19"/>
        <v>29</v>
      </c>
    </row>
    <row r="594" spans="1:11" x14ac:dyDescent="0.25">
      <c r="A594" s="11" t="s">
        <v>625</v>
      </c>
      <c r="B594" s="11">
        <v>1984</v>
      </c>
      <c r="C594" s="11" t="s">
        <v>35</v>
      </c>
      <c r="D594" s="29">
        <v>22</v>
      </c>
      <c r="E594" s="11">
        <v>3</v>
      </c>
      <c r="F594" s="20">
        <v>5144.18</v>
      </c>
      <c r="G594" s="11" t="s">
        <v>11</v>
      </c>
      <c r="H594" s="11" t="s">
        <v>16</v>
      </c>
      <c r="I594" s="11" t="s">
        <v>13</v>
      </c>
      <c r="J594" s="33" t="str">
        <f t="shared" si="18"/>
        <v>22-Aug-1984</v>
      </c>
      <c r="K594" s="11">
        <f t="shared" si="19"/>
        <v>38</v>
      </c>
    </row>
    <row r="595" spans="1:11" x14ac:dyDescent="0.25">
      <c r="A595" s="11" t="s">
        <v>626</v>
      </c>
      <c r="B595" s="11">
        <v>1990</v>
      </c>
      <c r="C595" s="11" t="s">
        <v>35</v>
      </c>
      <c r="D595" s="29">
        <v>22</v>
      </c>
      <c r="E595" s="11">
        <v>1</v>
      </c>
      <c r="F595" s="20">
        <v>5148.55</v>
      </c>
      <c r="G595" s="11" t="s">
        <v>11</v>
      </c>
      <c r="H595" s="11" t="s">
        <v>11</v>
      </c>
      <c r="I595" s="11" t="s">
        <v>247</v>
      </c>
      <c r="J595" s="33" t="str">
        <f t="shared" si="18"/>
        <v>22-Aug-1990</v>
      </c>
      <c r="K595" s="11">
        <f t="shared" si="19"/>
        <v>32</v>
      </c>
    </row>
    <row r="596" spans="1:11" x14ac:dyDescent="0.25">
      <c r="A596" s="11" t="s">
        <v>627</v>
      </c>
      <c r="B596" s="11">
        <v>1990</v>
      </c>
      <c r="C596" s="11" t="s">
        <v>37</v>
      </c>
      <c r="D596" s="29">
        <v>9</v>
      </c>
      <c r="E596" s="11">
        <v>2</v>
      </c>
      <c r="F596" s="20">
        <v>5152.13</v>
      </c>
      <c r="G596" s="11" t="s">
        <v>11</v>
      </c>
      <c r="H596" s="11" t="s">
        <v>11</v>
      </c>
      <c r="I596" s="11" t="s">
        <v>42</v>
      </c>
      <c r="J596" s="33" t="str">
        <f t="shared" si="18"/>
        <v>09-Oct-1990</v>
      </c>
      <c r="K596" s="11">
        <f t="shared" si="19"/>
        <v>32</v>
      </c>
    </row>
    <row r="597" spans="1:11" x14ac:dyDescent="0.25">
      <c r="A597" s="11" t="s">
        <v>628</v>
      </c>
      <c r="B597" s="11">
        <v>1991</v>
      </c>
      <c r="C597" s="11" t="s">
        <v>35</v>
      </c>
      <c r="D597" s="29">
        <v>29</v>
      </c>
      <c r="E597" s="11">
        <v>3</v>
      </c>
      <c r="F597" s="20">
        <v>5166.96</v>
      </c>
      <c r="G597" s="11" t="s">
        <v>11</v>
      </c>
      <c r="H597" s="11" t="s">
        <v>11</v>
      </c>
      <c r="I597" s="11" t="s">
        <v>23</v>
      </c>
      <c r="J597" s="33" t="str">
        <f t="shared" si="18"/>
        <v>29-Aug-1991</v>
      </c>
      <c r="K597" s="11">
        <f t="shared" si="19"/>
        <v>31</v>
      </c>
    </row>
    <row r="598" spans="1:11" x14ac:dyDescent="0.25">
      <c r="A598" s="11" t="s">
        <v>629</v>
      </c>
      <c r="B598" s="11">
        <v>1984</v>
      </c>
      <c r="C598" s="11" t="s">
        <v>37</v>
      </c>
      <c r="D598" s="29">
        <v>16</v>
      </c>
      <c r="E598" s="11">
        <v>3</v>
      </c>
      <c r="F598" s="20">
        <v>5177.12</v>
      </c>
      <c r="G598" s="11" t="s">
        <v>11</v>
      </c>
      <c r="H598" s="11" t="s">
        <v>16</v>
      </c>
      <c r="I598" s="11" t="s">
        <v>13</v>
      </c>
      <c r="J598" s="33" t="str">
        <f t="shared" si="18"/>
        <v>16-Oct-1984</v>
      </c>
      <c r="K598" s="11">
        <f t="shared" si="19"/>
        <v>38</v>
      </c>
    </row>
    <row r="599" spans="1:11" x14ac:dyDescent="0.25">
      <c r="A599" s="11" t="s">
        <v>630</v>
      </c>
      <c r="B599" s="11">
        <v>1979</v>
      </c>
      <c r="C599" s="11" t="s">
        <v>20</v>
      </c>
      <c r="D599" s="29">
        <v>12</v>
      </c>
      <c r="E599" s="11">
        <v>2</v>
      </c>
      <c r="F599" s="20">
        <v>5195.58</v>
      </c>
      <c r="G599" s="11" t="s">
        <v>11</v>
      </c>
      <c r="H599" s="11" t="s">
        <v>11</v>
      </c>
      <c r="I599" s="11" t="s">
        <v>13</v>
      </c>
      <c r="J599" s="33" t="str">
        <f t="shared" si="18"/>
        <v>12-Sep-1979</v>
      </c>
      <c r="K599" s="11">
        <f t="shared" si="19"/>
        <v>43</v>
      </c>
    </row>
    <row r="600" spans="1:11" x14ac:dyDescent="0.25">
      <c r="A600" s="11" t="s">
        <v>631</v>
      </c>
      <c r="B600" s="11">
        <v>2004</v>
      </c>
      <c r="C600" s="11" t="s">
        <v>18</v>
      </c>
      <c r="D600" s="29">
        <v>6</v>
      </c>
      <c r="E600" s="11">
        <v>0</v>
      </c>
      <c r="F600" s="20">
        <v>5198.6899999999996</v>
      </c>
      <c r="G600" s="11" t="s">
        <v>11</v>
      </c>
      <c r="H600" s="11" t="s">
        <v>11</v>
      </c>
      <c r="I600" s="11" t="s">
        <v>632</v>
      </c>
      <c r="J600" s="33" t="str">
        <f t="shared" si="18"/>
        <v>06-Jun-2004</v>
      </c>
      <c r="K600" s="11">
        <f t="shared" si="19"/>
        <v>19</v>
      </c>
    </row>
    <row r="601" spans="1:11" x14ac:dyDescent="0.25">
      <c r="A601" s="11" t="s">
        <v>633</v>
      </c>
      <c r="B601" s="11">
        <v>1983</v>
      </c>
      <c r="C601" s="11" t="s">
        <v>37</v>
      </c>
      <c r="D601" s="29">
        <v>24</v>
      </c>
      <c r="E601" s="11">
        <v>3</v>
      </c>
      <c r="F601" s="20">
        <v>5207.97</v>
      </c>
      <c r="G601" s="11" t="s">
        <v>11</v>
      </c>
      <c r="H601" s="11" t="s">
        <v>11</v>
      </c>
      <c r="I601" s="11" t="s">
        <v>23</v>
      </c>
      <c r="J601" s="33" t="str">
        <f t="shared" si="18"/>
        <v>24-Oct-1983</v>
      </c>
      <c r="K601" s="11">
        <f t="shared" si="19"/>
        <v>39</v>
      </c>
    </row>
    <row r="602" spans="1:11" x14ac:dyDescent="0.25">
      <c r="A602" s="11" t="s">
        <v>634</v>
      </c>
      <c r="B602" s="11">
        <v>1993</v>
      </c>
      <c r="C602" s="11" t="s">
        <v>18</v>
      </c>
      <c r="D602" s="29">
        <v>17</v>
      </c>
      <c r="E602" s="11">
        <v>3</v>
      </c>
      <c r="F602" s="20">
        <v>5209.58</v>
      </c>
      <c r="G602" s="11" t="s">
        <v>12</v>
      </c>
      <c r="H602" s="11" t="s">
        <v>12</v>
      </c>
      <c r="I602" s="11" t="s">
        <v>356</v>
      </c>
      <c r="J602" s="33" t="str">
        <f t="shared" si="18"/>
        <v>17-Jun-1993</v>
      </c>
      <c r="K602" s="11">
        <f t="shared" si="19"/>
        <v>29</v>
      </c>
    </row>
    <row r="603" spans="1:11" x14ac:dyDescent="0.25">
      <c r="A603" s="11" t="s">
        <v>635</v>
      </c>
      <c r="B603" s="11">
        <v>1999</v>
      </c>
      <c r="C603" s="11" t="s">
        <v>30</v>
      </c>
      <c r="D603" s="29">
        <v>1</v>
      </c>
      <c r="E603" s="11">
        <v>0</v>
      </c>
      <c r="F603" s="20">
        <v>5213.22</v>
      </c>
      <c r="G603" s="11" t="s">
        <v>11</v>
      </c>
      <c r="H603" s="11" t="s">
        <v>16</v>
      </c>
      <c r="I603" s="11" t="s">
        <v>23</v>
      </c>
      <c r="J603" s="33" t="str">
        <f t="shared" si="18"/>
        <v>01-Dec-1999</v>
      </c>
      <c r="K603" s="11">
        <f t="shared" si="19"/>
        <v>23</v>
      </c>
    </row>
    <row r="604" spans="1:11" x14ac:dyDescent="0.25">
      <c r="A604" s="11" t="s">
        <v>636</v>
      </c>
      <c r="B604" s="11">
        <v>1995</v>
      </c>
      <c r="C604" s="11" t="s">
        <v>18</v>
      </c>
      <c r="D604" s="29">
        <v>6</v>
      </c>
      <c r="E604" s="11">
        <v>0</v>
      </c>
      <c r="F604" s="20">
        <v>5216.4799999999996</v>
      </c>
      <c r="G604" s="11" t="s">
        <v>11</v>
      </c>
      <c r="H604" s="11" t="s">
        <v>11</v>
      </c>
      <c r="I604" s="11" t="s">
        <v>200</v>
      </c>
      <c r="J604" s="33" t="str">
        <f t="shared" si="18"/>
        <v>06-Jun-1995</v>
      </c>
      <c r="K604" s="11">
        <f t="shared" si="19"/>
        <v>28</v>
      </c>
    </row>
    <row r="605" spans="1:11" x14ac:dyDescent="0.25">
      <c r="A605" s="11" t="s">
        <v>637</v>
      </c>
      <c r="B605" s="11">
        <v>1987</v>
      </c>
      <c r="C605" s="11" t="s">
        <v>18</v>
      </c>
      <c r="D605" s="29">
        <v>29</v>
      </c>
      <c r="E605" s="11">
        <v>0</v>
      </c>
      <c r="F605" s="20">
        <v>5227.99</v>
      </c>
      <c r="G605" s="11" t="s">
        <v>11</v>
      </c>
      <c r="H605" s="11" t="s">
        <v>16</v>
      </c>
      <c r="I605" s="11" t="s">
        <v>247</v>
      </c>
      <c r="J605" s="33" t="str">
        <f t="shared" si="18"/>
        <v>29-Jun-1987</v>
      </c>
      <c r="K605" s="11">
        <f t="shared" si="19"/>
        <v>35</v>
      </c>
    </row>
    <row r="606" spans="1:11" x14ac:dyDescent="0.25">
      <c r="A606" s="11" t="s">
        <v>638</v>
      </c>
      <c r="B606" s="11">
        <v>1987</v>
      </c>
      <c r="C606" s="11" t="s">
        <v>30</v>
      </c>
      <c r="D606" s="29">
        <v>26</v>
      </c>
      <c r="E606" s="11">
        <v>1</v>
      </c>
      <c r="F606" s="20">
        <v>5240.7700000000004</v>
      </c>
      <c r="G606" s="11" t="s">
        <v>11</v>
      </c>
      <c r="H606" s="11" t="s">
        <v>11</v>
      </c>
      <c r="I606" s="11" t="s">
        <v>42</v>
      </c>
      <c r="J606" s="33" t="str">
        <f t="shared" si="18"/>
        <v>26-Dec-1987</v>
      </c>
      <c r="K606" s="11">
        <f t="shared" si="19"/>
        <v>35</v>
      </c>
    </row>
    <row r="607" spans="1:11" x14ac:dyDescent="0.25">
      <c r="A607" s="11" t="s">
        <v>639</v>
      </c>
      <c r="B607" s="11">
        <v>1987</v>
      </c>
      <c r="C607" s="11" t="s">
        <v>10</v>
      </c>
      <c r="D607" s="29">
        <v>5</v>
      </c>
      <c r="E607" s="11">
        <v>1</v>
      </c>
      <c r="F607" s="20">
        <v>5245.23</v>
      </c>
      <c r="G607" s="11" t="s">
        <v>11</v>
      </c>
      <c r="H607" s="11" t="s">
        <v>11</v>
      </c>
      <c r="I607" s="11" t="s">
        <v>13</v>
      </c>
      <c r="J607" s="33" t="str">
        <f t="shared" si="18"/>
        <v>05-Jul-1987</v>
      </c>
      <c r="K607" s="11">
        <f t="shared" si="19"/>
        <v>35</v>
      </c>
    </row>
    <row r="608" spans="1:11" x14ac:dyDescent="0.25">
      <c r="A608" s="11" t="s">
        <v>640</v>
      </c>
      <c r="B608" s="11">
        <v>1987</v>
      </c>
      <c r="C608" s="11" t="s">
        <v>20</v>
      </c>
      <c r="D608" s="29">
        <v>9</v>
      </c>
      <c r="E608" s="11">
        <v>1</v>
      </c>
      <c r="F608" s="20">
        <v>5246.05</v>
      </c>
      <c r="G608" s="11" t="s">
        <v>11</v>
      </c>
      <c r="H608" s="11" t="s">
        <v>12</v>
      </c>
      <c r="I608" s="11" t="s">
        <v>42</v>
      </c>
      <c r="J608" s="33" t="str">
        <f t="shared" si="18"/>
        <v>09-Sep-1987</v>
      </c>
      <c r="K608" s="11">
        <f t="shared" si="19"/>
        <v>35</v>
      </c>
    </row>
    <row r="609" spans="1:11" x14ac:dyDescent="0.25">
      <c r="A609" s="11" t="s">
        <v>641</v>
      </c>
      <c r="B609" s="11">
        <v>1990</v>
      </c>
      <c r="C609" s="11" t="s">
        <v>10</v>
      </c>
      <c r="D609" s="29">
        <v>6</v>
      </c>
      <c r="E609" s="11">
        <v>3</v>
      </c>
      <c r="F609" s="20">
        <v>5253.52</v>
      </c>
      <c r="G609" s="11" t="s">
        <v>12</v>
      </c>
      <c r="H609" s="11" t="s">
        <v>12</v>
      </c>
      <c r="I609" s="11" t="s">
        <v>42</v>
      </c>
      <c r="J609" s="33" t="str">
        <f t="shared" si="18"/>
        <v>06-Jul-1990</v>
      </c>
      <c r="K609" s="11">
        <f t="shared" si="19"/>
        <v>32</v>
      </c>
    </row>
    <row r="610" spans="1:11" x14ac:dyDescent="0.25">
      <c r="A610" s="11" t="s">
        <v>642</v>
      </c>
      <c r="B610" s="11">
        <v>1989</v>
      </c>
      <c r="C610" s="11" t="s">
        <v>15</v>
      </c>
      <c r="D610" s="29">
        <v>25</v>
      </c>
      <c r="E610" s="11">
        <v>2</v>
      </c>
      <c r="F610" s="20">
        <v>5257.51</v>
      </c>
      <c r="G610" s="11" t="s">
        <v>11</v>
      </c>
      <c r="H610" s="11" t="s">
        <v>11</v>
      </c>
      <c r="I610" s="11" t="s">
        <v>23</v>
      </c>
      <c r="J610" s="33" t="str">
        <f t="shared" si="18"/>
        <v>25-Nov-1989</v>
      </c>
      <c r="K610" s="11">
        <f t="shared" si="19"/>
        <v>33</v>
      </c>
    </row>
    <row r="611" spans="1:11" x14ac:dyDescent="0.25">
      <c r="A611" s="11" t="s">
        <v>643</v>
      </c>
      <c r="B611" s="11">
        <v>1989</v>
      </c>
      <c r="C611" s="11" t="s">
        <v>10</v>
      </c>
      <c r="D611" s="29">
        <v>19</v>
      </c>
      <c r="E611" s="11">
        <v>2</v>
      </c>
      <c r="F611" s="20">
        <v>5261.47</v>
      </c>
      <c r="G611" s="11" t="s">
        <v>11</v>
      </c>
      <c r="H611" s="11" t="s">
        <v>11</v>
      </c>
      <c r="I611" s="11" t="s">
        <v>23</v>
      </c>
      <c r="J611" s="33" t="str">
        <f t="shared" si="18"/>
        <v>19-Jul-1989</v>
      </c>
      <c r="K611" s="11">
        <f t="shared" si="19"/>
        <v>33</v>
      </c>
    </row>
    <row r="612" spans="1:11" x14ac:dyDescent="0.25">
      <c r="A612" s="11" t="s">
        <v>644</v>
      </c>
      <c r="B612" s="11">
        <v>1986</v>
      </c>
      <c r="C612" s="11" t="s">
        <v>37</v>
      </c>
      <c r="D612" s="29">
        <v>25</v>
      </c>
      <c r="E612" s="11">
        <v>0</v>
      </c>
      <c r="F612" s="20">
        <v>5266.37</v>
      </c>
      <c r="G612" s="11" t="s">
        <v>11</v>
      </c>
      <c r="H612" s="11" t="s">
        <v>11</v>
      </c>
      <c r="I612" s="11" t="s">
        <v>23</v>
      </c>
      <c r="J612" s="33" t="str">
        <f t="shared" si="18"/>
        <v>25-Oct-1986</v>
      </c>
      <c r="K612" s="11">
        <f t="shared" si="19"/>
        <v>36</v>
      </c>
    </row>
    <row r="613" spans="1:11" x14ac:dyDescent="0.25">
      <c r="A613" s="11" t="s">
        <v>645</v>
      </c>
      <c r="B613" s="11">
        <v>1986</v>
      </c>
      <c r="C613" s="11" t="s">
        <v>20</v>
      </c>
      <c r="D613" s="29">
        <v>20</v>
      </c>
      <c r="E613" s="11">
        <v>0</v>
      </c>
      <c r="F613" s="20">
        <v>5267.82</v>
      </c>
      <c r="G613" s="11" t="s">
        <v>11</v>
      </c>
      <c r="H613" s="11" t="s">
        <v>11</v>
      </c>
      <c r="I613" s="11" t="s">
        <v>23</v>
      </c>
      <c r="J613" s="33" t="str">
        <f t="shared" si="18"/>
        <v>20-Sep-1986</v>
      </c>
      <c r="K613" s="11">
        <f t="shared" si="19"/>
        <v>36</v>
      </c>
    </row>
    <row r="614" spans="1:11" x14ac:dyDescent="0.25">
      <c r="A614" s="11" t="s">
        <v>646</v>
      </c>
      <c r="B614" s="11">
        <v>1986</v>
      </c>
      <c r="C614" s="11" t="s">
        <v>37</v>
      </c>
      <c r="D614" s="29">
        <v>20</v>
      </c>
      <c r="E614" s="11">
        <v>0</v>
      </c>
      <c r="F614" s="20">
        <v>5272.18</v>
      </c>
      <c r="G614" s="11" t="s">
        <v>11</v>
      </c>
      <c r="H614" s="11" t="s">
        <v>12</v>
      </c>
      <c r="I614" s="11" t="s">
        <v>23</v>
      </c>
      <c r="J614" s="33" t="str">
        <f t="shared" si="18"/>
        <v>20-Oct-1986</v>
      </c>
      <c r="K614" s="11">
        <f t="shared" si="19"/>
        <v>36</v>
      </c>
    </row>
    <row r="615" spans="1:11" x14ac:dyDescent="0.25">
      <c r="A615" s="11" t="s">
        <v>647</v>
      </c>
      <c r="B615" s="11">
        <v>1987</v>
      </c>
      <c r="C615" s="11" t="s">
        <v>20</v>
      </c>
      <c r="D615" s="29">
        <v>1</v>
      </c>
      <c r="E615" s="11">
        <v>3</v>
      </c>
      <c r="F615" s="20">
        <v>5275.86</v>
      </c>
      <c r="G615" s="11" t="s">
        <v>11</v>
      </c>
      <c r="H615" s="11" t="s">
        <v>11</v>
      </c>
      <c r="I615" s="11" t="s">
        <v>13</v>
      </c>
      <c r="J615" s="33" t="str">
        <f t="shared" si="18"/>
        <v>01-Sep-1987</v>
      </c>
      <c r="K615" s="11">
        <f t="shared" si="19"/>
        <v>35</v>
      </c>
    </row>
    <row r="616" spans="1:11" x14ac:dyDescent="0.25">
      <c r="A616" s="11" t="s">
        <v>648</v>
      </c>
      <c r="B616" s="11">
        <v>1974</v>
      </c>
      <c r="C616" s="11" t="s">
        <v>15</v>
      </c>
      <c r="D616" s="29">
        <v>12</v>
      </c>
      <c r="E616" s="11">
        <v>0</v>
      </c>
      <c r="F616" s="20">
        <v>5291.71</v>
      </c>
      <c r="G616" s="11" t="s">
        <v>11</v>
      </c>
      <c r="H616" s="11" t="s">
        <v>11</v>
      </c>
      <c r="I616" s="11" t="s">
        <v>23</v>
      </c>
      <c r="J616" s="33" t="str">
        <f t="shared" si="18"/>
        <v>12-Nov-1974</v>
      </c>
      <c r="K616" s="11">
        <f t="shared" si="19"/>
        <v>48</v>
      </c>
    </row>
    <row r="617" spans="1:11" x14ac:dyDescent="0.25">
      <c r="A617" s="11" t="s">
        <v>649</v>
      </c>
      <c r="B617" s="11">
        <v>2004</v>
      </c>
      <c r="C617" s="11" t="s">
        <v>35</v>
      </c>
      <c r="D617" s="29">
        <v>22</v>
      </c>
      <c r="E617" s="11">
        <v>0</v>
      </c>
      <c r="F617" s="20">
        <v>5293.67</v>
      </c>
      <c r="G617" s="11" t="s">
        <v>11</v>
      </c>
      <c r="H617" s="11" t="s">
        <v>11</v>
      </c>
      <c r="I617" s="11" t="s">
        <v>632</v>
      </c>
      <c r="J617" s="33" t="str">
        <f t="shared" si="18"/>
        <v>22-Aug-2004</v>
      </c>
      <c r="K617" s="11">
        <f t="shared" si="19"/>
        <v>18</v>
      </c>
    </row>
    <row r="618" spans="1:11" x14ac:dyDescent="0.25">
      <c r="A618" s="11" t="s">
        <v>650</v>
      </c>
      <c r="B618" s="11">
        <v>2000</v>
      </c>
      <c r="C618" s="11" t="s">
        <v>20</v>
      </c>
      <c r="D618" s="29">
        <v>9</v>
      </c>
      <c r="E618" s="11">
        <v>0</v>
      </c>
      <c r="F618" s="20">
        <v>5306.7</v>
      </c>
      <c r="G618" s="11" t="s">
        <v>11</v>
      </c>
      <c r="H618" s="11" t="s">
        <v>12</v>
      </c>
      <c r="I618" s="11" t="s">
        <v>23</v>
      </c>
      <c r="J618" s="33" t="str">
        <f t="shared" si="18"/>
        <v>09-Sep-2000</v>
      </c>
      <c r="K618" s="11">
        <f t="shared" si="19"/>
        <v>22</v>
      </c>
    </row>
    <row r="619" spans="1:11" x14ac:dyDescent="0.25">
      <c r="A619" s="11" t="s">
        <v>651</v>
      </c>
      <c r="B619" s="11">
        <v>1994</v>
      </c>
      <c r="C619" s="11" t="s">
        <v>15</v>
      </c>
      <c r="D619" s="29">
        <v>13</v>
      </c>
      <c r="E619" s="11">
        <v>3</v>
      </c>
      <c r="F619" s="20">
        <v>5312.17</v>
      </c>
      <c r="G619" s="11" t="s">
        <v>11</v>
      </c>
      <c r="H619" s="11" t="s">
        <v>11</v>
      </c>
      <c r="I619" s="11" t="s">
        <v>23</v>
      </c>
      <c r="J619" s="33" t="str">
        <f t="shared" si="18"/>
        <v>13-Nov-1994</v>
      </c>
      <c r="K619" s="11">
        <f t="shared" si="19"/>
        <v>28</v>
      </c>
    </row>
    <row r="620" spans="1:11" x14ac:dyDescent="0.25">
      <c r="A620" s="11" t="s">
        <v>652</v>
      </c>
      <c r="B620" s="11">
        <v>1974</v>
      </c>
      <c r="C620" s="11" t="s">
        <v>20</v>
      </c>
      <c r="D620" s="29">
        <v>2</v>
      </c>
      <c r="E620" s="11">
        <v>0</v>
      </c>
      <c r="F620" s="20">
        <v>5322.24</v>
      </c>
      <c r="G620" s="11" t="s">
        <v>11</v>
      </c>
      <c r="H620" s="11" t="s">
        <v>16</v>
      </c>
      <c r="I620" s="11" t="s">
        <v>23</v>
      </c>
      <c r="J620" s="33" t="str">
        <f t="shared" si="18"/>
        <v>02-Sep-1974</v>
      </c>
      <c r="K620" s="11">
        <f t="shared" si="19"/>
        <v>48</v>
      </c>
    </row>
    <row r="621" spans="1:11" x14ac:dyDescent="0.25">
      <c r="A621" s="11" t="s">
        <v>653</v>
      </c>
      <c r="B621" s="11">
        <v>1992</v>
      </c>
      <c r="C621" s="11" t="s">
        <v>18</v>
      </c>
      <c r="D621" s="29">
        <v>18</v>
      </c>
      <c r="E621" s="11">
        <v>3</v>
      </c>
      <c r="F621" s="20">
        <v>5325.65</v>
      </c>
      <c r="G621" s="11" t="s">
        <v>11</v>
      </c>
      <c r="H621" s="11" t="s">
        <v>16</v>
      </c>
      <c r="I621" s="11" t="s">
        <v>42</v>
      </c>
      <c r="J621" s="33" t="str">
        <f t="shared" si="18"/>
        <v>18-Jun-1992</v>
      </c>
      <c r="K621" s="11">
        <f t="shared" si="19"/>
        <v>30</v>
      </c>
    </row>
    <row r="622" spans="1:11" x14ac:dyDescent="0.25">
      <c r="A622" s="11" t="s">
        <v>654</v>
      </c>
      <c r="B622" s="11">
        <v>1991</v>
      </c>
      <c r="C622" s="11" t="s">
        <v>35</v>
      </c>
      <c r="D622" s="29">
        <v>28</v>
      </c>
      <c r="E622" s="11">
        <v>2</v>
      </c>
      <c r="F622" s="20">
        <v>5327.4</v>
      </c>
      <c r="G622" s="11" t="s">
        <v>11</v>
      </c>
      <c r="H622" s="11" t="s">
        <v>16</v>
      </c>
      <c r="I622" s="11" t="s">
        <v>23</v>
      </c>
      <c r="J622" s="33" t="str">
        <f t="shared" si="18"/>
        <v>28-Aug-1991</v>
      </c>
      <c r="K622" s="11">
        <f t="shared" si="19"/>
        <v>31</v>
      </c>
    </row>
    <row r="623" spans="1:11" x14ac:dyDescent="0.25">
      <c r="A623" s="11" t="s">
        <v>655</v>
      </c>
      <c r="B623" s="11">
        <v>1972</v>
      </c>
      <c r="C623" s="11" t="s">
        <v>30</v>
      </c>
      <c r="D623" s="29">
        <v>15</v>
      </c>
      <c r="E623" s="11">
        <v>0</v>
      </c>
      <c r="F623" s="20">
        <v>5344.81</v>
      </c>
      <c r="G623" s="11" t="s">
        <v>11</v>
      </c>
      <c r="H623" s="11" t="s">
        <v>12</v>
      </c>
      <c r="I623" s="11" t="s">
        <v>13</v>
      </c>
      <c r="J623" s="33" t="str">
        <f t="shared" si="18"/>
        <v>15-Dec-1972</v>
      </c>
      <c r="K623" s="11">
        <f t="shared" si="19"/>
        <v>50</v>
      </c>
    </row>
    <row r="624" spans="1:11" x14ac:dyDescent="0.25">
      <c r="A624" s="11" t="s">
        <v>656</v>
      </c>
      <c r="B624" s="11">
        <v>1989</v>
      </c>
      <c r="C624" s="11" t="s">
        <v>15</v>
      </c>
      <c r="D624" s="29">
        <v>7</v>
      </c>
      <c r="E624" s="11">
        <v>1</v>
      </c>
      <c r="F624" s="20">
        <v>5354.07</v>
      </c>
      <c r="G624" s="11" t="s">
        <v>11</v>
      </c>
      <c r="H624" s="11" t="s">
        <v>12</v>
      </c>
      <c r="I624" s="11" t="s">
        <v>247</v>
      </c>
      <c r="J624" s="33" t="str">
        <f t="shared" si="18"/>
        <v>07-Nov-1989</v>
      </c>
      <c r="K624" s="11">
        <f t="shared" si="19"/>
        <v>33</v>
      </c>
    </row>
    <row r="625" spans="1:11" x14ac:dyDescent="0.25">
      <c r="A625" s="11" t="s">
        <v>657</v>
      </c>
      <c r="B625" s="11">
        <v>1994</v>
      </c>
      <c r="C625" s="11" t="s">
        <v>30</v>
      </c>
      <c r="D625" s="29">
        <v>7</v>
      </c>
      <c r="E625" s="11">
        <v>0</v>
      </c>
      <c r="F625" s="20">
        <v>5364.66</v>
      </c>
      <c r="G625" s="11" t="s">
        <v>11</v>
      </c>
      <c r="H625" s="11" t="s">
        <v>16</v>
      </c>
      <c r="I625" s="11" t="s">
        <v>42</v>
      </c>
      <c r="J625" s="33" t="str">
        <f t="shared" si="18"/>
        <v>07-Dec-1994</v>
      </c>
      <c r="K625" s="11">
        <f t="shared" si="19"/>
        <v>28</v>
      </c>
    </row>
    <row r="626" spans="1:11" x14ac:dyDescent="0.25">
      <c r="A626" s="11" t="s">
        <v>658</v>
      </c>
      <c r="B626" s="11">
        <v>1986</v>
      </c>
      <c r="C626" s="11" t="s">
        <v>18</v>
      </c>
      <c r="D626" s="29">
        <v>1</v>
      </c>
      <c r="E626" s="11">
        <v>1</v>
      </c>
      <c r="F626" s="20">
        <v>5373.36</v>
      </c>
      <c r="G626" s="11" t="s">
        <v>11</v>
      </c>
      <c r="H626" s="11" t="s">
        <v>11</v>
      </c>
      <c r="I626" s="11" t="s">
        <v>23</v>
      </c>
      <c r="J626" s="33" t="str">
        <f t="shared" si="18"/>
        <v>01-Jun-1986</v>
      </c>
      <c r="K626" s="11">
        <f t="shared" si="19"/>
        <v>37</v>
      </c>
    </row>
    <row r="627" spans="1:11" x14ac:dyDescent="0.25">
      <c r="A627" s="11" t="s">
        <v>659</v>
      </c>
      <c r="B627" s="11">
        <v>1989</v>
      </c>
      <c r="C627" s="11" t="s">
        <v>15</v>
      </c>
      <c r="D627" s="29">
        <v>18</v>
      </c>
      <c r="E627" s="11">
        <v>2</v>
      </c>
      <c r="F627" s="20">
        <v>5375.04</v>
      </c>
      <c r="G627" s="11" t="s">
        <v>11</v>
      </c>
      <c r="H627" s="11" t="s">
        <v>16</v>
      </c>
      <c r="I627" s="11" t="s">
        <v>42</v>
      </c>
      <c r="J627" s="33" t="str">
        <f t="shared" si="18"/>
        <v>18-Nov-1989</v>
      </c>
      <c r="K627" s="11">
        <f t="shared" si="19"/>
        <v>33</v>
      </c>
    </row>
    <row r="628" spans="1:11" x14ac:dyDescent="0.25">
      <c r="A628" s="11" t="s">
        <v>660</v>
      </c>
      <c r="B628" s="11">
        <v>1986</v>
      </c>
      <c r="C628" s="11" t="s">
        <v>10</v>
      </c>
      <c r="D628" s="29">
        <v>22</v>
      </c>
      <c r="E628" s="11">
        <v>1</v>
      </c>
      <c r="F628" s="20">
        <v>5377.46</v>
      </c>
      <c r="G628" s="11" t="s">
        <v>11</v>
      </c>
      <c r="H628" s="11" t="s">
        <v>12</v>
      </c>
      <c r="I628" s="11" t="s">
        <v>23</v>
      </c>
      <c r="J628" s="33" t="str">
        <f t="shared" si="18"/>
        <v>22-Jul-1986</v>
      </c>
      <c r="K628" s="11">
        <f t="shared" si="19"/>
        <v>36</v>
      </c>
    </row>
    <row r="629" spans="1:11" x14ac:dyDescent="0.25">
      <c r="A629" s="11" t="s">
        <v>661</v>
      </c>
      <c r="B629" s="11">
        <v>1984</v>
      </c>
      <c r="C629" s="11" t="s">
        <v>18</v>
      </c>
      <c r="D629" s="29">
        <v>1</v>
      </c>
      <c r="E629" s="11">
        <v>0</v>
      </c>
      <c r="F629" s="20">
        <v>5383.54</v>
      </c>
      <c r="G629" s="11" t="s">
        <v>11</v>
      </c>
      <c r="H629" s="11" t="s">
        <v>12</v>
      </c>
      <c r="I629" s="11" t="s">
        <v>42</v>
      </c>
      <c r="J629" s="33" t="str">
        <f t="shared" si="18"/>
        <v>01-Jun-1984</v>
      </c>
      <c r="K629" s="11">
        <f t="shared" si="19"/>
        <v>39</v>
      </c>
    </row>
    <row r="630" spans="1:11" x14ac:dyDescent="0.25">
      <c r="A630" s="11" t="s">
        <v>662</v>
      </c>
      <c r="B630" s="11">
        <v>1988</v>
      </c>
      <c r="C630" s="11" t="s">
        <v>35</v>
      </c>
      <c r="D630" s="29">
        <v>8</v>
      </c>
      <c r="E630" s="11">
        <v>1</v>
      </c>
      <c r="F630" s="20">
        <v>5385.34</v>
      </c>
      <c r="G630" s="11" t="s">
        <v>11</v>
      </c>
      <c r="H630" s="11" t="s">
        <v>12</v>
      </c>
      <c r="I630" s="11" t="s">
        <v>23</v>
      </c>
      <c r="J630" s="33" t="str">
        <f t="shared" si="18"/>
        <v>08-Aug-1988</v>
      </c>
      <c r="K630" s="11">
        <f t="shared" si="19"/>
        <v>34</v>
      </c>
    </row>
    <row r="631" spans="1:11" x14ac:dyDescent="0.25">
      <c r="A631" s="11" t="s">
        <v>663</v>
      </c>
      <c r="B631" s="11">
        <v>1989</v>
      </c>
      <c r="C631" s="11" t="s">
        <v>15</v>
      </c>
      <c r="D631" s="29">
        <v>6</v>
      </c>
      <c r="E631" s="11">
        <v>3</v>
      </c>
      <c r="F631" s="20">
        <v>5396.44</v>
      </c>
      <c r="G631" s="11" t="s">
        <v>11</v>
      </c>
      <c r="H631" s="11" t="s">
        <v>12</v>
      </c>
      <c r="I631" s="11" t="s">
        <v>13</v>
      </c>
      <c r="J631" s="33" t="str">
        <f t="shared" si="18"/>
        <v>06-Nov-1989</v>
      </c>
      <c r="K631" s="11">
        <f t="shared" si="19"/>
        <v>33</v>
      </c>
    </row>
    <row r="632" spans="1:11" x14ac:dyDescent="0.25">
      <c r="A632" s="11" t="s">
        <v>664</v>
      </c>
      <c r="B632" s="11">
        <v>1984</v>
      </c>
      <c r="C632" s="11" t="s">
        <v>20</v>
      </c>
      <c r="D632" s="29">
        <v>3</v>
      </c>
      <c r="E632" s="11">
        <v>0</v>
      </c>
      <c r="F632" s="20">
        <v>5397.62</v>
      </c>
      <c r="G632" s="11" t="s">
        <v>11</v>
      </c>
      <c r="H632" s="11" t="s">
        <v>11</v>
      </c>
      <c r="I632" s="11" t="s">
        <v>13</v>
      </c>
      <c r="J632" s="33" t="str">
        <f t="shared" si="18"/>
        <v>03-Sep-1984</v>
      </c>
      <c r="K632" s="11">
        <f t="shared" si="19"/>
        <v>38</v>
      </c>
    </row>
    <row r="633" spans="1:11" x14ac:dyDescent="0.25">
      <c r="A633" s="11" t="s">
        <v>665</v>
      </c>
      <c r="B633" s="11">
        <v>1984</v>
      </c>
      <c r="C633" s="11" t="s">
        <v>35</v>
      </c>
      <c r="D633" s="29">
        <v>1</v>
      </c>
      <c r="E633" s="11">
        <v>0</v>
      </c>
      <c r="F633" s="20">
        <v>5400.98</v>
      </c>
      <c r="G633" s="11" t="s">
        <v>11</v>
      </c>
      <c r="H633" s="11" t="s">
        <v>11</v>
      </c>
      <c r="I633" s="11" t="s">
        <v>13</v>
      </c>
      <c r="J633" s="33" t="str">
        <f t="shared" si="18"/>
        <v>01-Aug-1984</v>
      </c>
      <c r="K633" s="11">
        <f t="shared" si="19"/>
        <v>38</v>
      </c>
    </row>
    <row r="634" spans="1:11" x14ac:dyDescent="0.25">
      <c r="A634" s="11" t="s">
        <v>666</v>
      </c>
      <c r="B634" s="11">
        <v>1985</v>
      </c>
      <c r="C634" s="11" t="s">
        <v>30</v>
      </c>
      <c r="D634" s="29">
        <v>23</v>
      </c>
      <c r="E634" s="11">
        <v>3</v>
      </c>
      <c r="F634" s="20">
        <v>5402.89</v>
      </c>
      <c r="G634" s="11" t="s">
        <v>11</v>
      </c>
      <c r="H634" s="11" t="s">
        <v>16</v>
      </c>
      <c r="I634" s="11" t="s">
        <v>13</v>
      </c>
      <c r="J634" s="33" t="str">
        <f t="shared" si="18"/>
        <v>23-Dec-1985</v>
      </c>
      <c r="K634" s="11">
        <f t="shared" si="19"/>
        <v>37</v>
      </c>
    </row>
    <row r="635" spans="1:11" x14ac:dyDescent="0.25">
      <c r="A635" s="11" t="s">
        <v>667</v>
      </c>
      <c r="B635" s="11">
        <v>1975</v>
      </c>
      <c r="C635" s="11" t="s">
        <v>20</v>
      </c>
      <c r="D635" s="29">
        <v>27</v>
      </c>
      <c r="E635" s="11">
        <v>1</v>
      </c>
      <c r="F635" s="20">
        <v>5411.99</v>
      </c>
      <c r="G635" s="11" t="s">
        <v>11</v>
      </c>
      <c r="H635" s="11" t="s">
        <v>12</v>
      </c>
      <c r="I635" s="11" t="s">
        <v>23</v>
      </c>
      <c r="J635" s="33" t="str">
        <f t="shared" si="18"/>
        <v>27-Sep-1975</v>
      </c>
      <c r="K635" s="11">
        <f t="shared" si="19"/>
        <v>47</v>
      </c>
    </row>
    <row r="636" spans="1:11" x14ac:dyDescent="0.25">
      <c r="A636" s="11" t="s">
        <v>668</v>
      </c>
      <c r="B636" s="11">
        <v>1982</v>
      </c>
      <c r="C636" s="11" t="s">
        <v>20</v>
      </c>
      <c r="D636" s="29">
        <v>27</v>
      </c>
      <c r="E636" s="11">
        <v>0</v>
      </c>
      <c r="F636" s="20">
        <v>5415.66</v>
      </c>
      <c r="G636" s="11" t="s">
        <v>11</v>
      </c>
      <c r="H636" s="11" t="s">
        <v>12</v>
      </c>
      <c r="I636" s="11" t="s">
        <v>13</v>
      </c>
      <c r="J636" s="33" t="str">
        <f t="shared" si="18"/>
        <v>27-Sep-1982</v>
      </c>
      <c r="K636" s="11">
        <f t="shared" si="19"/>
        <v>40</v>
      </c>
    </row>
    <row r="637" spans="1:11" x14ac:dyDescent="0.25">
      <c r="A637" s="11" t="s">
        <v>669</v>
      </c>
      <c r="B637" s="11">
        <v>1991</v>
      </c>
      <c r="C637" s="11" t="s">
        <v>10</v>
      </c>
      <c r="D637" s="29">
        <v>6</v>
      </c>
      <c r="E637" s="11">
        <v>3</v>
      </c>
      <c r="F637" s="20">
        <v>5425.02</v>
      </c>
      <c r="G637" s="11" t="s">
        <v>11</v>
      </c>
      <c r="H637" s="11" t="s">
        <v>16</v>
      </c>
      <c r="I637" s="11" t="s">
        <v>23</v>
      </c>
      <c r="J637" s="33" t="str">
        <f t="shared" si="18"/>
        <v>06-Jul-1991</v>
      </c>
      <c r="K637" s="11">
        <f t="shared" si="19"/>
        <v>31</v>
      </c>
    </row>
    <row r="638" spans="1:11" x14ac:dyDescent="0.25">
      <c r="A638" s="11" t="s">
        <v>670</v>
      </c>
      <c r="B638" s="11">
        <v>1992</v>
      </c>
      <c r="C638" s="11" t="s">
        <v>20</v>
      </c>
      <c r="D638" s="29">
        <v>17</v>
      </c>
      <c r="E638" s="11">
        <v>3</v>
      </c>
      <c r="F638" s="20">
        <v>5428.73</v>
      </c>
      <c r="G638" s="11" t="s">
        <v>12</v>
      </c>
      <c r="H638" s="11" t="s">
        <v>16</v>
      </c>
      <c r="I638" s="11" t="s">
        <v>356</v>
      </c>
      <c r="J638" s="33" t="str">
        <f t="shared" si="18"/>
        <v>17-Sep-1992</v>
      </c>
      <c r="K638" s="11">
        <f t="shared" si="19"/>
        <v>30</v>
      </c>
    </row>
    <row r="639" spans="1:11" x14ac:dyDescent="0.25">
      <c r="A639" s="11" t="s">
        <v>671</v>
      </c>
      <c r="B639" s="11">
        <v>1978</v>
      </c>
      <c r="C639" s="11" t="s">
        <v>18</v>
      </c>
      <c r="D639" s="29">
        <v>8</v>
      </c>
      <c r="E639" s="11">
        <v>2</v>
      </c>
      <c r="F639" s="20">
        <v>5428.98</v>
      </c>
      <c r="G639" s="11" t="s">
        <v>11</v>
      </c>
      <c r="H639" s="11" t="s">
        <v>11</v>
      </c>
      <c r="I639" s="11" t="s">
        <v>23</v>
      </c>
      <c r="J639" s="33" t="str">
        <f t="shared" si="18"/>
        <v>08-Jun-1978</v>
      </c>
      <c r="K639" s="11">
        <f t="shared" si="19"/>
        <v>45</v>
      </c>
    </row>
    <row r="640" spans="1:11" x14ac:dyDescent="0.25">
      <c r="A640" s="11" t="s">
        <v>672</v>
      </c>
      <c r="B640" s="11">
        <v>1982</v>
      </c>
      <c r="C640" s="11" t="s">
        <v>35</v>
      </c>
      <c r="D640" s="29">
        <v>25</v>
      </c>
      <c r="E640" s="11">
        <v>0</v>
      </c>
      <c r="F640" s="20">
        <v>5438.75</v>
      </c>
      <c r="G640" s="11" t="s">
        <v>12</v>
      </c>
      <c r="H640" s="11" t="s">
        <v>11</v>
      </c>
      <c r="I640" s="11" t="s">
        <v>13</v>
      </c>
      <c r="J640" s="33" t="str">
        <f t="shared" si="18"/>
        <v>25-Aug-1982</v>
      </c>
      <c r="K640" s="11">
        <f t="shared" si="19"/>
        <v>40</v>
      </c>
    </row>
    <row r="641" spans="1:11" x14ac:dyDescent="0.25">
      <c r="A641" s="11" t="s">
        <v>673</v>
      </c>
      <c r="B641" s="11">
        <v>1986</v>
      </c>
      <c r="C641" s="11" t="s">
        <v>30</v>
      </c>
      <c r="D641" s="29">
        <v>25</v>
      </c>
      <c r="E641" s="11">
        <v>0</v>
      </c>
      <c r="F641" s="20">
        <v>5458.05</v>
      </c>
      <c r="G641" s="11" t="s">
        <v>11</v>
      </c>
      <c r="H641" s="11" t="s">
        <v>11</v>
      </c>
      <c r="I641" s="11" t="s">
        <v>247</v>
      </c>
      <c r="J641" s="33" t="str">
        <f t="shared" si="18"/>
        <v>25-Dec-1986</v>
      </c>
      <c r="K641" s="11">
        <f t="shared" si="19"/>
        <v>36</v>
      </c>
    </row>
    <row r="642" spans="1:11" x14ac:dyDescent="0.25">
      <c r="A642" s="11" t="s">
        <v>674</v>
      </c>
      <c r="B642" s="11">
        <v>1973</v>
      </c>
      <c r="C642" s="11" t="s">
        <v>37</v>
      </c>
      <c r="D642" s="29">
        <v>24</v>
      </c>
      <c r="E642" s="11">
        <v>0</v>
      </c>
      <c r="F642" s="20">
        <v>5466.88</v>
      </c>
      <c r="G642" s="11" t="s">
        <v>11</v>
      </c>
      <c r="H642" s="11" t="s">
        <v>11</v>
      </c>
      <c r="I642" s="11" t="s">
        <v>13</v>
      </c>
      <c r="J642" s="33" t="str">
        <f t="shared" ref="J642:J705" si="20">TEXT(CONCATENATE(D642,C642,B642,),"DD-MMM-YYYY")</f>
        <v>24-Oct-1973</v>
      </c>
      <c r="K642" s="11">
        <f t="shared" si="19"/>
        <v>49</v>
      </c>
    </row>
    <row r="643" spans="1:11" x14ac:dyDescent="0.25">
      <c r="A643" s="11" t="s">
        <v>675</v>
      </c>
      <c r="B643" s="11">
        <v>1986</v>
      </c>
      <c r="C643" s="11" t="s">
        <v>30</v>
      </c>
      <c r="D643" s="29">
        <v>2</v>
      </c>
      <c r="E643" s="11">
        <v>0</v>
      </c>
      <c r="F643" s="20">
        <v>5469.01</v>
      </c>
      <c r="G643" s="11" t="s">
        <v>11</v>
      </c>
      <c r="H643" s="11" t="s">
        <v>11</v>
      </c>
      <c r="I643" s="11" t="s">
        <v>247</v>
      </c>
      <c r="J643" s="33" t="str">
        <f t="shared" si="20"/>
        <v>02-Dec-1986</v>
      </c>
      <c r="K643" s="11">
        <f t="shared" ref="K643:K706" si="21">DATEDIF(J643, "2023-06-08", "Y")</f>
        <v>36</v>
      </c>
    </row>
    <row r="644" spans="1:11" x14ac:dyDescent="0.25">
      <c r="A644" s="11" t="s">
        <v>676</v>
      </c>
      <c r="B644" s="11">
        <v>1986</v>
      </c>
      <c r="C644" s="11" t="s">
        <v>10</v>
      </c>
      <c r="D644" s="29">
        <v>12</v>
      </c>
      <c r="E644" s="11">
        <v>1</v>
      </c>
      <c r="F644" s="20">
        <v>5472.45</v>
      </c>
      <c r="G644" s="11" t="s">
        <v>11</v>
      </c>
      <c r="H644" s="11" t="s">
        <v>12</v>
      </c>
      <c r="I644" s="11" t="s">
        <v>42</v>
      </c>
      <c r="J644" s="33" t="str">
        <f t="shared" si="20"/>
        <v>12-Jul-1986</v>
      </c>
      <c r="K644" s="11">
        <f t="shared" si="21"/>
        <v>36</v>
      </c>
    </row>
    <row r="645" spans="1:11" x14ac:dyDescent="0.25">
      <c r="A645" s="11" t="s">
        <v>677</v>
      </c>
      <c r="B645" s="11">
        <v>1986</v>
      </c>
      <c r="C645" s="11" t="s">
        <v>20</v>
      </c>
      <c r="D645" s="29">
        <v>30</v>
      </c>
      <c r="E645" s="11">
        <v>1</v>
      </c>
      <c r="F645" s="20">
        <v>5478.04</v>
      </c>
      <c r="G645" s="11" t="s">
        <v>11</v>
      </c>
      <c r="H645" s="11" t="s">
        <v>12</v>
      </c>
      <c r="I645" s="11" t="s">
        <v>13</v>
      </c>
      <c r="J645" s="33" t="str">
        <f t="shared" si="20"/>
        <v>30-Sep-1986</v>
      </c>
      <c r="K645" s="11">
        <f t="shared" si="21"/>
        <v>36</v>
      </c>
    </row>
    <row r="646" spans="1:11" x14ac:dyDescent="0.25">
      <c r="A646" s="11" t="s">
        <v>678</v>
      </c>
      <c r="B646" s="11">
        <v>1984</v>
      </c>
      <c r="C646" s="11" t="s">
        <v>35</v>
      </c>
      <c r="D646" s="29">
        <v>26</v>
      </c>
      <c r="E646" s="11">
        <v>1</v>
      </c>
      <c r="F646" s="20">
        <v>5484.47</v>
      </c>
      <c r="G646" s="11" t="s">
        <v>11</v>
      </c>
      <c r="H646" s="11" t="s">
        <v>11</v>
      </c>
      <c r="I646" s="11" t="s">
        <v>13</v>
      </c>
      <c r="J646" s="33" t="str">
        <f t="shared" si="20"/>
        <v>26-Aug-1984</v>
      </c>
      <c r="K646" s="11">
        <f t="shared" si="21"/>
        <v>38</v>
      </c>
    </row>
    <row r="647" spans="1:11" x14ac:dyDescent="0.25">
      <c r="A647" s="11" t="s">
        <v>679</v>
      </c>
      <c r="B647" s="11">
        <v>1984</v>
      </c>
      <c r="C647" s="11" t="s">
        <v>35</v>
      </c>
      <c r="D647" s="29">
        <v>17</v>
      </c>
      <c r="E647" s="11">
        <v>1</v>
      </c>
      <c r="F647" s="20">
        <v>5488.26</v>
      </c>
      <c r="G647" s="11" t="s">
        <v>11</v>
      </c>
      <c r="H647" s="11" t="s">
        <v>12</v>
      </c>
      <c r="I647" s="11" t="s">
        <v>42</v>
      </c>
      <c r="J647" s="33" t="str">
        <f t="shared" si="20"/>
        <v>17-Aug-1984</v>
      </c>
      <c r="K647" s="11">
        <f t="shared" si="21"/>
        <v>38</v>
      </c>
    </row>
    <row r="648" spans="1:11" x14ac:dyDescent="0.25">
      <c r="A648" s="11" t="s">
        <v>680</v>
      </c>
      <c r="B648" s="11">
        <v>1988</v>
      </c>
      <c r="C648" s="11" t="s">
        <v>10</v>
      </c>
      <c r="D648" s="29">
        <v>29</v>
      </c>
      <c r="E648" s="11">
        <v>3</v>
      </c>
      <c r="F648" s="20">
        <v>5503.36</v>
      </c>
      <c r="G648" s="11" t="s">
        <v>11</v>
      </c>
      <c r="H648" s="11" t="s">
        <v>11</v>
      </c>
      <c r="I648" s="11" t="s">
        <v>23</v>
      </c>
      <c r="J648" s="33" t="str">
        <f t="shared" si="20"/>
        <v>29-Jul-1988</v>
      </c>
      <c r="K648" s="11">
        <f t="shared" si="21"/>
        <v>34</v>
      </c>
    </row>
    <row r="649" spans="1:11" x14ac:dyDescent="0.25">
      <c r="A649" s="11" t="s">
        <v>681</v>
      </c>
      <c r="B649" s="11">
        <v>1981</v>
      </c>
      <c r="C649" s="11" t="s">
        <v>15</v>
      </c>
      <c r="D649" s="29">
        <v>7</v>
      </c>
      <c r="E649" s="11">
        <v>1</v>
      </c>
      <c r="F649" s="20">
        <v>5539.4</v>
      </c>
      <c r="G649" s="11" t="s">
        <v>11</v>
      </c>
      <c r="H649" s="11" t="s">
        <v>11</v>
      </c>
      <c r="I649" s="11" t="s">
        <v>13</v>
      </c>
      <c r="J649" s="33" t="str">
        <f t="shared" si="20"/>
        <v>07-Nov-1981</v>
      </c>
      <c r="K649" s="11">
        <f t="shared" si="21"/>
        <v>41</v>
      </c>
    </row>
    <row r="650" spans="1:11" x14ac:dyDescent="0.25">
      <c r="A650" s="11" t="s">
        <v>682</v>
      </c>
      <c r="B650" s="11">
        <v>1980</v>
      </c>
      <c r="C650" s="11" t="s">
        <v>30</v>
      </c>
      <c r="D650" s="29">
        <v>7</v>
      </c>
      <c r="E650" s="11">
        <v>2</v>
      </c>
      <c r="F650" s="20">
        <v>5540.35</v>
      </c>
      <c r="G650" s="11" t="s">
        <v>11</v>
      </c>
      <c r="H650" s="11" t="s">
        <v>11</v>
      </c>
      <c r="I650" s="11" t="s">
        <v>23</v>
      </c>
      <c r="J650" s="33" t="str">
        <f t="shared" si="20"/>
        <v>07-Dec-1980</v>
      </c>
      <c r="K650" s="11">
        <f t="shared" si="21"/>
        <v>42</v>
      </c>
    </row>
    <row r="651" spans="1:11" x14ac:dyDescent="0.25">
      <c r="A651" s="11" t="s">
        <v>683</v>
      </c>
      <c r="B651" s="11">
        <v>1999</v>
      </c>
      <c r="C651" s="11" t="s">
        <v>20</v>
      </c>
      <c r="D651" s="29">
        <v>22</v>
      </c>
      <c r="E651" s="11">
        <v>0</v>
      </c>
      <c r="F651" s="20">
        <v>5552.61</v>
      </c>
      <c r="G651" s="11" t="s">
        <v>11</v>
      </c>
      <c r="H651" s="11" t="s">
        <v>12</v>
      </c>
      <c r="I651" s="11" t="s">
        <v>535</v>
      </c>
      <c r="J651" s="33" t="str">
        <f t="shared" si="20"/>
        <v>22-Sep-1999</v>
      </c>
      <c r="K651" s="11">
        <f t="shared" si="21"/>
        <v>23</v>
      </c>
    </row>
    <row r="652" spans="1:11" x14ac:dyDescent="0.25">
      <c r="A652" s="11" t="s">
        <v>684</v>
      </c>
      <c r="B652" s="11">
        <v>1974</v>
      </c>
      <c r="C652" s="11" t="s">
        <v>20</v>
      </c>
      <c r="D652" s="29">
        <v>18</v>
      </c>
      <c r="E652" s="11">
        <v>0</v>
      </c>
      <c r="F652" s="20">
        <v>5576.35</v>
      </c>
      <c r="G652" s="11" t="s">
        <v>11</v>
      </c>
      <c r="H652" s="11" t="s">
        <v>12</v>
      </c>
      <c r="I652" s="11" t="s">
        <v>13</v>
      </c>
      <c r="J652" s="33" t="str">
        <f t="shared" si="20"/>
        <v>18-Sep-1974</v>
      </c>
      <c r="K652" s="11">
        <f t="shared" si="21"/>
        <v>48</v>
      </c>
    </row>
    <row r="653" spans="1:11" x14ac:dyDescent="0.25">
      <c r="A653" s="11" t="s">
        <v>685</v>
      </c>
      <c r="B653" s="11">
        <v>1985</v>
      </c>
      <c r="C653" s="11" t="s">
        <v>20</v>
      </c>
      <c r="D653" s="29">
        <v>5</v>
      </c>
      <c r="E653" s="11">
        <v>3</v>
      </c>
      <c r="F653" s="20">
        <v>5582.95</v>
      </c>
      <c r="G653" s="11" t="s">
        <v>11</v>
      </c>
      <c r="H653" s="11" t="s">
        <v>16</v>
      </c>
      <c r="I653" s="11" t="s">
        <v>23</v>
      </c>
      <c r="J653" s="33" t="str">
        <f t="shared" si="20"/>
        <v>05-Sep-1985</v>
      </c>
      <c r="K653" s="11">
        <f t="shared" si="21"/>
        <v>37</v>
      </c>
    </row>
    <row r="654" spans="1:11" x14ac:dyDescent="0.25">
      <c r="A654" s="11" t="s">
        <v>686</v>
      </c>
      <c r="B654" s="11">
        <v>1986</v>
      </c>
      <c r="C654" s="11" t="s">
        <v>15</v>
      </c>
      <c r="D654" s="29">
        <v>21</v>
      </c>
      <c r="E654" s="11">
        <v>2</v>
      </c>
      <c r="F654" s="20">
        <v>5584.31</v>
      </c>
      <c r="G654" s="11" t="s">
        <v>12</v>
      </c>
      <c r="H654" s="11" t="s">
        <v>16</v>
      </c>
      <c r="I654" s="11" t="s">
        <v>13</v>
      </c>
      <c r="J654" s="33" t="str">
        <f t="shared" si="20"/>
        <v>21-Nov-1986</v>
      </c>
      <c r="K654" s="11">
        <f t="shared" si="21"/>
        <v>36</v>
      </c>
    </row>
    <row r="655" spans="1:11" x14ac:dyDescent="0.25">
      <c r="A655" s="11" t="s">
        <v>687</v>
      </c>
      <c r="B655" s="11">
        <v>1983</v>
      </c>
      <c r="C655" s="11" t="s">
        <v>37</v>
      </c>
      <c r="D655" s="29">
        <v>3</v>
      </c>
      <c r="E655" s="11">
        <v>3</v>
      </c>
      <c r="F655" s="20">
        <v>5587.59</v>
      </c>
      <c r="G655" s="11" t="s">
        <v>11</v>
      </c>
      <c r="H655" s="11" t="s">
        <v>16</v>
      </c>
      <c r="I655" s="11" t="s">
        <v>13</v>
      </c>
      <c r="J655" s="33" t="str">
        <f t="shared" si="20"/>
        <v>03-Oct-1983</v>
      </c>
      <c r="K655" s="11">
        <f t="shared" si="21"/>
        <v>39</v>
      </c>
    </row>
    <row r="656" spans="1:11" x14ac:dyDescent="0.25">
      <c r="A656" s="11" t="s">
        <v>688</v>
      </c>
      <c r="B656" s="11">
        <v>1988</v>
      </c>
      <c r="C656" s="11" t="s">
        <v>15</v>
      </c>
      <c r="D656" s="29">
        <v>18</v>
      </c>
      <c r="E656" s="11">
        <v>1</v>
      </c>
      <c r="F656" s="20">
        <v>5594.85</v>
      </c>
      <c r="G656" s="11" t="s">
        <v>11</v>
      </c>
      <c r="H656" s="11" t="s">
        <v>12</v>
      </c>
      <c r="I656" s="11" t="s">
        <v>247</v>
      </c>
      <c r="J656" s="33" t="str">
        <f t="shared" si="20"/>
        <v>18-Nov-1988</v>
      </c>
      <c r="K656" s="11">
        <f t="shared" si="21"/>
        <v>34</v>
      </c>
    </row>
    <row r="657" spans="1:11" x14ac:dyDescent="0.25">
      <c r="A657" s="11" t="s">
        <v>689</v>
      </c>
      <c r="B657" s="11">
        <v>1978</v>
      </c>
      <c r="C657" s="11" t="s">
        <v>20</v>
      </c>
      <c r="D657" s="29">
        <v>11</v>
      </c>
      <c r="E657" s="11">
        <v>2</v>
      </c>
      <c r="F657" s="20">
        <v>5612.83</v>
      </c>
      <c r="G657" s="11" t="s">
        <v>11</v>
      </c>
      <c r="H657" s="11" t="s">
        <v>12</v>
      </c>
      <c r="I657" s="11" t="s">
        <v>13</v>
      </c>
      <c r="J657" s="33" t="str">
        <f t="shared" si="20"/>
        <v>11-Sep-1978</v>
      </c>
      <c r="K657" s="11">
        <f t="shared" si="21"/>
        <v>44</v>
      </c>
    </row>
    <row r="658" spans="1:11" x14ac:dyDescent="0.25">
      <c r="A658" s="11" t="s">
        <v>690</v>
      </c>
      <c r="B658" s="11">
        <v>1994</v>
      </c>
      <c r="C658" s="11" t="s">
        <v>15</v>
      </c>
      <c r="D658" s="29">
        <v>15</v>
      </c>
      <c r="E658" s="11">
        <v>5</v>
      </c>
      <c r="F658" s="20">
        <v>5615.37</v>
      </c>
      <c r="G658" s="11" t="s">
        <v>11</v>
      </c>
      <c r="H658" s="11" t="s">
        <v>12</v>
      </c>
      <c r="I658" s="11" t="s">
        <v>42</v>
      </c>
      <c r="J658" s="33" t="str">
        <f t="shared" si="20"/>
        <v>15-Nov-1994</v>
      </c>
      <c r="K658" s="11">
        <f t="shared" si="21"/>
        <v>28</v>
      </c>
    </row>
    <row r="659" spans="1:11" x14ac:dyDescent="0.25">
      <c r="A659" s="11" t="s">
        <v>691</v>
      </c>
      <c r="B659" s="11">
        <v>1987</v>
      </c>
      <c r="C659" s="11" t="s">
        <v>30</v>
      </c>
      <c r="D659" s="29">
        <v>9</v>
      </c>
      <c r="E659" s="11">
        <v>1</v>
      </c>
      <c r="F659" s="20">
        <v>5630.46</v>
      </c>
      <c r="G659" s="11" t="s">
        <v>11</v>
      </c>
      <c r="H659" s="11" t="s">
        <v>12</v>
      </c>
      <c r="I659" s="11" t="s">
        <v>23</v>
      </c>
      <c r="J659" s="33" t="str">
        <f t="shared" si="20"/>
        <v>09-Dec-1987</v>
      </c>
      <c r="K659" s="11">
        <f t="shared" si="21"/>
        <v>35</v>
      </c>
    </row>
    <row r="660" spans="1:11" x14ac:dyDescent="0.25">
      <c r="A660" s="11" t="s">
        <v>692</v>
      </c>
      <c r="B660" s="11">
        <v>1983</v>
      </c>
      <c r="C660" s="11" t="s">
        <v>18</v>
      </c>
      <c r="D660" s="29">
        <v>8</v>
      </c>
      <c r="E660" s="11">
        <v>0</v>
      </c>
      <c r="F660" s="20">
        <v>5649.72</v>
      </c>
      <c r="G660" s="11" t="s">
        <v>11</v>
      </c>
      <c r="H660" s="11" t="s">
        <v>12</v>
      </c>
      <c r="I660" s="11" t="s">
        <v>42</v>
      </c>
      <c r="J660" s="33" t="str">
        <f t="shared" si="20"/>
        <v>08-Jun-1983</v>
      </c>
      <c r="K660" s="11">
        <f t="shared" si="21"/>
        <v>40</v>
      </c>
    </row>
    <row r="661" spans="1:11" x14ac:dyDescent="0.25">
      <c r="A661" s="11" t="s">
        <v>693</v>
      </c>
      <c r="B661" s="11">
        <v>1978</v>
      </c>
      <c r="C661" s="11" t="s">
        <v>20</v>
      </c>
      <c r="D661" s="29">
        <v>27</v>
      </c>
      <c r="E661" s="11">
        <v>2</v>
      </c>
      <c r="F661" s="20">
        <v>5650.14</v>
      </c>
      <c r="G661" s="11" t="s">
        <v>11</v>
      </c>
      <c r="H661" s="11" t="s">
        <v>16</v>
      </c>
      <c r="I661" s="11" t="s">
        <v>13</v>
      </c>
      <c r="J661" s="33" t="str">
        <f t="shared" si="20"/>
        <v>27-Sep-1978</v>
      </c>
      <c r="K661" s="11">
        <f t="shared" si="21"/>
        <v>44</v>
      </c>
    </row>
    <row r="662" spans="1:11" x14ac:dyDescent="0.25">
      <c r="A662" s="11" t="s">
        <v>694</v>
      </c>
      <c r="B662" s="11">
        <v>1983</v>
      </c>
      <c r="C662" s="11" t="s">
        <v>20</v>
      </c>
      <c r="D662" s="29">
        <v>3</v>
      </c>
      <c r="E662" s="11">
        <v>0</v>
      </c>
      <c r="F662" s="20">
        <v>5662.23</v>
      </c>
      <c r="G662" s="11" t="s">
        <v>11</v>
      </c>
      <c r="H662" s="11" t="s">
        <v>16</v>
      </c>
      <c r="I662" s="11" t="s">
        <v>13</v>
      </c>
      <c r="J662" s="33" t="str">
        <f t="shared" si="20"/>
        <v>03-Sep-1983</v>
      </c>
      <c r="K662" s="11">
        <f t="shared" si="21"/>
        <v>39</v>
      </c>
    </row>
    <row r="663" spans="1:11" x14ac:dyDescent="0.25">
      <c r="A663" s="11" t="s">
        <v>695</v>
      </c>
      <c r="B663" s="11">
        <v>1984</v>
      </c>
      <c r="C663" s="11" t="s">
        <v>35</v>
      </c>
      <c r="D663" s="29">
        <v>12</v>
      </c>
      <c r="E663" s="11">
        <v>3</v>
      </c>
      <c r="F663" s="20">
        <v>5679.13</v>
      </c>
      <c r="G663" s="11" t="s">
        <v>11</v>
      </c>
      <c r="H663" s="11" t="s">
        <v>11</v>
      </c>
      <c r="I663" s="11" t="s">
        <v>13</v>
      </c>
      <c r="J663" s="33" t="str">
        <f t="shared" si="20"/>
        <v>12-Aug-1984</v>
      </c>
      <c r="K663" s="11">
        <f t="shared" si="21"/>
        <v>38</v>
      </c>
    </row>
    <row r="664" spans="1:11" x14ac:dyDescent="0.25">
      <c r="A664" s="11" t="s">
        <v>696</v>
      </c>
      <c r="B664" s="11">
        <v>1972</v>
      </c>
      <c r="C664" s="11" t="s">
        <v>37</v>
      </c>
      <c r="D664" s="29">
        <v>28</v>
      </c>
      <c r="E664" s="11">
        <v>0</v>
      </c>
      <c r="F664" s="20">
        <v>5690.79</v>
      </c>
      <c r="G664" s="11" t="s">
        <v>11</v>
      </c>
      <c r="H664" s="11" t="s">
        <v>16</v>
      </c>
      <c r="I664" s="11" t="s">
        <v>13</v>
      </c>
      <c r="J664" s="33" t="str">
        <f t="shared" si="20"/>
        <v>28-Oct-1972</v>
      </c>
      <c r="K664" s="11">
        <f t="shared" si="21"/>
        <v>50</v>
      </c>
    </row>
    <row r="665" spans="1:11" x14ac:dyDescent="0.25">
      <c r="A665" s="11" t="s">
        <v>697</v>
      </c>
      <c r="B665" s="11">
        <v>1992</v>
      </c>
      <c r="C665" s="11" t="s">
        <v>15</v>
      </c>
      <c r="D665" s="29">
        <v>3</v>
      </c>
      <c r="E665" s="11">
        <v>3</v>
      </c>
      <c r="F665" s="20">
        <v>5693.43</v>
      </c>
      <c r="G665" s="11" t="s">
        <v>11</v>
      </c>
      <c r="H665" s="11" t="s">
        <v>12</v>
      </c>
      <c r="I665" s="11" t="s">
        <v>23</v>
      </c>
      <c r="J665" s="33" t="str">
        <f t="shared" si="20"/>
        <v>03-Nov-1992</v>
      </c>
      <c r="K665" s="11">
        <f t="shared" si="21"/>
        <v>30</v>
      </c>
    </row>
    <row r="666" spans="1:11" x14ac:dyDescent="0.25">
      <c r="A666" s="11" t="s">
        <v>698</v>
      </c>
      <c r="B666" s="11">
        <v>1974</v>
      </c>
      <c r="C666" s="11" t="s">
        <v>10</v>
      </c>
      <c r="D666" s="29">
        <v>6</v>
      </c>
      <c r="E666" s="11">
        <v>0</v>
      </c>
      <c r="F666" s="20">
        <v>5698.74</v>
      </c>
      <c r="G666" s="11" t="s">
        <v>11</v>
      </c>
      <c r="H666" s="11" t="s">
        <v>11</v>
      </c>
      <c r="I666" s="11" t="s">
        <v>23</v>
      </c>
      <c r="J666" s="33" t="str">
        <f t="shared" si="20"/>
        <v>06-Jul-1974</v>
      </c>
      <c r="K666" s="11">
        <f t="shared" si="21"/>
        <v>48</v>
      </c>
    </row>
    <row r="667" spans="1:11" x14ac:dyDescent="0.25">
      <c r="A667" s="11" t="s">
        <v>699</v>
      </c>
      <c r="B667" s="11">
        <v>1981</v>
      </c>
      <c r="C667" s="11" t="s">
        <v>18</v>
      </c>
      <c r="D667" s="29">
        <v>15</v>
      </c>
      <c r="E667" s="11">
        <v>0</v>
      </c>
      <c r="F667" s="20">
        <v>5699.84</v>
      </c>
      <c r="G667" s="11" t="s">
        <v>11</v>
      </c>
      <c r="H667" s="11" t="s">
        <v>12</v>
      </c>
      <c r="I667" s="11" t="s">
        <v>13</v>
      </c>
      <c r="J667" s="33" t="str">
        <f t="shared" si="20"/>
        <v>15-Jun-1981</v>
      </c>
      <c r="K667" s="11">
        <f t="shared" si="21"/>
        <v>41</v>
      </c>
    </row>
    <row r="668" spans="1:11" x14ac:dyDescent="0.25">
      <c r="A668" s="11" t="s">
        <v>700</v>
      </c>
      <c r="B668" s="11">
        <v>1993</v>
      </c>
      <c r="C668" s="11" t="s">
        <v>15</v>
      </c>
      <c r="D668" s="29">
        <v>3</v>
      </c>
      <c r="E668" s="11">
        <v>4</v>
      </c>
      <c r="F668" s="20">
        <v>5708.87</v>
      </c>
      <c r="G668" s="11" t="s">
        <v>11</v>
      </c>
      <c r="H668" s="11" t="s">
        <v>16</v>
      </c>
      <c r="I668" s="11" t="s">
        <v>42</v>
      </c>
      <c r="J668" s="33" t="str">
        <f t="shared" si="20"/>
        <v>03-Nov-1993</v>
      </c>
      <c r="K668" s="11">
        <f t="shared" si="21"/>
        <v>29</v>
      </c>
    </row>
    <row r="669" spans="1:11" x14ac:dyDescent="0.25">
      <c r="A669" s="11" t="s">
        <v>701</v>
      </c>
      <c r="B669" s="11">
        <v>1981</v>
      </c>
      <c r="C669" s="11" t="s">
        <v>35</v>
      </c>
      <c r="D669" s="29">
        <v>30</v>
      </c>
      <c r="E669" s="11">
        <v>0</v>
      </c>
      <c r="F669" s="20">
        <v>5709.16</v>
      </c>
      <c r="G669" s="11" t="s">
        <v>12</v>
      </c>
      <c r="H669" s="11" t="s">
        <v>12</v>
      </c>
      <c r="I669" s="11" t="s">
        <v>13</v>
      </c>
      <c r="J669" s="33" t="str">
        <f t="shared" si="20"/>
        <v>30-Aug-1981</v>
      </c>
      <c r="K669" s="11">
        <f t="shared" si="21"/>
        <v>41</v>
      </c>
    </row>
    <row r="670" spans="1:11" x14ac:dyDescent="0.25">
      <c r="A670" s="11" t="s">
        <v>702</v>
      </c>
      <c r="B670" s="11">
        <v>1971</v>
      </c>
      <c r="C670" s="11" t="s">
        <v>30</v>
      </c>
      <c r="D670" s="29">
        <v>18</v>
      </c>
      <c r="E670" s="11">
        <v>0</v>
      </c>
      <c r="F670" s="20">
        <v>5720.38</v>
      </c>
      <c r="G670" s="11" t="s">
        <v>11</v>
      </c>
      <c r="H670" s="11" t="s">
        <v>16</v>
      </c>
      <c r="I670" s="11" t="s">
        <v>13</v>
      </c>
      <c r="J670" s="33" t="str">
        <f t="shared" si="20"/>
        <v>18-Dec-1971</v>
      </c>
      <c r="K670" s="11">
        <f t="shared" si="21"/>
        <v>51</v>
      </c>
    </row>
    <row r="671" spans="1:11" x14ac:dyDescent="0.25">
      <c r="A671" s="11" t="s">
        <v>703</v>
      </c>
      <c r="B671" s="11">
        <v>1987</v>
      </c>
      <c r="C671" s="11" t="s">
        <v>37</v>
      </c>
      <c r="D671" s="29">
        <v>19</v>
      </c>
      <c r="E671" s="11">
        <v>2</v>
      </c>
      <c r="F671" s="20">
        <v>5729.01</v>
      </c>
      <c r="G671" s="11" t="s">
        <v>16</v>
      </c>
      <c r="H671" s="11" t="s">
        <v>11</v>
      </c>
      <c r="I671" s="11" t="s">
        <v>23</v>
      </c>
      <c r="J671" s="33" t="str">
        <f t="shared" si="20"/>
        <v>19-Oct-1987</v>
      </c>
      <c r="K671" s="11">
        <f t="shared" si="21"/>
        <v>35</v>
      </c>
    </row>
    <row r="672" spans="1:11" x14ac:dyDescent="0.25">
      <c r="A672" s="11" t="s">
        <v>704</v>
      </c>
      <c r="B672" s="11">
        <v>1972</v>
      </c>
      <c r="C672" s="11" t="s">
        <v>35</v>
      </c>
      <c r="D672" s="29">
        <v>21</v>
      </c>
      <c r="E672" s="11">
        <v>0</v>
      </c>
      <c r="F672" s="20">
        <v>5741.67</v>
      </c>
      <c r="G672" s="11" t="s">
        <v>11</v>
      </c>
      <c r="H672" s="11" t="s">
        <v>12</v>
      </c>
      <c r="I672" s="11" t="s">
        <v>13</v>
      </c>
      <c r="J672" s="33" t="str">
        <f t="shared" si="20"/>
        <v>21-Aug-1972</v>
      </c>
      <c r="K672" s="11">
        <f t="shared" si="21"/>
        <v>50</v>
      </c>
    </row>
    <row r="673" spans="1:11" x14ac:dyDescent="0.25">
      <c r="A673" s="11" t="s">
        <v>705</v>
      </c>
      <c r="B673" s="11">
        <v>1993</v>
      </c>
      <c r="C673" s="11" t="s">
        <v>18</v>
      </c>
      <c r="D673" s="29">
        <v>10</v>
      </c>
      <c r="E673" s="11">
        <v>0</v>
      </c>
      <c r="F673" s="20">
        <v>5748.13</v>
      </c>
      <c r="G673" s="11" t="s">
        <v>11</v>
      </c>
      <c r="H673" s="11" t="s">
        <v>16</v>
      </c>
      <c r="I673" s="11" t="s">
        <v>300</v>
      </c>
      <c r="J673" s="33" t="str">
        <f t="shared" si="20"/>
        <v>10-Jun-1993</v>
      </c>
      <c r="K673" s="11">
        <f t="shared" si="21"/>
        <v>29</v>
      </c>
    </row>
    <row r="674" spans="1:11" x14ac:dyDescent="0.25">
      <c r="A674" s="11" t="s">
        <v>706</v>
      </c>
      <c r="B674" s="11">
        <v>1983</v>
      </c>
      <c r="C674" s="11" t="s">
        <v>35</v>
      </c>
      <c r="D674" s="29">
        <v>30</v>
      </c>
      <c r="E674" s="11">
        <v>0</v>
      </c>
      <c r="F674" s="20">
        <v>5757.41</v>
      </c>
      <c r="G674" s="11" t="s">
        <v>11</v>
      </c>
      <c r="H674" s="11" t="s">
        <v>12</v>
      </c>
      <c r="I674" s="11" t="s">
        <v>166</v>
      </c>
      <c r="J674" s="33" t="str">
        <f t="shared" si="20"/>
        <v>30-Aug-1983</v>
      </c>
      <c r="K674" s="11">
        <f t="shared" si="21"/>
        <v>39</v>
      </c>
    </row>
    <row r="675" spans="1:11" x14ac:dyDescent="0.25">
      <c r="A675" s="11" t="s">
        <v>707</v>
      </c>
      <c r="B675" s="11">
        <v>2004</v>
      </c>
      <c r="C675" s="11" t="s">
        <v>15</v>
      </c>
      <c r="D675" s="29">
        <v>1</v>
      </c>
      <c r="E675" s="11">
        <v>0</v>
      </c>
      <c r="F675" s="20">
        <v>5778.71</v>
      </c>
      <c r="G675" s="11" t="s">
        <v>11</v>
      </c>
      <c r="H675" s="11" t="s">
        <v>12</v>
      </c>
      <c r="I675" s="11" t="s">
        <v>632</v>
      </c>
      <c r="J675" s="33" t="str">
        <f t="shared" si="20"/>
        <v>01-Nov-2004</v>
      </c>
      <c r="K675" s="11">
        <f t="shared" si="21"/>
        <v>18</v>
      </c>
    </row>
    <row r="676" spans="1:11" x14ac:dyDescent="0.25">
      <c r="A676" s="11" t="s">
        <v>708</v>
      </c>
      <c r="B676" s="11">
        <v>1980</v>
      </c>
      <c r="C676" s="11" t="s">
        <v>20</v>
      </c>
      <c r="D676" s="29">
        <v>18</v>
      </c>
      <c r="E676" s="11">
        <v>2</v>
      </c>
      <c r="F676" s="20">
        <v>5807.06</v>
      </c>
      <c r="G676" s="11" t="s">
        <v>11</v>
      </c>
      <c r="H676" s="11" t="s">
        <v>12</v>
      </c>
      <c r="I676" s="11" t="s">
        <v>13</v>
      </c>
      <c r="J676" s="33" t="str">
        <f t="shared" si="20"/>
        <v>18-Sep-1980</v>
      </c>
      <c r="K676" s="11">
        <f t="shared" si="21"/>
        <v>42</v>
      </c>
    </row>
    <row r="677" spans="1:11" x14ac:dyDescent="0.25">
      <c r="A677" s="11" t="s">
        <v>709</v>
      </c>
      <c r="B677" s="11">
        <v>1972</v>
      </c>
      <c r="C677" s="11" t="s">
        <v>15</v>
      </c>
      <c r="D677" s="29">
        <v>2</v>
      </c>
      <c r="E677" s="11">
        <v>0</v>
      </c>
      <c r="F677" s="20">
        <v>5812.9</v>
      </c>
      <c r="G677" s="11" t="s">
        <v>11</v>
      </c>
      <c r="H677" s="11" t="s">
        <v>11</v>
      </c>
      <c r="I677" s="11" t="s">
        <v>13</v>
      </c>
      <c r="J677" s="33" t="str">
        <f t="shared" si="20"/>
        <v>02-Nov-1972</v>
      </c>
      <c r="K677" s="11">
        <f t="shared" si="21"/>
        <v>50</v>
      </c>
    </row>
    <row r="678" spans="1:11" x14ac:dyDescent="0.25">
      <c r="A678" s="11" t="s">
        <v>710</v>
      </c>
      <c r="B678" s="11">
        <v>2002</v>
      </c>
      <c r="C678" s="11" t="s">
        <v>10</v>
      </c>
      <c r="D678" s="29">
        <v>22</v>
      </c>
      <c r="E678" s="11">
        <v>0</v>
      </c>
      <c r="F678" s="20">
        <v>5816.58</v>
      </c>
      <c r="G678" s="11" t="s">
        <v>11</v>
      </c>
      <c r="H678" s="11" t="s">
        <v>11</v>
      </c>
      <c r="I678" s="11" t="s">
        <v>535</v>
      </c>
      <c r="J678" s="33" t="str">
        <f t="shared" si="20"/>
        <v>22-Jul-2002</v>
      </c>
      <c r="K678" s="11">
        <f t="shared" si="21"/>
        <v>20</v>
      </c>
    </row>
    <row r="679" spans="1:11" x14ac:dyDescent="0.25">
      <c r="A679" s="11" t="s">
        <v>711</v>
      </c>
      <c r="B679" s="11">
        <v>1971</v>
      </c>
      <c r="C679" s="11" t="s">
        <v>20</v>
      </c>
      <c r="D679" s="29">
        <v>27</v>
      </c>
      <c r="E679" s="11">
        <v>0</v>
      </c>
      <c r="F679" s="20">
        <v>5832.6</v>
      </c>
      <c r="G679" s="11" t="s">
        <v>11</v>
      </c>
      <c r="H679" s="11" t="s">
        <v>12</v>
      </c>
      <c r="I679" s="11" t="s">
        <v>23</v>
      </c>
      <c r="J679" s="33" t="str">
        <f t="shared" si="20"/>
        <v>27-Sep-1971</v>
      </c>
      <c r="K679" s="11">
        <f t="shared" si="21"/>
        <v>51</v>
      </c>
    </row>
    <row r="680" spans="1:11" x14ac:dyDescent="0.25">
      <c r="A680" s="11" t="s">
        <v>712</v>
      </c>
      <c r="B680" s="11">
        <v>1987</v>
      </c>
      <c r="C680" s="11" t="s">
        <v>10</v>
      </c>
      <c r="D680" s="29">
        <v>27</v>
      </c>
      <c r="E680" s="11">
        <v>2</v>
      </c>
      <c r="F680" s="20">
        <v>5836.52</v>
      </c>
      <c r="G680" s="11" t="s">
        <v>11</v>
      </c>
      <c r="H680" s="11" t="s">
        <v>12</v>
      </c>
      <c r="I680" s="11" t="s">
        <v>13</v>
      </c>
      <c r="J680" s="33" t="str">
        <f t="shared" si="20"/>
        <v>27-Jul-1987</v>
      </c>
      <c r="K680" s="11">
        <f t="shared" si="21"/>
        <v>35</v>
      </c>
    </row>
    <row r="681" spans="1:11" x14ac:dyDescent="0.25">
      <c r="A681" s="11" t="s">
        <v>713</v>
      </c>
      <c r="B681" s="11">
        <v>1995</v>
      </c>
      <c r="C681" s="11" t="s">
        <v>35</v>
      </c>
      <c r="D681" s="29">
        <v>20</v>
      </c>
      <c r="E681" s="11">
        <v>0</v>
      </c>
      <c r="F681" s="20">
        <v>5843.99</v>
      </c>
      <c r="G681" s="11" t="s">
        <v>11</v>
      </c>
      <c r="H681" s="11" t="s">
        <v>11</v>
      </c>
      <c r="I681" s="11" t="s">
        <v>200</v>
      </c>
      <c r="J681" s="33" t="str">
        <f t="shared" si="20"/>
        <v>20-Aug-1995</v>
      </c>
      <c r="K681" s="11">
        <f t="shared" si="21"/>
        <v>27</v>
      </c>
    </row>
    <row r="682" spans="1:11" x14ac:dyDescent="0.25">
      <c r="A682" s="11" t="s">
        <v>714</v>
      </c>
      <c r="B682" s="11">
        <v>1987</v>
      </c>
      <c r="C682" s="11" t="s">
        <v>20</v>
      </c>
      <c r="D682" s="29">
        <v>30</v>
      </c>
      <c r="E682" s="11">
        <v>2</v>
      </c>
      <c r="F682" s="20">
        <v>5846.92</v>
      </c>
      <c r="G682" s="11" t="s">
        <v>11</v>
      </c>
      <c r="H682" s="11" t="s">
        <v>11</v>
      </c>
      <c r="I682" s="11" t="s">
        <v>13</v>
      </c>
      <c r="J682" s="33" t="str">
        <f t="shared" si="20"/>
        <v>30-Sep-1987</v>
      </c>
      <c r="K682" s="11">
        <f t="shared" si="21"/>
        <v>35</v>
      </c>
    </row>
    <row r="683" spans="1:11" x14ac:dyDescent="0.25">
      <c r="A683" s="11" t="s">
        <v>715</v>
      </c>
      <c r="B683" s="11">
        <v>1985</v>
      </c>
      <c r="C683" s="11" t="s">
        <v>18</v>
      </c>
      <c r="D683" s="29">
        <v>18</v>
      </c>
      <c r="E683" s="11">
        <v>3</v>
      </c>
      <c r="F683" s="20">
        <v>5847.24</v>
      </c>
      <c r="G683" s="11" t="s">
        <v>11</v>
      </c>
      <c r="H683" s="11" t="s">
        <v>16</v>
      </c>
      <c r="I683" s="11" t="s">
        <v>13</v>
      </c>
      <c r="J683" s="33" t="str">
        <f t="shared" si="20"/>
        <v>18-Jun-1985</v>
      </c>
      <c r="K683" s="11">
        <f t="shared" si="21"/>
        <v>37</v>
      </c>
    </row>
    <row r="684" spans="1:11" x14ac:dyDescent="0.25">
      <c r="A684" s="11" t="s">
        <v>716</v>
      </c>
      <c r="B684" s="11">
        <v>1984</v>
      </c>
      <c r="C684" s="11" t="s">
        <v>15</v>
      </c>
      <c r="D684" s="29">
        <v>22</v>
      </c>
      <c r="E684" s="11">
        <v>1</v>
      </c>
      <c r="F684" s="20">
        <v>5855.9</v>
      </c>
      <c r="G684" s="11" t="s">
        <v>11</v>
      </c>
      <c r="H684" s="11" t="s">
        <v>12</v>
      </c>
      <c r="I684" s="11" t="s">
        <v>23</v>
      </c>
      <c r="J684" s="33" t="str">
        <f t="shared" si="20"/>
        <v>22-Nov-1984</v>
      </c>
      <c r="K684" s="11">
        <f t="shared" si="21"/>
        <v>38</v>
      </c>
    </row>
    <row r="685" spans="1:11" x14ac:dyDescent="0.25">
      <c r="A685" s="11" t="s">
        <v>717</v>
      </c>
      <c r="B685" s="11">
        <v>1993</v>
      </c>
      <c r="C685" s="11" t="s">
        <v>37</v>
      </c>
      <c r="D685" s="29">
        <v>19</v>
      </c>
      <c r="E685" s="11">
        <v>0</v>
      </c>
      <c r="F685" s="20">
        <v>5877.02</v>
      </c>
      <c r="G685" s="11" t="s">
        <v>11</v>
      </c>
      <c r="H685" s="11" t="s">
        <v>11</v>
      </c>
      <c r="I685" s="11" t="s">
        <v>300</v>
      </c>
      <c r="J685" s="33" t="str">
        <f t="shared" si="20"/>
        <v>19-Oct-1993</v>
      </c>
      <c r="K685" s="11">
        <f t="shared" si="21"/>
        <v>29</v>
      </c>
    </row>
    <row r="686" spans="1:11" x14ac:dyDescent="0.25">
      <c r="A686" s="11" t="s">
        <v>718</v>
      </c>
      <c r="B686" s="11">
        <v>1982</v>
      </c>
      <c r="C686" s="11" t="s">
        <v>10</v>
      </c>
      <c r="D686" s="29">
        <v>8</v>
      </c>
      <c r="E686" s="11">
        <v>0</v>
      </c>
      <c r="F686" s="20">
        <v>5910.94</v>
      </c>
      <c r="G686" s="11" t="s">
        <v>11</v>
      </c>
      <c r="H686" s="11" t="s">
        <v>16</v>
      </c>
      <c r="I686" s="11" t="s">
        <v>42</v>
      </c>
      <c r="J686" s="33" t="str">
        <f t="shared" si="20"/>
        <v>08-Jul-1982</v>
      </c>
      <c r="K686" s="11">
        <f t="shared" si="21"/>
        <v>40</v>
      </c>
    </row>
    <row r="687" spans="1:11" x14ac:dyDescent="0.25">
      <c r="A687" s="11" t="s">
        <v>719</v>
      </c>
      <c r="B687" s="11">
        <v>1982</v>
      </c>
      <c r="C687" s="11" t="s">
        <v>30</v>
      </c>
      <c r="D687" s="29">
        <v>21</v>
      </c>
      <c r="E687" s="11">
        <v>0</v>
      </c>
      <c r="F687" s="20">
        <v>5920.1</v>
      </c>
      <c r="G687" s="11" t="s">
        <v>11</v>
      </c>
      <c r="H687" s="11" t="s">
        <v>16</v>
      </c>
      <c r="I687" s="11" t="s">
        <v>13</v>
      </c>
      <c r="J687" s="33" t="str">
        <f t="shared" si="20"/>
        <v>21-Dec-1982</v>
      </c>
      <c r="K687" s="11">
        <f t="shared" si="21"/>
        <v>40</v>
      </c>
    </row>
    <row r="688" spans="1:11" x14ac:dyDescent="0.25">
      <c r="A688" s="11" t="s">
        <v>720</v>
      </c>
      <c r="B688" s="11">
        <v>1987</v>
      </c>
      <c r="C688" s="11" t="s">
        <v>10</v>
      </c>
      <c r="D688" s="29">
        <v>29</v>
      </c>
      <c r="E688" s="11">
        <v>3</v>
      </c>
      <c r="F688" s="20">
        <v>5926.85</v>
      </c>
      <c r="G688" s="11" t="s">
        <v>12</v>
      </c>
      <c r="H688" s="11" t="s">
        <v>12</v>
      </c>
      <c r="I688" s="11" t="s">
        <v>42</v>
      </c>
      <c r="J688" s="33" t="str">
        <f t="shared" si="20"/>
        <v>29-Jul-1987</v>
      </c>
      <c r="K688" s="11">
        <f t="shared" si="21"/>
        <v>35</v>
      </c>
    </row>
    <row r="689" spans="1:11" x14ac:dyDescent="0.25">
      <c r="A689" s="11" t="s">
        <v>721</v>
      </c>
      <c r="B689" s="11">
        <v>1993</v>
      </c>
      <c r="C689" s="11" t="s">
        <v>35</v>
      </c>
      <c r="D689" s="29">
        <v>13</v>
      </c>
      <c r="E689" s="11">
        <v>0</v>
      </c>
      <c r="F689" s="20">
        <v>5926.93</v>
      </c>
      <c r="G689" s="11" t="s">
        <v>11</v>
      </c>
      <c r="H689" s="11" t="s">
        <v>11</v>
      </c>
      <c r="I689" s="11" t="s">
        <v>200</v>
      </c>
      <c r="J689" s="33" t="str">
        <f t="shared" si="20"/>
        <v>13-Aug-1993</v>
      </c>
      <c r="K689" s="11">
        <f t="shared" si="21"/>
        <v>29</v>
      </c>
    </row>
    <row r="690" spans="1:11" x14ac:dyDescent="0.25">
      <c r="A690" s="11" t="s">
        <v>722</v>
      </c>
      <c r="B690" s="11">
        <v>1994</v>
      </c>
      <c r="C690" s="11" t="s">
        <v>10</v>
      </c>
      <c r="D690" s="29">
        <v>30</v>
      </c>
      <c r="E690" s="11">
        <v>0</v>
      </c>
      <c r="F690" s="20">
        <v>5927.65</v>
      </c>
      <c r="G690" s="11" t="s">
        <v>11</v>
      </c>
      <c r="H690" s="11" t="s">
        <v>16</v>
      </c>
      <c r="I690" s="11" t="s">
        <v>23</v>
      </c>
      <c r="J690" s="33" t="str">
        <f t="shared" si="20"/>
        <v>30-Jul-1994</v>
      </c>
      <c r="K690" s="11">
        <f t="shared" si="21"/>
        <v>28</v>
      </c>
    </row>
    <row r="691" spans="1:11" x14ac:dyDescent="0.25">
      <c r="A691" s="11" t="s">
        <v>723</v>
      </c>
      <c r="B691" s="11">
        <v>1987</v>
      </c>
      <c r="C691" s="11" t="s">
        <v>10</v>
      </c>
      <c r="D691" s="29">
        <v>14</v>
      </c>
      <c r="E691" s="11">
        <v>3</v>
      </c>
      <c r="F691" s="20">
        <v>5934.38</v>
      </c>
      <c r="G691" s="11" t="s">
        <v>12</v>
      </c>
      <c r="H691" s="11" t="s">
        <v>11</v>
      </c>
      <c r="I691" s="11" t="s">
        <v>13</v>
      </c>
      <c r="J691" s="33" t="str">
        <f t="shared" si="20"/>
        <v>14-Jul-1987</v>
      </c>
      <c r="K691" s="11">
        <f t="shared" si="21"/>
        <v>35</v>
      </c>
    </row>
    <row r="692" spans="1:11" x14ac:dyDescent="0.25">
      <c r="A692" s="11" t="s">
        <v>724</v>
      </c>
      <c r="B692" s="11">
        <v>2003</v>
      </c>
      <c r="C692" s="11" t="s">
        <v>35</v>
      </c>
      <c r="D692" s="29">
        <v>13</v>
      </c>
      <c r="E692" s="11">
        <v>0</v>
      </c>
      <c r="F692" s="20">
        <v>5957.35</v>
      </c>
      <c r="G692" s="11" t="s">
        <v>11</v>
      </c>
      <c r="H692" s="11" t="s">
        <v>11</v>
      </c>
      <c r="I692" s="11" t="s">
        <v>23</v>
      </c>
      <c r="J692" s="33" t="str">
        <f t="shared" si="20"/>
        <v>13-Aug-2003</v>
      </c>
      <c r="K692" s="11">
        <f t="shared" si="21"/>
        <v>19</v>
      </c>
    </row>
    <row r="693" spans="1:11" x14ac:dyDescent="0.25">
      <c r="A693" s="11" t="s">
        <v>725</v>
      </c>
      <c r="B693" s="11">
        <v>2004</v>
      </c>
      <c r="C693" s="11" t="s">
        <v>10</v>
      </c>
      <c r="D693" s="29">
        <v>15</v>
      </c>
      <c r="E693" s="11">
        <v>0</v>
      </c>
      <c r="F693" s="20">
        <v>5960.91</v>
      </c>
      <c r="G693" s="11" t="s">
        <v>11</v>
      </c>
      <c r="H693" s="11" t="s">
        <v>16</v>
      </c>
      <c r="I693" s="11" t="s">
        <v>535</v>
      </c>
      <c r="J693" s="33" t="str">
        <f t="shared" si="20"/>
        <v>15-Jul-2004</v>
      </c>
      <c r="K693" s="11">
        <f t="shared" si="21"/>
        <v>18</v>
      </c>
    </row>
    <row r="694" spans="1:11" x14ac:dyDescent="0.25">
      <c r="A694" s="11" t="s">
        <v>726</v>
      </c>
      <c r="B694" s="11">
        <v>1980</v>
      </c>
      <c r="C694" s="11" t="s">
        <v>35</v>
      </c>
      <c r="D694" s="29">
        <v>5</v>
      </c>
      <c r="E694" s="11">
        <v>0</v>
      </c>
      <c r="F694" s="20">
        <v>5966.89</v>
      </c>
      <c r="G694" s="11" t="s">
        <v>11</v>
      </c>
      <c r="H694" s="11" t="s">
        <v>12</v>
      </c>
      <c r="I694" s="11" t="s">
        <v>13</v>
      </c>
      <c r="J694" s="33" t="str">
        <f t="shared" si="20"/>
        <v>05-Aug-1980</v>
      </c>
      <c r="K694" s="11">
        <f t="shared" si="21"/>
        <v>42</v>
      </c>
    </row>
    <row r="695" spans="1:11" x14ac:dyDescent="0.25">
      <c r="A695" s="11" t="s">
        <v>727</v>
      </c>
      <c r="B695" s="11">
        <v>1980</v>
      </c>
      <c r="C695" s="11" t="s">
        <v>10</v>
      </c>
      <c r="D695" s="29">
        <v>21</v>
      </c>
      <c r="E695" s="11">
        <v>0</v>
      </c>
      <c r="F695" s="20">
        <v>5969.72</v>
      </c>
      <c r="G695" s="11" t="s">
        <v>12</v>
      </c>
      <c r="H695" s="11" t="s">
        <v>12</v>
      </c>
      <c r="I695" s="11" t="s">
        <v>42</v>
      </c>
      <c r="J695" s="33" t="str">
        <f t="shared" si="20"/>
        <v>21-Jul-1980</v>
      </c>
      <c r="K695" s="11">
        <f t="shared" si="21"/>
        <v>42</v>
      </c>
    </row>
    <row r="696" spans="1:11" x14ac:dyDescent="0.25">
      <c r="A696" s="11" t="s">
        <v>728</v>
      </c>
      <c r="B696" s="11">
        <v>1989</v>
      </c>
      <c r="C696" s="11" t="s">
        <v>10</v>
      </c>
      <c r="D696" s="29">
        <v>22</v>
      </c>
      <c r="E696" s="11">
        <v>3</v>
      </c>
      <c r="F696" s="20">
        <v>5972.38</v>
      </c>
      <c r="G696" s="11" t="s">
        <v>11</v>
      </c>
      <c r="H696" s="11" t="s">
        <v>11</v>
      </c>
      <c r="I696" s="11" t="s">
        <v>42</v>
      </c>
      <c r="J696" s="33" t="str">
        <f t="shared" si="20"/>
        <v>22-Jul-1989</v>
      </c>
      <c r="K696" s="11">
        <f t="shared" si="21"/>
        <v>33</v>
      </c>
    </row>
    <row r="697" spans="1:11" x14ac:dyDescent="0.25">
      <c r="A697" s="11" t="s">
        <v>729</v>
      </c>
      <c r="B697" s="11">
        <v>1984</v>
      </c>
      <c r="C697" s="11" t="s">
        <v>20</v>
      </c>
      <c r="D697" s="29">
        <v>19</v>
      </c>
      <c r="E697" s="11">
        <v>1</v>
      </c>
      <c r="F697" s="20">
        <v>5974.38</v>
      </c>
      <c r="G697" s="11" t="s">
        <v>11</v>
      </c>
      <c r="H697" s="11" t="s">
        <v>12</v>
      </c>
      <c r="I697" s="11" t="s">
        <v>13</v>
      </c>
      <c r="J697" s="33" t="str">
        <f t="shared" si="20"/>
        <v>19-Sep-1984</v>
      </c>
      <c r="K697" s="11">
        <f t="shared" si="21"/>
        <v>38</v>
      </c>
    </row>
    <row r="698" spans="1:11" x14ac:dyDescent="0.25">
      <c r="A698" s="11" t="s">
        <v>730</v>
      </c>
      <c r="B698" s="11">
        <v>1984</v>
      </c>
      <c r="C698" s="11" t="s">
        <v>15</v>
      </c>
      <c r="D698" s="29">
        <v>11</v>
      </c>
      <c r="E698" s="11">
        <v>1</v>
      </c>
      <c r="F698" s="20">
        <v>5976.83</v>
      </c>
      <c r="G698" s="11" t="s">
        <v>11</v>
      </c>
      <c r="H698" s="11" t="s">
        <v>11</v>
      </c>
      <c r="I698" s="11" t="s">
        <v>13</v>
      </c>
      <c r="J698" s="33" t="str">
        <f t="shared" si="20"/>
        <v>11-Nov-1984</v>
      </c>
      <c r="K698" s="11">
        <f t="shared" si="21"/>
        <v>38</v>
      </c>
    </row>
    <row r="699" spans="1:11" x14ac:dyDescent="0.25">
      <c r="A699" s="11" t="s">
        <v>731</v>
      </c>
      <c r="B699" s="11">
        <v>1970</v>
      </c>
      <c r="C699" s="11" t="s">
        <v>18</v>
      </c>
      <c r="D699" s="29">
        <v>25</v>
      </c>
      <c r="E699" s="11">
        <v>0</v>
      </c>
      <c r="F699" s="20">
        <v>5979.66</v>
      </c>
      <c r="G699" s="11" t="s">
        <v>11</v>
      </c>
      <c r="H699" s="11" t="s">
        <v>12</v>
      </c>
      <c r="I699" s="11" t="s">
        <v>13</v>
      </c>
      <c r="J699" s="33" t="str">
        <f t="shared" si="20"/>
        <v>25-Jun-1970</v>
      </c>
      <c r="K699" s="11">
        <f t="shared" si="21"/>
        <v>52</v>
      </c>
    </row>
    <row r="700" spans="1:11" x14ac:dyDescent="0.25">
      <c r="A700" s="11" t="s">
        <v>732</v>
      </c>
      <c r="B700" s="11">
        <v>1980</v>
      </c>
      <c r="C700" s="11" t="s">
        <v>37</v>
      </c>
      <c r="D700" s="29">
        <v>10</v>
      </c>
      <c r="E700" s="11">
        <v>0</v>
      </c>
      <c r="F700" s="20">
        <v>5979.73</v>
      </c>
      <c r="G700" s="11" t="s">
        <v>11</v>
      </c>
      <c r="H700" s="11" t="s">
        <v>11</v>
      </c>
      <c r="I700" s="11" t="s">
        <v>42</v>
      </c>
      <c r="J700" s="33" t="str">
        <f t="shared" si="20"/>
        <v>10-Oct-1980</v>
      </c>
      <c r="K700" s="11">
        <f t="shared" si="21"/>
        <v>42</v>
      </c>
    </row>
    <row r="701" spans="1:11" x14ac:dyDescent="0.25">
      <c r="A701" s="11" t="s">
        <v>733</v>
      </c>
      <c r="B701" s="11">
        <v>1974</v>
      </c>
      <c r="C701" s="11" t="s">
        <v>37</v>
      </c>
      <c r="D701" s="29">
        <v>11</v>
      </c>
      <c r="E701" s="11">
        <v>0</v>
      </c>
      <c r="F701" s="20">
        <v>5979.99</v>
      </c>
      <c r="G701" s="11" t="s">
        <v>11</v>
      </c>
      <c r="H701" s="11" t="s">
        <v>12</v>
      </c>
      <c r="I701" s="11" t="s">
        <v>13</v>
      </c>
      <c r="J701" s="33" t="str">
        <f t="shared" si="20"/>
        <v>11-Oct-1974</v>
      </c>
      <c r="K701" s="11">
        <f t="shared" si="21"/>
        <v>48</v>
      </c>
    </row>
    <row r="702" spans="1:11" x14ac:dyDescent="0.25">
      <c r="A702" s="11" t="s">
        <v>734</v>
      </c>
      <c r="B702" s="11">
        <v>1988</v>
      </c>
      <c r="C702" s="11" t="s">
        <v>18</v>
      </c>
      <c r="D702" s="29">
        <v>10</v>
      </c>
      <c r="E702" s="11">
        <v>2</v>
      </c>
      <c r="F702" s="20">
        <v>5989.52</v>
      </c>
      <c r="G702" s="11" t="s">
        <v>11</v>
      </c>
      <c r="H702" s="11" t="s">
        <v>16</v>
      </c>
      <c r="I702" s="11" t="s">
        <v>23</v>
      </c>
      <c r="J702" s="33" t="str">
        <f t="shared" si="20"/>
        <v>10-Jun-1988</v>
      </c>
      <c r="K702" s="11">
        <f t="shared" si="21"/>
        <v>34</v>
      </c>
    </row>
    <row r="703" spans="1:11" x14ac:dyDescent="0.25">
      <c r="A703" s="11" t="s">
        <v>735</v>
      </c>
      <c r="B703" s="11">
        <v>1974</v>
      </c>
      <c r="C703" s="11" t="s">
        <v>35</v>
      </c>
      <c r="D703" s="29">
        <v>17</v>
      </c>
      <c r="E703" s="11">
        <v>0</v>
      </c>
      <c r="F703" s="20">
        <v>5990.17</v>
      </c>
      <c r="G703" s="11" t="s">
        <v>11</v>
      </c>
      <c r="H703" s="11" t="s">
        <v>11</v>
      </c>
      <c r="I703" s="11" t="s">
        <v>13</v>
      </c>
      <c r="J703" s="33" t="str">
        <f t="shared" si="20"/>
        <v>17-Aug-1974</v>
      </c>
      <c r="K703" s="11">
        <f t="shared" si="21"/>
        <v>48</v>
      </c>
    </row>
    <row r="704" spans="1:11" x14ac:dyDescent="0.25">
      <c r="A704" s="11" t="s">
        <v>736</v>
      </c>
      <c r="B704" s="11">
        <v>1980</v>
      </c>
      <c r="C704" s="11" t="s">
        <v>35</v>
      </c>
      <c r="D704" s="29">
        <v>8</v>
      </c>
      <c r="E704" s="11">
        <v>2</v>
      </c>
      <c r="F704" s="20">
        <v>5993.62</v>
      </c>
      <c r="G704" s="11" t="s">
        <v>11</v>
      </c>
      <c r="H704" s="11" t="s">
        <v>12</v>
      </c>
      <c r="I704" s="11" t="s">
        <v>13</v>
      </c>
      <c r="J704" s="33" t="str">
        <f t="shared" si="20"/>
        <v>08-Aug-1980</v>
      </c>
      <c r="K704" s="11">
        <f t="shared" si="21"/>
        <v>42</v>
      </c>
    </row>
    <row r="705" spans="1:11" x14ac:dyDescent="0.25">
      <c r="A705" s="11" t="s">
        <v>737</v>
      </c>
      <c r="B705" s="11">
        <v>1989</v>
      </c>
      <c r="C705" s="11" t="s">
        <v>35</v>
      </c>
      <c r="D705" s="29">
        <v>16</v>
      </c>
      <c r="E705" s="11">
        <v>4</v>
      </c>
      <c r="F705" s="20">
        <v>6059.17</v>
      </c>
      <c r="G705" s="11" t="s">
        <v>11</v>
      </c>
      <c r="H705" s="11" t="s">
        <v>16</v>
      </c>
      <c r="I705" s="11" t="s">
        <v>42</v>
      </c>
      <c r="J705" s="33" t="str">
        <f t="shared" si="20"/>
        <v>16-Aug-1989</v>
      </c>
      <c r="K705" s="11">
        <f t="shared" si="21"/>
        <v>33</v>
      </c>
    </row>
    <row r="706" spans="1:11" x14ac:dyDescent="0.25">
      <c r="A706" s="11" t="s">
        <v>738</v>
      </c>
      <c r="B706" s="11">
        <v>1996</v>
      </c>
      <c r="C706" s="11" t="s">
        <v>10</v>
      </c>
      <c r="D706" s="29">
        <v>28</v>
      </c>
      <c r="E706" s="11">
        <v>0</v>
      </c>
      <c r="F706" s="20">
        <v>6061.8</v>
      </c>
      <c r="G706" s="11" t="s">
        <v>11</v>
      </c>
      <c r="H706" s="11" t="s">
        <v>12</v>
      </c>
      <c r="I706" s="11" t="s">
        <v>23</v>
      </c>
      <c r="J706" s="33" t="str">
        <f t="shared" ref="J706:J769" si="22">TEXT(CONCATENATE(D706,C706,B706,),"DD-MMM-YYYY")</f>
        <v>28-Jul-1996</v>
      </c>
      <c r="K706" s="11">
        <f t="shared" si="21"/>
        <v>26</v>
      </c>
    </row>
    <row r="707" spans="1:11" x14ac:dyDescent="0.25">
      <c r="A707" s="11" t="s">
        <v>739</v>
      </c>
      <c r="B707" s="11">
        <v>1994</v>
      </c>
      <c r="C707" s="11" t="s">
        <v>15</v>
      </c>
      <c r="D707" s="29">
        <v>8</v>
      </c>
      <c r="E707" s="11">
        <v>0</v>
      </c>
      <c r="F707" s="20">
        <v>6064.37</v>
      </c>
      <c r="G707" s="11" t="s">
        <v>11</v>
      </c>
      <c r="H707" s="11" t="s">
        <v>11</v>
      </c>
      <c r="I707" s="11" t="s">
        <v>42</v>
      </c>
      <c r="J707" s="33" t="str">
        <f t="shared" si="22"/>
        <v>08-Nov-1994</v>
      </c>
      <c r="K707" s="11">
        <f t="shared" ref="K707:K770" si="23">DATEDIF(J707, "2023-06-08", "Y")</f>
        <v>28</v>
      </c>
    </row>
    <row r="708" spans="1:11" x14ac:dyDescent="0.25">
      <c r="A708" s="11" t="s">
        <v>740</v>
      </c>
      <c r="B708" s="11">
        <v>1984</v>
      </c>
      <c r="C708" s="11" t="s">
        <v>20</v>
      </c>
      <c r="D708" s="29">
        <v>21</v>
      </c>
      <c r="E708" s="11">
        <v>1</v>
      </c>
      <c r="F708" s="20">
        <v>6067.13</v>
      </c>
      <c r="G708" s="11" t="s">
        <v>12</v>
      </c>
      <c r="H708" s="11" t="s">
        <v>16</v>
      </c>
      <c r="I708" s="11" t="s">
        <v>168</v>
      </c>
      <c r="J708" s="33" t="str">
        <f t="shared" si="22"/>
        <v>21-Sep-1984</v>
      </c>
      <c r="K708" s="11">
        <f t="shared" si="23"/>
        <v>38</v>
      </c>
    </row>
    <row r="709" spans="1:11" x14ac:dyDescent="0.25">
      <c r="A709" s="11" t="s">
        <v>741</v>
      </c>
      <c r="B709" s="11">
        <v>1979</v>
      </c>
      <c r="C709" s="11" t="s">
        <v>35</v>
      </c>
      <c r="D709" s="29">
        <v>8</v>
      </c>
      <c r="E709" s="11">
        <v>2</v>
      </c>
      <c r="F709" s="20">
        <v>6074.37</v>
      </c>
      <c r="G709" s="11" t="s">
        <v>11</v>
      </c>
      <c r="H709" s="11" t="s">
        <v>11</v>
      </c>
      <c r="I709" s="11" t="s">
        <v>23</v>
      </c>
      <c r="J709" s="33" t="str">
        <f t="shared" si="22"/>
        <v>08-Aug-1979</v>
      </c>
      <c r="K709" s="11">
        <f t="shared" si="23"/>
        <v>43</v>
      </c>
    </row>
    <row r="710" spans="1:11" x14ac:dyDescent="0.25">
      <c r="A710" s="11" t="s">
        <v>742</v>
      </c>
      <c r="B710" s="11">
        <v>1984</v>
      </c>
      <c r="C710" s="11" t="s">
        <v>37</v>
      </c>
      <c r="D710" s="29">
        <v>14</v>
      </c>
      <c r="E710" s="11">
        <v>1</v>
      </c>
      <c r="F710" s="20">
        <v>6079.67</v>
      </c>
      <c r="G710" s="11" t="s">
        <v>16</v>
      </c>
      <c r="H710" s="11" t="s">
        <v>16</v>
      </c>
      <c r="I710" s="11" t="s">
        <v>276</v>
      </c>
      <c r="J710" s="33" t="str">
        <f t="shared" si="22"/>
        <v>14-Oct-1984</v>
      </c>
      <c r="K710" s="11">
        <f t="shared" si="23"/>
        <v>38</v>
      </c>
    </row>
    <row r="711" spans="1:11" x14ac:dyDescent="0.25">
      <c r="A711" s="11" t="s">
        <v>743</v>
      </c>
      <c r="B711" s="11">
        <v>1984</v>
      </c>
      <c r="C711" s="11" t="s">
        <v>10</v>
      </c>
      <c r="D711" s="29">
        <v>25</v>
      </c>
      <c r="E711" s="11">
        <v>2</v>
      </c>
      <c r="F711" s="20">
        <v>6082.41</v>
      </c>
      <c r="G711" s="11" t="s">
        <v>16</v>
      </c>
      <c r="H711" s="11" t="s">
        <v>11</v>
      </c>
      <c r="I711" s="11" t="s">
        <v>42</v>
      </c>
      <c r="J711" s="33" t="str">
        <f t="shared" si="22"/>
        <v>25-Jul-1984</v>
      </c>
      <c r="K711" s="11">
        <f t="shared" si="23"/>
        <v>38</v>
      </c>
    </row>
    <row r="712" spans="1:11" x14ac:dyDescent="0.25">
      <c r="A712" s="11" t="s">
        <v>744</v>
      </c>
      <c r="B712" s="11">
        <v>1970</v>
      </c>
      <c r="C712" s="11" t="s">
        <v>18</v>
      </c>
      <c r="D712" s="29">
        <v>9</v>
      </c>
      <c r="E712" s="11">
        <v>0</v>
      </c>
      <c r="F712" s="20">
        <v>6098.38</v>
      </c>
      <c r="G712" s="11" t="s">
        <v>11</v>
      </c>
      <c r="H712" s="11" t="s">
        <v>11</v>
      </c>
      <c r="I712" s="11" t="s">
        <v>13</v>
      </c>
      <c r="J712" s="33" t="str">
        <f t="shared" si="22"/>
        <v>09-Jun-1970</v>
      </c>
      <c r="K712" s="11">
        <f t="shared" si="23"/>
        <v>52</v>
      </c>
    </row>
    <row r="713" spans="1:11" x14ac:dyDescent="0.25">
      <c r="A713" s="11" t="s">
        <v>745</v>
      </c>
      <c r="B713" s="11">
        <v>1995</v>
      </c>
      <c r="C713" s="11" t="s">
        <v>20</v>
      </c>
      <c r="D713" s="29">
        <v>9</v>
      </c>
      <c r="E713" s="11">
        <v>0</v>
      </c>
      <c r="F713" s="20">
        <v>6111.95</v>
      </c>
      <c r="G713" s="11" t="s">
        <v>11</v>
      </c>
      <c r="H713" s="11" t="s">
        <v>12</v>
      </c>
      <c r="I713" s="11" t="s">
        <v>535</v>
      </c>
      <c r="J713" s="33" t="str">
        <f t="shared" si="22"/>
        <v>09-Sep-1995</v>
      </c>
      <c r="K713" s="11">
        <f t="shared" si="23"/>
        <v>27</v>
      </c>
    </row>
    <row r="714" spans="1:11" x14ac:dyDescent="0.25">
      <c r="A714" s="11" t="s">
        <v>746</v>
      </c>
      <c r="B714" s="11">
        <v>1985</v>
      </c>
      <c r="C714" s="11" t="s">
        <v>10</v>
      </c>
      <c r="D714" s="29">
        <v>21</v>
      </c>
      <c r="E714" s="11">
        <v>1</v>
      </c>
      <c r="F714" s="20">
        <v>6112.35</v>
      </c>
      <c r="G714" s="11" t="s">
        <v>11</v>
      </c>
      <c r="H714" s="11" t="s">
        <v>16</v>
      </c>
      <c r="I714" s="11" t="s">
        <v>23</v>
      </c>
      <c r="J714" s="33" t="str">
        <f t="shared" si="22"/>
        <v>21-Jul-1985</v>
      </c>
      <c r="K714" s="11">
        <f t="shared" si="23"/>
        <v>37</v>
      </c>
    </row>
    <row r="715" spans="1:11" x14ac:dyDescent="0.25">
      <c r="A715" s="11" t="s">
        <v>747</v>
      </c>
      <c r="B715" s="11">
        <v>1991</v>
      </c>
      <c r="C715" s="11" t="s">
        <v>10</v>
      </c>
      <c r="D715" s="29">
        <v>25</v>
      </c>
      <c r="E715" s="11">
        <v>3</v>
      </c>
      <c r="F715" s="20">
        <v>6113.23</v>
      </c>
      <c r="G715" s="11" t="s">
        <v>11</v>
      </c>
      <c r="H715" s="11" t="s">
        <v>11</v>
      </c>
      <c r="I715" s="11" t="s">
        <v>247</v>
      </c>
      <c r="J715" s="33" t="str">
        <f t="shared" si="22"/>
        <v>25-Jul-1991</v>
      </c>
      <c r="K715" s="11">
        <f t="shared" si="23"/>
        <v>31</v>
      </c>
    </row>
    <row r="716" spans="1:11" x14ac:dyDescent="0.25">
      <c r="A716" s="11" t="s">
        <v>748</v>
      </c>
      <c r="B716" s="11">
        <v>1983</v>
      </c>
      <c r="C716" s="11" t="s">
        <v>35</v>
      </c>
      <c r="D716" s="29">
        <v>11</v>
      </c>
      <c r="E716" s="11">
        <v>1</v>
      </c>
      <c r="F716" s="20">
        <v>6117.49</v>
      </c>
      <c r="G716" s="11" t="s">
        <v>11</v>
      </c>
      <c r="H716" s="11" t="s">
        <v>12</v>
      </c>
      <c r="I716" s="11" t="s">
        <v>23</v>
      </c>
      <c r="J716" s="33" t="str">
        <f t="shared" si="22"/>
        <v>11-Aug-1983</v>
      </c>
      <c r="K716" s="11">
        <f t="shared" si="23"/>
        <v>39</v>
      </c>
    </row>
    <row r="717" spans="1:11" x14ac:dyDescent="0.25">
      <c r="A717" s="11" t="s">
        <v>749</v>
      </c>
      <c r="B717" s="11">
        <v>1983</v>
      </c>
      <c r="C717" s="11" t="s">
        <v>15</v>
      </c>
      <c r="D717" s="29">
        <v>16</v>
      </c>
      <c r="E717" s="11">
        <v>1</v>
      </c>
      <c r="F717" s="20">
        <v>6123.57</v>
      </c>
      <c r="G717" s="11" t="s">
        <v>12</v>
      </c>
      <c r="H717" s="11" t="s">
        <v>11</v>
      </c>
      <c r="I717" s="11" t="s">
        <v>23</v>
      </c>
      <c r="J717" s="33" t="str">
        <f t="shared" si="22"/>
        <v>16-Nov-1983</v>
      </c>
      <c r="K717" s="11">
        <f t="shared" si="23"/>
        <v>39</v>
      </c>
    </row>
    <row r="718" spans="1:11" x14ac:dyDescent="0.25">
      <c r="A718" s="11" t="s">
        <v>750</v>
      </c>
      <c r="B718" s="11">
        <v>1990</v>
      </c>
      <c r="C718" s="11" t="s">
        <v>35</v>
      </c>
      <c r="D718" s="29">
        <v>18</v>
      </c>
      <c r="E718" s="11">
        <v>3</v>
      </c>
      <c r="F718" s="20">
        <v>6128.8</v>
      </c>
      <c r="G718" s="11" t="s">
        <v>11</v>
      </c>
      <c r="H718" s="11" t="s">
        <v>12</v>
      </c>
      <c r="I718" s="11" t="s">
        <v>23</v>
      </c>
      <c r="J718" s="33" t="str">
        <f t="shared" si="22"/>
        <v>18-Aug-1990</v>
      </c>
      <c r="K718" s="11">
        <f t="shared" si="23"/>
        <v>32</v>
      </c>
    </row>
    <row r="719" spans="1:11" x14ac:dyDescent="0.25">
      <c r="A719" s="11" t="s">
        <v>751</v>
      </c>
      <c r="B719" s="11">
        <v>1969</v>
      </c>
      <c r="C719" s="11" t="s">
        <v>15</v>
      </c>
      <c r="D719" s="29">
        <v>9</v>
      </c>
      <c r="E719" s="11">
        <v>0</v>
      </c>
      <c r="F719" s="20">
        <v>6138.5</v>
      </c>
      <c r="G719" s="11" t="s">
        <v>11</v>
      </c>
      <c r="H719" s="11" t="s">
        <v>11</v>
      </c>
      <c r="I719" s="11" t="s">
        <v>42</v>
      </c>
      <c r="J719" s="33" t="str">
        <f t="shared" si="22"/>
        <v>09-Nov-1969</v>
      </c>
      <c r="K719" s="11">
        <f t="shared" si="23"/>
        <v>53</v>
      </c>
    </row>
    <row r="720" spans="1:11" x14ac:dyDescent="0.25">
      <c r="A720" s="11" t="s">
        <v>752</v>
      </c>
      <c r="B720" s="11">
        <v>1978</v>
      </c>
      <c r="C720" s="11" t="s">
        <v>20</v>
      </c>
      <c r="D720" s="29">
        <v>5</v>
      </c>
      <c r="E720" s="11">
        <v>2</v>
      </c>
      <c r="F720" s="20">
        <v>6138.58</v>
      </c>
      <c r="G720" s="11" t="s">
        <v>11</v>
      </c>
      <c r="H720" s="11" t="s">
        <v>16</v>
      </c>
      <c r="I720" s="11" t="s">
        <v>13</v>
      </c>
      <c r="J720" s="33" t="str">
        <f t="shared" si="22"/>
        <v>05-Sep-1978</v>
      </c>
      <c r="K720" s="11">
        <f t="shared" si="23"/>
        <v>44</v>
      </c>
    </row>
    <row r="721" spans="1:11" x14ac:dyDescent="0.25">
      <c r="A721" s="11" t="s">
        <v>753</v>
      </c>
      <c r="B721" s="11">
        <v>1976</v>
      </c>
      <c r="C721" s="11" t="s">
        <v>30</v>
      </c>
      <c r="D721" s="29">
        <v>12</v>
      </c>
      <c r="E721" s="11">
        <v>2</v>
      </c>
      <c r="F721" s="20">
        <v>6139.14</v>
      </c>
      <c r="G721" s="11" t="s">
        <v>11</v>
      </c>
      <c r="H721" s="11" t="s">
        <v>12</v>
      </c>
      <c r="I721" s="11" t="s">
        <v>13</v>
      </c>
      <c r="J721" s="33" t="str">
        <f t="shared" si="22"/>
        <v>12-Dec-1976</v>
      </c>
      <c r="K721" s="11">
        <f t="shared" si="23"/>
        <v>46</v>
      </c>
    </row>
    <row r="722" spans="1:11" x14ac:dyDescent="0.25">
      <c r="A722" s="11" t="s">
        <v>754</v>
      </c>
      <c r="B722" s="11">
        <v>1970</v>
      </c>
      <c r="C722" s="11" t="s">
        <v>37</v>
      </c>
      <c r="D722" s="29">
        <v>14</v>
      </c>
      <c r="E722" s="11">
        <v>0</v>
      </c>
      <c r="F722" s="20">
        <v>6147.12</v>
      </c>
      <c r="G722" s="11" t="s">
        <v>11</v>
      </c>
      <c r="H722" s="11" t="s">
        <v>12</v>
      </c>
      <c r="I722" s="11" t="s">
        <v>23</v>
      </c>
      <c r="J722" s="33" t="str">
        <f t="shared" si="22"/>
        <v>14-Oct-1970</v>
      </c>
      <c r="K722" s="11">
        <f t="shared" si="23"/>
        <v>52</v>
      </c>
    </row>
    <row r="723" spans="1:11" x14ac:dyDescent="0.25">
      <c r="A723" s="11" t="s">
        <v>755</v>
      </c>
      <c r="B723" s="11">
        <v>1973</v>
      </c>
      <c r="C723" s="11" t="s">
        <v>15</v>
      </c>
      <c r="D723" s="29">
        <v>6</v>
      </c>
      <c r="E723" s="11">
        <v>0</v>
      </c>
      <c r="F723" s="20">
        <v>6152.05</v>
      </c>
      <c r="G723" s="11" t="s">
        <v>11</v>
      </c>
      <c r="H723" s="11" t="s">
        <v>12</v>
      </c>
      <c r="I723" s="11" t="s">
        <v>13</v>
      </c>
      <c r="J723" s="33" t="str">
        <f t="shared" si="22"/>
        <v>06-Nov-1973</v>
      </c>
      <c r="K723" s="11">
        <f t="shared" si="23"/>
        <v>49</v>
      </c>
    </row>
    <row r="724" spans="1:11" x14ac:dyDescent="0.25">
      <c r="A724" s="11" t="s">
        <v>756</v>
      </c>
      <c r="B724" s="11">
        <v>1985</v>
      </c>
      <c r="C724" s="11" t="s">
        <v>37</v>
      </c>
      <c r="D724" s="29">
        <v>15</v>
      </c>
      <c r="E724" s="11">
        <v>3</v>
      </c>
      <c r="F724" s="20">
        <v>6159.57</v>
      </c>
      <c r="G724" s="11" t="s">
        <v>11</v>
      </c>
      <c r="H724" s="11" t="s">
        <v>16</v>
      </c>
      <c r="I724" s="11" t="s">
        <v>23</v>
      </c>
      <c r="J724" s="33" t="str">
        <f t="shared" si="22"/>
        <v>15-Oct-1985</v>
      </c>
      <c r="K724" s="11">
        <f t="shared" si="23"/>
        <v>37</v>
      </c>
    </row>
    <row r="725" spans="1:11" x14ac:dyDescent="0.25">
      <c r="A725" s="11" t="s">
        <v>757</v>
      </c>
      <c r="B725" s="11">
        <v>1984</v>
      </c>
      <c r="C725" s="11" t="s">
        <v>37</v>
      </c>
      <c r="D725" s="29">
        <v>6</v>
      </c>
      <c r="E725" s="11">
        <v>3</v>
      </c>
      <c r="F725" s="20">
        <v>6170.96</v>
      </c>
      <c r="G725" s="11" t="s">
        <v>11</v>
      </c>
      <c r="H725" s="11" t="s">
        <v>16</v>
      </c>
      <c r="I725" s="11" t="s">
        <v>13</v>
      </c>
      <c r="J725" s="33" t="str">
        <f t="shared" si="22"/>
        <v>06-Oct-1984</v>
      </c>
      <c r="K725" s="11">
        <f t="shared" si="23"/>
        <v>38</v>
      </c>
    </row>
    <row r="726" spans="1:11" x14ac:dyDescent="0.25">
      <c r="A726" s="11" t="s">
        <v>758</v>
      </c>
      <c r="B726" s="11">
        <v>1985</v>
      </c>
      <c r="C726" s="11" t="s">
        <v>35</v>
      </c>
      <c r="D726" s="29">
        <v>9</v>
      </c>
      <c r="E726" s="11">
        <v>3</v>
      </c>
      <c r="F726" s="20">
        <v>6183.32</v>
      </c>
      <c r="G726" s="11" t="s">
        <v>11</v>
      </c>
      <c r="H726" s="11" t="s">
        <v>11</v>
      </c>
      <c r="I726" s="11" t="s">
        <v>23</v>
      </c>
      <c r="J726" s="33" t="str">
        <f t="shared" si="22"/>
        <v>09-Aug-1985</v>
      </c>
      <c r="K726" s="11">
        <f t="shared" si="23"/>
        <v>37</v>
      </c>
    </row>
    <row r="727" spans="1:11" x14ac:dyDescent="0.25">
      <c r="A727" s="11" t="s">
        <v>759</v>
      </c>
      <c r="B727" s="11">
        <v>1970</v>
      </c>
      <c r="C727" s="11" t="s">
        <v>37</v>
      </c>
      <c r="D727" s="29">
        <v>5</v>
      </c>
      <c r="E727" s="11">
        <v>0</v>
      </c>
      <c r="F727" s="20">
        <v>6183.46</v>
      </c>
      <c r="G727" s="11" t="s">
        <v>11</v>
      </c>
      <c r="H727" s="11" t="s">
        <v>11</v>
      </c>
      <c r="I727" s="11" t="s">
        <v>23</v>
      </c>
      <c r="J727" s="33" t="str">
        <f t="shared" si="22"/>
        <v>05-Oct-1970</v>
      </c>
      <c r="K727" s="11">
        <f t="shared" si="23"/>
        <v>52</v>
      </c>
    </row>
    <row r="728" spans="1:11" x14ac:dyDescent="0.25">
      <c r="A728" s="11" t="s">
        <v>760</v>
      </c>
      <c r="B728" s="11">
        <v>1988</v>
      </c>
      <c r="C728" s="11" t="s">
        <v>15</v>
      </c>
      <c r="D728" s="29">
        <v>1</v>
      </c>
      <c r="E728" s="11">
        <v>3</v>
      </c>
      <c r="F728" s="20">
        <v>6184.3</v>
      </c>
      <c r="G728" s="11" t="s">
        <v>11</v>
      </c>
      <c r="H728" s="11" t="s">
        <v>12</v>
      </c>
      <c r="I728" s="11" t="s">
        <v>13</v>
      </c>
      <c r="J728" s="33" t="str">
        <f t="shared" si="22"/>
        <v>01-Nov-1988</v>
      </c>
      <c r="K728" s="11">
        <f t="shared" si="23"/>
        <v>34</v>
      </c>
    </row>
    <row r="729" spans="1:11" x14ac:dyDescent="0.25">
      <c r="A729" s="11" t="s">
        <v>761</v>
      </c>
      <c r="B729" s="11">
        <v>1981</v>
      </c>
      <c r="C729" s="11" t="s">
        <v>15</v>
      </c>
      <c r="D729" s="29">
        <v>22</v>
      </c>
      <c r="E729" s="11">
        <v>0</v>
      </c>
      <c r="F729" s="20">
        <v>6185.32</v>
      </c>
      <c r="G729" s="11" t="s">
        <v>11</v>
      </c>
      <c r="H729" s="11" t="s">
        <v>16</v>
      </c>
      <c r="I729" s="11" t="s">
        <v>13</v>
      </c>
      <c r="J729" s="33" t="str">
        <f t="shared" si="22"/>
        <v>22-Nov-1981</v>
      </c>
      <c r="K729" s="11">
        <f t="shared" si="23"/>
        <v>41</v>
      </c>
    </row>
    <row r="730" spans="1:11" x14ac:dyDescent="0.25">
      <c r="A730" s="11" t="s">
        <v>762</v>
      </c>
      <c r="B730" s="11">
        <v>1981</v>
      </c>
      <c r="C730" s="11" t="s">
        <v>37</v>
      </c>
      <c r="D730" s="29">
        <v>1</v>
      </c>
      <c r="E730" s="11">
        <v>0</v>
      </c>
      <c r="F730" s="20">
        <v>6186.13</v>
      </c>
      <c r="G730" s="11" t="s">
        <v>11</v>
      </c>
      <c r="H730" s="11" t="s">
        <v>12</v>
      </c>
      <c r="I730" s="11" t="s">
        <v>42</v>
      </c>
      <c r="J730" s="33" t="str">
        <f t="shared" si="22"/>
        <v>01-Oct-1981</v>
      </c>
      <c r="K730" s="11">
        <f t="shared" si="23"/>
        <v>41</v>
      </c>
    </row>
    <row r="731" spans="1:11" x14ac:dyDescent="0.25">
      <c r="A731" s="11" t="s">
        <v>763</v>
      </c>
      <c r="B731" s="11">
        <v>1988</v>
      </c>
      <c r="C731" s="11" t="s">
        <v>37</v>
      </c>
      <c r="D731" s="29">
        <v>23</v>
      </c>
      <c r="E731" s="11">
        <v>3</v>
      </c>
      <c r="F731" s="20">
        <v>6196.45</v>
      </c>
      <c r="G731" s="11" t="s">
        <v>11</v>
      </c>
      <c r="H731" s="11" t="s">
        <v>16</v>
      </c>
      <c r="I731" s="11" t="s">
        <v>42</v>
      </c>
      <c r="J731" s="33" t="str">
        <f t="shared" si="22"/>
        <v>23-Oct-1988</v>
      </c>
      <c r="K731" s="11">
        <f t="shared" si="23"/>
        <v>34</v>
      </c>
    </row>
    <row r="732" spans="1:11" x14ac:dyDescent="0.25">
      <c r="A732" s="11" t="s">
        <v>764</v>
      </c>
      <c r="B732" s="11">
        <v>1985</v>
      </c>
      <c r="C732" s="11" t="s">
        <v>10</v>
      </c>
      <c r="D732" s="29">
        <v>22</v>
      </c>
      <c r="E732" s="11">
        <v>2</v>
      </c>
      <c r="F732" s="20">
        <v>6198.75</v>
      </c>
      <c r="G732" s="11" t="s">
        <v>11</v>
      </c>
      <c r="H732" s="11" t="s">
        <v>16</v>
      </c>
      <c r="I732" s="11" t="s">
        <v>23</v>
      </c>
      <c r="J732" s="33" t="str">
        <f t="shared" si="22"/>
        <v>22-Jul-1985</v>
      </c>
      <c r="K732" s="11">
        <f t="shared" si="23"/>
        <v>37</v>
      </c>
    </row>
    <row r="733" spans="1:11" x14ac:dyDescent="0.25">
      <c r="A733" s="11" t="s">
        <v>31</v>
      </c>
      <c r="B733" s="11">
        <v>1985</v>
      </c>
      <c r="C733" s="11" t="s">
        <v>30</v>
      </c>
      <c r="D733" s="29">
        <v>20</v>
      </c>
      <c r="E733" s="11">
        <v>2</v>
      </c>
      <c r="F733" s="20">
        <v>6203.9</v>
      </c>
      <c r="G733" s="11" t="s">
        <v>16</v>
      </c>
      <c r="H733" s="11" t="s">
        <v>11</v>
      </c>
      <c r="I733" s="11" t="s">
        <v>23</v>
      </c>
      <c r="J733" s="33" t="str">
        <f t="shared" si="22"/>
        <v>20-Dec-1985</v>
      </c>
      <c r="K733" s="11">
        <f t="shared" si="23"/>
        <v>37</v>
      </c>
    </row>
    <row r="734" spans="1:11" x14ac:dyDescent="0.25">
      <c r="A734" s="11" t="s">
        <v>765</v>
      </c>
      <c r="B734" s="11">
        <v>1985</v>
      </c>
      <c r="C734" s="11" t="s">
        <v>20</v>
      </c>
      <c r="D734" s="29">
        <v>22</v>
      </c>
      <c r="E734" s="11">
        <v>2</v>
      </c>
      <c r="F734" s="20">
        <v>6203.9</v>
      </c>
      <c r="G734" s="11" t="s">
        <v>11</v>
      </c>
      <c r="H734" s="11" t="s">
        <v>11</v>
      </c>
      <c r="I734" s="11" t="s">
        <v>23</v>
      </c>
      <c r="J734" s="33" t="str">
        <f t="shared" si="22"/>
        <v>22-Sep-1985</v>
      </c>
      <c r="K734" s="11">
        <f t="shared" si="23"/>
        <v>37</v>
      </c>
    </row>
    <row r="735" spans="1:11" x14ac:dyDescent="0.25">
      <c r="A735" s="11" t="s">
        <v>766</v>
      </c>
      <c r="B735" s="11">
        <v>1999</v>
      </c>
      <c r="C735" s="11" t="s">
        <v>20</v>
      </c>
      <c r="D735" s="29">
        <v>10</v>
      </c>
      <c r="E735" s="11">
        <v>0</v>
      </c>
      <c r="F735" s="20">
        <v>6207.26</v>
      </c>
      <c r="G735" s="11" t="s">
        <v>11</v>
      </c>
      <c r="H735" s="11" t="s">
        <v>11</v>
      </c>
      <c r="I735" s="11" t="s">
        <v>535</v>
      </c>
      <c r="J735" s="33" t="str">
        <f t="shared" si="22"/>
        <v>10-Sep-1999</v>
      </c>
      <c r="K735" s="11">
        <f t="shared" si="23"/>
        <v>23</v>
      </c>
    </row>
    <row r="736" spans="1:11" x14ac:dyDescent="0.25">
      <c r="A736" s="11" t="s">
        <v>767</v>
      </c>
      <c r="B736" s="11">
        <v>1992</v>
      </c>
      <c r="C736" s="11" t="s">
        <v>35</v>
      </c>
      <c r="D736" s="29">
        <v>12</v>
      </c>
      <c r="E736" s="11">
        <v>0</v>
      </c>
      <c r="F736" s="20">
        <v>6208.5</v>
      </c>
      <c r="G736" s="11" t="s">
        <v>11</v>
      </c>
      <c r="H736" s="11" t="s">
        <v>16</v>
      </c>
      <c r="I736" s="11" t="s">
        <v>300</v>
      </c>
      <c r="J736" s="33" t="str">
        <f t="shared" si="22"/>
        <v>12-Aug-1992</v>
      </c>
      <c r="K736" s="11">
        <f t="shared" si="23"/>
        <v>30</v>
      </c>
    </row>
    <row r="737" spans="1:11" x14ac:dyDescent="0.25">
      <c r="A737" s="11" t="s">
        <v>768</v>
      </c>
      <c r="B737" s="11">
        <v>1972</v>
      </c>
      <c r="C737" s="11" t="s">
        <v>18</v>
      </c>
      <c r="D737" s="29">
        <v>29</v>
      </c>
      <c r="E737" s="11">
        <v>0</v>
      </c>
      <c r="F737" s="20">
        <v>6219.93</v>
      </c>
      <c r="G737" s="11" t="s">
        <v>11</v>
      </c>
      <c r="H737" s="11" t="s">
        <v>11</v>
      </c>
      <c r="I737" s="11" t="s">
        <v>13</v>
      </c>
      <c r="J737" s="33" t="str">
        <f t="shared" si="22"/>
        <v>29-Jun-1972</v>
      </c>
      <c r="K737" s="11">
        <f t="shared" si="23"/>
        <v>50</v>
      </c>
    </row>
    <row r="738" spans="1:11" x14ac:dyDescent="0.25">
      <c r="A738" s="11" t="s">
        <v>769</v>
      </c>
      <c r="B738" s="11">
        <v>1978</v>
      </c>
      <c r="C738" s="11" t="s">
        <v>20</v>
      </c>
      <c r="D738" s="29">
        <v>19</v>
      </c>
      <c r="E738" s="11">
        <v>2</v>
      </c>
      <c r="F738" s="20">
        <v>6236.95</v>
      </c>
      <c r="G738" s="11" t="s">
        <v>11</v>
      </c>
      <c r="H738" s="11" t="s">
        <v>11</v>
      </c>
      <c r="I738" s="11" t="s">
        <v>13</v>
      </c>
      <c r="J738" s="33" t="str">
        <f t="shared" si="22"/>
        <v>19-Sep-1978</v>
      </c>
      <c r="K738" s="11">
        <f t="shared" si="23"/>
        <v>44</v>
      </c>
    </row>
    <row r="739" spans="1:11" x14ac:dyDescent="0.25">
      <c r="A739" s="11" t="s">
        <v>770</v>
      </c>
      <c r="B739" s="11">
        <v>1983</v>
      </c>
      <c r="C739" s="11" t="s">
        <v>35</v>
      </c>
      <c r="D739" s="29">
        <v>11</v>
      </c>
      <c r="E739" s="11">
        <v>1</v>
      </c>
      <c r="F739" s="20">
        <v>6238.3</v>
      </c>
      <c r="G739" s="11" t="s">
        <v>11</v>
      </c>
      <c r="H739" s="11" t="s">
        <v>16</v>
      </c>
      <c r="I739" s="11" t="s">
        <v>42</v>
      </c>
      <c r="J739" s="33" t="str">
        <f t="shared" si="22"/>
        <v>11-Aug-1983</v>
      </c>
      <c r="K739" s="11">
        <f t="shared" si="23"/>
        <v>39</v>
      </c>
    </row>
    <row r="740" spans="1:11" x14ac:dyDescent="0.25">
      <c r="A740" s="11" t="s">
        <v>771</v>
      </c>
      <c r="B740" s="11">
        <v>1979</v>
      </c>
      <c r="C740" s="11" t="s">
        <v>37</v>
      </c>
      <c r="D740" s="29">
        <v>10</v>
      </c>
      <c r="E740" s="11">
        <v>0</v>
      </c>
      <c r="F740" s="20">
        <v>6250.44</v>
      </c>
      <c r="G740" s="11" t="s">
        <v>11</v>
      </c>
      <c r="H740" s="11" t="s">
        <v>16</v>
      </c>
      <c r="I740" s="11" t="s">
        <v>42</v>
      </c>
      <c r="J740" s="33" t="str">
        <f t="shared" si="22"/>
        <v>10-Oct-1979</v>
      </c>
      <c r="K740" s="11">
        <f t="shared" si="23"/>
        <v>43</v>
      </c>
    </row>
    <row r="741" spans="1:11" x14ac:dyDescent="0.25">
      <c r="A741" s="11" t="s">
        <v>772</v>
      </c>
      <c r="B741" s="11">
        <v>1972</v>
      </c>
      <c r="C741" s="11" t="s">
        <v>15</v>
      </c>
      <c r="D741" s="29">
        <v>11</v>
      </c>
      <c r="E741" s="11">
        <v>0</v>
      </c>
      <c r="F741" s="20">
        <v>6253.85</v>
      </c>
      <c r="G741" s="11" t="s">
        <v>11</v>
      </c>
      <c r="H741" s="11" t="s">
        <v>11</v>
      </c>
      <c r="I741" s="11" t="s">
        <v>13</v>
      </c>
      <c r="J741" s="33" t="str">
        <f t="shared" si="22"/>
        <v>11-Nov-1972</v>
      </c>
      <c r="K741" s="11">
        <f t="shared" si="23"/>
        <v>50</v>
      </c>
    </row>
    <row r="742" spans="1:11" x14ac:dyDescent="0.25">
      <c r="A742" s="11" t="s">
        <v>773</v>
      </c>
      <c r="B742" s="11">
        <v>1972</v>
      </c>
      <c r="C742" s="11" t="s">
        <v>20</v>
      </c>
      <c r="D742" s="29">
        <v>8</v>
      </c>
      <c r="E742" s="11">
        <v>0</v>
      </c>
      <c r="F742" s="20">
        <v>6254.13</v>
      </c>
      <c r="G742" s="11" t="s">
        <v>11</v>
      </c>
      <c r="H742" s="11" t="s">
        <v>11</v>
      </c>
      <c r="I742" s="11" t="s">
        <v>23</v>
      </c>
      <c r="J742" s="33" t="str">
        <f t="shared" si="22"/>
        <v>08-Sep-1972</v>
      </c>
      <c r="K742" s="11">
        <f t="shared" si="23"/>
        <v>50</v>
      </c>
    </row>
    <row r="743" spans="1:11" x14ac:dyDescent="0.25">
      <c r="A743" s="11" t="s">
        <v>774</v>
      </c>
      <c r="B743" s="11">
        <v>1970</v>
      </c>
      <c r="C743" s="11" t="s">
        <v>37</v>
      </c>
      <c r="D743" s="29">
        <v>11</v>
      </c>
      <c r="E743" s="11">
        <v>0</v>
      </c>
      <c r="F743" s="20">
        <v>6255.38</v>
      </c>
      <c r="G743" s="11" t="s">
        <v>11</v>
      </c>
      <c r="H743" s="11" t="s">
        <v>11</v>
      </c>
      <c r="I743" s="11" t="s">
        <v>13</v>
      </c>
      <c r="J743" s="33" t="str">
        <f t="shared" si="22"/>
        <v>11-Oct-1970</v>
      </c>
      <c r="K743" s="11">
        <f t="shared" si="23"/>
        <v>52</v>
      </c>
    </row>
    <row r="744" spans="1:11" x14ac:dyDescent="0.25">
      <c r="A744" s="11" t="s">
        <v>775</v>
      </c>
      <c r="B744" s="11">
        <v>1995</v>
      </c>
      <c r="C744" s="11" t="s">
        <v>37</v>
      </c>
      <c r="D744" s="29">
        <v>17</v>
      </c>
      <c r="E744" s="11">
        <v>0</v>
      </c>
      <c r="F744" s="20">
        <v>6261.2</v>
      </c>
      <c r="G744" s="11" t="s">
        <v>11</v>
      </c>
      <c r="H744" s="11" t="s">
        <v>16</v>
      </c>
      <c r="I744" s="11" t="s">
        <v>535</v>
      </c>
      <c r="J744" s="33" t="str">
        <f t="shared" si="22"/>
        <v>17-Oct-1995</v>
      </c>
      <c r="K744" s="11">
        <f t="shared" si="23"/>
        <v>27</v>
      </c>
    </row>
    <row r="745" spans="1:11" x14ac:dyDescent="0.25">
      <c r="A745" s="11" t="s">
        <v>776</v>
      </c>
      <c r="B745" s="11">
        <v>1984</v>
      </c>
      <c r="C745" s="11" t="s">
        <v>20</v>
      </c>
      <c r="D745" s="29">
        <v>25</v>
      </c>
      <c r="E745" s="11">
        <v>3</v>
      </c>
      <c r="F745" s="20">
        <v>6269.33</v>
      </c>
      <c r="G745" s="11" t="s">
        <v>11</v>
      </c>
      <c r="H745" s="11" t="s">
        <v>16</v>
      </c>
      <c r="I745" s="11" t="s">
        <v>13</v>
      </c>
      <c r="J745" s="33" t="str">
        <f t="shared" si="22"/>
        <v>25-Sep-1984</v>
      </c>
      <c r="K745" s="11">
        <f t="shared" si="23"/>
        <v>38</v>
      </c>
    </row>
    <row r="746" spans="1:11" x14ac:dyDescent="0.25">
      <c r="A746" s="11" t="s">
        <v>777</v>
      </c>
      <c r="B746" s="11">
        <v>1981</v>
      </c>
      <c r="C746" s="11" t="s">
        <v>18</v>
      </c>
      <c r="D746" s="29">
        <v>30</v>
      </c>
      <c r="E746" s="11">
        <v>1</v>
      </c>
      <c r="F746" s="20">
        <v>6272.48</v>
      </c>
      <c r="G746" s="11" t="s">
        <v>16</v>
      </c>
      <c r="H746" s="11" t="s">
        <v>12</v>
      </c>
      <c r="I746" s="11" t="s">
        <v>13</v>
      </c>
      <c r="J746" s="33" t="str">
        <f t="shared" si="22"/>
        <v>30-Jun-1981</v>
      </c>
      <c r="K746" s="11">
        <f t="shared" si="23"/>
        <v>41</v>
      </c>
    </row>
    <row r="747" spans="1:11" x14ac:dyDescent="0.25">
      <c r="A747" s="11" t="s">
        <v>778</v>
      </c>
      <c r="B747" s="11">
        <v>1993</v>
      </c>
      <c r="C747" s="11" t="s">
        <v>37</v>
      </c>
      <c r="D747" s="29">
        <v>16</v>
      </c>
      <c r="E747" s="11">
        <v>0</v>
      </c>
      <c r="F747" s="20">
        <v>6276.3</v>
      </c>
      <c r="G747" s="11" t="s">
        <v>11</v>
      </c>
      <c r="H747" s="11" t="s">
        <v>16</v>
      </c>
      <c r="I747" s="11" t="s">
        <v>200</v>
      </c>
      <c r="J747" s="33" t="str">
        <f t="shared" si="22"/>
        <v>16-Oct-1993</v>
      </c>
      <c r="K747" s="11">
        <f t="shared" si="23"/>
        <v>29</v>
      </c>
    </row>
    <row r="748" spans="1:11" x14ac:dyDescent="0.25">
      <c r="A748" s="11" t="s">
        <v>779</v>
      </c>
      <c r="B748" s="11">
        <v>1981</v>
      </c>
      <c r="C748" s="11" t="s">
        <v>15</v>
      </c>
      <c r="D748" s="29">
        <v>24</v>
      </c>
      <c r="E748" s="11">
        <v>1</v>
      </c>
      <c r="F748" s="20">
        <v>6282.24</v>
      </c>
      <c r="G748" s="11" t="s">
        <v>11</v>
      </c>
      <c r="H748" s="11" t="s">
        <v>16</v>
      </c>
      <c r="I748" s="11" t="s">
        <v>42</v>
      </c>
      <c r="J748" s="33" t="str">
        <f t="shared" si="22"/>
        <v>24-Nov-1981</v>
      </c>
      <c r="K748" s="11">
        <f t="shared" si="23"/>
        <v>41</v>
      </c>
    </row>
    <row r="749" spans="1:11" x14ac:dyDescent="0.25">
      <c r="A749" s="11" t="s">
        <v>780</v>
      </c>
      <c r="B749" s="11">
        <v>1981</v>
      </c>
      <c r="C749" s="11" t="s">
        <v>35</v>
      </c>
      <c r="D749" s="29">
        <v>26</v>
      </c>
      <c r="E749" s="11">
        <v>1</v>
      </c>
      <c r="F749" s="20">
        <v>6289.75</v>
      </c>
      <c r="G749" s="11" t="s">
        <v>11</v>
      </c>
      <c r="H749" s="11" t="s">
        <v>12</v>
      </c>
      <c r="I749" s="11" t="s">
        <v>13</v>
      </c>
      <c r="J749" s="33" t="str">
        <f t="shared" si="22"/>
        <v>26-Aug-1981</v>
      </c>
      <c r="K749" s="11">
        <f t="shared" si="23"/>
        <v>41</v>
      </c>
    </row>
    <row r="750" spans="1:11" x14ac:dyDescent="0.25">
      <c r="A750" s="11" t="s">
        <v>781</v>
      </c>
      <c r="B750" s="11">
        <v>1996</v>
      </c>
      <c r="C750" s="11" t="s">
        <v>10</v>
      </c>
      <c r="D750" s="29">
        <v>4</v>
      </c>
      <c r="E750" s="11">
        <v>0</v>
      </c>
      <c r="F750" s="20">
        <v>6293.63</v>
      </c>
      <c r="G750" s="11" t="s">
        <v>11</v>
      </c>
      <c r="H750" s="11" t="s">
        <v>12</v>
      </c>
      <c r="I750" s="11" t="s">
        <v>300</v>
      </c>
      <c r="J750" s="33" t="str">
        <f t="shared" si="22"/>
        <v>04-Jul-1996</v>
      </c>
      <c r="K750" s="11">
        <f t="shared" si="23"/>
        <v>26</v>
      </c>
    </row>
    <row r="751" spans="1:11" x14ac:dyDescent="0.25">
      <c r="A751" s="11" t="s">
        <v>782</v>
      </c>
      <c r="B751" s="11">
        <v>1974</v>
      </c>
      <c r="C751" s="11" t="s">
        <v>20</v>
      </c>
      <c r="D751" s="29">
        <v>17</v>
      </c>
      <c r="E751" s="11">
        <v>0</v>
      </c>
      <c r="F751" s="20">
        <v>6302.23</v>
      </c>
      <c r="G751" s="11" t="s">
        <v>11</v>
      </c>
      <c r="H751" s="11" t="s">
        <v>16</v>
      </c>
      <c r="I751" s="11" t="s">
        <v>13</v>
      </c>
      <c r="J751" s="33" t="str">
        <f t="shared" si="22"/>
        <v>17-Sep-1974</v>
      </c>
      <c r="K751" s="11">
        <f t="shared" si="23"/>
        <v>48</v>
      </c>
    </row>
    <row r="752" spans="1:11" x14ac:dyDescent="0.25">
      <c r="A752" s="11" t="s">
        <v>783</v>
      </c>
      <c r="B752" s="11">
        <v>1969</v>
      </c>
      <c r="C752" s="11" t="s">
        <v>20</v>
      </c>
      <c r="D752" s="29">
        <v>4</v>
      </c>
      <c r="E752" s="11">
        <v>0</v>
      </c>
      <c r="F752" s="20">
        <v>6305.61</v>
      </c>
      <c r="G752" s="11" t="s">
        <v>11</v>
      </c>
      <c r="H752" s="11" t="s">
        <v>11</v>
      </c>
      <c r="I752" s="11" t="s">
        <v>23</v>
      </c>
      <c r="J752" s="33" t="str">
        <f t="shared" si="22"/>
        <v>04-Sep-1969</v>
      </c>
      <c r="K752" s="11">
        <f t="shared" si="23"/>
        <v>53</v>
      </c>
    </row>
    <row r="753" spans="1:11" x14ac:dyDescent="0.25">
      <c r="A753" s="11" t="s">
        <v>784</v>
      </c>
      <c r="B753" s="11">
        <v>2004</v>
      </c>
      <c r="C753" s="11" t="s">
        <v>10</v>
      </c>
      <c r="D753" s="29">
        <v>27</v>
      </c>
      <c r="E753" s="11">
        <v>0</v>
      </c>
      <c r="F753" s="20">
        <v>6311.11</v>
      </c>
      <c r="G753" s="11" t="s">
        <v>11</v>
      </c>
      <c r="H753" s="11" t="s">
        <v>11</v>
      </c>
      <c r="I753" s="11" t="s">
        <v>42</v>
      </c>
      <c r="J753" s="33" t="str">
        <f t="shared" si="22"/>
        <v>27-Jul-2004</v>
      </c>
      <c r="K753" s="11">
        <f t="shared" si="23"/>
        <v>18</v>
      </c>
    </row>
    <row r="754" spans="1:11" x14ac:dyDescent="0.25">
      <c r="A754" s="11" t="s">
        <v>785</v>
      </c>
      <c r="B754" s="11">
        <v>1985</v>
      </c>
      <c r="C754" s="11" t="s">
        <v>15</v>
      </c>
      <c r="D754" s="29">
        <v>19</v>
      </c>
      <c r="E754" s="11">
        <v>2</v>
      </c>
      <c r="F754" s="20">
        <v>6311.95</v>
      </c>
      <c r="G754" s="11" t="s">
        <v>11</v>
      </c>
      <c r="H754" s="11" t="s">
        <v>16</v>
      </c>
      <c r="I754" s="11" t="s">
        <v>42</v>
      </c>
      <c r="J754" s="33" t="str">
        <f t="shared" si="22"/>
        <v>19-Nov-1985</v>
      </c>
      <c r="K754" s="11">
        <f t="shared" si="23"/>
        <v>37</v>
      </c>
    </row>
    <row r="755" spans="1:11" x14ac:dyDescent="0.25">
      <c r="A755" s="11" t="s">
        <v>786</v>
      </c>
      <c r="B755" s="11">
        <v>1985</v>
      </c>
      <c r="C755" s="11" t="s">
        <v>30</v>
      </c>
      <c r="D755" s="29">
        <v>15</v>
      </c>
      <c r="E755" s="11">
        <v>2</v>
      </c>
      <c r="F755" s="20">
        <v>6313.76</v>
      </c>
      <c r="G755" s="11" t="s">
        <v>11</v>
      </c>
      <c r="H755" s="11" t="s">
        <v>16</v>
      </c>
      <c r="I755" s="11" t="s">
        <v>13</v>
      </c>
      <c r="J755" s="33" t="str">
        <f t="shared" si="22"/>
        <v>15-Dec-1985</v>
      </c>
      <c r="K755" s="11">
        <f t="shared" si="23"/>
        <v>37</v>
      </c>
    </row>
    <row r="756" spans="1:11" x14ac:dyDescent="0.25">
      <c r="A756" s="11" t="s">
        <v>787</v>
      </c>
      <c r="B756" s="11">
        <v>1990</v>
      </c>
      <c r="C756" s="11" t="s">
        <v>35</v>
      </c>
      <c r="D756" s="29">
        <v>13</v>
      </c>
      <c r="E756" s="11">
        <v>3</v>
      </c>
      <c r="F756" s="20">
        <v>6334.34</v>
      </c>
      <c r="G756" s="11" t="s">
        <v>11</v>
      </c>
      <c r="H756" s="11" t="s">
        <v>11</v>
      </c>
      <c r="I756" s="11" t="s">
        <v>247</v>
      </c>
      <c r="J756" s="33" t="str">
        <f t="shared" si="22"/>
        <v>13-Aug-1990</v>
      </c>
      <c r="K756" s="11">
        <f t="shared" si="23"/>
        <v>32</v>
      </c>
    </row>
    <row r="757" spans="1:11" x14ac:dyDescent="0.25">
      <c r="A757" s="11" t="s">
        <v>788</v>
      </c>
      <c r="B757" s="11">
        <v>1986</v>
      </c>
      <c r="C757" s="11" t="s">
        <v>20</v>
      </c>
      <c r="D757" s="29">
        <v>25</v>
      </c>
      <c r="E757" s="11">
        <v>3</v>
      </c>
      <c r="F757" s="20">
        <v>6335.64</v>
      </c>
      <c r="G757" s="11" t="s">
        <v>11</v>
      </c>
      <c r="H757" s="11" t="s">
        <v>11</v>
      </c>
      <c r="I757" s="11" t="s">
        <v>13</v>
      </c>
      <c r="J757" s="33" t="str">
        <f t="shared" si="22"/>
        <v>25-Sep-1986</v>
      </c>
      <c r="K757" s="11">
        <f t="shared" si="23"/>
        <v>36</v>
      </c>
    </row>
    <row r="758" spans="1:11" x14ac:dyDescent="0.25">
      <c r="A758" s="11" t="s">
        <v>789</v>
      </c>
      <c r="B758" s="11">
        <v>1983</v>
      </c>
      <c r="C758" s="11" t="s">
        <v>37</v>
      </c>
      <c r="D758" s="29">
        <v>21</v>
      </c>
      <c r="E758" s="11">
        <v>2</v>
      </c>
      <c r="F758" s="20">
        <v>6338.08</v>
      </c>
      <c r="G758" s="11" t="s">
        <v>11</v>
      </c>
      <c r="H758" s="11" t="s">
        <v>16</v>
      </c>
      <c r="I758" s="11" t="s">
        <v>13</v>
      </c>
      <c r="J758" s="33" t="str">
        <f t="shared" si="22"/>
        <v>21-Oct-1983</v>
      </c>
      <c r="K758" s="11">
        <f t="shared" si="23"/>
        <v>39</v>
      </c>
    </row>
    <row r="759" spans="1:11" x14ac:dyDescent="0.25">
      <c r="A759" s="11" t="s">
        <v>790</v>
      </c>
      <c r="B759" s="11">
        <v>1983</v>
      </c>
      <c r="C759" s="11" t="s">
        <v>35</v>
      </c>
      <c r="D759" s="29">
        <v>19</v>
      </c>
      <c r="E759" s="11">
        <v>2</v>
      </c>
      <c r="F759" s="20">
        <v>6356.27</v>
      </c>
      <c r="G759" s="11" t="s">
        <v>12</v>
      </c>
      <c r="H759" s="11" t="s">
        <v>11</v>
      </c>
      <c r="I759" s="11" t="s">
        <v>13</v>
      </c>
      <c r="J759" s="33" t="str">
        <f t="shared" si="22"/>
        <v>19-Aug-1983</v>
      </c>
      <c r="K759" s="11">
        <f t="shared" si="23"/>
        <v>39</v>
      </c>
    </row>
    <row r="760" spans="1:11" x14ac:dyDescent="0.25">
      <c r="A760" s="11" t="s">
        <v>791</v>
      </c>
      <c r="B760" s="11">
        <v>1980</v>
      </c>
      <c r="C760" s="11" t="s">
        <v>37</v>
      </c>
      <c r="D760" s="29">
        <v>30</v>
      </c>
      <c r="E760" s="11">
        <v>0</v>
      </c>
      <c r="F760" s="20">
        <v>6358.78</v>
      </c>
      <c r="G760" s="11" t="s">
        <v>11</v>
      </c>
      <c r="H760" s="11" t="s">
        <v>16</v>
      </c>
      <c r="I760" s="11" t="s">
        <v>23</v>
      </c>
      <c r="J760" s="33" t="str">
        <f t="shared" si="22"/>
        <v>30-Oct-1980</v>
      </c>
      <c r="K760" s="11">
        <f t="shared" si="23"/>
        <v>42</v>
      </c>
    </row>
    <row r="761" spans="1:11" x14ac:dyDescent="0.25">
      <c r="A761" s="11" t="s">
        <v>792</v>
      </c>
      <c r="B761" s="11">
        <v>1989</v>
      </c>
      <c r="C761" s="11" t="s">
        <v>18</v>
      </c>
      <c r="D761" s="29">
        <v>24</v>
      </c>
      <c r="E761" s="11">
        <v>3</v>
      </c>
      <c r="F761" s="20">
        <v>6360.99</v>
      </c>
      <c r="G761" s="11" t="s">
        <v>11</v>
      </c>
      <c r="H761" s="11" t="s">
        <v>11</v>
      </c>
      <c r="I761" s="11" t="s">
        <v>23</v>
      </c>
      <c r="J761" s="33" t="str">
        <f t="shared" si="22"/>
        <v>24-Jun-1989</v>
      </c>
      <c r="K761" s="11">
        <f t="shared" si="23"/>
        <v>33</v>
      </c>
    </row>
    <row r="762" spans="1:11" x14ac:dyDescent="0.25">
      <c r="A762" s="11" t="s">
        <v>793</v>
      </c>
      <c r="B762" s="11">
        <v>1996</v>
      </c>
      <c r="C762" s="11" t="s">
        <v>10</v>
      </c>
      <c r="D762" s="29">
        <v>7</v>
      </c>
      <c r="E762" s="11">
        <v>0</v>
      </c>
      <c r="F762" s="20">
        <v>6361.47</v>
      </c>
      <c r="G762" s="11" t="s">
        <v>11</v>
      </c>
      <c r="H762" s="11" t="s">
        <v>12</v>
      </c>
      <c r="I762" s="11" t="s">
        <v>300</v>
      </c>
      <c r="J762" s="33" t="str">
        <f t="shared" si="22"/>
        <v>07-Jul-1996</v>
      </c>
      <c r="K762" s="11">
        <f t="shared" si="23"/>
        <v>26</v>
      </c>
    </row>
    <row r="763" spans="1:11" x14ac:dyDescent="0.25">
      <c r="A763" s="11" t="s">
        <v>794</v>
      </c>
      <c r="B763" s="11">
        <v>1970</v>
      </c>
      <c r="C763" s="11" t="s">
        <v>15</v>
      </c>
      <c r="D763" s="29">
        <v>9</v>
      </c>
      <c r="E763" s="11">
        <v>0</v>
      </c>
      <c r="F763" s="20">
        <v>6367.31</v>
      </c>
      <c r="G763" s="11" t="s">
        <v>11</v>
      </c>
      <c r="H763" s="11" t="s">
        <v>16</v>
      </c>
      <c r="I763" s="11" t="s">
        <v>13</v>
      </c>
      <c r="J763" s="33" t="str">
        <f t="shared" si="22"/>
        <v>09-Nov-1970</v>
      </c>
      <c r="K763" s="11">
        <f t="shared" si="23"/>
        <v>52</v>
      </c>
    </row>
    <row r="764" spans="1:11" x14ac:dyDescent="0.25">
      <c r="A764" s="11" t="s">
        <v>795</v>
      </c>
      <c r="B764" s="11">
        <v>1984</v>
      </c>
      <c r="C764" s="11" t="s">
        <v>35</v>
      </c>
      <c r="D764" s="29">
        <v>13</v>
      </c>
      <c r="E764" s="11">
        <v>1</v>
      </c>
      <c r="F764" s="20">
        <v>6373.56</v>
      </c>
      <c r="G764" s="11" t="s">
        <v>11</v>
      </c>
      <c r="H764" s="11" t="s">
        <v>16</v>
      </c>
      <c r="I764" s="11" t="s">
        <v>23</v>
      </c>
      <c r="J764" s="33" t="str">
        <f t="shared" si="22"/>
        <v>13-Aug-1984</v>
      </c>
      <c r="K764" s="11">
        <f t="shared" si="23"/>
        <v>38</v>
      </c>
    </row>
    <row r="765" spans="1:11" x14ac:dyDescent="0.25">
      <c r="A765" s="11" t="s">
        <v>796</v>
      </c>
      <c r="B765" s="11">
        <v>1976</v>
      </c>
      <c r="C765" s="11" t="s">
        <v>15</v>
      </c>
      <c r="D765" s="29">
        <v>18</v>
      </c>
      <c r="E765" s="11">
        <v>2</v>
      </c>
      <c r="F765" s="20">
        <v>6374.16</v>
      </c>
      <c r="G765" s="11" t="s">
        <v>11</v>
      </c>
      <c r="H765" s="11" t="s">
        <v>11</v>
      </c>
      <c r="I765" s="11" t="s">
        <v>13</v>
      </c>
      <c r="J765" s="33" t="str">
        <f t="shared" si="22"/>
        <v>18-Nov-1976</v>
      </c>
      <c r="K765" s="11">
        <f t="shared" si="23"/>
        <v>46</v>
      </c>
    </row>
    <row r="766" spans="1:11" x14ac:dyDescent="0.25">
      <c r="A766" s="11" t="s">
        <v>797</v>
      </c>
      <c r="B766" s="11">
        <v>1982</v>
      </c>
      <c r="C766" s="11" t="s">
        <v>35</v>
      </c>
      <c r="D766" s="29">
        <v>6</v>
      </c>
      <c r="E766" s="11">
        <v>1</v>
      </c>
      <c r="F766" s="20">
        <v>6389.38</v>
      </c>
      <c r="G766" s="11" t="s">
        <v>16</v>
      </c>
      <c r="H766" s="11" t="s">
        <v>11</v>
      </c>
      <c r="I766" s="11" t="s">
        <v>23</v>
      </c>
      <c r="J766" s="33" t="str">
        <f t="shared" si="22"/>
        <v>06-Aug-1982</v>
      </c>
      <c r="K766" s="11">
        <f t="shared" si="23"/>
        <v>40</v>
      </c>
    </row>
    <row r="767" spans="1:11" x14ac:dyDescent="0.25">
      <c r="A767" s="11" t="s">
        <v>798</v>
      </c>
      <c r="B767" s="11">
        <v>1997</v>
      </c>
      <c r="C767" s="11" t="s">
        <v>35</v>
      </c>
      <c r="D767" s="29">
        <v>16</v>
      </c>
      <c r="E767" s="11">
        <v>0</v>
      </c>
      <c r="F767" s="20">
        <v>6389.53</v>
      </c>
      <c r="G767" s="11" t="s">
        <v>11</v>
      </c>
      <c r="H767" s="11" t="s">
        <v>11</v>
      </c>
      <c r="I767" s="11" t="s">
        <v>300</v>
      </c>
      <c r="J767" s="33" t="str">
        <f t="shared" si="22"/>
        <v>16-Aug-1997</v>
      </c>
      <c r="K767" s="11">
        <f t="shared" si="23"/>
        <v>25</v>
      </c>
    </row>
    <row r="768" spans="1:11" x14ac:dyDescent="0.25">
      <c r="A768" s="11" t="s">
        <v>799</v>
      </c>
      <c r="B768" s="11">
        <v>1982</v>
      </c>
      <c r="C768" s="11" t="s">
        <v>37</v>
      </c>
      <c r="D768" s="29">
        <v>28</v>
      </c>
      <c r="E768" s="11">
        <v>1</v>
      </c>
      <c r="F768" s="20">
        <v>6393.6</v>
      </c>
      <c r="G768" s="11" t="s">
        <v>11</v>
      </c>
      <c r="H768" s="11" t="s">
        <v>16</v>
      </c>
      <c r="I768" s="11" t="s">
        <v>23</v>
      </c>
      <c r="J768" s="33" t="str">
        <f t="shared" si="22"/>
        <v>28-Oct-1982</v>
      </c>
      <c r="K768" s="11">
        <f t="shared" si="23"/>
        <v>40</v>
      </c>
    </row>
    <row r="769" spans="1:11" x14ac:dyDescent="0.25">
      <c r="A769" s="11" t="s">
        <v>800</v>
      </c>
      <c r="B769" s="11">
        <v>1987</v>
      </c>
      <c r="C769" s="11" t="s">
        <v>20</v>
      </c>
      <c r="D769" s="29">
        <v>9</v>
      </c>
      <c r="E769" s="11">
        <v>2</v>
      </c>
      <c r="F769" s="20">
        <v>6402.29</v>
      </c>
      <c r="G769" s="11" t="s">
        <v>11</v>
      </c>
      <c r="H769" s="11" t="s">
        <v>12</v>
      </c>
      <c r="I769" s="11" t="s">
        <v>247</v>
      </c>
      <c r="J769" s="33" t="str">
        <f t="shared" si="22"/>
        <v>09-Sep-1987</v>
      </c>
      <c r="K769" s="11">
        <f t="shared" si="23"/>
        <v>35</v>
      </c>
    </row>
    <row r="770" spans="1:11" x14ac:dyDescent="0.25">
      <c r="A770" s="11" t="s">
        <v>801</v>
      </c>
      <c r="B770" s="11">
        <v>1985</v>
      </c>
      <c r="C770" s="11" t="s">
        <v>30</v>
      </c>
      <c r="D770" s="29">
        <v>10</v>
      </c>
      <c r="E770" s="11">
        <v>2</v>
      </c>
      <c r="F770" s="20">
        <v>6406.41</v>
      </c>
      <c r="G770" s="11" t="s">
        <v>16</v>
      </c>
      <c r="H770" s="11" t="s">
        <v>12</v>
      </c>
      <c r="I770" s="11" t="s">
        <v>276</v>
      </c>
      <c r="J770" s="33" t="str">
        <f t="shared" ref="J770:J833" si="24">TEXT(CONCATENATE(D770,C770,B770,),"DD-MMM-YYYY")</f>
        <v>10-Dec-1985</v>
      </c>
      <c r="K770" s="11">
        <f t="shared" si="23"/>
        <v>37</v>
      </c>
    </row>
    <row r="771" spans="1:11" x14ac:dyDescent="0.25">
      <c r="A771" s="11" t="s">
        <v>802</v>
      </c>
      <c r="B771" s="11">
        <v>1970</v>
      </c>
      <c r="C771" s="11" t="s">
        <v>35</v>
      </c>
      <c r="D771" s="29">
        <v>20</v>
      </c>
      <c r="E771" s="11">
        <v>0</v>
      </c>
      <c r="F771" s="20">
        <v>6407.05</v>
      </c>
      <c r="G771" s="11" t="s">
        <v>11</v>
      </c>
      <c r="H771" s="11" t="s">
        <v>16</v>
      </c>
      <c r="I771" s="11" t="s">
        <v>13</v>
      </c>
      <c r="J771" s="33" t="str">
        <f t="shared" si="24"/>
        <v>20-Aug-1970</v>
      </c>
      <c r="K771" s="11">
        <f t="shared" ref="K771:K834" si="25">DATEDIF(J771, "2023-06-08", "Y")</f>
        <v>52</v>
      </c>
    </row>
    <row r="772" spans="1:11" x14ac:dyDescent="0.25">
      <c r="A772" s="11" t="s">
        <v>803</v>
      </c>
      <c r="B772" s="11">
        <v>1971</v>
      </c>
      <c r="C772" s="11" t="s">
        <v>35</v>
      </c>
      <c r="D772" s="29">
        <v>22</v>
      </c>
      <c r="E772" s="11">
        <v>0</v>
      </c>
      <c r="F772" s="20">
        <v>6412.34</v>
      </c>
      <c r="G772" s="11" t="s">
        <v>11</v>
      </c>
      <c r="H772" s="11" t="s">
        <v>12</v>
      </c>
      <c r="I772" s="11" t="s">
        <v>13</v>
      </c>
      <c r="J772" s="33" t="str">
        <f t="shared" si="24"/>
        <v>22-Aug-1971</v>
      </c>
      <c r="K772" s="11">
        <f t="shared" si="25"/>
        <v>51</v>
      </c>
    </row>
    <row r="773" spans="1:11" x14ac:dyDescent="0.25">
      <c r="A773" s="11" t="s">
        <v>804</v>
      </c>
      <c r="B773" s="11">
        <v>1987</v>
      </c>
      <c r="C773" s="11" t="s">
        <v>20</v>
      </c>
      <c r="D773" s="29">
        <v>4</v>
      </c>
      <c r="E773" s="11">
        <v>3</v>
      </c>
      <c r="F773" s="20">
        <v>6414.18</v>
      </c>
      <c r="G773" s="11" t="s">
        <v>11</v>
      </c>
      <c r="H773" s="11" t="s">
        <v>11</v>
      </c>
      <c r="I773" s="11" t="s">
        <v>42</v>
      </c>
      <c r="J773" s="33" t="str">
        <f t="shared" si="24"/>
        <v>04-Sep-1987</v>
      </c>
      <c r="K773" s="11">
        <f t="shared" si="25"/>
        <v>35</v>
      </c>
    </row>
    <row r="774" spans="1:11" x14ac:dyDescent="0.25">
      <c r="A774" s="11" t="s">
        <v>805</v>
      </c>
      <c r="B774" s="11">
        <v>1976</v>
      </c>
      <c r="C774" s="11" t="s">
        <v>30</v>
      </c>
      <c r="D774" s="29">
        <v>30</v>
      </c>
      <c r="E774" s="11">
        <v>2</v>
      </c>
      <c r="F774" s="20">
        <v>6417.28</v>
      </c>
      <c r="G774" s="11" t="s">
        <v>11</v>
      </c>
      <c r="H774" s="11" t="s">
        <v>12</v>
      </c>
      <c r="I774" s="11" t="s">
        <v>13</v>
      </c>
      <c r="J774" s="33" t="str">
        <f t="shared" si="24"/>
        <v>30-Dec-1976</v>
      </c>
      <c r="K774" s="11">
        <f t="shared" si="25"/>
        <v>46</v>
      </c>
    </row>
    <row r="775" spans="1:11" x14ac:dyDescent="0.25">
      <c r="A775" s="11" t="s">
        <v>806</v>
      </c>
      <c r="B775" s="11">
        <v>1975</v>
      </c>
      <c r="C775" s="11" t="s">
        <v>35</v>
      </c>
      <c r="D775" s="29">
        <v>5</v>
      </c>
      <c r="E775" s="11">
        <v>1</v>
      </c>
      <c r="F775" s="20">
        <v>6423.48</v>
      </c>
      <c r="G775" s="11" t="s">
        <v>11</v>
      </c>
      <c r="H775" s="11" t="s">
        <v>12</v>
      </c>
      <c r="I775" s="11" t="s">
        <v>13</v>
      </c>
      <c r="J775" s="33" t="str">
        <f t="shared" si="24"/>
        <v>05-Aug-1975</v>
      </c>
      <c r="K775" s="11">
        <f t="shared" si="25"/>
        <v>47</v>
      </c>
    </row>
    <row r="776" spans="1:11" x14ac:dyDescent="0.25">
      <c r="A776" s="11" t="s">
        <v>807</v>
      </c>
      <c r="B776" s="11">
        <v>1985</v>
      </c>
      <c r="C776" s="11" t="s">
        <v>10</v>
      </c>
      <c r="D776" s="29">
        <v>22</v>
      </c>
      <c r="E776" s="11">
        <v>3</v>
      </c>
      <c r="F776" s="20">
        <v>6435.62</v>
      </c>
      <c r="G776" s="11" t="s">
        <v>12</v>
      </c>
      <c r="H776" s="11" t="s">
        <v>11</v>
      </c>
      <c r="I776" s="11" t="s">
        <v>13</v>
      </c>
      <c r="J776" s="33" t="str">
        <f t="shared" si="24"/>
        <v>22-Jul-1985</v>
      </c>
      <c r="K776" s="11">
        <f t="shared" si="25"/>
        <v>37</v>
      </c>
    </row>
    <row r="777" spans="1:11" x14ac:dyDescent="0.25">
      <c r="A777" s="11" t="s">
        <v>808</v>
      </c>
      <c r="B777" s="11">
        <v>1984</v>
      </c>
      <c r="C777" s="11" t="s">
        <v>35</v>
      </c>
      <c r="D777" s="29">
        <v>26</v>
      </c>
      <c r="E777" s="11">
        <v>2</v>
      </c>
      <c r="F777" s="20">
        <v>6455.86</v>
      </c>
      <c r="G777" s="11" t="s">
        <v>12</v>
      </c>
      <c r="H777" s="11" t="s">
        <v>12</v>
      </c>
      <c r="I777" s="11" t="s">
        <v>23</v>
      </c>
      <c r="J777" s="33" t="str">
        <f t="shared" si="24"/>
        <v>26-Aug-1984</v>
      </c>
      <c r="K777" s="11">
        <f t="shared" si="25"/>
        <v>38</v>
      </c>
    </row>
    <row r="778" spans="1:11" x14ac:dyDescent="0.25">
      <c r="A778" s="11" t="s">
        <v>809</v>
      </c>
      <c r="B778" s="11">
        <v>1984</v>
      </c>
      <c r="C778" s="11" t="s">
        <v>15</v>
      </c>
      <c r="D778" s="29">
        <v>1</v>
      </c>
      <c r="E778" s="11">
        <v>2</v>
      </c>
      <c r="F778" s="20">
        <v>6457.84</v>
      </c>
      <c r="G778" s="11" t="s">
        <v>11</v>
      </c>
      <c r="H778" s="11" t="s">
        <v>12</v>
      </c>
      <c r="I778" s="11" t="s">
        <v>23</v>
      </c>
      <c r="J778" s="33" t="str">
        <f t="shared" si="24"/>
        <v>01-Nov-1984</v>
      </c>
      <c r="K778" s="11">
        <f t="shared" si="25"/>
        <v>38</v>
      </c>
    </row>
    <row r="779" spans="1:11" x14ac:dyDescent="0.25">
      <c r="A779" s="11" t="s">
        <v>810</v>
      </c>
      <c r="B779" s="11">
        <v>1981</v>
      </c>
      <c r="C779" s="11" t="s">
        <v>10</v>
      </c>
      <c r="D779" s="29">
        <v>27</v>
      </c>
      <c r="E779" s="11">
        <v>1</v>
      </c>
      <c r="F779" s="20">
        <v>6473.15</v>
      </c>
      <c r="G779" s="11" t="s">
        <v>11</v>
      </c>
      <c r="H779" s="11" t="s">
        <v>11</v>
      </c>
      <c r="I779" s="11" t="s">
        <v>13</v>
      </c>
      <c r="J779" s="33" t="str">
        <f t="shared" si="24"/>
        <v>27-Jul-1981</v>
      </c>
      <c r="K779" s="11">
        <f t="shared" si="25"/>
        <v>41</v>
      </c>
    </row>
    <row r="780" spans="1:11" x14ac:dyDescent="0.25">
      <c r="A780" s="11" t="s">
        <v>811</v>
      </c>
      <c r="B780" s="11">
        <v>1980</v>
      </c>
      <c r="C780" s="11" t="s">
        <v>18</v>
      </c>
      <c r="D780" s="29">
        <v>8</v>
      </c>
      <c r="E780" s="11">
        <v>0</v>
      </c>
      <c r="F780" s="20">
        <v>6474.01</v>
      </c>
      <c r="G780" s="11" t="s">
        <v>11</v>
      </c>
      <c r="H780" s="11" t="s">
        <v>12</v>
      </c>
      <c r="I780" s="11" t="s">
        <v>42</v>
      </c>
      <c r="J780" s="33" t="str">
        <f t="shared" si="24"/>
        <v>08-Jun-1980</v>
      </c>
      <c r="K780" s="11">
        <f t="shared" si="25"/>
        <v>43</v>
      </c>
    </row>
    <row r="781" spans="1:11" x14ac:dyDescent="0.25">
      <c r="A781" s="11" t="s">
        <v>812</v>
      </c>
      <c r="B781" s="11">
        <v>1970</v>
      </c>
      <c r="C781" s="11" t="s">
        <v>30</v>
      </c>
      <c r="D781" s="29">
        <v>1</v>
      </c>
      <c r="E781" s="11">
        <v>0</v>
      </c>
      <c r="F781" s="20">
        <v>6481.67</v>
      </c>
      <c r="G781" s="11" t="s">
        <v>11</v>
      </c>
      <c r="H781" s="11" t="s">
        <v>11</v>
      </c>
      <c r="I781" s="11" t="s">
        <v>13</v>
      </c>
      <c r="J781" s="33" t="str">
        <f t="shared" si="24"/>
        <v>01-Dec-1970</v>
      </c>
      <c r="K781" s="11">
        <f t="shared" si="25"/>
        <v>52</v>
      </c>
    </row>
    <row r="782" spans="1:11" x14ac:dyDescent="0.25">
      <c r="A782" s="11" t="s">
        <v>813</v>
      </c>
      <c r="B782" s="11">
        <v>1982</v>
      </c>
      <c r="C782" s="11" t="s">
        <v>37</v>
      </c>
      <c r="D782" s="29">
        <v>9</v>
      </c>
      <c r="E782" s="11">
        <v>1</v>
      </c>
      <c r="F782" s="20">
        <v>6496.89</v>
      </c>
      <c r="G782" s="11" t="s">
        <v>11</v>
      </c>
      <c r="H782" s="11" t="s">
        <v>12</v>
      </c>
      <c r="I782" s="11" t="s">
        <v>42</v>
      </c>
      <c r="J782" s="33" t="str">
        <f t="shared" si="24"/>
        <v>09-Oct-1982</v>
      </c>
      <c r="K782" s="11">
        <f t="shared" si="25"/>
        <v>40</v>
      </c>
    </row>
    <row r="783" spans="1:11" x14ac:dyDescent="0.25">
      <c r="A783" s="11" t="s">
        <v>814</v>
      </c>
      <c r="B783" s="11">
        <v>1982</v>
      </c>
      <c r="C783" s="11" t="s">
        <v>35</v>
      </c>
      <c r="D783" s="29">
        <v>28</v>
      </c>
      <c r="E783" s="11">
        <v>1</v>
      </c>
      <c r="F783" s="20">
        <v>6500.24</v>
      </c>
      <c r="G783" s="11" t="s">
        <v>11</v>
      </c>
      <c r="H783" s="11" t="s">
        <v>11</v>
      </c>
      <c r="I783" s="11" t="s">
        <v>13</v>
      </c>
      <c r="J783" s="33" t="str">
        <f t="shared" si="24"/>
        <v>28-Aug-1982</v>
      </c>
      <c r="K783" s="11">
        <f t="shared" si="25"/>
        <v>40</v>
      </c>
    </row>
    <row r="784" spans="1:11" x14ac:dyDescent="0.25">
      <c r="A784" s="11" t="s">
        <v>815</v>
      </c>
      <c r="B784" s="11">
        <v>1994</v>
      </c>
      <c r="C784" s="11" t="s">
        <v>10</v>
      </c>
      <c r="D784" s="29">
        <v>7</v>
      </c>
      <c r="E784" s="11">
        <v>0</v>
      </c>
      <c r="F784" s="20">
        <v>6512.24</v>
      </c>
      <c r="G784" s="11" t="s">
        <v>11</v>
      </c>
      <c r="H784" s="11" t="s">
        <v>16</v>
      </c>
      <c r="I784" s="11" t="s">
        <v>300</v>
      </c>
      <c r="J784" s="33" t="str">
        <f t="shared" si="24"/>
        <v>07-Jul-1994</v>
      </c>
      <c r="K784" s="11">
        <f t="shared" si="25"/>
        <v>28</v>
      </c>
    </row>
    <row r="785" spans="1:11" x14ac:dyDescent="0.25">
      <c r="A785" s="11" t="s">
        <v>816</v>
      </c>
      <c r="B785" s="11">
        <v>1976</v>
      </c>
      <c r="C785" s="11" t="s">
        <v>37</v>
      </c>
      <c r="D785" s="29">
        <v>23</v>
      </c>
      <c r="E785" s="11">
        <v>2</v>
      </c>
      <c r="F785" s="20">
        <v>6529.21</v>
      </c>
      <c r="G785" s="11" t="s">
        <v>11</v>
      </c>
      <c r="H785" s="11" t="s">
        <v>16</v>
      </c>
      <c r="I785" s="11" t="s">
        <v>13</v>
      </c>
      <c r="J785" s="33" t="str">
        <f t="shared" si="24"/>
        <v>23-Oct-1976</v>
      </c>
      <c r="K785" s="11">
        <f t="shared" si="25"/>
        <v>46</v>
      </c>
    </row>
    <row r="786" spans="1:11" x14ac:dyDescent="0.25">
      <c r="A786" s="11" t="s">
        <v>817</v>
      </c>
      <c r="B786" s="11">
        <v>1982</v>
      </c>
      <c r="C786" s="11" t="s">
        <v>35</v>
      </c>
      <c r="D786" s="29">
        <v>12</v>
      </c>
      <c r="E786" s="11">
        <v>3</v>
      </c>
      <c r="F786" s="20">
        <v>6532.04</v>
      </c>
      <c r="G786" s="11" t="s">
        <v>11</v>
      </c>
      <c r="H786" s="11" t="s">
        <v>16</v>
      </c>
      <c r="I786" s="11" t="s">
        <v>13</v>
      </c>
      <c r="J786" s="33" t="str">
        <f t="shared" si="24"/>
        <v>12-Aug-1982</v>
      </c>
      <c r="K786" s="11">
        <f t="shared" si="25"/>
        <v>40</v>
      </c>
    </row>
    <row r="787" spans="1:11" x14ac:dyDescent="0.25">
      <c r="A787" s="11" t="s">
        <v>818</v>
      </c>
      <c r="B787" s="11">
        <v>1982</v>
      </c>
      <c r="C787" s="11" t="s">
        <v>37</v>
      </c>
      <c r="D787" s="29">
        <v>2</v>
      </c>
      <c r="E787" s="11">
        <v>3</v>
      </c>
      <c r="F787" s="20">
        <v>6536.68</v>
      </c>
      <c r="G787" s="11" t="s">
        <v>11</v>
      </c>
      <c r="H787" s="11" t="s">
        <v>11</v>
      </c>
      <c r="I787" s="11" t="s">
        <v>23</v>
      </c>
      <c r="J787" s="33" t="str">
        <f t="shared" si="24"/>
        <v>02-Oct-1982</v>
      </c>
      <c r="K787" s="11">
        <f t="shared" si="25"/>
        <v>40</v>
      </c>
    </row>
    <row r="788" spans="1:11" x14ac:dyDescent="0.25">
      <c r="A788" s="11" t="s">
        <v>819</v>
      </c>
      <c r="B788" s="11">
        <v>1969</v>
      </c>
      <c r="C788" s="11" t="s">
        <v>30</v>
      </c>
      <c r="D788" s="29">
        <v>3</v>
      </c>
      <c r="E788" s="11">
        <v>0</v>
      </c>
      <c r="F788" s="20">
        <v>6546.16</v>
      </c>
      <c r="G788" s="11" t="s">
        <v>11</v>
      </c>
      <c r="H788" s="11" t="s">
        <v>12</v>
      </c>
      <c r="I788" s="11" t="s">
        <v>13</v>
      </c>
      <c r="J788" s="33" t="str">
        <f t="shared" si="24"/>
        <v>03-Dec-1969</v>
      </c>
      <c r="K788" s="11">
        <f t="shared" si="25"/>
        <v>53</v>
      </c>
    </row>
    <row r="789" spans="1:11" x14ac:dyDescent="0.25">
      <c r="A789" s="11" t="s">
        <v>820</v>
      </c>
      <c r="B789" s="11">
        <v>1986</v>
      </c>
      <c r="C789" s="11" t="s">
        <v>30</v>
      </c>
      <c r="D789" s="29">
        <v>18</v>
      </c>
      <c r="E789" s="11">
        <v>3</v>
      </c>
      <c r="F789" s="20">
        <v>6548.2</v>
      </c>
      <c r="G789" s="11" t="s">
        <v>11</v>
      </c>
      <c r="H789" s="11" t="s">
        <v>12</v>
      </c>
      <c r="I789" s="11" t="s">
        <v>23</v>
      </c>
      <c r="J789" s="33" t="str">
        <f t="shared" si="24"/>
        <v>18-Dec-1986</v>
      </c>
      <c r="K789" s="11">
        <f t="shared" si="25"/>
        <v>36</v>
      </c>
    </row>
    <row r="790" spans="1:11" x14ac:dyDescent="0.25">
      <c r="A790" s="11" t="s">
        <v>821</v>
      </c>
      <c r="B790" s="11">
        <v>1989</v>
      </c>
      <c r="C790" s="11" t="s">
        <v>35</v>
      </c>
      <c r="D790" s="29">
        <v>6</v>
      </c>
      <c r="E790" s="11">
        <v>3</v>
      </c>
      <c r="F790" s="20">
        <v>6551.75</v>
      </c>
      <c r="G790" s="11" t="s">
        <v>11</v>
      </c>
      <c r="H790" s="11" t="s">
        <v>11</v>
      </c>
      <c r="I790" s="11" t="s">
        <v>247</v>
      </c>
      <c r="J790" s="33" t="str">
        <f t="shared" si="24"/>
        <v>06-Aug-1989</v>
      </c>
      <c r="K790" s="11">
        <f t="shared" si="25"/>
        <v>33</v>
      </c>
    </row>
    <row r="791" spans="1:11" x14ac:dyDescent="0.25">
      <c r="A791" s="11" t="s">
        <v>822</v>
      </c>
      <c r="B791" s="11">
        <v>1968</v>
      </c>
      <c r="C791" s="11" t="s">
        <v>30</v>
      </c>
      <c r="D791" s="29">
        <v>11</v>
      </c>
      <c r="E791" s="11">
        <v>0</v>
      </c>
      <c r="F791" s="20">
        <v>6552.01</v>
      </c>
      <c r="G791" s="11" t="s">
        <v>12</v>
      </c>
      <c r="H791" s="11" t="s">
        <v>11</v>
      </c>
      <c r="I791" s="11" t="s">
        <v>13</v>
      </c>
      <c r="J791" s="33" t="str">
        <f t="shared" si="24"/>
        <v>11-Dec-1968</v>
      </c>
      <c r="K791" s="11">
        <f t="shared" si="25"/>
        <v>54</v>
      </c>
    </row>
    <row r="792" spans="1:11" x14ac:dyDescent="0.25">
      <c r="A792" s="11" t="s">
        <v>823</v>
      </c>
      <c r="B792" s="11">
        <v>1984</v>
      </c>
      <c r="C792" s="11" t="s">
        <v>20</v>
      </c>
      <c r="D792" s="29">
        <v>20</v>
      </c>
      <c r="E792" s="11">
        <v>1</v>
      </c>
      <c r="F792" s="20">
        <v>6555.07</v>
      </c>
      <c r="G792" s="11" t="s">
        <v>11</v>
      </c>
      <c r="H792" s="11" t="s">
        <v>11</v>
      </c>
      <c r="I792" s="11" t="s">
        <v>247</v>
      </c>
      <c r="J792" s="33" t="str">
        <f t="shared" si="24"/>
        <v>20-Sep-1984</v>
      </c>
      <c r="K792" s="11">
        <f t="shared" si="25"/>
        <v>38</v>
      </c>
    </row>
    <row r="793" spans="1:11" x14ac:dyDescent="0.25">
      <c r="A793" s="11" t="s">
        <v>824</v>
      </c>
      <c r="B793" s="11">
        <v>1981</v>
      </c>
      <c r="C793" s="11" t="s">
        <v>10</v>
      </c>
      <c r="D793" s="29">
        <v>20</v>
      </c>
      <c r="E793" s="11">
        <v>0</v>
      </c>
      <c r="F793" s="20">
        <v>6571.02</v>
      </c>
      <c r="G793" s="11" t="s">
        <v>11</v>
      </c>
      <c r="H793" s="11" t="s">
        <v>16</v>
      </c>
      <c r="I793" s="11" t="s">
        <v>23</v>
      </c>
      <c r="J793" s="33" t="str">
        <f t="shared" si="24"/>
        <v>20-Jul-1981</v>
      </c>
      <c r="K793" s="11">
        <f t="shared" si="25"/>
        <v>41</v>
      </c>
    </row>
    <row r="794" spans="1:11" x14ac:dyDescent="0.25">
      <c r="A794" s="11" t="s">
        <v>825</v>
      </c>
      <c r="B794" s="11">
        <v>1984</v>
      </c>
      <c r="C794" s="11" t="s">
        <v>37</v>
      </c>
      <c r="D794" s="29">
        <v>5</v>
      </c>
      <c r="E794" s="11">
        <v>2</v>
      </c>
      <c r="F794" s="20">
        <v>6571.54</v>
      </c>
      <c r="G794" s="11" t="s">
        <v>11</v>
      </c>
      <c r="H794" s="11" t="s">
        <v>12</v>
      </c>
      <c r="I794" s="11" t="s">
        <v>42</v>
      </c>
      <c r="J794" s="33" t="str">
        <f t="shared" si="24"/>
        <v>05-Oct-1984</v>
      </c>
      <c r="K794" s="11">
        <f t="shared" si="25"/>
        <v>38</v>
      </c>
    </row>
    <row r="795" spans="1:11" x14ac:dyDescent="0.25">
      <c r="A795" s="11" t="s">
        <v>826</v>
      </c>
      <c r="B795" s="11">
        <v>1982</v>
      </c>
      <c r="C795" s="11" t="s">
        <v>15</v>
      </c>
      <c r="D795" s="29">
        <v>22</v>
      </c>
      <c r="E795" s="11">
        <v>2</v>
      </c>
      <c r="F795" s="20">
        <v>6593.51</v>
      </c>
      <c r="G795" s="11" t="s">
        <v>11</v>
      </c>
      <c r="H795" s="11" t="s">
        <v>16</v>
      </c>
      <c r="I795" s="11" t="s">
        <v>13</v>
      </c>
      <c r="J795" s="33" t="str">
        <f t="shared" si="24"/>
        <v>22-Nov-1982</v>
      </c>
      <c r="K795" s="11">
        <f t="shared" si="25"/>
        <v>40</v>
      </c>
    </row>
    <row r="796" spans="1:11" x14ac:dyDescent="0.25">
      <c r="A796" s="11" t="s">
        <v>827</v>
      </c>
      <c r="B796" s="11">
        <v>1982</v>
      </c>
      <c r="C796" s="11" t="s">
        <v>30</v>
      </c>
      <c r="D796" s="29">
        <v>29</v>
      </c>
      <c r="E796" s="11">
        <v>1</v>
      </c>
      <c r="F796" s="20">
        <v>6600.21</v>
      </c>
      <c r="G796" s="11" t="s">
        <v>12</v>
      </c>
      <c r="H796" s="11" t="s">
        <v>11</v>
      </c>
      <c r="I796" s="11" t="s">
        <v>168</v>
      </c>
      <c r="J796" s="33" t="str">
        <f t="shared" si="24"/>
        <v>29-Dec-1982</v>
      </c>
      <c r="K796" s="11">
        <f t="shared" si="25"/>
        <v>40</v>
      </c>
    </row>
    <row r="797" spans="1:11" x14ac:dyDescent="0.25">
      <c r="A797" s="11" t="s">
        <v>828</v>
      </c>
      <c r="B797" s="11">
        <v>1982</v>
      </c>
      <c r="C797" s="11" t="s">
        <v>15</v>
      </c>
      <c r="D797" s="29">
        <v>7</v>
      </c>
      <c r="E797" s="11">
        <v>2</v>
      </c>
      <c r="F797" s="20">
        <v>6600.36</v>
      </c>
      <c r="G797" s="11" t="s">
        <v>11</v>
      </c>
      <c r="H797" s="11" t="s">
        <v>12</v>
      </c>
      <c r="I797" s="11" t="s">
        <v>42</v>
      </c>
      <c r="J797" s="33" t="str">
        <f t="shared" si="24"/>
        <v>07-Nov-1982</v>
      </c>
      <c r="K797" s="11">
        <f t="shared" si="25"/>
        <v>40</v>
      </c>
    </row>
    <row r="798" spans="1:11" x14ac:dyDescent="0.25">
      <c r="A798" s="11" t="s">
        <v>829</v>
      </c>
      <c r="B798" s="11">
        <v>1982</v>
      </c>
      <c r="C798" s="11" t="s">
        <v>35</v>
      </c>
      <c r="D798" s="29">
        <v>28</v>
      </c>
      <c r="E798" s="11">
        <v>1</v>
      </c>
      <c r="F798" s="20">
        <v>6610.11</v>
      </c>
      <c r="G798" s="11" t="s">
        <v>12</v>
      </c>
      <c r="H798" s="11" t="s">
        <v>11</v>
      </c>
      <c r="I798" s="11" t="s">
        <v>164</v>
      </c>
      <c r="J798" s="33" t="str">
        <f t="shared" si="24"/>
        <v>28-Aug-1982</v>
      </c>
      <c r="K798" s="11">
        <f t="shared" si="25"/>
        <v>40</v>
      </c>
    </row>
    <row r="799" spans="1:11" x14ac:dyDescent="0.25">
      <c r="A799" s="11" t="s">
        <v>830</v>
      </c>
      <c r="B799" s="11">
        <v>1973</v>
      </c>
      <c r="C799" s="11" t="s">
        <v>35</v>
      </c>
      <c r="D799" s="29">
        <v>29</v>
      </c>
      <c r="E799" s="11">
        <v>0</v>
      </c>
      <c r="F799" s="20">
        <v>6630.31</v>
      </c>
      <c r="G799" s="11" t="s">
        <v>11</v>
      </c>
      <c r="H799" s="11" t="s">
        <v>16</v>
      </c>
      <c r="I799" s="11" t="s">
        <v>13</v>
      </c>
      <c r="J799" s="33" t="str">
        <f t="shared" si="24"/>
        <v>29-Aug-1973</v>
      </c>
      <c r="K799" s="11">
        <f t="shared" si="25"/>
        <v>49</v>
      </c>
    </row>
    <row r="800" spans="1:11" x14ac:dyDescent="0.25">
      <c r="A800" s="11" t="s">
        <v>831</v>
      </c>
      <c r="B800" s="11">
        <v>2003</v>
      </c>
      <c r="C800" s="11" t="s">
        <v>20</v>
      </c>
      <c r="D800" s="29">
        <v>4</v>
      </c>
      <c r="E800" s="11">
        <v>0</v>
      </c>
      <c r="F800" s="20">
        <v>6638.16</v>
      </c>
      <c r="G800" s="11" t="s">
        <v>11</v>
      </c>
      <c r="H800" s="11" t="s">
        <v>16</v>
      </c>
      <c r="I800" s="11" t="s">
        <v>23</v>
      </c>
      <c r="J800" s="33" t="str">
        <f t="shared" si="24"/>
        <v>04-Sep-2003</v>
      </c>
      <c r="K800" s="11">
        <f t="shared" si="25"/>
        <v>19</v>
      </c>
    </row>
    <row r="801" spans="1:11" x14ac:dyDescent="0.25">
      <c r="A801" s="11" t="s">
        <v>832</v>
      </c>
      <c r="B801" s="11">
        <v>1990</v>
      </c>
      <c r="C801" s="11" t="s">
        <v>18</v>
      </c>
      <c r="D801" s="29">
        <v>6</v>
      </c>
      <c r="E801" s="11">
        <v>3</v>
      </c>
      <c r="F801" s="20">
        <v>6639.3</v>
      </c>
      <c r="G801" s="11" t="s">
        <v>11</v>
      </c>
      <c r="H801" s="11" t="s">
        <v>11</v>
      </c>
      <c r="I801" s="11" t="s">
        <v>300</v>
      </c>
      <c r="J801" s="33" t="str">
        <f t="shared" si="24"/>
        <v>06-Jun-1990</v>
      </c>
      <c r="K801" s="11">
        <f t="shared" si="25"/>
        <v>33</v>
      </c>
    </row>
    <row r="802" spans="1:11" x14ac:dyDescent="0.25">
      <c r="A802" s="11" t="s">
        <v>833</v>
      </c>
      <c r="B802" s="11">
        <v>1984</v>
      </c>
      <c r="C802" s="11" t="s">
        <v>30</v>
      </c>
      <c r="D802" s="29">
        <v>8</v>
      </c>
      <c r="E802" s="11">
        <v>2</v>
      </c>
      <c r="F802" s="20">
        <v>6640.54</v>
      </c>
      <c r="G802" s="11" t="s">
        <v>11</v>
      </c>
      <c r="H802" s="11" t="s">
        <v>12</v>
      </c>
      <c r="I802" s="11" t="s">
        <v>166</v>
      </c>
      <c r="J802" s="33" t="str">
        <f t="shared" si="24"/>
        <v>08-Dec-1984</v>
      </c>
      <c r="K802" s="11">
        <f t="shared" si="25"/>
        <v>38</v>
      </c>
    </row>
    <row r="803" spans="1:11" x14ac:dyDescent="0.25">
      <c r="A803" s="11" t="s">
        <v>834</v>
      </c>
      <c r="B803" s="11">
        <v>1970</v>
      </c>
      <c r="C803" s="11" t="s">
        <v>15</v>
      </c>
      <c r="D803" s="29">
        <v>8</v>
      </c>
      <c r="E803" s="11">
        <v>0</v>
      </c>
      <c r="F803" s="20">
        <v>6651.26</v>
      </c>
      <c r="G803" s="11" t="s">
        <v>11</v>
      </c>
      <c r="H803" s="11" t="s">
        <v>12</v>
      </c>
      <c r="I803" s="11" t="s">
        <v>13</v>
      </c>
      <c r="J803" s="33" t="str">
        <f t="shared" si="24"/>
        <v>08-Nov-1970</v>
      </c>
      <c r="K803" s="11">
        <f t="shared" si="25"/>
        <v>52</v>
      </c>
    </row>
    <row r="804" spans="1:11" x14ac:dyDescent="0.25">
      <c r="A804" s="11" t="s">
        <v>835</v>
      </c>
      <c r="B804" s="11">
        <v>1984</v>
      </c>
      <c r="C804" s="11" t="s">
        <v>10</v>
      </c>
      <c r="D804" s="29">
        <v>1</v>
      </c>
      <c r="E804" s="11">
        <v>3</v>
      </c>
      <c r="F804" s="20">
        <v>6652.53</v>
      </c>
      <c r="G804" s="11" t="s">
        <v>12</v>
      </c>
      <c r="H804" s="11" t="s">
        <v>11</v>
      </c>
      <c r="I804" s="11" t="s">
        <v>13</v>
      </c>
      <c r="J804" s="33" t="str">
        <f t="shared" si="24"/>
        <v>01-Jul-1984</v>
      </c>
      <c r="K804" s="11">
        <f t="shared" si="25"/>
        <v>38</v>
      </c>
    </row>
    <row r="805" spans="1:11" x14ac:dyDescent="0.25">
      <c r="A805" s="11" t="s">
        <v>836</v>
      </c>
      <c r="B805" s="11">
        <v>1989</v>
      </c>
      <c r="C805" s="11" t="s">
        <v>15</v>
      </c>
      <c r="D805" s="29">
        <v>19</v>
      </c>
      <c r="E805" s="11">
        <v>5</v>
      </c>
      <c r="F805" s="20">
        <v>6653.79</v>
      </c>
      <c r="G805" s="11" t="s">
        <v>11</v>
      </c>
      <c r="H805" s="11" t="s">
        <v>16</v>
      </c>
      <c r="I805" s="11" t="s">
        <v>13</v>
      </c>
      <c r="J805" s="33" t="str">
        <f t="shared" si="24"/>
        <v>19-Nov-1989</v>
      </c>
      <c r="K805" s="11">
        <f t="shared" si="25"/>
        <v>33</v>
      </c>
    </row>
    <row r="806" spans="1:11" x14ac:dyDescent="0.25">
      <c r="A806" s="11" t="s">
        <v>837</v>
      </c>
      <c r="B806" s="11">
        <v>1982</v>
      </c>
      <c r="C806" s="11" t="s">
        <v>20</v>
      </c>
      <c r="D806" s="29">
        <v>27</v>
      </c>
      <c r="E806" s="11">
        <v>3</v>
      </c>
      <c r="F806" s="20">
        <v>6664.32</v>
      </c>
      <c r="G806" s="11" t="s">
        <v>11</v>
      </c>
      <c r="H806" s="11" t="s">
        <v>11</v>
      </c>
      <c r="I806" s="11" t="s">
        <v>13</v>
      </c>
      <c r="J806" s="33" t="str">
        <f t="shared" si="24"/>
        <v>27-Sep-1982</v>
      </c>
      <c r="K806" s="11">
        <f t="shared" si="25"/>
        <v>40</v>
      </c>
    </row>
    <row r="807" spans="1:11" x14ac:dyDescent="0.25">
      <c r="A807" s="11" t="s">
        <v>838</v>
      </c>
      <c r="B807" s="11">
        <v>1981</v>
      </c>
      <c r="C807" s="11" t="s">
        <v>20</v>
      </c>
      <c r="D807" s="29">
        <v>17</v>
      </c>
      <c r="E807" s="11">
        <v>1</v>
      </c>
      <c r="F807" s="20">
        <v>6664.69</v>
      </c>
      <c r="G807" s="11" t="s">
        <v>12</v>
      </c>
      <c r="H807" s="11" t="s">
        <v>16</v>
      </c>
      <c r="I807" s="11" t="s">
        <v>23</v>
      </c>
      <c r="J807" s="33" t="str">
        <f t="shared" si="24"/>
        <v>17-Sep-1981</v>
      </c>
      <c r="K807" s="11">
        <f t="shared" si="25"/>
        <v>41</v>
      </c>
    </row>
    <row r="808" spans="1:11" x14ac:dyDescent="0.25">
      <c r="A808" s="11" t="s">
        <v>839</v>
      </c>
      <c r="B808" s="11">
        <v>1989</v>
      </c>
      <c r="C808" s="11" t="s">
        <v>37</v>
      </c>
      <c r="D808" s="29">
        <v>20</v>
      </c>
      <c r="E808" s="11">
        <v>5</v>
      </c>
      <c r="F808" s="20">
        <v>6666.24</v>
      </c>
      <c r="G808" s="11" t="s">
        <v>12</v>
      </c>
      <c r="H808" s="11" t="s">
        <v>16</v>
      </c>
      <c r="I808" s="11" t="s">
        <v>42</v>
      </c>
      <c r="J808" s="33" t="str">
        <f t="shared" si="24"/>
        <v>20-Oct-1989</v>
      </c>
      <c r="K808" s="11">
        <f t="shared" si="25"/>
        <v>33</v>
      </c>
    </row>
    <row r="809" spans="1:11" x14ac:dyDescent="0.25">
      <c r="A809" s="11" t="s">
        <v>840</v>
      </c>
      <c r="B809" s="11">
        <v>1985</v>
      </c>
      <c r="C809" s="11" t="s">
        <v>10</v>
      </c>
      <c r="D809" s="29">
        <v>9</v>
      </c>
      <c r="E809" s="11">
        <v>2</v>
      </c>
      <c r="F809" s="20">
        <v>6686.43</v>
      </c>
      <c r="G809" s="11" t="s">
        <v>11</v>
      </c>
      <c r="H809" s="11" t="s">
        <v>12</v>
      </c>
      <c r="I809" s="11" t="s">
        <v>23</v>
      </c>
      <c r="J809" s="33" t="str">
        <f t="shared" si="24"/>
        <v>09-Jul-1985</v>
      </c>
      <c r="K809" s="11">
        <f t="shared" si="25"/>
        <v>37</v>
      </c>
    </row>
    <row r="810" spans="1:11" x14ac:dyDescent="0.25">
      <c r="A810" s="11" t="s">
        <v>841</v>
      </c>
      <c r="B810" s="11">
        <v>1968</v>
      </c>
      <c r="C810" s="11" t="s">
        <v>10</v>
      </c>
      <c r="D810" s="29">
        <v>13</v>
      </c>
      <c r="E810" s="11">
        <v>0</v>
      </c>
      <c r="F810" s="20">
        <v>6700.56</v>
      </c>
      <c r="G810" s="11" t="s">
        <v>12</v>
      </c>
      <c r="H810" s="11" t="s">
        <v>16</v>
      </c>
      <c r="I810" s="11" t="s">
        <v>23</v>
      </c>
      <c r="J810" s="33" t="str">
        <f t="shared" si="24"/>
        <v>13-Jul-1968</v>
      </c>
      <c r="K810" s="11">
        <f t="shared" si="25"/>
        <v>54</v>
      </c>
    </row>
    <row r="811" spans="1:11" x14ac:dyDescent="0.25">
      <c r="A811" s="11" t="s">
        <v>842</v>
      </c>
      <c r="B811" s="11">
        <v>1971</v>
      </c>
      <c r="C811" s="11" t="s">
        <v>30</v>
      </c>
      <c r="D811" s="29">
        <v>12</v>
      </c>
      <c r="E811" s="11">
        <v>0</v>
      </c>
      <c r="F811" s="20">
        <v>6706.47</v>
      </c>
      <c r="G811" s="11" t="s">
        <v>11</v>
      </c>
      <c r="H811" s="11" t="s">
        <v>16</v>
      </c>
      <c r="I811" s="11" t="s">
        <v>13</v>
      </c>
      <c r="J811" s="33" t="str">
        <f t="shared" si="24"/>
        <v>12-Dec-1971</v>
      </c>
      <c r="K811" s="11">
        <f t="shared" si="25"/>
        <v>51</v>
      </c>
    </row>
    <row r="812" spans="1:11" x14ac:dyDescent="0.25">
      <c r="A812" s="11" t="s">
        <v>843</v>
      </c>
      <c r="B812" s="11">
        <v>1983</v>
      </c>
      <c r="C812" s="11" t="s">
        <v>18</v>
      </c>
      <c r="D812" s="29">
        <v>12</v>
      </c>
      <c r="E812" s="11">
        <v>2</v>
      </c>
      <c r="F812" s="20">
        <v>6710.19</v>
      </c>
      <c r="G812" s="11" t="s">
        <v>12</v>
      </c>
      <c r="H812" s="11" t="s">
        <v>12</v>
      </c>
      <c r="I812" s="11" t="s">
        <v>23</v>
      </c>
      <c r="J812" s="33" t="str">
        <f t="shared" si="24"/>
        <v>12-Jun-1983</v>
      </c>
      <c r="K812" s="11">
        <f t="shared" si="25"/>
        <v>39</v>
      </c>
    </row>
    <row r="813" spans="1:11" x14ac:dyDescent="0.25">
      <c r="A813" s="11" t="s">
        <v>844</v>
      </c>
      <c r="B813" s="11">
        <v>1994</v>
      </c>
      <c r="C813" s="11" t="s">
        <v>18</v>
      </c>
      <c r="D813" s="29">
        <v>13</v>
      </c>
      <c r="E813" s="11">
        <v>0</v>
      </c>
      <c r="F813" s="20">
        <v>6721.37</v>
      </c>
      <c r="G813" s="11" t="s">
        <v>11</v>
      </c>
      <c r="H813" s="11" t="s">
        <v>16</v>
      </c>
      <c r="I813" s="11" t="s">
        <v>23</v>
      </c>
      <c r="J813" s="33" t="str">
        <f t="shared" si="24"/>
        <v>13-Jun-1994</v>
      </c>
      <c r="K813" s="11">
        <f t="shared" si="25"/>
        <v>28</v>
      </c>
    </row>
    <row r="814" spans="1:11" x14ac:dyDescent="0.25">
      <c r="A814" s="11" t="s">
        <v>845</v>
      </c>
      <c r="B814" s="11">
        <v>1978</v>
      </c>
      <c r="C814" s="11" t="s">
        <v>37</v>
      </c>
      <c r="D814" s="29">
        <v>21</v>
      </c>
      <c r="E814" s="11">
        <v>2</v>
      </c>
      <c r="F814" s="20">
        <v>6737.98</v>
      </c>
      <c r="G814" s="11" t="s">
        <v>11</v>
      </c>
      <c r="H814" s="11" t="s">
        <v>12</v>
      </c>
      <c r="I814" s="11" t="s">
        <v>13</v>
      </c>
      <c r="J814" s="33" t="str">
        <f t="shared" si="24"/>
        <v>21-Oct-1978</v>
      </c>
      <c r="K814" s="11">
        <f t="shared" si="25"/>
        <v>44</v>
      </c>
    </row>
    <row r="815" spans="1:11" x14ac:dyDescent="0.25">
      <c r="A815" s="11" t="s">
        <v>846</v>
      </c>
      <c r="B815" s="11">
        <v>1968</v>
      </c>
      <c r="C815" s="11" t="s">
        <v>10</v>
      </c>
      <c r="D815" s="29">
        <v>18</v>
      </c>
      <c r="E815" s="11">
        <v>0</v>
      </c>
      <c r="F815" s="20">
        <v>6738.84</v>
      </c>
      <c r="G815" s="11" t="s">
        <v>12</v>
      </c>
      <c r="H815" s="11" t="s">
        <v>16</v>
      </c>
      <c r="I815" s="11" t="s">
        <v>23</v>
      </c>
      <c r="J815" s="33" t="str">
        <f t="shared" si="24"/>
        <v>18-Jul-1968</v>
      </c>
      <c r="K815" s="11">
        <f t="shared" si="25"/>
        <v>54</v>
      </c>
    </row>
    <row r="816" spans="1:11" x14ac:dyDescent="0.25">
      <c r="A816" s="11" t="s">
        <v>847</v>
      </c>
      <c r="B816" s="11">
        <v>1986</v>
      </c>
      <c r="C816" s="11" t="s">
        <v>35</v>
      </c>
      <c r="D816" s="29">
        <v>7</v>
      </c>
      <c r="E816" s="11">
        <v>3</v>
      </c>
      <c r="F816" s="20">
        <v>6746.74</v>
      </c>
      <c r="G816" s="11" t="s">
        <v>12</v>
      </c>
      <c r="H816" s="11" t="s">
        <v>11</v>
      </c>
      <c r="I816" s="11" t="s">
        <v>168</v>
      </c>
      <c r="J816" s="33" t="str">
        <f t="shared" si="24"/>
        <v>07-Aug-1986</v>
      </c>
      <c r="K816" s="11">
        <f t="shared" si="25"/>
        <v>36</v>
      </c>
    </row>
    <row r="817" spans="1:11" x14ac:dyDescent="0.25">
      <c r="A817" s="11" t="s">
        <v>848</v>
      </c>
      <c r="B817" s="11">
        <v>1986</v>
      </c>
      <c r="C817" s="11" t="s">
        <v>18</v>
      </c>
      <c r="D817" s="29">
        <v>5</v>
      </c>
      <c r="E817" s="11">
        <v>3</v>
      </c>
      <c r="F817" s="20">
        <v>6748.59</v>
      </c>
      <c r="G817" s="11" t="s">
        <v>12</v>
      </c>
      <c r="H817" s="11" t="s">
        <v>16</v>
      </c>
      <c r="I817" s="11" t="s">
        <v>168</v>
      </c>
      <c r="J817" s="33" t="str">
        <f t="shared" si="24"/>
        <v>05-Jun-1986</v>
      </c>
      <c r="K817" s="11">
        <f t="shared" si="25"/>
        <v>37</v>
      </c>
    </row>
    <row r="818" spans="1:11" x14ac:dyDescent="0.25">
      <c r="A818" s="11" t="s">
        <v>849</v>
      </c>
      <c r="B818" s="11">
        <v>1970</v>
      </c>
      <c r="C818" s="11" t="s">
        <v>18</v>
      </c>
      <c r="D818" s="29">
        <v>17</v>
      </c>
      <c r="E818" s="11">
        <v>0</v>
      </c>
      <c r="F818" s="20">
        <v>6749.63</v>
      </c>
      <c r="G818" s="11" t="s">
        <v>11</v>
      </c>
      <c r="H818" s="11" t="s">
        <v>16</v>
      </c>
      <c r="I818" s="11" t="s">
        <v>13</v>
      </c>
      <c r="J818" s="33" t="str">
        <f t="shared" si="24"/>
        <v>17-Jun-1970</v>
      </c>
      <c r="K818" s="11">
        <f t="shared" si="25"/>
        <v>52</v>
      </c>
    </row>
    <row r="819" spans="1:11" x14ac:dyDescent="0.25">
      <c r="A819" s="11" t="s">
        <v>850</v>
      </c>
      <c r="B819" s="11">
        <v>1966</v>
      </c>
      <c r="C819" s="11" t="s">
        <v>30</v>
      </c>
      <c r="D819" s="29">
        <v>9</v>
      </c>
      <c r="E819" s="11">
        <v>0</v>
      </c>
      <c r="F819" s="20">
        <v>6750.27</v>
      </c>
      <c r="G819" s="11" t="s">
        <v>12</v>
      </c>
      <c r="H819" s="11" t="s">
        <v>11</v>
      </c>
      <c r="I819" s="11" t="s">
        <v>13</v>
      </c>
      <c r="J819" s="33" t="str">
        <f t="shared" si="24"/>
        <v>09-Dec-1966</v>
      </c>
      <c r="K819" s="11">
        <f t="shared" si="25"/>
        <v>56</v>
      </c>
    </row>
    <row r="820" spans="1:11" x14ac:dyDescent="0.25">
      <c r="A820" s="11" t="s">
        <v>851</v>
      </c>
      <c r="B820" s="11">
        <v>1988</v>
      </c>
      <c r="C820" s="11" t="s">
        <v>37</v>
      </c>
      <c r="D820" s="29">
        <v>10</v>
      </c>
      <c r="E820" s="11">
        <v>3</v>
      </c>
      <c r="F820" s="20">
        <v>6753.04</v>
      </c>
      <c r="G820" s="11" t="s">
        <v>11</v>
      </c>
      <c r="H820" s="11" t="s">
        <v>11</v>
      </c>
      <c r="I820" s="11" t="s">
        <v>247</v>
      </c>
      <c r="J820" s="33" t="str">
        <f t="shared" si="24"/>
        <v>10-Oct-1988</v>
      </c>
      <c r="K820" s="11">
        <f t="shared" si="25"/>
        <v>34</v>
      </c>
    </row>
    <row r="821" spans="1:11" x14ac:dyDescent="0.25">
      <c r="A821" s="11" t="s">
        <v>852</v>
      </c>
      <c r="B821" s="11">
        <v>1981</v>
      </c>
      <c r="C821" s="11" t="s">
        <v>20</v>
      </c>
      <c r="D821" s="29">
        <v>21</v>
      </c>
      <c r="E821" s="11">
        <v>1</v>
      </c>
      <c r="F821" s="20">
        <v>6770.19</v>
      </c>
      <c r="G821" s="11" t="s">
        <v>11</v>
      </c>
      <c r="H821" s="11" t="s">
        <v>12</v>
      </c>
      <c r="I821" s="11" t="s">
        <v>13</v>
      </c>
      <c r="J821" s="33" t="str">
        <f t="shared" si="24"/>
        <v>21-Sep-1981</v>
      </c>
      <c r="K821" s="11">
        <f t="shared" si="25"/>
        <v>41</v>
      </c>
    </row>
    <row r="822" spans="1:11" x14ac:dyDescent="0.25">
      <c r="A822" s="11" t="s">
        <v>853</v>
      </c>
      <c r="B822" s="11">
        <v>1981</v>
      </c>
      <c r="C822" s="11" t="s">
        <v>20</v>
      </c>
      <c r="D822" s="29">
        <v>3</v>
      </c>
      <c r="E822" s="11">
        <v>1</v>
      </c>
      <c r="F822" s="20">
        <v>6775.96</v>
      </c>
      <c r="G822" s="11" t="s">
        <v>11</v>
      </c>
      <c r="H822" s="11" t="s">
        <v>12</v>
      </c>
      <c r="I822" s="11" t="s">
        <v>42</v>
      </c>
      <c r="J822" s="33" t="str">
        <f t="shared" si="24"/>
        <v>03-Sep-1981</v>
      </c>
      <c r="K822" s="11">
        <f t="shared" si="25"/>
        <v>41</v>
      </c>
    </row>
    <row r="823" spans="1:11" x14ac:dyDescent="0.25">
      <c r="A823" s="11" t="s">
        <v>854</v>
      </c>
      <c r="B823" s="11">
        <v>1981</v>
      </c>
      <c r="C823" s="11" t="s">
        <v>37</v>
      </c>
      <c r="D823" s="29">
        <v>8</v>
      </c>
      <c r="E823" s="11">
        <v>1</v>
      </c>
      <c r="F823" s="20">
        <v>6781.35</v>
      </c>
      <c r="G823" s="11" t="s">
        <v>11</v>
      </c>
      <c r="H823" s="11" t="s">
        <v>16</v>
      </c>
      <c r="I823" s="11" t="s">
        <v>13</v>
      </c>
      <c r="J823" s="33" t="str">
        <f t="shared" si="24"/>
        <v>08-Oct-1981</v>
      </c>
      <c r="K823" s="11">
        <f t="shared" si="25"/>
        <v>41</v>
      </c>
    </row>
    <row r="824" spans="1:11" x14ac:dyDescent="0.25">
      <c r="A824" s="11" t="s">
        <v>855</v>
      </c>
      <c r="B824" s="11">
        <v>1980</v>
      </c>
      <c r="C824" s="11" t="s">
        <v>15</v>
      </c>
      <c r="D824" s="29">
        <v>23</v>
      </c>
      <c r="E824" s="11">
        <v>2</v>
      </c>
      <c r="F824" s="20">
        <v>6781.52</v>
      </c>
      <c r="G824" s="11" t="s">
        <v>11</v>
      </c>
      <c r="H824" s="11" t="s">
        <v>11</v>
      </c>
      <c r="I824" s="11" t="s">
        <v>13</v>
      </c>
      <c r="J824" s="33" t="str">
        <f t="shared" si="24"/>
        <v>23-Nov-1980</v>
      </c>
      <c r="K824" s="11">
        <f t="shared" si="25"/>
        <v>42</v>
      </c>
    </row>
    <row r="825" spans="1:11" x14ac:dyDescent="0.25">
      <c r="A825" s="11" t="s">
        <v>856</v>
      </c>
      <c r="B825" s="11">
        <v>1985</v>
      </c>
      <c r="C825" s="11" t="s">
        <v>30</v>
      </c>
      <c r="D825" s="29">
        <v>24</v>
      </c>
      <c r="E825" s="11">
        <v>3</v>
      </c>
      <c r="F825" s="20">
        <v>6796.86</v>
      </c>
      <c r="G825" s="11" t="s">
        <v>12</v>
      </c>
      <c r="H825" s="11" t="s">
        <v>12</v>
      </c>
      <c r="I825" s="11" t="s">
        <v>23</v>
      </c>
      <c r="J825" s="33" t="str">
        <f t="shared" si="24"/>
        <v>24-Dec-1985</v>
      </c>
      <c r="K825" s="11">
        <f t="shared" si="25"/>
        <v>37</v>
      </c>
    </row>
    <row r="826" spans="1:11" x14ac:dyDescent="0.25">
      <c r="A826" s="11" t="s">
        <v>857</v>
      </c>
      <c r="B826" s="11">
        <v>1991</v>
      </c>
      <c r="C826" s="11" t="s">
        <v>18</v>
      </c>
      <c r="D826" s="29">
        <v>29</v>
      </c>
      <c r="E826" s="11">
        <v>5</v>
      </c>
      <c r="F826" s="20">
        <v>6799.46</v>
      </c>
      <c r="G826" s="11" t="s">
        <v>16</v>
      </c>
      <c r="H826" s="11" t="s">
        <v>11</v>
      </c>
      <c r="I826" s="11" t="s">
        <v>276</v>
      </c>
      <c r="J826" s="33" t="str">
        <f t="shared" si="24"/>
        <v>29-Jun-1991</v>
      </c>
      <c r="K826" s="11">
        <f t="shared" si="25"/>
        <v>31</v>
      </c>
    </row>
    <row r="827" spans="1:11" x14ac:dyDescent="0.25">
      <c r="A827" s="11" t="s">
        <v>858</v>
      </c>
      <c r="B827" s="11">
        <v>1975</v>
      </c>
      <c r="C827" s="11" t="s">
        <v>35</v>
      </c>
      <c r="D827" s="29">
        <v>17</v>
      </c>
      <c r="E827" s="11">
        <v>1</v>
      </c>
      <c r="F827" s="20">
        <v>6809.46</v>
      </c>
      <c r="G827" s="11" t="s">
        <v>11</v>
      </c>
      <c r="H827" s="11" t="s">
        <v>16</v>
      </c>
      <c r="I827" s="11" t="s">
        <v>23</v>
      </c>
      <c r="J827" s="33" t="str">
        <f t="shared" si="24"/>
        <v>17-Aug-1975</v>
      </c>
      <c r="K827" s="11">
        <f t="shared" si="25"/>
        <v>47</v>
      </c>
    </row>
    <row r="828" spans="1:11" x14ac:dyDescent="0.25">
      <c r="A828" s="11" t="s">
        <v>859</v>
      </c>
      <c r="B828" s="11">
        <v>1994</v>
      </c>
      <c r="C828" s="11" t="s">
        <v>10</v>
      </c>
      <c r="D828" s="29">
        <v>8</v>
      </c>
      <c r="E828" s="11">
        <v>0</v>
      </c>
      <c r="F828" s="20">
        <v>6827.69</v>
      </c>
      <c r="G828" s="11" t="s">
        <v>11</v>
      </c>
      <c r="H828" s="11" t="s">
        <v>11</v>
      </c>
      <c r="I828" s="11" t="s">
        <v>300</v>
      </c>
      <c r="J828" s="33" t="str">
        <f t="shared" si="24"/>
        <v>08-Jul-1994</v>
      </c>
      <c r="K828" s="11">
        <f t="shared" si="25"/>
        <v>28</v>
      </c>
    </row>
    <row r="829" spans="1:11" x14ac:dyDescent="0.25">
      <c r="A829" s="11" t="s">
        <v>860</v>
      </c>
      <c r="B829" s="11">
        <v>1979</v>
      </c>
      <c r="C829" s="11" t="s">
        <v>10</v>
      </c>
      <c r="D829" s="29">
        <v>15</v>
      </c>
      <c r="E829" s="11">
        <v>0</v>
      </c>
      <c r="F829" s="20">
        <v>6837.37</v>
      </c>
      <c r="G829" s="11" t="s">
        <v>12</v>
      </c>
      <c r="H829" s="11" t="s">
        <v>16</v>
      </c>
      <c r="I829" s="11" t="s">
        <v>168</v>
      </c>
      <c r="J829" s="33" t="str">
        <f t="shared" si="24"/>
        <v>15-Jul-1979</v>
      </c>
      <c r="K829" s="11">
        <f t="shared" si="25"/>
        <v>43</v>
      </c>
    </row>
    <row r="830" spans="1:11" x14ac:dyDescent="0.25">
      <c r="A830" s="11" t="s">
        <v>861</v>
      </c>
      <c r="B830" s="11">
        <v>2000</v>
      </c>
      <c r="C830" s="11" t="s">
        <v>15</v>
      </c>
      <c r="D830" s="29">
        <v>30</v>
      </c>
      <c r="E830" s="11">
        <v>0</v>
      </c>
      <c r="F830" s="20">
        <v>6842.28</v>
      </c>
      <c r="G830" s="11" t="s">
        <v>11</v>
      </c>
      <c r="H830" s="11" t="s">
        <v>16</v>
      </c>
      <c r="I830" s="11" t="s">
        <v>23</v>
      </c>
      <c r="J830" s="33" t="str">
        <f t="shared" si="24"/>
        <v>30-Nov-2000</v>
      </c>
      <c r="K830" s="11">
        <f t="shared" si="25"/>
        <v>22</v>
      </c>
    </row>
    <row r="831" spans="1:11" x14ac:dyDescent="0.25">
      <c r="A831" s="11" t="s">
        <v>862</v>
      </c>
      <c r="B831" s="11">
        <v>1977</v>
      </c>
      <c r="C831" s="11" t="s">
        <v>18</v>
      </c>
      <c r="D831" s="29">
        <v>15</v>
      </c>
      <c r="E831" s="11">
        <v>2</v>
      </c>
      <c r="F831" s="20">
        <v>6843.17</v>
      </c>
      <c r="G831" s="11" t="s">
        <v>11</v>
      </c>
      <c r="H831" s="11" t="s">
        <v>16</v>
      </c>
      <c r="I831" s="11" t="s">
        <v>13</v>
      </c>
      <c r="J831" s="33" t="str">
        <f t="shared" si="24"/>
        <v>15-Jun-1977</v>
      </c>
      <c r="K831" s="11">
        <f t="shared" si="25"/>
        <v>45</v>
      </c>
    </row>
    <row r="832" spans="1:11" x14ac:dyDescent="0.25">
      <c r="A832" s="11" t="s">
        <v>863</v>
      </c>
      <c r="B832" s="11">
        <v>1979</v>
      </c>
      <c r="C832" s="11" t="s">
        <v>15</v>
      </c>
      <c r="D832" s="29">
        <v>4</v>
      </c>
      <c r="E832" s="11">
        <v>1</v>
      </c>
      <c r="F832" s="20">
        <v>6849.03</v>
      </c>
      <c r="G832" s="11" t="s">
        <v>11</v>
      </c>
      <c r="H832" s="11" t="s">
        <v>11</v>
      </c>
      <c r="I832" s="11" t="s">
        <v>42</v>
      </c>
      <c r="J832" s="33" t="str">
        <f t="shared" si="24"/>
        <v>04-Nov-1979</v>
      </c>
      <c r="K832" s="11">
        <f t="shared" si="25"/>
        <v>43</v>
      </c>
    </row>
    <row r="833" spans="1:11" x14ac:dyDescent="0.25">
      <c r="A833" s="11" t="s">
        <v>864</v>
      </c>
      <c r="B833" s="11">
        <v>1981</v>
      </c>
      <c r="C833" s="11" t="s">
        <v>18</v>
      </c>
      <c r="D833" s="29">
        <v>19</v>
      </c>
      <c r="E833" s="11">
        <v>1</v>
      </c>
      <c r="F833" s="20">
        <v>6858.48</v>
      </c>
      <c r="G833" s="11" t="s">
        <v>11</v>
      </c>
      <c r="H833" s="11" t="s">
        <v>11</v>
      </c>
      <c r="I833" s="11" t="s">
        <v>166</v>
      </c>
      <c r="J833" s="33" t="str">
        <f t="shared" si="24"/>
        <v>19-Jun-1981</v>
      </c>
      <c r="K833" s="11">
        <f t="shared" si="25"/>
        <v>41</v>
      </c>
    </row>
    <row r="834" spans="1:11" x14ac:dyDescent="0.25">
      <c r="A834" s="11" t="s">
        <v>865</v>
      </c>
      <c r="B834" s="11">
        <v>1978</v>
      </c>
      <c r="C834" s="11" t="s">
        <v>35</v>
      </c>
      <c r="D834" s="29">
        <v>5</v>
      </c>
      <c r="E834" s="11">
        <v>2</v>
      </c>
      <c r="F834" s="20">
        <v>6863.49</v>
      </c>
      <c r="G834" s="11" t="s">
        <v>11</v>
      </c>
      <c r="H834" s="11" t="s">
        <v>16</v>
      </c>
      <c r="I834" s="11" t="s">
        <v>13</v>
      </c>
      <c r="J834" s="33" t="str">
        <f t="shared" ref="J834:J897" si="26">TEXT(CONCATENATE(D834,C834,B834,),"DD-MMM-YYYY")</f>
        <v>05-Aug-1978</v>
      </c>
      <c r="K834" s="11">
        <f t="shared" si="25"/>
        <v>44</v>
      </c>
    </row>
    <row r="835" spans="1:11" x14ac:dyDescent="0.25">
      <c r="A835" s="11" t="s">
        <v>866</v>
      </c>
      <c r="B835" s="11">
        <v>1969</v>
      </c>
      <c r="C835" s="11" t="s">
        <v>37</v>
      </c>
      <c r="D835" s="29">
        <v>23</v>
      </c>
      <c r="E835" s="11">
        <v>0</v>
      </c>
      <c r="F835" s="20">
        <v>6868.39</v>
      </c>
      <c r="G835" s="11" t="s">
        <v>11</v>
      </c>
      <c r="H835" s="11" t="s">
        <v>11</v>
      </c>
      <c r="I835" s="11" t="s">
        <v>13</v>
      </c>
      <c r="J835" s="33" t="str">
        <f t="shared" si="26"/>
        <v>23-Oct-1969</v>
      </c>
      <c r="K835" s="11">
        <f t="shared" ref="K835:K898" si="27">DATEDIF(J835, "2023-06-08", "Y")</f>
        <v>53</v>
      </c>
    </row>
    <row r="836" spans="1:11" x14ac:dyDescent="0.25">
      <c r="A836" s="11" t="s">
        <v>867</v>
      </c>
      <c r="B836" s="11">
        <v>1981</v>
      </c>
      <c r="C836" s="11" t="s">
        <v>18</v>
      </c>
      <c r="D836" s="29">
        <v>23</v>
      </c>
      <c r="E836" s="11">
        <v>2</v>
      </c>
      <c r="F836" s="20">
        <v>6875.96</v>
      </c>
      <c r="G836" s="11" t="s">
        <v>11</v>
      </c>
      <c r="H836" s="11" t="s">
        <v>11</v>
      </c>
      <c r="I836" s="11" t="s">
        <v>42</v>
      </c>
      <c r="J836" s="33" t="str">
        <f t="shared" si="26"/>
        <v>23-Jun-1981</v>
      </c>
      <c r="K836" s="11">
        <f t="shared" si="27"/>
        <v>41</v>
      </c>
    </row>
    <row r="837" spans="1:11" x14ac:dyDescent="0.25">
      <c r="A837" s="11" t="s">
        <v>868</v>
      </c>
      <c r="B837" s="11">
        <v>2004</v>
      </c>
      <c r="C837" s="11" t="s">
        <v>30</v>
      </c>
      <c r="D837" s="29">
        <v>24</v>
      </c>
      <c r="E837" s="11">
        <v>0</v>
      </c>
      <c r="F837" s="20">
        <v>6876.53</v>
      </c>
      <c r="G837" s="11" t="s">
        <v>11</v>
      </c>
      <c r="H837" s="11" t="s">
        <v>16</v>
      </c>
      <c r="I837" s="11" t="s">
        <v>23</v>
      </c>
      <c r="J837" s="33" t="str">
        <f t="shared" si="26"/>
        <v>24-Dec-2004</v>
      </c>
      <c r="K837" s="11">
        <f t="shared" si="27"/>
        <v>18</v>
      </c>
    </row>
    <row r="838" spans="1:11" x14ac:dyDescent="0.25">
      <c r="A838" s="11" t="s">
        <v>869</v>
      </c>
      <c r="B838" s="11">
        <v>1985</v>
      </c>
      <c r="C838" s="11" t="s">
        <v>20</v>
      </c>
      <c r="D838" s="29">
        <v>10</v>
      </c>
      <c r="E838" s="11">
        <v>2</v>
      </c>
      <c r="F838" s="20">
        <v>6877.98</v>
      </c>
      <c r="G838" s="11" t="s">
        <v>11</v>
      </c>
      <c r="H838" s="11" t="s">
        <v>16</v>
      </c>
      <c r="I838" s="11" t="s">
        <v>247</v>
      </c>
      <c r="J838" s="33" t="str">
        <f t="shared" si="26"/>
        <v>10-Sep-1985</v>
      </c>
      <c r="K838" s="11">
        <f t="shared" si="27"/>
        <v>37</v>
      </c>
    </row>
    <row r="839" spans="1:11" x14ac:dyDescent="0.25">
      <c r="A839" s="11" t="s">
        <v>870</v>
      </c>
      <c r="B839" s="11">
        <v>1989</v>
      </c>
      <c r="C839" s="11" t="s">
        <v>30</v>
      </c>
      <c r="D839" s="29">
        <v>21</v>
      </c>
      <c r="E839" s="11">
        <v>3</v>
      </c>
      <c r="F839" s="20">
        <v>6895.19</v>
      </c>
      <c r="G839" s="11" t="s">
        <v>11</v>
      </c>
      <c r="H839" s="11" t="s">
        <v>12</v>
      </c>
      <c r="I839" s="11" t="s">
        <v>247</v>
      </c>
      <c r="J839" s="33" t="str">
        <f t="shared" si="26"/>
        <v>21-Dec-1989</v>
      </c>
      <c r="K839" s="11">
        <f t="shared" si="27"/>
        <v>33</v>
      </c>
    </row>
    <row r="840" spans="1:11" x14ac:dyDescent="0.25">
      <c r="A840" s="11" t="s">
        <v>871</v>
      </c>
      <c r="B840" s="11">
        <v>1984</v>
      </c>
      <c r="C840" s="11" t="s">
        <v>20</v>
      </c>
      <c r="D840" s="29">
        <v>5</v>
      </c>
      <c r="E840" s="11">
        <v>2</v>
      </c>
      <c r="F840" s="20">
        <v>6933.24</v>
      </c>
      <c r="G840" s="11" t="s">
        <v>11</v>
      </c>
      <c r="H840" s="11" t="s">
        <v>12</v>
      </c>
      <c r="I840" s="11" t="s">
        <v>23</v>
      </c>
      <c r="J840" s="33" t="str">
        <f t="shared" si="26"/>
        <v>05-Sep-1984</v>
      </c>
      <c r="K840" s="11">
        <f t="shared" si="27"/>
        <v>38</v>
      </c>
    </row>
    <row r="841" spans="1:11" x14ac:dyDescent="0.25">
      <c r="A841" s="11" t="s">
        <v>872</v>
      </c>
      <c r="B841" s="11">
        <v>1978</v>
      </c>
      <c r="C841" s="11" t="s">
        <v>15</v>
      </c>
      <c r="D841" s="29">
        <v>29</v>
      </c>
      <c r="E841" s="11">
        <v>2</v>
      </c>
      <c r="F841" s="20">
        <v>6938.11</v>
      </c>
      <c r="G841" s="11" t="s">
        <v>11</v>
      </c>
      <c r="H841" s="11" t="s">
        <v>11</v>
      </c>
      <c r="I841" s="11" t="s">
        <v>13</v>
      </c>
      <c r="J841" s="33" t="str">
        <f t="shared" si="26"/>
        <v>29-Nov-1978</v>
      </c>
      <c r="K841" s="11">
        <f t="shared" si="27"/>
        <v>44</v>
      </c>
    </row>
    <row r="842" spans="1:11" x14ac:dyDescent="0.25">
      <c r="A842" s="11" t="s">
        <v>873</v>
      </c>
      <c r="B842" s="11">
        <v>1980</v>
      </c>
      <c r="C842" s="11" t="s">
        <v>35</v>
      </c>
      <c r="D842" s="29">
        <v>30</v>
      </c>
      <c r="E842" s="11">
        <v>1</v>
      </c>
      <c r="F842" s="20">
        <v>6940.91</v>
      </c>
      <c r="G842" s="11" t="s">
        <v>11</v>
      </c>
      <c r="H842" s="11" t="s">
        <v>11</v>
      </c>
      <c r="I842" s="11" t="s">
        <v>23</v>
      </c>
      <c r="J842" s="33" t="str">
        <f t="shared" si="26"/>
        <v>30-Aug-1980</v>
      </c>
      <c r="K842" s="11">
        <f t="shared" si="27"/>
        <v>42</v>
      </c>
    </row>
    <row r="843" spans="1:11" x14ac:dyDescent="0.25">
      <c r="A843" s="11" t="s">
        <v>874</v>
      </c>
      <c r="B843" s="11">
        <v>1980</v>
      </c>
      <c r="C843" s="11" t="s">
        <v>37</v>
      </c>
      <c r="D843" s="29">
        <v>5</v>
      </c>
      <c r="E843" s="11">
        <v>2</v>
      </c>
      <c r="F843" s="20">
        <v>6940.94</v>
      </c>
      <c r="G843" s="11" t="s">
        <v>11</v>
      </c>
      <c r="H843" s="11" t="s">
        <v>12</v>
      </c>
      <c r="I843" s="11" t="s">
        <v>13</v>
      </c>
      <c r="J843" s="33" t="str">
        <f t="shared" si="26"/>
        <v>05-Oct-1980</v>
      </c>
      <c r="K843" s="11">
        <f t="shared" si="27"/>
        <v>42</v>
      </c>
    </row>
    <row r="844" spans="1:11" x14ac:dyDescent="0.25">
      <c r="A844" s="11" t="s">
        <v>875</v>
      </c>
      <c r="B844" s="11">
        <v>1978</v>
      </c>
      <c r="C844" s="11" t="s">
        <v>30</v>
      </c>
      <c r="D844" s="29">
        <v>15</v>
      </c>
      <c r="E844" s="11">
        <v>0</v>
      </c>
      <c r="F844" s="20">
        <v>6948.7</v>
      </c>
      <c r="G844" s="11" t="s">
        <v>16</v>
      </c>
      <c r="H844" s="11" t="s">
        <v>11</v>
      </c>
      <c r="I844" s="11" t="s">
        <v>23</v>
      </c>
      <c r="J844" s="33" t="str">
        <f t="shared" si="26"/>
        <v>15-Dec-1978</v>
      </c>
      <c r="K844" s="11">
        <f t="shared" si="27"/>
        <v>44</v>
      </c>
    </row>
    <row r="845" spans="1:11" x14ac:dyDescent="0.25">
      <c r="A845" s="11" t="s">
        <v>876</v>
      </c>
      <c r="B845" s="11">
        <v>1980</v>
      </c>
      <c r="C845" s="11" t="s">
        <v>35</v>
      </c>
      <c r="D845" s="29">
        <v>18</v>
      </c>
      <c r="E845" s="11">
        <v>2</v>
      </c>
      <c r="F845" s="20">
        <v>6951.12</v>
      </c>
      <c r="G845" s="11" t="s">
        <v>11</v>
      </c>
      <c r="H845" s="11" t="s">
        <v>11</v>
      </c>
      <c r="I845" s="11" t="s">
        <v>13</v>
      </c>
      <c r="J845" s="33" t="str">
        <f t="shared" si="26"/>
        <v>18-Aug-1980</v>
      </c>
      <c r="K845" s="11">
        <f t="shared" si="27"/>
        <v>42</v>
      </c>
    </row>
    <row r="846" spans="1:11" x14ac:dyDescent="0.25">
      <c r="A846" s="11" t="s">
        <v>877</v>
      </c>
      <c r="B846" s="11">
        <v>1975</v>
      </c>
      <c r="C846" s="11" t="s">
        <v>18</v>
      </c>
      <c r="D846" s="29">
        <v>3</v>
      </c>
      <c r="E846" s="11">
        <v>1</v>
      </c>
      <c r="F846" s="20">
        <v>6965.21</v>
      </c>
      <c r="G846" s="11" t="s">
        <v>11</v>
      </c>
      <c r="H846" s="11" t="s">
        <v>12</v>
      </c>
      <c r="I846" s="11" t="s">
        <v>13</v>
      </c>
      <c r="J846" s="33" t="str">
        <f t="shared" si="26"/>
        <v>03-Jun-1975</v>
      </c>
      <c r="K846" s="11">
        <f t="shared" si="27"/>
        <v>48</v>
      </c>
    </row>
    <row r="847" spans="1:11" x14ac:dyDescent="0.25">
      <c r="A847" s="11" t="s">
        <v>878</v>
      </c>
      <c r="B847" s="11">
        <v>1985</v>
      </c>
      <c r="C847" s="11" t="s">
        <v>30</v>
      </c>
      <c r="D847" s="29">
        <v>10</v>
      </c>
      <c r="E847" s="11">
        <v>3</v>
      </c>
      <c r="F847" s="20">
        <v>6985.51</v>
      </c>
      <c r="G847" s="11" t="s">
        <v>11</v>
      </c>
      <c r="H847" s="11" t="s">
        <v>11</v>
      </c>
      <c r="I847" s="11" t="s">
        <v>166</v>
      </c>
      <c r="J847" s="33" t="str">
        <f t="shared" si="26"/>
        <v>10-Dec-1985</v>
      </c>
      <c r="K847" s="11">
        <f t="shared" si="27"/>
        <v>37</v>
      </c>
    </row>
    <row r="848" spans="1:11" x14ac:dyDescent="0.25">
      <c r="A848" s="11" t="s">
        <v>879</v>
      </c>
      <c r="B848" s="11">
        <v>1982</v>
      </c>
      <c r="C848" s="11" t="s">
        <v>37</v>
      </c>
      <c r="D848" s="29">
        <v>18</v>
      </c>
      <c r="E848" s="11">
        <v>2</v>
      </c>
      <c r="F848" s="20">
        <v>6986.7</v>
      </c>
      <c r="G848" s="11" t="s">
        <v>12</v>
      </c>
      <c r="H848" s="11" t="s">
        <v>16</v>
      </c>
      <c r="I848" s="11" t="s">
        <v>23</v>
      </c>
      <c r="J848" s="33" t="str">
        <f t="shared" si="26"/>
        <v>18-Oct-1982</v>
      </c>
      <c r="K848" s="11">
        <f t="shared" si="27"/>
        <v>40</v>
      </c>
    </row>
    <row r="849" spans="1:11" x14ac:dyDescent="0.25">
      <c r="A849" s="11" t="s">
        <v>880</v>
      </c>
      <c r="B849" s="11">
        <v>1982</v>
      </c>
      <c r="C849" s="11" t="s">
        <v>20</v>
      </c>
      <c r="D849" s="29">
        <v>1</v>
      </c>
      <c r="E849" s="11">
        <v>3</v>
      </c>
      <c r="F849" s="20">
        <v>6989.95</v>
      </c>
      <c r="G849" s="11" t="s">
        <v>11</v>
      </c>
      <c r="H849" s="11" t="s">
        <v>16</v>
      </c>
      <c r="I849" s="11" t="s">
        <v>13</v>
      </c>
      <c r="J849" s="33" t="str">
        <f t="shared" si="26"/>
        <v>01-Sep-1982</v>
      </c>
      <c r="K849" s="11">
        <f t="shared" si="27"/>
        <v>40</v>
      </c>
    </row>
    <row r="850" spans="1:11" x14ac:dyDescent="0.25">
      <c r="A850" s="11" t="s">
        <v>881</v>
      </c>
      <c r="B850" s="11">
        <v>1969</v>
      </c>
      <c r="C850" s="11" t="s">
        <v>10</v>
      </c>
      <c r="D850" s="29">
        <v>6</v>
      </c>
      <c r="E850" s="11">
        <v>0</v>
      </c>
      <c r="F850" s="20">
        <v>7003.1</v>
      </c>
      <c r="G850" s="11" t="s">
        <v>11</v>
      </c>
      <c r="H850" s="11" t="s">
        <v>12</v>
      </c>
      <c r="I850" s="11" t="s">
        <v>13</v>
      </c>
      <c r="J850" s="33" t="str">
        <f t="shared" si="26"/>
        <v>06-Jul-1969</v>
      </c>
      <c r="K850" s="11">
        <f t="shared" si="27"/>
        <v>53</v>
      </c>
    </row>
    <row r="851" spans="1:11" x14ac:dyDescent="0.25">
      <c r="A851" s="11" t="s">
        <v>882</v>
      </c>
      <c r="B851" s="11">
        <v>1978</v>
      </c>
      <c r="C851" s="11" t="s">
        <v>18</v>
      </c>
      <c r="D851" s="29">
        <v>2</v>
      </c>
      <c r="E851" s="11">
        <v>2</v>
      </c>
      <c r="F851" s="20">
        <v>7033.08</v>
      </c>
      <c r="G851" s="11" t="s">
        <v>11</v>
      </c>
      <c r="H851" s="11" t="s">
        <v>11</v>
      </c>
      <c r="I851" s="11" t="s">
        <v>13</v>
      </c>
      <c r="J851" s="33" t="str">
        <f t="shared" si="26"/>
        <v>02-Jun-1978</v>
      </c>
      <c r="K851" s="11">
        <f t="shared" si="27"/>
        <v>45</v>
      </c>
    </row>
    <row r="852" spans="1:11" x14ac:dyDescent="0.25">
      <c r="A852" s="11" t="s">
        <v>883</v>
      </c>
      <c r="B852" s="11">
        <v>1995</v>
      </c>
      <c r="C852" s="11" t="s">
        <v>37</v>
      </c>
      <c r="D852" s="29">
        <v>29</v>
      </c>
      <c r="E852" s="11">
        <v>0</v>
      </c>
      <c r="F852" s="20">
        <v>7042.11</v>
      </c>
      <c r="G852" s="11" t="s">
        <v>11</v>
      </c>
      <c r="H852" s="11" t="s">
        <v>12</v>
      </c>
      <c r="I852" s="11" t="s">
        <v>23</v>
      </c>
      <c r="J852" s="33" t="str">
        <f t="shared" si="26"/>
        <v>29-Oct-1995</v>
      </c>
      <c r="K852" s="11">
        <f t="shared" si="27"/>
        <v>27</v>
      </c>
    </row>
    <row r="853" spans="1:11" x14ac:dyDescent="0.25">
      <c r="A853" s="11" t="s">
        <v>884</v>
      </c>
      <c r="B853" s="11">
        <v>1980</v>
      </c>
      <c r="C853" s="11" t="s">
        <v>10</v>
      </c>
      <c r="D853" s="29">
        <v>26</v>
      </c>
      <c r="E853" s="11">
        <v>1</v>
      </c>
      <c r="F853" s="20">
        <v>7045.5</v>
      </c>
      <c r="G853" s="11" t="s">
        <v>11</v>
      </c>
      <c r="H853" s="11" t="s">
        <v>16</v>
      </c>
      <c r="I853" s="11" t="s">
        <v>42</v>
      </c>
      <c r="J853" s="33" t="str">
        <f t="shared" si="26"/>
        <v>26-Jul-1980</v>
      </c>
      <c r="K853" s="11">
        <f t="shared" si="27"/>
        <v>42</v>
      </c>
    </row>
    <row r="854" spans="1:11" x14ac:dyDescent="0.25">
      <c r="A854" s="11" t="s">
        <v>885</v>
      </c>
      <c r="B854" s="11">
        <v>1980</v>
      </c>
      <c r="C854" s="11" t="s">
        <v>37</v>
      </c>
      <c r="D854" s="29">
        <v>22</v>
      </c>
      <c r="E854" s="11">
        <v>1</v>
      </c>
      <c r="F854" s="20">
        <v>7046.72</v>
      </c>
      <c r="G854" s="11" t="s">
        <v>11</v>
      </c>
      <c r="H854" s="11" t="s">
        <v>12</v>
      </c>
      <c r="I854" s="11" t="s">
        <v>13</v>
      </c>
      <c r="J854" s="33" t="str">
        <f t="shared" si="26"/>
        <v>22-Oct-1980</v>
      </c>
      <c r="K854" s="11">
        <f t="shared" si="27"/>
        <v>42</v>
      </c>
    </row>
    <row r="855" spans="1:11" x14ac:dyDescent="0.25">
      <c r="A855" s="11" t="s">
        <v>886</v>
      </c>
      <c r="B855" s="11">
        <v>1980</v>
      </c>
      <c r="C855" s="11" t="s">
        <v>10</v>
      </c>
      <c r="D855" s="29">
        <v>21</v>
      </c>
      <c r="E855" s="11">
        <v>0</v>
      </c>
      <c r="F855" s="20">
        <v>7050.02</v>
      </c>
      <c r="G855" s="11" t="s">
        <v>11</v>
      </c>
      <c r="H855" s="11" t="s">
        <v>16</v>
      </c>
      <c r="I855" s="11" t="s">
        <v>247</v>
      </c>
      <c r="J855" s="33" t="str">
        <f t="shared" si="26"/>
        <v>21-Jul-1980</v>
      </c>
      <c r="K855" s="11">
        <f t="shared" si="27"/>
        <v>42</v>
      </c>
    </row>
    <row r="856" spans="1:11" x14ac:dyDescent="0.25">
      <c r="A856" s="11" t="s">
        <v>887</v>
      </c>
      <c r="B856" s="11">
        <v>1980</v>
      </c>
      <c r="C856" s="11" t="s">
        <v>18</v>
      </c>
      <c r="D856" s="29">
        <v>28</v>
      </c>
      <c r="E856" s="11">
        <v>1</v>
      </c>
      <c r="F856" s="20">
        <v>7050.64</v>
      </c>
      <c r="G856" s="11" t="s">
        <v>11</v>
      </c>
      <c r="H856" s="11" t="s">
        <v>12</v>
      </c>
      <c r="I856" s="11" t="s">
        <v>42</v>
      </c>
      <c r="J856" s="33" t="str">
        <f t="shared" si="26"/>
        <v>28-Jun-1980</v>
      </c>
      <c r="K856" s="11">
        <f t="shared" si="27"/>
        <v>42</v>
      </c>
    </row>
    <row r="857" spans="1:11" x14ac:dyDescent="0.25">
      <c r="A857" s="11" t="s">
        <v>888</v>
      </c>
      <c r="B857" s="11">
        <v>1978</v>
      </c>
      <c r="C857" s="11" t="s">
        <v>18</v>
      </c>
      <c r="D857" s="29">
        <v>24</v>
      </c>
      <c r="E857" s="11">
        <v>2</v>
      </c>
      <c r="F857" s="20">
        <v>7054.41</v>
      </c>
      <c r="G857" s="11" t="s">
        <v>11</v>
      </c>
      <c r="H857" s="11" t="s">
        <v>11</v>
      </c>
      <c r="I857" s="11" t="s">
        <v>13</v>
      </c>
      <c r="J857" s="33" t="str">
        <f t="shared" si="26"/>
        <v>24-Jun-1978</v>
      </c>
      <c r="K857" s="11">
        <f t="shared" si="27"/>
        <v>44</v>
      </c>
    </row>
    <row r="858" spans="1:11" x14ac:dyDescent="0.25">
      <c r="A858" s="11" t="s">
        <v>889</v>
      </c>
      <c r="B858" s="11">
        <v>1982</v>
      </c>
      <c r="C858" s="11" t="s">
        <v>37</v>
      </c>
      <c r="D858" s="29">
        <v>6</v>
      </c>
      <c r="E858" s="11">
        <v>1</v>
      </c>
      <c r="F858" s="20">
        <v>7077.19</v>
      </c>
      <c r="G858" s="11" t="s">
        <v>11</v>
      </c>
      <c r="H858" s="11" t="s">
        <v>12</v>
      </c>
      <c r="I858" s="11" t="s">
        <v>247</v>
      </c>
      <c r="J858" s="33" t="str">
        <f t="shared" si="26"/>
        <v>06-Oct-1982</v>
      </c>
      <c r="K858" s="11">
        <f t="shared" si="27"/>
        <v>40</v>
      </c>
    </row>
    <row r="859" spans="1:11" x14ac:dyDescent="0.25">
      <c r="A859" s="11" t="s">
        <v>890</v>
      </c>
      <c r="B859" s="11">
        <v>1992</v>
      </c>
      <c r="C859" s="11" t="s">
        <v>18</v>
      </c>
      <c r="D859" s="29">
        <v>18</v>
      </c>
      <c r="E859" s="11">
        <v>0</v>
      </c>
      <c r="F859" s="20">
        <v>7096.98</v>
      </c>
      <c r="G859" s="11" t="s">
        <v>11</v>
      </c>
      <c r="H859" s="11" t="s">
        <v>11</v>
      </c>
      <c r="I859" s="11" t="s">
        <v>23</v>
      </c>
      <c r="J859" s="33" t="str">
        <f t="shared" si="26"/>
        <v>18-Jun-1992</v>
      </c>
      <c r="K859" s="11">
        <f t="shared" si="27"/>
        <v>30</v>
      </c>
    </row>
    <row r="860" spans="1:11" x14ac:dyDescent="0.25">
      <c r="A860" s="11" t="s">
        <v>891</v>
      </c>
      <c r="B860" s="11">
        <v>1987</v>
      </c>
      <c r="C860" s="11" t="s">
        <v>35</v>
      </c>
      <c r="D860" s="29">
        <v>11</v>
      </c>
      <c r="E860" s="11">
        <v>3</v>
      </c>
      <c r="F860" s="20">
        <v>7106.81</v>
      </c>
      <c r="G860" s="11" t="s">
        <v>11</v>
      </c>
      <c r="H860" s="11" t="s">
        <v>16</v>
      </c>
      <c r="I860" s="11" t="s">
        <v>23</v>
      </c>
      <c r="J860" s="33" t="str">
        <f t="shared" si="26"/>
        <v>11-Aug-1987</v>
      </c>
      <c r="K860" s="11">
        <f t="shared" si="27"/>
        <v>35</v>
      </c>
    </row>
    <row r="861" spans="1:11" x14ac:dyDescent="0.25">
      <c r="A861" s="11" t="s">
        <v>892</v>
      </c>
      <c r="B861" s="11">
        <v>1968</v>
      </c>
      <c r="C861" s="11" t="s">
        <v>18</v>
      </c>
      <c r="D861" s="29">
        <v>29</v>
      </c>
      <c r="E861" s="11">
        <v>0</v>
      </c>
      <c r="F861" s="20">
        <v>7125.25</v>
      </c>
      <c r="G861" s="11" t="s">
        <v>12</v>
      </c>
      <c r="H861" s="11" t="s">
        <v>11</v>
      </c>
      <c r="I861" s="11" t="s">
        <v>13</v>
      </c>
      <c r="J861" s="33" t="str">
        <f t="shared" si="26"/>
        <v>29-Jun-1968</v>
      </c>
      <c r="K861" s="11">
        <f t="shared" si="27"/>
        <v>54</v>
      </c>
    </row>
    <row r="862" spans="1:11" x14ac:dyDescent="0.25">
      <c r="A862" s="11" t="s">
        <v>893</v>
      </c>
      <c r="B862" s="11">
        <v>1993</v>
      </c>
      <c r="C862" s="11" t="s">
        <v>35</v>
      </c>
      <c r="D862" s="29">
        <v>1</v>
      </c>
      <c r="E862" s="11">
        <v>0</v>
      </c>
      <c r="F862" s="20">
        <v>7128.64</v>
      </c>
      <c r="G862" s="11" t="s">
        <v>11</v>
      </c>
      <c r="H862" s="11" t="s">
        <v>11</v>
      </c>
      <c r="I862" s="11" t="s">
        <v>300</v>
      </c>
      <c r="J862" s="33" t="str">
        <f t="shared" si="26"/>
        <v>01-Aug-1993</v>
      </c>
      <c r="K862" s="11">
        <f t="shared" si="27"/>
        <v>29</v>
      </c>
    </row>
    <row r="863" spans="1:11" x14ac:dyDescent="0.25">
      <c r="A863" s="11" t="s">
        <v>894</v>
      </c>
      <c r="B863" s="11">
        <v>1984</v>
      </c>
      <c r="C863" s="11" t="s">
        <v>10</v>
      </c>
      <c r="D863" s="29">
        <v>7</v>
      </c>
      <c r="E863" s="11">
        <v>2</v>
      </c>
      <c r="F863" s="20">
        <v>7133.9</v>
      </c>
      <c r="G863" s="11" t="s">
        <v>11</v>
      </c>
      <c r="H863" s="11" t="s">
        <v>16</v>
      </c>
      <c r="I863" s="11" t="s">
        <v>247</v>
      </c>
      <c r="J863" s="33" t="str">
        <f t="shared" si="26"/>
        <v>07-Jul-1984</v>
      </c>
      <c r="K863" s="11">
        <f t="shared" si="27"/>
        <v>38</v>
      </c>
    </row>
    <row r="864" spans="1:11" x14ac:dyDescent="0.25">
      <c r="A864" s="11" t="s">
        <v>895</v>
      </c>
      <c r="B864" s="11">
        <v>1999</v>
      </c>
      <c r="C864" s="11" t="s">
        <v>35</v>
      </c>
      <c r="D864" s="29">
        <v>8</v>
      </c>
      <c r="E864" s="11">
        <v>0</v>
      </c>
      <c r="F864" s="20">
        <v>7144.4</v>
      </c>
      <c r="G864" s="11" t="s">
        <v>11</v>
      </c>
      <c r="H864" s="11" t="s">
        <v>16</v>
      </c>
      <c r="I864" s="11" t="s">
        <v>632</v>
      </c>
      <c r="J864" s="33" t="str">
        <f t="shared" si="26"/>
        <v>08-Aug-1999</v>
      </c>
      <c r="K864" s="11">
        <f t="shared" si="27"/>
        <v>23</v>
      </c>
    </row>
    <row r="865" spans="1:11" x14ac:dyDescent="0.25">
      <c r="A865" s="11" t="s">
        <v>896</v>
      </c>
      <c r="B865" s="11">
        <v>1984</v>
      </c>
      <c r="C865" s="11" t="s">
        <v>15</v>
      </c>
      <c r="D865" s="29">
        <v>21</v>
      </c>
      <c r="E865" s="11">
        <v>2</v>
      </c>
      <c r="F865" s="20">
        <v>7144.86</v>
      </c>
      <c r="G865" s="11" t="s">
        <v>11</v>
      </c>
      <c r="H865" s="11" t="s">
        <v>11</v>
      </c>
      <c r="I865" s="11" t="s">
        <v>247</v>
      </c>
      <c r="J865" s="33" t="str">
        <f t="shared" si="26"/>
        <v>21-Nov-1984</v>
      </c>
      <c r="K865" s="11">
        <f t="shared" si="27"/>
        <v>38</v>
      </c>
    </row>
    <row r="866" spans="1:11" x14ac:dyDescent="0.25">
      <c r="A866" s="11" t="s">
        <v>897</v>
      </c>
      <c r="B866" s="11">
        <v>1976</v>
      </c>
      <c r="C866" s="11" t="s">
        <v>18</v>
      </c>
      <c r="D866" s="29">
        <v>24</v>
      </c>
      <c r="E866" s="11">
        <v>0</v>
      </c>
      <c r="F866" s="20">
        <v>7147.11</v>
      </c>
      <c r="G866" s="11" t="s">
        <v>12</v>
      </c>
      <c r="H866" s="11" t="s">
        <v>11</v>
      </c>
      <c r="I866" s="11" t="s">
        <v>42</v>
      </c>
      <c r="J866" s="33" t="str">
        <f t="shared" si="26"/>
        <v>24-Jun-1976</v>
      </c>
      <c r="K866" s="11">
        <f t="shared" si="27"/>
        <v>46</v>
      </c>
    </row>
    <row r="867" spans="1:11" x14ac:dyDescent="0.25">
      <c r="A867" s="11" t="s">
        <v>898</v>
      </c>
      <c r="B867" s="11">
        <v>1978</v>
      </c>
      <c r="C867" s="11" t="s">
        <v>10</v>
      </c>
      <c r="D867" s="29">
        <v>30</v>
      </c>
      <c r="E867" s="11">
        <v>1</v>
      </c>
      <c r="F867" s="20">
        <v>7147.47</v>
      </c>
      <c r="G867" s="11" t="s">
        <v>11</v>
      </c>
      <c r="H867" s="11" t="s">
        <v>12</v>
      </c>
      <c r="I867" s="11" t="s">
        <v>13</v>
      </c>
      <c r="J867" s="33" t="str">
        <f t="shared" si="26"/>
        <v>30-Jul-1978</v>
      </c>
      <c r="K867" s="11">
        <f t="shared" si="27"/>
        <v>44</v>
      </c>
    </row>
    <row r="868" spans="1:11" x14ac:dyDescent="0.25">
      <c r="A868" s="11" t="s">
        <v>899</v>
      </c>
      <c r="B868" s="11">
        <v>1984</v>
      </c>
      <c r="C868" s="11" t="s">
        <v>18</v>
      </c>
      <c r="D868" s="29">
        <v>29</v>
      </c>
      <c r="E868" s="11">
        <v>3</v>
      </c>
      <c r="F868" s="20">
        <v>7151.09</v>
      </c>
      <c r="G868" s="11" t="s">
        <v>11</v>
      </c>
      <c r="H868" s="11" t="s">
        <v>11</v>
      </c>
      <c r="I868" s="11" t="s">
        <v>42</v>
      </c>
      <c r="J868" s="33" t="str">
        <f t="shared" si="26"/>
        <v>29-Jun-1984</v>
      </c>
      <c r="K868" s="11">
        <f t="shared" si="27"/>
        <v>38</v>
      </c>
    </row>
    <row r="869" spans="1:11" x14ac:dyDescent="0.25">
      <c r="A869" s="11" t="s">
        <v>900</v>
      </c>
      <c r="B869" s="11">
        <v>1978</v>
      </c>
      <c r="C869" s="11" t="s">
        <v>20</v>
      </c>
      <c r="D869" s="29">
        <v>6</v>
      </c>
      <c r="E869" s="11">
        <v>1</v>
      </c>
      <c r="F869" s="20">
        <v>7152.67</v>
      </c>
      <c r="G869" s="11" t="s">
        <v>12</v>
      </c>
      <c r="H869" s="11" t="s">
        <v>11</v>
      </c>
      <c r="I869" s="11" t="s">
        <v>13</v>
      </c>
      <c r="J869" s="33" t="str">
        <f t="shared" si="26"/>
        <v>06-Sep-1978</v>
      </c>
      <c r="K869" s="11">
        <f t="shared" si="27"/>
        <v>44</v>
      </c>
    </row>
    <row r="870" spans="1:11" x14ac:dyDescent="0.25">
      <c r="A870" s="11" t="s">
        <v>901</v>
      </c>
      <c r="B870" s="11">
        <v>1981</v>
      </c>
      <c r="C870" s="11" t="s">
        <v>10</v>
      </c>
      <c r="D870" s="29">
        <v>17</v>
      </c>
      <c r="E870" s="11">
        <v>1</v>
      </c>
      <c r="F870" s="20">
        <v>7153.55</v>
      </c>
      <c r="G870" s="11" t="s">
        <v>11</v>
      </c>
      <c r="H870" s="11" t="s">
        <v>16</v>
      </c>
      <c r="I870" s="11" t="s">
        <v>23</v>
      </c>
      <c r="J870" s="33" t="str">
        <f t="shared" si="26"/>
        <v>17-Jul-1981</v>
      </c>
      <c r="K870" s="11">
        <f t="shared" si="27"/>
        <v>41</v>
      </c>
    </row>
    <row r="871" spans="1:11" x14ac:dyDescent="0.25">
      <c r="A871" s="11" t="s">
        <v>902</v>
      </c>
      <c r="B871" s="11">
        <v>1980</v>
      </c>
      <c r="C871" s="11" t="s">
        <v>18</v>
      </c>
      <c r="D871" s="29">
        <v>22</v>
      </c>
      <c r="E871" s="11">
        <v>2</v>
      </c>
      <c r="F871" s="20">
        <v>7160.09</v>
      </c>
      <c r="G871" s="11" t="s">
        <v>11</v>
      </c>
      <c r="H871" s="11" t="s">
        <v>11</v>
      </c>
      <c r="I871" s="11" t="s">
        <v>42</v>
      </c>
      <c r="J871" s="33" t="str">
        <f t="shared" si="26"/>
        <v>22-Jun-1980</v>
      </c>
      <c r="K871" s="11">
        <f t="shared" si="27"/>
        <v>42</v>
      </c>
    </row>
    <row r="872" spans="1:11" x14ac:dyDescent="0.25">
      <c r="A872" s="11" t="s">
        <v>903</v>
      </c>
      <c r="B872" s="11">
        <v>1980</v>
      </c>
      <c r="C872" s="11" t="s">
        <v>37</v>
      </c>
      <c r="D872" s="29">
        <v>7</v>
      </c>
      <c r="E872" s="11">
        <v>2</v>
      </c>
      <c r="F872" s="20">
        <v>7160.33</v>
      </c>
      <c r="G872" s="11" t="s">
        <v>11</v>
      </c>
      <c r="H872" s="11" t="s">
        <v>16</v>
      </c>
      <c r="I872" s="11" t="s">
        <v>13</v>
      </c>
      <c r="J872" s="33" t="str">
        <f t="shared" si="26"/>
        <v>07-Oct-1980</v>
      </c>
      <c r="K872" s="11">
        <f t="shared" si="27"/>
        <v>42</v>
      </c>
    </row>
    <row r="873" spans="1:11" x14ac:dyDescent="0.25">
      <c r="A873" s="11" t="s">
        <v>904</v>
      </c>
      <c r="B873" s="11">
        <v>1980</v>
      </c>
      <c r="C873" s="11" t="s">
        <v>20</v>
      </c>
      <c r="D873" s="29">
        <v>30</v>
      </c>
      <c r="E873" s="11">
        <v>2</v>
      </c>
      <c r="F873" s="20">
        <v>7162.01</v>
      </c>
      <c r="G873" s="11" t="s">
        <v>11</v>
      </c>
      <c r="H873" s="11" t="s">
        <v>12</v>
      </c>
      <c r="I873" s="11" t="s">
        <v>13</v>
      </c>
      <c r="J873" s="33" t="str">
        <f t="shared" si="26"/>
        <v>30-Sep-1980</v>
      </c>
      <c r="K873" s="11">
        <f t="shared" si="27"/>
        <v>42</v>
      </c>
    </row>
    <row r="874" spans="1:11" x14ac:dyDescent="0.25">
      <c r="A874" s="11" t="s">
        <v>905</v>
      </c>
      <c r="B874" s="11">
        <v>1982</v>
      </c>
      <c r="C874" s="11" t="s">
        <v>35</v>
      </c>
      <c r="D874" s="29">
        <v>16</v>
      </c>
      <c r="E874" s="11">
        <v>2</v>
      </c>
      <c r="F874" s="20">
        <v>7173.36</v>
      </c>
      <c r="G874" s="11" t="s">
        <v>12</v>
      </c>
      <c r="H874" s="11" t="s">
        <v>11</v>
      </c>
      <c r="I874" s="11" t="s">
        <v>168</v>
      </c>
      <c r="J874" s="33" t="str">
        <f t="shared" si="26"/>
        <v>16-Aug-1982</v>
      </c>
      <c r="K874" s="11">
        <f t="shared" si="27"/>
        <v>40</v>
      </c>
    </row>
    <row r="875" spans="1:11" x14ac:dyDescent="0.25">
      <c r="A875" s="11" t="s">
        <v>906</v>
      </c>
      <c r="B875" s="11">
        <v>1975</v>
      </c>
      <c r="C875" s="11" t="s">
        <v>10</v>
      </c>
      <c r="D875" s="29">
        <v>19</v>
      </c>
      <c r="E875" s="11">
        <v>1</v>
      </c>
      <c r="F875" s="20">
        <v>7175.51</v>
      </c>
      <c r="G875" s="11" t="s">
        <v>11</v>
      </c>
      <c r="H875" s="11" t="s">
        <v>12</v>
      </c>
      <c r="I875" s="11" t="s">
        <v>13</v>
      </c>
      <c r="J875" s="33" t="str">
        <f t="shared" si="26"/>
        <v>19-Jul-1975</v>
      </c>
      <c r="K875" s="11">
        <f t="shared" si="27"/>
        <v>47</v>
      </c>
    </row>
    <row r="876" spans="1:11" x14ac:dyDescent="0.25">
      <c r="A876" s="11" t="s">
        <v>907</v>
      </c>
      <c r="B876" s="11">
        <v>1968</v>
      </c>
      <c r="C876" s="11" t="s">
        <v>35</v>
      </c>
      <c r="D876" s="29">
        <v>26</v>
      </c>
      <c r="E876" s="11">
        <v>0</v>
      </c>
      <c r="F876" s="20">
        <v>7179.52</v>
      </c>
      <c r="G876" s="11" t="s">
        <v>12</v>
      </c>
      <c r="H876" s="11" t="s">
        <v>12</v>
      </c>
      <c r="I876" s="11" t="s">
        <v>13</v>
      </c>
      <c r="J876" s="33" t="str">
        <f t="shared" si="26"/>
        <v>26-Aug-1968</v>
      </c>
      <c r="K876" s="11">
        <f t="shared" si="27"/>
        <v>54</v>
      </c>
    </row>
    <row r="877" spans="1:11" x14ac:dyDescent="0.25">
      <c r="A877" s="11" t="s">
        <v>908</v>
      </c>
      <c r="B877" s="11">
        <v>1982</v>
      </c>
      <c r="C877" s="11" t="s">
        <v>20</v>
      </c>
      <c r="D877" s="29">
        <v>14</v>
      </c>
      <c r="E877" s="11">
        <v>3</v>
      </c>
      <c r="F877" s="20">
        <v>7196.87</v>
      </c>
      <c r="G877" s="11" t="s">
        <v>12</v>
      </c>
      <c r="H877" s="11" t="s">
        <v>11</v>
      </c>
      <c r="I877" s="11" t="s">
        <v>42</v>
      </c>
      <c r="J877" s="33" t="str">
        <f t="shared" si="26"/>
        <v>14-Sep-1982</v>
      </c>
      <c r="K877" s="11">
        <f t="shared" si="27"/>
        <v>40</v>
      </c>
    </row>
    <row r="878" spans="1:11" x14ac:dyDescent="0.25">
      <c r="A878" s="11" t="s">
        <v>909</v>
      </c>
      <c r="B878" s="11">
        <v>1983</v>
      </c>
      <c r="C878" s="11" t="s">
        <v>35</v>
      </c>
      <c r="D878" s="29">
        <v>11</v>
      </c>
      <c r="E878" s="11">
        <v>2</v>
      </c>
      <c r="F878" s="20">
        <v>7201.7</v>
      </c>
      <c r="G878" s="11" t="s">
        <v>11</v>
      </c>
      <c r="H878" s="11" t="s">
        <v>12</v>
      </c>
      <c r="I878" s="11" t="s">
        <v>23</v>
      </c>
      <c r="J878" s="33" t="str">
        <f t="shared" si="26"/>
        <v>11-Aug-1983</v>
      </c>
      <c r="K878" s="11">
        <f t="shared" si="27"/>
        <v>39</v>
      </c>
    </row>
    <row r="879" spans="1:11" x14ac:dyDescent="0.25">
      <c r="A879" s="11" t="s">
        <v>910</v>
      </c>
      <c r="B879" s="11">
        <v>1983</v>
      </c>
      <c r="C879" s="11" t="s">
        <v>15</v>
      </c>
      <c r="D879" s="29">
        <v>21</v>
      </c>
      <c r="E879" s="11">
        <v>2</v>
      </c>
      <c r="F879" s="20">
        <v>7209.49</v>
      </c>
      <c r="G879" s="11" t="s">
        <v>11</v>
      </c>
      <c r="H879" s="11" t="s">
        <v>12</v>
      </c>
      <c r="I879" s="11" t="s">
        <v>23</v>
      </c>
      <c r="J879" s="33" t="str">
        <f t="shared" si="26"/>
        <v>21-Nov-1983</v>
      </c>
      <c r="K879" s="11">
        <f t="shared" si="27"/>
        <v>39</v>
      </c>
    </row>
    <row r="880" spans="1:11" x14ac:dyDescent="0.25">
      <c r="A880" s="11" t="s">
        <v>911</v>
      </c>
      <c r="B880" s="11">
        <v>1991</v>
      </c>
      <c r="C880" s="11" t="s">
        <v>18</v>
      </c>
      <c r="D880" s="29">
        <v>28</v>
      </c>
      <c r="E880" s="11">
        <v>3</v>
      </c>
      <c r="F880" s="20">
        <v>7220.25</v>
      </c>
      <c r="G880" s="11" t="s">
        <v>11</v>
      </c>
      <c r="H880" s="11" t="s">
        <v>11</v>
      </c>
      <c r="I880" s="11" t="s">
        <v>300</v>
      </c>
      <c r="J880" s="33" t="str">
        <f t="shared" si="26"/>
        <v>28-Jun-1991</v>
      </c>
      <c r="K880" s="11">
        <f t="shared" si="27"/>
        <v>31</v>
      </c>
    </row>
    <row r="881" spans="1:11" x14ac:dyDescent="0.25">
      <c r="A881" s="11" t="s">
        <v>912</v>
      </c>
      <c r="B881" s="11">
        <v>1977</v>
      </c>
      <c r="C881" s="11" t="s">
        <v>20</v>
      </c>
      <c r="D881" s="29">
        <v>15</v>
      </c>
      <c r="E881" s="11">
        <v>0</v>
      </c>
      <c r="F881" s="20">
        <v>7222.79</v>
      </c>
      <c r="G881" s="11" t="s">
        <v>12</v>
      </c>
      <c r="H881" s="11" t="s">
        <v>12</v>
      </c>
      <c r="I881" s="11" t="s">
        <v>23</v>
      </c>
      <c r="J881" s="33" t="str">
        <f t="shared" si="26"/>
        <v>15-Sep-1977</v>
      </c>
      <c r="K881" s="11">
        <f t="shared" si="27"/>
        <v>45</v>
      </c>
    </row>
    <row r="882" spans="1:11" x14ac:dyDescent="0.25">
      <c r="A882" s="11" t="s">
        <v>913</v>
      </c>
      <c r="B882" s="11">
        <v>1986</v>
      </c>
      <c r="C882" s="11" t="s">
        <v>10</v>
      </c>
      <c r="D882" s="29">
        <v>13</v>
      </c>
      <c r="E882" s="11">
        <v>3</v>
      </c>
      <c r="F882" s="20">
        <v>7228.22</v>
      </c>
      <c r="G882" s="11" t="s">
        <v>11</v>
      </c>
      <c r="H882" s="11" t="s">
        <v>16</v>
      </c>
      <c r="I882" s="11" t="s">
        <v>247</v>
      </c>
      <c r="J882" s="33" t="str">
        <f t="shared" si="26"/>
        <v>13-Jul-1986</v>
      </c>
      <c r="K882" s="11">
        <f t="shared" si="27"/>
        <v>36</v>
      </c>
    </row>
    <row r="883" spans="1:11" x14ac:dyDescent="0.25">
      <c r="A883" s="11" t="s">
        <v>914</v>
      </c>
      <c r="B883" s="11">
        <v>1986</v>
      </c>
      <c r="C883" s="11" t="s">
        <v>20</v>
      </c>
      <c r="D883" s="29">
        <v>2</v>
      </c>
      <c r="E883" s="11">
        <v>4</v>
      </c>
      <c r="F883" s="20">
        <v>7243.81</v>
      </c>
      <c r="G883" s="11" t="s">
        <v>11</v>
      </c>
      <c r="H883" s="11" t="s">
        <v>12</v>
      </c>
      <c r="I883" s="11" t="s">
        <v>13</v>
      </c>
      <c r="J883" s="33" t="str">
        <f t="shared" si="26"/>
        <v>02-Sep-1986</v>
      </c>
      <c r="K883" s="11">
        <f t="shared" si="27"/>
        <v>36</v>
      </c>
    </row>
    <row r="884" spans="1:11" x14ac:dyDescent="0.25">
      <c r="A884" s="11" t="s">
        <v>915</v>
      </c>
      <c r="B884" s="11">
        <v>1982</v>
      </c>
      <c r="C884" s="11" t="s">
        <v>10</v>
      </c>
      <c r="D884" s="29">
        <v>24</v>
      </c>
      <c r="E884" s="11">
        <v>3</v>
      </c>
      <c r="F884" s="20">
        <v>7248.71</v>
      </c>
      <c r="G884" s="11" t="s">
        <v>11</v>
      </c>
      <c r="H884" s="11" t="s">
        <v>16</v>
      </c>
      <c r="I884" s="11" t="s">
        <v>13</v>
      </c>
      <c r="J884" s="33" t="str">
        <f t="shared" si="26"/>
        <v>24-Jul-1982</v>
      </c>
      <c r="K884" s="11">
        <f t="shared" si="27"/>
        <v>40</v>
      </c>
    </row>
    <row r="885" spans="1:11" x14ac:dyDescent="0.25">
      <c r="A885" s="11" t="s">
        <v>916</v>
      </c>
      <c r="B885" s="11">
        <v>1981</v>
      </c>
      <c r="C885" s="11" t="s">
        <v>35</v>
      </c>
      <c r="D885" s="29">
        <v>14</v>
      </c>
      <c r="E885" s="11">
        <v>2</v>
      </c>
      <c r="F885" s="20">
        <v>7256.72</v>
      </c>
      <c r="G885" s="11" t="s">
        <v>12</v>
      </c>
      <c r="H885" s="11" t="s">
        <v>11</v>
      </c>
      <c r="I885" s="11" t="s">
        <v>23</v>
      </c>
      <c r="J885" s="33" t="str">
        <f t="shared" si="26"/>
        <v>14-Aug-1981</v>
      </c>
      <c r="K885" s="11">
        <f t="shared" si="27"/>
        <v>41</v>
      </c>
    </row>
    <row r="886" spans="1:11" x14ac:dyDescent="0.25">
      <c r="A886" s="11" t="s">
        <v>917</v>
      </c>
      <c r="B886" s="11">
        <v>1981</v>
      </c>
      <c r="C886" s="11" t="s">
        <v>18</v>
      </c>
      <c r="D886" s="29">
        <v>13</v>
      </c>
      <c r="E886" s="11">
        <v>2</v>
      </c>
      <c r="F886" s="20">
        <v>7261.74</v>
      </c>
      <c r="G886" s="11" t="s">
        <v>12</v>
      </c>
      <c r="H886" s="11" t="s">
        <v>12</v>
      </c>
      <c r="I886" s="11" t="s">
        <v>23</v>
      </c>
      <c r="J886" s="33" t="str">
        <f t="shared" si="26"/>
        <v>13-Jun-1981</v>
      </c>
      <c r="K886" s="11">
        <f t="shared" si="27"/>
        <v>41</v>
      </c>
    </row>
    <row r="887" spans="1:11" x14ac:dyDescent="0.25">
      <c r="A887" s="11" t="s">
        <v>918</v>
      </c>
      <c r="B887" s="11">
        <v>1973</v>
      </c>
      <c r="C887" s="11" t="s">
        <v>37</v>
      </c>
      <c r="D887" s="29">
        <v>25</v>
      </c>
      <c r="E887" s="11">
        <v>0</v>
      </c>
      <c r="F887" s="20">
        <v>7265.58</v>
      </c>
      <c r="G887" s="11" t="s">
        <v>11</v>
      </c>
      <c r="H887" s="11" t="s">
        <v>11</v>
      </c>
      <c r="I887" s="11" t="s">
        <v>13</v>
      </c>
      <c r="J887" s="33" t="str">
        <f t="shared" si="26"/>
        <v>25-Oct-1973</v>
      </c>
      <c r="K887" s="11">
        <f t="shared" si="27"/>
        <v>49</v>
      </c>
    </row>
    <row r="888" spans="1:11" x14ac:dyDescent="0.25">
      <c r="A888" s="11" t="s">
        <v>919</v>
      </c>
      <c r="B888" s="11">
        <v>1981</v>
      </c>
      <c r="C888" s="11" t="s">
        <v>35</v>
      </c>
      <c r="D888" s="29">
        <v>4</v>
      </c>
      <c r="E888" s="11">
        <v>2</v>
      </c>
      <c r="F888" s="20">
        <v>7265.7</v>
      </c>
      <c r="G888" s="11" t="s">
        <v>12</v>
      </c>
      <c r="H888" s="11" t="s">
        <v>12</v>
      </c>
      <c r="I888" s="11" t="s">
        <v>23</v>
      </c>
      <c r="J888" s="33" t="str">
        <f t="shared" si="26"/>
        <v>04-Aug-1981</v>
      </c>
      <c r="K888" s="11">
        <f t="shared" si="27"/>
        <v>41</v>
      </c>
    </row>
    <row r="889" spans="1:11" x14ac:dyDescent="0.25">
      <c r="A889" s="11" t="s">
        <v>920</v>
      </c>
      <c r="B889" s="11">
        <v>1976</v>
      </c>
      <c r="C889" s="11" t="s">
        <v>30</v>
      </c>
      <c r="D889" s="29">
        <v>18</v>
      </c>
      <c r="E889" s="11">
        <v>2</v>
      </c>
      <c r="F889" s="20">
        <v>7273.02</v>
      </c>
      <c r="G889" s="11" t="s">
        <v>11</v>
      </c>
      <c r="H889" s="11" t="s">
        <v>16</v>
      </c>
      <c r="I889" s="11" t="s">
        <v>13</v>
      </c>
      <c r="J889" s="33" t="str">
        <f t="shared" si="26"/>
        <v>18-Dec-1976</v>
      </c>
      <c r="K889" s="11">
        <f t="shared" si="27"/>
        <v>46</v>
      </c>
    </row>
    <row r="890" spans="1:11" x14ac:dyDescent="0.25">
      <c r="A890" s="11" t="s">
        <v>921</v>
      </c>
      <c r="B890" s="11">
        <v>1985</v>
      </c>
      <c r="C890" s="11" t="s">
        <v>15</v>
      </c>
      <c r="D890" s="29">
        <v>2</v>
      </c>
      <c r="E890" s="11">
        <v>3</v>
      </c>
      <c r="F890" s="20">
        <v>7281.51</v>
      </c>
      <c r="G890" s="11" t="s">
        <v>11</v>
      </c>
      <c r="H890" s="11" t="s">
        <v>16</v>
      </c>
      <c r="I890" s="11" t="s">
        <v>23</v>
      </c>
      <c r="J890" s="33" t="str">
        <f t="shared" si="26"/>
        <v>02-Nov-1985</v>
      </c>
      <c r="K890" s="11">
        <f t="shared" si="27"/>
        <v>37</v>
      </c>
    </row>
    <row r="891" spans="1:11" x14ac:dyDescent="0.25">
      <c r="A891" s="11" t="s">
        <v>922</v>
      </c>
      <c r="B891" s="11">
        <v>1966</v>
      </c>
      <c r="C891" s="11" t="s">
        <v>30</v>
      </c>
      <c r="D891" s="29">
        <v>26</v>
      </c>
      <c r="E891" s="11">
        <v>0</v>
      </c>
      <c r="F891" s="20">
        <v>7302.46</v>
      </c>
      <c r="G891" s="11" t="s">
        <v>12</v>
      </c>
      <c r="H891" s="11" t="s">
        <v>16</v>
      </c>
      <c r="I891" s="11" t="s">
        <v>23</v>
      </c>
      <c r="J891" s="33" t="str">
        <f t="shared" si="26"/>
        <v>26-Dec-1966</v>
      </c>
      <c r="K891" s="11">
        <f t="shared" si="27"/>
        <v>56</v>
      </c>
    </row>
    <row r="892" spans="1:11" x14ac:dyDescent="0.25">
      <c r="A892" s="11" t="s">
        <v>923</v>
      </c>
      <c r="B892" s="11">
        <v>1965</v>
      </c>
      <c r="C892" s="11" t="s">
        <v>18</v>
      </c>
      <c r="D892" s="29">
        <v>6</v>
      </c>
      <c r="E892" s="11">
        <v>0</v>
      </c>
      <c r="F892" s="20">
        <v>7304.65</v>
      </c>
      <c r="G892" s="11" t="s">
        <v>12</v>
      </c>
      <c r="H892" s="11" t="s">
        <v>12</v>
      </c>
      <c r="I892" s="11" t="s">
        <v>13</v>
      </c>
      <c r="J892" s="33" t="str">
        <f t="shared" si="26"/>
        <v>06-Jun-1965</v>
      </c>
      <c r="K892" s="11">
        <f t="shared" si="27"/>
        <v>58</v>
      </c>
    </row>
    <row r="893" spans="1:11" x14ac:dyDescent="0.25">
      <c r="A893" s="11" t="s">
        <v>924</v>
      </c>
      <c r="B893" s="11">
        <v>1965</v>
      </c>
      <c r="C893" s="11" t="s">
        <v>18</v>
      </c>
      <c r="D893" s="29">
        <v>25</v>
      </c>
      <c r="E893" s="11">
        <v>0</v>
      </c>
      <c r="F893" s="20">
        <v>7318.21</v>
      </c>
      <c r="G893" s="11" t="s">
        <v>12</v>
      </c>
      <c r="H893" s="11" t="s">
        <v>16</v>
      </c>
      <c r="I893" s="11" t="s">
        <v>13</v>
      </c>
      <c r="J893" s="33" t="str">
        <f t="shared" si="26"/>
        <v>25-Jun-1965</v>
      </c>
      <c r="K893" s="11">
        <f t="shared" si="27"/>
        <v>57</v>
      </c>
    </row>
    <row r="894" spans="1:11" x14ac:dyDescent="0.25">
      <c r="A894" s="11" t="s">
        <v>925</v>
      </c>
      <c r="B894" s="11">
        <v>1972</v>
      </c>
      <c r="C894" s="11" t="s">
        <v>35</v>
      </c>
      <c r="D894" s="29">
        <v>11</v>
      </c>
      <c r="E894" s="11">
        <v>0</v>
      </c>
      <c r="F894" s="20">
        <v>7318.22</v>
      </c>
      <c r="G894" s="11" t="s">
        <v>11</v>
      </c>
      <c r="H894" s="11" t="s">
        <v>12</v>
      </c>
      <c r="I894" s="11" t="s">
        <v>23</v>
      </c>
      <c r="J894" s="33" t="str">
        <f t="shared" si="26"/>
        <v>11-Aug-1972</v>
      </c>
      <c r="K894" s="11">
        <f t="shared" si="27"/>
        <v>50</v>
      </c>
    </row>
    <row r="895" spans="1:11" x14ac:dyDescent="0.25">
      <c r="A895" s="11" t="s">
        <v>926</v>
      </c>
      <c r="B895" s="11">
        <v>1965</v>
      </c>
      <c r="C895" s="11" t="s">
        <v>10</v>
      </c>
      <c r="D895" s="29">
        <v>11</v>
      </c>
      <c r="E895" s="11">
        <v>0</v>
      </c>
      <c r="F895" s="20">
        <v>7322.86</v>
      </c>
      <c r="G895" s="11" t="s">
        <v>12</v>
      </c>
      <c r="H895" s="11" t="s">
        <v>12</v>
      </c>
      <c r="I895" s="11" t="s">
        <v>23</v>
      </c>
      <c r="J895" s="33" t="str">
        <f t="shared" si="26"/>
        <v>11-Jul-1965</v>
      </c>
      <c r="K895" s="11">
        <f t="shared" si="27"/>
        <v>57</v>
      </c>
    </row>
    <row r="896" spans="1:11" x14ac:dyDescent="0.25">
      <c r="A896" s="11" t="s">
        <v>927</v>
      </c>
      <c r="B896" s="11">
        <v>2004</v>
      </c>
      <c r="C896" s="11" t="s">
        <v>15</v>
      </c>
      <c r="D896" s="29">
        <v>15</v>
      </c>
      <c r="E896" s="11">
        <v>0</v>
      </c>
      <c r="F896" s="20">
        <v>7323.73</v>
      </c>
      <c r="G896" s="11" t="s">
        <v>11</v>
      </c>
      <c r="H896" s="11" t="s">
        <v>11</v>
      </c>
      <c r="I896" s="11" t="s">
        <v>247</v>
      </c>
      <c r="J896" s="33" t="str">
        <f t="shared" si="26"/>
        <v>15-Nov-2004</v>
      </c>
      <c r="K896" s="11">
        <f t="shared" si="27"/>
        <v>18</v>
      </c>
    </row>
    <row r="897" spans="1:11" x14ac:dyDescent="0.25">
      <c r="A897" s="11" t="s">
        <v>928</v>
      </c>
      <c r="B897" s="11">
        <v>1979</v>
      </c>
      <c r="C897" s="11" t="s">
        <v>18</v>
      </c>
      <c r="D897" s="29">
        <v>19</v>
      </c>
      <c r="E897" s="11">
        <v>0</v>
      </c>
      <c r="F897" s="20">
        <v>7325.05</v>
      </c>
      <c r="G897" s="11" t="s">
        <v>11</v>
      </c>
      <c r="H897" s="11" t="s">
        <v>12</v>
      </c>
      <c r="I897" s="11" t="s">
        <v>247</v>
      </c>
      <c r="J897" s="33" t="str">
        <f t="shared" si="26"/>
        <v>19-Jun-1979</v>
      </c>
      <c r="K897" s="11">
        <f t="shared" si="27"/>
        <v>43</v>
      </c>
    </row>
    <row r="898" spans="1:11" x14ac:dyDescent="0.25">
      <c r="A898" s="11" t="s">
        <v>929</v>
      </c>
      <c r="B898" s="11">
        <v>1984</v>
      </c>
      <c r="C898" s="11" t="s">
        <v>10</v>
      </c>
      <c r="D898" s="29">
        <v>25</v>
      </c>
      <c r="E898" s="11">
        <v>3</v>
      </c>
      <c r="F898" s="20">
        <v>7325.47</v>
      </c>
      <c r="G898" s="11" t="s">
        <v>11</v>
      </c>
      <c r="H898" s="11" t="s">
        <v>16</v>
      </c>
      <c r="I898" s="11" t="s">
        <v>23</v>
      </c>
      <c r="J898" s="33" t="str">
        <f t="shared" ref="J898:J961" si="28">TEXT(CONCATENATE(D898,C898,B898,),"DD-MMM-YYYY")</f>
        <v>25-Jul-1984</v>
      </c>
      <c r="K898" s="11">
        <f t="shared" si="27"/>
        <v>38</v>
      </c>
    </row>
    <row r="899" spans="1:11" x14ac:dyDescent="0.25">
      <c r="A899" s="11" t="s">
        <v>930</v>
      </c>
      <c r="B899" s="11">
        <v>1979</v>
      </c>
      <c r="C899" s="11" t="s">
        <v>20</v>
      </c>
      <c r="D899" s="29">
        <v>19</v>
      </c>
      <c r="E899" s="11">
        <v>1</v>
      </c>
      <c r="F899" s="20">
        <v>7337.75</v>
      </c>
      <c r="G899" s="11" t="s">
        <v>11</v>
      </c>
      <c r="H899" s="11" t="s">
        <v>12</v>
      </c>
      <c r="I899" s="11" t="s">
        <v>42</v>
      </c>
      <c r="J899" s="33" t="str">
        <f t="shared" si="28"/>
        <v>19-Sep-1979</v>
      </c>
      <c r="K899" s="11">
        <f t="shared" ref="K899:K962" si="29">DATEDIF(J899, "2023-06-08", "Y")</f>
        <v>43</v>
      </c>
    </row>
    <row r="900" spans="1:11" x14ac:dyDescent="0.25">
      <c r="A900" s="11" t="s">
        <v>931</v>
      </c>
      <c r="B900" s="11">
        <v>1986</v>
      </c>
      <c r="C900" s="11" t="s">
        <v>18</v>
      </c>
      <c r="D900" s="29">
        <v>15</v>
      </c>
      <c r="E900" s="11">
        <v>3</v>
      </c>
      <c r="F900" s="20">
        <v>7339.93</v>
      </c>
      <c r="G900" s="11" t="s">
        <v>11</v>
      </c>
      <c r="H900" s="11" t="s">
        <v>11</v>
      </c>
      <c r="I900" s="11" t="s">
        <v>23</v>
      </c>
      <c r="J900" s="33" t="str">
        <f t="shared" si="28"/>
        <v>15-Jun-1986</v>
      </c>
      <c r="K900" s="11">
        <f t="shared" si="29"/>
        <v>36</v>
      </c>
    </row>
    <row r="901" spans="1:11" x14ac:dyDescent="0.25">
      <c r="A901" s="11" t="s">
        <v>932</v>
      </c>
      <c r="B901" s="11">
        <v>1977</v>
      </c>
      <c r="C901" s="11" t="s">
        <v>30</v>
      </c>
      <c r="D901" s="29">
        <v>18</v>
      </c>
      <c r="E901" s="11">
        <v>0</v>
      </c>
      <c r="F901" s="20">
        <v>7345.08</v>
      </c>
      <c r="G901" s="11" t="s">
        <v>11</v>
      </c>
      <c r="H901" s="11" t="s">
        <v>16</v>
      </c>
      <c r="I901" s="11" t="s">
        <v>42</v>
      </c>
      <c r="J901" s="33" t="str">
        <f t="shared" si="28"/>
        <v>18-Dec-1977</v>
      </c>
      <c r="K901" s="11">
        <f t="shared" si="29"/>
        <v>45</v>
      </c>
    </row>
    <row r="902" spans="1:11" x14ac:dyDescent="0.25">
      <c r="A902" s="11" t="s">
        <v>933</v>
      </c>
      <c r="B902" s="11">
        <v>1979</v>
      </c>
      <c r="C902" s="11" t="s">
        <v>18</v>
      </c>
      <c r="D902" s="29">
        <v>26</v>
      </c>
      <c r="E902" s="11">
        <v>1</v>
      </c>
      <c r="F902" s="20">
        <v>7345.73</v>
      </c>
      <c r="G902" s="11" t="s">
        <v>11</v>
      </c>
      <c r="H902" s="11" t="s">
        <v>16</v>
      </c>
      <c r="I902" s="11" t="s">
        <v>13</v>
      </c>
      <c r="J902" s="33" t="str">
        <f t="shared" si="28"/>
        <v>26-Jun-1979</v>
      </c>
      <c r="K902" s="11">
        <f t="shared" si="29"/>
        <v>43</v>
      </c>
    </row>
    <row r="903" spans="1:11" x14ac:dyDescent="0.25">
      <c r="A903" s="11" t="s">
        <v>934</v>
      </c>
      <c r="B903" s="11">
        <v>1977</v>
      </c>
      <c r="C903" s="11" t="s">
        <v>30</v>
      </c>
      <c r="D903" s="29">
        <v>1</v>
      </c>
      <c r="E903" s="11">
        <v>0</v>
      </c>
      <c r="F903" s="20">
        <v>7348.14</v>
      </c>
      <c r="G903" s="11" t="s">
        <v>11</v>
      </c>
      <c r="H903" s="11" t="s">
        <v>16</v>
      </c>
      <c r="I903" s="11" t="s">
        <v>42</v>
      </c>
      <c r="J903" s="33" t="str">
        <f t="shared" si="28"/>
        <v>01-Dec-1977</v>
      </c>
      <c r="K903" s="11">
        <f t="shared" si="29"/>
        <v>45</v>
      </c>
    </row>
    <row r="904" spans="1:11" x14ac:dyDescent="0.25">
      <c r="A904" s="11" t="s">
        <v>935</v>
      </c>
      <c r="B904" s="11">
        <v>1993</v>
      </c>
      <c r="C904" s="11" t="s">
        <v>37</v>
      </c>
      <c r="D904" s="29">
        <v>5</v>
      </c>
      <c r="E904" s="11">
        <v>0</v>
      </c>
      <c r="F904" s="20">
        <v>7349.12</v>
      </c>
      <c r="G904" s="11" t="s">
        <v>11</v>
      </c>
      <c r="H904" s="11" t="s">
        <v>11</v>
      </c>
      <c r="I904" s="11" t="s">
        <v>300</v>
      </c>
      <c r="J904" s="33" t="str">
        <f t="shared" si="28"/>
        <v>05-Oct-1993</v>
      </c>
      <c r="K904" s="11">
        <f t="shared" si="29"/>
        <v>29</v>
      </c>
    </row>
    <row r="905" spans="1:11" x14ac:dyDescent="0.25">
      <c r="A905" s="11" t="s">
        <v>936</v>
      </c>
      <c r="B905" s="11">
        <v>1983</v>
      </c>
      <c r="C905" s="11" t="s">
        <v>18</v>
      </c>
      <c r="D905" s="29">
        <v>21</v>
      </c>
      <c r="E905" s="11">
        <v>3</v>
      </c>
      <c r="F905" s="20">
        <v>7357.49</v>
      </c>
      <c r="G905" s="11" t="s">
        <v>11</v>
      </c>
      <c r="H905" s="11" t="s">
        <v>11</v>
      </c>
      <c r="I905" s="11" t="s">
        <v>23</v>
      </c>
      <c r="J905" s="33" t="str">
        <f t="shared" si="28"/>
        <v>21-Jun-1983</v>
      </c>
      <c r="K905" s="11">
        <f t="shared" si="29"/>
        <v>39</v>
      </c>
    </row>
    <row r="906" spans="1:11" x14ac:dyDescent="0.25">
      <c r="A906" s="11" t="s">
        <v>937</v>
      </c>
      <c r="B906" s="11">
        <v>1981</v>
      </c>
      <c r="C906" s="11" t="s">
        <v>10</v>
      </c>
      <c r="D906" s="29">
        <v>16</v>
      </c>
      <c r="E906" s="11">
        <v>1</v>
      </c>
      <c r="F906" s="20">
        <v>7358.18</v>
      </c>
      <c r="G906" s="11" t="s">
        <v>11</v>
      </c>
      <c r="H906" s="11" t="s">
        <v>12</v>
      </c>
      <c r="I906" s="11" t="s">
        <v>247</v>
      </c>
      <c r="J906" s="33" t="str">
        <f t="shared" si="28"/>
        <v>16-Jul-1981</v>
      </c>
      <c r="K906" s="11">
        <f t="shared" si="29"/>
        <v>41</v>
      </c>
    </row>
    <row r="907" spans="1:11" x14ac:dyDescent="0.25">
      <c r="A907" s="11" t="s">
        <v>938</v>
      </c>
      <c r="B907" s="11">
        <v>1965</v>
      </c>
      <c r="C907" s="11" t="s">
        <v>30</v>
      </c>
      <c r="D907" s="29">
        <v>9</v>
      </c>
      <c r="E907" s="11">
        <v>0</v>
      </c>
      <c r="F907" s="20">
        <v>7362.31</v>
      </c>
      <c r="G907" s="11" t="s">
        <v>12</v>
      </c>
      <c r="H907" s="11" t="s">
        <v>12</v>
      </c>
      <c r="I907" s="11" t="s">
        <v>13</v>
      </c>
      <c r="J907" s="33" t="str">
        <f t="shared" si="28"/>
        <v>09-Dec-1965</v>
      </c>
      <c r="K907" s="11">
        <f t="shared" si="29"/>
        <v>57</v>
      </c>
    </row>
    <row r="908" spans="1:11" x14ac:dyDescent="0.25">
      <c r="A908" s="11" t="s">
        <v>939</v>
      </c>
      <c r="B908" s="11">
        <v>1981</v>
      </c>
      <c r="C908" s="11" t="s">
        <v>15</v>
      </c>
      <c r="D908" s="29">
        <v>24</v>
      </c>
      <c r="E908" s="11">
        <v>2</v>
      </c>
      <c r="F908" s="20">
        <v>7371.77</v>
      </c>
      <c r="G908" s="11" t="s">
        <v>11</v>
      </c>
      <c r="H908" s="11" t="s">
        <v>16</v>
      </c>
      <c r="I908" s="11" t="s">
        <v>42</v>
      </c>
      <c r="J908" s="33" t="str">
        <f t="shared" si="28"/>
        <v>24-Nov-1981</v>
      </c>
      <c r="K908" s="11">
        <f t="shared" si="29"/>
        <v>41</v>
      </c>
    </row>
    <row r="909" spans="1:11" x14ac:dyDescent="0.25">
      <c r="A909" s="11" t="s">
        <v>940</v>
      </c>
      <c r="B909" s="11">
        <v>1993</v>
      </c>
      <c r="C909" s="11" t="s">
        <v>10</v>
      </c>
      <c r="D909" s="29">
        <v>22</v>
      </c>
      <c r="E909" s="11">
        <v>0</v>
      </c>
      <c r="F909" s="20">
        <v>7388.85</v>
      </c>
      <c r="G909" s="11" t="s">
        <v>11</v>
      </c>
      <c r="H909" s="11" t="s">
        <v>11</v>
      </c>
      <c r="I909" s="11" t="s">
        <v>535</v>
      </c>
      <c r="J909" s="33" t="str">
        <f t="shared" si="28"/>
        <v>22-Jul-1993</v>
      </c>
      <c r="K909" s="11">
        <f t="shared" si="29"/>
        <v>29</v>
      </c>
    </row>
    <row r="910" spans="1:11" x14ac:dyDescent="0.25">
      <c r="A910" s="11" t="s">
        <v>941</v>
      </c>
      <c r="B910" s="11">
        <v>1965</v>
      </c>
      <c r="C910" s="11" t="s">
        <v>30</v>
      </c>
      <c r="D910" s="29">
        <v>5</v>
      </c>
      <c r="E910" s="11">
        <v>0</v>
      </c>
      <c r="F910" s="20">
        <v>7403.98</v>
      </c>
      <c r="G910" s="11" t="s">
        <v>12</v>
      </c>
      <c r="H910" s="11" t="s">
        <v>11</v>
      </c>
      <c r="I910" s="11" t="s">
        <v>13</v>
      </c>
      <c r="J910" s="33" t="str">
        <f t="shared" si="28"/>
        <v>05-Dec-1965</v>
      </c>
      <c r="K910" s="11">
        <f t="shared" si="29"/>
        <v>57</v>
      </c>
    </row>
    <row r="911" spans="1:11" x14ac:dyDescent="0.25">
      <c r="A911" s="11" t="s">
        <v>942</v>
      </c>
      <c r="B911" s="11">
        <v>1983</v>
      </c>
      <c r="C911" s="11" t="s">
        <v>20</v>
      </c>
      <c r="D911" s="29">
        <v>19</v>
      </c>
      <c r="E911" s="11">
        <v>3</v>
      </c>
      <c r="F911" s="20">
        <v>7418.52</v>
      </c>
      <c r="G911" s="11" t="s">
        <v>11</v>
      </c>
      <c r="H911" s="11" t="s">
        <v>11</v>
      </c>
      <c r="I911" s="11" t="s">
        <v>42</v>
      </c>
      <c r="J911" s="33" t="str">
        <f t="shared" si="28"/>
        <v>19-Sep-1983</v>
      </c>
      <c r="K911" s="11">
        <f t="shared" si="29"/>
        <v>39</v>
      </c>
    </row>
    <row r="912" spans="1:11" x14ac:dyDescent="0.25">
      <c r="A912" s="11" t="s">
        <v>943</v>
      </c>
      <c r="B912" s="11">
        <v>1978</v>
      </c>
      <c r="C912" s="11" t="s">
        <v>15</v>
      </c>
      <c r="D912" s="29">
        <v>12</v>
      </c>
      <c r="E912" s="11">
        <v>0</v>
      </c>
      <c r="F912" s="20">
        <v>7419.48</v>
      </c>
      <c r="G912" s="11" t="s">
        <v>11</v>
      </c>
      <c r="H912" s="11" t="s">
        <v>11</v>
      </c>
      <c r="I912" s="11" t="s">
        <v>23</v>
      </c>
      <c r="J912" s="33" t="str">
        <f t="shared" si="28"/>
        <v>12-Nov-1978</v>
      </c>
      <c r="K912" s="11">
        <f t="shared" si="29"/>
        <v>44</v>
      </c>
    </row>
    <row r="913" spans="1:11" x14ac:dyDescent="0.25">
      <c r="A913" s="11" t="s">
        <v>944</v>
      </c>
      <c r="B913" s="11">
        <v>1978</v>
      </c>
      <c r="C913" s="11" t="s">
        <v>30</v>
      </c>
      <c r="D913" s="29">
        <v>2</v>
      </c>
      <c r="E913" s="11">
        <v>0</v>
      </c>
      <c r="F913" s="20">
        <v>7421.19</v>
      </c>
      <c r="G913" s="11" t="s">
        <v>11</v>
      </c>
      <c r="H913" s="11" t="s">
        <v>12</v>
      </c>
      <c r="I913" s="11" t="s">
        <v>23</v>
      </c>
      <c r="J913" s="33" t="str">
        <f t="shared" si="28"/>
        <v>02-Dec-1978</v>
      </c>
      <c r="K913" s="11">
        <f t="shared" si="29"/>
        <v>44</v>
      </c>
    </row>
    <row r="914" spans="1:11" x14ac:dyDescent="0.25">
      <c r="A914" s="11" t="s">
        <v>945</v>
      </c>
      <c r="B914" s="11">
        <v>1977</v>
      </c>
      <c r="C914" s="11" t="s">
        <v>35</v>
      </c>
      <c r="D914" s="29">
        <v>25</v>
      </c>
      <c r="E914" s="11">
        <v>1</v>
      </c>
      <c r="F914" s="20">
        <v>7441.05</v>
      </c>
      <c r="G914" s="11" t="s">
        <v>12</v>
      </c>
      <c r="H914" s="11" t="s">
        <v>11</v>
      </c>
      <c r="I914" s="11" t="s">
        <v>42</v>
      </c>
      <c r="J914" s="33" t="str">
        <f t="shared" si="28"/>
        <v>25-Aug-1977</v>
      </c>
      <c r="K914" s="11">
        <f t="shared" si="29"/>
        <v>45</v>
      </c>
    </row>
    <row r="915" spans="1:11" x14ac:dyDescent="0.25">
      <c r="A915" s="11" t="s">
        <v>946</v>
      </c>
      <c r="B915" s="11">
        <v>1979</v>
      </c>
      <c r="C915" s="11" t="s">
        <v>20</v>
      </c>
      <c r="D915" s="29">
        <v>1</v>
      </c>
      <c r="E915" s="11">
        <v>2</v>
      </c>
      <c r="F915" s="20">
        <v>7441.5</v>
      </c>
      <c r="G915" s="11" t="s">
        <v>12</v>
      </c>
      <c r="H915" s="11" t="s">
        <v>11</v>
      </c>
      <c r="I915" s="11" t="s">
        <v>42</v>
      </c>
      <c r="J915" s="33" t="str">
        <f t="shared" si="28"/>
        <v>01-Sep-1979</v>
      </c>
      <c r="K915" s="11">
        <f t="shared" si="29"/>
        <v>43</v>
      </c>
    </row>
    <row r="916" spans="1:11" x14ac:dyDescent="0.25">
      <c r="A916" s="11" t="s">
        <v>947</v>
      </c>
      <c r="B916" s="11">
        <v>1980</v>
      </c>
      <c r="C916" s="11" t="s">
        <v>10</v>
      </c>
      <c r="D916" s="29">
        <v>7</v>
      </c>
      <c r="E916" s="11">
        <v>1</v>
      </c>
      <c r="F916" s="20">
        <v>7443.64</v>
      </c>
      <c r="G916" s="11" t="s">
        <v>11</v>
      </c>
      <c r="H916" s="11" t="s">
        <v>12</v>
      </c>
      <c r="I916" s="11" t="s">
        <v>23</v>
      </c>
      <c r="J916" s="33" t="str">
        <f t="shared" si="28"/>
        <v>07-Jul-1980</v>
      </c>
      <c r="K916" s="11">
        <f t="shared" si="29"/>
        <v>42</v>
      </c>
    </row>
    <row r="917" spans="1:11" x14ac:dyDescent="0.25">
      <c r="A917" s="11" t="s">
        <v>948</v>
      </c>
      <c r="B917" s="11">
        <v>1977</v>
      </c>
      <c r="C917" s="11" t="s">
        <v>20</v>
      </c>
      <c r="D917" s="29">
        <v>25</v>
      </c>
      <c r="E917" s="11">
        <v>1</v>
      </c>
      <c r="F917" s="20">
        <v>7445.92</v>
      </c>
      <c r="G917" s="11" t="s">
        <v>12</v>
      </c>
      <c r="H917" s="11" t="s">
        <v>16</v>
      </c>
      <c r="I917" s="11" t="s">
        <v>42</v>
      </c>
      <c r="J917" s="33" t="str">
        <f t="shared" si="28"/>
        <v>25-Sep-1977</v>
      </c>
      <c r="K917" s="11">
        <f t="shared" si="29"/>
        <v>45</v>
      </c>
    </row>
    <row r="918" spans="1:11" x14ac:dyDescent="0.25">
      <c r="A918" s="11" t="s">
        <v>949</v>
      </c>
      <c r="B918" s="11">
        <v>1977</v>
      </c>
      <c r="C918" s="11" t="s">
        <v>20</v>
      </c>
      <c r="D918" s="29">
        <v>30</v>
      </c>
      <c r="E918" s="11">
        <v>0</v>
      </c>
      <c r="F918" s="20">
        <v>7448.4</v>
      </c>
      <c r="G918" s="11" t="s">
        <v>12</v>
      </c>
      <c r="H918" s="11" t="s">
        <v>12</v>
      </c>
      <c r="I918" s="11" t="s">
        <v>356</v>
      </c>
      <c r="J918" s="33" t="str">
        <f t="shared" si="28"/>
        <v>30-Sep-1977</v>
      </c>
      <c r="K918" s="11">
        <f t="shared" si="29"/>
        <v>45</v>
      </c>
    </row>
    <row r="919" spans="1:11" x14ac:dyDescent="0.25">
      <c r="A919" s="11" t="s">
        <v>950</v>
      </c>
      <c r="B919" s="11">
        <v>2001</v>
      </c>
      <c r="C919" s="11" t="s">
        <v>18</v>
      </c>
      <c r="D919" s="29">
        <v>1</v>
      </c>
      <c r="E919" s="11">
        <v>0</v>
      </c>
      <c r="F919" s="20">
        <v>7450.36</v>
      </c>
      <c r="G919" s="11" t="s">
        <v>11</v>
      </c>
      <c r="H919" s="11" t="s">
        <v>11</v>
      </c>
      <c r="I919" s="11" t="s">
        <v>23</v>
      </c>
      <c r="J919" s="33" t="str">
        <f t="shared" si="28"/>
        <v>01-Jun-2001</v>
      </c>
      <c r="K919" s="11">
        <f t="shared" si="29"/>
        <v>22</v>
      </c>
    </row>
    <row r="920" spans="1:11" x14ac:dyDescent="0.25">
      <c r="A920" s="11" t="s">
        <v>951</v>
      </c>
      <c r="B920" s="11">
        <v>1967</v>
      </c>
      <c r="C920" s="11" t="s">
        <v>35</v>
      </c>
      <c r="D920" s="29">
        <v>4</v>
      </c>
      <c r="E920" s="11">
        <v>0</v>
      </c>
      <c r="F920" s="20">
        <v>7463.51</v>
      </c>
      <c r="G920" s="11" t="s">
        <v>12</v>
      </c>
      <c r="H920" s="11" t="s">
        <v>12</v>
      </c>
      <c r="I920" s="11" t="s">
        <v>13</v>
      </c>
      <c r="J920" s="33" t="str">
        <f t="shared" si="28"/>
        <v>04-Aug-1967</v>
      </c>
      <c r="K920" s="11">
        <f t="shared" si="29"/>
        <v>55</v>
      </c>
    </row>
    <row r="921" spans="1:11" x14ac:dyDescent="0.25">
      <c r="A921" s="11" t="s">
        <v>952</v>
      </c>
      <c r="B921" s="11">
        <v>1996</v>
      </c>
      <c r="C921" s="11" t="s">
        <v>18</v>
      </c>
      <c r="D921" s="29">
        <v>14</v>
      </c>
      <c r="E921" s="11">
        <v>0</v>
      </c>
      <c r="F921" s="20">
        <v>7487.38</v>
      </c>
      <c r="G921" s="11" t="s">
        <v>11</v>
      </c>
      <c r="H921" s="11" t="s">
        <v>12</v>
      </c>
      <c r="I921" s="11" t="s">
        <v>23</v>
      </c>
      <c r="J921" s="33" t="str">
        <f t="shared" si="28"/>
        <v>14-Jun-1996</v>
      </c>
      <c r="K921" s="11">
        <f t="shared" si="29"/>
        <v>26</v>
      </c>
    </row>
    <row r="922" spans="1:11" x14ac:dyDescent="0.25">
      <c r="A922" s="11" t="s">
        <v>953</v>
      </c>
      <c r="B922" s="11">
        <v>1988</v>
      </c>
      <c r="C922" s="11" t="s">
        <v>30</v>
      </c>
      <c r="D922" s="29">
        <v>15</v>
      </c>
      <c r="E922" s="11">
        <v>3</v>
      </c>
      <c r="F922" s="20">
        <v>7494.63</v>
      </c>
      <c r="G922" s="11" t="s">
        <v>11</v>
      </c>
      <c r="H922" s="11" t="s">
        <v>12</v>
      </c>
      <c r="I922" s="11" t="s">
        <v>200</v>
      </c>
      <c r="J922" s="33" t="str">
        <f t="shared" si="28"/>
        <v>15-Dec-1988</v>
      </c>
      <c r="K922" s="11">
        <f t="shared" si="29"/>
        <v>34</v>
      </c>
    </row>
    <row r="923" spans="1:11" x14ac:dyDescent="0.25">
      <c r="A923" s="11" t="s">
        <v>954</v>
      </c>
      <c r="B923" s="11">
        <v>1997</v>
      </c>
      <c r="C923" s="11" t="s">
        <v>37</v>
      </c>
      <c r="D923" s="29">
        <v>28</v>
      </c>
      <c r="E923" s="11">
        <v>0</v>
      </c>
      <c r="F923" s="20">
        <v>7504.3</v>
      </c>
      <c r="G923" s="11" t="s">
        <v>11</v>
      </c>
      <c r="H923" s="11" t="s">
        <v>16</v>
      </c>
      <c r="I923" s="11" t="s">
        <v>23</v>
      </c>
      <c r="J923" s="33" t="str">
        <f t="shared" si="28"/>
        <v>28-Oct-1997</v>
      </c>
      <c r="K923" s="11">
        <f t="shared" si="29"/>
        <v>25</v>
      </c>
    </row>
    <row r="924" spans="1:11" x14ac:dyDescent="0.25">
      <c r="A924" s="11" t="s">
        <v>955</v>
      </c>
      <c r="B924" s="11">
        <v>1983</v>
      </c>
      <c r="C924" s="11" t="s">
        <v>10</v>
      </c>
      <c r="D924" s="29">
        <v>10</v>
      </c>
      <c r="E924" s="11">
        <v>4</v>
      </c>
      <c r="F924" s="20">
        <v>7512.27</v>
      </c>
      <c r="G924" s="11" t="s">
        <v>12</v>
      </c>
      <c r="H924" s="11" t="s">
        <v>11</v>
      </c>
      <c r="I924" s="11" t="s">
        <v>42</v>
      </c>
      <c r="J924" s="33" t="str">
        <f t="shared" si="28"/>
        <v>10-Jul-1983</v>
      </c>
      <c r="K924" s="11">
        <f t="shared" si="29"/>
        <v>39</v>
      </c>
    </row>
    <row r="925" spans="1:11" x14ac:dyDescent="0.25">
      <c r="A925" s="11" t="s">
        <v>956</v>
      </c>
      <c r="B925" s="11">
        <v>1978</v>
      </c>
      <c r="C925" s="11" t="s">
        <v>37</v>
      </c>
      <c r="D925" s="29">
        <v>18</v>
      </c>
      <c r="E925" s="11">
        <v>1</v>
      </c>
      <c r="F925" s="20">
        <v>7518.03</v>
      </c>
      <c r="G925" s="11" t="s">
        <v>11</v>
      </c>
      <c r="H925" s="11" t="s">
        <v>12</v>
      </c>
      <c r="I925" s="11" t="s">
        <v>23</v>
      </c>
      <c r="J925" s="33" t="str">
        <f t="shared" si="28"/>
        <v>18-Oct-1978</v>
      </c>
      <c r="K925" s="11">
        <f t="shared" si="29"/>
        <v>44</v>
      </c>
    </row>
    <row r="926" spans="1:11" x14ac:dyDescent="0.25">
      <c r="A926" s="11" t="s">
        <v>957</v>
      </c>
      <c r="B926" s="11">
        <v>1976</v>
      </c>
      <c r="C926" s="11" t="s">
        <v>37</v>
      </c>
      <c r="D926" s="29">
        <v>10</v>
      </c>
      <c r="E926" s="11">
        <v>0</v>
      </c>
      <c r="F926" s="20">
        <v>7526.71</v>
      </c>
      <c r="G926" s="11" t="s">
        <v>12</v>
      </c>
      <c r="H926" s="11" t="s">
        <v>16</v>
      </c>
      <c r="I926" s="11" t="s">
        <v>23</v>
      </c>
      <c r="J926" s="33" t="str">
        <f t="shared" si="28"/>
        <v>10-Oct-1976</v>
      </c>
      <c r="K926" s="11">
        <f t="shared" si="29"/>
        <v>46</v>
      </c>
    </row>
    <row r="927" spans="1:11" x14ac:dyDescent="0.25">
      <c r="A927" s="11" t="s">
        <v>958</v>
      </c>
      <c r="B927" s="11">
        <v>1978</v>
      </c>
      <c r="C927" s="11" t="s">
        <v>30</v>
      </c>
      <c r="D927" s="29">
        <v>14</v>
      </c>
      <c r="E927" s="11">
        <v>2</v>
      </c>
      <c r="F927" s="20">
        <v>7531.7</v>
      </c>
      <c r="G927" s="11" t="s">
        <v>11</v>
      </c>
      <c r="H927" s="11" t="s">
        <v>16</v>
      </c>
      <c r="I927" s="11" t="s">
        <v>13</v>
      </c>
      <c r="J927" s="33" t="str">
        <f t="shared" si="28"/>
        <v>14-Dec-1978</v>
      </c>
      <c r="K927" s="11">
        <f t="shared" si="29"/>
        <v>44</v>
      </c>
    </row>
    <row r="928" spans="1:11" x14ac:dyDescent="0.25">
      <c r="A928" s="11" t="s">
        <v>959</v>
      </c>
      <c r="B928" s="11">
        <v>1984</v>
      </c>
      <c r="C928" s="11" t="s">
        <v>35</v>
      </c>
      <c r="D928" s="29">
        <v>22</v>
      </c>
      <c r="E928" s="11">
        <v>3</v>
      </c>
      <c r="F928" s="20">
        <v>7537.16</v>
      </c>
      <c r="G928" s="11" t="s">
        <v>11</v>
      </c>
      <c r="H928" s="11" t="s">
        <v>11</v>
      </c>
      <c r="I928" s="11" t="s">
        <v>23</v>
      </c>
      <c r="J928" s="33" t="str">
        <f t="shared" si="28"/>
        <v>22-Aug-1984</v>
      </c>
      <c r="K928" s="11">
        <f t="shared" si="29"/>
        <v>38</v>
      </c>
    </row>
    <row r="929" spans="1:11" x14ac:dyDescent="0.25">
      <c r="A929" s="11" t="s">
        <v>960</v>
      </c>
      <c r="B929" s="11">
        <v>1988</v>
      </c>
      <c r="C929" s="11" t="s">
        <v>30</v>
      </c>
      <c r="D929" s="29">
        <v>15</v>
      </c>
      <c r="E929" s="11">
        <v>3</v>
      </c>
      <c r="F929" s="20">
        <v>7538.52</v>
      </c>
      <c r="G929" s="11" t="s">
        <v>11</v>
      </c>
      <c r="H929" s="11" t="s">
        <v>11</v>
      </c>
      <c r="I929" s="11" t="s">
        <v>23</v>
      </c>
      <c r="J929" s="33" t="str">
        <f t="shared" si="28"/>
        <v>15-Dec-1988</v>
      </c>
      <c r="K929" s="11">
        <f t="shared" si="29"/>
        <v>34</v>
      </c>
    </row>
    <row r="930" spans="1:11" x14ac:dyDescent="0.25">
      <c r="A930" s="11" t="s">
        <v>961</v>
      </c>
      <c r="B930" s="11">
        <v>1994</v>
      </c>
      <c r="C930" s="11" t="s">
        <v>35</v>
      </c>
      <c r="D930" s="29">
        <v>14</v>
      </c>
      <c r="E930" s="11">
        <v>0</v>
      </c>
      <c r="F930" s="20">
        <v>7567.13</v>
      </c>
      <c r="G930" s="11" t="s">
        <v>11</v>
      </c>
      <c r="H930" s="11" t="s">
        <v>11</v>
      </c>
      <c r="I930" s="11" t="s">
        <v>300</v>
      </c>
      <c r="J930" s="33" t="str">
        <f t="shared" si="28"/>
        <v>14-Aug-1994</v>
      </c>
      <c r="K930" s="11">
        <f t="shared" si="29"/>
        <v>28</v>
      </c>
    </row>
    <row r="931" spans="1:11" x14ac:dyDescent="0.25">
      <c r="A931" s="11" t="s">
        <v>962</v>
      </c>
      <c r="B931" s="11">
        <v>1967</v>
      </c>
      <c r="C931" s="11" t="s">
        <v>10</v>
      </c>
      <c r="D931" s="29">
        <v>17</v>
      </c>
      <c r="E931" s="11">
        <v>0</v>
      </c>
      <c r="F931" s="20">
        <v>7585.62</v>
      </c>
      <c r="G931" s="11" t="s">
        <v>12</v>
      </c>
      <c r="H931" s="11" t="s">
        <v>11</v>
      </c>
      <c r="I931" s="11" t="s">
        <v>13</v>
      </c>
      <c r="J931" s="33" t="str">
        <f t="shared" si="28"/>
        <v>17-Jul-1967</v>
      </c>
      <c r="K931" s="11">
        <f t="shared" si="29"/>
        <v>55</v>
      </c>
    </row>
    <row r="932" spans="1:11" x14ac:dyDescent="0.25">
      <c r="A932" s="11" t="s">
        <v>963</v>
      </c>
      <c r="B932" s="11">
        <v>1997</v>
      </c>
      <c r="C932" s="11" t="s">
        <v>20</v>
      </c>
      <c r="D932" s="29">
        <v>30</v>
      </c>
      <c r="E932" s="11">
        <v>0</v>
      </c>
      <c r="F932" s="20">
        <v>7607.03</v>
      </c>
      <c r="G932" s="11" t="s">
        <v>11</v>
      </c>
      <c r="H932" s="11" t="s">
        <v>11</v>
      </c>
      <c r="I932" s="11" t="s">
        <v>23</v>
      </c>
      <c r="J932" s="33" t="str">
        <f t="shared" si="28"/>
        <v>30-Sep-1997</v>
      </c>
      <c r="K932" s="11">
        <f t="shared" si="29"/>
        <v>25</v>
      </c>
    </row>
    <row r="933" spans="1:11" x14ac:dyDescent="0.25">
      <c r="A933" s="11" t="s">
        <v>964</v>
      </c>
      <c r="B933" s="11">
        <v>1968</v>
      </c>
      <c r="C933" s="11" t="s">
        <v>10</v>
      </c>
      <c r="D933" s="29">
        <v>3</v>
      </c>
      <c r="E933" s="11">
        <v>0</v>
      </c>
      <c r="F933" s="20">
        <v>7609.6</v>
      </c>
      <c r="G933" s="11" t="s">
        <v>12</v>
      </c>
      <c r="H933" s="11" t="s">
        <v>11</v>
      </c>
      <c r="I933" s="11" t="s">
        <v>23</v>
      </c>
      <c r="J933" s="33" t="str">
        <f t="shared" si="28"/>
        <v>03-Jul-1968</v>
      </c>
      <c r="K933" s="11">
        <f t="shared" si="29"/>
        <v>54</v>
      </c>
    </row>
    <row r="934" spans="1:11" x14ac:dyDescent="0.25">
      <c r="A934" s="11" t="s">
        <v>965</v>
      </c>
      <c r="B934" s="11">
        <v>1996</v>
      </c>
      <c r="C934" s="11" t="s">
        <v>20</v>
      </c>
      <c r="D934" s="29">
        <v>17</v>
      </c>
      <c r="E934" s="11">
        <v>0</v>
      </c>
      <c r="F934" s="20">
        <v>7623.13</v>
      </c>
      <c r="G934" s="11" t="s">
        <v>11</v>
      </c>
      <c r="H934" s="11" t="s">
        <v>12</v>
      </c>
      <c r="I934" s="11" t="s">
        <v>42</v>
      </c>
      <c r="J934" s="33" t="str">
        <f t="shared" si="28"/>
        <v>17-Sep-1996</v>
      </c>
      <c r="K934" s="11">
        <f t="shared" si="29"/>
        <v>26</v>
      </c>
    </row>
    <row r="935" spans="1:11" x14ac:dyDescent="0.25">
      <c r="A935" s="11" t="s">
        <v>966</v>
      </c>
      <c r="B935" s="11">
        <v>1978</v>
      </c>
      <c r="C935" s="11" t="s">
        <v>15</v>
      </c>
      <c r="D935" s="29">
        <v>28</v>
      </c>
      <c r="E935" s="11">
        <v>1</v>
      </c>
      <c r="F935" s="20">
        <v>7623.52</v>
      </c>
      <c r="G935" s="11" t="s">
        <v>11</v>
      </c>
      <c r="H935" s="11" t="s">
        <v>16</v>
      </c>
      <c r="I935" s="11" t="s">
        <v>42</v>
      </c>
      <c r="J935" s="33" t="str">
        <f t="shared" si="28"/>
        <v>28-Nov-1978</v>
      </c>
      <c r="K935" s="11">
        <f t="shared" si="29"/>
        <v>44</v>
      </c>
    </row>
    <row r="936" spans="1:11" x14ac:dyDescent="0.25">
      <c r="A936" s="11" t="s">
        <v>967</v>
      </c>
      <c r="B936" s="11">
        <v>1978</v>
      </c>
      <c r="C936" s="11" t="s">
        <v>15</v>
      </c>
      <c r="D936" s="29">
        <v>6</v>
      </c>
      <c r="E936" s="11">
        <v>1</v>
      </c>
      <c r="F936" s="20">
        <v>7624.63</v>
      </c>
      <c r="G936" s="11" t="s">
        <v>11</v>
      </c>
      <c r="H936" s="11" t="s">
        <v>16</v>
      </c>
      <c r="I936" s="11" t="s">
        <v>42</v>
      </c>
      <c r="J936" s="33" t="str">
        <f t="shared" si="28"/>
        <v>06-Nov-1978</v>
      </c>
      <c r="K936" s="11">
        <f t="shared" si="29"/>
        <v>44</v>
      </c>
    </row>
    <row r="937" spans="1:11" x14ac:dyDescent="0.25">
      <c r="A937" s="11" t="s">
        <v>968</v>
      </c>
      <c r="B937" s="11">
        <v>1978</v>
      </c>
      <c r="C937" s="11" t="s">
        <v>15</v>
      </c>
      <c r="D937" s="29">
        <v>29</v>
      </c>
      <c r="E937" s="11">
        <v>1</v>
      </c>
      <c r="F937" s="20">
        <v>7626.99</v>
      </c>
      <c r="G937" s="11" t="s">
        <v>11</v>
      </c>
      <c r="H937" s="11" t="s">
        <v>11</v>
      </c>
      <c r="I937" s="11" t="s">
        <v>42</v>
      </c>
      <c r="J937" s="33" t="str">
        <f t="shared" si="28"/>
        <v>29-Nov-1978</v>
      </c>
      <c r="K937" s="11">
        <f t="shared" si="29"/>
        <v>44</v>
      </c>
    </row>
    <row r="938" spans="1:11" x14ac:dyDescent="0.25">
      <c r="A938" s="11" t="s">
        <v>969</v>
      </c>
      <c r="B938" s="11">
        <v>1978</v>
      </c>
      <c r="C938" s="11" t="s">
        <v>35</v>
      </c>
      <c r="D938" s="29">
        <v>24</v>
      </c>
      <c r="E938" s="11">
        <v>1</v>
      </c>
      <c r="F938" s="20">
        <v>7633.72</v>
      </c>
      <c r="G938" s="11" t="s">
        <v>11</v>
      </c>
      <c r="H938" s="11" t="s">
        <v>16</v>
      </c>
      <c r="I938" s="11" t="s">
        <v>13</v>
      </c>
      <c r="J938" s="33" t="str">
        <f t="shared" si="28"/>
        <v>24-Aug-1978</v>
      </c>
      <c r="K938" s="11">
        <f t="shared" si="29"/>
        <v>44</v>
      </c>
    </row>
    <row r="939" spans="1:11" x14ac:dyDescent="0.25">
      <c r="A939" s="11" t="s">
        <v>970</v>
      </c>
      <c r="B939" s="11">
        <v>2001</v>
      </c>
      <c r="C939" s="11" t="s">
        <v>30</v>
      </c>
      <c r="D939" s="29">
        <v>13</v>
      </c>
      <c r="E939" s="11">
        <v>0</v>
      </c>
      <c r="F939" s="20">
        <v>7636.92</v>
      </c>
      <c r="G939" s="11" t="s">
        <v>11</v>
      </c>
      <c r="H939" s="11" t="s">
        <v>12</v>
      </c>
      <c r="I939" s="11" t="s">
        <v>23</v>
      </c>
      <c r="J939" s="33" t="str">
        <f t="shared" si="28"/>
        <v>13-Dec-2001</v>
      </c>
      <c r="K939" s="11">
        <f t="shared" si="29"/>
        <v>21</v>
      </c>
    </row>
    <row r="940" spans="1:11" x14ac:dyDescent="0.25">
      <c r="A940" s="11" t="s">
        <v>971</v>
      </c>
      <c r="B940" s="11">
        <v>1980</v>
      </c>
      <c r="C940" s="11" t="s">
        <v>18</v>
      </c>
      <c r="D940" s="29">
        <v>20</v>
      </c>
      <c r="E940" s="11">
        <v>1</v>
      </c>
      <c r="F940" s="20">
        <v>7639.42</v>
      </c>
      <c r="G940" s="11" t="s">
        <v>11</v>
      </c>
      <c r="H940" s="11" t="s">
        <v>11</v>
      </c>
      <c r="I940" s="11" t="s">
        <v>247</v>
      </c>
      <c r="J940" s="33" t="str">
        <f t="shared" si="28"/>
        <v>20-Jun-1980</v>
      </c>
      <c r="K940" s="11">
        <f t="shared" si="29"/>
        <v>42</v>
      </c>
    </row>
    <row r="941" spans="1:11" x14ac:dyDescent="0.25">
      <c r="A941" s="11" t="s">
        <v>972</v>
      </c>
      <c r="B941" s="11">
        <v>1980</v>
      </c>
      <c r="C941" s="11" t="s">
        <v>10</v>
      </c>
      <c r="D941" s="29">
        <v>24</v>
      </c>
      <c r="E941" s="11">
        <v>2</v>
      </c>
      <c r="F941" s="20">
        <v>7640.31</v>
      </c>
      <c r="G941" s="11" t="s">
        <v>11</v>
      </c>
      <c r="H941" s="11" t="s">
        <v>16</v>
      </c>
      <c r="I941" s="11" t="s">
        <v>13</v>
      </c>
      <c r="J941" s="33" t="str">
        <f t="shared" si="28"/>
        <v>24-Jul-1980</v>
      </c>
      <c r="K941" s="11">
        <f t="shared" si="29"/>
        <v>42</v>
      </c>
    </row>
    <row r="942" spans="1:11" x14ac:dyDescent="0.25">
      <c r="A942" s="11" t="s">
        <v>973</v>
      </c>
      <c r="B942" s="11">
        <v>1999</v>
      </c>
      <c r="C942" s="11" t="s">
        <v>18</v>
      </c>
      <c r="D942" s="29">
        <v>15</v>
      </c>
      <c r="E942" s="11">
        <v>0</v>
      </c>
      <c r="F942" s="20">
        <v>7642.05</v>
      </c>
      <c r="G942" s="11" t="s">
        <v>11</v>
      </c>
      <c r="H942" s="11" t="s">
        <v>11</v>
      </c>
      <c r="I942" s="11" t="s">
        <v>535</v>
      </c>
      <c r="J942" s="33" t="str">
        <f t="shared" si="28"/>
        <v>15-Jun-1999</v>
      </c>
      <c r="K942" s="11">
        <f t="shared" si="29"/>
        <v>23</v>
      </c>
    </row>
    <row r="943" spans="1:11" x14ac:dyDescent="0.25">
      <c r="A943" s="11" t="s">
        <v>974</v>
      </c>
      <c r="B943" s="11">
        <v>1980</v>
      </c>
      <c r="C943" s="11" t="s">
        <v>37</v>
      </c>
      <c r="D943" s="29">
        <v>16</v>
      </c>
      <c r="E943" s="11">
        <v>1</v>
      </c>
      <c r="F943" s="20">
        <v>7650.77</v>
      </c>
      <c r="G943" s="11" t="s">
        <v>11</v>
      </c>
      <c r="H943" s="11" t="s">
        <v>11</v>
      </c>
      <c r="I943" s="11" t="s">
        <v>247</v>
      </c>
      <c r="J943" s="33" t="str">
        <f t="shared" si="28"/>
        <v>16-Oct-1980</v>
      </c>
      <c r="K943" s="11">
        <f t="shared" si="29"/>
        <v>42</v>
      </c>
    </row>
    <row r="944" spans="1:11" x14ac:dyDescent="0.25">
      <c r="A944" s="11" t="s">
        <v>975</v>
      </c>
      <c r="B944" s="11">
        <v>1993</v>
      </c>
      <c r="C944" s="11" t="s">
        <v>35</v>
      </c>
      <c r="D944" s="29">
        <v>10</v>
      </c>
      <c r="E944" s="11">
        <v>0</v>
      </c>
      <c r="F944" s="20">
        <v>7650.8</v>
      </c>
      <c r="G944" s="11" t="s">
        <v>11</v>
      </c>
      <c r="H944" s="11" t="s">
        <v>11</v>
      </c>
      <c r="I944" s="11" t="s">
        <v>23</v>
      </c>
      <c r="J944" s="33" t="str">
        <f t="shared" si="28"/>
        <v>10-Aug-1993</v>
      </c>
      <c r="K944" s="11">
        <f t="shared" si="29"/>
        <v>29</v>
      </c>
    </row>
    <row r="945" spans="1:11" x14ac:dyDescent="0.25">
      <c r="A945" s="11" t="s">
        <v>976</v>
      </c>
      <c r="B945" s="11">
        <v>1998</v>
      </c>
      <c r="C945" s="11" t="s">
        <v>20</v>
      </c>
      <c r="D945" s="29">
        <v>30</v>
      </c>
      <c r="E945" s="11">
        <v>0</v>
      </c>
      <c r="F945" s="20">
        <v>7652.26</v>
      </c>
      <c r="G945" s="11" t="s">
        <v>11</v>
      </c>
      <c r="H945" s="11" t="s">
        <v>12</v>
      </c>
      <c r="I945" s="11" t="s">
        <v>249</v>
      </c>
      <c r="J945" s="33" t="str">
        <f t="shared" si="28"/>
        <v>30-Sep-1998</v>
      </c>
      <c r="K945" s="11">
        <f t="shared" si="29"/>
        <v>24</v>
      </c>
    </row>
    <row r="946" spans="1:11" x14ac:dyDescent="0.25">
      <c r="A946" s="11" t="s">
        <v>977</v>
      </c>
      <c r="B946" s="11">
        <v>1965</v>
      </c>
      <c r="C946" s="11" t="s">
        <v>30</v>
      </c>
      <c r="D946" s="29">
        <v>27</v>
      </c>
      <c r="E946" s="11">
        <v>0</v>
      </c>
      <c r="F946" s="20">
        <v>7657.69</v>
      </c>
      <c r="G946" s="11" t="s">
        <v>12</v>
      </c>
      <c r="H946" s="11" t="s">
        <v>12</v>
      </c>
      <c r="I946" s="11" t="s">
        <v>23</v>
      </c>
      <c r="J946" s="33" t="str">
        <f t="shared" si="28"/>
        <v>27-Dec-1965</v>
      </c>
      <c r="K946" s="11">
        <f t="shared" si="29"/>
        <v>57</v>
      </c>
    </row>
    <row r="947" spans="1:11" x14ac:dyDescent="0.25">
      <c r="A947" s="11" t="s">
        <v>978</v>
      </c>
      <c r="B947" s="11">
        <v>1976</v>
      </c>
      <c r="C947" s="11" t="s">
        <v>37</v>
      </c>
      <c r="D947" s="29">
        <v>9</v>
      </c>
      <c r="E947" s="11">
        <v>2</v>
      </c>
      <c r="F947" s="20">
        <v>7662.47</v>
      </c>
      <c r="G947" s="11" t="s">
        <v>11</v>
      </c>
      <c r="H947" s="11" t="s">
        <v>16</v>
      </c>
      <c r="I947" s="11" t="s">
        <v>42</v>
      </c>
      <c r="J947" s="33" t="str">
        <f t="shared" si="28"/>
        <v>09-Oct-1976</v>
      </c>
      <c r="K947" s="11">
        <f t="shared" si="29"/>
        <v>46</v>
      </c>
    </row>
    <row r="948" spans="1:11" x14ac:dyDescent="0.25">
      <c r="A948" s="11" t="s">
        <v>979</v>
      </c>
      <c r="B948" s="11">
        <v>1996</v>
      </c>
      <c r="C948" s="11" t="s">
        <v>15</v>
      </c>
      <c r="D948" s="29">
        <v>24</v>
      </c>
      <c r="E948" s="11">
        <v>0</v>
      </c>
      <c r="F948" s="20">
        <v>7670.75</v>
      </c>
      <c r="G948" s="11" t="s">
        <v>11</v>
      </c>
      <c r="H948" s="11" t="s">
        <v>11</v>
      </c>
      <c r="I948" s="11" t="s">
        <v>632</v>
      </c>
      <c r="J948" s="33" t="str">
        <f t="shared" si="28"/>
        <v>24-Nov-1996</v>
      </c>
      <c r="K948" s="11">
        <f t="shared" si="29"/>
        <v>26</v>
      </c>
    </row>
    <row r="949" spans="1:11" x14ac:dyDescent="0.25">
      <c r="A949" s="11" t="s">
        <v>980</v>
      </c>
      <c r="B949" s="11">
        <v>1995</v>
      </c>
      <c r="C949" s="11" t="s">
        <v>20</v>
      </c>
      <c r="D949" s="29">
        <v>13</v>
      </c>
      <c r="E949" s="11">
        <v>0</v>
      </c>
      <c r="F949" s="20">
        <v>7676.4</v>
      </c>
      <c r="G949" s="11" t="s">
        <v>11</v>
      </c>
      <c r="H949" s="11" t="s">
        <v>16</v>
      </c>
      <c r="I949" s="11" t="s">
        <v>23</v>
      </c>
      <c r="J949" s="33" t="str">
        <f t="shared" si="28"/>
        <v>13-Sep-1995</v>
      </c>
      <c r="K949" s="11">
        <f t="shared" si="29"/>
        <v>27</v>
      </c>
    </row>
    <row r="950" spans="1:11" x14ac:dyDescent="0.25">
      <c r="A950" s="11" t="s">
        <v>981</v>
      </c>
      <c r="B950" s="11">
        <v>1971</v>
      </c>
      <c r="C950" s="11" t="s">
        <v>37</v>
      </c>
      <c r="D950" s="29">
        <v>11</v>
      </c>
      <c r="E950" s="11">
        <v>0</v>
      </c>
      <c r="F950" s="20">
        <v>7680.92</v>
      </c>
      <c r="G950" s="11" t="s">
        <v>11</v>
      </c>
      <c r="H950" s="11" t="s">
        <v>16</v>
      </c>
      <c r="I950" s="11" t="s">
        <v>13</v>
      </c>
      <c r="J950" s="33" t="str">
        <f t="shared" si="28"/>
        <v>11-Oct-1971</v>
      </c>
      <c r="K950" s="11">
        <f t="shared" si="29"/>
        <v>51</v>
      </c>
    </row>
    <row r="951" spans="1:11" x14ac:dyDescent="0.25">
      <c r="A951" s="11" t="s">
        <v>982</v>
      </c>
      <c r="B951" s="11">
        <v>1981</v>
      </c>
      <c r="C951" s="11" t="s">
        <v>30</v>
      </c>
      <c r="D951" s="29">
        <v>19</v>
      </c>
      <c r="E951" s="11">
        <v>1</v>
      </c>
      <c r="F951" s="20">
        <v>7681.17</v>
      </c>
      <c r="G951" s="11" t="s">
        <v>11</v>
      </c>
      <c r="H951" s="11" t="s">
        <v>11</v>
      </c>
      <c r="I951" s="11" t="s">
        <v>516</v>
      </c>
      <c r="J951" s="33" t="str">
        <f t="shared" si="28"/>
        <v>19-Dec-1981</v>
      </c>
      <c r="K951" s="11">
        <f t="shared" si="29"/>
        <v>41</v>
      </c>
    </row>
    <row r="952" spans="1:11" x14ac:dyDescent="0.25">
      <c r="A952" s="11" t="s">
        <v>983</v>
      </c>
      <c r="B952" s="11">
        <v>1982</v>
      </c>
      <c r="C952" s="11" t="s">
        <v>30</v>
      </c>
      <c r="D952" s="29">
        <v>18</v>
      </c>
      <c r="E952" s="11">
        <v>3</v>
      </c>
      <c r="F952" s="20">
        <v>7682.67</v>
      </c>
      <c r="G952" s="11" t="s">
        <v>11</v>
      </c>
      <c r="H952" s="11" t="s">
        <v>16</v>
      </c>
      <c r="I952" s="11" t="s">
        <v>13</v>
      </c>
      <c r="J952" s="33" t="str">
        <f t="shared" si="28"/>
        <v>18-Dec-1982</v>
      </c>
      <c r="K952" s="11">
        <f t="shared" si="29"/>
        <v>40</v>
      </c>
    </row>
    <row r="953" spans="1:11" x14ac:dyDescent="0.25">
      <c r="A953" s="11" t="s">
        <v>984</v>
      </c>
      <c r="B953" s="11">
        <v>1987</v>
      </c>
      <c r="C953" s="11" t="s">
        <v>10</v>
      </c>
      <c r="D953" s="29">
        <v>12</v>
      </c>
      <c r="E953" s="11">
        <v>3</v>
      </c>
      <c r="F953" s="20">
        <v>7684.62</v>
      </c>
      <c r="G953" s="11" t="s">
        <v>11</v>
      </c>
      <c r="H953" s="11" t="s">
        <v>12</v>
      </c>
      <c r="I953" s="11" t="s">
        <v>300</v>
      </c>
      <c r="J953" s="33" t="str">
        <f t="shared" si="28"/>
        <v>12-Jul-1987</v>
      </c>
      <c r="K953" s="11">
        <f t="shared" si="29"/>
        <v>35</v>
      </c>
    </row>
    <row r="954" spans="1:11" x14ac:dyDescent="0.25">
      <c r="A954" s="11" t="s">
        <v>985</v>
      </c>
      <c r="B954" s="11">
        <v>1978</v>
      </c>
      <c r="C954" s="11" t="s">
        <v>30</v>
      </c>
      <c r="D954" s="29">
        <v>29</v>
      </c>
      <c r="E954" s="11">
        <v>2</v>
      </c>
      <c r="F954" s="20">
        <v>7726.85</v>
      </c>
      <c r="G954" s="11" t="s">
        <v>16</v>
      </c>
      <c r="H954" s="11" t="s">
        <v>11</v>
      </c>
      <c r="I954" s="11" t="s">
        <v>42</v>
      </c>
      <c r="J954" s="33" t="str">
        <f t="shared" si="28"/>
        <v>29-Dec-1978</v>
      </c>
      <c r="K954" s="11">
        <f t="shared" si="29"/>
        <v>44</v>
      </c>
    </row>
    <row r="955" spans="1:11" x14ac:dyDescent="0.25">
      <c r="A955" s="11" t="s">
        <v>986</v>
      </c>
      <c r="B955" s="11">
        <v>1979</v>
      </c>
      <c r="C955" s="11" t="s">
        <v>18</v>
      </c>
      <c r="D955" s="29">
        <v>2</v>
      </c>
      <c r="E955" s="11">
        <v>1</v>
      </c>
      <c r="F955" s="20">
        <v>7727.25</v>
      </c>
      <c r="G955" s="11" t="s">
        <v>11</v>
      </c>
      <c r="H955" s="11" t="s">
        <v>12</v>
      </c>
      <c r="I955" s="11" t="s">
        <v>23</v>
      </c>
      <c r="J955" s="33" t="str">
        <f t="shared" si="28"/>
        <v>02-Jun-1979</v>
      </c>
      <c r="K955" s="11">
        <f t="shared" si="29"/>
        <v>44</v>
      </c>
    </row>
    <row r="956" spans="1:11" x14ac:dyDescent="0.25">
      <c r="A956" s="11" t="s">
        <v>987</v>
      </c>
      <c r="B956" s="11">
        <v>1980</v>
      </c>
      <c r="C956" s="11" t="s">
        <v>20</v>
      </c>
      <c r="D956" s="29">
        <v>10</v>
      </c>
      <c r="E956" s="11">
        <v>2</v>
      </c>
      <c r="F956" s="20">
        <v>7729.65</v>
      </c>
      <c r="G956" s="11" t="s">
        <v>12</v>
      </c>
      <c r="H956" s="11" t="s">
        <v>16</v>
      </c>
      <c r="I956" s="11" t="s">
        <v>168</v>
      </c>
      <c r="J956" s="33" t="str">
        <f t="shared" si="28"/>
        <v>10-Sep-1980</v>
      </c>
      <c r="K956" s="11">
        <f t="shared" si="29"/>
        <v>42</v>
      </c>
    </row>
    <row r="957" spans="1:11" x14ac:dyDescent="0.25">
      <c r="A957" s="11" t="s">
        <v>988</v>
      </c>
      <c r="B957" s="11">
        <v>1978</v>
      </c>
      <c r="C957" s="11" t="s">
        <v>30</v>
      </c>
      <c r="D957" s="29">
        <v>4</v>
      </c>
      <c r="E957" s="11">
        <v>2</v>
      </c>
      <c r="F957" s="20">
        <v>7731.43</v>
      </c>
      <c r="G957" s="11" t="s">
        <v>12</v>
      </c>
      <c r="H957" s="11" t="s">
        <v>11</v>
      </c>
      <c r="I957" s="11" t="s">
        <v>13</v>
      </c>
      <c r="J957" s="33" t="str">
        <f t="shared" si="28"/>
        <v>04-Dec-1978</v>
      </c>
      <c r="K957" s="11">
        <f t="shared" si="29"/>
        <v>44</v>
      </c>
    </row>
    <row r="958" spans="1:11" x14ac:dyDescent="0.25">
      <c r="A958" s="11" t="s">
        <v>989</v>
      </c>
      <c r="B958" s="11">
        <v>1977</v>
      </c>
      <c r="C958" s="11" t="s">
        <v>35</v>
      </c>
      <c r="D958" s="29">
        <v>29</v>
      </c>
      <c r="E958" s="11">
        <v>0</v>
      </c>
      <c r="F958" s="20">
        <v>7731.86</v>
      </c>
      <c r="G958" s="11" t="s">
        <v>11</v>
      </c>
      <c r="H958" s="11" t="s">
        <v>12</v>
      </c>
      <c r="I958" s="11" t="s">
        <v>23</v>
      </c>
      <c r="J958" s="33" t="str">
        <f t="shared" si="28"/>
        <v>29-Aug-1977</v>
      </c>
      <c r="K958" s="11">
        <f t="shared" si="29"/>
        <v>45</v>
      </c>
    </row>
    <row r="959" spans="1:11" x14ac:dyDescent="0.25">
      <c r="A959" s="11" t="s">
        <v>990</v>
      </c>
      <c r="B959" s="11">
        <v>1965</v>
      </c>
      <c r="C959" s="11" t="s">
        <v>10</v>
      </c>
      <c r="D959" s="29">
        <v>18</v>
      </c>
      <c r="E959" s="11">
        <v>0</v>
      </c>
      <c r="F959" s="20">
        <v>7736.39</v>
      </c>
      <c r="G959" s="11" t="s">
        <v>12</v>
      </c>
      <c r="H959" s="11" t="s">
        <v>11</v>
      </c>
      <c r="I959" s="11" t="s">
        <v>13</v>
      </c>
      <c r="J959" s="33" t="str">
        <f t="shared" si="28"/>
        <v>18-Jul-1965</v>
      </c>
      <c r="K959" s="11">
        <f t="shared" si="29"/>
        <v>57</v>
      </c>
    </row>
    <row r="960" spans="1:11" x14ac:dyDescent="0.25">
      <c r="A960" s="11" t="s">
        <v>991</v>
      </c>
      <c r="B960" s="11">
        <v>1978</v>
      </c>
      <c r="C960" s="11" t="s">
        <v>20</v>
      </c>
      <c r="D960" s="29">
        <v>4</v>
      </c>
      <c r="E960" s="11">
        <v>2</v>
      </c>
      <c r="F960" s="20">
        <v>7740.34</v>
      </c>
      <c r="G960" s="11" t="s">
        <v>16</v>
      </c>
      <c r="H960" s="11" t="s">
        <v>16</v>
      </c>
      <c r="I960" s="11" t="s">
        <v>42</v>
      </c>
      <c r="J960" s="33" t="str">
        <f t="shared" si="28"/>
        <v>04-Sep-1978</v>
      </c>
      <c r="K960" s="11">
        <f t="shared" si="29"/>
        <v>44</v>
      </c>
    </row>
    <row r="961" spans="1:11" x14ac:dyDescent="0.25">
      <c r="A961" s="11" t="s">
        <v>992</v>
      </c>
      <c r="B961" s="11">
        <v>1976</v>
      </c>
      <c r="C961" s="11" t="s">
        <v>30</v>
      </c>
      <c r="D961" s="29">
        <v>12</v>
      </c>
      <c r="E961" s="11">
        <v>1</v>
      </c>
      <c r="F961" s="20">
        <v>7742.11</v>
      </c>
      <c r="G961" s="11" t="s">
        <v>12</v>
      </c>
      <c r="H961" s="11" t="s">
        <v>11</v>
      </c>
      <c r="I961" s="11" t="s">
        <v>13</v>
      </c>
      <c r="J961" s="33" t="str">
        <f t="shared" si="28"/>
        <v>12-Dec-1976</v>
      </c>
      <c r="K961" s="11">
        <f t="shared" si="29"/>
        <v>46</v>
      </c>
    </row>
    <row r="962" spans="1:11" x14ac:dyDescent="0.25">
      <c r="A962" s="11" t="s">
        <v>993</v>
      </c>
      <c r="B962" s="11">
        <v>1981</v>
      </c>
      <c r="C962" s="11" t="s">
        <v>18</v>
      </c>
      <c r="D962" s="29">
        <v>30</v>
      </c>
      <c r="E962" s="11">
        <v>2</v>
      </c>
      <c r="F962" s="20">
        <v>7749.16</v>
      </c>
      <c r="G962" s="11" t="s">
        <v>11</v>
      </c>
      <c r="H962" s="11" t="s">
        <v>16</v>
      </c>
      <c r="I962" s="11" t="s">
        <v>23</v>
      </c>
      <c r="J962" s="33" t="str">
        <f t="shared" ref="J962:J1025" si="30">TEXT(CONCATENATE(D962,C962,B962,),"DD-MMM-YYYY")</f>
        <v>30-Jun-1981</v>
      </c>
      <c r="K962" s="11">
        <f t="shared" si="29"/>
        <v>41</v>
      </c>
    </row>
    <row r="963" spans="1:11" x14ac:dyDescent="0.25">
      <c r="A963" s="11" t="s">
        <v>994</v>
      </c>
      <c r="B963" s="11">
        <v>1997</v>
      </c>
      <c r="C963" s="11" t="s">
        <v>30</v>
      </c>
      <c r="D963" s="29">
        <v>21</v>
      </c>
      <c r="E963" s="11">
        <v>0</v>
      </c>
      <c r="F963" s="20">
        <v>7763.06</v>
      </c>
      <c r="G963" s="11" t="s">
        <v>11</v>
      </c>
      <c r="H963" s="11" t="s">
        <v>16</v>
      </c>
      <c r="I963" s="11" t="s">
        <v>23</v>
      </c>
      <c r="J963" s="33" t="str">
        <f t="shared" si="30"/>
        <v>21-Dec-1997</v>
      </c>
      <c r="K963" s="11">
        <f t="shared" ref="K963:K1026" si="31">DATEDIF(J963, "2023-06-08", "Y")</f>
        <v>25</v>
      </c>
    </row>
    <row r="964" spans="1:11" x14ac:dyDescent="0.25">
      <c r="A964" s="11" t="s">
        <v>995</v>
      </c>
      <c r="B964" s="11">
        <v>1974</v>
      </c>
      <c r="C964" s="11" t="s">
        <v>30</v>
      </c>
      <c r="D964" s="29">
        <v>6</v>
      </c>
      <c r="E964" s="11">
        <v>0</v>
      </c>
      <c r="F964" s="20">
        <v>7789.64</v>
      </c>
      <c r="G964" s="11" t="s">
        <v>16</v>
      </c>
      <c r="H964" s="11" t="s">
        <v>12</v>
      </c>
      <c r="I964" s="11" t="s">
        <v>13</v>
      </c>
      <c r="J964" s="33" t="str">
        <f t="shared" si="30"/>
        <v>06-Dec-1974</v>
      </c>
      <c r="K964" s="11">
        <f t="shared" si="31"/>
        <v>48</v>
      </c>
    </row>
    <row r="965" spans="1:11" x14ac:dyDescent="0.25">
      <c r="A965" s="11" t="s">
        <v>996</v>
      </c>
      <c r="B965" s="11">
        <v>1999</v>
      </c>
      <c r="C965" s="11" t="s">
        <v>30</v>
      </c>
      <c r="D965" s="29">
        <v>25</v>
      </c>
      <c r="E965" s="11">
        <v>0</v>
      </c>
      <c r="F965" s="20">
        <v>7794.68</v>
      </c>
      <c r="G965" s="11" t="s">
        <v>11</v>
      </c>
      <c r="H965" s="11" t="s">
        <v>11</v>
      </c>
      <c r="I965" s="11" t="s">
        <v>535</v>
      </c>
      <c r="J965" s="33" t="str">
        <f t="shared" si="30"/>
        <v>25-Dec-1999</v>
      </c>
      <c r="K965" s="11">
        <f t="shared" si="31"/>
        <v>23</v>
      </c>
    </row>
    <row r="966" spans="1:11" x14ac:dyDescent="0.25">
      <c r="A966" s="11" t="s">
        <v>997</v>
      </c>
      <c r="B966" s="11">
        <v>1997</v>
      </c>
      <c r="C966" s="11" t="s">
        <v>30</v>
      </c>
      <c r="D966" s="29">
        <v>2</v>
      </c>
      <c r="E966" s="11">
        <v>0</v>
      </c>
      <c r="F966" s="20">
        <v>7803.77</v>
      </c>
      <c r="G966" s="11" t="s">
        <v>11</v>
      </c>
      <c r="H966" s="11" t="s">
        <v>12</v>
      </c>
      <c r="I966" s="11" t="s">
        <v>23</v>
      </c>
      <c r="J966" s="33" t="str">
        <f t="shared" si="30"/>
        <v>02-Dec-1997</v>
      </c>
      <c r="K966" s="11">
        <f t="shared" si="31"/>
        <v>25</v>
      </c>
    </row>
    <row r="967" spans="1:11" x14ac:dyDescent="0.25">
      <c r="A967" s="11" t="s">
        <v>998</v>
      </c>
      <c r="B967" s="11">
        <v>1974</v>
      </c>
      <c r="C967" s="11" t="s">
        <v>15</v>
      </c>
      <c r="D967" s="29">
        <v>9</v>
      </c>
      <c r="E967" s="11">
        <v>0</v>
      </c>
      <c r="F967" s="20">
        <v>7804.16</v>
      </c>
      <c r="G967" s="11" t="s">
        <v>11</v>
      </c>
      <c r="H967" s="11" t="s">
        <v>12</v>
      </c>
      <c r="I967" s="11" t="s">
        <v>13</v>
      </c>
      <c r="J967" s="33" t="str">
        <f t="shared" si="30"/>
        <v>09-Nov-1974</v>
      </c>
      <c r="K967" s="11">
        <f t="shared" si="31"/>
        <v>48</v>
      </c>
    </row>
    <row r="968" spans="1:11" x14ac:dyDescent="0.25">
      <c r="A968" s="11" t="s">
        <v>999</v>
      </c>
      <c r="B968" s="11">
        <v>1991</v>
      </c>
      <c r="C968" s="11" t="s">
        <v>30</v>
      </c>
      <c r="D968" s="29">
        <v>21</v>
      </c>
      <c r="E968" s="11">
        <v>3</v>
      </c>
      <c r="F968" s="20">
        <v>7812.67</v>
      </c>
      <c r="G968" s="11" t="s">
        <v>11</v>
      </c>
      <c r="H968" s="11" t="s">
        <v>16</v>
      </c>
      <c r="I968" s="11" t="s">
        <v>23</v>
      </c>
      <c r="J968" s="33" t="str">
        <f t="shared" si="30"/>
        <v>21-Dec-1991</v>
      </c>
      <c r="K968" s="11">
        <f t="shared" si="31"/>
        <v>31</v>
      </c>
    </row>
    <row r="969" spans="1:11" x14ac:dyDescent="0.25">
      <c r="A969" s="11" t="s">
        <v>1000</v>
      </c>
      <c r="B969" s="11">
        <v>1989</v>
      </c>
      <c r="C969" s="11" t="s">
        <v>37</v>
      </c>
      <c r="D969" s="29">
        <v>12</v>
      </c>
      <c r="E969" s="11">
        <v>3</v>
      </c>
      <c r="F969" s="20">
        <v>7824.37</v>
      </c>
      <c r="G969" s="11" t="s">
        <v>11</v>
      </c>
      <c r="H969" s="11" t="s">
        <v>11</v>
      </c>
      <c r="I969" s="11" t="s">
        <v>23</v>
      </c>
      <c r="J969" s="33" t="str">
        <f t="shared" si="30"/>
        <v>12-Oct-1989</v>
      </c>
      <c r="K969" s="11">
        <f t="shared" si="31"/>
        <v>33</v>
      </c>
    </row>
    <row r="970" spans="1:11" x14ac:dyDescent="0.25">
      <c r="A970" s="11" t="s">
        <v>1001</v>
      </c>
      <c r="B970" s="11">
        <v>2001</v>
      </c>
      <c r="C970" s="11" t="s">
        <v>37</v>
      </c>
      <c r="D970" s="29">
        <v>5</v>
      </c>
      <c r="E970" s="11">
        <v>0</v>
      </c>
      <c r="F970" s="20">
        <v>7844.8</v>
      </c>
      <c r="G970" s="11" t="s">
        <v>11</v>
      </c>
      <c r="H970" s="11" t="s">
        <v>11</v>
      </c>
      <c r="I970" s="11" t="s">
        <v>23</v>
      </c>
      <c r="J970" s="33" t="str">
        <f t="shared" si="30"/>
        <v>05-Oct-2001</v>
      </c>
      <c r="K970" s="11">
        <f t="shared" si="31"/>
        <v>21</v>
      </c>
    </row>
    <row r="971" spans="1:11" x14ac:dyDescent="0.25">
      <c r="A971" s="11" t="s">
        <v>1002</v>
      </c>
      <c r="B971" s="11">
        <v>1994</v>
      </c>
      <c r="C971" s="11" t="s">
        <v>15</v>
      </c>
      <c r="D971" s="29">
        <v>17</v>
      </c>
      <c r="E971" s="11">
        <v>0</v>
      </c>
      <c r="F971" s="20">
        <v>7851.85</v>
      </c>
      <c r="G971" s="11" t="s">
        <v>11</v>
      </c>
      <c r="H971" s="11" t="s">
        <v>12</v>
      </c>
      <c r="I971" s="11" t="s">
        <v>23</v>
      </c>
      <c r="J971" s="33" t="str">
        <f t="shared" si="30"/>
        <v>17-Nov-1994</v>
      </c>
      <c r="K971" s="11">
        <f t="shared" si="31"/>
        <v>28</v>
      </c>
    </row>
    <row r="972" spans="1:11" x14ac:dyDescent="0.25">
      <c r="A972" s="11" t="s">
        <v>1003</v>
      </c>
      <c r="B972" s="11">
        <v>1962</v>
      </c>
      <c r="C972" s="11" t="s">
        <v>37</v>
      </c>
      <c r="D972" s="29">
        <v>10</v>
      </c>
      <c r="E972" s="11">
        <v>0</v>
      </c>
      <c r="F972" s="20">
        <v>7896.41</v>
      </c>
      <c r="G972" s="11" t="s">
        <v>12</v>
      </c>
      <c r="H972" s="11" t="s">
        <v>11</v>
      </c>
      <c r="I972" s="11" t="s">
        <v>13</v>
      </c>
      <c r="J972" s="33" t="str">
        <f t="shared" si="30"/>
        <v>10-Oct-1962</v>
      </c>
      <c r="K972" s="11">
        <f t="shared" si="31"/>
        <v>60</v>
      </c>
    </row>
    <row r="973" spans="1:11" x14ac:dyDescent="0.25">
      <c r="A973" s="11" t="s">
        <v>1004</v>
      </c>
      <c r="B973" s="11">
        <v>1977</v>
      </c>
      <c r="C973" s="11" t="s">
        <v>10</v>
      </c>
      <c r="D973" s="29">
        <v>20</v>
      </c>
      <c r="E973" s="11">
        <v>0</v>
      </c>
      <c r="F973" s="20">
        <v>7935.29</v>
      </c>
      <c r="G973" s="11" t="s">
        <v>11</v>
      </c>
      <c r="H973" s="11" t="s">
        <v>16</v>
      </c>
      <c r="I973" s="11" t="s">
        <v>247</v>
      </c>
      <c r="J973" s="33" t="str">
        <f t="shared" si="30"/>
        <v>20-Jul-1977</v>
      </c>
      <c r="K973" s="11">
        <f t="shared" si="31"/>
        <v>45</v>
      </c>
    </row>
    <row r="974" spans="1:11" x14ac:dyDescent="0.25">
      <c r="A974" s="11" t="s">
        <v>1005</v>
      </c>
      <c r="B974" s="11">
        <v>1987</v>
      </c>
      <c r="C974" s="11" t="s">
        <v>37</v>
      </c>
      <c r="D974" s="29">
        <v>29</v>
      </c>
      <c r="E974" s="11">
        <v>3</v>
      </c>
      <c r="F974" s="20">
        <v>7948.22</v>
      </c>
      <c r="G974" s="11" t="s">
        <v>11</v>
      </c>
      <c r="H974" s="11" t="s">
        <v>12</v>
      </c>
      <c r="I974" s="11" t="s">
        <v>200</v>
      </c>
      <c r="J974" s="33" t="str">
        <f t="shared" si="30"/>
        <v>29-Oct-1987</v>
      </c>
      <c r="K974" s="11">
        <f t="shared" si="31"/>
        <v>35</v>
      </c>
    </row>
    <row r="975" spans="1:11" x14ac:dyDescent="0.25">
      <c r="A975" s="11" t="s">
        <v>1006</v>
      </c>
      <c r="B975" s="11">
        <v>1966</v>
      </c>
      <c r="C975" s="11" t="s">
        <v>10</v>
      </c>
      <c r="D975" s="29">
        <v>9</v>
      </c>
      <c r="E975" s="11">
        <v>0</v>
      </c>
      <c r="F975" s="20">
        <v>7953.72</v>
      </c>
      <c r="G975" s="11" t="s">
        <v>12</v>
      </c>
      <c r="H975" s="11" t="s">
        <v>12</v>
      </c>
      <c r="I975" s="11" t="s">
        <v>23</v>
      </c>
      <c r="J975" s="33" t="str">
        <f t="shared" si="30"/>
        <v>09-Jul-1966</v>
      </c>
      <c r="K975" s="11">
        <f t="shared" si="31"/>
        <v>56</v>
      </c>
    </row>
    <row r="976" spans="1:11" x14ac:dyDescent="0.25">
      <c r="A976" s="11" t="s">
        <v>1007</v>
      </c>
      <c r="B976" s="11">
        <v>1981</v>
      </c>
      <c r="C976" s="11" t="s">
        <v>30</v>
      </c>
      <c r="D976" s="29">
        <v>28</v>
      </c>
      <c r="E976" s="11">
        <v>3</v>
      </c>
      <c r="F976" s="20">
        <v>7954.52</v>
      </c>
      <c r="G976" s="11" t="s">
        <v>11</v>
      </c>
      <c r="H976" s="11" t="s">
        <v>11</v>
      </c>
      <c r="I976" s="11" t="s">
        <v>42</v>
      </c>
      <c r="J976" s="33" t="str">
        <f t="shared" si="30"/>
        <v>28-Dec-1981</v>
      </c>
      <c r="K976" s="11">
        <f t="shared" si="31"/>
        <v>41</v>
      </c>
    </row>
    <row r="977" spans="1:11" x14ac:dyDescent="0.25">
      <c r="A977" s="11" t="s">
        <v>1008</v>
      </c>
      <c r="B977" s="11">
        <v>1970</v>
      </c>
      <c r="C977" s="11" t="s">
        <v>18</v>
      </c>
      <c r="D977" s="29">
        <v>19</v>
      </c>
      <c r="E977" s="11">
        <v>0</v>
      </c>
      <c r="F977" s="20">
        <v>7958.13</v>
      </c>
      <c r="G977" s="11" t="s">
        <v>11</v>
      </c>
      <c r="H977" s="11" t="s">
        <v>11</v>
      </c>
      <c r="I977" s="11" t="s">
        <v>13</v>
      </c>
      <c r="J977" s="33" t="str">
        <f t="shared" si="30"/>
        <v>19-Jun-1970</v>
      </c>
      <c r="K977" s="11">
        <f t="shared" si="31"/>
        <v>52</v>
      </c>
    </row>
    <row r="978" spans="1:11" x14ac:dyDescent="0.25">
      <c r="A978" s="11" t="s">
        <v>1009</v>
      </c>
      <c r="B978" s="11">
        <v>1975</v>
      </c>
      <c r="C978" s="11" t="s">
        <v>35</v>
      </c>
      <c r="D978" s="29">
        <v>10</v>
      </c>
      <c r="E978" s="11">
        <v>1</v>
      </c>
      <c r="F978" s="20">
        <v>7966.81</v>
      </c>
      <c r="G978" s="11" t="s">
        <v>11</v>
      </c>
      <c r="H978" s="11" t="s">
        <v>11</v>
      </c>
      <c r="I978" s="11" t="s">
        <v>13</v>
      </c>
      <c r="J978" s="33" t="str">
        <f t="shared" si="30"/>
        <v>10-Aug-1975</v>
      </c>
      <c r="K978" s="11">
        <f t="shared" si="31"/>
        <v>47</v>
      </c>
    </row>
    <row r="979" spans="1:11" x14ac:dyDescent="0.25">
      <c r="A979" s="11" t="s">
        <v>1010</v>
      </c>
      <c r="B979" s="11">
        <v>1972</v>
      </c>
      <c r="C979" s="11" t="s">
        <v>15</v>
      </c>
      <c r="D979" s="29">
        <v>23</v>
      </c>
      <c r="E979" s="11">
        <v>0</v>
      </c>
      <c r="F979" s="20">
        <v>7980.34</v>
      </c>
      <c r="G979" s="11" t="s">
        <v>11</v>
      </c>
      <c r="H979" s="11" t="s">
        <v>11</v>
      </c>
      <c r="I979" s="11" t="s">
        <v>13</v>
      </c>
      <c r="J979" s="33" t="str">
        <f t="shared" si="30"/>
        <v>23-Nov-1972</v>
      </c>
      <c r="K979" s="11">
        <f t="shared" si="31"/>
        <v>50</v>
      </c>
    </row>
    <row r="980" spans="1:11" x14ac:dyDescent="0.25">
      <c r="A980" s="11" t="s">
        <v>1011</v>
      </c>
      <c r="B980" s="11">
        <v>1983</v>
      </c>
      <c r="C980" s="11" t="s">
        <v>35</v>
      </c>
      <c r="D980" s="29">
        <v>28</v>
      </c>
      <c r="E980" s="11">
        <v>3</v>
      </c>
      <c r="F980" s="20">
        <v>7985.82</v>
      </c>
      <c r="G980" s="11" t="s">
        <v>11</v>
      </c>
      <c r="H980" s="11" t="s">
        <v>16</v>
      </c>
      <c r="I980" s="11" t="s">
        <v>247</v>
      </c>
      <c r="J980" s="33" t="str">
        <f t="shared" si="30"/>
        <v>28-Aug-1983</v>
      </c>
      <c r="K980" s="11">
        <f t="shared" si="31"/>
        <v>39</v>
      </c>
    </row>
    <row r="981" spans="1:11" x14ac:dyDescent="0.25">
      <c r="A981" s="11" t="s">
        <v>1012</v>
      </c>
      <c r="B981" s="11">
        <v>1983</v>
      </c>
      <c r="C981" s="11" t="s">
        <v>35</v>
      </c>
      <c r="D981" s="29">
        <v>20</v>
      </c>
      <c r="E981" s="11">
        <v>3</v>
      </c>
      <c r="F981" s="20">
        <v>7986.48</v>
      </c>
      <c r="G981" s="11" t="s">
        <v>11</v>
      </c>
      <c r="H981" s="11" t="s">
        <v>12</v>
      </c>
      <c r="I981" s="11" t="s">
        <v>247</v>
      </c>
      <c r="J981" s="33" t="str">
        <f t="shared" si="30"/>
        <v>20-Aug-1983</v>
      </c>
      <c r="K981" s="11">
        <f t="shared" si="31"/>
        <v>39</v>
      </c>
    </row>
    <row r="982" spans="1:11" x14ac:dyDescent="0.25">
      <c r="A982" s="11" t="s">
        <v>1013</v>
      </c>
      <c r="B982" s="11">
        <v>1962</v>
      </c>
      <c r="C982" s="11" t="s">
        <v>35</v>
      </c>
      <c r="D982" s="29">
        <v>22</v>
      </c>
      <c r="E982" s="11">
        <v>0</v>
      </c>
      <c r="F982" s="20">
        <v>8004.96</v>
      </c>
      <c r="G982" s="11" t="s">
        <v>12</v>
      </c>
      <c r="H982" s="11" t="s">
        <v>16</v>
      </c>
      <c r="I982" s="11" t="s">
        <v>13</v>
      </c>
      <c r="J982" s="33" t="str">
        <f t="shared" si="30"/>
        <v>22-Aug-1962</v>
      </c>
      <c r="K982" s="11">
        <f t="shared" si="31"/>
        <v>60</v>
      </c>
    </row>
    <row r="983" spans="1:11" x14ac:dyDescent="0.25">
      <c r="A983" s="11" t="s">
        <v>1014</v>
      </c>
      <c r="B983" s="11">
        <v>1995</v>
      </c>
      <c r="C983" s="11" t="s">
        <v>20</v>
      </c>
      <c r="D983" s="29">
        <v>18</v>
      </c>
      <c r="E983" s="11">
        <v>0</v>
      </c>
      <c r="F983" s="20">
        <v>8014.62</v>
      </c>
      <c r="G983" s="11" t="s">
        <v>11</v>
      </c>
      <c r="H983" s="11" t="s">
        <v>12</v>
      </c>
      <c r="I983" s="11" t="s">
        <v>23</v>
      </c>
      <c r="J983" s="33" t="str">
        <f t="shared" si="30"/>
        <v>18-Sep-1995</v>
      </c>
      <c r="K983" s="11">
        <f t="shared" si="31"/>
        <v>27</v>
      </c>
    </row>
    <row r="984" spans="1:11" x14ac:dyDescent="0.25">
      <c r="A984" s="11" t="s">
        <v>1015</v>
      </c>
      <c r="B984" s="11">
        <v>1980</v>
      </c>
      <c r="C984" s="11" t="s">
        <v>15</v>
      </c>
      <c r="D984" s="29">
        <v>8</v>
      </c>
      <c r="E984" s="11">
        <v>2</v>
      </c>
      <c r="F984" s="20">
        <v>8017.06</v>
      </c>
      <c r="G984" s="11" t="s">
        <v>11</v>
      </c>
      <c r="H984" s="11" t="s">
        <v>11</v>
      </c>
      <c r="I984" s="11" t="s">
        <v>23</v>
      </c>
      <c r="J984" s="33" t="str">
        <f t="shared" si="30"/>
        <v>08-Nov-1980</v>
      </c>
      <c r="K984" s="11">
        <f t="shared" si="31"/>
        <v>42</v>
      </c>
    </row>
    <row r="985" spans="1:11" x14ac:dyDescent="0.25">
      <c r="A985" s="11" t="s">
        <v>1016</v>
      </c>
      <c r="B985" s="11">
        <v>1989</v>
      </c>
      <c r="C985" s="11" t="s">
        <v>15</v>
      </c>
      <c r="D985" s="29">
        <v>3</v>
      </c>
      <c r="E985" s="11">
        <v>3</v>
      </c>
      <c r="F985" s="20">
        <v>8021.11</v>
      </c>
      <c r="G985" s="11" t="s">
        <v>11</v>
      </c>
      <c r="H985" s="11" t="s">
        <v>16</v>
      </c>
      <c r="I985" s="11" t="s">
        <v>23</v>
      </c>
      <c r="J985" s="33" t="str">
        <f t="shared" si="30"/>
        <v>03-Nov-1989</v>
      </c>
      <c r="K985" s="11">
        <f t="shared" si="31"/>
        <v>33</v>
      </c>
    </row>
    <row r="986" spans="1:11" x14ac:dyDescent="0.25">
      <c r="A986" s="11" t="s">
        <v>1017</v>
      </c>
      <c r="B986" s="11">
        <v>1978</v>
      </c>
      <c r="C986" s="11" t="s">
        <v>10</v>
      </c>
      <c r="D986" s="29">
        <v>17</v>
      </c>
      <c r="E986" s="11">
        <v>1</v>
      </c>
      <c r="F986" s="20">
        <v>8023.14</v>
      </c>
      <c r="G986" s="11" t="s">
        <v>11</v>
      </c>
      <c r="H986" s="11" t="s">
        <v>12</v>
      </c>
      <c r="I986" s="11" t="s">
        <v>23</v>
      </c>
      <c r="J986" s="33" t="str">
        <f t="shared" si="30"/>
        <v>17-Jul-1978</v>
      </c>
      <c r="K986" s="11">
        <f t="shared" si="31"/>
        <v>44</v>
      </c>
    </row>
    <row r="987" spans="1:11" x14ac:dyDescent="0.25">
      <c r="A987" s="11" t="s">
        <v>1018</v>
      </c>
      <c r="B987" s="11">
        <v>1976</v>
      </c>
      <c r="C987" s="11" t="s">
        <v>30</v>
      </c>
      <c r="D987" s="29">
        <v>20</v>
      </c>
      <c r="E987" s="11">
        <v>0</v>
      </c>
      <c r="F987" s="20">
        <v>8026.67</v>
      </c>
      <c r="G987" s="11" t="s">
        <v>11</v>
      </c>
      <c r="H987" s="11" t="s">
        <v>11</v>
      </c>
      <c r="I987" s="11" t="s">
        <v>23</v>
      </c>
      <c r="J987" s="33" t="str">
        <f t="shared" si="30"/>
        <v>20-Dec-1976</v>
      </c>
      <c r="K987" s="11">
        <f t="shared" si="31"/>
        <v>46</v>
      </c>
    </row>
    <row r="988" spans="1:11" x14ac:dyDescent="0.25">
      <c r="A988" s="11" t="s">
        <v>1019</v>
      </c>
      <c r="B988" s="11">
        <v>1977</v>
      </c>
      <c r="C988" s="11" t="s">
        <v>15</v>
      </c>
      <c r="D988" s="29">
        <v>6</v>
      </c>
      <c r="E988" s="11">
        <v>2</v>
      </c>
      <c r="F988" s="20">
        <v>8027.97</v>
      </c>
      <c r="G988" s="11" t="s">
        <v>12</v>
      </c>
      <c r="H988" s="11" t="s">
        <v>11</v>
      </c>
      <c r="I988" s="11" t="s">
        <v>42</v>
      </c>
      <c r="J988" s="33" t="str">
        <f t="shared" si="30"/>
        <v>06-Nov-1977</v>
      </c>
      <c r="K988" s="11">
        <f t="shared" si="31"/>
        <v>45</v>
      </c>
    </row>
    <row r="989" spans="1:11" x14ac:dyDescent="0.25">
      <c r="A989" s="11" t="s">
        <v>1020</v>
      </c>
      <c r="B989" s="11">
        <v>2003</v>
      </c>
      <c r="C989" s="11" t="s">
        <v>30</v>
      </c>
      <c r="D989" s="29">
        <v>12</v>
      </c>
      <c r="E989" s="11">
        <v>0</v>
      </c>
      <c r="F989" s="20">
        <v>8035.64</v>
      </c>
      <c r="G989" s="11" t="s">
        <v>11</v>
      </c>
      <c r="H989" s="11" t="s">
        <v>11</v>
      </c>
      <c r="I989" s="11" t="s">
        <v>23</v>
      </c>
      <c r="J989" s="33" t="str">
        <f t="shared" si="30"/>
        <v>12-Dec-2003</v>
      </c>
      <c r="K989" s="11">
        <f t="shared" si="31"/>
        <v>19</v>
      </c>
    </row>
    <row r="990" spans="1:11" x14ac:dyDescent="0.25">
      <c r="A990" s="11" t="s">
        <v>1021</v>
      </c>
      <c r="B990" s="11">
        <v>1985</v>
      </c>
      <c r="C990" s="11" t="s">
        <v>15</v>
      </c>
      <c r="D990" s="29">
        <v>28</v>
      </c>
      <c r="E990" s="11">
        <v>3</v>
      </c>
      <c r="F990" s="20">
        <v>8059.06</v>
      </c>
      <c r="G990" s="11" t="s">
        <v>11</v>
      </c>
      <c r="H990" s="11" t="s">
        <v>12</v>
      </c>
      <c r="I990" s="11" t="s">
        <v>23</v>
      </c>
      <c r="J990" s="33" t="str">
        <f t="shared" si="30"/>
        <v>28-Nov-1985</v>
      </c>
      <c r="K990" s="11">
        <f t="shared" si="31"/>
        <v>37</v>
      </c>
    </row>
    <row r="991" spans="1:11" x14ac:dyDescent="0.25">
      <c r="A991" s="11" t="s">
        <v>1022</v>
      </c>
      <c r="B991" s="11">
        <v>1982</v>
      </c>
      <c r="C991" s="11" t="s">
        <v>30</v>
      </c>
      <c r="D991" s="29">
        <v>27</v>
      </c>
      <c r="E991" s="11">
        <v>3</v>
      </c>
      <c r="F991" s="20">
        <v>8059.68</v>
      </c>
      <c r="G991" s="11" t="s">
        <v>11</v>
      </c>
      <c r="H991" s="11" t="s">
        <v>12</v>
      </c>
      <c r="I991" s="11" t="s">
        <v>23</v>
      </c>
      <c r="J991" s="33" t="str">
        <f t="shared" si="30"/>
        <v>27-Dec-1982</v>
      </c>
      <c r="K991" s="11">
        <f t="shared" si="31"/>
        <v>40</v>
      </c>
    </row>
    <row r="992" spans="1:11" x14ac:dyDescent="0.25">
      <c r="A992" s="11" t="s">
        <v>1023</v>
      </c>
      <c r="B992" s="11">
        <v>1970</v>
      </c>
      <c r="C992" s="11" t="s">
        <v>30</v>
      </c>
      <c r="D992" s="29">
        <v>12</v>
      </c>
      <c r="E992" s="11">
        <v>0</v>
      </c>
      <c r="F992" s="20">
        <v>8062.31</v>
      </c>
      <c r="G992" s="11" t="s">
        <v>11</v>
      </c>
      <c r="H992" s="11" t="s">
        <v>16</v>
      </c>
      <c r="I992" s="11" t="s">
        <v>13</v>
      </c>
      <c r="J992" s="33" t="str">
        <f t="shared" si="30"/>
        <v>12-Dec-1970</v>
      </c>
      <c r="K992" s="11">
        <f t="shared" si="31"/>
        <v>52</v>
      </c>
    </row>
    <row r="993" spans="1:11" x14ac:dyDescent="0.25">
      <c r="A993" s="11" t="s">
        <v>1024</v>
      </c>
      <c r="B993" s="11">
        <v>1975</v>
      </c>
      <c r="C993" s="11" t="s">
        <v>18</v>
      </c>
      <c r="D993" s="29">
        <v>28</v>
      </c>
      <c r="E993" s="11">
        <v>1</v>
      </c>
      <c r="F993" s="20">
        <v>8062.76</v>
      </c>
      <c r="G993" s="11" t="s">
        <v>12</v>
      </c>
      <c r="H993" s="11" t="s">
        <v>12</v>
      </c>
      <c r="I993" s="11" t="s">
        <v>42</v>
      </c>
      <c r="J993" s="33" t="str">
        <f t="shared" si="30"/>
        <v>28-Jun-1975</v>
      </c>
      <c r="K993" s="11">
        <f t="shared" si="31"/>
        <v>47</v>
      </c>
    </row>
    <row r="994" spans="1:11" x14ac:dyDescent="0.25">
      <c r="A994" s="11" t="s">
        <v>1025</v>
      </c>
      <c r="B994" s="11">
        <v>1965</v>
      </c>
      <c r="C994" s="11" t="s">
        <v>35</v>
      </c>
      <c r="D994" s="29">
        <v>11</v>
      </c>
      <c r="E994" s="11">
        <v>0</v>
      </c>
      <c r="F994" s="20">
        <v>8067.83</v>
      </c>
      <c r="G994" s="11" t="s">
        <v>12</v>
      </c>
      <c r="H994" s="11" t="s">
        <v>16</v>
      </c>
      <c r="I994" s="11" t="s">
        <v>13</v>
      </c>
      <c r="J994" s="33" t="str">
        <f t="shared" si="30"/>
        <v>11-Aug-1965</v>
      </c>
      <c r="K994" s="11">
        <f t="shared" si="31"/>
        <v>57</v>
      </c>
    </row>
    <row r="995" spans="1:11" x14ac:dyDescent="0.25">
      <c r="A995" s="11" t="s">
        <v>1026</v>
      </c>
      <c r="B995" s="11">
        <v>1975</v>
      </c>
      <c r="C995" s="11" t="s">
        <v>30</v>
      </c>
      <c r="D995" s="29">
        <v>15</v>
      </c>
      <c r="E995" s="11">
        <v>1</v>
      </c>
      <c r="F995" s="20">
        <v>8068.19</v>
      </c>
      <c r="G995" s="11" t="s">
        <v>12</v>
      </c>
      <c r="H995" s="11" t="s">
        <v>11</v>
      </c>
      <c r="I995" s="11" t="s">
        <v>42</v>
      </c>
      <c r="J995" s="33" t="str">
        <f t="shared" si="30"/>
        <v>15-Dec-1975</v>
      </c>
      <c r="K995" s="11">
        <f t="shared" si="31"/>
        <v>47</v>
      </c>
    </row>
    <row r="996" spans="1:11" x14ac:dyDescent="0.25">
      <c r="A996" s="11" t="s">
        <v>1027</v>
      </c>
      <c r="B996" s="11">
        <v>1965</v>
      </c>
      <c r="C996" s="11" t="s">
        <v>37</v>
      </c>
      <c r="D996" s="29">
        <v>21</v>
      </c>
      <c r="E996" s="11">
        <v>0</v>
      </c>
      <c r="F996" s="20">
        <v>8071.57</v>
      </c>
      <c r="G996" s="11" t="s">
        <v>12</v>
      </c>
      <c r="H996" s="11" t="s">
        <v>16</v>
      </c>
      <c r="I996" s="11" t="s">
        <v>42</v>
      </c>
      <c r="J996" s="33" t="str">
        <f t="shared" si="30"/>
        <v>21-Oct-1965</v>
      </c>
      <c r="K996" s="11">
        <f t="shared" si="31"/>
        <v>57</v>
      </c>
    </row>
    <row r="997" spans="1:11" x14ac:dyDescent="0.25">
      <c r="A997" s="11" t="s">
        <v>1028</v>
      </c>
      <c r="B997" s="11">
        <v>1993</v>
      </c>
      <c r="C997" s="11" t="s">
        <v>15</v>
      </c>
      <c r="D997" s="29">
        <v>7</v>
      </c>
      <c r="E997" s="11">
        <v>0</v>
      </c>
      <c r="F997" s="20">
        <v>8077.41</v>
      </c>
      <c r="G997" s="11" t="s">
        <v>11</v>
      </c>
      <c r="H997" s="11" t="s">
        <v>16</v>
      </c>
      <c r="I997" s="11" t="s">
        <v>535</v>
      </c>
      <c r="J997" s="33" t="str">
        <f t="shared" si="30"/>
        <v>07-Nov-1993</v>
      </c>
      <c r="K997" s="11">
        <f t="shared" si="31"/>
        <v>29</v>
      </c>
    </row>
    <row r="998" spans="1:11" x14ac:dyDescent="0.25">
      <c r="A998" s="11" t="s">
        <v>1029</v>
      </c>
      <c r="B998" s="11">
        <v>2001</v>
      </c>
      <c r="C998" s="11" t="s">
        <v>35</v>
      </c>
      <c r="D998" s="29">
        <v>28</v>
      </c>
      <c r="E998" s="11">
        <v>0</v>
      </c>
      <c r="F998" s="20">
        <v>8081.26</v>
      </c>
      <c r="G998" s="11" t="s">
        <v>11</v>
      </c>
      <c r="H998" s="11" t="s">
        <v>11</v>
      </c>
      <c r="I998" s="11" t="s">
        <v>23</v>
      </c>
      <c r="J998" s="33" t="str">
        <f t="shared" si="30"/>
        <v>28-Aug-2001</v>
      </c>
      <c r="K998" s="11">
        <f t="shared" si="31"/>
        <v>21</v>
      </c>
    </row>
    <row r="999" spans="1:11" x14ac:dyDescent="0.25">
      <c r="A999" s="11" t="s">
        <v>1030</v>
      </c>
      <c r="B999" s="11">
        <v>1994</v>
      </c>
      <c r="C999" s="11" t="s">
        <v>37</v>
      </c>
      <c r="D999" s="29">
        <v>12</v>
      </c>
      <c r="E999" s="11">
        <v>0</v>
      </c>
      <c r="F999" s="20">
        <v>8081.74</v>
      </c>
      <c r="G999" s="11" t="s">
        <v>11</v>
      </c>
      <c r="H999" s="11" t="s">
        <v>11</v>
      </c>
      <c r="I999" s="11" t="s">
        <v>535</v>
      </c>
      <c r="J999" s="33" t="str">
        <f t="shared" si="30"/>
        <v>12-Oct-1994</v>
      </c>
      <c r="K999" s="11">
        <f t="shared" si="31"/>
        <v>28</v>
      </c>
    </row>
    <row r="1000" spans="1:11" x14ac:dyDescent="0.25">
      <c r="A1000" s="11" t="s">
        <v>1031</v>
      </c>
      <c r="B1000" s="11">
        <v>1975</v>
      </c>
      <c r="C1000" s="11" t="s">
        <v>30</v>
      </c>
      <c r="D1000" s="29">
        <v>21</v>
      </c>
      <c r="E1000" s="11">
        <v>1</v>
      </c>
      <c r="F1000" s="20">
        <v>8083.92</v>
      </c>
      <c r="G1000" s="11" t="s">
        <v>12</v>
      </c>
      <c r="H1000" s="11" t="s">
        <v>12</v>
      </c>
      <c r="I1000" s="11" t="s">
        <v>13</v>
      </c>
      <c r="J1000" s="33" t="str">
        <f t="shared" si="30"/>
        <v>21-Dec-1975</v>
      </c>
      <c r="K1000" s="11">
        <f t="shared" si="31"/>
        <v>47</v>
      </c>
    </row>
    <row r="1001" spans="1:11" x14ac:dyDescent="0.25">
      <c r="A1001" s="11" t="s">
        <v>1032</v>
      </c>
      <c r="B1001" s="11">
        <v>1967</v>
      </c>
      <c r="C1001" s="11" t="s">
        <v>18</v>
      </c>
      <c r="D1001" s="29">
        <v>10</v>
      </c>
      <c r="E1001" s="11">
        <v>0</v>
      </c>
      <c r="F1001" s="20">
        <v>8091.3</v>
      </c>
      <c r="G1001" s="11" t="s">
        <v>12</v>
      </c>
      <c r="H1001" s="11" t="s">
        <v>16</v>
      </c>
      <c r="I1001" s="11" t="s">
        <v>23</v>
      </c>
      <c r="J1001" s="33" t="str">
        <f t="shared" si="30"/>
        <v>10-Jun-1967</v>
      </c>
      <c r="K1001" s="11">
        <f t="shared" si="31"/>
        <v>55</v>
      </c>
    </row>
    <row r="1002" spans="1:11" x14ac:dyDescent="0.25">
      <c r="A1002" s="11" t="s">
        <v>1033</v>
      </c>
      <c r="B1002" s="11">
        <v>1973</v>
      </c>
      <c r="C1002" s="11" t="s">
        <v>37</v>
      </c>
      <c r="D1002" s="29">
        <v>11</v>
      </c>
      <c r="E1002" s="11">
        <v>0</v>
      </c>
      <c r="F1002" s="20">
        <v>8112.59</v>
      </c>
      <c r="G1002" s="11" t="s">
        <v>11</v>
      </c>
      <c r="H1002" s="11" t="s">
        <v>11</v>
      </c>
      <c r="I1002" s="11" t="s">
        <v>13</v>
      </c>
      <c r="J1002" s="33" t="str">
        <f t="shared" si="30"/>
        <v>11-Oct-1973</v>
      </c>
      <c r="K1002" s="11">
        <f t="shared" si="31"/>
        <v>49</v>
      </c>
    </row>
    <row r="1003" spans="1:11" x14ac:dyDescent="0.25">
      <c r="A1003" s="11" t="s">
        <v>1034</v>
      </c>
      <c r="B1003" s="11">
        <v>1978</v>
      </c>
      <c r="C1003" s="11" t="s">
        <v>20</v>
      </c>
      <c r="D1003" s="29">
        <v>1</v>
      </c>
      <c r="E1003" s="11">
        <v>2</v>
      </c>
      <c r="F1003" s="20">
        <v>8116.27</v>
      </c>
      <c r="G1003" s="11" t="s">
        <v>12</v>
      </c>
      <c r="H1003" s="11" t="s">
        <v>16</v>
      </c>
      <c r="I1003" s="11" t="s">
        <v>23</v>
      </c>
      <c r="J1003" s="33" t="str">
        <f t="shared" si="30"/>
        <v>01-Sep-1978</v>
      </c>
      <c r="K1003" s="11">
        <f t="shared" si="31"/>
        <v>44</v>
      </c>
    </row>
    <row r="1004" spans="1:11" x14ac:dyDescent="0.25">
      <c r="A1004" s="11" t="s">
        <v>1035</v>
      </c>
      <c r="B1004" s="11">
        <v>1973</v>
      </c>
      <c r="C1004" s="11" t="s">
        <v>30</v>
      </c>
      <c r="D1004" s="29">
        <v>16</v>
      </c>
      <c r="E1004" s="11">
        <v>0</v>
      </c>
      <c r="F1004" s="20">
        <v>8116.68</v>
      </c>
      <c r="G1004" s="11" t="s">
        <v>12</v>
      </c>
      <c r="H1004" s="11" t="s">
        <v>16</v>
      </c>
      <c r="I1004" s="11" t="s">
        <v>42</v>
      </c>
      <c r="J1004" s="33" t="str">
        <f t="shared" si="30"/>
        <v>16-Dec-1973</v>
      </c>
      <c r="K1004" s="11">
        <f t="shared" si="31"/>
        <v>49</v>
      </c>
    </row>
    <row r="1005" spans="1:11" x14ac:dyDescent="0.25">
      <c r="A1005" s="11" t="s">
        <v>1036</v>
      </c>
      <c r="B1005" s="11">
        <v>1973</v>
      </c>
      <c r="C1005" s="11" t="s">
        <v>35</v>
      </c>
      <c r="D1005" s="29">
        <v>30</v>
      </c>
      <c r="E1005" s="11">
        <v>0</v>
      </c>
      <c r="F1005" s="20">
        <v>8124.41</v>
      </c>
      <c r="G1005" s="11" t="s">
        <v>12</v>
      </c>
      <c r="H1005" s="11" t="s">
        <v>16</v>
      </c>
      <c r="I1005" s="11" t="s">
        <v>13</v>
      </c>
      <c r="J1005" s="33" t="str">
        <f t="shared" si="30"/>
        <v>30-Aug-1973</v>
      </c>
      <c r="K1005" s="11">
        <f t="shared" si="31"/>
        <v>49</v>
      </c>
    </row>
    <row r="1006" spans="1:11" x14ac:dyDescent="0.25">
      <c r="A1006" s="11" t="s">
        <v>1037</v>
      </c>
      <c r="B1006" s="11">
        <v>1973</v>
      </c>
      <c r="C1006" s="11" t="s">
        <v>20</v>
      </c>
      <c r="D1006" s="29">
        <v>3</v>
      </c>
      <c r="E1006" s="11">
        <v>0</v>
      </c>
      <c r="F1006" s="20">
        <v>8125.78</v>
      </c>
      <c r="G1006" s="11" t="s">
        <v>11</v>
      </c>
      <c r="H1006" s="11" t="s">
        <v>11</v>
      </c>
      <c r="I1006" s="11" t="s">
        <v>13</v>
      </c>
      <c r="J1006" s="33" t="str">
        <f t="shared" si="30"/>
        <v>03-Sep-1973</v>
      </c>
      <c r="K1006" s="11">
        <f t="shared" si="31"/>
        <v>49</v>
      </c>
    </row>
    <row r="1007" spans="1:11" x14ac:dyDescent="0.25">
      <c r="A1007" s="11" t="s">
        <v>1038</v>
      </c>
      <c r="B1007" s="11">
        <v>1990</v>
      </c>
      <c r="C1007" s="11" t="s">
        <v>18</v>
      </c>
      <c r="D1007" s="29">
        <v>21</v>
      </c>
      <c r="E1007" s="11">
        <v>3</v>
      </c>
      <c r="F1007" s="20">
        <v>8157.92</v>
      </c>
      <c r="G1007" s="11" t="s">
        <v>11</v>
      </c>
      <c r="H1007" s="11" t="s">
        <v>12</v>
      </c>
      <c r="I1007" s="11" t="s">
        <v>200</v>
      </c>
      <c r="J1007" s="33" t="str">
        <f t="shared" si="30"/>
        <v>21-Jun-1990</v>
      </c>
      <c r="K1007" s="11">
        <f t="shared" si="31"/>
        <v>32</v>
      </c>
    </row>
    <row r="1008" spans="1:11" x14ac:dyDescent="0.25">
      <c r="A1008" s="11" t="s">
        <v>1039</v>
      </c>
      <c r="B1008" s="11">
        <v>1982</v>
      </c>
      <c r="C1008" s="11" t="s">
        <v>18</v>
      </c>
      <c r="D1008" s="29">
        <v>28</v>
      </c>
      <c r="E1008" s="11">
        <v>4</v>
      </c>
      <c r="F1008" s="20">
        <v>8162.72</v>
      </c>
      <c r="G1008" s="11" t="s">
        <v>12</v>
      </c>
      <c r="H1008" s="11" t="s">
        <v>12</v>
      </c>
      <c r="I1008" s="11" t="s">
        <v>23</v>
      </c>
      <c r="J1008" s="33" t="str">
        <f t="shared" si="30"/>
        <v>28-Jun-1982</v>
      </c>
      <c r="K1008" s="11">
        <f t="shared" si="31"/>
        <v>40</v>
      </c>
    </row>
    <row r="1009" spans="1:11" x14ac:dyDescent="0.25">
      <c r="A1009" s="11" t="s">
        <v>1040</v>
      </c>
      <c r="B1009" s="11">
        <v>1963</v>
      </c>
      <c r="C1009" s="11" t="s">
        <v>15</v>
      </c>
      <c r="D1009" s="29">
        <v>5</v>
      </c>
      <c r="E1009" s="11">
        <v>0</v>
      </c>
      <c r="F1009" s="20">
        <v>8177.9</v>
      </c>
      <c r="G1009" s="11" t="s">
        <v>12</v>
      </c>
      <c r="H1009" s="11" t="s">
        <v>16</v>
      </c>
      <c r="I1009" s="11" t="s">
        <v>13</v>
      </c>
      <c r="J1009" s="33" t="str">
        <f t="shared" si="30"/>
        <v>05-Nov-1963</v>
      </c>
      <c r="K1009" s="11">
        <f t="shared" si="31"/>
        <v>59</v>
      </c>
    </row>
    <row r="1010" spans="1:11" x14ac:dyDescent="0.25">
      <c r="A1010" s="11" t="s">
        <v>1041</v>
      </c>
      <c r="B1010" s="11">
        <v>1983</v>
      </c>
      <c r="C1010" s="11" t="s">
        <v>18</v>
      </c>
      <c r="D1010" s="29">
        <v>8</v>
      </c>
      <c r="E1010" s="11">
        <v>3</v>
      </c>
      <c r="F1010" s="20">
        <v>8179.51</v>
      </c>
      <c r="G1010" s="11" t="s">
        <v>11</v>
      </c>
      <c r="H1010" s="11" t="s">
        <v>11</v>
      </c>
      <c r="I1010" s="11" t="s">
        <v>516</v>
      </c>
      <c r="J1010" s="33" t="str">
        <f t="shared" si="30"/>
        <v>08-Jun-1983</v>
      </c>
      <c r="K1010" s="11">
        <f t="shared" si="31"/>
        <v>40</v>
      </c>
    </row>
    <row r="1011" spans="1:11" x14ac:dyDescent="0.25">
      <c r="A1011" s="11" t="s">
        <v>1042</v>
      </c>
      <c r="B1011" s="11">
        <v>1997</v>
      </c>
      <c r="C1011" s="11" t="s">
        <v>37</v>
      </c>
      <c r="D1011" s="29">
        <v>21</v>
      </c>
      <c r="E1011" s="11">
        <v>0</v>
      </c>
      <c r="F1011" s="20">
        <v>8182.89</v>
      </c>
      <c r="G1011" s="11" t="s">
        <v>11</v>
      </c>
      <c r="H1011" s="11" t="s">
        <v>16</v>
      </c>
      <c r="I1011" s="11" t="s">
        <v>535</v>
      </c>
      <c r="J1011" s="33" t="str">
        <f t="shared" si="30"/>
        <v>21-Oct-1997</v>
      </c>
      <c r="K1011" s="11">
        <f t="shared" si="31"/>
        <v>25</v>
      </c>
    </row>
    <row r="1012" spans="1:11" x14ac:dyDescent="0.25">
      <c r="A1012" s="11" t="s">
        <v>1043</v>
      </c>
      <c r="B1012" s="11">
        <v>1962</v>
      </c>
      <c r="C1012" s="11" t="s">
        <v>15</v>
      </c>
      <c r="D1012" s="29">
        <v>23</v>
      </c>
      <c r="E1012" s="11">
        <v>0</v>
      </c>
      <c r="F1012" s="20">
        <v>8188.12</v>
      </c>
      <c r="G1012" s="11" t="s">
        <v>12</v>
      </c>
      <c r="H1012" s="11" t="s">
        <v>12</v>
      </c>
      <c r="I1012" s="11" t="s">
        <v>13</v>
      </c>
      <c r="J1012" s="33" t="str">
        <f t="shared" si="30"/>
        <v>23-Nov-1962</v>
      </c>
      <c r="K1012" s="11">
        <f t="shared" si="31"/>
        <v>60</v>
      </c>
    </row>
    <row r="1013" spans="1:11" x14ac:dyDescent="0.25">
      <c r="A1013" s="11" t="s">
        <v>1044</v>
      </c>
      <c r="B1013" s="11">
        <v>1978</v>
      </c>
      <c r="C1013" s="11" t="s">
        <v>37</v>
      </c>
      <c r="D1013" s="29">
        <v>24</v>
      </c>
      <c r="E1013" s="11">
        <v>2</v>
      </c>
      <c r="F1013" s="20">
        <v>8211.1</v>
      </c>
      <c r="G1013" s="11" t="s">
        <v>11</v>
      </c>
      <c r="H1013" s="11" t="s">
        <v>12</v>
      </c>
      <c r="I1013" s="11" t="s">
        <v>13</v>
      </c>
      <c r="J1013" s="33" t="str">
        <f t="shared" si="30"/>
        <v>24-Oct-1978</v>
      </c>
      <c r="K1013" s="11">
        <f t="shared" si="31"/>
        <v>44</v>
      </c>
    </row>
    <row r="1014" spans="1:11" x14ac:dyDescent="0.25">
      <c r="A1014" s="11" t="s">
        <v>1045</v>
      </c>
      <c r="B1014" s="11">
        <v>1978</v>
      </c>
      <c r="C1014" s="11" t="s">
        <v>18</v>
      </c>
      <c r="D1014" s="29">
        <v>30</v>
      </c>
      <c r="E1014" s="11">
        <v>2</v>
      </c>
      <c r="F1014" s="20">
        <v>8219.2000000000007</v>
      </c>
      <c r="G1014" s="11" t="s">
        <v>11</v>
      </c>
      <c r="H1014" s="11" t="s">
        <v>11</v>
      </c>
      <c r="I1014" s="11" t="s">
        <v>13</v>
      </c>
      <c r="J1014" s="33" t="str">
        <f t="shared" si="30"/>
        <v>30-Jun-1978</v>
      </c>
      <c r="K1014" s="11">
        <f t="shared" si="31"/>
        <v>44</v>
      </c>
    </row>
    <row r="1015" spans="1:11" x14ac:dyDescent="0.25">
      <c r="A1015" s="11" t="s">
        <v>1046</v>
      </c>
      <c r="B1015" s="11">
        <v>1976</v>
      </c>
      <c r="C1015" s="11" t="s">
        <v>20</v>
      </c>
      <c r="D1015" s="29">
        <v>3</v>
      </c>
      <c r="E1015" s="11">
        <v>1</v>
      </c>
      <c r="F1015" s="20">
        <v>8232.64</v>
      </c>
      <c r="G1015" s="11" t="s">
        <v>11</v>
      </c>
      <c r="H1015" s="11" t="s">
        <v>12</v>
      </c>
      <c r="I1015" s="11" t="s">
        <v>13</v>
      </c>
      <c r="J1015" s="33" t="str">
        <f t="shared" si="30"/>
        <v>03-Sep-1976</v>
      </c>
      <c r="K1015" s="11">
        <f t="shared" si="31"/>
        <v>46</v>
      </c>
    </row>
    <row r="1016" spans="1:11" x14ac:dyDescent="0.25">
      <c r="A1016" s="11" t="s">
        <v>1047</v>
      </c>
      <c r="B1016" s="11">
        <v>1976</v>
      </c>
      <c r="C1016" s="11" t="s">
        <v>18</v>
      </c>
      <c r="D1016" s="29">
        <v>30</v>
      </c>
      <c r="E1016" s="11">
        <v>1</v>
      </c>
      <c r="F1016" s="20">
        <v>8233.1</v>
      </c>
      <c r="G1016" s="11" t="s">
        <v>11</v>
      </c>
      <c r="H1016" s="11" t="s">
        <v>11</v>
      </c>
      <c r="I1016" s="11" t="s">
        <v>13</v>
      </c>
      <c r="J1016" s="33" t="str">
        <f t="shared" si="30"/>
        <v>30-Jun-1976</v>
      </c>
      <c r="K1016" s="11">
        <f t="shared" si="31"/>
        <v>46</v>
      </c>
    </row>
    <row r="1017" spans="1:11" x14ac:dyDescent="0.25">
      <c r="A1017" s="11" t="s">
        <v>1048</v>
      </c>
      <c r="B1017" s="11">
        <v>1976</v>
      </c>
      <c r="C1017" s="11" t="s">
        <v>20</v>
      </c>
      <c r="D1017" s="29">
        <v>2</v>
      </c>
      <c r="E1017" s="11">
        <v>1</v>
      </c>
      <c r="F1017" s="20">
        <v>8240.59</v>
      </c>
      <c r="G1017" s="11" t="s">
        <v>11</v>
      </c>
      <c r="H1017" s="11" t="s">
        <v>11</v>
      </c>
      <c r="I1017" s="11" t="s">
        <v>13</v>
      </c>
      <c r="J1017" s="33" t="str">
        <f t="shared" si="30"/>
        <v>02-Sep-1976</v>
      </c>
      <c r="K1017" s="11">
        <f t="shared" si="31"/>
        <v>46</v>
      </c>
    </row>
    <row r="1018" spans="1:11" x14ac:dyDescent="0.25">
      <c r="A1018" s="11" t="s">
        <v>1049</v>
      </c>
      <c r="B1018" s="11">
        <v>1982</v>
      </c>
      <c r="C1018" s="11" t="s">
        <v>20</v>
      </c>
      <c r="D1018" s="29">
        <v>27</v>
      </c>
      <c r="E1018" s="11">
        <v>3</v>
      </c>
      <c r="F1018" s="20">
        <v>8252.2800000000007</v>
      </c>
      <c r="G1018" s="11" t="s">
        <v>11</v>
      </c>
      <c r="H1018" s="11" t="s">
        <v>11</v>
      </c>
      <c r="I1018" s="11" t="s">
        <v>247</v>
      </c>
      <c r="J1018" s="33" t="str">
        <f t="shared" si="30"/>
        <v>27-Sep-1982</v>
      </c>
      <c r="K1018" s="11">
        <f t="shared" si="31"/>
        <v>40</v>
      </c>
    </row>
    <row r="1019" spans="1:11" x14ac:dyDescent="0.25">
      <c r="A1019" s="11" t="s">
        <v>1050</v>
      </c>
      <c r="B1019" s="11">
        <v>1964</v>
      </c>
      <c r="C1019" s="11" t="s">
        <v>20</v>
      </c>
      <c r="D1019" s="29">
        <v>5</v>
      </c>
      <c r="E1019" s="11">
        <v>0</v>
      </c>
      <c r="F1019" s="20">
        <v>8268</v>
      </c>
      <c r="G1019" s="11" t="s">
        <v>12</v>
      </c>
      <c r="H1019" s="11" t="s">
        <v>12</v>
      </c>
      <c r="I1019" s="11" t="s">
        <v>13</v>
      </c>
      <c r="J1019" s="33" t="str">
        <f t="shared" si="30"/>
        <v>05-Sep-1964</v>
      </c>
      <c r="K1019" s="11">
        <f t="shared" si="31"/>
        <v>58</v>
      </c>
    </row>
    <row r="1020" spans="1:11" x14ac:dyDescent="0.25">
      <c r="A1020" s="11" t="s">
        <v>1051</v>
      </c>
      <c r="B1020" s="11">
        <v>1974</v>
      </c>
      <c r="C1020" s="11" t="s">
        <v>35</v>
      </c>
      <c r="D1020" s="29">
        <v>5</v>
      </c>
      <c r="E1020" s="11">
        <v>0</v>
      </c>
      <c r="F1020" s="20">
        <v>8269.0400000000009</v>
      </c>
      <c r="G1020" s="11" t="s">
        <v>11</v>
      </c>
      <c r="H1020" s="11" t="s">
        <v>16</v>
      </c>
      <c r="I1020" s="11" t="s">
        <v>42</v>
      </c>
      <c r="J1020" s="33" t="str">
        <f t="shared" si="30"/>
        <v>05-Aug-1974</v>
      </c>
      <c r="K1020" s="11">
        <f t="shared" si="31"/>
        <v>48</v>
      </c>
    </row>
    <row r="1021" spans="1:11" x14ac:dyDescent="0.25">
      <c r="A1021" s="11" t="s">
        <v>1052</v>
      </c>
      <c r="B1021" s="11">
        <v>2000</v>
      </c>
      <c r="C1021" s="11" t="s">
        <v>15</v>
      </c>
      <c r="D1021" s="29">
        <v>28</v>
      </c>
      <c r="E1021" s="11">
        <v>0</v>
      </c>
      <c r="F1021" s="20">
        <v>8271.4599999999991</v>
      </c>
      <c r="G1021" s="11" t="s">
        <v>11</v>
      </c>
      <c r="H1021" s="11" t="s">
        <v>16</v>
      </c>
      <c r="I1021" s="11" t="s">
        <v>249</v>
      </c>
      <c r="J1021" s="33" t="str">
        <f t="shared" si="30"/>
        <v>28-Nov-2000</v>
      </c>
      <c r="K1021" s="11">
        <f t="shared" si="31"/>
        <v>22</v>
      </c>
    </row>
    <row r="1022" spans="1:11" x14ac:dyDescent="0.25">
      <c r="A1022" s="11" t="s">
        <v>1053</v>
      </c>
      <c r="B1022" s="11">
        <v>1974</v>
      </c>
      <c r="C1022" s="11" t="s">
        <v>20</v>
      </c>
      <c r="D1022" s="29">
        <v>26</v>
      </c>
      <c r="E1022" s="11">
        <v>0</v>
      </c>
      <c r="F1022" s="20">
        <v>8277.52</v>
      </c>
      <c r="G1022" s="11" t="s">
        <v>11</v>
      </c>
      <c r="H1022" s="11" t="s">
        <v>11</v>
      </c>
      <c r="I1022" s="11" t="s">
        <v>42</v>
      </c>
      <c r="J1022" s="33" t="str">
        <f t="shared" si="30"/>
        <v>26-Sep-1974</v>
      </c>
      <c r="K1022" s="11">
        <f t="shared" si="31"/>
        <v>48</v>
      </c>
    </row>
    <row r="1023" spans="1:11" x14ac:dyDescent="0.25">
      <c r="A1023" s="11" t="s">
        <v>1054</v>
      </c>
      <c r="B1023" s="11">
        <v>1974</v>
      </c>
      <c r="C1023" s="11" t="s">
        <v>30</v>
      </c>
      <c r="D1023" s="29">
        <v>22</v>
      </c>
      <c r="E1023" s="11">
        <v>0</v>
      </c>
      <c r="F1023" s="20">
        <v>8280.6200000000008</v>
      </c>
      <c r="G1023" s="11" t="s">
        <v>11</v>
      </c>
      <c r="H1023" s="11" t="s">
        <v>11</v>
      </c>
      <c r="I1023" s="11" t="s">
        <v>13</v>
      </c>
      <c r="J1023" s="33" t="str">
        <f t="shared" si="30"/>
        <v>22-Dec-1974</v>
      </c>
      <c r="K1023" s="11">
        <f t="shared" si="31"/>
        <v>48</v>
      </c>
    </row>
    <row r="1024" spans="1:11" x14ac:dyDescent="0.25">
      <c r="A1024" s="11" t="s">
        <v>1055</v>
      </c>
      <c r="B1024" s="11">
        <v>1974</v>
      </c>
      <c r="C1024" s="11" t="s">
        <v>18</v>
      </c>
      <c r="D1024" s="29">
        <v>6</v>
      </c>
      <c r="E1024" s="11">
        <v>0</v>
      </c>
      <c r="F1024" s="20">
        <v>8283.68</v>
      </c>
      <c r="G1024" s="11" t="s">
        <v>11</v>
      </c>
      <c r="H1024" s="11" t="s">
        <v>12</v>
      </c>
      <c r="I1024" s="11" t="s">
        <v>13</v>
      </c>
      <c r="J1024" s="33" t="str">
        <f t="shared" si="30"/>
        <v>06-Jun-1974</v>
      </c>
      <c r="K1024" s="11">
        <f t="shared" si="31"/>
        <v>49</v>
      </c>
    </row>
    <row r="1025" spans="1:11" x14ac:dyDescent="0.25">
      <c r="A1025" s="11" t="s">
        <v>1056</v>
      </c>
      <c r="B1025" s="11">
        <v>1978</v>
      </c>
      <c r="C1025" s="11" t="s">
        <v>18</v>
      </c>
      <c r="D1025" s="29">
        <v>26</v>
      </c>
      <c r="E1025" s="11">
        <v>2</v>
      </c>
      <c r="F1025" s="20">
        <v>8302.5400000000009</v>
      </c>
      <c r="G1025" s="11" t="s">
        <v>12</v>
      </c>
      <c r="H1025" s="11" t="s">
        <v>12</v>
      </c>
      <c r="I1025" s="11" t="s">
        <v>168</v>
      </c>
      <c r="J1025" s="33" t="str">
        <f t="shared" si="30"/>
        <v>26-Jun-1978</v>
      </c>
      <c r="K1025" s="11">
        <f t="shared" si="31"/>
        <v>44</v>
      </c>
    </row>
    <row r="1026" spans="1:11" x14ac:dyDescent="0.25">
      <c r="A1026" s="11" t="s">
        <v>1057</v>
      </c>
      <c r="B1026" s="11">
        <v>1979</v>
      </c>
      <c r="C1026" s="11" t="s">
        <v>35</v>
      </c>
      <c r="D1026" s="29">
        <v>7</v>
      </c>
      <c r="E1026" s="11">
        <v>2</v>
      </c>
      <c r="F1026" s="20">
        <v>8310.84</v>
      </c>
      <c r="G1026" s="11" t="s">
        <v>11</v>
      </c>
      <c r="H1026" s="11" t="s">
        <v>11</v>
      </c>
      <c r="I1026" s="11" t="s">
        <v>23</v>
      </c>
      <c r="J1026" s="33" t="str">
        <f t="shared" ref="J1026:J1089" si="32">TEXT(CONCATENATE(D1026,C1026,B1026,),"DD-MMM-YYYY")</f>
        <v>07-Aug-1979</v>
      </c>
      <c r="K1026" s="11">
        <f t="shared" si="31"/>
        <v>43</v>
      </c>
    </row>
    <row r="1027" spans="1:11" x14ac:dyDescent="0.25">
      <c r="A1027" s="11" t="s">
        <v>1058</v>
      </c>
      <c r="B1027" s="11">
        <v>1993</v>
      </c>
      <c r="C1027" s="11" t="s">
        <v>18</v>
      </c>
      <c r="D1027" s="29">
        <v>22</v>
      </c>
      <c r="E1027" s="11">
        <v>0</v>
      </c>
      <c r="F1027" s="20">
        <v>8314.65</v>
      </c>
      <c r="G1027" s="11" t="s">
        <v>11</v>
      </c>
      <c r="H1027" s="11" t="s">
        <v>16</v>
      </c>
      <c r="I1027" s="11" t="s">
        <v>23</v>
      </c>
      <c r="J1027" s="33" t="str">
        <f t="shared" si="32"/>
        <v>22-Jun-1993</v>
      </c>
      <c r="K1027" s="11">
        <f t="shared" ref="K1027:K1090" si="33">DATEDIF(J1027, "2023-06-08", "Y")</f>
        <v>29</v>
      </c>
    </row>
    <row r="1028" spans="1:11" x14ac:dyDescent="0.25">
      <c r="A1028" s="11" t="s">
        <v>1059</v>
      </c>
      <c r="B1028" s="11">
        <v>1976</v>
      </c>
      <c r="C1028" s="11" t="s">
        <v>10</v>
      </c>
      <c r="D1028" s="29">
        <v>12</v>
      </c>
      <c r="E1028" s="11">
        <v>1</v>
      </c>
      <c r="F1028" s="20">
        <v>8334.4599999999991</v>
      </c>
      <c r="G1028" s="11" t="s">
        <v>12</v>
      </c>
      <c r="H1028" s="11" t="s">
        <v>11</v>
      </c>
      <c r="I1028" s="11" t="s">
        <v>168</v>
      </c>
      <c r="J1028" s="33" t="str">
        <f t="shared" si="32"/>
        <v>12-Jul-1976</v>
      </c>
      <c r="K1028" s="11">
        <f t="shared" si="33"/>
        <v>46</v>
      </c>
    </row>
    <row r="1029" spans="1:11" x14ac:dyDescent="0.25">
      <c r="A1029" s="11" t="s">
        <v>1060</v>
      </c>
      <c r="B1029" s="11">
        <v>1976</v>
      </c>
      <c r="C1029" s="11" t="s">
        <v>10</v>
      </c>
      <c r="D1029" s="29">
        <v>20</v>
      </c>
      <c r="E1029" s="11">
        <v>1</v>
      </c>
      <c r="F1029" s="20">
        <v>8334.59</v>
      </c>
      <c r="G1029" s="11" t="s">
        <v>12</v>
      </c>
      <c r="H1029" s="11" t="s">
        <v>11</v>
      </c>
      <c r="I1029" s="11" t="s">
        <v>168</v>
      </c>
      <c r="J1029" s="33" t="str">
        <f t="shared" si="32"/>
        <v>20-Jul-1976</v>
      </c>
      <c r="K1029" s="11">
        <f t="shared" si="33"/>
        <v>46</v>
      </c>
    </row>
    <row r="1030" spans="1:11" x14ac:dyDescent="0.25">
      <c r="A1030" s="11" t="s">
        <v>1061</v>
      </c>
      <c r="B1030" s="11">
        <v>1976</v>
      </c>
      <c r="C1030" s="11" t="s">
        <v>10</v>
      </c>
      <c r="D1030" s="29">
        <v>7</v>
      </c>
      <c r="E1030" s="11">
        <v>1</v>
      </c>
      <c r="F1030" s="20">
        <v>8342.91</v>
      </c>
      <c r="G1030" s="11" t="s">
        <v>12</v>
      </c>
      <c r="H1030" s="11" t="s">
        <v>16</v>
      </c>
      <c r="I1030" s="11" t="s">
        <v>168</v>
      </c>
      <c r="J1030" s="33" t="str">
        <f t="shared" si="32"/>
        <v>07-Jul-1976</v>
      </c>
      <c r="K1030" s="11">
        <f t="shared" si="33"/>
        <v>46</v>
      </c>
    </row>
    <row r="1031" spans="1:11" x14ac:dyDescent="0.25">
      <c r="A1031" s="11" t="s">
        <v>1062</v>
      </c>
      <c r="B1031" s="11">
        <v>1976</v>
      </c>
      <c r="C1031" s="11" t="s">
        <v>18</v>
      </c>
      <c r="D1031" s="29">
        <v>12</v>
      </c>
      <c r="E1031" s="11">
        <v>2</v>
      </c>
      <c r="F1031" s="20">
        <v>8347.16</v>
      </c>
      <c r="G1031" s="11" t="s">
        <v>11</v>
      </c>
      <c r="H1031" s="11" t="s">
        <v>16</v>
      </c>
      <c r="I1031" s="11" t="s">
        <v>13</v>
      </c>
      <c r="J1031" s="33" t="str">
        <f t="shared" si="32"/>
        <v>12-Jun-1976</v>
      </c>
      <c r="K1031" s="11">
        <f t="shared" si="33"/>
        <v>46</v>
      </c>
    </row>
    <row r="1032" spans="1:11" x14ac:dyDescent="0.25">
      <c r="A1032" s="11" t="s">
        <v>1063</v>
      </c>
      <c r="B1032" s="11">
        <v>1963</v>
      </c>
      <c r="C1032" s="11" t="s">
        <v>20</v>
      </c>
      <c r="D1032" s="29">
        <v>21</v>
      </c>
      <c r="E1032" s="11">
        <v>0</v>
      </c>
      <c r="F1032" s="20">
        <v>8355.5400000000009</v>
      </c>
      <c r="G1032" s="11" t="s">
        <v>12</v>
      </c>
      <c r="H1032" s="11" t="s">
        <v>12</v>
      </c>
      <c r="I1032" s="11" t="s">
        <v>23</v>
      </c>
      <c r="J1032" s="33" t="str">
        <f t="shared" si="32"/>
        <v>21-Sep-1963</v>
      </c>
      <c r="K1032" s="11">
        <f t="shared" si="33"/>
        <v>59</v>
      </c>
    </row>
    <row r="1033" spans="1:11" x14ac:dyDescent="0.25">
      <c r="A1033" s="11" t="s">
        <v>1064</v>
      </c>
      <c r="B1033" s="11">
        <v>1971</v>
      </c>
      <c r="C1033" s="11" t="s">
        <v>20</v>
      </c>
      <c r="D1033" s="29">
        <v>4</v>
      </c>
      <c r="E1033" s="11">
        <v>0</v>
      </c>
      <c r="F1033" s="20">
        <v>8396.6200000000008</v>
      </c>
      <c r="G1033" s="11" t="s">
        <v>11</v>
      </c>
      <c r="H1033" s="11" t="s">
        <v>12</v>
      </c>
      <c r="I1033" s="11" t="s">
        <v>13</v>
      </c>
      <c r="J1033" s="33" t="str">
        <f t="shared" si="32"/>
        <v>04-Sep-1971</v>
      </c>
      <c r="K1033" s="11">
        <f t="shared" si="33"/>
        <v>51</v>
      </c>
    </row>
    <row r="1034" spans="1:11" x14ac:dyDescent="0.25">
      <c r="A1034" s="11" t="s">
        <v>1065</v>
      </c>
      <c r="B1034" s="11">
        <v>1971</v>
      </c>
      <c r="C1034" s="11" t="s">
        <v>20</v>
      </c>
      <c r="D1034" s="29">
        <v>18</v>
      </c>
      <c r="E1034" s="11">
        <v>0</v>
      </c>
      <c r="F1034" s="20">
        <v>8400.01</v>
      </c>
      <c r="G1034" s="11" t="s">
        <v>11</v>
      </c>
      <c r="H1034" s="11" t="s">
        <v>12</v>
      </c>
      <c r="I1034" s="11" t="s">
        <v>13</v>
      </c>
      <c r="J1034" s="33" t="str">
        <f t="shared" si="32"/>
        <v>18-Sep-1971</v>
      </c>
      <c r="K1034" s="11">
        <f t="shared" si="33"/>
        <v>51</v>
      </c>
    </row>
    <row r="1035" spans="1:11" x14ac:dyDescent="0.25">
      <c r="A1035" s="11" t="s">
        <v>1066</v>
      </c>
      <c r="B1035" s="11">
        <v>1979</v>
      </c>
      <c r="C1035" s="11" t="s">
        <v>18</v>
      </c>
      <c r="D1035" s="29">
        <v>11</v>
      </c>
      <c r="E1035" s="11">
        <v>3</v>
      </c>
      <c r="F1035" s="20">
        <v>8410.0499999999993</v>
      </c>
      <c r="G1035" s="11" t="s">
        <v>11</v>
      </c>
      <c r="H1035" s="11" t="s">
        <v>11</v>
      </c>
      <c r="I1035" s="11" t="s">
        <v>23</v>
      </c>
      <c r="J1035" s="33" t="str">
        <f t="shared" si="32"/>
        <v>11-Jun-1979</v>
      </c>
      <c r="K1035" s="11">
        <f t="shared" si="33"/>
        <v>43</v>
      </c>
    </row>
    <row r="1036" spans="1:11" x14ac:dyDescent="0.25">
      <c r="A1036" s="11" t="s">
        <v>1067</v>
      </c>
      <c r="B1036" s="11">
        <v>1977</v>
      </c>
      <c r="C1036" s="11" t="s">
        <v>20</v>
      </c>
      <c r="D1036" s="29">
        <v>4</v>
      </c>
      <c r="E1036" s="11">
        <v>2</v>
      </c>
      <c r="F1036" s="20">
        <v>8413.4599999999991</v>
      </c>
      <c r="G1036" s="11" t="s">
        <v>12</v>
      </c>
      <c r="H1036" s="11" t="s">
        <v>16</v>
      </c>
      <c r="I1036" s="11" t="s">
        <v>23</v>
      </c>
      <c r="J1036" s="33" t="str">
        <f t="shared" si="32"/>
        <v>04-Sep-1977</v>
      </c>
      <c r="K1036" s="11">
        <f t="shared" si="33"/>
        <v>45</v>
      </c>
    </row>
    <row r="1037" spans="1:11" x14ac:dyDescent="0.25">
      <c r="A1037" s="11" t="s">
        <v>1068</v>
      </c>
      <c r="B1037" s="11">
        <v>1975</v>
      </c>
      <c r="C1037" s="11" t="s">
        <v>20</v>
      </c>
      <c r="D1037" s="29">
        <v>28</v>
      </c>
      <c r="E1037" s="11">
        <v>1</v>
      </c>
      <c r="F1037" s="20">
        <v>8428.07</v>
      </c>
      <c r="G1037" s="11" t="s">
        <v>12</v>
      </c>
      <c r="H1037" s="11" t="s">
        <v>11</v>
      </c>
      <c r="I1037" s="11" t="s">
        <v>23</v>
      </c>
      <c r="J1037" s="33" t="str">
        <f t="shared" si="32"/>
        <v>28-Sep-1975</v>
      </c>
      <c r="K1037" s="11">
        <f t="shared" si="33"/>
        <v>47</v>
      </c>
    </row>
    <row r="1038" spans="1:11" x14ac:dyDescent="0.25">
      <c r="A1038" s="11" t="s">
        <v>1069</v>
      </c>
      <c r="B1038" s="11">
        <v>1963</v>
      </c>
      <c r="C1038" s="11" t="s">
        <v>20</v>
      </c>
      <c r="D1038" s="29">
        <v>24</v>
      </c>
      <c r="E1038" s="11">
        <v>0</v>
      </c>
      <c r="F1038" s="20">
        <v>8440.0499999999993</v>
      </c>
      <c r="G1038" s="11" t="s">
        <v>12</v>
      </c>
      <c r="H1038" s="11" t="s">
        <v>11</v>
      </c>
      <c r="I1038" s="11" t="s">
        <v>13</v>
      </c>
      <c r="J1038" s="33" t="str">
        <f t="shared" si="32"/>
        <v>24-Sep-1963</v>
      </c>
      <c r="K1038" s="11">
        <f t="shared" si="33"/>
        <v>59</v>
      </c>
    </row>
    <row r="1039" spans="1:11" x14ac:dyDescent="0.25">
      <c r="A1039" s="11" t="s">
        <v>1070</v>
      </c>
      <c r="B1039" s="11">
        <v>1972</v>
      </c>
      <c r="C1039" s="11" t="s">
        <v>20</v>
      </c>
      <c r="D1039" s="29">
        <v>9</v>
      </c>
      <c r="E1039" s="11">
        <v>0</v>
      </c>
      <c r="F1039" s="20">
        <v>8442.67</v>
      </c>
      <c r="G1039" s="11" t="s">
        <v>11</v>
      </c>
      <c r="H1039" s="11" t="s">
        <v>12</v>
      </c>
      <c r="I1039" s="11" t="s">
        <v>13</v>
      </c>
      <c r="J1039" s="33" t="str">
        <f t="shared" si="32"/>
        <v>09-Sep-1972</v>
      </c>
      <c r="K1039" s="11">
        <f t="shared" si="33"/>
        <v>50</v>
      </c>
    </row>
    <row r="1040" spans="1:11" x14ac:dyDescent="0.25">
      <c r="A1040" s="11" t="s">
        <v>1071</v>
      </c>
      <c r="B1040" s="11">
        <v>1972</v>
      </c>
      <c r="C1040" s="11" t="s">
        <v>20</v>
      </c>
      <c r="D1040" s="29">
        <v>4</v>
      </c>
      <c r="E1040" s="11">
        <v>0</v>
      </c>
      <c r="F1040" s="20">
        <v>8444.4699999999993</v>
      </c>
      <c r="G1040" s="11" t="s">
        <v>12</v>
      </c>
      <c r="H1040" s="11" t="s">
        <v>16</v>
      </c>
      <c r="I1040" s="11" t="s">
        <v>42</v>
      </c>
      <c r="J1040" s="33" t="str">
        <f t="shared" si="32"/>
        <v>04-Sep-1972</v>
      </c>
      <c r="K1040" s="11">
        <f t="shared" si="33"/>
        <v>50</v>
      </c>
    </row>
    <row r="1041" spans="1:11" x14ac:dyDescent="0.25">
      <c r="A1041" s="11" t="s">
        <v>1072</v>
      </c>
      <c r="B1041" s="11">
        <v>1966</v>
      </c>
      <c r="C1041" s="11" t="s">
        <v>18</v>
      </c>
      <c r="D1041" s="29">
        <v>12</v>
      </c>
      <c r="E1041" s="11">
        <v>0</v>
      </c>
      <c r="F1041" s="20">
        <v>8448.66</v>
      </c>
      <c r="G1041" s="11" t="s">
        <v>12</v>
      </c>
      <c r="H1041" s="11" t="s">
        <v>16</v>
      </c>
      <c r="I1041" s="11" t="s">
        <v>13</v>
      </c>
      <c r="J1041" s="33" t="str">
        <f t="shared" si="32"/>
        <v>12-Jun-1966</v>
      </c>
      <c r="K1041" s="11">
        <f t="shared" si="33"/>
        <v>56</v>
      </c>
    </row>
    <row r="1042" spans="1:11" x14ac:dyDescent="0.25">
      <c r="A1042" s="11" t="s">
        <v>1073</v>
      </c>
      <c r="B1042" s="11">
        <v>1984</v>
      </c>
      <c r="C1042" s="11" t="s">
        <v>18</v>
      </c>
      <c r="D1042" s="29">
        <v>19</v>
      </c>
      <c r="E1042" s="11">
        <v>3</v>
      </c>
      <c r="F1042" s="20">
        <v>8450.82</v>
      </c>
      <c r="G1042" s="11" t="s">
        <v>11</v>
      </c>
      <c r="H1042" s="11" t="s">
        <v>11</v>
      </c>
      <c r="I1042" s="11" t="s">
        <v>200</v>
      </c>
      <c r="J1042" s="33" t="str">
        <f t="shared" si="32"/>
        <v>19-Jun-1984</v>
      </c>
      <c r="K1042" s="11">
        <f t="shared" si="33"/>
        <v>38</v>
      </c>
    </row>
    <row r="1043" spans="1:11" x14ac:dyDescent="0.25">
      <c r="A1043" s="11" t="s">
        <v>1074</v>
      </c>
      <c r="B1043" s="11">
        <v>1972</v>
      </c>
      <c r="C1043" s="11" t="s">
        <v>30</v>
      </c>
      <c r="D1043" s="29">
        <v>26</v>
      </c>
      <c r="E1043" s="11">
        <v>0</v>
      </c>
      <c r="F1043" s="20">
        <v>8457.82</v>
      </c>
      <c r="G1043" s="11" t="s">
        <v>11</v>
      </c>
      <c r="H1043" s="11" t="s">
        <v>12</v>
      </c>
      <c r="I1043" s="11" t="s">
        <v>42</v>
      </c>
      <c r="J1043" s="33" t="str">
        <f t="shared" si="32"/>
        <v>26-Dec-1972</v>
      </c>
      <c r="K1043" s="11">
        <f t="shared" si="33"/>
        <v>50</v>
      </c>
    </row>
    <row r="1044" spans="1:11" x14ac:dyDescent="0.25">
      <c r="A1044" s="11" t="s">
        <v>1075</v>
      </c>
      <c r="B1044" s="11">
        <v>1992</v>
      </c>
      <c r="C1044" s="11" t="s">
        <v>20</v>
      </c>
      <c r="D1044" s="29">
        <v>9</v>
      </c>
      <c r="E1044" s="11">
        <v>0</v>
      </c>
      <c r="F1044" s="20">
        <v>8466.35</v>
      </c>
      <c r="G1044" s="11" t="s">
        <v>11</v>
      </c>
      <c r="H1044" s="11" t="s">
        <v>11</v>
      </c>
      <c r="I1044" s="11" t="s">
        <v>23</v>
      </c>
      <c r="J1044" s="33" t="str">
        <f t="shared" si="32"/>
        <v>09-Sep-1992</v>
      </c>
      <c r="K1044" s="11">
        <f t="shared" si="33"/>
        <v>30</v>
      </c>
    </row>
    <row r="1045" spans="1:11" x14ac:dyDescent="0.25">
      <c r="A1045" s="11" t="s">
        <v>1076</v>
      </c>
      <c r="B1045" s="11">
        <v>1993</v>
      </c>
      <c r="C1045" s="11" t="s">
        <v>15</v>
      </c>
      <c r="D1045" s="29">
        <v>10</v>
      </c>
      <c r="E1045" s="11">
        <v>0</v>
      </c>
      <c r="F1045" s="20">
        <v>8471.65</v>
      </c>
      <c r="G1045" s="11" t="s">
        <v>11</v>
      </c>
      <c r="H1045" s="11" t="s">
        <v>16</v>
      </c>
      <c r="I1045" s="11" t="s">
        <v>23</v>
      </c>
      <c r="J1045" s="33" t="str">
        <f t="shared" si="32"/>
        <v>10-Nov-1993</v>
      </c>
      <c r="K1045" s="11">
        <f t="shared" si="33"/>
        <v>29</v>
      </c>
    </row>
    <row r="1046" spans="1:11" x14ac:dyDescent="0.25">
      <c r="A1046" s="11" t="s">
        <v>1077</v>
      </c>
      <c r="B1046" s="11">
        <v>1977</v>
      </c>
      <c r="C1046" s="11" t="s">
        <v>30</v>
      </c>
      <c r="D1046" s="29">
        <v>26</v>
      </c>
      <c r="E1046" s="11">
        <v>2</v>
      </c>
      <c r="F1046" s="20">
        <v>8515.76</v>
      </c>
      <c r="G1046" s="11" t="s">
        <v>11</v>
      </c>
      <c r="H1046" s="11" t="s">
        <v>11</v>
      </c>
      <c r="I1046" s="11" t="s">
        <v>13</v>
      </c>
      <c r="J1046" s="33" t="str">
        <f t="shared" si="32"/>
        <v>26-Dec-1977</v>
      </c>
      <c r="K1046" s="11">
        <f t="shared" si="33"/>
        <v>45</v>
      </c>
    </row>
    <row r="1047" spans="1:11" x14ac:dyDescent="0.25">
      <c r="A1047" s="11" t="s">
        <v>1078</v>
      </c>
      <c r="B1047" s="11">
        <v>1977</v>
      </c>
      <c r="C1047" s="11" t="s">
        <v>18</v>
      </c>
      <c r="D1047" s="29">
        <v>21</v>
      </c>
      <c r="E1047" s="11">
        <v>2</v>
      </c>
      <c r="F1047" s="20">
        <v>8516.83</v>
      </c>
      <c r="G1047" s="11" t="s">
        <v>11</v>
      </c>
      <c r="H1047" s="11" t="s">
        <v>16</v>
      </c>
      <c r="I1047" s="11" t="s">
        <v>13</v>
      </c>
      <c r="J1047" s="33" t="str">
        <f t="shared" si="32"/>
        <v>21-Jun-1977</v>
      </c>
      <c r="K1047" s="11">
        <f t="shared" si="33"/>
        <v>45</v>
      </c>
    </row>
    <row r="1048" spans="1:11" x14ac:dyDescent="0.25">
      <c r="A1048" s="11" t="s">
        <v>1079</v>
      </c>
      <c r="B1048" s="11">
        <v>1977</v>
      </c>
      <c r="C1048" s="11" t="s">
        <v>30</v>
      </c>
      <c r="D1048" s="29">
        <v>29</v>
      </c>
      <c r="E1048" s="11">
        <v>2</v>
      </c>
      <c r="F1048" s="20">
        <v>8520.0300000000007</v>
      </c>
      <c r="G1048" s="11" t="s">
        <v>11</v>
      </c>
      <c r="H1048" s="11" t="s">
        <v>12</v>
      </c>
      <c r="I1048" s="11" t="s">
        <v>42</v>
      </c>
      <c r="J1048" s="33" t="str">
        <f t="shared" si="32"/>
        <v>29-Dec-1977</v>
      </c>
      <c r="K1048" s="11">
        <f t="shared" si="33"/>
        <v>45</v>
      </c>
    </row>
    <row r="1049" spans="1:11" x14ac:dyDescent="0.25">
      <c r="A1049" s="11" t="s">
        <v>1080</v>
      </c>
      <c r="B1049" s="11">
        <v>1979</v>
      </c>
      <c r="C1049" s="11" t="s">
        <v>35</v>
      </c>
      <c r="D1049" s="29">
        <v>13</v>
      </c>
      <c r="E1049" s="11">
        <v>3</v>
      </c>
      <c r="F1049" s="20">
        <v>8522</v>
      </c>
      <c r="G1049" s="11" t="s">
        <v>11</v>
      </c>
      <c r="H1049" s="11" t="s">
        <v>11</v>
      </c>
      <c r="I1049" s="11" t="s">
        <v>42</v>
      </c>
      <c r="J1049" s="33" t="str">
        <f t="shared" si="32"/>
        <v>13-Aug-1979</v>
      </c>
      <c r="K1049" s="11">
        <f t="shared" si="33"/>
        <v>43</v>
      </c>
    </row>
    <row r="1050" spans="1:11" x14ac:dyDescent="0.25">
      <c r="A1050" s="11" t="s">
        <v>1081</v>
      </c>
      <c r="B1050" s="11">
        <v>1977</v>
      </c>
      <c r="C1050" s="11" t="s">
        <v>10</v>
      </c>
      <c r="D1050" s="29">
        <v>26</v>
      </c>
      <c r="E1050" s="11">
        <v>2</v>
      </c>
      <c r="F1050" s="20">
        <v>8527.5300000000007</v>
      </c>
      <c r="G1050" s="11" t="s">
        <v>11</v>
      </c>
      <c r="H1050" s="11" t="s">
        <v>11</v>
      </c>
      <c r="I1050" s="11" t="s">
        <v>13</v>
      </c>
      <c r="J1050" s="33" t="str">
        <f t="shared" si="32"/>
        <v>26-Jul-1977</v>
      </c>
      <c r="K1050" s="11">
        <f t="shared" si="33"/>
        <v>45</v>
      </c>
    </row>
    <row r="1051" spans="1:11" x14ac:dyDescent="0.25">
      <c r="A1051" s="11" t="s">
        <v>1082</v>
      </c>
      <c r="B1051" s="12">
        <v>1982</v>
      </c>
      <c r="C1051" s="11" t="s">
        <v>10</v>
      </c>
      <c r="D1051" s="29">
        <v>24</v>
      </c>
      <c r="E1051" s="11">
        <v>0</v>
      </c>
      <c r="F1051" s="20">
        <v>8534.67</v>
      </c>
      <c r="G1051" s="11" t="s">
        <v>11</v>
      </c>
      <c r="H1051" s="11" t="s">
        <v>12</v>
      </c>
      <c r="I1051" s="11" t="s">
        <v>247</v>
      </c>
      <c r="J1051" s="33" t="str">
        <f t="shared" si="32"/>
        <v>24-Jul-1982</v>
      </c>
      <c r="K1051" s="11">
        <f t="shared" si="33"/>
        <v>40</v>
      </c>
    </row>
    <row r="1052" spans="1:11" x14ac:dyDescent="0.25">
      <c r="A1052" s="11" t="s">
        <v>1083</v>
      </c>
      <c r="B1052" s="11">
        <v>1981</v>
      </c>
      <c r="C1052" s="11" t="s">
        <v>30</v>
      </c>
      <c r="D1052" s="29">
        <v>27</v>
      </c>
      <c r="E1052" s="11">
        <v>3</v>
      </c>
      <c r="F1052" s="20">
        <v>8538.2900000000009</v>
      </c>
      <c r="G1052" s="11" t="s">
        <v>11</v>
      </c>
      <c r="H1052" s="11" t="s">
        <v>12</v>
      </c>
      <c r="I1052" s="11" t="s">
        <v>247</v>
      </c>
      <c r="J1052" s="33" t="str">
        <f t="shared" si="32"/>
        <v>27-Dec-1981</v>
      </c>
      <c r="K1052" s="11">
        <f t="shared" si="33"/>
        <v>41</v>
      </c>
    </row>
    <row r="1053" spans="1:11" x14ac:dyDescent="0.25">
      <c r="A1053" s="11" t="s">
        <v>1084</v>
      </c>
      <c r="B1053" s="11">
        <v>1975</v>
      </c>
      <c r="C1053" s="11" t="s">
        <v>15</v>
      </c>
      <c r="D1053" s="29">
        <v>6</v>
      </c>
      <c r="E1053" s="11">
        <v>1</v>
      </c>
      <c r="F1053" s="20">
        <v>8539.67</v>
      </c>
      <c r="G1053" s="11" t="s">
        <v>11</v>
      </c>
      <c r="H1053" s="11" t="s">
        <v>12</v>
      </c>
      <c r="I1053" s="11" t="s">
        <v>42</v>
      </c>
      <c r="J1053" s="33" t="str">
        <f t="shared" si="32"/>
        <v>06-Nov-1975</v>
      </c>
      <c r="K1053" s="11">
        <f t="shared" si="33"/>
        <v>47</v>
      </c>
    </row>
    <row r="1054" spans="1:11" x14ac:dyDescent="0.25">
      <c r="A1054" s="11" t="s">
        <v>1085</v>
      </c>
      <c r="B1054" s="12">
        <v>1982</v>
      </c>
      <c r="C1054" s="11" t="s">
        <v>30</v>
      </c>
      <c r="D1054" s="29">
        <v>12</v>
      </c>
      <c r="E1054" s="11">
        <v>1</v>
      </c>
      <c r="F1054" s="20">
        <v>8547.69</v>
      </c>
      <c r="G1054" s="11" t="s">
        <v>11</v>
      </c>
      <c r="H1054" s="11" t="s">
        <v>16</v>
      </c>
      <c r="I1054" s="11" t="s">
        <v>13</v>
      </c>
      <c r="J1054" s="33" t="str">
        <f t="shared" si="32"/>
        <v>12-Dec-1982</v>
      </c>
      <c r="K1054" s="11">
        <f t="shared" si="33"/>
        <v>40</v>
      </c>
    </row>
    <row r="1055" spans="1:11" x14ac:dyDescent="0.25">
      <c r="A1055" s="11" t="s">
        <v>1086</v>
      </c>
      <c r="B1055" s="11">
        <v>1975</v>
      </c>
      <c r="C1055" s="11" t="s">
        <v>35</v>
      </c>
      <c r="D1055" s="29">
        <v>6</v>
      </c>
      <c r="E1055" s="11">
        <v>1</v>
      </c>
      <c r="F1055" s="20">
        <v>8551.35</v>
      </c>
      <c r="G1055" s="11" t="s">
        <v>11</v>
      </c>
      <c r="H1055" s="11" t="s">
        <v>11</v>
      </c>
      <c r="I1055" s="11" t="s">
        <v>42</v>
      </c>
      <c r="J1055" s="33" t="str">
        <f t="shared" si="32"/>
        <v>06-Aug-1975</v>
      </c>
      <c r="K1055" s="11">
        <f t="shared" si="33"/>
        <v>47</v>
      </c>
    </row>
    <row r="1056" spans="1:11" x14ac:dyDescent="0.25">
      <c r="A1056" s="11" t="s">
        <v>1087</v>
      </c>
      <c r="B1056" s="11">
        <v>1975</v>
      </c>
      <c r="C1056" s="11" t="s">
        <v>35</v>
      </c>
      <c r="D1056" s="29">
        <v>21</v>
      </c>
      <c r="E1056" s="11">
        <v>1</v>
      </c>
      <c r="F1056" s="20">
        <v>8556.91</v>
      </c>
      <c r="G1056" s="11" t="s">
        <v>11</v>
      </c>
      <c r="H1056" s="11" t="s">
        <v>16</v>
      </c>
      <c r="I1056" s="11" t="s">
        <v>42</v>
      </c>
      <c r="J1056" s="33" t="str">
        <f t="shared" si="32"/>
        <v>21-Aug-1975</v>
      </c>
      <c r="K1056" s="11">
        <f t="shared" si="33"/>
        <v>47</v>
      </c>
    </row>
    <row r="1057" spans="1:11" x14ac:dyDescent="0.25">
      <c r="A1057" s="11" t="s">
        <v>1088</v>
      </c>
      <c r="B1057" s="11">
        <v>1988</v>
      </c>
      <c r="C1057" s="11" t="s">
        <v>20</v>
      </c>
      <c r="D1057" s="29">
        <v>21</v>
      </c>
      <c r="E1057" s="11">
        <v>3</v>
      </c>
      <c r="F1057" s="20">
        <v>8567.25</v>
      </c>
      <c r="G1057" s="11" t="s">
        <v>11</v>
      </c>
      <c r="H1057" s="11" t="s">
        <v>16</v>
      </c>
      <c r="I1057" s="11" t="s">
        <v>23</v>
      </c>
      <c r="J1057" s="33" t="str">
        <f t="shared" si="32"/>
        <v>21-Sep-1988</v>
      </c>
      <c r="K1057" s="11">
        <f t="shared" si="33"/>
        <v>34</v>
      </c>
    </row>
    <row r="1058" spans="1:11" x14ac:dyDescent="0.25">
      <c r="A1058" s="11" t="s">
        <v>1089</v>
      </c>
      <c r="B1058" s="11">
        <v>1975</v>
      </c>
      <c r="C1058" s="11" t="s">
        <v>20</v>
      </c>
      <c r="D1058" s="29">
        <v>26</v>
      </c>
      <c r="E1058" s="11">
        <v>1</v>
      </c>
      <c r="F1058" s="20">
        <v>8569.86</v>
      </c>
      <c r="G1058" s="11" t="s">
        <v>11</v>
      </c>
      <c r="H1058" s="11" t="s">
        <v>12</v>
      </c>
      <c r="I1058" s="11" t="s">
        <v>13</v>
      </c>
      <c r="J1058" s="33" t="str">
        <f t="shared" si="32"/>
        <v>26-Sep-1975</v>
      </c>
      <c r="K1058" s="11">
        <f t="shared" si="33"/>
        <v>47</v>
      </c>
    </row>
    <row r="1059" spans="1:11" x14ac:dyDescent="0.25">
      <c r="A1059" s="11" t="s">
        <v>1090</v>
      </c>
      <c r="B1059" s="11">
        <v>1982</v>
      </c>
      <c r="C1059" s="11" t="s">
        <v>30</v>
      </c>
      <c r="D1059" s="29">
        <v>6</v>
      </c>
      <c r="E1059" s="11">
        <v>3</v>
      </c>
      <c r="F1059" s="20">
        <v>8572.0400000000009</v>
      </c>
      <c r="G1059" s="11" t="s">
        <v>11</v>
      </c>
      <c r="H1059" s="11" t="s">
        <v>11</v>
      </c>
      <c r="I1059" s="11" t="s">
        <v>300</v>
      </c>
      <c r="J1059" s="33" t="str">
        <f t="shared" si="32"/>
        <v>06-Dec-1982</v>
      </c>
      <c r="K1059" s="11">
        <f t="shared" si="33"/>
        <v>40</v>
      </c>
    </row>
    <row r="1060" spans="1:11" x14ac:dyDescent="0.25">
      <c r="A1060" s="11" t="s">
        <v>1091</v>
      </c>
      <c r="B1060" s="11">
        <v>1987</v>
      </c>
      <c r="C1060" s="11" t="s">
        <v>15</v>
      </c>
      <c r="D1060" s="29">
        <v>11</v>
      </c>
      <c r="E1060" s="11">
        <v>3</v>
      </c>
      <c r="F1060" s="20">
        <v>8573.2999999999993</v>
      </c>
      <c r="G1060" s="11" t="s">
        <v>11</v>
      </c>
      <c r="H1060" s="11" t="s">
        <v>11</v>
      </c>
      <c r="I1060" s="11" t="s">
        <v>300</v>
      </c>
      <c r="J1060" s="33" t="str">
        <f t="shared" si="32"/>
        <v>11-Nov-1987</v>
      </c>
      <c r="K1060" s="11">
        <f t="shared" si="33"/>
        <v>35</v>
      </c>
    </row>
    <row r="1061" spans="1:11" x14ac:dyDescent="0.25">
      <c r="A1061" s="11" t="s">
        <v>1092</v>
      </c>
      <c r="B1061" s="11">
        <v>1983</v>
      </c>
      <c r="C1061" s="11" t="s">
        <v>30</v>
      </c>
      <c r="D1061" s="29">
        <v>30</v>
      </c>
      <c r="E1061" s="11">
        <v>5</v>
      </c>
      <c r="F1061" s="20">
        <v>8582.2999999999993</v>
      </c>
      <c r="G1061" s="11" t="s">
        <v>11</v>
      </c>
      <c r="H1061" s="11" t="s">
        <v>16</v>
      </c>
      <c r="I1061" s="11" t="s">
        <v>13</v>
      </c>
      <c r="J1061" s="33" t="str">
        <f t="shared" si="32"/>
        <v>30-Dec-1983</v>
      </c>
      <c r="K1061" s="11">
        <f t="shared" si="33"/>
        <v>39</v>
      </c>
    </row>
    <row r="1062" spans="1:11" x14ac:dyDescent="0.25">
      <c r="A1062" s="11" t="s">
        <v>1093</v>
      </c>
      <c r="B1062" s="11">
        <v>1983</v>
      </c>
      <c r="C1062" s="11" t="s">
        <v>10</v>
      </c>
      <c r="D1062" s="29">
        <v>25</v>
      </c>
      <c r="E1062" s="11">
        <v>5</v>
      </c>
      <c r="F1062" s="20">
        <v>8596.83</v>
      </c>
      <c r="G1062" s="11" t="s">
        <v>11</v>
      </c>
      <c r="H1062" s="11" t="s">
        <v>12</v>
      </c>
      <c r="I1062" s="11" t="s">
        <v>13</v>
      </c>
      <c r="J1062" s="33" t="str">
        <f t="shared" si="32"/>
        <v>25-Jul-1983</v>
      </c>
      <c r="K1062" s="11">
        <f t="shared" si="33"/>
        <v>39</v>
      </c>
    </row>
    <row r="1063" spans="1:11" x14ac:dyDescent="0.25">
      <c r="A1063" s="11" t="s">
        <v>1094</v>
      </c>
      <c r="B1063" s="11">
        <v>1973</v>
      </c>
      <c r="C1063" s="11" t="s">
        <v>10</v>
      </c>
      <c r="D1063" s="29">
        <v>11</v>
      </c>
      <c r="E1063" s="11">
        <v>0</v>
      </c>
      <c r="F1063" s="20">
        <v>8601.33</v>
      </c>
      <c r="G1063" s="11" t="s">
        <v>11</v>
      </c>
      <c r="H1063" s="11" t="s">
        <v>16</v>
      </c>
      <c r="I1063" s="11" t="s">
        <v>13</v>
      </c>
      <c r="J1063" s="33" t="str">
        <f t="shared" si="32"/>
        <v>11-Jul-1973</v>
      </c>
      <c r="K1063" s="11">
        <f t="shared" si="33"/>
        <v>49</v>
      </c>
    </row>
    <row r="1064" spans="1:11" x14ac:dyDescent="0.25">
      <c r="A1064" s="11" t="s">
        <v>1095</v>
      </c>
      <c r="B1064" s="11">
        <v>1977</v>
      </c>
      <c r="C1064" s="11" t="s">
        <v>20</v>
      </c>
      <c r="D1064" s="29">
        <v>24</v>
      </c>
      <c r="E1064" s="11">
        <v>2</v>
      </c>
      <c r="F1064" s="20">
        <v>8603.82</v>
      </c>
      <c r="G1064" s="11" t="s">
        <v>11</v>
      </c>
      <c r="H1064" s="11" t="s">
        <v>16</v>
      </c>
      <c r="I1064" s="11" t="s">
        <v>166</v>
      </c>
      <c r="J1064" s="33" t="str">
        <f t="shared" si="32"/>
        <v>24-Sep-1977</v>
      </c>
      <c r="K1064" s="11">
        <f t="shared" si="33"/>
        <v>45</v>
      </c>
    </row>
    <row r="1065" spans="1:11" x14ac:dyDescent="0.25">
      <c r="A1065" s="11" t="s">
        <v>1096</v>
      </c>
      <c r="B1065" s="11">
        <v>1977</v>
      </c>
      <c r="C1065" s="11" t="s">
        <v>15</v>
      </c>
      <c r="D1065" s="29">
        <v>12</v>
      </c>
      <c r="E1065" s="11">
        <v>2</v>
      </c>
      <c r="F1065" s="20">
        <v>8604.48</v>
      </c>
      <c r="G1065" s="11" t="s">
        <v>12</v>
      </c>
      <c r="H1065" s="11" t="s">
        <v>11</v>
      </c>
      <c r="I1065" s="11" t="s">
        <v>168</v>
      </c>
      <c r="J1065" s="33" t="str">
        <f t="shared" si="32"/>
        <v>12-Nov-1977</v>
      </c>
      <c r="K1065" s="11">
        <f t="shared" si="33"/>
        <v>45</v>
      </c>
    </row>
    <row r="1066" spans="1:11" x14ac:dyDescent="0.25">
      <c r="A1066" s="11" t="s">
        <v>1097</v>
      </c>
      <c r="B1066" s="11">
        <v>1977</v>
      </c>
      <c r="C1066" s="11" t="s">
        <v>37</v>
      </c>
      <c r="D1066" s="29">
        <v>15</v>
      </c>
      <c r="E1066" s="11">
        <v>3</v>
      </c>
      <c r="F1066" s="20">
        <v>8605.36</v>
      </c>
      <c r="G1066" s="11" t="s">
        <v>11</v>
      </c>
      <c r="H1066" s="11" t="s">
        <v>11</v>
      </c>
      <c r="I1066" s="11" t="s">
        <v>13</v>
      </c>
      <c r="J1066" s="33" t="str">
        <f t="shared" si="32"/>
        <v>15-Oct-1977</v>
      </c>
      <c r="K1066" s="11">
        <f t="shared" si="33"/>
        <v>45</v>
      </c>
    </row>
    <row r="1067" spans="1:11" x14ac:dyDescent="0.25">
      <c r="A1067" s="11" t="s">
        <v>1098</v>
      </c>
      <c r="B1067" s="11">
        <v>1979</v>
      </c>
      <c r="C1067" s="11" t="s">
        <v>10</v>
      </c>
      <c r="D1067" s="29">
        <v>17</v>
      </c>
      <c r="E1067" s="11">
        <v>3</v>
      </c>
      <c r="F1067" s="20">
        <v>8606.2199999999993</v>
      </c>
      <c r="G1067" s="11" t="s">
        <v>16</v>
      </c>
      <c r="H1067" s="11" t="s">
        <v>11</v>
      </c>
      <c r="I1067" s="11" t="s">
        <v>276</v>
      </c>
      <c r="J1067" s="33" t="str">
        <f t="shared" si="32"/>
        <v>17-Jul-1979</v>
      </c>
      <c r="K1067" s="11">
        <f t="shared" si="33"/>
        <v>43</v>
      </c>
    </row>
    <row r="1068" spans="1:11" x14ac:dyDescent="0.25">
      <c r="A1068" s="11" t="s">
        <v>1099</v>
      </c>
      <c r="B1068" s="11">
        <v>1977</v>
      </c>
      <c r="C1068" s="11" t="s">
        <v>20</v>
      </c>
      <c r="D1068" s="29">
        <v>2</v>
      </c>
      <c r="E1068" s="11">
        <v>3</v>
      </c>
      <c r="F1068" s="20">
        <v>8615.2999999999993</v>
      </c>
      <c r="G1068" s="11" t="s">
        <v>11</v>
      </c>
      <c r="H1068" s="11" t="s">
        <v>12</v>
      </c>
      <c r="I1068" s="11" t="s">
        <v>42</v>
      </c>
      <c r="J1068" s="33" t="str">
        <f t="shared" si="32"/>
        <v>02-Sep-1977</v>
      </c>
      <c r="K1068" s="11">
        <f t="shared" si="33"/>
        <v>45</v>
      </c>
    </row>
    <row r="1069" spans="1:11" x14ac:dyDescent="0.25">
      <c r="A1069" s="11" t="s">
        <v>1100</v>
      </c>
      <c r="B1069" s="11">
        <v>1975</v>
      </c>
      <c r="C1069" s="11" t="s">
        <v>35</v>
      </c>
      <c r="D1069" s="29">
        <v>3</v>
      </c>
      <c r="E1069" s="11">
        <v>1</v>
      </c>
      <c r="F1069" s="20">
        <v>8627.5400000000009</v>
      </c>
      <c r="G1069" s="11" t="s">
        <v>11</v>
      </c>
      <c r="H1069" s="11" t="s">
        <v>11</v>
      </c>
      <c r="I1069" s="11" t="s">
        <v>356</v>
      </c>
      <c r="J1069" s="33" t="str">
        <f t="shared" si="32"/>
        <v>03-Aug-1975</v>
      </c>
      <c r="K1069" s="11">
        <f t="shared" si="33"/>
        <v>47</v>
      </c>
    </row>
    <row r="1070" spans="1:11" x14ac:dyDescent="0.25">
      <c r="A1070" s="11" t="s">
        <v>1101</v>
      </c>
      <c r="B1070" s="11">
        <v>1965</v>
      </c>
      <c r="C1070" s="11" t="s">
        <v>37</v>
      </c>
      <c r="D1070" s="29">
        <v>21</v>
      </c>
      <c r="E1070" s="11">
        <v>0</v>
      </c>
      <c r="F1070" s="20">
        <v>8665.09</v>
      </c>
      <c r="G1070" s="11" t="s">
        <v>12</v>
      </c>
      <c r="H1070" s="11" t="s">
        <v>11</v>
      </c>
      <c r="I1070" s="11" t="s">
        <v>23</v>
      </c>
      <c r="J1070" s="33" t="str">
        <f t="shared" si="32"/>
        <v>21-Oct-1965</v>
      </c>
      <c r="K1070" s="11">
        <f t="shared" si="33"/>
        <v>57</v>
      </c>
    </row>
    <row r="1071" spans="1:11" x14ac:dyDescent="0.25">
      <c r="A1071" s="11" t="s">
        <v>1102</v>
      </c>
      <c r="B1071" s="11">
        <v>1969</v>
      </c>
      <c r="C1071" s="11" t="s">
        <v>35</v>
      </c>
      <c r="D1071" s="29">
        <v>10</v>
      </c>
      <c r="E1071" s="11">
        <v>0</v>
      </c>
      <c r="F1071" s="20">
        <v>8665.14</v>
      </c>
      <c r="G1071" s="11" t="s">
        <v>11</v>
      </c>
      <c r="H1071" s="11" t="s">
        <v>12</v>
      </c>
      <c r="I1071" s="11" t="s">
        <v>13</v>
      </c>
      <c r="J1071" s="33" t="str">
        <f t="shared" si="32"/>
        <v>10-Aug-1969</v>
      </c>
      <c r="K1071" s="11">
        <f t="shared" si="33"/>
        <v>53</v>
      </c>
    </row>
    <row r="1072" spans="1:11" x14ac:dyDescent="0.25">
      <c r="A1072" s="11" t="s">
        <v>1103</v>
      </c>
      <c r="B1072" s="11">
        <v>1974</v>
      </c>
      <c r="C1072" s="11" t="s">
        <v>35</v>
      </c>
      <c r="D1072" s="29">
        <v>16</v>
      </c>
      <c r="E1072" s="11">
        <v>0</v>
      </c>
      <c r="F1072" s="20">
        <v>8671.19</v>
      </c>
      <c r="G1072" s="11" t="s">
        <v>11</v>
      </c>
      <c r="H1072" s="11" t="s">
        <v>16</v>
      </c>
      <c r="I1072" s="11" t="s">
        <v>23</v>
      </c>
      <c r="J1072" s="33" t="str">
        <f t="shared" si="32"/>
        <v>16-Aug-1974</v>
      </c>
      <c r="K1072" s="11">
        <f t="shared" si="33"/>
        <v>48</v>
      </c>
    </row>
    <row r="1073" spans="1:11" x14ac:dyDescent="0.25">
      <c r="A1073" s="11" t="s">
        <v>1104</v>
      </c>
      <c r="B1073" s="11">
        <v>1973</v>
      </c>
      <c r="C1073" s="11" t="s">
        <v>37</v>
      </c>
      <c r="D1073" s="29">
        <v>11</v>
      </c>
      <c r="E1073" s="11">
        <v>0</v>
      </c>
      <c r="F1073" s="20">
        <v>8688.86</v>
      </c>
      <c r="G1073" s="11" t="s">
        <v>11</v>
      </c>
      <c r="H1073" s="11" t="s">
        <v>16</v>
      </c>
      <c r="I1073" s="11" t="s">
        <v>356</v>
      </c>
      <c r="J1073" s="33" t="str">
        <f t="shared" si="32"/>
        <v>11-Oct-1973</v>
      </c>
      <c r="K1073" s="11">
        <f t="shared" si="33"/>
        <v>49</v>
      </c>
    </row>
    <row r="1074" spans="1:11" x14ac:dyDescent="0.25">
      <c r="A1074" s="11" t="s">
        <v>1105</v>
      </c>
      <c r="B1074" s="11">
        <v>1980</v>
      </c>
      <c r="C1074" s="11" t="s">
        <v>37</v>
      </c>
      <c r="D1074" s="29">
        <v>28</v>
      </c>
      <c r="E1074" s="11">
        <v>2</v>
      </c>
      <c r="F1074" s="20">
        <v>8701.84</v>
      </c>
      <c r="G1074" s="11" t="s">
        <v>11</v>
      </c>
      <c r="H1074" s="11" t="s">
        <v>12</v>
      </c>
      <c r="I1074" s="11" t="s">
        <v>300</v>
      </c>
      <c r="J1074" s="33" t="str">
        <f t="shared" si="32"/>
        <v>28-Oct-1980</v>
      </c>
      <c r="K1074" s="11">
        <f t="shared" si="33"/>
        <v>42</v>
      </c>
    </row>
    <row r="1075" spans="1:11" x14ac:dyDescent="0.25">
      <c r="A1075" s="11" t="s">
        <v>1106</v>
      </c>
      <c r="B1075" s="11">
        <v>1973</v>
      </c>
      <c r="C1075" s="11" t="s">
        <v>18</v>
      </c>
      <c r="D1075" s="29">
        <v>25</v>
      </c>
      <c r="E1075" s="11">
        <v>1</v>
      </c>
      <c r="F1075" s="20">
        <v>8703.4599999999991</v>
      </c>
      <c r="G1075" s="11" t="s">
        <v>12</v>
      </c>
      <c r="H1075" s="11" t="s">
        <v>12</v>
      </c>
      <c r="I1075" s="11" t="s">
        <v>42</v>
      </c>
      <c r="J1075" s="33" t="str">
        <f t="shared" si="32"/>
        <v>25-Jun-1973</v>
      </c>
      <c r="K1075" s="11">
        <f t="shared" si="33"/>
        <v>49</v>
      </c>
    </row>
    <row r="1076" spans="1:11" x14ac:dyDescent="0.25">
      <c r="A1076" s="11" t="s">
        <v>1107</v>
      </c>
      <c r="B1076" s="11">
        <v>1976</v>
      </c>
      <c r="C1076" s="11" t="s">
        <v>18</v>
      </c>
      <c r="D1076" s="29">
        <v>17</v>
      </c>
      <c r="E1076" s="11">
        <v>2</v>
      </c>
      <c r="F1076" s="20">
        <v>8733.23</v>
      </c>
      <c r="G1076" s="11" t="s">
        <v>11</v>
      </c>
      <c r="H1076" s="11" t="s">
        <v>12</v>
      </c>
      <c r="I1076" s="11" t="s">
        <v>23</v>
      </c>
      <c r="J1076" s="33" t="str">
        <f t="shared" si="32"/>
        <v>17-Jun-1976</v>
      </c>
      <c r="K1076" s="11">
        <f t="shared" si="33"/>
        <v>46</v>
      </c>
    </row>
    <row r="1077" spans="1:11" x14ac:dyDescent="0.25">
      <c r="A1077" s="11" t="s">
        <v>1108</v>
      </c>
      <c r="B1077" s="11">
        <v>1999</v>
      </c>
      <c r="C1077" s="11" t="s">
        <v>35</v>
      </c>
      <c r="D1077" s="29">
        <v>23</v>
      </c>
      <c r="E1077" s="11">
        <v>0</v>
      </c>
      <c r="F1077" s="20">
        <v>8747.68</v>
      </c>
      <c r="G1077" s="11" t="s">
        <v>11</v>
      </c>
      <c r="H1077" s="11" t="s">
        <v>12</v>
      </c>
      <c r="I1077" s="11" t="s">
        <v>42</v>
      </c>
      <c r="J1077" s="33" t="str">
        <f t="shared" si="32"/>
        <v>23-Aug-1999</v>
      </c>
      <c r="K1077" s="11">
        <f t="shared" si="33"/>
        <v>23</v>
      </c>
    </row>
    <row r="1078" spans="1:11" x14ac:dyDescent="0.25">
      <c r="A1078" s="11" t="s">
        <v>1109</v>
      </c>
      <c r="B1078" s="11">
        <v>1969</v>
      </c>
      <c r="C1078" s="11" t="s">
        <v>20</v>
      </c>
      <c r="D1078" s="29">
        <v>9</v>
      </c>
      <c r="E1078" s="11">
        <v>0</v>
      </c>
      <c r="F1078" s="20">
        <v>8760.1200000000008</v>
      </c>
      <c r="G1078" s="11" t="s">
        <v>11</v>
      </c>
      <c r="H1078" s="11" t="s">
        <v>16</v>
      </c>
      <c r="I1078" s="11" t="s">
        <v>13</v>
      </c>
      <c r="J1078" s="33" t="str">
        <f t="shared" si="32"/>
        <v>09-Sep-1969</v>
      </c>
      <c r="K1078" s="11">
        <f t="shared" si="33"/>
        <v>53</v>
      </c>
    </row>
    <row r="1079" spans="1:11" x14ac:dyDescent="0.25">
      <c r="A1079" s="11" t="s">
        <v>1110</v>
      </c>
      <c r="B1079" s="11">
        <v>1974</v>
      </c>
      <c r="C1079" s="11" t="s">
        <v>20</v>
      </c>
      <c r="D1079" s="29">
        <v>6</v>
      </c>
      <c r="E1079" s="11">
        <v>1</v>
      </c>
      <c r="F1079" s="20">
        <v>8765.25</v>
      </c>
      <c r="G1079" s="11" t="s">
        <v>11</v>
      </c>
      <c r="H1079" s="11" t="s">
        <v>12</v>
      </c>
      <c r="I1079" s="11" t="s">
        <v>23</v>
      </c>
      <c r="J1079" s="33" t="str">
        <f t="shared" si="32"/>
        <v>06-Sep-1974</v>
      </c>
      <c r="K1079" s="11">
        <f t="shared" si="33"/>
        <v>48</v>
      </c>
    </row>
    <row r="1080" spans="1:11" x14ac:dyDescent="0.25">
      <c r="A1080" s="11" t="s">
        <v>1111</v>
      </c>
      <c r="B1080" s="11">
        <v>1971</v>
      </c>
      <c r="C1080" s="11" t="s">
        <v>35</v>
      </c>
      <c r="D1080" s="29">
        <v>23</v>
      </c>
      <c r="E1080" s="11">
        <v>0</v>
      </c>
      <c r="F1080" s="20">
        <v>8782.4699999999993</v>
      </c>
      <c r="G1080" s="11" t="s">
        <v>11</v>
      </c>
      <c r="H1080" s="11" t="s">
        <v>12</v>
      </c>
      <c r="I1080" s="11" t="s">
        <v>42</v>
      </c>
      <c r="J1080" s="33" t="str">
        <f t="shared" si="32"/>
        <v>23-Aug-1971</v>
      </c>
      <c r="K1080" s="11">
        <f t="shared" si="33"/>
        <v>51</v>
      </c>
    </row>
    <row r="1081" spans="1:11" x14ac:dyDescent="0.25">
      <c r="A1081" s="11" t="s">
        <v>1112</v>
      </c>
      <c r="B1081" s="11">
        <v>1971</v>
      </c>
      <c r="C1081" s="11" t="s">
        <v>18</v>
      </c>
      <c r="D1081" s="29">
        <v>18</v>
      </c>
      <c r="E1081" s="11">
        <v>0</v>
      </c>
      <c r="F1081" s="20">
        <v>8798.59</v>
      </c>
      <c r="G1081" s="11" t="s">
        <v>11</v>
      </c>
      <c r="H1081" s="11" t="s">
        <v>16</v>
      </c>
      <c r="I1081" s="11" t="s">
        <v>42</v>
      </c>
      <c r="J1081" s="33" t="str">
        <f t="shared" si="32"/>
        <v>18-Jun-1971</v>
      </c>
      <c r="K1081" s="11">
        <f t="shared" si="33"/>
        <v>51</v>
      </c>
    </row>
    <row r="1082" spans="1:11" x14ac:dyDescent="0.25">
      <c r="A1082" s="11" t="s">
        <v>1113</v>
      </c>
      <c r="B1082" s="11">
        <v>1965</v>
      </c>
      <c r="C1082" s="11" t="s">
        <v>35</v>
      </c>
      <c r="D1082" s="29">
        <v>29</v>
      </c>
      <c r="E1082" s="11">
        <v>0</v>
      </c>
      <c r="F1082" s="20">
        <v>8800.49</v>
      </c>
      <c r="G1082" s="11" t="s">
        <v>12</v>
      </c>
      <c r="H1082" s="11" t="s">
        <v>11</v>
      </c>
      <c r="I1082" s="11" t="s">
        <v>13</v>
      </c>
      <c r="J1082" s="33" t="str">
        <f t="shared" si="32"/>
        <v>29-Aug-1965</v>
      </c>
      <c r="K1082" s="11">
        <f t="shared" si="33"/>
        <v>57</v>
      </c>
    </row>
    <row r="1083" spans="1:11" x14ac:dyDescent="0.25">
      <c r="A1083" s="11" t="s">
        <v>1114</v>
      </c>
      <c r="B1083" s="11">
        <v>2001</v>
      </c>
      <c r="C1083" s="11" t="s">
        <v>15</v>
      </c>
      <c r="D1083" s="29">
        <v>7</v>
      </c>
      <c r="E1083" s="11">
        <v>0</v>
      </c>
      <c r="F1083" s="20">
        <v>8821.8799999999992</v>
      </c>
      <c r="G1083" s="11" t="s">
        <v>11</v>
      </c>
      <c r="H1083" s="11" t="s">
        <v>12</v>
      </c>
      <c r="I1083" s="11" t="s">
        <v>249</v>
      </c>
      <c r="J1083" s="33" t="str">
        <f t="shared" si="32"/>
        <v>07-Nov-2001</v>
      </c>
      <c r="K1083" s="11">
        <f t="shared" si="33"/>
        <v>21</v>
      </c>
    </row>
    <row r="1084" spans="1:11" x14ac:dyDescent="0.25">
      <c r="A1084" s="11" t="s">
        <v>1115</v>
      </c>
      <c r="B1084" s="11">
        <v>1976</v>
      </c>
      <c r="C1084" s="11" t="s">
        <v>18</v>
      </c>
      <c r="D1084" s="29">
        <v>14</v>
      </c>
      <c r="E1084" s="11">
        <v>2</v>
      </c>
      <c r="F1084" s="20">
        <v>8823.2800000000007</v>
      </c>
      <c r="G1084" s="11" t="s">
        <v>11</v>
      </c>
      <c r="H1084" s="11" t="s">
        <v>16</v>
      </c>
      <c r="I1084" s="11" t="s">
        <v>42</v>
      </c>
      <c r="J1084" s="33" t="str">
        <f t="shared" si="32"/>
        <v>14-Jun-1976</v>
      </c>
      <c r="K1084" s="11">
        <f t="shared" si="33"/>
        <v>46</v>
      </c>
    </row>
    <row r="1085" spans="1:11" x14ac:dyDescent="0.25">
      <c r="A1085" s="11" t="s">
        <v>1116</v>
      </c>
      <c r="B1085" s="11">
        <v>1976</v>
      </c>
      <c r="C1085" s="11" t="s">
        <v>37</v>
      </c>
      <c r="D1085" s="29">
        <v>19</v>
      </c>
      <c r="E1085" s="11">
        <v>1</v>
      </c>
      <c r="F1085" s="20">
        <v>8823.99</v>
      </c>
      <c r="G1085" s="11" t="s">
        <v>11</v>
      </c>
      <c r="H1085" s="11" t="s">
        <v>12</v>
      </c>
      <c r="I1085" s="11" t="s">
        <v>247</v>
      </c>
      <c r="J1085" s="33" t="str">
        <f t="shared" si="32"/>
        <v>19-Oct-1976</v>
      </c>
      <c r="K1085" s="11">
        <f t="shared" si="33"/>
        <v>46</v>
      </c>
    </row>
    <row r="1086" spans="1:11" x14ac:dyDescent="0.25">
      <c r="A1086" s="11" t="s">
        <v>1117</v>
      </c>
      <c r="B1086" s="11">
        <v>1988</v>
      </c>
      <c r="C1086" s="11" t="s">
        <v>35</v>
      </c>
      <c r="D1086" s="29">
        <v>22</v>
      </c>
      <c r="E1086" s="11">
        <v>3</v>
      </c>
      <c r="F1086" s="20">
        <v>8824.27</v>
      </c>
      <c r="G1086" s="11" t="s">
        <v>11</v>
      </c>
      <c r="H1086" s="11" t="s">
        <v>16</v>
      </c>
      <c r="I1086" s="11" t="s">
        <v>200</v>
      </c>
      <c r="J1086" s="33" t="str">
        <f t="shared" si="32"/>
        <v>22-Aug-1988</v>
      </c>
      <c r="K1086" s="11">
        <f t="shared" si="33"/>
        <v>34</v>
      </c>
    </row>
    <row r="1087" spans="1:11" x14ac:dyDescent="0.25">
      <c r="A1087" s="11" t="s">
        <v>1118</v>
      </c>
      <c r="B1087" s="11">
        <v>1976</v>
      </c>
      <c r="C1087" s="11" t="s">
        <v>10</v>
      </c>
      <c r="D1087" s="29">
        <v>14</v>
      </c>
      <c r="E1087" s="11">
        <v>2</v>
      </c>
      <c r="F1087" s="20">
        <v>8825.09</v>
      </c>
      <c r="G1087" s="11" t="s">
        <v>11</v>
      </c>
      <c r="H1087" s="11" t="s">
        <v>12</v>
      </c>
      <c r="I1087" s="11" t="s">
        <v>42</v>
      </c>
      <c r="J1087" s="33" t="str">
        <f t="shared" si="32"/>
        <v>14-Jul-1976</v>
      </c>
      <c r="K1087" s="11">
        <f t="shared" si="33"/>
        <v>46</v>
      </c>
    </row>
    <row r="1088" spans="1:11" x14ac:dyDescent="0.25">
      <c r="A1088" s="11" t="s">
        <v>1119</v>
      </c>
      <c r="B1088" s="11">
        <v>1972</v>
      </c>
      <c r="C1088" s="11" t="s">
        <v>15</v>
      </c>
      <c r="D1088" s="29">
        <v>14</v>
      </c>
      <c r="E1088" s="11">
        <v>0</v>
      </c>
      <c r="F1088" s="20">
        <v>8827.2099999999991</v>
      </c>
      <c r="G1088" s="11" t="s">
        <v>12</v>
      </c>
      <c r="H1088" s="11" t="s">
        <v>16</v>
      </c>
      <c r="I1088" s="11" t="s">
        <v>23</v>
      </c>
      <c r="J1088" s="33" t="str">
        <f t="shared" si="32"/>
        <v>14-Nov-1972</v>
      </c>
      <c r="K1088" s="11">
        <f t="shared" si="33"/>
        <v>50</v>
      </c>
    </row>
    <row r="1089" spans="1:11" x14ac:dyDescent="0.25">
      <c r="A1089" s="11" t="s">
        <v>1120</v>
      </c>
      <c r="B1089" s="11">
        <v>1972</v>
      </c>
      <c r="C1089" s="11" t="s">
        <v>15</v>
      </c>
      <c r="D1089" s="29">
        <v>22</v>
      </c>
      <c r="E1089" s="11">
        <v>0</v>
      </c>
      <c r="F1089" s="20">
        <v>8835.26</v>
      </c>
      <c r="G1089" s="11" t="s">
        <v>12</v>
      </c>
      <c r="H1089" s="11" t="s">
        <v>11</v>
      </c>
      <c r="I1089" s="11" t="s">
        <v>23</v>
      </c>
      <c r="J1089" s="33" t="str">
        <f t="shared" si="32"/>
        <v>22-Nov-1972</v>
      </c>
      <c r="K1089" s="11">
        <f t="shared" si="33"/>
        <v>50</v>
      </c>
    </row>
    <row r="1090" spans="1:11" x14ac:dyDescent="0.25">
      <c r="A1090" s="11" t="s">
        <v>1121</v>
      </c>
      <c r="B1090" s="11">
        <v>1974</v>
      </c>
      <c r="C1090" s="11" t="s">
        <v>18</v>
      </c>
      <c r="D1090" s="29">
        <v>18</v>
      </c>
      <c r="E1090" s="11">
        <v>1</v>
      </c>
      <c r="F1090" s="20">
        <v>8871.15</v>
      </c>
      <c r="G1090" s="11" t="s">
        <v>11</v>
      </c>
      <c r="H1090" s="11" t="s">
        <v>12</v>
      </c>
      <c r="I1090" s="11" t="s">
        <v>13</v>
      </c>
      <c r="J1090" s="33" t="str">
        <f t="shared" ref="J1090:J1153" si="34">TEXT(CONCATENATE(D1090,C1090,B1090,),"DD-MMM-YYYY")</f>
        <v>18-Jun-1974</v>
      </c>
      <c r="K1090" s="11">
        <f t="shared" si="33"/>
        <v>48</v>
      </c>
    </row>
    <row r="1091" spans="1:11" x14ac:dyDescent="0.25">
      <c r="A1091" s="11" t="s">
        <v>1122</v>
      </c>
      <c r="B1091" s="11">
        <v>1973</v>
      </c>
      <c r="C1091" s="11" t="s">
        <v>20</v>
      </c>
      <c r="D1091" s="29">
        <v>9</v>
      </c>
      <c r="E1091" s="11">
        <v>0</v>
      </c>
      <c r="F1091" s="20">
        <v>8890.59</v>
      </c>
      <c r="G1091" s="11" t="s">
        <v>11</v>
      </c>
      <c r="H1091" s="11" t="s">
        <v>12</v>
      </c>
      <c r="I1091" s="11" t="s">
        <v>23</v>
      </c>
      <c r="J1091" s="33" t="str">
        <f t="shared" si="34"/>
        <v>09-Sep-1973</v>
      </c>
      <c r="K1091" s="11">
        <f t="shared" ref="K1091:K1154" si="35">DATEDIF(J1091, "2023-06-08", "Y")</f>
        <v>49</v>
      </c>
    </row>
    <row r="1092" spans="1:11" x14ac:dyDescent="0.25">
      <c r="A1092" s="11" t="s">
        <v>1123</v>
      </c>
      <c r="B1092" s="11">
        <v>1978</v>
      </c>
      <c r="C1092" s="11" t="s">
        <v>30</v>
      </c>
      <c r="D1092" s="29">
        <v>16</v>
      </c>
      <c r="E1092" s="11">
        <v>3</v>
      </c>
      <c r="F1092" s="20">
        <v>8891.14</v>
      </c>
      <c r="G1092" s="11" t="s">
        <v>11</v>
      </c>
      <c r="H1092" s="11" t="s">
        <v>12</v>
      </c>
      <c r="I1092" s="11" t="s">
        <v>356</v>
      </c>
      <c r="J1092" s="33" t="str">
        <f t="shared" si="34"/>
        <v>16-Dec-1978</v>
      </c>
      <c r="K1092" s="11">
        <f t="shared" si="35"/>
        <v>44</v>
      </c>
    </row>
    <row r="1093" spans="1:11" x14ac:dyDescent="0.25">
      <c r="A1093" s="11" t="s">
        <v>1124</v>
      </c>
      <c r="B1093" s="11">
        <v>1997</v>
      </c>
      <c r="C1093" s="11" t="s">
        <v>15</v>
      </c>
      <c r="D1093" s="29">
        <v>28</v>
      </c>
      <c r="E1093" s="11">
        <v>0</v>
      </c>
      <c r="F1093" s="20">
        <v>8906.14</v>
      </c>
      <c r="G1093" s="11" t="s">
        <v>11</v>
      </c>
      <c r="H1093" s="11" t="s">
        <v>11</v>
      </c>
      <c r="I1093" s="11" t="s">
        <v>23</v>
      </c>
      <c r="J1093" s="33" t="str">
        <f t="shared" si="34"/>
        <v>28-Nov-1997</v>
      </c>
      <c r="K1093" s="11">
        <f t="shared" si="35"/>
        <v>25</v>
      </c>
    </row>
    <row r="1094" spans="1:11" x14ac:dyDescent="0.25">
      <c r="A1094" s="11" t="s">
        <v>1125</v>
      </c>
      <c r="B1094" s="11">
        <v>1967</v>
      </c>
      <c r="C1094" s="11" t="s">
        <v>20</v>
      </c>
      <c r="D1094" s="29">
        <v>6</v>
      </c>
      <c r="E1094" s="11">
        <v>0</v>
      </c>
      <c r="F1094" s="20">
        <v>8908.4699999999993</v>
      </c>
      <c r="G1094" s="11" t="s">
        <v>12</v>
      </c>
      <c r="H1094" s="11" t="s">
        <v>11</v>
      </c>
      <c r="I1094" s="11" t="s">
        <v>13</v>
      </c>
      <c r="J1094" s="33" t="str">
        <f t="shared" si="34"/>
        <v>06-Sep-1967</v>
      </c>
      <c r="K1094" s="11">
        <f t="shared" si="35"/>
        <v>55</v>
      </c>
    </row>
    <row r="1095" spans="1:11" x14ac:dyDescent="0.25">
      <c r="A1095" s="11" t="s">
        <v>1126</v>
      </c>
      <c r="B1095" s="11">
        <v>1975</v>
      </c>
      <c r="C1095" s="11" t="s">
        <v>10</v>
      </c>
      <c r="D1095" s="29">
        <v>7</v>
      </c>
      <c r="E1095" s="11">
        <v>1</v>
      </c>
      <c r="F1095" s="20">
        <v>8930.93</v>
      </c>
      <c r="G1095" s="11" t="s">
        <v>11</v>
      </c>
      <c r="H1095" s="11" t="s">
        <v>11</v>
      </c>
      <c r="I1095" s="11" t="s">
        <v>23</v>
      </c>
      <c r="J1095" s="33" t="str">
        <f t="shared" si="34"/>
        <v>07-Jul-1975</v>
      </c>
      <c r="K1095" s="11">
        <f t="shared" si="35"/>
        <v>47</v>
      </c>
    </row>
    <row r="1096" spans="1:11" x14ac:dyDescent="0.25">
      <c r="A1096" s="11" t="s">
        <v>1127</v>
      </c>
      <c r="B1096" s="11">
        <v>1972</v>
      </c>
      <c r="C1096" s="11" t="s">
        <v>18</v>
      </c>
      <c r="D1096" s="29">
        <v>6</v>
      </c>
      <c r="E1096" s="11">
        <v>0</v>
      </c>
      <c r="F1096" s="20">
        <v>8932.08</v>
      </c>
      <c r="G1096" s="11" t="s">
        <v>11</v>
      </c>
      <c r="H1096" s="11" t="s">
        <v>16</v>
      </c>
      <c r="I1096" s="11" t="s">
        <v>42</v>
      </c>
      <c r="J1096" s="33" t="str">
        <f t="shared" si="34"/>
        <v>06-Jun-1972</v>
      </c>
      <c r="K1096" s="11">
        <f t="shared" si="35"/>
        <v>51</v>
      </c>
    </row>
    <row r="1097" spans="1:11" x14ac:dyDescent="0.25">
      <c r="A1097" s="11" t="s">
        <v>1128</v>
      </c>
      <c r="B1097" s="11">
        <v>1976</v>
      </c>
      <c r="C1097" s="11" t="s">
        <v>30</v>
      </c>
      <c r="D1097" s="29">
        <v>25</v>
      </c>
      <c r="E1097" s="11">
        <v>3</v>
      </c>
      <c r="F1097" s="20">
        <v>8944.1200000000008</v>
      </c>
      <c r="G1097" s="11" t="s">
        <v>12</v>
      </c>
      <c r="H1097" s="11" t="s">
        <v>11</v>
      </c>
      <c r="I1097" s="11" t="s">
        <v>13</v>
      </c>
      <c r="J1097" s="33" t="str">
        <f t="shared" si="34"/>
        <v>25-Dec-1976</v>
      </c>
      <c r="K1097" s="11">
        <f t="shared" si="35"/>
        <v>46</v>
      </c>
    </row>
    <row r="1098" spans="1:11" x14ac:dyDescent="0.25">
      <c r="A1098" s="11" t="s">
        <v>1129</v>
      </c>
      <c r="B1098" s="11">
        <v>1992</v>
      </c>
      <c r="C1098" s="11" t="s">
        <v>20</v>
      </c>
      <c r="D1098" s="29">
        <v>27</v>
      </c>
      <c r="E1098" s="11">
        <v>0</v>
      </c>
      <c r="F1098" s="20">
        <v>8954.99</v>
      </c>
      <c r="G1098" s="11" t="s">
        <v>11</v>
      </c>
      <c r="H1098" s="11" t="s">
        <v>12</v>
      </c>
      <c r="I1098" s="11" t="s">
        <v>535</v>
      </c>
      <c r="J1098" s="33" t="str">
        <f t="shared" si="34"/>
        <v>27-Sep-1992</v>
      </c>
      <c r="K1098" s="11">
        <f t="shared" si="35"/>
        <v>30</v>
      </c>
    </row>
    <row r="1099" spans="1:11" x14ac:dyDescent="0.25">
      <c r="A1099" s="11" t="s">
        <v>1130</v>
      </c>
      <c r="B1099" s="11">
        <v>1974</v>
      </c>
      <c r="C1099" s="11" t="s">
        <v>35</v>
      </c>
      <c r="D1099" s="29">
        <v>17</v>
      </c>
      <c r="E1099" s="11">
        <v>1</v>
      </c>
      <c r="F1099" s="20">
        <v>8964.06</v>
      </c>
      <c r="G1099" s="11" t="s">
        <v>12</v>
      </c>
      <c r="H1099" s="11" t="s">
        <v>11</v>
      </c>
      <c r="I1099" s="11" t="s">
        <v>168</v>
      </c>
      <c r="J1099" s="33" t="str">
        <f t="shared" si="34"/>
        <v>17-Aug-1974</v>
      </c>
      <c r="K1099" s="11">
        <f t="shared" si="35"/>
        <v>48</v>
      </c>
    </row>
    <row r="1100" spans="1:11" x14ac:dyDescent="0.25">
      <c r="A1100" s="11" t="s">
        <v>1131</v>
      </c>
      <c r="B1100" s="11">
        <v>1983</v>
      </c>
      <c r="C1100" s="11" t="s">
        <v>10</v>
      </c>
      <c r="D1100" s="29">
        <v>15</v>
      </c>
      <c r="E1100" s="11">
        <v>5</v>
      </c>
      <c r="F1100" s="20">
        <v>8965.7999999999993</v>
      </c>
      <c r="G1100" s="11" t="s">
        <v>11</v>
      </c>
      <c r="H1100" s="11" t="s">
        <v>12</v>
      </c>
      <c r="I1100" s="11" t="s">
        <v>23</v>
      </c>
      <c r="J1100" s="33" t="str">
        <f t="shared" si="34"/>
        <v>15-Jul-1983</v>
      </c>
      <c r="K1100" s="11">
        <f t="shared" si="35"/>
        <v>39</v>
      </c>
    </row>
    <row r="1101" spans="1:11" x14ac:dyDescent="0.25">
      <c r="A1101" s="11" t="s">
        <v>1132</v>
      </c>
      <c r="B1101" s="11">
        <v>1974</v>
      </c>
      <c r="C1101" s="11" t="s">
        <v>20</v>
      </c>
      <c r="D1101" s="29">
        <v>8</v>
      </c>
      <c r="E1101" s="11">
        <v>2</v>
      </c>
      <c r="F1101" s="20">
        <v>8968.33</v>
      </c>
      <c r="G1101" s="11" t="s">
        <v>12</v>
      </c>
      <c r="H1101" s="11" t="s">
        <v>11</v>
      </c>
      <c r="I1101" s="11" t="s">
        <v>42</v>
      </c>
      <c r="J1101" s="33" t="str">
        <f t="shared" si="34"/>
        <v>08-Sep-1974</v>
      </c>
      <c r="K1101" s="11">
        <f t="shared" si="35"/>
        <v>48</v>
      </c>
    </row>
    <row r="1102" spans="1:11" x14ac:dyDescent="0.25">
      <c r="A1102" s="11" t="s">
        <v>1133</v>
      </c>
      <c r="B1102" s="11">
        <v>1974</v>
      </c>
      <c r="C1102" s="11" t="s">
        <v>10</v>
      </c>
      <c r="D1102" s="29">
        <v>21</v>
      </c>
      <c r="E1102" s="11">
        <v>2</v>
      </c>
      <c r="F1102" s="20">
        <v>8978.19</v>
      </c>
      <c r="G1102" s="11" t="s">
        <v>11</v>
      </c>
      <c r="H1102" s="11" t="s">
        <v>11</v>
      </c>
      <c r="I1102" s="11" t="s">
        <v>13</v>
      </c>
      <c r="J1102" s="33" t="str">
        <f t="shared" si="34"/>
        <v>21-Jul-1974</v>
      </c>
      <c r="K1102" s="11">
        <f t="shared" si="35"/>
        <v>48</v>
      </c>
    </row>
    <row r="1103" spans="1:11" x14ac:dyDescent="0.25">
      <c r="A1103" s="11" t="s">
        <v>1134</v>
      </c>
      <c r="B1103" s="11">
        <v>1973</v>
      </c>
      <c r="C1103" s="11" t="s">
        <v>37</v>
      </c>
      <c r="D1103" s="29">
        <v>11</v>
      </c>
      <c r="E1103" s="11">
        <v>0</v>
      </c>
      <c r="F1103" s="20">
        <v>8988.16</v>
      </c>
      <c r="G1103" s="11" t="s">
        <v>11</v>
      </c>
      <c r="H1103" s="11" t="s">
        <v>16</v>
      </c>
      <c r="I1103" s="11" t="s">
        <v>23</v>
      </c>
      <c r="J1103" s="33" t="str">
        <f t="shared" si="34"/>
        <v>11-Oct-1973</v>
      </c>
      <c r="K1103" s="11">
        <f t="shared" si="35"/>
        <v>49</v>
      </c>
    </row>
    <row r="1104" spans="1:11" x14ac:dyDescent="0.25">
      <c r="A1104" s="11" t="s">
        <v>1135</v>
      </c>
      <c r="B1104" s="11">
        <v>1979</v>
      </c>
      <c r="C1104" s="11" t="s">
        <v>30</v>
      </c>
      <c r="D1104" s="29">
        <v>16</v>
      </c>
      <c r="E1104" s="11">
        <v>2</v>
      </c>
      <c r="F1104" s="20">
        <v>8998.43</v>
      </c>
      <c r="G1104" s="11" t="s">
        <v>11</v>
      </c>
      <c r="H1104" s="11" t="s">
        <v>16</v>
      </c>
      <c r="I1104" s="11" t="s">
        <v>200</v>
      </c>
      <c r="J1104" s="33" t="str">
        <f t="shared" si="34"/>
        <v>16-Dec-1979</v>
      </c>
      <c r="K1104" s="11">
        <f t="shared" si="35"/>
        <v>43</v>
      </c>
    </row>
    <row r="1105" spans="1:11" x14ac:dyDescent="0.25">
      <c r="A1105" s="11" t="s">
        <v>1136</v>
      </c>
      <c r="B1105" s="11">
        <v>1993</v>
      </c>
      <c r="C1105" s="11" t="s">
        <v>30</v>
      </c>
      <c r="D1105" s="29">
        <v>1</v>
      </c>
      <c r="E1105" s="11">
        <v>0</v>
      </c>
      <c r="F1105" s="20">
        <v>9010.2000000000007</v>
      </c>
      <c r="G1105" s="11" t="s">
        <v>11</v>
      </c>
      <c r="H1105" s="11" t="s">
        <v>12</v>
      </c>
      <c r="I1105" s="11" t="s">
        <v>535</v>
      </c>
      <c r="J1105" s="33" t="str">
        <f t="shared" si="34"/>
        <v>01-Dec-1993</v>
      </c>
      <c r="K1105" s="11">
        <f t="shared" si="35"/>
        <v>29</v>
      </c>
    </row>
    <row r="1106" spans="1:11" x14ac:dyDescent="0.25">
      <c r="A1106" s="11" t="s">
        <v>1137</v>
      </c>
      <c r="B1106" s="11">
        <v>1972</v>
      </c>
      <c r="C1106" s="11" t="s">
        <v>30</v>
      </c>
      <c r="D1106" s="29">
        <v>7</v>
      </c>
      <c r="E1106" s="11">
        <v>1</v>
      </c>
      <c r="F1106" s="20">
        <v>9048.0300000000007</v>
      </c>
      <c r="G1106" s="11" t="s">
        <v>11</v>
      </c>
      <c r="H1106" s="11" t="s">
        <v>11</v>
      </c>
      <c r="I1106" s="11" t="s">
        <v>13</v>
      </c>
      <c r="J1106" s="33" t="str">
        <f t="shared" si="34"/>
        <v>07-Dec-1972</v>
      </c>
      <c r="K1106" s="11">
        <f t="shared" si="35"/>
        <v>50</v>
      </c>
    </row>
    <row r="1107" spans="1:11" x14ac:dyDescent="0.25">
      <c r="A1107" s="11" t="s">
        <v>1138</v>
      </c>
      <c r="B1107" s="11">
        <v>1972</v>
      </c>
      <c r="C1107" s="11" t="s">
        <v>30</v>
      </c>
      <c r="D1107" s="29">
        <v>2</v>
      </c>
      <c r="E1107" s="11">
        <v>1</v>
      </c>
      <c r="F1107" s="20">
        <v>9058.73</v>
      </c>
      <c r="G1107" s="11" t="s">
        <v>12</v>
      </c>
      <c r="H1107" s="11" t="s">
        <v>11</v>
      </c>
      <c r="I1107" s="11" t="s">
        <v>13</v>
      </c>
      <c r="J1107" s="33" t="str">
        <f t="shared" si="34"/>
        <v>02-Dec-1972</v>
      </c>
      <c r="K1107" s="11">
        <f t="shared" si="35"/>
        <v>50</v>
      </c>
    </row>
    <row r="1108" spans="1:11" x14ac:dyDescent="0.25">
      <c r="A1108" s="11" t="s">
        <v>1139</v>
      </c>
      <c r="B1108" s="11">
        <v>1977</v>
      </c>
      <c r="C1108" s="11" t="s">
        <v>15</v>
      </c>
      <c r="D1108" s="29">
        <v>4</v>
      </c>
      <c r="E1108" s="11">
        <v>2</v>
      </c>
      <c r="F1108" s="20">
        <v>9095.07</v>
      </c>
      <c r="G1108" s="11" t="s">
        <v>11</v>
      </c>
      <c r="H1108" s="11" t="s">
        <v>11</v>
      </c>
      <c r="I1108" s="11" t="s">
        <v>247</v>
      </c>
      <c r="J1108" s="33" t="str">
        <f t="shared" si="34"/>
        <v>04-Nov-1977</v>
      </c>
      <c r="K1108" s="11">
        <f t="shared" si="35"/>
        <v>45</v>
      </c>
    </row>
    <row r="1109" spans="1:11" x14ac:dyDescent="0.25">
      <c r="A1109" s="11" t="s">
        <v>1140</v>
      </c>
      <c r="B1109" s="11">
        <v>1965</v>
      </c>
      <c r="C1109" s="11" t="s">
        <v>15</v>
      </c>
      <c r="D1109" s="29">
        <v>9</v>
      </c>
      <c r="E1109" s="11">
        <v>0</v>
      </c>
      <c r="F1109" s="20">
        <v>9095.94</v>
      </c>
      <c r="G1109" s="11" t="s">
        <v>12</v>
      </c>
      <c r="H1109" s="11" t="s">
        <v>16</v>
      </c>
      <c r="I1109" s="11" t="s">
        <v>42</v>
      </c>
      <c r="J1109" s="33" t="str">
        <f t="shared" si="34"/>
        <v>09-Nov-1965</v>
      </c>
      <c r="K1109" s="11">
        <f t="shared" si="35"/>
        <v>57</v>
      </c>
    </row>
    <row r="1110" spans="1:11" x14ac:dyDescent="0.25">
      <c r="A1110" s="11" t="s">
        <v>1141</v>
      </c>
      <c r="B1110" s="11">
        <v>1977</v>
      </c>
      <c r="C1110" s="11" t="s">
        <v>30</v>
      </c>
      <c r="D1110" s="29">
        <v>2</v>
      </c>
      <c r="E1110" s="11">
        <v>3</v>
      </c>
      <c r="F1110" s="20">
        <v>9101.7999999999993</v>
      </c>
      <c r="G1110" s="11" t="s">
        <v>11</v>
      </c>
      <c r="H1110" s="11" t="s">
        <v>16</v>
      </c>
      <c r="I1110" s="11" t="s">
        <v>42</v>
      </c>
      <c r="J1110" s="33" t="str">
        <f t="shared" si="34"/>
        <v>02-Dec-1977</v>
      </c>
      <c r="K1110" s="11">
        <f t="shared" si="35"/>
        <v>45</v>
      </c>
    </row>
    <row r="1111" spans="1:11" x14ac:dyDescent="0.25">
      <c r="A1111" s="11" t="s">
        <v>1142</v>
      </c>
      <c r="B1111" s="11">
        <v>1970</v>
      </c>
      <c r="C1111" s="11" t="s">
        <v>35</v>
      </c>
      <c r="D1111" s="29">
        <v>12</v>
      </c>
      <c r="E1111" s="11">
        <v>0</v>
      </c>
      <c r="F1111" s="20">
        <v>9140.9500000000007</v>
      </c>
      <c r="G1111" s="11" t="s">
        <v>12</v>
      </c>
      <c r="H1111" s="11" t="s">
        <v>12</v>
      </c>
      <c r="I1111" s="11" t="s">
        <v>13</v>
      </c>
      <c r="J1111" s="33" t="str">
        <f t="shared" si="34"/>
        <v>12-Aug-1970</v>
      </c>
      <c r="K1111" s="11">
        <f t="shared" si="35"/>
        <v>52</v>
      </c>
    </row>
    <row r="1112" spans="1:11" x14ac:dyDescent="0.25">
      <c r="A1112" s="11" t="s">
        <v>1143</v>
      </c>
      <c r="B1112" s="11">
        <v>1970</v>
      </c>
      <c r="C1112" s="11" t="s">
        <v>37</v>
      </c>
      <c r="D1112" s="29">
        <v>18</v>
      </c>
      <c r="E1112" s="11">
        <v>0</v>
      </c>
      <c r="F1112" s="20">
        <v>9144.57</v>
      </c>
      <c r="G1112" s="11" t="s">
        <v>12</v>
      </c>
      <c r="H1112" s="11" t="s">
        <v>11</v>
      </c>
      <c r="I1112" s="11" t="s">
        <v>42</v>
      </c>
      <c r="J1112" s="33" t="str">
        <f t="shared" si="34"/>
        <v>18-Oct-1970</v>
      </c>
      <c r="K1112" s="11">
        <f t="shared" si="35"/>
        <v>52</v>
      </c>
    </row>
    <row r="1113" spans="1:11" x14ac:dyDescent="0.25">
      <c r="A1113" s="11" t="s">
        <v>1144</v>
      </c>
      <c r="B1113" s="11">
        <v>1982</v>
      </c>
      <c r="C1113" s="11" t="s">
        <v>30</v>
      </c>
      <c r="D1113" s="29">
        <v>8</v>
      </c>
      <c r="E1113" s="11">
        <v>3</v>
      </c>
      <c r="F1113" s="20">
        <v>9147.5</v>
      </c>
      <c r="G1113" s="11" t="s">
        <v>11</v>
      </c>
      <c r="H1113" s="11" t="s">
        <v>16</v>
      </c>
      <c r="I1113" s="11" t="s">
        <v>23</v>
      </c>
      <c r="J1113" s="33" t="str">
        <f t="shared" si="34"/>
        <v>08-Dec-1982</v>
      </c>
      <c r="K1113" s="11">
        <f t="shared" si="35"/>
        <v>40</v>
      </c>
    </row>
    <row r="1114" spans="1:11" x14ac:dyDescent="0.25">
      <c r="A1114" s="11" t="s">
        <v>1145</v>
      </c>
      <c r="B1114" s="11">
        <v>1990</v>
      </c>
      <c r="C1114" s="11" t="s">
        <v>35</v>
      </c>
      <c r="D1114" s="29">
        <v>23</v>
      </c>
      <c r="E1114" s="11">
        <v>3</v>
      </c>
      <c r="F1114" s="20">
        <v>9159.51</v>
      </c>
      <c r="G1114" s="11" t="s">
        <v>11</v>
      </c>
      <c r="H1114" s="11" t="s">
        <v>11</v>
      </c>
      <c r="I1114" s="11" t="s">
        <v>300</v>
      </c>
      <c r="J1114" s="33" t="str">
        <f t="shared" si="34"/>
        <v>23-Aug-1990</v>
      </c>
      <c r="K1114" s="11">
        <f t="shared" si="35"/>
        <v>32</v>
      </c>
    </row>
    <row r="1115" spans="1:11" x14ac:dyDescent="0.25">
      <c r="A1115" s="11" t="s">
        <v>1146</v>
      </c>
      <c r="B1115" s="11">
        <v>1970</v>
      </c>
      <c r="C1115" s="11" t="s">
        <v>37</v>
      </c>
      <c r="D1115" s="29">
        <v>24</v>
      </c>
      <c r="E1115" s="11">
        <v>0</v>
      </c>
      <c r="F1115" s="20">
        <v>9171.75</v>
      </c>
      <c r="G1115" s="11" t="s">
        <v>11</v>
      </c>
      <c r="H1115" s="11" t="s">
        <v>11</v>
      </c>
      <c r="I1115" s="11" t="s">
        <v>23</v>
      </c>
      <c r="J1115" s="33" t="str">
        <f t="shared" si="34"/>
        <v>24-Oct-1970</v>
      </c>
      <c r="K1115" s="11">
        <f t="shared" si="35"/>
        <v>52</v>
      </c>
    </row>
    <row r="1116" spans="1:11" x14ac:dyDescent="0.25">
      <c r="A1116" s="11" t="s">
        <v>1147</v>
      </c>
      <c r="B1116" s="11">
        <v>1971</v>
      </c>
      <c r="C1116" s="11" t="s">
        <v>30</v>
      </c>
      <c r="D1116" s="29">
        <v>29</v>
      </c>
      <c r="E1116" s="11">
        <v>0</v>
      </c>
      <c r="F1116" s="20">
        <v>9174.14</v>
      </c>
      <c r="G1116" s="11" t="s">
        <v>12</v>
      </c>
      <c r="H1116" s="11" t="s">
        <v>16</v>
      </c>
      <c r="I1116" s="11" t="s">
        <v>23</v>
      </c>
      <c r="J1116" s="33" t="str">
        <f t="shared" si="34"/>
        <v>29-Dec-1971</v>
      </c>
      <c r="K1116" s="11">
        <f t="shared" si="35"/>
        <v>51</v>
      </c>
    </row>
    <row r="1117" spans="1:11" x14ac:dyDescent="0.25">
      <c r="A1117" s="11" t="s">
        <v>1148</v>
      </c>
      <c r="B1117" s="11">
        <v>1973</v>
      </c>
      <c r="C1117" s="11" t="s">
        <v>30</v>
      </c>
      <c r="D1117" s="29">
        <v>25</v>
      </c>
      <c r="E1117" s="11">
        <v>1</v>
      </c>
      <c r="F1117" s="20">
        <v>9182.17</v>
      </c>
      <c r="G1117" s="11" t="s">
        <v>11</v>
      </c>
      <c r="H1117" s="11" t="s">
        <v>12</v>
      </c>
      <c r="I1117" s="11" t="s">
        <v>42</v>
      </c>
      <c r="J1117" s="33" t="str">
        <f t="shared" si="34"/>
        <v>25-Dec-1973</v>
      </c>
      <c r="K1117" s="11">
        <f t="shared" si="35"/>
        <v>49</v>
      </c>
    </row>
    <row r="1118" spans="1:11" x14ac:dyDescent="0.25">
      <c r="A1118" s="11" t="s">
        <v>1149</v>
      </c>
      <c r="B1118" s="11">
        <v>1976</v>
      </c>
      <c r="C1118" s="11" t="s">
        <v>20</v>
      </c>
      <c r="D1118" s="29">
        <v>10</v>
      </c>
      <c r="E1118" s="11">
        <v>2</v>
      </c>
      <c r="F1118" s="20">
        <v>9193.84</v>
      </c>
      <c r="G1118" s="11" t="s">
        <v>11</v>
      </c>
      <c r="H1118" s="11" t="s">
        <v>16</v>
      </c>
      <c r="I1118" s="11" t="s">
        <v>23</v>
      </c>
      <c r="J1118" s="33" t="str">
        <f t="shared" si="34"/>
        <v>10-Sep-1976</v>
      </c>
      <c r="K1118" s="11">
        <f t="shared" si="35"/>
        <v>46</v>
      </c>
    </row>
    <row r="1119" spans="1:11" x14ac:dyDescent="0.25">
      <c r="A1119" s="11" t="s">
        <v>1150</v>
      </c>
      <c r="B1119" s="11">
        <v>1986</v>
      </c>
      <c r="C1119" s="11" t="s">
        <v>30</v>
      </c>
      <c r="D1119" s="29">
        <v>25</v>
      </c>
      <c r="E1119" s="11">
        <v>3</v>
      </c>
      <c r="F1119" s="20">
        <v>9210.06</v>
      </c>
      <c r="G1119" s="11" t="s">
        <v>11</v>
      </c>
      <c r="H1119" s="11" t="s">
        <v>12</v>
      </c>
      <c r="I1119" s="11" t="s">
        <v>300</v>
      </c>
      <c r="J1119" s="33" t="str">
        <f t="shared" si="34"/>
        <v>25-Dec-1986</v>
      </c>
      <c r="K1119" s="11">
        <f t="shared" si="35"/>
        <v>36</v>
      </c>
    </row>
    <row r="1120" spans="1:11" x14ac:dyDescent="0.25">
      <c r="A1120" s="11" t="s">
        <v>1151</v>
      </c>
      <c r="B1120" s="11">
        <v>1981</v>
      </c>
      <c r="C1120" s="11" t="s">
        <v>30</v>
      </c>
      <c r="D1120" s="29">
        <v>5</v>
      </c>
      <c r="E1120" s="11">
        <v>5</v>
      </c>
      <c r="F1120" s="20">
        <v>9222.4</v>
      </c>
      <c r="G1120" s="11" t="s">
        <v>11</v>
      </c>
      <c r="H1120" s="11" t="s">
        <v>12</v>
      </c>
      <c r="I1120" s="11" t="s">
        <v>166</v>
      </c>
      <c r="J1120" s="33" t="str">
        <f t="shared" si="34"/>
        <v>05-Dec-1981</v>
      </c>
      <c r="K1120" s="11">
        <f t="shared" si="35"/>
        <v>41</v>
      </c>
    </row>
    <row r="1121" spans="1:11" x14ac:dyDescent="0.25">
      <c r="A1121" s="11" t="s">
        <v>1152</v>
      </c>
      <c r="B1121" s="11">
        <v>1975</v>
      </c>
      <c r="C1121" s="11" t="s">
        <v>30</v>
      </c>
      <c r="D1121" s="29">
        <v>6</v>
      </c>
      <c r="E1121" s="11">
        <v>2</v>
      </c>
      <c r="F1121" s="20">
        <v>9225.26</v>
      </c>
      <c r="G1121" s="11" t="s">
        <v>12</v>
      </c>
      <c r="H1121" s="11" t="s">
        <v>12</v>
      </c>
      <c r="I1121" s="11" t="s">
        <v>164</v>
      </c>
      <c r="J1121" s="33" t="str">
        <f t="shared" si="34"/>
        <v>06-Dec-1975</v>
      </c>
      <c r="K1121" s="11">
        <f t="shared" si="35"/>
        <v>47</v>
      </c>
    </row>
    <row r="1122" spans="1:11" x14ac:dyDescent="0.25">
      <c r="A1122" s="11" t="s">
        <v>1153</v>
      </c>
      <c r="B1122" s="11">
        <v>1980</v>
      </c>
      <c r="C1122" s="11" t="s">
        <v>37</v>
      </c>
      <c r="D1122" s="29">
        <v>5</v>
      </c>
      <c r="E1122" s="11">
        <v>2</v>
      </c>
      <c r="F1122" s="20">
        <v>9247.94</v>
      </c>
      <c r="G1122" s="11" t="s">
        <v>11</v>
      </c>
      <c r="H1122" s="11" t="s">
        <v>16</v>
      </c>
      <c r="I1122" s="11" t="s">
        <v>300</v>
      </c>
      <c r="J1122" s="33" t="str">
        <f t="shared" si="34"/>
        <v>05-Oct-1980</v>
      </c>
      <c r="K1122" s="11">
        <f t="shared" si="35"/>
        <v>42</v>
      </c>
    </row>
    <row r="1123" spans="1:11" x14ac:dyDescent="0.25">
      <c r="A1123" s="11" t="s">
        <v>1154</v>
      </c>
      <c r="B1123" s="11">
        <v>1974</v>
      </c>
      <c r="C1123" s="11" t="s">
        <v>35</v>
      </c>
      <c r="D1123" s="29">
        <v>21</v>
      </c>
      <c r="E1123" s="11">
        <v>1</v>
      </c>
      <c r="F1123" s="20">
        <v>9249.5</v>
      </c>
      <c r="G1123" s="11" t="s">
        <v>11</v>
      </c>
      <c r="H1123" s="11" t="s">
        <v>16</v>
      </c>
      <c r="I1123" s="11" t="s">
        <v>23</v>
      </c>
      <c r="J1123" s="33" t="str">
        <f t="shared" si="34"/>
        <v>21-Aug-1974</v>
      </c>
      <c r="K1123" s="11">
        <f t="shared" si="35"/>
        <v>48</v>
      </c>
    </row>
    <row r="1124" spans="1:11" x14ac:dyDescent="0.25">
      <c r="A1124" s="11" t="s">
        <v>1155</v>
      </c>
      <c r="B1124" s="11">
        <v>1971</v>
      </c>
      <c r="C1124" s="11" t="s">
        <v>35</v>
      </c>
      <c r="D1124" s="29">
        <v>6</v>
      </c>
      <c r="E1124" s="11">
        <v>0</v>
      </c>
      <c r="F1124" s="20">
        <v>9264.7999999999993</v>
      </c>
      <c r="G1124" s="11" t="s">
        <v>11</v>
      </c>
      <c r="H1124" s="11" t="s">
        <v>16</v>
      </c>
      <c r="I1124" s="11" t="s">
        <v>42</v>
      </c>
      <c r="J1124" s="33" t="str">
        <f t="shared" si="34"/>
        <v>06-Aug-1971</v>
      </c>
      <c r="K1124" s="11">
        <f t="shared" si="35"/>
        <v>51</v>
      </c>
    </row>
    <row r="1125" spans="1:11" x14ac:dyDescent="0.25">
      <c r="A1125" s="11" t="s">
        <v>1156</v>
      </c>
      <c r="B1125" s="11">
        <v>1973</v>
      </c>
      <c r="C1125" s="11" t="s">
        <v>37</v>
      </c>
      <c r="D1125" s="29">
        <v>27</v>
      </c>
      <c r="E1125" s="11">
        <v>1</v>
      </c>
      <c r="F1125" s="20">
        <v>9282.48</v>
      </c>
      <c r="G1125" s="11" t="s">
        <v>12</v>
      </c>
      <c r="H1125" s="11" t="s">
        <v>11</v>
      </c>
      <c r="I1125" s="11" t="s">
        <v>168</v>
      </c>
      <c r="J1125" s="33" t="str">
        <f t="shared" si="34"/>
        <v>27-Oct-1973</v>
      </c>
      <c r="K1125" s="11">
        <f t="shared" si="35"/>
        <v>49</v>
      </c>
    </row>
    <row r="1126" spans="1:11" x14ac:dyDescent="0.25">
      <c r="A1126" s="11" t="s">
        <v>1157</v>
      </c>
      <c r="B1126" s="11">
        <v>1971</v>
      </c>
      <c r="C1126" s="11" t="s">
        <v>10</v>
      </c>
      <c r="D1126" s="29">
        <v>2</v>
      </c>
      <c r="E1126" s="11">
        <v>0</v>
      </c>
      <c r="F1126" s="20">
        <v>9283.56</v>
      </c>
      <c r="G1126" s="11" t="s">
        <v>11</v>
      </c>
      <c r="H1126" s="11" t="s">
        <v>12</v>
      </c>
      <c r="I1126" s="11" t="s">
        <v>13</v>
      </c>
      <c r="J1126" s="33" t="str">
        <f t="shared" si="34"/>
        <v>02-Jul-1971</v>
      </c>
      <c r="K1126" s="11">
        <f t="shared" si="35"/>
        <v>51</v>
      </c>
    </row>
    <row r="1127" spans="1:11" x14ac:dyDescent="0.25">
      <c r="A1127" s="11" t="s">
        <v>1158</v>
      </c>
      <c r="B1127" s="11">
        <v>1969</v>
      </c>
      <c r="C1127" s="11" t="s">
        <v>15</v>
      </c>
      <c r="D1127" s="29">
        <v>26</v>
      </c>
      <c r="E1127" s="11">
        <v>0</v>
      </c>
      <c r="F1127" s="20">
        <v>9285.8700000000008</v>
      </c>
      <c r="G1127" s="11" t="s">
        <v>11</v>
      </c>
      <c r="H1127" s="11" t="s">
        <v>12</v>
      </c>
      <c r="I1127" s="11" t="s">
        <v>13</v>
      </c>
      <c r="J1127" s="33" t="str">
        <f t="shared" si="34"/>
        <v>26-Nov-1969</v>
      </c>
      <c r="K1127" s="11">
        <f t="shared" si="35"/>
        <v>53</v>
      </c>
    </row>
    <row r="1128" spans="1:11" x14ac:dyDescent="0.25">
      <c r="A1128" s="11" t="s">
        <v>1159</v>
      </c>
      <c r="B1128" s="11">
        <v>1973</v>
      </c>
      <c r="C1128" s="11" t="s">
        <v>37</v>
      </c>
      <c r="D1128" s="29">
        <v>16</v>
      </c>
      <c r="E1128" s="11">
        <v>1</v>
      </c>
      <c r="F1128" s="20">
        <v>9288.0300000000007</v>
      </c>
      <c r="G1128" s="11" t="s">
        <v>11</v>
      </c>
      <c r="H1128" s="11" t="s">
        <v>12</v>
      </c>
      <c r="I1128" s="11" t="s">
        <v>170</v>
      </c>
      <c r="J1128" s="33" t="str">
        <f t="shared" si="34"/>
        <v>16-Oct-1973</v>
      </c>
      <c r="K1128" s="11">
        <f t="shared" si="35"/>
        <v>49</v>
      </c>
    </row>
    <row r="1129" spans="1:11" x14ac:dyDescent="0.25">
      <c r="A1129" s="11" t="s">
        <v>1160</v>
      </c>
      <c r="B1129" s="11">
        <v>1973</v>
      </c>
      <c r="C1129" s="11" t="s">
        <v>20</v>
      </c>
      <c r="D1129" s="29">
        <v>18</v>
      </c>
      <c r="E1129" s="11">
        <v>1</v>
      </c>
      <c r="F1129" s="20">
        <v>9290.14</v>
      </c>
      <c r="G1129" s="11" t="s">
        <v>12</v>
      </c>
      <c r="H1129" s="11" t="s">
        <v>12</v>
      </c>
      <c r="I1129" s="11" t="s">
        <v>168</v>
      </c>
      <c r="J1129" s="33" t="str">
        <f t="shared" si="34"/>
        <v>18-Sep-1973</v>
      </c>
      <c r="K1129" s="11">
        <f t="shared" si="35"/>
        <v>49</v>
      </c>
    </row>
    <row r="1130" spans="1:11" x14ac:dyDescent="0.25">
      <c r="A1130" s="11" t="s">
        <v>1161</v>
      </c>
      <c r="B1130" s="11">
        <v>1976</v>
      </c>
      <c r="C1130" s="11" t="s">
        <v>15</v>
      </c>
      <c r="D1130" s="29">
        <v>3</v>
      </c>
      <c r="E1130" s="11">
        <v>3</v>
      </c>
      <c r="F1130" s="20">
        <v>9301.89</v>
      </c>
      <c r="G1130" s="11" t="s">
        <v>11</v>
      </c>
      <c r="H1130" s="11" t="s">
        <v>16</v>
      </c>
      <c r="I1130" s="11" t="s">
        <v>23</v>
      </c>
      <c r="J1130" s="33" t="str">
        <f t="shared" si="34"/>
        <v>03-Nov-1976</v>
      </c>
      <c r="K1130" s="11">
        <f t="shared" si="35"/>
        <v>46</v>
      </c>
    </row>
    <row r="1131" spans="1:11" x14ac:dyDescent="0.25">
      <c r="A1131" s="11" t="s">
        <v>1162</v>
      </c>
      <c r="B1131" s="11">
        <v>1973</v>
      </c>
      <c r="C1131" s="11" t="s">
        <v>37</v>
      </c>
      <c r="D1131" s="29">
        <v>16</v>
      </c>
      <c r="E1131" s="11">
        <v>2</v>
      </c>
      <c r="F1131" s="20">
        <v>9304.7000000000007</v>
      </c>
      <c r="G1131" s="11" t="s">
        <v>12</v>
      </c>
      <c r="H1131" s="11" t="s">
        <v>12</v>
      </c>
      <c r="I1131" s="11" t="s">
        <v>13</v>
      </c>
      <c r="J1131" s="33" t="str">
        <f t="shared" si="34"/>
        <v>16-Oct-1973</v>
      </c>
      <c r="K1131" s="11">
        <f t="shared" si="35"/>
        <v>49</v>
      </c>
    </row>
    <row r="1132" spans="1:11" x14ac:dyDescent="0.25">
      <c r="A1132" s="11" t="s">
        <v>1163</v>
      </c>
      <c r="B1132" s="11">
        <v>1963</v>
      </c>
      <c r="C1132" s="11" t="s">
        <v>18</v>
      </c>
      <c r="D1132" s="29">
        <v>8</v>
      </c>
      <c r="E1132" s="11">
        <v>0</v>
      </c>
      <c r="F1132" s="20">
        <v>9310.81</v>
      </c>
      <c r="G1132" s="11" t="s">
        <v>12</v>
      </c>
      <c r="H1132" s="11" t="s">
        <v>16</v>
      </c>
      <c r="I1132" s="11" t="s">
        <v>13</v>
      </c>
      <c r="J1132" s="33" t="str">
        <f t="shared" si="34"/>
        <v>08-Jun-1963</v>
      </c>
      <c r="K1132" s="11">
        <f t="shared" si="35"/>
        <v>60</v>
      </c>
    </row>
    <row r="1133" spans="1:11" x14ac:dyDescent="0.25">
      <c r="A1133" s="11" t="s">
        <v>1164</v>
      </c>
      <c r="B1133" s="11">
        <v>1977</v>
      </c>
      <c r="C1133" s="11" t="s">
        <v>37</v>
      </c>
      <c r="D1133" s="29">
        <v>12</v>
      </c>
      <c r="E1133" s="11">
        <v>2</v>
      </c>
      <c r="F1133" s="20">
        <v>9315.41</v>
      </c>
      <c r="G1133" s="11" t="s">
        <v>11</v>
      </c>
      <c r="H1133" s="11" t="s">
        <v>16</v>
      </c>
      <c r="I1133" s="11" t="s">
        <v>247</v>
      </c>
      <c r="J1133" s="33" t="str">
        <f t="shared" si="34"/>
        <v>12-Oct-1977</v>
      </c>
      <c r="K1133" s="11">
        <f t="shared" si="35"/>
        <v>45</v>
      </c>
    </row>
    <row r="1134" spans="1:11" x14ac:dyDescent="0.25">
      <c r="A1134" s="11" t="s">
        <v>1165</v>
      </c>
      <c r="B1134" s="11">
        <v>1988</v>
      </c>
      <c r="C1134" s="11" t="s">
        <v>10</v>
      </c>
      <c r="D1134" s="29">
        <v>9</v>
      </c>
      <c r="E1134" s="11">
        <v>3</v>
      </c>
      <c r="F1134" s="20">
        <v>9320.26</v>
      </c>
      <c r="G1134" s="11" t="s">
        <v>11</v>
      </c>
      <c r="H1134" s="11" t="s">
        <v>16</v>
      </c>
      <c r="I1134" s="11" t="s">
        <v>23</v>
      </c>
      <c r="J1134" s="33" t="str">
        <f t="shared" si="34"/>
        <v>09-Jul-1988</v>
      </c>
      <c r="K1134" s="11">
        <f t="shared" si="35"/>
        <v>34</v>
      </c>
    </row>
    <row r="1135" spans="1:11" x14ac:dyDescent="0.25">
      <c r="A1135" s="11" t="s">
        <v>1166</v>
      </c>
      <c r="B1135" s="11">
        <v>1996</v>
      </c>
      <c r="C1135" s="11" t="s">
        <v>37</v>
      </c>
      <c r="D1135" s="29">
        <v>12</v>
      </c>
      <c r="E1135" s="11">
        <v>0</v>
      </c>
      <c r="F1135" s="20">
        <v>9338.61</v>
      </c>
      <c r="G1135" s="11" t="s">
        <v>11</v>
      </c>
      <c r="H1135" s="11" t="s">
        <v>16</v>
      </c>
      <c r="I1135" s="11" t="s">
        <v>535</v>
      </c>
      <c r="J1135" s="33" t="str">
        <f t="shared" si="34"/>
        <v>12-Oct-1996</v>
      </c>
      <c r="K1135" s="11">
        <f t="shared" si="35"/>
        <v>26</v>
      </c>
    </row>
    <row r="1136" spans="1:11" x14ac:dyDescent="0.25">
      <c r="A1136" s="11" t="s">
        <v>1167</v>
      </c>
      <c r="B1136" s="11">
        <v>1988</v>
      </c>
      <c r="C1136" s="11" t="s">
        <v>10</v>
      </c>
      <c r="D1136" s="29">
        <v>1</v>
      </c>
      <c r="E1136" s="11">
        <v>3</v>
      </c>
      <c r="F1136" s="20">
        <v>9344.2000000000007</v>
      </c>
      <c r="G1136" s="11" t="s">
        <v>11</v>
      </c>
      <c r="H1136" s="11" t="s">
        <v>16</v>
      </c>
      <c r="I1136" s="11" t="s">
        <v>300</v>
      </c>
      <c r="J1136" s="33" t="str">
        <f t="shared" si="34"/>
        <v>01-Jul-1988</v>
      </c>
      <c r="K1136" s="11">
        <f t="shared" si="35"/>
        <v>34</v>
      </c>
    </row>
    <row r="1137" spans="1:11" x14ac:dyDescent="0.25">
      <c r="A1137" s="11" t="s">
        <v>1168</v>
      </c>
      <c r="B1137" s="11">
        <v>1971</v>
      </c>
      <c r="C1137" s="11" t="s">
        <v>37</v>
      </c>
      <c r="D1137" s="29">
        <v>8</v>
      </c>
      <c r="E1137" s="11">
        <v>0</v>
      </c>
      <c r="F1137" s="20">
        <v>9361.33</v>
      </c>
      <c r="G1137" s="11" t="s">
        <v>12</v>
      </c>
      <c r="H1137" s="11" t="s">
        <v>16</v>
      </c>
      <c r="I1137" s="11" t="s">
        <v>168</v>
      </c>
      <c r="J1137" s="33" t="str">
        <f t="shared" si="34"/>
        <v>08-Oct-1971</v>
      </c>
      <c r="K1137" s="11">
        <f t="shared" si="35"/>
        <v>51</v>
      </c>
    </row>
    <row r="1138" spans="1:11" x14ac:dyDescent="0.25">
      <c r="A1138" s="11" t="s">
        <v>1169</v>
      </c>
      <c r="B1138" s="11">
        <v>1969</v>
      </c>
      <c r="C1138" s="11" t="s">
        <v>15</v>
      </c>
      <c r="D1138" s="29">
        <v>24</v>
      </c>
      <c r="E1138" s="11">
        <v>0</v>
      </c>
      <c r="F1138" s="20">
        <v>9377.4500000000007</v>
      </c>
      <c r="G1138" s="11" t="s">
        <v>11</v>
      </c>
      <c r="H1138" s="11" t="s">
        <v>12</v>
      </c>
      <c r="I1138" s="11" t="s">
        <v>13</v>
      </c>
      <c r="J1138" s="33" t="str">
        <f t="shared" si="34"/>
        <v>24-Nov-1969</v>
      </c>
      <c r="K1138" s="11">
        <f t="shared" si="35"/>
        <v>53</v>
      </c>
    </row>
    <row r="1139" spans="1:11" x14ac:dyDescent="0.25">
      <c r="A1139" s="11" t="s">
        <v>1170</v>
      </c>
      <c r="B1139" s="11">
        <v>1971</v>
      </c>
      <c r="C1139" s="11" t="s">
        <v>15</v>
      </c>
      <c r="D1139" s="29">
        <v>26</v>
      </c>
      <c r="E1139" s="11">
        <v>1</v>
      </c>
      <c r="F1139" s="20">
        <v>9377.9</v>
      </c>
      <c r="G1139" s="11" t="s">
        <v>11</v>
      </c>
      <c r="H1139" s="11" t="s">
        <v>16</v>
      </c>
      <c r="I1139" s="11" t="s">
        <v>13</v>
      </c>
      <c r="J1139" s="33" t="str">
        <f t="shared" si="34"/>
        <v>26-Nov-1971</v>
      </c>
      <c r="K1139" s="11">
        <f t="shared" si="35"/>
        <v>51</v>
      </c>
    </row>
    <row r="1140" spans="1:11" x14ac:dyDescent="0.25">
      <c r="A1140" s="11" t="s">
        <v>1171</v>
      </c>
      <c r="B1140" s="11">
        <v>1975</v>
      </c>
      <c r="C1140" s="11" t="s">
        <v>30</v>
      </c>
      <c r="D1140" s="29">
        <v>2</v>
      </c>
      <c r="E1140" s="11">
        <v>1</v>
      </c>
      <c r="F1140" s="20">
        <v>9380.75</v>
      </c>
      <c r="G1140" s="11" t="s">
        <v>11</v>
      </c>
      <c r="H1140" s="11" t="s">
        <v>11</v>
      </c>
      <c r="I1140" s="11" t="s">
        <v>247</v>
      </c>
      <c r="J1140" s="33" t="str">
        <f t="shared" si="34"/>
        <v>02-Dec-1975</v>
      </c>
      <c r="K1140" s="11">
        <f t="shared" si="35"/>
        <v>47</v>
      </c>
    </row>
    <row r="1141" spans="1:11" x14ac:dyDescent="0.25">
      <c r="A1141" s="11" t="s">
        <v>1172</v>
      </c>
      <c r="B1141" s="11">
        <v>1971</v>
      </c>
      <c r="C1141" s="11" t="s">
        <v>30</v>
      </c>
      <c r="D1141" s="29">
        <v>29</v>
      </c>
      <c r="E1141" s="11">
        <v>1</v>
      </c>
      <c r="F1141" s="20">
        <v>9386.16</v>
      </c>
      <c r="G1141" s="11" t="s">
        <v>12</v>
      </c>
      <c r="H1141" s="11" t="s">
        <v>11</v>
      </c>
      <c r="I1141" s="11" t="s">
        <v>13</v>
      </c>
      <c r="J1141" s="33" t="str">
        <f t="shared" si="34"/>
        <v>29-Dec-1971</v>
      </c>
      <c r="K1141" s="11">
        <f t="shared" si="35"/>
        <v>51</v>
      </c>
    </row>
    <row r="1142" spans="1:11" x14ac:dyDescent="0.25">
      <c r="A1142" s="11" t="s">
        <v>1173</v>
      </c>
      <c r="B1142" s="11">
        <v>1971</v>
      </c>
      <c r="C1142" s="11" t="s">
        <v>37</v>
      </c>
      <c r="D1142" s="29">
        <v>20</v>
      </c>
      <c r="E1142" s="11">
        <v>1</v>
      </c>
      <c r="F1142" s="20">
        <v>9391.35</v>
      </c>
      <c r="G1142" s="11" t="s">
        <v>12</v>
      </c>
      <c r="H1142" s="11" t="s">
        <v>12</v>
      </c>
      <c r="I1142" s="11" t="s">
        <v>42</v>
      </c>
      <c r="J1142" s="33" t="str">
        <f t="shared" si="34"/>
        <v>20-Oct-1971</v>
      </c>
      <c r="K1142" s="11">
        <f t="shared" si="35"/>
        <v>51</v>
      </c>
    </row>
    <row r="1143" spans="1:11" x14ac:dyDescent="0.25">
      <c r="A1143" s="11" t="s">
        <v>1174</v>
      </c>
      <c r="B1143" s="11">
        <v>1976</v>
      </c>
      <c r="C1143" s="11" t="s">
        <v>37</v>
      </c>
      <c r="D1143" s="29">
        <v>17</v>
      </c>
      <c r="E1143" s="11">
        <v>2</v>
      </c>
      <c r="F1143" s="20">
        <v>9411.01</v>
      </c>
      <c r="G1143" s="11" t="s">
        <v>11</v>
      </c>
      <c r="H1143" s="11" t="s">
        <v>12</v>
      </c>
      <c r="I1143" s="11" t="s">
        <v>247</v>
      </c>
      <c r="J1143" s="33" t="str">
        <f t="shared" si="34"/>
        <v>17-Oct-1976</v>
      </c>
      <c r="K1143" s="11">
        <f t="shared" si="35"/>
        <v>46</v>
      </c>
    </row>
    <row r="1144" spans="1:11" x14ac:dyDescent="0.25">
      <c r="A1144" s="11" t="s">
        <v>1175</v>
      </c>
      <c r="B1144" s="11">
        <v>1976</v>
      </c>
      <c r="C1144" s="11" t="s">
        <v>37</v>
      </c>
      <c r="D1144" s="29">
        <v>30</v>
      </c>
      <c r="E1144" s="11">
        <v>3</v>
      </c>
      <c r="F1144" s="20">
        <v>9414.92</v>
      </c>
      <c r="G1144" s="11" t="s">
        <v>11</v>
      </c>
      <c r="H1144" s="11" t="s">
        <v>11</v>
      </c>
      <c r="I1144" s="11" t="s">
        <v>42</v>
      </c>
      <c r="J1144" s="33" t="str">
        <f t="shared" si="34"/>
        <v>30-Oct-1976</v>
      </c>
      <c r="K1144" s="11">
        <f t="shared" si="35"/>
        <v>46</v>
      </c>
    </row>
    <row r="1145" spans="1:11" x14ac:dyDescent="0.25">
      <c r="A1145" s="11" t="s">
        <v>1176</v>
      </c>
      <c r="B1145" s="11">
        <v>1976</v>
      </c>
      <c r="C1145" s="11" t="s">
        <v>15</v>
      </c>
      <c r="D1145" s="29">
        <v>3</v>
      </c>
      <c r="E1145" s="11">
        <v>2</v>
      </c>
      <c r="F1145" s="20">
        <v>9432.93</v>
      </c>
      <c r="G1145" s="11" t="s">
        <v>11</v>
      </c>
      <c r="H1145" s="11" t="s">
        <v>16</v>
      </c>
      <c r="I1145" s="11" t="s">
        <v>247</v>
      </c>
      <c r="J1145" s="33" t="str">
        <f t="shared" si="34"/>
        <v>03-Nov-1976</v>
      </c>
      <c r="K1145" s="11">
        <f t="shared" si="35"/>
        <v>46</v>
      </c>
    </row>
    <row r="1146" spans="1:11" x14ac:dyDescent="0.25">
      <c r="A1146" s="11" t="s">
        <v>1177</v>
      </c>
      <c r="B1146" s="11">
        <v>1974</v>
      </c>
      <c r="C1146" s="11" t="s">
        <v>15</v>
      </c>
      <c r="D1146" s="29">
        <v>27</v>
      </c>
      <c r="E1146" s="11">
        <v>1</v>
      </c>
      <c r="F1146" s="20">
        <v>9447.25</v>
      </c>
      <c r="G1146" s="11" t="s">
        <v>11</v>
      </c>
      <c r="H1146" s="11" t="s">
        <v>16</v>
      </c>
      <c r="I1146" s="11" t="s">
        <v>247</v>
      </c>
      <c r="J1146" s="33" t="str">
        <f t="shared" si="34"/>
        <v>27-Nov-1974</v>
      </c>
      <c r="K1146" s="11">
        <f t="shared" si="35"/>
        <v>48</v>
      </c>
    </row>
    <row r="1147" spans="1:11" x14ac:dyDescent="0.25">
      <c r="A1147" s="11" t="s">
        <v>1178</v>
      </c>
      <c r="B1147" s="11">
        <v>1974</v>
      </c>
      <c r="C1147" s="11" t="s">
        <v>18</v>
      </c>
      <c r="D1147" s="29">
        <v>8</v>
      </c>
      <c r="E1147" s="11">
        <v>1</v>
      </c>
      <c r="F1147" s="20">
        <v>9447.3799999999992</v>
      </c>
      <c r="G1147" s="11" t="s">
        <v>11</v>
      </c>
      <c r="H1147" s="11" t="s">
        <v>12</v>
      </c>
      <c r="I1147" s="11" t="s">
        <v>247</v>
      </c>
      <c r="J1147" s="33" t="str">
        <f t="shared" si="34"/>
        <v>08-Jun-1974</v>
      </c>
      <c r="K1147" s="11">
        <f t="shared" si="35"/>
        <v>49</v>
      </c>
    </row>
    <row r="1148" spans="1:11" x14ac:dyDescent="0.25">
      <c r="A1148" s="11" t="s">
        <v>1179</v>
      </c>
      <c r="B1148" s="11">
        <v>1987</v>
      </c>
      <c r="C1148" s="11" t="s">
        <v>15</v>
      </c>
      <c r="D1148" s="29">
        <v>14</v>
      </c>
      <c r="E1148" s="11">
        <v>3</v>
      </c>
      <c r="F1148" s="20">
        <v>9448.42</v>
      </c>
      <c r="G1148" s="11" t="s">
        <v>11</v>
      </c>
      <c r="H1148" s="11" t="s">
        <v>12</v>
      </c>
      <c r="I1148" s="11" t="s">
        <v>300</v>
      </c>
      <c r="J1148" s="33" t="str">
        <f t="shared" si="34"/>
        <v>14-Nov-1987</v>
      </c>
      <c r="K1148" s="11">
        <f t="shared" si="35"/>
        <v>35</v>
      </c>
    </row>
    <row r="1149" spans="1:11" x14ac:dyDescent="0.25">
      <c r="A1149" s="11" t="s">
        <v>1180</v>
      </c>
      <c r="B1149" s="11">
        <v>1979</v>
      </c>
      <c r="C1149" s="11" t="s">
        <v>10</v>
      </c>
      <c r="D1149" s="29">
        <v>17</v>
      </c>
      <c r="E1149" s="11">
        <v>2</v>
      </c>
      <c r="F1149" s="20">
        <v>9453.92</v>
      </c>
      <c r="G1149" s="11" t="s">
        <v>11</v>
      </c>
      <c r="H1149" s="11" t="s">
        <v>11</v>
      </c>
      <c r="I1149" s="11" t="s">
        <v>300</v>
      </c>
      <c r="J1149" s="33" t="str">
        <f t="shared" si="34"/>
        <v>17-Jul-1979</v>
      </c>
      <c r="K1149" s="11">
        <f t="shared" si="35"/>
        <v>43</v>
      </c>
    </row>
    <row r="1150" spans="1:11" x14ac:dyDescent="0.25">
      <c r="A1150" s="11" t="s">
        <v>1181</v>
      </c>
      <c r="B1150" s="11">
        <v>1969</v>
      </c>
      <c r="C1150" s="11" t="s">
        <v>18</v>
      </c>
      <c r="D1150" s="29">
        <v>4</v>
      </c>
      <c r="E1150" s="11">
        <v>0</v>
      </c>
      <c r="F1150" s="20">
        <v>9487.64</v>
      </c>
      <c r="G1150" s="11" t="s">
        <v>11</v>
      </c>
      <c r="H1150" s="11" t="s">
        <v>11</v>
      </c>
      <c r="I1150" s="11" t="s">
        <v>13</v>
      </c>
      <c r="J1150" s="33" t="str">
        <f t="shared" si="34"/>
        <v>04-Jun-1969</v>
      </c>
      <c r="K1150" s="11">
        <f t="shared" si="35"/>
        <v>54</v>
      </c>
    </row>
    <row r="1151" spans="1:11" x14ac:dyDescent="0.25">
      <c r="A1151" s="11" t="s">
        <v>1182</v>
      </c>
      <c r="B1151" s="11">
        <v>1976</v>
      </c>
      <c r="C1151" s="11" t="s">
        <v>15</v>
      </c>
      <c r="D1151" s="29">
        <v>28</v>
      </c>
      <c r="E1151" s="11">
        <v>3</v>
      </c>
      <c r="F1151" s="20">
        <v>9500.57</v>
      </c>
      <c r="G1151" s="11" t="s">
        <v>11</v>
      </c>
      <c r="H1151" s="11" t="s">
        <v>12</v>
      </c>
      <c r="I1151" s="11" t="s">
        <v>356</v>
      </c>
      <c r="J1151" s="33" t="str">
        <f t="shared" si="34"/>
        <v>28-Nov-1976</v>
      </c>
      <c r="K1151" s="11">
        <f t="shared" si="35"/>
        <v>46</v>
      </c>
    </row>
    <row r="1152" spans="1:11" x14ac:dyDescent="0.25">
      <c r="A1152" s="11" t="s">
        <v>1183</v>
      </c>
      <c r="B1152" s="11">
        <v>1969</v>
      </c>
      <c r="C1152" s="11" t="s">
        <v>35</v>
      </c>
      <c r="D1152" s="29">
        <v>24</v>
      </c>
      <c r="E1152" s="11">
        <v>0</v>
      </c>
      <c r="F1152" s="20">
        <v>9504.31</v>
      </c>
      <c r="G1152" s="11" t="s">
        <v>12</v>
      </c>
      <c r="H1152" s="11" t="s">
        <v>11</v>
      </c>
      <c r="I1152" s="11" t="s">
        <v>13</v>
      </c>
      <c r="J1152" s="33" t="str">
        <f t="shared" si="34"/>
        <v>24-Aug-1969</v>
      </c>
      <c r="K1152" s="11">
        <f t="shared" si="35"/>
        <v>53</v>
      </c>
    </row>
    <row r="1153" spans="1:11" x14ac:dyDescent="0.25">
      <c r="A1153" s="11" t="s">
        <v>1184</v>
      </c>
      <c r="B1153" s="11">
        <v>1992</v>
      </c>
      <c r="C1153" s="11" t="s">
        <v>35</v>
      </c>
      <c r="D1153" s="29">
        <v>22</v>
      </c>
      <c r="E1153" s="11">
        <v>0</v>
      </c>
      <c r="F1153" s="20">
        <v>9507.68</v>
      </c>
      <c r="G1153" s="11" t="s">
        <v>11</v>
      </c>
      <c r="H1153" s="11" t="s">
        <v>16</v>
      </c>
      <c r="I1153" s="11" t="s">
        <v>23</v>
      </c>
      <c r="J1153" s="33" t="str">
        <f t="shared" si="34"/>
        <v>22-Aug-1992</v>
      </c>
      <c r="K1153" s="11">
        <f t="shared" si="35"/>
        <v>30</v>
      </c>
    </row>
    <row r="1154" spans="1:11" x14ac:dyDescent="0.25">
      <c r="A1154" s="11" t="s">
        <v>1185</v>
      </c>
      <c r="B1154" s="11">
        <v>1971</v>
      </c>
      <c r="C1154" s="11" t="s">
        <v>15</v>
      </c>
      <c r="D1154" s="29">
        <v>29</v>
      </c>
      <c r="E1154" s="11">
        <v>0</v>
      </c>
      <c r="F1154" s="20">
        <v>9528.9</v>
      </c>
      <c r="G1154" s="11" t="s">
        <v>11</v>
      </c>
      <c r="H1154" s="11" t="s">
        <v>11</v>
      </c>
      <c r="I1154" s="11" t="s">
        <v>42</v>
      </c>
      <c r="J1154" s="33" t="str">
        <f t="shared" ref="J1154:J1217" si="36">TEXT(CONCATENATE(D1154,C1154,B1154,),"DD-MMM-YYYY")</f>
        <v>29-Nov-1971</v>
      </c>
      <c r="K1154" s="11">
        <f t="shared" si="35"/>
        <v>51</v>
      </c>
    </row>
    <row r="1155" spans="1:11" x14ac:dyDescent="0.25">
      <c r="A1155" s="11" t="s">
        <v>1186</v>
      </c>
      <c r="B1155" s="11">
        <v>1973</v>
      </c>
      <c r="C1155" s="11" t="s">
        <v>30</v>
      </c>
      <c r="D1155" s="29">
        <v>21</v>
      </c>
      <c r="E1155" s="11">
        <v>0</v>
      </c>
      <c r="F1155" s="20">
        <v>9538.65</v>
      </c>
      <c r="G1155" s="11" t="s">
        <v>11</v>
      </c>
      <c r="H1155" s="11" t="s">
        <v>12</v>
      </c>
      <c r="I1155" s="11" t="s">
        <v>300</v>
      </c>
      <c r="J1155" s="33" t="str">
        <f t="shared" si="36"/>
        <v>21-Dec-1973</v>
      </c>
      <c r="K1155" s="11">
        <f t="shared" ref="K1155:K1218" si="37">DATEDIF(J1155, "2023-06-08", "Y")</f>
        <v>49</v>
      </c>
    </row>
    <row r="1156" spans="1:11" x14ac:dyDescent="0.25">
      <c r="A1156" s="11" t="s">
        <v>1187</v>
      </c>
      <c r="B1156" s="11">
        <v>1975</v>
      </c>
      <c r="C1156" s="11" t="s">
        <v>10</v>
      </c>
      <c r="D1156" s="29">
        <v>28</v>
      </c>
      <c r="E1156" s="11">
        <v>1</v>
      </c>
      <c r="F1156" s="20">
        <v>9540.17</v>
      </c>
      <c r="G1156" s="11" t="s">
        <v>11</v>
      </c>
      <c r="H1156" s="11" t="s">
        <v>11</v>
      </c>
      <c r="I1156" s="11" t="s">
        <v>247</v>
      </c>
      <c r="J1156" s="33" t="str">
        <f t="shared" si="36"/>
        <v>28-Jul-1975</v>
      </c>
      <c r="K1156" s="11">
        <f t="shared" si="37"/>
        <v>47</v>
      </c>
    </row>
    <row r="1157" spans="1:11" x14ac:dyDescent="0.25">
      <c r="A1157" s="11" t="s">
        <v>1188</v>
      </c>
      <c r="B1157" s="11">
        <v>1972</v>
      </c>
      <c r="C1157" s="11" t="s">
        <v>20</v>
      </c>
      <c r="D1157" s="29">
        <v>22</v>
      </c>
      <c r="E1157" s="11">
        <v>0</v>
      </c>
      <c r="F1157" s="20">
        <v>9541.7000000000007</v>
      </c>
      <c r="G1157" s="11" t="s">
        <v>11</v>
      </c>
      <c r="H1157" s="11" t="s">
        <v>16</v>
      </c>
      <c r="I1157" s="11" t="s">
        <v>247</v>
      </c>
      <c r="J1157" s="33" t="str">
        <f t="shared" si="36"/>
        <v>22-Sep-1972</v>
      </c>
      <c r="K1157" s="11">
        <f t="shared" si="37"/>
        <v>50</v>
      </c>
    </row>
    <row r="1158" spans="1:11" x14ac:dyDescent="0.25">
      <c r="A1158" s="11" t="s">
        <v>1189</v>
      </c>
      <c r="B1158" s="11">
        <v>1972</v>
      </c>
      <c r="C1158" s="11" t="s">
        <v>20</v>
      </c>
      <c r="D1158" s="29">
        <v>22</v>
      </c>
      <c r="E1158" s="11">
        <v>1</v>
      </c>
      <c r="F1158" s="20">
        <v>9549.57</v>
      </c>
      <c r="G1158" s="11" t="s">
        <v>11</v>
      </c>
      <c r="H1158" s="11" t="s">
        <v>16</v>
      </c>
      <c r="I1158" s="11" t="s">
        <v>13</v>
      </c>
      <c r="J1158" s="33" t="str">
        <f t="shared" si="36"/>
        <v>22-Sep-1972</v>
      </c>
      <c r="K1158" s="11">
        <f t="shared" si="37"/>
        <v>50</v>
      </c>
    </row>
    <row r="1159" spans="1:11" x14ac:dyDescent="0.25">
      <c r="A1159" s="11" t="s">
        <v>1190</v>
      </c>
      <c r="B1159" s="11">
        <v>1974</v>
      </c>
      <c r="C1159" s="11" t="s">
        <v>35</v>
      </c>
      <c r="D1159" s="29">
        <v>14</v>
      </c>
      <c r="E1159" s="11">
        <v>3</v>
      </c>
      <c r="F1159" s="20">
        <v>9563.0300000000007</v>
      </c>
      <c r="G1159" s="11" t="s">
        <v>12</v>
      </c>
      <c r="H1159" s="11" t="s">
        <v>16</v>
      </c>
      <c r="I1159" s="11" t="s">
        <v>42</v>
      </c>
      <c r="J1159" s="33" t="str">
        <f t="shared" si="36"/>
        <v>14-Aug-1974</v>
      </c>
      <c r="K1159" s="11">
        <f t="shared" si="37"/>
        <v>48</v>
      </c>
    </row>
    <row r="1160" spans="1:11" x14ac:dyDescent="0.25">
      <c r="A1160" s="11" t="s">
        <v>1191</v>
      </c>
      <c r="B1160" s="11">
        <v>1973</v>
      </c>
      <c r="C1160" s="11" t="s">
        <v>30</v>
      </c>
      <c r="D1160" s="29">
        <v>1</v>
      </c>
      <c r="E1160" s="11">
        <v>1</v>
      </c>
      <c r="F1160" s="20">
        <v>9566.99</v>
      </c>
      <c r="G1160" s="11" t="s">
        <v>11</v>
      </c>
      <c r="H1160" s="11" t="s">
        <v>16</v>
      </c>
      <c r="I1160" s="11" t="s">
        <v>23</v>
      </c>
      <c r="J1160" s="33" t="str">
        <f t="shared" si="36"/>
        <v>01-Dec-1973</v>
      </c>
      <c r="K1160" s="11">
        <f t="shared" si="37"/>
        <v>49</v>
      </c>
    </row>
    <row r="1161" spans="1:11" x14ac:dyDescent="0.25">
      <c r="A1161" s="11" t="s">
        <v>1192</v>
      </c>
      <c r="B1161" s="11">
        <v>1966</v>
      </c>
      <c r="C1161" s="11" t="s">
        <v>30</v>
      </c>
      <c r="D1161" s="29">
        <v>4</v>
      </c>
      <c r="E1161" s="11">
        <v>0</v>
      </c>
      <c r="F1161" s="20">
        <v>9582.5400000000009</v>
      </c>
      <c r="G1161" s="11" t="s">
        <v>12</v>
      </c>
      <c r="H1161" s="11" t="s">
        <v>11</v>
      </c>
      <c r="I1161" s="11" t="s">
        <v>13</v>
      </c>
      <c r="J1161" s="33" t="str">
        <f t="shared" si="36"/>
        <v>04-Dec-1966</v>
      </c>
      <c r="K1161" s="11">
        <f t="shared" si="37"/>
        <v>56</v>
      </c>
    </row>
    <row r="1162" spans="1:11" x14ac:dyDescent="0.25">
      <c r="A1162" s="11" t="s">
        <v>1193</v>
      </c>
      <c r="B1162" s="11">
        <v>1973</v>
      </c>
      <c r="C1162" s="11" t="s">
        <v>15</v>
      </c>
      <c r="D1162" s="29">
        <v>28</v>
      </c>
      <c r="E1162" s="11">
        <v>1</v>
      </c>
      <c r="F1162" s="20">
        <v>9583.89</v>
      </c>
      <c r="G1162" s="11" t="s">
        <v>11</v>
      </c>
      <c r="H1162" s="11" t="s">
        <v>12</v>
      </c>
      <c r="I1162" s="11" t="s">
        <v>23</v>
      </c>
      <c r="J1162" s="33" t="str">
        <f t="shared" si="36"/>
        <v>28-Nov-1973</v>
      </c>
      <c r="K1162" s="11">
        <f t="shared" si="37"/>
        <v>49</v>
      </c>
    </row>
    <row r="1163" spans="1:11" x14ac:dyDescent="0.25">
      <c r="A1163" s="11" t="s">
        <v>1194</v>
      </c>
      <c r="B1163" s="11">
        <v>1981</v>
      </c>
      <c r="C1163" s="11" t="s">
        <v>37</v>
      </c>
      <c r="D1163" s="29">
        <v>18</v>
      </c>
      <c r="E1163" s="11">
        <v>1</v>
      </c>
      <c r="F1163" s="20">
        <v>9584.0400000000009</v>
      </c>
      <c r="G1163" s="11" t="s">
        <v>11</v>
      </c>
      <c r="H1163" s="11" t="s">
        <v>16</v>
      </c>
      <c r="I1163" s="11" t="s">
        <v>300</v>
      </c>
      <c r="J1163" s="33" t="str">
        <f t="shared" si="36"/>
        <v>18-Oct-1981</v>
      </c>
      <c r="K1163" s="11">
        <f t="shared" si="37"/>
        <v>41</v>
      </c>
    </row>
    <row r="1164" spans="1:11" x14ac:dyDescent="0.25">
      <c r="A1164" s="11" t="s">
        <v>1195</v>
      </c>
      <c r="B1164" s="11">
        <v>1964</v>
      </c>
      <c r="C1164" s="11" t="s">
        <v>30</v>
      </c>
      <c r="D1164" s="29">
        <v>15</v>
      </c>
      <c r="E1164" s="11">
        <v>0</v>
      </c>
      <c r="F1164" s="20">
        <v>9597.6299999999992</v>
      </c>
      <c r="G1164" s="11" t="s">
        <v>12</v>
      </c>
      <c r="H1164" s="11" t="s">
        <v>12</v>
      </c>
      <c r="I1164" s="11" t="s">
        <v>13</v>
      </c>
      <c r="J1164" s="33" t="str">
        <f t="shared" si="36"/>
        <v>15-Dec-1964</v>
      </c>
      <c r="K1164" s="11">
        <f t="shared" si="37"/>
        <v>58</v>
      </c>
    </row>
    <row r="1165" spans="1:11" x14ac:dyDescent="0.25">
      <c r="A1165" s="11" t="s">
        <v>1196</v>
      </c>
      <c r="B1165" s="11">
        <v>1972</v>
      </c>
      <c r="C1165" s="11" t="s">
        <v>30</v>
      </c>
      <c r="D1165" s="29">
        <v>27</v>
      </c>
      <c r="E1165" s="11">
        <v>1</v>
      </c>
      <c r="F1165" s="20">
        <v>9617.66</v>
      </c>
      <c r="G1165" s="11" t="s">
        <v>12</v>
      </c>
      <c r="H1165" s="11" t="s">
        <v>12</v>
      </c>
      <c r="I1165" s="11" t="s">
        <v>168</v>
      </c>
      <c r="J1165" s="33" t="str">
        <f t="shared" si="36"/>
        <v>27-Dec-1972</v>
      </c>
      <c r="K1165" s="11">
        <f t="shared" si="37"/>
        <v>50</v>
      </c>
    </row>
    <row r="1166" spans="1:11" x14ac:dyDescent="0.25">
      <c r="A1166" s="11" t="s">
        <v>1197</v>
      </c>
      <c r="B1166" s="11">
        <v>1982</v>
      </c>
      <c r="C1166" s="11" t="s">
        <v>35</v>
      </c>
      <c r="D1166" s="29">
        <v>29</v>
      </c>
      <c r="E1166" s="11">
        <v>3</v>
      </c>
      <c r="F1166" s="20">
        <v>9619.18</v>
      </c>
      <c r="G1166" s="11" t="s">
        <v>11</v>
      </c>
      <c r="H1166" s="11" t="s">
        <v>16</v>
      </c>
      <c r="I1166" s="11" t="s">
        <v>200</v>
      </c>
      <c r="J1166" s="33" t="str">
        <f t="shared" si="36"/>
        <v>29-Aug-1982</v>
      </c>
      <c r="K1166" s="11">
        <f t="shared" si="37"/>
        <v>40</v>
      </c>
    </row>
    <row r="1167" spans="1:11" x14ac:dyDescent="0.25">
      <c r="A1167" s="11" t="s">
        <v>1198</v>
      </c>
      <c r="B1167" s="11">
        <v>1975</v>
      </c>
      <c r="C1167" s="11" t="s">
        <v>37</v>
      </c>
      <c r="D1167" s="29">
        <v>29</v>
      </c>
      <c r="E1167" s="11">
        <v>3</v>
      </c>
      <c r="F1167" s="20">
        <v>9620.33</v>
      </c>
      <c r="G1167" s="11" t="s">
        <v>12</v>
      </c>
      <c r="H1167" s="11" t="s">
        <v>12</v>
      </c>
      <c r="I1167" s="11" t="s">
        <v>23</v>
      </c>
      <c r="J1167" s="33" t="str">
        <f t="shared" si="36"/>
        <v>29-Oct-1975</v>
      </c>
      <c r="K1167" s="11">
        <f t="shared" si="37"/>
        <v>47</v>
      </c>
    </row>
    <row r="1168" spans="1:11" x14ac:dyDescent="0.25">
      <c r="A1168" s="11" t="s">
        <v>1199</v>
      </c>
      <c r="B1168" s="11">
        <v>1970</v>
      </c>
      <c r="C1168" s="11" t="s">
        <v>30</v>
      </c>
      <c r="D1168" s="29">
        <v>16</v>
      </c>
      <c r="E1168" s="11">
        <v>0</v>
      </c>
      <c r="F1168" s="20">
        <v>9625.92</v>
      </c>
      <c r="G1168" s="11" t="s">
        <v>11</v>
      </c>
      <c r="H1168" s="11" t="s">
        <v>12</v>
      </c>
      <c r="I1168" s="11" t="s">
        <v>42</v>
      </c>
      <c r="J1168" s="33" t="str">
        <f t="shared" si="36"/>
        <v>16-Dec-1970</v>
      </c>
      <c r="K1168" s="11">
        <f t="shared" si="37"/>
        <v>52</v>
      </c>
    </row>
    <row r="1169" spans="1:11" x14ac:dyDescent="0.25">
      <c r="A1169" s="11" t="s">
        <v>1200</v>
      </c>
      <c r="B1169" s="11">
        <v>1998</v>
      </c>
      <c r="C1169" s="11" t="s">
        <v>18</v>
      </c>
      <c r="D1169" s="29">
        <v>23</v>
      </c>
      <c r="E1169" s="11">
        <v>0</v>
      </c>
      <c r="F1169" s="20">
        <v>9628.7900000000009</v>
      </c>
      <c r="G1169" s="11" t="s">
        <v>11</v>
      </c>
      <c r="H1169" s="11" t="s">
        <v>11</v>
      </c>
      <c r="I1169" s="11" t="s">
        <v>535</v>
      </c>
      <c r="J1169" s="33" t="str">
        <f t="shared" si="36"/>
        <v>23-Jun-1998</v>
      </c>
      <c r="K1169" s="11">
        <f t="shared" si="37"/>
        <v>24</v>
      </c>
    </row>
    <row r="1170" spans="1:11" x14ac:dyDescent="0.25">
      <c r="A1170" s="11" t="s">
        <v>1201</v>
      </c>
      <c r="B1170" s="11">
        <v>1979</v>
      </c>
      <c r="C1170" s="11" t="s">
        <v>30</v>
      </c>
      <c r="D1170" s="29">
        <v>19</v>
      </c>
      <c r="E1170" s="11">
        <v>2</v>
      </c>
      <c r="F1170" s="20">
        <v>9630.2999999999993</v>
      </c>
      <c r="G1170" s="11" t="s">
        <v>11</v>
      </c>
      <c r="H1170" s="11" t="s">
        <v>11</v>
      </c>
      <c r="I1170" s="11" t="s">
        <v>300</v>
      </c>
      <c r="J1170" s="33" t="str">
        <f t="shared" si="36"/>
        <v>19-Dec-1979</v>
      </c>
      <c r="K1170" s="11">
        <f t="shared" si="37"/>
        <v>43</v>
      </c>
    </row>
    <row r="1171" spans="1:11" x14ac:dyDescent="0.25">
      <c r="A1171" s="11" t="s">
        <v>1202</v>
      </c>
      <c r="B1171" s="11">
        <v>1972</v>
      </c>
      <c r="C1171" s="11" t="s">
        <v>37</v>
      </c>
      <c r="D1171" s="29">
        <v>23</v>
      </c>
      <c r="E1171" s="11">
        <v>2</v>
      </c>
      <c r="F1171" s="20">
        <v>9630.4</v>
      </c>
      <c r="G1171" s="11" t="s">
        <v>11</v>
      </c>
      <c r="H1171" s="11" t="s">
        <v>11</v>
      </c>
      <c r="I1171" s="11" t="s">
        <v>42</v>
      </c>
      <c r="J1171" s="33" t="str">
        <f t="shared" si="36"/>
        <v>23-Oct-1972</v>
      </c>
      <c r="K1171" s="11">
        <f t="shared" si="37"/>
        <v>50</v>
      </c>
    </row>
    <row r="1172" spans="1:11" x14ac:dyDescent="0.25">
      <c r="A1172" s="11" t="s">
        <v>1203</v>
      </c>
      <c r="B1172" s="11">
        <v>1968</v>
      </c>
      <c r="C1172" s="11" t="s">
        <v>18</v>
      </c>
      <c r="D1172" s="29">
        <v>22</v>
      </c>
      <c r="E1172" s="11">
        <v>0</v>
      </c>
      <c r="F1172" s="20">
        <v>9630.91</v>
      </c>
      <c r="G1172" s="11" t="s">
        <v>12</v>
      </c>
      <c r="H1172" s="11" t="s">
        <v>11</v>
      </c>
      <c r="I1172" s="11" t="s">
        <v>13</v>
      </c>
      <c r="J1172" s="33" t="str">
        <f t="shared" si="36"/>
        <v>22-Jun-1968</v>
      </c>
      <c r="K1172" s="11">
        <f t="shared" si="37"/>
        <v>54</v>
      </c>
    </row>
    <row r="1173" spans="1:11" x14ac:dyDescent="0.25">
      <c r="A1173" s="11" t="s">
        <v>1204</v>
      </c>
      <c r="B1173" s="11">
        <v>1970</v>
      </c>
      <c r="C1173" s="11" t="s">
        <v>20</v>
      </c>
      <c r="D1173" s="29">
        <v>30</v>
      </c>
      <c r="E1173" s="11">
        <v>0</v>
      </c>
      <c r="F1173" s="20">
        <v>9634.5400000000009</v>
      </c>
      <c r="G1173" s="11" t="s">
        <v>11</v>
      </c>
      <c r="H1173" s="11" t="s">
        <v>11</v>
      </c>
      <c r="I1173" s="11" t="s">
        <v>42</v>
      </c>
      <c r="J1173" s="33" t="str">
        <f t="shared" si="36"/>
        <v>30-Sep-1970</v>
      </c>
      <c r="K1173" s="11">
        <f t="shared" si="37"/>
        <v>52</v>
      </c>
    </row>
    <row r="1174" spans="1:11" x14ac:dyDescent="0.25">
      <c r="A1174" s="11" t="s">
        <v>1205</v>
      </c>
      <c r="B1174" s="11">
        <v>1971</v>
      </c>
      <c r="C1174" s="11" t="s">
        <v>10</v>
      </c>
      <c r="D1174" s="29">
        <v>19</v>
      </c>
      <c r="E1174" s="11">
        <v>0</v>
      </c>
      <c r="F1174" s="20">
        <v>9644.25</v>
      </c>
      <c r="G1174" s="11" t="s">
        <v>11</v>
      </c>
      <c r="H1174" s="11" t="s">
        <v>16</v>
      </c>
      <c r="I1174" s="11" t="s">
        <v>23</v>
      </c>
      <c r="J1174" s="33" t="str">
        <f t="shared" si="36"/>
        <v>19-Jul-1971</v>
      </c>
      <c r="K1174" s="11">
        <f t="shared" si="37"/>
        <v>51</v>
      </c>
    </row>
    <row r="1175" spans="1:11" x14ac:dyDescent="0.25">
      <c r="A1175" s="11" t="s">
        <v>1206</v>
      </c>
      <c r="B1175" s="11">
        <v>1974</v>
      </c>
      <c r="C1175" s="11" t="s">
        <v>10</v>
      </c>
      <c r="D1175" s="29">
        <v>8</v>
      </c>
      <c r="E1175" s="11">
        <v>0</v>
      </c>
      <c r="F1175" s="20">
        <v>9653.81</v>
      </c>
      <c r="G1175" s="11" t="s">
        <v>11</v>
      </c>
      <c r="H1175" s="11" t="s">
        <v>11</v>
      </c>
      <c r="I1175" s="11" t="s">
        <v>42</v>
      </c>
      <c r="J1175" s="33" t="str">
        <f t="shared" si="36"/>
        <v>08-Jul-1974</v>
      </c>
      <c r="K1175" s="11">
        <f t="shared" si="37"/>
        <v>48</v>
      </c>
    </row>
    <row r="1176" spans="1:11" x14ac:dyDescent="0.25">
      <c r="A1176" s="11" t="s">
        <v>1207</v>
      </c>
      <c r="B1176" s="11">
        <v>1981</v>
      </c>
      <c r="C1176" s="11" t="s">
        <v>35</v>
      </c>
      <c r="D1176" s="29">
        <v>8</v>
      </c>
      <c r="E1176" s="11">
        <v>1</v>
      </c>
      <c r="F1176" s="20">
        <v>9664.34</v>
      </c>
      <c r="G1176" s="11" t="s">
        <v>11</v>
      </c>
      <c r="H1176" s="11" t="s">
        <v>12</v>
      </c>
      <c r="I1176" s="11" t="s">
        <v>42</v>
      </c>
      <c r="J1176" s="33" t="str">
        <f t="shared" si="36"/>
        <v>08-Aug-1981</v>
      </c>
      <c r="K1176" s="11">
        <f t="shared" si="37"/>
        <v>41</v>
      </c>
    </row>
    <row r="1177" spans="1:11" x14ac:dyDescent="0.25">
      <c r="A1177" s="11" t="s">
        <v>1208</v>
      </c>
      <c r="B1177" s="11">
        <v>1966</v>
      </c>
      <c r="C1177" s="11" t="s">
        <v>20</v>
      </c>
      <c r="D1177" s="29">
        <v>16</v>
      </c>
      <c r="E1177" s="11">
        <v>0</v>
      </c>
      <c r="F1177" s="20">
        <v>9684.2900000000009</v>
      </c>
      <c r="G1177" s="11" t="s">
        <v>12</v>
      </c>
      <c r="H1177" s="11" t="s">
        <v>11</v>
      </c>
      <c r="I1177" s="11" t="s">
        <v>13</v>
      </c>
      <c r="J1177" s="33" t="str">
        <f t="shared" si="36"/>
        <v>16-Sep-1966</v>
      </c>
      <c r="K1177" s="11">
        <f t="shared" si="37"/>
        <v>56</v>
      </c>
    </row>
    <row r="1178" spans="1:11" x14ac:dyDescent="0.25">
      <c r="A1178" s="11" t="s">
        <v>1209</v>
      </c>
      <c r="B1178" s="11">
        <v>1964</v>
      </c>
      <c r="C1178" s="11" t="s">
        <v>15</v>
      </c>
      <c r="D1178" s="29">
        <v>7</v>
      </c>
      <c r="E1178" s="11">
        <v>0</v>
      </c>
      <c r="F1178" s="20">
        <v>9698.42</v>
      </c>
      <c r="G1178" s="11" t="s">
        <v>12</v>
      </c>
      <c r="H1178" s="11" t="s">
        <v>12</v>
      </c>
      <c r="I1178" s="11" t="s">
        <v>13</v>
      </c>
      <c r="J1178" s="33" t="str">
        <f t="shared" si="36"/>
        <v>07-Nov-1964</v>
      </c>
      <c r="K1178" s="11">
        <f t="shared" si="37"/>
        <v>58</v>
      </c>
    </row>
    <row r="1179" spans="1:11" x14ac:dyDescent="0.25">
      <c r="A1179" s="11" t="s">
        <v>1210</v>
      </c>
      <c r="B1179" s="11">
        <v>1977</v>
      </c>
      <c r="C1179" s="11" t="s">
        <v>20</v>
      </c>
      <c r="D1179" s="29">
        <v>19</v>
      </c>
      <c r="E1179" s="11">
        <v>3</v>
      </c>
      <c r="F1179" s="20">
        <v>9704.67</v>
      </c>
      <c r="G1179" s="11" t="s">
        <v>11</v>
      </c>
      <c r="H1179" s="11" t="s">
        <v>12</v>
      </c>
      <c r="I1179" s="11" t="s">
        <v>247</v>
      </c>
      <c r="J1179" s="33" t="str">
        <f t="shared" si="36"/>
        <v>19-Sep-1977</v>
      </c>
      <c r="K1179" s="11">
        <f t="shared" si="37"/>
        <v>45</v>
      </c>
    </row>
    <row r="1180" spans="1:11" x14ac:dyDescent="0.25">
      <c r="A1180" s="11" t="s">
        <v>1211</v>
      </c>
      <c r="B1180" s="11">
        <v>1972</v>
      </c>
      <c r="C1180" s="11" t="s">
        <v>10</v>
      </c>
      <c r="D1180" s="29">
        <v>10</v>
      </c>
      <c r="E1180" s="11">
        <v>0</v>
      </c>
      <c r="F1180" s="20">
        <v>9710.7099999999991</v>
      </c>
      <c r="G1180" s="11" t="s">
        <v>11</v>
      </c>
      <c r="H1180" s="11" t="s">
        <v>16</v>
      </c>
      <c r="I1180" s="11" t="s">
        <v>300</v>
      </c>
      <c r="J1180" s="33" t="str">
        <f t="shared" si="36"/>
        <v>10-Jul-1972</v>
      </c>
      <c r="K1180" s="11">
        <f t="shared" si="37"/>
        <v>50</v>
      </c>
    </row>
    <row r="1181" spans="1:11" x14ac:dyDescent="0.25">
      <c r="A1181" s="11" t="s">
        <v>1212</v>
      </c>
      <c r="B1181" s="11">
        <v>1975</v>
      </c>
      <c r="C1181" s="11" t="s">
        <v>18</v>
      </c>
      <c r="D1181" s="29">
        <v>27</v>
      </c>
      <c r="E1181" s="11">
        <v>2</v>
      </c>
      <c r="F1181" s="20">
        <v>9715.84</v>
      </c>
      <c r="G1181" s="11" t="s">
        <v>11</v>
      </c>
      <c r="H1181" s="11" t="s">
        <v>16</v>
      </c>
      <c r="I1181" s="11" t="s">
        <v>247</v>
      </c>
      <c r="J1181" s="33" t="str">
        <f t="shared" si="36"/>
        <v>27-Jun-1975</v>
      </c>
      <c r="K1181" s="11">
        <f t="shared" si="37"/>
        <v>47</v>
      </c>
    </row>
    <row r="1182" spans="1:11" x14ac:dyDescent="0.25">
      <c r="A1182" s="11" t="s">
        <v>1213</v>
      </c>
      <c r="B1182" s="11">
        <v>1970</v>
      </c>
      <c r="C1182" s="11" t="s">
        <v>20</v>
      </c>
      <c r="D1182" s="29">
        <v>12</v>
      </c>
      <c r="E1182" s="11">
        <v>0</v>
      </c>
      <c r="F1182" s="20">
        <v>9722.77</v>
      </c>
      <c r="G1182" s="11" t="s">
        <v>12</v>
      </c>
      <c r="H1182" s="11" t="s">
        <v>16</v>
      </c>
      <c r="I1182" s="11" t="s">
        <v>168</v>
      </c>
      <c r="J1182" s="33" t="str">
        <f t="shared" si="36"/>
        <v>12-Sep-1970</v>
      </c>
      <c r="K1182" s="11">
        <f t="shared" si="37"/>
        <v>52</v>
      </c>
    </row>
    <row r="1183" spans="1:11" x14ac:dyDescent="0.25">
      <c r="A1183" s="11" t="s">
        <v>1214</v>
      </c>
      <c r="B1183" s="11">
        <v>1970</v>
      </c>
      <c r="C1183" s="11" t="s">
        <v>35</v>
      </c>
      <c r="D1183" s="29">
        <v>18</v>
      </c>
      <c r="E1183" s="11">
        <v>1</v>
      </c>
      <c r="F1183" s="20">
        <v>9724.5300000000007</v>
      </c>
      <c r="G1183" s="11" t="s">
        <v>12</v>
      </c>
      <c r="H1183" s="11" t="s">
        <v>16</v>
      </c>
      <c r="I1183" s="11" t="s">
        <v>42</v>
      </c>
      <c r="J1183" s="33" t="str">
        <f t="shared" si="36"/>
        <v>18-Aug-1970</v>
      </c>
      <c r="K1183" s="11">
        <f t="shared" si="37"/>
        <v>52</v>
      </c>
    </row>
    <row r="1184" spans="1:11" x14ac:dyDescent="0.25">
      <c r="A1184" s="11" t="s">
        <v>1215</v>
      </c>
      <c r="B1184" s="11">
        <v>1970</v>
      </c>
      <c r="C1184" s="11" t="s">
        <v>10</v>
      </c>
      <c r="D1184" s="29">
        <v>4</v>
      </c>
      <c r="E1184" s="11">
        <v>1</v>
      </c>
      <c r="F1184" s="20">
        <v>9748.91</v>
      </c>
      <c r="G1184" s="11" t="s">
        <v>11</v>
      </c>
      <c r="H1184" s="11" t="s">
        <v>16</v>
      </c>
      <c r="I1184" s="11" t="s">
        <v>13</v>
      </c>
      <c r="J1184" s="33" t="str">
        <f t="shared" si="36"/>
        <v>04-Jul-1970</v>
      </c>
      <c r="K1184" s="11">
        <f t="shared" si="37"/>
        <v>52</v>
      </c>
    </row>
    <row r="1185" spans="1:11" x14ac:dyDescent="0.25">
      <c r="A1185" s="11" t="s">
        <v>1216</v>
      </c>
      <c r="B1185" s="11">
        <v>2001</v>
      </c>
      <c r="C1185" s="11" t="s">
        <v>10</v>
      </c>
      <c r="D1185" s="29">
        <v>14</v>
      </c>
      <c r="E1185" s="11">
        <v>0</v>
      </c>
      <c r="F1185" s="20">
        <v>9753.49</v>
      </c>
      <c r="G1185" s="11" t="s">
        <v>11</v>
      </c>
      <c r="H1185" s="11" t="s">
        <v>11</v>
      </c>
      <c r="I1185" s="11" t="s">
        <v>23</v>
      </c>
      <c r="J1185" s="33" t="str">
        <f t="shared" si="36"/>
        <v>14-Jul-2001</v>
      </c>
      <c r="K1185" s="11">
        <f t="shared" si="37"/>
        <v>21</v>
      </c>
    </row>
    <row r="1186" spans="1:11" x14ac:dyDescent="0.25">
      <c r="A1186" s="11" t="s">
        <v>1217</v>
      </c>
      <c r="B1186" s="11">
        <v>1965</v>
      </c>
      <c r="C1186" s="11" t="s">
        <v>20</v>
      </c>
      <c r="D1186" s="29">
        <v>5</v>
      </c>
      <c r="E1186" s="11">
        <v>0</v>
      </c>
      <c r="F1186" s="20">
        <v>9764.08</v>
      </c>
      <c r="G1186" s="11" t="s">
        <v>12</v>
      </c>
      <c r="H1186" s="11" t="s">
        <v>16</v>
      </c>
      <c r="I1186" s="11" t="s">
        <v>23</v>
      </c>
      <c r="J1186" s="33" t="str">
        <f t="shared" si="36"/>
        <v>05-Sep-1965</v>
      </c>
      <c r="K1186" s="11">
        <f t="shared" si="37"/>
        <v>57</v>
      </c>
    </row>
    <row r="1187" spans="1:11" x14ac:dyDescent="0.25">
      <c r="A1187" s="11" t="s">
        <v>1218</v>
      </c>
      <c r="B1187" s="11">
        <v>1973</v>
      </c>
      <c r="C1187" s="11" t="s">
        <v>10</v>
      </c>
      <c r="D1187" s="29">
        <v>7</v>
      </c>
      <c r="E1187" s="11">
        <v>1</v>
      </c>
      <c r="F1187" s="20">
        <v>9778.35</v>
      </c>
      <c r="G1187" s="11" t="s">
        <v>11</v>
      </c>
      <c r="H1187" s="11" t="s">
        <v>11</v>
      </c>
      <c r="I1187" s="11" t="s">
        <v>247</v>
      </c>
      <c r="J1187" s="33" t="str">
        <f t="shared" si="36"/>
        <v>07-Jul-1973</v>
      </c>
      <c r="K1187" s="11">
        <f t="shared" si="37"/>
        <v>49</v>
      </c>
    </row>
    <row r="1188" spans="1:11" x14ac:dyDescent="0.25">
      <c r="A1188" s="11" t="s">
        <v>1219</v>
      </c>
      <c r="B1188" s="11">
        <v>1996</v>
      </c>
      <c r="C1188" s="11" t="s">
        <v>35</v>
      </c>
      <c r="D1188" s="29">
        <v>8</v>
      </c>
      <c r="E1188" s="11">
        <v>0</v>
      </c>
      <c r="F1188" s="20">
        <v>9787.32</v>
      </c>
      <c r="G1188" s="11" t="s">
        <v>11</v>
      </c>
      <c r="H1188" s="11" t="s">
        <v>12</v>
      </c>
      <c r="I1188" s="11" t="s">
        <v>249</v>
      </c>
      <c r="J1188" s="33" t="str">
        <f t="shared" si="36"/>
        <v>08-Aug-1996</v>
      </c>
      <c r="K1188" s="11">
        <f t="shared" si="37"/>
        <v>26</v>
      </c>
    </row>
    <row r="1189" spans="1:11" x14ac:dyDescent="0.25">
      <c r="A1189" s="11" t="s">
        <v>1220</v>
      </c>
      <c r="B1189" s="11">
        <v>1977</v>
      </c>
      <c r="C1189" s="11" t="s">
        <v>18</v>
      </c>
      <c r="D1189" s="29">
        <v>7</v>
      </c>
      <c r="E1189" s="11">
        <v>5</v>
      </c>
      <c r="F1189" s="20">
        <v>9788.8700000000008</v>
      </c>
      <c r="G1189" s="11" t="s">
        <v>12</v>
      </c>
      <c r="H1189" s="11" t="s">
        <v>11</v>
      </c>
      <c r="I1189" s="11" t="s">
        <v>13</v>
      </c>
      <c r="J1189" s="33" t="str">
        <f t="shared" si="36"/>
        <v>07-Jun-1977</v>
      </c>
      <c r="K1189" s="11">
        <f t="shared" si="37"/>
        <v>46</v>
      </c>
    </row>
    <row r="1190" spans="1:11" x14ac:dyDescent="0.25">
      <c r="A1190" s="11" t="s">
        <v>1221</v>
      </c>
      <c r="B1190" s="11">
        <v>1973</v>
      </c>
      <c r="C1190" s="11" t="s">
        <v>20</v>
      </c>
      <c r="D1190" s="29">
        <v>17</v>
      </c>
      <c r="E1190" s="11">
        <v>2</v>
      </c>
      <c r="F1190" s="20">
        <v>9800.89</v>
      </c>
      <c r="G1190" s="11" t="s">
        <v>11</v>
      </c>
      <c r="H1190" s="11" t="s">
        <v>16</v>
      </c>
      <c r="I1190" s="11" t="s">
        <v>13</v>
      </c>
      <c r="J1190" s="33" t="str">
        <f t="shared" si="36"/>
        <v>17-Sep-1973</v>
      </c>
      <c r="K1190" s="11">
        <f t="shared" si="37"/>
        <v>49</v>
      </c>
    </row>
    <row r="1191" spans="1:11" x14ac:dyDescent="0.25">
      <c r="A1191" s="11" t="s">
        <v>1222</v>
      </c>
      <c r="B1191" s="11">
        <v>1972</v>
      </c>
      <c r="C1191" s="11" t="s">
        <v>18</v>
      </c>
      <c r="D1191" s="29">
        <v>28</v>
      </c>
      <c r="E1191" s="11">
        <v>0</v>
      </c>
      <c r="F1191" s="20">
        <v>9819.25</v>
      </c>
      <c r="G1191" s="11" t="s">
        <v>11</v>
      </c>
      <c r="H1191" s="11" t="s">
        <v>11</v>
      </c>
      <c r="I1191" s="11" t="s">
        <v>300</v>
      </c>
      <c r="J1191" s="33" t="str">
        <f t="shared" si="36"/>
        <v>28-Jun-1972</v>
      </c>
      <c r="K1191" s="11">
        <f t="shared" si="37"/>
        <v>50</v>
      </c>
    </row>
    <row r="1192" spans="1:11" x14ac:dyDescent="0.25">
      <c r="A1192" s="11" t="s">
        <v>1223</v>
      </c>
      <c r="B1192" s="11">
        <v>1972</v>
      </c>
      <c r="C1192" s="11" t="s">
        <v>20</v>
      </c>
      <c r="D1192" s="29">
        <v>26</v>
      </c>
      <c r="E1192" s="11">
        <v>0</v>
      </c>
      <c r="F1192" s="20">
        <v>9836.2099999999991</v>
      </c>
      <c r="G1192" s="11" t="s">
        <v>11</v>
      </c>
      <c r="H1192" s="11" t="s">
        <v>12</v>
      </c>
      <c r="I1192" s="11" t="s">
        <v>300</v>
      </c>
      <c r="J1192" s="33" t="str">
        <f t="shared" si="36"/>
        <v>26-Sep-1972</v>
      </c>
      <c r="K1192" s="11">
        <f t="shared" si="37"/>
        <v>50</v>
      </c>
    </row>
    <row r="1193" spans="1:11" x14ac:dyDescent="0.25">
      <c r="A1193" s="11" t="s">
        <v>1224</v>
      </c>
      <c r="B1193" s="11">
        <v>1992</v>
      </c>
      <c r="C1193" s="11" t="s">
        <v>35</v>
      </c>
      <c r="D1193" s="29">
        <v>13</v>
      </c>
      <c r="E1193" s="11">
        <v>0</v>
      </c>
      <c r="F1193" s="20">
        <v>9844.4500000000007</v>
      </c>
      <c r="G1193" s="11" t="s">
        <v>11</v>
      </c>
      <c r="H1193" s="11" t="s">
        <v>16</v>
      </c>
      <c r="I1193" s="11" t="s">
        <v>23</v>
      </c>
      <c r="J1193" s="33" t="str">
        <f t="shared" si="36"/>
        <v>13-Aug-1992</v>
      </c>
      <c r="K1193" s="11">
        <f t="shared" si="37"/>
        <v>30</v>
      </c>
    </row>
    <row r="1194" spans="1:11" x14ac:dyDescent="0.25">
      <c r="A1194" s="11" t="s">
        <v>1225</v>
      </c>
      <c r="B1194" s="11">
        <v>1968</v>
      </c>
      <c r="C1194" s="11" t="s">
        <v>15</v>
      </c>
      <c r="D1194" s="29">
        <v>4</v>
      </c>
      <c r="E1194" s="11">
        <v>0</v>
      </c>
      <c r="F1194" s="20">
        <v>9850.43</v>
      </c>
      <c r="G1194" s="11" t="s">
        <v>12</v>
      </c>
      <c r="H1194" s="11" t="s">
        <v>12</v>
      </c>
      <c r="I1194" s="11" t="s">
        <v>42</v>
      </c>
      <c r="J1194" s="33" t="str">
        <f t="shared" si="36"/>
        <v>04-Nov-1968</v>
      </c>
      <c r="K1194" s="11">
        <f t="shared" si="37"/>
        <v>54</v>
      </c>
    </row>
    <row r="1195" spans="1:11" x14ac:dyDescent="0.25">
      <c r="A1195" s="11" t="s">
        <v>1226</v>
      </c>
      <c r="B1195" s="11">
        <v>1971</v>
      </c>
      <c r="C1195" s="11" t="s">
        <v>37</v>
      </c>
      <c r="D1195" s="29">
        <v>23</v>
      </c>
      <c r="E1195" s="11">
        <v>1</v>
      </c>
      <c r="F1195" s="20">
        <v>9855.1299999999992</v>
      </c>
      <c r="G1195" s="11" t="s">
        <v>11</v>
      </c>
      <c r="H1195" s="11" t="s">
        <v>12</v>
      </c>
      <c r="I1195" s="11" t="s">
        <v>13</v>
      </c>
      <c r="J1195" s="33" t="str">
        <f t="shared" si="36"/>
        <v>23-Oct-1971</v>
      </c>
      <c r="K1195" s="11">
        <f t="shared" si="37"/>
        <v>51</v>
      </c>
    </row>
    <row r="1196" spans="1:11" x14ac:dyDescent="0.25">
      <c r="A1196" s="11" t="s">
        <v>1227</v>
      </c>
      <c r="B1196" s="11">
        <v>1971</v>
      </c>
      <c r="C1196" s="11" t="s">
        <v>10</v>
      </c>
      <c r="D1196" s="29">
        <v>17</v>
      </c>
      <c r="E1196" s="11">
        <v>1</v>
      </c>
      <c r="F1196" s="20">
        <v>9861.0300000000007</v>
      </c>
      <c r="G1196" s="11" t="s">
        <v>11</v>
      </c>
      <c r="H1196" s="11" t="s">
        <v>11</v>
      </c>
      <c r="I1196" s="11" t="s">
        <v>42</v>
      </c>
      <c r="J1196" s="33" t="str">
        <f t="shared" si="36"/>
        <v>17-Jul-1971</v>
      </c>
      <c r="K1196" s="11">
        <f t="shared" si="37"/>
        <v>51</v>
      </c>
    </row>
    <row r="1197" spans="1:11" x14ac:dyDescent="0.25">
      <c r="A1197" s="11" t="s">
        <v>1228</v>
      </c>
      <c r="B1197" s="11">
        <v>1969</v>
      </c>
      <c r="C1197" s="11" t="s">
        <v>37</v>
      </c>
      <c r="D1197" s="29">
        <v>20</v>
      </c>
      <c r="E1197" s="11">
        <v>0</v>
      </c>
      <c r="F1197" s="20">
        <v>9863.4699999999993</v>
      </c>
      <c r="G1197" s="11" t="s">
        <v>12</v>
      </c>
      <c r="H1197" s="11" t="s">
        <v>12</v>
      </c>
      <c r="I1197" s="11" t="s">
        <v>23</v>
      </c>
      <c r="J1197" s="33" t="str">
        <f t="shared" si="36"/>
        <v>20-Oct-1969</v>
      </c>
      <c r="K1197" s="11">
        <f t="shared" si="37"/>
        <v>53</v>
      </c>
    </row>
    <row r="1198" spans="1:11" x14ac:dyDescent="0.25">
      <c r="A1198" s="11" t="s">
        <v>1229</v>
      </c>
      <c r="B1198" s="11">
        <v>1971</v>
      </c>
      <c r="C1198" s="11" t="s">
        <v>15</v>
      </c>
      <c r="D1198" s="29">
        <v>9</v>
      </c>
      <c r="E1198" s="11">
        <v>0</v>
      </c>
      <c r="F1198" s="20">
        <v>9866.2999999999993</v>
      </c>
      <c r="G1198" s="11" t="s">
        <v>11</v>
      </c>
      <c r="H1198" s="11" t="s">
        <v>12</v>
      </c>
      <c r="I1198" s="11" t="s">
        <v>247</v>
      </c>
      <c r="J1198" s="33" t="str">
        <f t="shared" si="36"/>
        <v>09-Nov-1971</v>
      </c>
      <c r="K1198" s="11">
        <f t="shared" si="37"/>
        <v>51</v>
      </c>
    </row>
    <row r="1199" spans="1:11" x14ac:dyDescent="0.25">
      <c r="A1199" s="11" t="s">
        <v>1230</v>
      </c>
      <c r="B1199" s="11">
        <v>1969</v>
      </c>
      <c r="C1199" s="11" t="s">
        <v>35</v>
      </c>
      <c r="D1199" s="29">
        <v>13</v>
      </c>
      <c r="E1199" s="11">
        <v>0</v>
      </c>
      <c r="F1199" s="20">
        <v>9869.81</v>
      </c>
      <c r="G1199" s="11" t="s">
        <v>12</v>
      </c>
      <c r="H1199" s="11" t="s">
        <v>12</v>
      </c>
      <c r="I1199" s="11" t="s">
        <v>23</v>
      </c>
      <c r="J1199" s="33" t="str">
        <f t="shared" si="36"/>
        <v>13-Aug-1969</v>
      </c>
      <c r="K1199" s="11">
        <f t="shared" si="37"/>
        <v>53</v>
      </c>
    </row>
    <row r="1200" spans="1:11" x14ac:dyDescent="0.25">
      <c r="A1200" s="11" t="s">
        <v>1231</v>
      </c>
      <c r="B1200" s="11">
        <v>1998</v>
      </c>
      <c r="C1200" s="11" t="s">
        <v>10</v>
      </c>
      <c r="D1200" s="29">
        <v>6</v>
      </c>
      <c r="E1200" s="11">
        <v>0</v>
      </c>
      <c r="F1200" s="20">
        <v>9870.59</v>
      </c>
      <c r="G1200" s="11" t="s">
        <v>11</v>
      </c>
      <c r="H1200" s="11" t="s">
        <v>11</v>
      </c>
      <c r="I1200" s="11" t="s">
        <v>249</v>
      </c>
      <c r="J1200" s="33" t="str">
        <f t="shared" si="36"/>
        <v>06-Jul-1998</v>
      </c>
      <c r="K1200" s="11">
        <f t="shared" si="37"/>
        <v>24</v>
      </c>
    </row>
    <row r="1201" spans="1:11" x14ac:dyDescent="0.25">
      <c r="A1201" s="11" t="s">
        <v>1232</v>
      </c>
      <c r="B1201" s="11">
        <v>1971</v>
      </c>
      <c r="C1201" s="11" t="s">
        <v>30</v>
      </c>
      <c r="D1201" s="29">
        <v>22</v>
      </c>
      <c r="E1201" s="11">
        <v>1</v>
      </c>
      <c r="F1201" s="20">
        <v>9872.7000000000007</v>
      </c>
      <c r="G1201" s="11" t="s">
        <v>11</v>
      </c>
      <c r="H1201" s="11" t="s">
        <v>11</v>
      </c>
      <c r="I1201" s="11" t="s">
        <v>42</v>
      </c>
      <c r="J1201" s="33" t="str">
        <f t="shared" si="36"/>
        <v>22-Dec-1971</v>
      </c>
      <c r="K1201" s="11">
        <f t="shared" si="37"/>
        <v>51</v>
      </c>
    </row>
    <row r="1202" spans="1:11" x14ac:dyDescent="0.25">
      <c r="A1202" s="11" t="s">
        <v>1233</v>
      </c>
      <c r="B1202" s="11">
        <v>1971</v>
      </c>
      <c r="C1202" s="11" t="s">
        <v>10</v>
      </c>
      <c r="D1202" s="29">
        <v>3</v>
      </c>
      <c r="E1202" s="11">
        <v>0</v>
      </c>
      <c r="F1202" s="20">
        <v>9875.68</v>
      </c>
      <c r="G1202" s="11" t="s">
        <v>11</v>
      </c>
      <c r="H1202" s="11" t="s">
        <v>12</v>
      </c>
      <c r="I1202" s="11" t="s">
        <v>247</v>
      </c>
      <c r="J1202" s="33" t="str">
        <f t="shared" si="36"/>
        <v>03-Jul-1971</v>
      </c>
      <c r="K1202" s="11">
        <f t="shared" si="37"/>
        <v>51</v>
      </c>
    </row>
    <row r="1203" spans="1:11" x14ac:dyDescent="0.25">
      <c r="A1203" s="11" t="s">
        <v>1234</v>
      </c>
      <c r="B1203" s="11">
        <v>1971</v>
      </c>
      <c r="C1203" s="11" t="s">
        <v>37</v>
      </c>
      <c r="D1203" s="29">
        <v>3</v>
      </c>
      <c r="E1203" s="11">
        <v>1</v>
      </c>
      <c r="F1203" s="20">
        <v>9877.61</v>
      </c>
      <c r="G1203" s="11" t="s">
        <v>11</v>
      </c>
      <c r="H1203" s="11" t="s">
        <v>16</v>
      </c>
      <c r="I1203" s="11" t="s">
        <v>13</v>
      </c>
      <c r="J1203" s="33" t="str">
        <f t="shared" si="36"/>
        <v>03-Oct-1971</v>
      </c>
      <c r="K1203" s="11">
        <f t="shared" si="37"/>
        <v>51</v>
      </c>
    </row>
    <row r="1204" spans="1:11" x14ac:dyDescent="0.25">
      <c r="A1204" s="11" t="s">
        <v>1235</v>
      </c>
      <c r="B1204" s="11">
        <v>1971</v>
      </c>
      <c r="C1204" s="11" t="s">
        <v>15</v>
      </c>
      <c r="D1204" s="29">
        <v>8</v>
      </c>
      <c r="E1204" s="11">
        <v>1</v>
      </c>
      <c r="F1204" s="20">
        <v>9880.07</v>
      </c>
      <c r="G1204" s="11" t="s">
        <v>11</v>
      </c>
      <c r="H1204" s="11" t="s">
        <v>12</v>
      </c>
      <c r="I1204" s="11" t="s">
        <v>42</v>
      </c>
      <c r="J1204" s="33" t="str">
        <f t="shared" si="36"/>
        <v>08-Nov-1971</v>
      </c>
      <c r="K1204" s="11">
        <f t="shared" si="37"/>
        <v>51</v>
      </c>
    </row>
    <row r="1205" spans="1:11" x14ac:dyDescent="0.25">
      <c r="A1205" s="11" t="s">
        <v>1236</v>
      </c>
      <c r="B1205" s="11">
        <v>1966</v>
      </c>
      <c r="C1205" s="11" t="s">
        <v>15</v>
      </c>
      <c r="D1205" s="29">
        <v>5</v>
      </c>
      <c r="E1205" s="11">
        <v>0</v>
      </c>
      <c r="F1205" s="20">
        <v>9890.23</v>
      </c>
      <c r="G1205" s="11" t="s">
        <v>12</v>
      </c>
      <c r="H1205" s="11" t="s">
        <v>12</v>
      </c>
      <c r="I1205" s="11" t="s">
        <v>13</v>
      </c>
      <c r="J1205" s="33" t="str">
        <f t="shared" si="36"/>
        <v>05-Nov-1966</v>
      </c>
      <c r="K1205" s="11">
        <f t="shared" si="37"/>
        <v>56</v>
      </c>
    </row>
    <row r="1206" spans="1:11" x14ac:dyDescent="0.25">
      <c r="A1206" s="11" t="s">
        <v>1237</v>
      </c>
      <c r="B1206" s="11">
        <v>1996</v>
      </c>
      <c r="C1206" s="11" t="s">
        <v>10</v>
      </c>
      <c r="D1206" s="29">
        <v>8</v>
      </c>
      <c r="E1206" s="11">
        <v>0</v>
      </c>
      <c r="F1206" s="20">
        <v>9894.69</v>
      </c>
      <c r="G1206" s="11" t="s">
        <v>11</v>
      </c>
      <c r="H1206" s="11" t="s">
        <v>12</v>
      </c>
      <c r="I1206" s="11" t="s">
        <v>23</v>
      </c>
      <c r="J1206" s="33" t="str">
        <f t="shared" si="36"/>
        <v>08-Jul-1996</v>
      </c>
      <c r="K1206" s="11">
        <f t="shared" si="37"/>
        <v>26</v>
      </c>
    </row>
    <row r="1207" spans="1:11" x14ac:dyDescent="0.25">
      <c r="A1207" s="11" t="s">
        <v>1238</v>
      </c>
      <c r="B1207" s="11">
        <v>1962</v>
      </c>
      <c r="C1207" s="11" t="s">
        <v>35</v>
      </c>
      <c r="D1207" s="29">
        <v>17</v>
      </c>
      <c r="E1207" s="11">
        <v>0</v>
      </c>
      <c r="F1207" s="20">
        <v>9907.83</v>
      </c>
      <c r="G1207" s="11" t="s">
        <v>12</v>
      </c>
      <c r="H1207" s="11" t="s">
        <v>11</v>
      </c>
      <c r="I1207" s="11" t="s">
        <v>13</v>
      </c>
      <c r="J1207" s="33" t="str">
        <f t="shared" si="36"/>
        <v>17-Aug-1962</v>
      </c>
      <c r="K1207" s="11">
        <f t="shared" si="37"/>
        <v>60</v>
      </c>
    </row>
    <row r="1208" spans="1:11" x14ac:dyDescent="0.25">
      <c r="A1208" s="11" t="s">
        <v>1239</v>
      </c>
      <c r="B1208" s="11">
        <v>1972</v>
      </c>
      <c r="C1208" s="11" t="s">
        <v>20</v>
      </c>
      <c r="D1208" s="29">
        <v>14</v>
      </c>
      <c r="E1208" s="11">
        <v>1</v>
      </c>
      <c r="F1208" s="20">
        <v>9910.36</v>
      </c>
      <c r="G1208" s="11" t="s">
        <v>11</v>
      </c>
      <c r="H1208" s="11" t="s">
        <v>12</v>
      </c>
      <c r="I1208" s="11" t="s">
        <v>23</v>
      </c>
      <c r="J1208" s="33" t="str">
        <f t="shared" si="36"/>
        <v>14-Sep-1972</v>
      </c>
      <c r="K1208" s="11">
        <f t="shared" si="37"/>
        <v>50</v>
      </c>
    </row>
    <row r="1209" spans="1:11" x14ac:dyDescent="0.25">
      <c r="A1209" s="11" t="s">
        <v>1240</v>
      </c>
      <c r="B1209" s="11">
        <v>1985</v>
      </c>
      <c r="C1209" s="11" t="s">
        <v>35</v>
      </c>
      <c r="D1209" s="29">
        <v>19</v>
      </c>
      <c r="E1209" s="11">
        <v>3</v>
      </c>
      <c r="F1209" s="20">
        <v>9930.64</v>
      </c>
      <c r="G1209" s="11" t="s">
        <v>11</v>
      </c>
      <c r="H1209" s="11" t="s">
        <v>12</v>
      </c>
      <c r="I1209" s="11" t="s">
        <v>200</v>
      </c>
      <c r="J1209" s="33" t="str">
        <f t="shared" si="36"/>
        <v>19-Aug-1985</v>
      </c>
      <c r="K1209" s="11">
        <f t="shared" si="37"/>
        <v>37</v>
      </c>
    </row>
    <row r="1210" spans="1:11" x14ac:dyDescent="0.25">
      <c r="A1210" s="11" t="s">
        <v>1241</v>
      </c>
      <c r="B1210" s="11">
        <v>1983</v>
      </c>
      <c r="C1210" s="11" t="s">
        <v>30</v>
      </c>
      <c r="D1210" s="29">
        <v>3</v>
      </c>
      <c r="E1210" s="11">
        <v>3</v>
      </c>
      <c r="F1210" s="20">
        <v>9931.9599999999991</v>
      </c>
      <c r="G1210" s="11" t="s">
        <v>11</v>
      </c>
      <c r="H1210" s="11" t="s">
        <v>11</v>
      </c>
      <c r="I1210" s="11" t="s">
        <v>23</v>
      </c>
      <c r="J1210" s="33" t="str">
        <f t="shared" si="36"/>
        <v>03-Dec-1983</v>
      </c>
      <c r="K1210" s="11">
        <f t="shared" si="37"/>
        <v>39</v>
      </c>
    </row>
    <row r="1211" spans="1:11" x14ac:dyDescent="0.25">
      <c r="A1211" s="11" t="s">
        <v>1242</v>
      </c>
      <c r="B1211" s="11">
        <v>1964</v>
      </c>
      <c r="C1211" s="11" t="s">
        <v>20</v>
      </c>
      <c r="D1211" s="29">
        <v>11</v>
      </c>
      <c r="E1211" s="11">
        <v>0</v>
      </c>
      <c r="F1211" s="20">
        <v>9933.44</v>
      </c>
      <c r="G1211" s="11" t="s">
        <v>12</v>
      </c>
      <c r="H1211" s="11" t="s">
        <v>12</v>
      </c>
      <c r="I1211" s="11" t="s">
        <v>13</v>
      </c>
      <c r="J1211" s="33" t="str">
        <f t="shared" si="36"/>
        <v>11-Sep-1964</v>
      </c>
      <c r="K1211" s="11">
        <f t="shared" si="37"/>
        <v>58</v>
      </c>
    </row>
    <row r="1212" spans="1:11" x14ac:dyDescent="0.25">
      <c r="A1212" s="11" t="s">
        <v>1243</v>
      </c>
      <c r="B1212" s="11">
        <v>1971</v>
      </c>
      <c r="C1212" s="11" t="s">
        <v>30</v>
      </c>
      <c r="D1212" s="29">
        <v>26</v>
      </c>
      <c r="E1212" s="11">
        <v>1</v>
      </c>
      <c r="F1212" s="20">
        <v>9957.7199999999993</v>
      </c>
      <c r="G1212" s="11" t="s">
        <v>11</v>
      </c>
      <c r="H1212" s="11" t="s">
        <v>12</v>
      </c>
      <c r="I1212" s="11" t="s">
        <v>170</v>
      </c>
      <c r="J1212" s="33" t="str">
        <f t="shared" si="36"/>
        <v>26-Dec-1971</v>
      </c>
      <c r="K1212" s="11">
        <f t="shared" si="37"/>
        <v>51</v>
      </c>
    </row>
    <row r="1213" spans="1:11" x14ac:dyDescent="0.25">
      <c r="A1213" s="11" t="s">
        <v>1244</v>
      </c>
      <c r="B1213" s="11">
        <v>1971</v>
      </c>
      <c r="C1213" s="11" t="s">
        <v>37</v>
      </c>
      <c r="D1213" s="29">
        <v>6</v>
      </c>
      <c r="E1213" s="11">
        <v>1</v>
      </c>
      <c r="F1213" s="20">
        <v>9964.06</v>
      </c>
      <c r="G1213" s="11" t="s">
        <v>11</v>
      </c>
      <c r="H1213" s="11" t="s">
        <v>11</v>
      </c>
      <c r="I1213" s="11" t="s">
        <v>166</v>
      </c>
      <c r="J1213" s="33" t="str">
        <f t="shared" si="36"/>
        <v>06-Oct-1971</v>
      </c>
      <c r="K1213" s="11">
        <f t="shared" si="37"/>
        <v>51</v>
      </c>
    </row>
    <row r="1214" spans="1:11" x14ac:dyDescent="0.25">
      <c r="A1214" s="11" t="s">
        <v>1245</v>
      </c>
      <c r="B1214" s="11">
        <v>1970</v>
      </c>
      <c r="C1214" s="11" t="s">
        <v>35</v>
      </c>
      <c r="D1214" s="29">
        <v>11</v>
      </c>
      <c r="E1214" s="11">
        <v>0</v>
      </c>
      <c r="F1214" s="20">
        <v>9991.0400000000009</v>
      </c>
      <c r="G1214" s="11" t="s">
        <v>11</v>
      </c>
      <c r="H1214" s="11" t="s">
        <v>12</v>
      </c>
      <c r="I1214" s="11" t="s">
        <v>23</v>
      </c>
      <c r="J1214" s="33" t="str">
        <f t="shared" si="36"/>
        <v>11-Aug-1970</v>
      </c>
      <c r="K1214" s="11">
        <f t="shared" si="37"/>
        <v>52</v>
      </c>
    </row>
    <row r="1215" spans="1:11" x14ac:dyDescent="0.25">
      <c r="A1215" s="11" t="s">
        <v>1246</v>
      </c>
      <c r="B1215" s="11">
        <v>1988</v>
      </c>
      <c r="C1215" s="11" t="s">
        <v>10</v>
      </c>
      <c r="D1215" s="29">
        <v>3</v>
      </c>
      <c r="E1215" s="11">
        <v>3</v>
      </c>
      <c r="F1215" s="20">
        <v>10011.44</v>
      </c>
      <c r="G1215" s="11" t="s">
        <v>12</v>
      </c>
      <c r="H1215" s="11" t="s">
        <v>12</v>
      </c>
      <c r="I1215" s="11" t="s">
        <v>535</v>
      </c>
      <c r="J1215" s="33" t="str">
        <f t="shared" si="36"/>
        <v>03-Jul-1988</v>
      </c>
      <c r="K1215" s="11">
        <f t="shared" si="37"/>
        <v>34</v>
      </c>
    </row>
    <row r="1216" spans="1:11" x14ac:dyDescent="0.25">
      <c r="A1216" s="11" t="s">
        <v>1247</v>
      </c>
      <c r="B1216" s="11">
        <v>1979</v>
      </c>
      <c r="C1216" s="11" t="s">
        <v>30</v>
      </c>
      <c r="D1216" s="29">
        <v>28</v>
      </c>
      <c r="E1216" s="11">
        <v>2</v>
      </c>
      <c r="F1216" s="20">
        <v>10027.15</v>
      </c>
      <c r="G1216" s="11" t="s">
        <v>12</v>
      </c>
      <c r="H1216" s="11" t="s">
        <v>16</v>
      </c>
      <c r="I1216" s="11" t="s">
        <v>300</v>
      </c>
      <c r="J1216" s="33" t="str">
        <f t="shared" si="36"/>
        <v>28-Dec-1979</v>
      </c>
      <c r="K1216" s="11">
        <f t="shared" si="37"/>
        <v>43</v>
      </c>
    </row>
    <row r="1217" spans="1:11" x14ac:dyDescent="0.25">
      <c r="A1217" s="11" t="s">
        <v>1248</v>
      </c>
      <c r="B1217" s="11">
        <v>1974</v>
      </c>
      <c r="C1217" s="11" t="s">
        <v>35</v>
      </c>
      <c r="D1217" s="29">
        <v>30</v>
      </c>
      <c r="E1217" s="11">
        <v>2</v>
      </c>
      <c r="F1217" s="20">
        <v>10043.25</v>
      </c>
      <c r="G1217" s="11" t="s">
        <v>12</v>
      </c>
      <c r="H1217" s="11" t="s">
        <v>11</v>
      </c>
      <c r="I1217" s="11" t="s">
        <v>247</v>
      </c>
      <c r="J1217" s="33" t="str">
        <f t="shared" si="36"/>
        <v>30-Aug-1974</v>
      </c>
      <c r="K1217" s="11">
        <f t="shared" si="37"/>
        <v>48</v>
      </c>
    </row>
    <row r="1218" spans="1:11" x14ac:dyDescent="0.25">
      <c r="A1218" s="11" t="s">
        <v>1249</v>
      </c>
      <c r="B1218" s="11">
        <v>1969</v>
      </c>
      <c r="C1218" s="11" t="s">
        <v>35</v>
      </c>
      <c r="D1218" s="29">
        <v>22</v>
      </c>
      <c r="E1218" s="11">
        <v>1</v>
      </c>
      <c r="F1218" s="20">
        <v>10065.41</v>
      </c>
      <c r="G1218" s="11" t="s">
        <v>12</v>
      </c>
      <c r="H1218" s="11" t="s">
        <v>11</v>
      </c>
      <c r="I1218" s="11" t="s">
        <v>42</v>
      </c>
      <c r="J1218" s="33" t="str">
        <f t="shared" ref="J1218:J1281" si="38">TEXT(CONCATENATE(D1218,C1218,B1218,),"DD-MMM-YYYY")</f>
        <v>22-Aug-1969</v>
      </c>
      <c r="K1218" s="11">
        <f t="shared" si="37"/>
        <v>53</v>
      </c>
    </row>
    <row r="1219" spans="1:11" x14ac:dyDescent="0.25">
      <c r="A1219" s="11" t="s">
        <v>1250</v>
      </c>
      <c r="B1219" s="11">
        <v>1969</v>
      </c>
      <c r="C1219" s="11" t="s">
        <v>37</v>
      </c>
      <c r="D1219" s="29">
        <v>27</v>
      </c>
      <c r="E1219" s="11">
        <v>0</v>
      </c>
      <c r="F1219" s="20">
        <v>10072.06</v>
      </c>
      <c r="G1219" s="11" t="s">
        <v>12</v>
      </c>
      <c r="H1219" s="11" t="s">
        <v>16</v>
      </c>
      <c r="I1219" s="11" t="s">
        <v>356</v>
      </c>
      <c r="J1219" s="33" t="str">
        <f t="shared" si="38"/>
        <v>27-Oct-1969</v>
      </c>
      <c r="K1219" s="11">
        <f t="shared" ref="K1219:K1282" si="39">DATEDIF(J1219, "2023-06-08", "Y")</f>
        <v>53</v>
      </c>
    </row>
    <row r="1220" spans="1:11" x14ac:dyDescent="0.25">
      <c r="A1220" s="11" t="s">
        <v>1251</v>
      </c>
      <c r="B1220" s="11">
        <v>1969</v>
      </c>
      <c r="C1220" s="11" t="s">
        <v>10</v>
      </c>
      <c r="D1220" s="29">
        <v>3</v>
      </c>
      <c r="E1220" s="11">
        <v>1</v>
      </c>
      <c r="F1220" s="20">
        <v>10085.85</v>
      </c>
      <c r="G1220" s="11" t="s">
        <v>12</v>
      </c>
      <c r="H1220" s="11" t="s">
        <v>12</v>
      </c>
      <c r="I1220" s="11" t="s">
        <v>42</v>
      </c>
      <c r="J1220" s="33" t="str">
        <f t="shared" si="38"/>
        <v>03-Jul-1969</v>
      </c>
      <c r="K1220" s="11">
        <f t="shared" si="39"/>
        <v>53</v>
      </c>
    </row>
    <row r="1221" spans="1:11" x14ac:dyDescent="0.25">
      <c r="A1221" s="11" t="s">
        <v>1252</v>
      </c>
      <c r="B1221" s="11">
        <v>1976</v>
      </c>
      <c r="C1221" s="11" t="s">
        <v>30</v>
      </c>
      <c r="D1221" s="29">
        <v>19</v>
      </c>
      <c r="E1221" s="11">
        <v>5</v>
      </c>
      <c r="F1221" s="20">
        <v>10096.969999999999</v>
      </c>
      <c r="G1221" s="11" t="s">
        <v>12</v>
      </c>
      <c r="H1221" s="11" t="s">
        <v>11</v>
      </c>
      <c r="I1221" s="11" t="s">
        <v>42</v>
      </c>
      <c r="J1221" s="33" t="str">
        <f t="shared" si="38"/>
        <v>19-Dec-1976</v>
      </c>
      <c r="K1221" s="11">
        <f t="shared" si="39"/>
        <v>46</v>
      </c>
    </row>
    <row r="1222" spans="1:11" x14ac:dyDescent="0.25">
      <c r="A1222" s="11" t="s">
        <v>1253</v>
      </c>
      <c r="B1222" s="11">
        <v>1972</v>
      </c>
      <c r="C1222" s="11" t="s">
        <v>37</v>
      </c>
      <c r="D1222" s="29">
        <v>19</v>
      </c>
      <c r="E1222" s="11">
        <v>1</v>
      </c>
      <c r="F1222" s="20">
        <v>10106.129999999999</v>
      </c>
      <c r="G1222" s="11" t="s">
        <v>12</v>
      </c>
      <c r="H1222" s="11" t="s">
        <v>16</v>
      </c>
      <c r="I1222" s="11" t="s">
        <v>247</v>
      </c>
      <c r="J1222" s="33" t="str">
        <f t="shared" si="38"/>
        <v>19-Oct-1972</v>
      </c>
      <c r="K1222" s="11">
        <f t="shared" si="39"/>
        <v>50</v>
      </c>
    </row>
    <row r="1223" spans="1:11" x14ac:dyDescent="0.25">
      <c r="A1223" s="11" t="s">
        <v>1254</v>
      </c>
      <c r="B1223" s="11">
        <v>1972</v>
      </c>
      <c r="C1223" s="11" t="s">
        <v>35</v>
      </c>
      <c r="D1223" s="29">
        <v>8</v>
      </c>
      <c r="E1223" s="11">
        <v>2</v>
      </c>
      <c r="F1223" s="20">
        <v>10107.219999999999</v>
      </c>
      <c r="G1223" s="11" t="s">
        <v>12</v>
      </c>
      <c r="H1223" s="11" t="s">
        <v>16</v>
      </c>
      <c r="I1223" s="11" t="s">
        <v>13</v>
      </c>
      <c r="J1223" s="33" t="str">
        <f t="shared" si="38"/>
        <v>08-Aug-1972</v>
      </c>
      <c r="K1223" s="11">
        <f t="shared" si="39"/>
        <v>50</v>
      </c>
    </row>
    <row r="1224" spans="1:11" x14ac:dyDescent="0.25">
      <c r="A1224" s="11" t="s">
        <v>1255</v>
      </c>
      <c r="B1224" s="11">
        <v>1975</v>
      </c>
      <c r="C1224" s="11" t="s">
        <v>10</v>
      </c>
      <c r="D1224" s="29">
        <v>2</v>
      </c>
      <c r="E1224" s="11">
        <v>3</v>
      </c>
      <c r="F1224" s="20">
        <v>10115.01</v>
      </c>
      <c r="G1224" s="11" t="s">
        <v>12</v>
      </c>
      <c r="H1224" s="11" t="s">
        <v>12</v>
      </c>
      <c r="I1224" s="11" t="s">
        <v>23</v>
      </c>
      <c r="J1224" s="33" t="str">
        <f t="shared" si="38"/>
        <v>02-Jul-1975</v>
      </c>
      <c r="K1224" s="11">
        <f t="shared" si="39"/>
        <v>47</v>
      </c>
    </row>
    <row r="1225" spans="1:11" x14ac:dyDescent="0.25">
      <c r="A1225" s="11" t="s">
        <v>1256</v>
      </c>
      <c r="B1225" s="11">
        <v>1972</v>
      </c>
      <c r="C1225" s="11" t="s">
        <v>15</v>
      </c>
      <c r="D1225" s="29">
        <v>16</v>
      </c>
      <c r="E1225" s="11">
        <v>2</v>
      </c>
      <c r="F1225" s="20">
        <v>10118.42</v>
      </c>
      <c r="G1225" s="11" t="s">
        <v>12</v>
      </c>
      <c r="H1225" s="11" t="s">
        <v>12</v>
      </c>
      <c r="I1225" s="11" t="s">
        <v>42</v>
      </c>
      <c r="J1225" s="33" t="str">
        <f t="shared" si="38"/>
        <v>16-Nov-1972</v>
      </c>
      <c r="K1225" s="11">
        <f t="shared" si="39"/>
        <v>50</v>
      </c>
    </row>
    <row r="1226" spans="1:11" x14ac:dyDescent="0.25">
      <c r="A1226" s="11" t="s">
        <v>1257</v>
      </c>
      <c r="B1226" s="11">
        <v>1997</v>
      </c>
      <c r="C1226" s="11" t="s">
        <v>20</v>
      </c>
      <c r="D1226" s="29">
        <v>5</v>
      </c>
      <c r="E1226" s="11">
        <v>0</v>
      </c>
      <c r="F1226" s="20">
        <v>10139.84</v>
      </c>
      <c r="G1226" s="11" t="s">
        <v>12</v>
      </c>
      <c r="H1226" s="11" t="s">
        <v>11</v>
      </c>
      <c r="I1226" s="11" t="s">
        <v>23</v>
      </c>
      <c r="J1226" s="33" t="str">
        <f t="shared" si="38"/>
        <v>05-Sep-1997</v>
      </c>
      <c r="K1226" s="11">
        <f t="shared" si="39"/>
        <v>25</v>
      </c>
    </row>
    <row r="1227" spans="1:11" x14ac:dyDescent="0.25">
      <c r="A1227" s="11" t="s">
        <v>1258</v>
      </c>
      <c r="B1227" s="11">
        <v>1974</v>
      </c>
      <c r="C1227" s="11" t="s">
        <v>30</v>
      </c>
      <c r="D1227" s="29">
        <v>30</v>
      </c>
      <c r="E1227" s="11">
        <v>3</v>
      </c>
      <c r="F1227" s="20">
        <v>10141.14</v>
      </c>
      <c r="G1227" s="11" t="s">
        <v>12</v>
      </c>
      <c r="H1227" s="11" t="s">
        <v>16</v>
      </c>
      <c r="I1227" s="11" t="s">
        <v>168</v>
      </c>
      <c r="J1227" s="33" t="str">
        <f t="shared" si="38"/>
        <v>30-Dec-1974</v>
      </c>
      <c r="K1227" s="11">
        <f t="shared" si="39"/>
        <v>48</v>
      </c>
    </row>
    <row r="1228" spans="1:11" x14ac:dyDescent="0.25">
      <c r="A1228" s="11" t="s">
        <v>1259</v>
      </c>
      <c r="B1228" s="11">
        <v>1981</v>
      </c>
      <c r="C1228" s="11" t="s">
        <v>18</v>
      </c>
      <c r="D1228" s="29">
        <v>12</v>
      </c>
      <c r="E1228" s="11">
        <v>1</v>
      </c>
      <c r="F1228" s="20">
        <v>10146.129999999999</v>
      </c>
      <c r="G1228" s="11" t="s">
        <v>12</v>
      </c>
      <c r="H1228" s="11" t="s">
        <v>16</v>
      </c>
      <c r="I1228" s="11" t="s">
        <v>200</v>
      </c>
      <c r="J1228" s="33" t="str">
        <f t="shared" si="38"/>
        <v>12-Jun-1981</v>
      </c>
      <c r="K1228" s="11">
        <f t="shared" si="39"/>
        <v>41</v>
      </c>
    </row>
    <row r="1229" spans="1:11" x14ac:dyDescent="0.25">
      <c r="A1229" s="11" t="s">
        <v>1260</v>
      </c>
      <c r="B1229" s="11">
        <v>1973</v>
      </c>
      <c r="C1229" s="11" t="s">
        <v>37</v>
      </c>
      <c r="D1229" s="29">
        <v>13</v>
      </c>
      <c r="E1229" s="11">
        <v>2</v>
      </c>
      <c r="F1229" s="20">
        <v>10156.780000000001</v>
      </c>
      <c r="G1229" s="11" t="s">
        <v>12</v>
      </c>
      <c r="H1229" s="11" t="s">
        <v>11</v>
      </c>
      <c r="I1229" s="11" t="s">
        <v>23</v>
      </c>
      <c r="J1229" s="33" t="str">
        <f t="shared" si="38"/>
        <v>13-Oct-1973</v>
      </c>
      <c r="K1229" s="11">
        <f t="shared" si="39"/>
        <v>49</v>
      </c>
    </row>
    <row r="1230" spans="1:11" x14ac:dyDescent="0.25">
      <c r="A1230" s="11" t="s">
        <v>1261</v>
      </c>
      <c r="B1230" s="11">
        <v>1972</v>
      </c>
      <c r="C1230" s="11" t="s">
        <v>10</v>
      </c>
      <c r="D1230" s="29">
        <v>10</v>
      </c>
      <c r="E1230" s="11">
        <v>0</v>
      </c>
      <c r="F1230" s="20">
        <v>10160.870000000001</v>
      </c>
      <c r="G1230" s="11" t="s">
        <v>12</v>
      </c>
      <c r="H1230" s="11" t="s">
        <v>12</v>
      </c>
      <c r="I1230" s="11" t="s">
        <v>200</v>
      </c>
      <c r="J1230" s="33" t="str">
        <f t="shared" si="38"/>
        <v>10-Jul-1972</v>
      </c>
      <c r="K1230" s="11">
        <f t="shared" si="39"/>
        <v>50</v>
      </c>
    </row>
    <row r="1231" spans="1:11" x14ac:dyDescent="0.25">
      <c r="A1231" s="11" t="s">
        <v>1262</v>
      </c>
      <c r="B1231" s="11">
        <v>1985</v>
      </c>
      <c r="C1231" s="11" t="s">
        <v>37</v>
      </c>
      <c r="D1231" s="29">
        <v>16</v>
      </c>
      <c r="E1231" s="11">
        <v>3</v>
      </c>
      <c r="F1231" s="20">
        <v>10191.82</v>
      </c>
      <c r="G1231" s="11" t="s">
        <v>12</v>
      </c>
      <c r="H1231" s="11" t="s">
        <v>11</v>
      </c>
      <c r="I1231" s="11" t="s">
        <v>535</v>
      </c>
      <c r="J1231" s="33" t="str">
        <f t="shared" si="38"/>
        <v>16-Oct-1985</v>
      </c>
      <c r="K1231" s="11">
        <f t="shared" si="39"/>
        <v>37</v>
      </c>
    </row>
    <row r="1232" spans="1:11" x14ac:dyDescent="0.25">
      <c r="A1232" s="11" t="s">
        <v>1263</v>
      </c>
      <c r="B1232" s="11">
        <v>1970</v>
      </c>
      <c r="C1232" s="11" t="s">
        <v>30</v>
      </c>
      <c r="D1232" s="29">
        <v>24</v>
      </c>
      <c r="E1232" s="11">
        <v>0</v>
      </c>
      <c r="F1232" s="20">
        <v>10197.77</v>
      </c>
      <c r="G1232" s="11" t="s">
        <v>12</v>
      </c>
      <c r="H1232" s="11" t="s">
        <v>16</v>
      </c>
      <c r="I1232" s="11" t="s">
        <v>247</v>
      </c>
      <c r="J1232" s="33" t="str">
        <f t="shared" si="38"/>
        <v>24-Dec-1970</v>
      </c>
      <c r="K1232" s="11">
        <f t="shared" si="39"/>
        <v>52</v>
      </c>
    </row>
    <row r="1233" spans="1:11" x14ac:dyDescent="0.25">
      <c r="A1233" s="11" t="s">
        <v>1264</v>
      </c>
      <c r="B1233" s="11">
        <v>1967</v>
      </c>
      <c r="C1233" s="11" t="s">
        <v>20</v>
      </c>
      <c r="D1233" s="29">
        <v>26</v>
      </c>
      <c r="E1233" s="11">
        <v>0</v>
      </c>
      <c r="F1233" s="20">
        <v>10214.64</v>
      </c>
      <c r="G1233" s="11" t="s">
        <v>12</v>
      </c>
      <c r="H1233" s="11" t="s">
        <v>11</v>
      </c>
      <c r="I1233" s="11" t="s">
        <v>42</v>
      </c>
      <c r="J1233" s="33" t="str">
        <f t="shared" si="38"/>
        <v>26-Sep-1967</v>
      </c>
      <c r="K1233" s="11">
        <f t="shared" si="39"/>
        <v>55</v>
      </c>
    </row>
    <row r="1234" spans="1:11" x14ac:dyDescent="0.25">
      <c r="A1234" s="11" t="s">
        <v>1265</v>
      </c>
      <c r="B1234" s="11">
        <v>1967</v>
      </c>
      <c r="C1234" s="11" t="s">
        <v>18</v>
      </c>
      <c r="D1234" s="29">
        <v>28</v>
      </c>
      <c r="E1234" s="11">
        <v>0</v>
      </c>
      <c r="F1234" s="20">
        <v>10226.280000000001</v>
      </c>
      <c r="G1234" s="11" t="s">
        <v>12</v>
      </c>
      <c r="H1234" s="11" t="s">
        <v>12</v>
      </c>
      <c r="I1234" s="11" t="s">
        <v>13</v>
      </c>
      <c r="J1234" s="33" t="str">
        <f t="shared" si="38"/>
        <v>28-Jun-1967</v>
      </c>
      <c r="K1234" s="11">
        <f t="shared" si="39"/>
        <v>55</v>
      </c>
    </row>
    <row r="1235" spans="1:11" x14ac:dyDescent="0.25">
      <c r="A1235" s="11" t="s">
        <v>1266</v>
      </c>
      <c r="B1235" s="11">
        <v>1968</v>
      </c>
      <c r="C1235" s="11" t="s">
        <v>20</v>
      </c>
      <c r="D1235" s="29">
        <v>23</v>
      </c>
      <c r="E1235" s="11">
        <v>0</v>
      </c>
      <c r="F1235" s="20">
        <v>10231.5</v>
      </c>
      <c r="G1235" s="11" t="s">
        <v>12</v>
      </c>
      <c r="H1235" s="11" t="s">
        <v>16</v>
      </c>
      <c r="I1235" s="11" t="s">
        <v>23</v>
      </c>
      <c r="J1235" s="33" t="str">
        <f t="shared" si="38"/>
        <v>23-Sep-1968</v>
      </c>
      <c r="K1235" s="11">
        <f t="shared" si="39"/>
        <v>54</v>
      </c>
    </row>
    <row r="1236" spans="1:11" x14ac:dyDescent="0.25">
      <c r="A1236" s="11" t="s">
        <v>1267</v>
      </c>
      <c r="B1236" s="11">
        <v>1975</v>
      </c>
      <c r="C1236" s="11" t="s">
        <v>35</v>
      </c>
      <c r="D1236" s="29">
        <v>15</v>
      </c>
      <c r="E1236" s="11">
        <v>1</v>
      </c>
      <c r="F1236" s="20">
        <v>10259.129999999999</v>
      </c>
      <c r="G1236" s="11" t="s">
        <v>12</v>
      </c>
      <c r="H1236" s="11" t="s">
        <v>11</v>
      </c>
      <c r="I1236" s="11" t="s">
        <v>42</v>
      </c>
      <c r="J1236" s="33" t="str">
        <f t="shared" si="38"/>
        <v>15-Aug-1975</v>
      </c>
      <c r="K1236" s="11">
        <f t="shared" si="39"/>
        <v>47</v>
      </c>
    </row>
    <row r="1237" spans="1:11" x14ac:dyDescent="0.25">
      <c r="A1237" s="11" t="s">
        <v>1268</v>
      </c>
      <c r="B1237" s="11">
        <v>1973</v>
      </c>
      <c r="C1237" s="11" t="s">
        <v>20</v>
      </c>
      <c r="D1237" s="29">
        <v>5</v>
      </c>
      <c r="E1237" s="11">
        <v>3</v>
      </c>
      <c r="F1237" s="20">
        <v>10264.44</v>
      </c>
      <c r="G1237" s="11" t="s">
        <v>12</v>
      </c>
      <c r="H1237" s="11" t="s">
        <v>11</v>
      </c>
      <c r="I1237" s="11" t="s">
        <v>23</v>
      </c>
      <c r="J1237" s="33" t="str">
        <f t="shared" si="38"/>
        <v>05-Sep-1973</v>
      </c>
      <c r="K1237" s="11">
        <f t="shared" si="39"/>
        <v>49</v>
      </c>
    </row>
    <row r="1238" spans="1:11" x14ac:dyDescent="0.25">
      <c r="A1238" s="11" t="s">
        <v>1269</v>
      </c>
      <c r="B1238" s="11">
        <v>1973</v>
      </c>
      <c r="C1238" s="11" t="s">
        <v>15</v>
      </c>
      <c r="D1238" s="29">
        <v>27</v>
      </c>
      <c r="E1238" s="11">
        <v>3</v>
      </c>
      <c r="F1238" s="20">
        <v>10269.459999999999</v>
      </c>
      <c r="G1238" s="11" t="s">
        <v>12</v>
      </c>
      <c r="H1238" s="11" t="s">
        <v>12</v>
      </c>
      <c r="I1238" s="11" t="s">
        <v>23</v>
      </c>
      <c r="J1238" s="33" t="str">
        <f t="shared" si="38"/>
        <v>27-Nov-1973</v>
      </c>
      <c r="K1238" s="11">
        <f t="shared" si="39"/>
        <v>49</v>
      </c>
    </row>
    <row r="1239" spans="1:11" x14ac:dyDescent="0.25">
      <c r="A1239" s="11" t="s">
        <v>1270</v>
      </c>
      <c r="B1239" s="11">
        <v>1970</v>
      </c>
      <c r="C1239" s="11" t="s">
        <v>18</v>
      </c>
      <c r="D1239" s="29">
        <v>21</v>
      </c>
      <c r="E1239" s="11">
        <v>0</v>
      </c>
      <c r="F1239" s="20">
        <v>10274.33</v>
      </c>
      <c r="G1239" s="11" t="s">
        <v>12</v>
      </c>
      <c r="H1239" s="11" t="s">
        <v>16</v>
      </c>
      <c r="I1239" s="11" t="s">
        <v>247</v>
      </c>
      <c r="J1239" s="33" t="str">
        <f t="shared" si="38"/>
        <v>21-Jun-1970</v>
      </c>
      <c r="K1239" s="11">
        <f t="shared" si="39"/>
        <v>52</v>
      </c>
    </row>
    <row r="1240" spans="1:11" x14ac:dyDescent="0.25">
      <c r="A1240" s="11" t="s">
        <v>1271</v>
      </c>
      <c r="B1240" s="11">
        <v>1988</v>
      </c>
      <c r="C1240" s="11" t="s">
        <v>20</v>
      </c>
      <c r="D1240" s="29">
        <v>14</v>
      </c>
      <c r="E1240" s="11">
        <v>3</v>
      </c>
      <c r="F1240" s="20">
        <v>10276.99</v>
      </c>
      <c r="G1240" s="11" t="s">
        <v>12</v>
      </c>
      <c r="H1240" s="11" t="s">
        <v>16</v>
      </c>
      <c r="I1240" s="11" t="s">
        <v>300</v>
      </c>
      <c r="J1240" s="33" t="str">
        <f t="shared" si="38"/>
        <v>14-Sep-1988</v>
      </c>
      <c r="K1240" s="11">
        <f t="shared" si="39"/>
        <v>34</v>
      </c>
    </row>
    <row r="1241" spans="1:11" x14ac:dyDescent="0.25">
      <c r="A1241" s="11" t="s">
        <v>1272</v>
      </c>
      <c r="B1241" s="11">
        <v>1963</v>
      </c>
      <c r="C1241" s="11" t="s">
        <v>20</v>
      </c>
      <c r="D1241" s="29">
        <v>24</v>
      </c>
      <c r="E1241" s="11">
        <v>0</v>
      </c>
      <c r="F1241" s="20">
        <v>10308.040000000001</v>
      </c>
      <c r="G1241" s="11" t="s">
        <v>12</v>
      </c>
      <c r="H1241" s="11" t="s">
        <v>16</v>
      </c>
      <c r="I1241" s="11" t="s">
        <v>13</v>
      </c>
      <c r="J1241" s="33" t="str">
        <f t="shared" si="38"/>
        <v>24-Sep-1963</v>
      </c>
      <c r="K1241" s="11">
        <f t="shared" si="39"/>
        <v>59</v>
      </c>
    </row>
    <row r="1242" spans="1:11" x14ac:dyDescent="0.25">
      <c r="A1242" s="11" t="s">
        <v>1273</v>
      </c>
      <c r="B1242" s="11">
        <v>1962</v>
      </c>
      <c r="C1242" s="11" t="s">
        <v>10</v>
      </c>
      <c r="D1242" s="29">
        <v>12</v>
      </c>
      <c r="E1242" s="11">
        <v>0</v>
      </c>
      <c r="F1242" s="20">
        <v>10310.780000000001</v>
      </c>
      <c r="G1242" s="11" t="s">
        <v>12</v>
      </c>
      <c r="H1242" s="11" t="s">
        <v>12</v>
      </c>
      <c r="I1242" s="11" t="s">
        <v>23</v>
      </c>
      <c r="J1242" s="33" t="str">
        <f t="shared" si="38"/>
        <v>12-Jul-1962</v>
      </c>
      <c r="K1242" s="11">
        <f t="shared" si="39"/>
        <v>60</v>
      </c>
    </row>
    <row r="1243" spans="1:11" x14ac:dyDescent="0.25">
      <c r="A1243" s="11" t="s">
        <v>1274</v>
      </c>
      <c r="B1243" s="11">
        <v>1991</v>
      </c>
      <c r="C1243" s="11" t="s">
        <v>15</v>
      </c>
      <c r="D1243" s="29">
        <v>17</v>
      </c>
      <c r="E1243" s="11">
        <v>3</v>
      </c>
      <c r="F1243" s="20">
        <v>10315.91</v>
      </c>
      <c r="G1243" s="11" t="s">
        <v>12</v>
      </c>
      <c r="H1243" s="11" t="s">
        <v>11</v>
      </c>
      <c r="I1243" s="11" t="s">
        <v>23</v>
      </c>
      <c r="J1243" s="33" t="str">
        <f t="shared" si="38"/>
        <v>17-Nov-1991</v>
      </c>
      <c r="K1243" s="11">
        <f t="shared" si="39"/>
        <v>31</v>
      </c>
    </row>
    <row r="1244" spans="1:11" x14ac:dyDescent="0.25">
      <c r="A1244" s="11" t="s">
        <v>1275</v>
      </c>
      <c r="B1244" s="11">
        <v>1991</v>
      </c>
      <c r="C1244" s="11" t="s">
        <v>35</v>
      </c>
      <c r="D1244" s="29">
        <v>21</v>
      </c>
      <c r="E1244" s="11">
        <v>3</v>
      </c>
      <c r="F1244" s="20">
        <v>10322.9</v>
      </c>
      <c r="G1244" s="11" t="s">
        <v>12</v>
      </c>
      <c r="H1244" s="11" t="s">
        <v>16</v>
      </c>
      <c r="I1244" s="11" t="s">
        <v>535</v>
      </c>
      <c r="J1244" s="33" t="str">
        <f t="shared" si="38"/>
        <v>21-Aug-1991</v>
      </c>
      <c r="K1244" s="11">
        <f t="shared" si="39"/>
        <v>31</v>
      </c>
    </row>
    <row r="1245" spans="1:11" x14ac:dyDescent="0.25">
      <c r="A1245" s="11" t="s">
        <v>1276</v>
      </c>
      <c r="B1245" s="11">
        <v>1970</v>
      </c>
      <c r="C1245" s="11" t="s">
        <v>30</v>
      </c>
      <c r="D1245" s="29">
        <v>1</v>
      </c>
      <c r="E1245" s="11">
        <v>2</v>
      </c>
      <c r="F1245" s="20">
        <v>10325.209999999999</v>
      </c>
      <c r="G1245" s="11" t="s">
        <v>12</v>
      </c>
      <c r="H1245" s="11" t="s">
        <v>12</v>
      </c>
      <c r="I1245" s="11" t="s">
        <v>42</v>
      </c>
      <c r="J1245" s="33" t="str">
        <f t="shared" si="38"/>
        <v>01-Dec-1970</v>
      </c>
      <c r="K1245" s="11">
        <f t="shared" si="39"/>
        <v>52</v>
      </c>
    </row>
    <row r="1246" spans="1:11" x14ac:dyDescent="0.25">
      <c r="A1246" s="11" t="s">
        <v>1277</v>
      </c>
      <c r="B1246" s="11">
        <v>1982</v>
      </c>
      <c r="C1246" s="11" t="s">
        <v>10</v>
      </c>
      <c r="D1246" s="29">
        <v>21</v>
      </c>
      <c r="E1246" s="11">
        <v>3</v>
      </c>
      <c r="F1246" s="20">
        <v>10329.06</v>
      </c>
      <c r="G1246" s="11" t="s">
        <v>12</v>
      </c>
      <c r="H1246" s="11" t="s">
        <v>16</v>
      </c>
      <c r="I1246" s="11" t="s">
        <v>300</v>
      </c>
      <c r="J1246" s="33" t="str">
        <f t="shared" si="38"/>
        <v>21-Jul-1982</v>
      </c>
      <c r="K1246" s="11">
        <f t="shared" si="39"/>
        <v>40</v>
      </c>
    </row>
    <row r="1247" spans="1:11" x14ac:dyDescent="0.25">
      <c r="A1247" s="11" t="s">
        <v>1278</v>
      </c>
      <c r="B1247" s="11">
        <v>1968</v>
      </c>
      <c r="C1247" s="11" t="s">
        <v>10</v>
      </c>
      <c r="D1247" s="29">
        <v>19</v>
      </c>
      <c r="E1247" s="11">
        <v>0</v>
      </c>
      <c r="F1247" s="20">
        <v>10338.93</v>
      </c>
      <c r="G1247" s="11" t="s">
        <v>12</v>
      </c>
      <c r="H1247" s="11" t="s">
        <v>16</v>
      </c>
      <c r="I1247" s="11" t="s">
        <v>13</v>
      </c>
      <c r="J1247" s="33" t="str">
        <f t="shared" si="38"/>
        <v>19-Jul-1968</v>
      </c>
      <c r="K1247" s="11">
        <f t="shared" si="39"/>
        <v>54</v>
      </c>
    </row>
    <row r="1248" spans="1:11" x14ac:dyDescent="0.25">
      <c r="A1248" s="11" t="s">
        <v>1279</v>
      </c>
      <c r="B1248" s="11">
        <v>1973</v>
      </c>
      <c r="C1248" s="11" t="s">
        <v>35</v>
      </c>
      <c r="D1248" s="29">
        <v>8</v>
      </c>
      <c r="E1248" s="11">
        <v>0</v>
      </c>
      <c r="F1248" s="20">
        <v>10345.93</v>
      </c>
      <c r="G1248" s="11" t="s">
        <v>12</v>
      </c>
      <c r="H1248" s="11" t="s">
        <v>11</v>
      </c>
      <c r="I1248" s="11" t="s">
        <v>300</v>
      </c>
      <c r="J1248" s="33" t="str">
        <f t="shared" si="38"/>
        <v>08-Aug-1973</v>
      </c>
      <c r="K1248" s="11">
        <f t="shared" si="39"/>
        <v>49</v>
      </c>
    </row>
    <row r="1249" spans="1:11" x14ac:dyDescent="0.25">
      <c r="A1249" s="11" t="s">
        <v>1280</v>
      </c>
      <c r="B1249" s="11">
        <v>1974</v>
      </c>
      <c r="C1249" s="11" t="s">
        <v>20</v>
      </c>
      <c r="D1249" s="29">
        <v>29</v>
      </c>
      <c r="E1249" s="11">
        <v>0</v>
      </c>
      <c r="F1249" s="20">
        <v>10352.48</v>
      </c>
      <c r="G1249" s="11" t="s">
        <v>12</v>
      </c>
      <c r="H1249" s="11" t="s">
        <v>16</v>
      </c>
      <c r="I1249" s="11" t="s">
        <v>23</v>
      </c>
      <c r="J1249" s="33" t="str">
        <f t="shared" si="38"/>
        <v>29-Sep-1974</v>
      </c>
      <c r="K1249" s="11">
        <f t="shared" si="39"/>
        <v>48</v>
      </c>
    </row>
    <row r="1250" spans="1:11" x14ac:dyDescent="0.25">
      <c r="A1250" s="11" t="s">
        <v>1281</v>
      </c>
      <c r="B1250" s="11">
        <v>1969</v>
      </c>
      <c r="C1250" s="11" t="s">
        <v>18</v>
      </c>
      <c r="D1250" s="29">
        <v>17</v>
      </c>
      <c r="E1250" s="11">
        <v>0</v>
      </c>
      <c r="F1250" s="20">
        <v>10355.64</v>
      </c>
      <c r="G1250" s="11" t="s">
        <v>12</v>
      </c>
      <c r="H1250" s="11" t="s">
        <v>16</v>
      </c>
      <c r="I1250" s="11" t="s">
        <v>23</v>
      </c>
      <c r="J1250" s="33" t="str">
        <f t="shared" si="38"/>
        <v>17-Jun-1969</v>
      </c>
      <c r="K1250" s="11">
        <f t="shared" si="39"/>
        <v>53</v>
      </c>
    </row>
    <row r="1251" spans="1:11" x14ac:dyDescent="0.25">
      <c r="A1251" s="11" t="s">
        <v>1282</v>
      </c>
      <c r="B1251" s="11">
        <v>1971</v>
      </c>
      <c r="C1251" s="11" t="s">
        <v>20</v>
      </c>
      <c r="D1251" s="29">
        <v>6</v>
      </c>
      <c r="E1251" s="11">
        <v>0</v>
      </c>
      <c r="F1251" s="20">
        <v>10356.67</v>
      </c>
      <c r="G1251" s="11" t="s">
        <v>12</v>
      </c>
      <c r="H1251" s="11" t="s">
        <v>16</v>
      </c>
      <c r="I1251" s="11" t="s">
        <v>200</v>
      </c>
      <c r="J1251" s="33" t="str">
        <f t="shared" si="38"/>
        <v>06-Sep-1971</v>
      </c>
      <c r="K1251" s="11">
        <f t="shared" si="39"/>
        <v>51</v>
      </c>
    </row>
    <row r="1252" spans="1:11" x14ac:dyDescent="0.25">
      <c r="A1252" s="11" t="s">
        <v>1283</v>
      </c>
      <c r="B1252" s="11">
        <v>1973</v>
      </c>
      <c r="C1252" s="11" t="s">
        <v>20</v>
      </c>
      <c r="D1252" s="29">
        <v>29</v>
      </c>
      <c r="E1252" s="11">
        <v>2</v>
      </c>
      <c r="F1252" s="20">
        <v>10370.91</v>
      </c>
      <c r="G1252" s="11" t="s">
        <v>12</v>
      </c>
      <c r="H1252" s="11" t="s">
        <v>12</v>
      </c>
      <c r="I1252" s="11" t="s">
        <v>247</v>
      </c>
      <c r="J1252" s="33" t="str">
        <f t="shared" si="38"/>
        <v>29-Sep-1973</v>
      </c>
      <c r="K1252" s="11">
        <f t="shared" si="39"/>
        <v>49</v>
      </c>
    </row>
    <row r="1253" spans="1:11" x14ac:dyDescent="0.25">
      <c r="A1253" s="11" t="s">
        <v>1284</v>
      </c>
      <c r="B1253" s="11">
        <v>1973</v>
      </c>
      <c r="C1253" s="11" t="s">
        <v>20</v>
      </c>
      <c r="D1253" s="29">
        <v>19</v>
      </c>
      <c r="E1253" s="11">
        <v>3</v>
      </c>
      <c r="F1253" s="20">
        <v>10381.48</v>
      </c>
      <c r="G1253" s="11" t="s">
        <v>12</v>
      </c>
      <c r="H1253" s="11" t="s">
        <v>12</v>
      </c>
      <c r="I1253" s="11" t="s">
        <v>13</v>
      </c>
      <c r="J1253" s="33" t="str">
        <f t="shared" si="38"/>
        <v>19-Sep-1973</v>
      </c>
      <c r="K1253" s="11">
        <f t="shared" si="39"/>
        <v>49</v>
      </c>
    </row>
    <row r="1254" spans="1:11" x14ac:dyDescent="0.25">
      <c r="A1254" s="11" t="s">
        <v>1285</v>
      </c>
      <c r="B1254" s="11">
        <v>1969</v>
      </c>
      <c r="C1254" s="11" t="s">
        <v>10</v>
      </c>
      <c r="D1254" s="29">
        <v>7</v>
      </c>
      <c r="E1254" s="11">
        <v>0</v>
      </c>
      <c r="F1254" s="20">
        <v>10403.27</v>
      </c>
      <c r="G1254" s="11" t="s">
        <v>12</v>
      </c>
      <c r="H1254" s="11" t="s">
        <v>11</v>
      </c>
      <c r="I1254" s="11" t="s">
        <v>516</v>
      </c>
      <c r="J1254" s="33" t="str">
        <f t="shared" si="38"/>
        <v>07-Jul-1969</v>
      </c>
      <c r="K1254" s="11">
        <f t="shared" si="39"/>
        <v>53</v>
      </c>
    </row>
    <row r="1255" spans="1:11" x14ac:dyDescent="0.25">
      <c r="A1255" s="11" t="s">
        <v>1286</v>
      </c>
      <c r="B1255" s="11">
        <v>1975</v>
      </c>
      <c r="C1255" s="11" t="s">
        <v>18</v>
      </c>
      <c r="D1255" s="29">
        <v>5</v>
      </c>
      <c r="E1255" s="11">
        <v>4</v>
      </c>
      <c r="F1255" s="20">
        <v>10407.09</v>
      </c>
      <c r="G1255" s="11" t="s">
        <v>12</v>
      </c>
      <c r="H1255" s="11" t="s">
        <v>16</v>
      </c>
      <c r="I1255" s="11" t="s">
        <v>164</v>
      </c>
      <c r="J1255" s="33" t="str">
        <f t="shared" si="38"/>
        <v>05-Jun-1975</v>
      </c>
      <c r="K1255" s="11">
        <f t="shared" si="39"/>
        <v>48</v>
      </c>
    </row>
    <row r="1256" spans="1:11" x14ac:dyDescent="0.25">
      <c r="A1256" s="11" t="s">
        <v>1287</v>
      </c>
      <c r="B1256" s="11">
        <v>1980</v>
      </c>
      <c r="C1256" s="11" t="s">
        <v>37</v>
      </c>
      <c r="D1256" s="29">
        <v>24</v>
      </c>
      <c r="E1256" s="11">
        <v>2</v>
      </c>
      <c r="F1256" s="20">
        <v>10407.98</v>
      </c>
      <c r="G1256" s="11" t="s">
        <v>12</v>
      </c>
      <c r="H1256" s="11" t="s">
        <v>16</v>
      </c>
      <c r="I1256" s="11" t="s">
        <v>300</v>
      </c>
      <c r="J1256" s="33" t="str">
        <f t="shared" si="38"/>
        <v>24-Oct-1980</v>
      </c>
      <c r="K1256" s="11">
        <f t="shared" si="39"/>
        <v>42</v>
      </c>
    </row>
    <row r="1257" spans="1:11" x14ac:dyDescent="0.25">
      <c r="A1257" s="11" t="s">
        <v>1288</v>
      </c>
      <c r="B1257" s="11">
        <v>1973</v>
      </c>
      <c r="C1257" s="11" t="s">
        <v>37</v>
      </c>
      <c r="D1257" s="29">
        <v>11</v>
      </c>
      <c r="E1257" s="11">
        <v>0</v>
      </c>
      <c r="F1257" s="20">
        <v>10419.59</v>
      </c>
      <c r="G1257" s="11" t="s">
        <v>12</v>
      </c>
      <c r="H1257" s="11" t="s">
        <v>11</v>
      </c>
      <c r="I1257" s="11" t="s">
        <v>200</v>
      </c>
      <c r="J1257" s="33" t="str">
        <f t="shared" si="38"/>
        <v>11-Oct-1973</v>
      </c>
      <c r="K1257" s="11">
        <f t="shared" si="39"/>
        <v>49</v>
      </c>
    </row>
    <row r="1258" spans="1:11" x14ac:dyDescent="0.25">
      <c r="A1258" s="11" t="s">
        <v>1289</v>
      </c>
      <c r="B1258" s="11">
        <v>1979</v>
      </c>
      <c r="C1258" s="11" t="s">
        <v>15</v>
      </c>
      <c r="D1258" s="29">
        <v>25</v>
      </c>
      <c r="E1258" s="11">
        <v>2</v>
      </c>
      <c r="F1258" s="20">
        <v>10419.65</v>
      </c>
      <c r="G1258" s="11" t="s">
        <v>12</v>
      </c>
      <c r="H1258" s="11" t="s">
        <v>11</v>
      </c>
      <c r="I1258" s="11" t="s">
        <v>200</v>
      </c>
      <c r="J1258" s="33" t="str">
        <f t="shared" si="38"/>
        <v>25-Nov-1979</v>
      </c>
      <c r="K1258" s="11">
        <f t="shared" si="39"/>
        <v>43</v>
      </c>
    </row>
    <row r="1259" spans="1:11" x14ac:dyDescent="0.25">
      <c r="A1259" s="11" t="s">
        <v>1290</v>
      </c>
      <c r="B1259" s="11">
        <v>1968</v>
      </c>
      <c r="C1259" s="11" t="s">
        <v>30</v>
      </c>
      <c r="D1259" s="29">
        <v>27</v>
      </c>
      <c r="E1259" s="11">
        <v>0</v>
      </c>
      <c r="F1259" s="20">
        <v>10422.92</v>
      </c>
      <c r="G1259" s="11" t="s">
        <v>12</v>
      </c>
      <c r="H1259" s="11" t="s">
        <v>16</v>
      </c>
      <c r="I1259" s="11" t="s">
        <v>356</v>
      </c>
      <c r="J1259" s="33" t="str">
        <f t="shared" si="38"/>
        <v>27-Dec-1968</v>
      </c>
      <c r="K1259" s="11">
        <f t="shared" si="39"/>
        <v>54</v>
      </c>
    </row>
    <row r="1260" spans="1:11" x14ac:dyDescent="0.25">
      <c r="A1260" s="11" t="s">
        <v>1291</v>
      </c>
      <c r="B1260" s="11">
        <v>1968</v>
      </c>
      <c r="C1260" s="11" t="s">
        <v>35</v>
      </c>
      <c r="D1260" s="29">
        <v>23</v>
      </c>
      <c r="E1260" s="11">
        <v>0</v>
      </c>
      <c r="F1260" s="20">
        <v>10435.07</v>
      </c>
      <c r="G1260" s="11" t="s">
        <v>12</v>
      </c>
      <c r="H1260" s="11" t="s">
        <v>16</v>
      </c>
      <c r="I1260" s="11" t="s">
        <v>168</v>
      </c>
      <c r="J1260" s="33" t="str">
        <f t="shared" si="38"/>
        <v>23-Aug-1968</v>
      </c>
      <c r="K1260" s="11">
        <f t="shared" si="39"/>
        <v>54</v>
      </c>
    </row>
    <row r="1261" spans="1:11" x14ac:dyDescent="0.25">
      <c r="A1261" s="11" t="s">
        <v>1292</v>
      </c>
      <c r="B1261" s="11">
        <v>1968</v>
      </c>
      <c r="C1261" s="11" t="s">
        <v>35</v>
      </c>
      <c r="D1261" s="29">
        <v>29</v>
      </c>
      <c r="E1261" s="11">
        <v>1</v>
      </c>
      <c r="F1261" s="20">
        <v>10436.1</v>
      </c>
      <c r="G1261" s="11" t="s">
        <v>12</v>
      </c>
      <c r="H1261" s="11" t="s">
        <v>12</v>
      </c>
      <c r="I1261" s="11" t="s">
        <v>42</v>
      </c>
      <c r="J1261" s="33" t="str">
        <f t="shared" si="38"/>
        <v>29-Aug-1968</v>
      </c>
      <c r="K1261" s="11">
        <f t="shared" si="39"/>
        <v>54</v>
      </c>
    </row>
    <row r="1262" spans="1:11" x14ac:dyDescent="0.25">
      <c r="A1262" s="11" t="s">
        <v>1293</v>
      </c>
      <c r="B1262" s="11">
        <v>1968</v>
      </c>
      <c r="C1262" s="11" t="s">
        <v>15</v>
      </c>
      <c r="D1262" s="29">
        <v>8</v>
      </c>
      <c r="E1262" s="11">
        <v>1</v>
      </c>
      <c r="F1262" s="20">
        <v>10450.549999999999</v>
      </c>
      <c r="G1262" s="11" t="s">
        <v>12</v>
      </c>
      <c r="H1262" s="11" t="s">
        <v>16</v>
      </c>
      <c r="I1262" s="11" t="s">
        <v>42</v>
      </c>
      <c r="J1262" s="33" t="str">
        <f t="shared" si="38"/>
        <v>08-Nov-1968</v>
      </c>
      <c r="K1262" s="11">
        <f t="shared" si="39"/>
        <v>54</v>
      </c>
    </row>
    <row r="1263" spans="1:11" x14ac:dyDescent="0.25">
      <c r="A1263" s="11" t="s">
        <v>1294</v>
      </c>
      <c r="B1263" s="11">
        <v>1964</v>
      </c>
      <c r="C1263" s="11" t="s">
        <v>37</v>
      </c>
      <c r="D1263" s="29">
        <v>14</v>
      </c>
      <c r="E1263" s="11">
        <v>0</v>
      </c>
      <c r="F1263" s="20">
        <v>10455.1</v>
      </c>
      <c r="G1263" s="11" t="s">
        <v>12</v>
      </c>
      <c r="H1263" s="11" t="s">
        <v>16</v>
      </c>
      <c r="I1263" s="11" t="s">
        <v>23</v>
      </c>
      <c r="J1263" s="33" t="str">
        <f t="shared" si="38"/>
        <v>14-Oct-1964</v>
      </c>
      <c r="K1263" s="11">
        <f t="shared" si="39"/>
        <v>58</v>
      </c>
    </row>
    <row r="1264" spans="1:11" x14ac:dyDescent="0.25">
      <c r="A1264" s="11" t="s">
        <v>1295</v>
      </c>
      <c r="B1264" s="11">
        <v>1976</v>
      </c>
      <c r="C1264" s="11" t="s">
        <v>35</v>
      </c>
      <c r="D1264" s="29">
        <v>3</v>
      </c>
      <c r="E1264" s="11">
        <v>2</v>
      </c>
      <c r="F1264" s="20">
        <v>10455.14</v>
      </c>
      <c r="G1264" s="11" t="s">
        <v>12</v>
      </c>
      <c r="H1264" s="11" t="s">
        <v>11</v>
      </c>
      <c r="I1264" s="11" t="s">
        <v>300</v>
      </c>
      <c r="J1264" s="33" t="str">
        <f t="shared" si="38"/>
        <v>03-Aug-1976</v>
      </c>
      <c r="K1264" s="11">
        <f t="shared" si="39"/>
        <v>46</v>
      </c>
    </row>
    <row r="1265" spans="1:11" x14ac:dyDescent="0.25">
      <c r="A1265" s="11" t="s">
        <v>1296</v>
      </c>
      <c r="B1265" s="11">
        <v>1964</v>
      </c>
      <c r="C1265" s="11" t="s">
        <v>10</v>
      </c>
      <c r="D1265" s="29">
        <v>27</v>
      </c>
      <c r="E1265" s="11">
        <v>0</v>
      </c>
      <c r="F1265" s="20">
        <v>10459.19</v>
      </c>
      <c r="G1265" s="11" t="s">
        <v>12</v>
      </c>
      <c r="H1265" s="11" t="s">
        <v>16</v>
      </c>
      <c r="I1265" s="11" t="s">
        <v>13</v>
      </c>
      <c r="J1265" s="33" t="str">
        <f t="shared" si="38"/>
        <v>27-Jul-1964</v>
      </c>
      <c r="K1265" s="11">
        <f t="shared" si="39"/>
        <v>58</v>
      </c>
    </row>
    <row r="1266" spans="1:11" x14ac:dyDescent="0.25">
      <c r="A1266" s="11" t="s">
        <v>1297</v>
      </c>
      <c r="B1266" s="11">
        <v>1969</v>
      </c>
      <c r="C1266" s="11" t="s">
        <v>20</v>
      </c>
      <c r="D1266" s="29">
        <v>22</v>
      </c>
      <c r="E1266" s="11">
        <v>1</v>
      </c>
      <c r="F1266" s="20">
        <v>10461.98</v>
      </c>
      <c r="G1266" s="11" t="s">
        <v>12</v>
      </c>
      <c r="H1266" s="11" t="s">
        <v>16</v>
      </c>
      <c r="I1266" s="11" t="s">
        <v>23</v>
      </c>
      <c r="J1266" s="33" t="str">
        <f t="shared" si="38"/>
        <v>22-Sep-1969</v>
      </c>
      <c r="K1266" s="11">
        <f t="shared" si="39"/>
        <v>53</v>
      </c>
    </row>
    <row r="1267" spans="1:11" x14ac:dyDescent="0.25">
      <c r="A1267" s="11" t="s">
        <v>1298</v>
      </c>
      <c r="B1267" s="11">
        <v>1987</v>
      </c>
      <c r="C1267" s="11" t="s">
        <v>18</v>
      </c>
      <c r="D1267" s="29">
        <v>28</v>
      </c>
      <c r="E1267" s="11">
        <v>3</v>
      </c>
      <c r="F1267" s="20">
        <v>10464.83</v>
      </c>
      <c r="G1267" s="11" t="s">
        <v>12</v>
      </c>
      <c r="H1267" s="11" t="s">
        <v>16</v>
      </c>
      <c r="I1267" s="11" t="s">
        <v>23</v>
      </c>
      <c r="J1267" s="33" t="str">
        <f t="shared" si="38"/>
        <v>28-Jun-1987</v>
      </c>
      <c r="K1267" s="11">
        <f t="shared" si="39"/>
        <v>35</v>
      </c>
    </row>
    <row r="1268" spans="1:11" x14ac:dyDescent="0.25">
      <c r="A1268" s="11" t="s">
        <v>1299</v>
      </c>
      <c r="B1268" s="11">
        <v>1978</v>
      </c>
      <c r="C1268" s="11" t="s">
        <v>35</v>
      </c>
      <c r="D1268" s="29">
        <v>21</v>
      </c>
      <c r="E1268" s="11">
        <v>2</v>
      </c>
      <c r="F1268" s="20">
        <v>10486.55</v>
      </c>
      <c r="G1268" s="11" t="s">
        <v>12</v>
      </c>
      <c r="H1268" s="11" t="s">
        <v>12</v>
      </c>
      <c r="I1268" s="11" t="s">
        <v>200</v>
      </c>
      <c r="J1268" s="33" t="str">
        <f t="shared" si="38"/>
        <v>21-Aug-1978</v>
      </c>
      <c r="K1268" s="11">
        <f t="shared" si="39"/>
        <v>44</v>
      </c>
    </row>
    <row r="1269" spans="1:11" x14ac:dyDescent="0.25">
      <c r="A1269" s="11" t="s">
        <v>1300</v>
      </c>
      <c r="B1269" s="11">
        <v>1972</v>
      </c>
      <c r="C1269" s="11" t="s">
        <v>37</v>
      </c>
      <c r="D1269" s="29">
        <v>19</v>
      </c>
      <c r="E1269" s="11">
        <v>2</v>
      </c>
      <c r="F1269" s="20">
        <v>10493.95</v>
      </c>
      <c r="G1269" s="11" t="s">
        <v>12</v>
      </c>
      <c r="H1269" s="11" t="s">
        <v>16</v>
      </c>
      <c r="I1269" s="11" t="s">
        <v>23</v>
      </c>
      <c r="J1269" s="33" t="str">
        <f t="shared" si="38"/>
        <v>19-Oct-1972</v>
      </c>
      <c r="K1269" s="11">
        <f t="shared" si="39"/>
        <v>50</v>
      </c>
    </row>
    <row r="1270" spans="1:11" x14ac:dyDescent="0.25">
      <c r="A1270" s="11" t="s">
        <v>1301</v>
      </c>
      <c r="B1270" s="11">
        <v>1977</v>
      </c>
      <c r="C1270" s="11" t="s">
        <v>37</v>
      </c>
      <c r="D1270" s="29">
        <v>25</v>
      </c>
      <c r="E1270" s="11">
        <v>2</v>
      </c>
      <c r="F1270" s="20">
        <v>10495.6</v>
      </c>
      <c r="G1270" s="11" t="s">
        <v>12</v>
      </c>
      <c r="H1270" s="11" t="s">
        <v>16</v>
      </c>
      <c r="I1270" s="11" t="s">
        <v>23</v>
      </c>
      <c r="J1270" s="33" t="str">
        <f t="shared" si="38"/>
        <v>25-Oct-1977</v>
      </c>
      <c r="K1270" s="11">
        <f t="shared" si="39"/>
        <v>45</v>
      </c>
    </row>
    <row r="1271" spans="1:11" x14ac:dyDescent="0.25">
      <c r="A1271" s="11" t="s">
        <v>1302</v>
      </c>
      <c r="B1271" s="11">
        <v>1971</v>
      </c>
      <c r="C1271" s="11" t="s">
        <v>20</v>
      </c>
      <c r="D1271" s="29">
        <v>26</v>
      </c>
      <c r="E1271" s="11">
        <v>0</v>
      </c>
      <c r="F1271" s="20">
        <v>10546.48</v>
      </c>
      <c r="G1271" s="11" t="s">
        <v>12</v>
      </c>
      <c r="H1271" s="11" t="s">
        <v>12</v>
      </c>
      <c r="I1271" s="11" t="s">
        <v>42</v>
      </c>
      <c r="J1271" s="33" t="str">
        <f t="shared" si="38"/>
        <v>26-Sep-1971</v>
      </c>
      <c r="K1271" s="11">
        <f t="shared" si="39"/>
        <v>51</v>
      </c>
    </row>
    <row r="1272" spans="1:11" x14ac:dyDescent="0.25">
      <c r="A1272" s="11" t="s">
        <v>1303</v>
      </c>
      <c r="B1272" s="11">
        <v>1971</v>
      </c>
      <c r="C1272" s="11" t="s">
        <v>18</v>
      </c>
      <c r="D1272" s="29">
        <v>29</v>
      </c>
      <c r="E1272" s="11">
        <v>3</v>
      </c>
      <c r="F1272" s="20">
        <v>10560.49</v>
      </c>
      <c r="G1272" s="11" t="s">
        <v>12</v>
      </c>
      <c r="H1272" s="11" t="s">
        <v>11</v>
      </c>
      <c r="I1272" s="11" t="s">
        <v>13</v>
      </c>
      <c r="J1272" s="33" t="str">
        <f t="shared" si="38"/>
        <v>29-Jun-1971</v>
      </c>
      <c r="K1272" s="11">
        <f t="shared" si="39"/>
        <v>51</v>
      </c>
    </row>
    <row r="1273" spans="1:11" x14ac:dyDescent="0.25">
      <c r="A1273" s="11" t="s">
        <v>1304</v>
      </c>
      <c r="B1273" s="11">
        <v>1969</v>
      </c>
      <c r="C1273" s="11" t="s">
        <v>10</v>
      </c>
      <c r="D1273" s="29">
        <v>17</v>
      </c>
      <c r="E1273" s="11">
        <v>0</v>
      </c>
      <c r="F1273" s="20">
        <v>10564.88</v>
      </c>
      <c r="G1273" s="11" t="s">
        <v>12</v>
      </c>
      <c r="H1273" s="11" t="s">
        <v>16</v>
      </c>
      <c r="I1273" s="11" t="s">
        <v>247</v>
      </c>
      <c r="J1273" s="33" t="str">
        <f t="shared" si="38"/>
        <v>17-Jul-1969</v>
      </c>
      <c r="K1273" s="11">
        <f t="shared" si="39"/>
        <v>53</v>
      </c>
    </row>
    <row r="1274" spans="1:11" x14ac:dyDescent="0.25">
      <c r="A1274" s="11" t="s">
        <v>1305</v>
      </c>
      <c r="B1274" s="11">
        <v>1966</v>
      </c>
      <c r="C1274" s="11" t="s">
        <v>30</v>
      </c>
      <c r="D1274" s="29">
        <v>11</v>
      </c>
      <c r="E1274" s="11">
        <v>0</v>
      </c>
      <c r="F1274" s="20">
        <v>10577.09</v>
      </c>
      <c r="G1274" s="11" t="s">
        <v>12</v>
      </c>
      <c r="H1274" s="11" t="s">
        <v>12</v>
      </c>
      <c r="I1274" s="11" t="s">
        <v>42</v>
      </c>
      <c r="J1274" s="33" t="str">
        <f t="shared" si="38"/>
        <v>11-Dec-1966</v>
      </c>
      <c r="K1274" s="11">
        <f t="shared" si="39"/>
        <v>56</v>
      </c>
    </row>
    <row r="1275" spans="1:11" x14ac:dyDescent="0.25">
      <c r="A1275" s="11" t="s">
        <v>1306</v>
      </c>
      <c r="B1275" s="11">
        <v>1969</v>
      </c>
      <c r="C1275" s="11" t="s">
        <v>30</v>
      </c>
      <c r="D1275" s="29">
        <v>25</v>
      </c>
      <c r="E1275" s="11">
        <v>1</v>
      </c>
      <c r="F1275" s="20">
        <v>10579.71</v>
      </c>
      <c r="G1275" s="11" t="s">
        <v>12</v>
      </c>
      <c r="H1275" s="11" t="s">
        <v>12</v>
      </c>
      <c r="I1275" s="11" t="s">
        <v>13</v>
      </c>
      <c r="J1275" s="33" t="str">
        <f t="shared" si="38"/>
        <v>25-Dec-1969</v>
      </c>
      <c r="K1275" s="11">
        <f t="shared" si="39"/>
        <v>53</v>
      </c>
    </row>
    <row r="1276" spans="1:11" x14ac:dyDescent="0.25">
      <c r="A1276" s="11" t="s">
        <v>1307</v>
      </c>
      <c r="B1276" s="11">
        <v>1966</v>
      </c>
      <c r="C1276" s="11" t="s">
        <v>15</v>
      </c>
      <c r="D1276" s="29">
        <v>3</v>
      </c>
      <c r="E1276" s="11">
        <v>0</v>
      </c>
      <c r="F1276" s="20">
        <v>10594.23</v>
      </c>
      <c r="G1276" s="11" t="s">
        <v>12</v>
      </c>
      <c r="H1276" s="11" t="s">
        <v>12</v>
      </c>
      <c r="I1276" s="11" t="s">
        <v>13</v>
      </c>
      <c r="J1276" s="33" t="str">
        <f t="shared" si="38"/>
        <v>03-Nov-1966</v>
      </c>
      <c r="K1276" s="11">
        <f t="shared" si="39"/>
        <v>56</v>
      </c>
    </row>
    <row r="1277" spans="1:11" x14ac:dyDescent="0.25">
      <c r="A1277" s="11" t="s">
        <v>1308</v>
      </c>
      <c r="B1277" s="11">
        <v>1967</v>
      </c>
      <c r="C1277" s="11" t="s">
        <v>15</v>
      </c>
      <c r="D1277" s="29">
        <v>29</v>
      </c>
      <c r="E1277" s="11">
        <v>0</v>
      </c>
      <c r="F1277" s="20">
        <v>10594.5</v>
      </c>
      <c r="G1277" s="11" t="s">
        <v>12</v>
      </c>
      <c r="H1277" s="11" t="s">
        <v>16</v>
      </c>
      <c r="I1277" s="11" t="s">
        <v>23</v>
      </c>
      <c r="J1277" s="33" t="str">
        <f t="shared" si="38"/>
        <v>29-Nov-1967</v>
      </c>
      <c r="K1277" s="11">
        <f t="shared" si="39"/>
        <v>55</v>
      </c>
    </row>
    <row r="1278" spans="1:11" x14ac:dyDescent="0.25">
      <c r="A1278" s="11" t="s">
        <v>1309</v>
      </c>
      <c r="B1278" s="11">
        <v>1972</v>
      </c>
      <c r="C1278" s="11" t="s">
        <v>30</v>
      </c>
      <c r="D1278" s="29">
        <v>14</v>
      </c>
      <c r="E1278" s="11">
        <v>3</v>
      </c>
      <c r="F1278" s="20">
        <v>10600.55</v>
      </c>
      <c r="G1278" s="11" t="s">
        <v>12</v>
      </c>
      <c r="H1278" s="11" t="s">
        <v>16</v>
      </c>
      <c r="I1278" s="11" t="s">
        <v>23</v>
      </c>
      <c r="J1278" s="33" t="str">
        <f t="shared" si="38"/>
        <v>14-Dec-1972</v>
      </c>
      <c r="K1278" s="11">
        <f t="shared" si="39"/>
        <v>50</v>
      </c>
    </row>
    <row r="1279" spans="1:11" x14ac:dyDescent="0.25">
      <c r="A1279" s="11" t="s">
        <v>1310</v>
      </c>
      <c r="B1279" s="11">
        <v>1966</v>
      </c>
      <c r="C1279" s="11" t="s">
        <v>10</v>
      </c>
      <c r="D1279" s="29">
        <v>20</v>
      </c>
      <c r="E1279" s="11">
        <v>0</v>
      </c>
      <c r="F1279" s="20">
        <v>10601.41</v>
      </c>
      <c r="G1279" s="11" t="s">
        <v>12</v>
      </c>
      <c r="H1279" s="11" t="s">
        <v>11</v>
      </c>
      <c r="I1279" s="11" t="s">
        <v>42</v>
      </c>
      <c r="J1279" s="33" t="str">
        <f t="shared" si="38"/>
        <v>20-Jul-1966</v>
      </c>
      <c r="K1279" s="11">
        <f t="shared" si="39"/>
        <v>56</v>
      </c>
    </row>
    <row r="1280" spans="1:11" x14ac:dyDescent="0.25">
      <c r="A1280" s="11" t="s">
        <v>1311</v>
      </c>
      <c r="B1280" s="11">
        <v>1967</v>
      </c>
      <c r="C1280" s="11" t="s">
        <v>18</v>
      </c>
      <c r="D1280" s="29">
        <v>23</v>
      </c>
      <c r="E1280" s="11">
        <v>0</v>
      </c>
      <c r="F1280" s="20">
        <v>10601.63</v>
      </c>
      <c r="G1280" s="11" t="s">
        <v>12</v>
      </c>
      <c r="H1280" s="11" t="s">
        <v>11</v>
      </c>
      <c r="I1280" s="11" t="s">
        <v>23</v>
      </c>
      <c r="J1280" s="33" t="str">
        <f t="shared" si="38"/>
        <v>23-Jun-1967</v>
      </c>
      <c r="K1280" s="11">
        <f t="shared" si="39"/>
        <v>55</v>
      </c>
    </row>
    <row r="1281" spans="1:11" x14ac:dyDescent="0.25">
      <c r="A1281" s="11" t="s">
        <v>1312</v>
      </c>
      <c r="B1281" s="11">
        <v>1966</v>
      </c>
      <c r="C1281" s="11" t="s">
        <v>10</v>
      </c>
      <c r="D1281" s="29">
        <v>2</v>
      </c>
      <c r="E1281" s="11">
        <v>0</v>
      </c>
      <c r="F1281" s="20">
        <v>10602.39</v>
      </c>
      <c r="G1281" s="11" t="s">
        <v>12</v>
      </c>
      <c r="H1281" s="11" t="s">
        <v>12</v>
      </c>
      <c r="I1281" s="11" t="s">
        <v>42</v>
      </c>
      <c r="J1281" s="33" t="str">
        <f t="shared" si="38"/>
        <v>02-Jul-1966</v>
      </c>
      <c r="K1281" s="11">
        <f t="shared" si="39"/>
        <v>56</v>
      </c>
    </row>
    <row r="1282" spans="1:11" x14ac:dyDescent="0.25">
      <c r="A1282" s="11" t="s">
        <v>1313</v>
      </c>
      <c r="B1282" s="11">
        <v>1965</v>
      </c>
      <c r="C1282" s="11" t="s">
        <v>18</v>
      </c>
      <c r="D1282" s="29">
        <v>27</v>
      </c>
      <c r="E1282" s="11">
        <v>0</v>
      </c>
      <c r="F1282" s="20">
        <v>10608.67</v>
      </c>
      <c r="G1282" s="11" t="s">
        <v>12</v>
      </c>
      <c r="H1282" s="11" t="s">
        <v>12</v>
      </c>
      <c r="I1282" s="11" t="s">
        <v>23</v>
      </c>
      <c r="J1282" s="33" t="str">
        <f t="shared" ref="J1282:J1345" si="40">TEXT(CONCATENATE(D1282,C1282,B1282,),"DD-MMM-YYYY")</f>
        <v>27-Jun-1965</v>
      </c>
      <c r="K1282" s="11">
        <f t="shared" si="39"/>
        <v>57</v>
      </c>
    </row>
    <row r="1283" spans="1:11" x14ac:dyDescent="0.25">
      <c r="A1283" s="11" t="s">
        <v>1314</v>
      </c>
      <c r="B1283" s="11">
        <v>1992</v>
      </c>
      <c r="C1283" s="11" t="s">
        <v>10</v>
      </c>
      <c r="D1283" s="29">
        <v>23</v>
      </c>
      <c r="E1283" s="11">
        <v>0</v>
      </c>
      <c r="F1283" s="20">
        <v>10617.04</v>
      </c>
      <c r="G1283" s="11" t="s">
        <v>12</v>
      </c>
      <c r="H1283" s="11" t="s">
        <v>12</v>
      </c>
      <c r="I1283" s="11" t="s">
        <v>535</v>
      </c>
      <c r="J1283" s="33" t="str">
        <f t="shared" si="40"/>
        <v>23-Jul-1992</v>
      </c>
      <c r="K1283" s="11">
        <f t="shared" ref="K1283:K1346" si="41">DATEDIF(J1283, "2023-06-08", "Y")</f>
        <v>30</v>
      </c>
    </row>
    <row r="1284" spans="1:11" x14ac:dyDescent="0.25">
      <c r="A1284" s="11" t="s">
        <v>1315</v>
      </c>
      <c r="B1284" s="11">
        <v>1990</v>
      </c>
      <c r="C1284" s="11" t="s">
        <v>10</v>
      </c>
      <c r="D1284" s="29">
        <v>6</v>
      </c>
      <c r="E1284" s="11">
        <v>3</v>
      </c>
      <c r="F1284" s="20">
        <v>10620.26</v>
      </c>
      <c r="G1284" s="11" t="s">
        <v>12</v>
      </c>
      <c r="H1284" s="11" t="s">
        <v>12</v>
      </c>
      <c r="I1284" s="11" t="s">
        <v>23</v>
      </c>
      <c r="J1284" s="33" t="str">
        <f t="shared" si="40"/>
        <v>06-Jul-1990</v>
      </c>
      <c r="K1284" s="11">
        <f t="shared" si="41"/>
        <v>32</v>
      </c>
    </row>
    <row r="1285" spans="1:11" x14ac:dyDescent="0.25">
      <c r="A1285" s="11" t="s">
        <v>1316</v>
      </c>
      <c r="B1285" s="11">
        <v>1964</v>
      </c>
      <c r="C1285" s="11" t="s">
        <v>35</v>
      </c>
      <c r="D1285" s="29">
        <v>8</v>
      </c>
      <c r="E1285" s="11">
        <v>0</v>
      </c>
      <c r="F1285" s="20">
        <v>10627.81</v>
      </c>
      <c r="G1285" s="11" t="s">
        <v>12</v>
      </c>
      <c r="H1285" s="11" t="s">
        <v>12</v>
      </c>
      <c r="I1285" s="11" t="s">
        <v>13</v>
      </c>
      <c r="J1285" s="33" t="str">
        <f t="shared" si="40"/>
        <v>08-Aug-1964</v>
      </c>
      <c r="K1285" s="11">
        <f t="shared" si="41"/>
        <v>58</v>
      </c>
    </row>
    <row r="1286" spans="1:11" x14ac:dyDescent="0.25">
      <c r="A1286" s="11" t="s">
        <v>1317</v>
      </c>
      <c r="B1286" s="11">
        <v>1976</v>
      </c>
      <c r="C1286" s="11" t="s">
        <v>15</v>
      </c>
      <c r="D1286" s="29">
        <v>22</v>
      </c>
      <c r="E1286" s="11">
        <v>2</v>
      </c>
      <c r="F1286" s="20">
        <v>10665.44</v>
      </c>
      <c r="G1286" s="11" t="s">
        <v>12</v>
      </c>
      <c r="H1286" s="11" t="s">
        <v>11</v>
      </c>
      <c r="I1286" s="11" t="s">
        <v>300</v>
      </c>
      <c r="J1286" s="33" t="str">
        <f t="shared" si="40"/>
        <v>22-Nov-1976</v>
      </c>
      <c r="K1286" s="11">
        <f t="shared" si="41"/>
        <v>46</v>
      </c>
    </row>
    <row r="1287" spans="1:11" x14ac:dyDescent="0.25">
      <c r="A1287" s="11" t="s">
        <v>1318</v>
      </c>
      <c r="B1287" s="11">
        <v>1962</v>
      </c>
      <c r="C1287" s="11" t="s">
        <v>20</v>
      </c>
      <c r="D1287" s="29">
        <v>7</v>
      </c>
      <c r="E1287" s="11">
        <v>0</v>
      </c>
      <c r="F1287" s="20">
        <v>10676.83</v>
      </c>
      <c r="G1287" s="11" t="s">
        <v>12</v>
      </c>
      <c r="H1287" s="11" t="s">
        <v>12</v>
      </c>
      <c r="I1287" s="11" t="s">
        <v>13</v>
      </c>
      <c r="J1287" s="33" t="str">
        <f t="shared" si="40"/>
        <v>07-Sep-1962</v>
      </c>
      <c r="K1287" s="11">
        <f t="shared" si="41"/>
        <v>60</v>
      </c>
    </row>
    <row r="1288" spans="1:11" x14ac:dyDescent="0.25">
      <c r="A1288" s="11" t="s">
        <v>1319</v>
      </c>
      <c r="B1288" s="11">
        <v>1977</v>
      </c>
      <c r="C1288" s="11" t="s">
        <v>35</v>
      </c>
      <c r="D1288" s="29">
        <v>2</v>
      </c>
      <c r="E1288" s="11">
        <v>2</v>
      </c>
      <c r="F1288" s="20">
        <v>10690.11</v>
      </c>
      <c r="G1288" s="11" t="s">
        <v>12</v>
      </c>
      <c r="H1288" s="11" t="s">
        <v>11</v>
      </c>
      <c r="I1288" s="11" t="s">
        <v>300</v>
      </c>
      <c r="J1288" s="33" t="str">
        <f t="shared" si="40"/>
        <v>02-Aug-1977</v>
      </c>
      <c r="K1288" s="11">
        <f t="shared" si="41"/>
        <v>45</v>
      </c>
    </row>
    <row r="1289" spans="1:11" x14ac:dyDescent="0.25">
      <c r="A1289" s="11" t="s">
        <v>1320</v>
      </c>
      <c r="B1289" s="11">
        <v>1976</v>
      </c>
      <c r="C1289" s="11" t="s">
        <v>20</v>
      </c>
      <c r="D1289" s="29">
        <v>30</v>
      </c>
      <c r="E1289" s="11">
        <v>2</v>
      </c>
      <c r="F1289" s="20">
        <v>10698.38</v>
      </c>
      <c r="G1289" s="11" t="s">
        <v>12</v>
      </c>
      <c r="H1289" s="11" t="s">
        <v>16</v>
      </c>
      <c r="I1289" s="11" t="s">
        <v>200</v>
      </c>
      <c r="J1289" s="33" t="str">
        <f t="shared" si="40"/>
        <v>30-Sep-1976</v>
      </c>
      <c r="K1289" s="11">
        <f t="shared" si="41"/>
        <v>46</v>
      </c>
    </row>
    <row r="1290" spans="1:11" x14ac:dyDescent="0.25">
      <c r="A1290" s="11" t="s">
        <v>1321</v>
      </c>
      <c r="B1290" s="11">
        <v>1972</v>
      </c>
      <c r="C1290" s="11" t="s">
        <v>37</v>
      </c>
      <c r="D1290" s="29">
        <v>24</v>
      </c>
      <c r="E1290" s="11">
        <v>3</v>
      </c>
      <c r="F1290" s="20">
        <v>10702.64</v>
      </c>
      <c r="G1290" s="11" t="s">
        <v>12</v>
      </c>
      <c r="H1290" s="11" t="s">
        <v>12</v>
      </c>
      <c r="I1290" s="11" t="s">
        <v>13</v>
      </c>
      <c r="J1290" s="33" t="str">
        <f t="shared" si="40"/>
        <v>24-Oct-1972</v>
      </c>
      <c r="K1290" s="11">
        <f t="shared" si="41"/>
        <v>50</v>
      </c>
    </row>
    <row r="1291" spans="1:11" x14ac:dyDescent="0.25">
      <c r="A1291" s="11" t="s">
        <v>1322</v>
      </c>
      <c r="B1291" s="11">
        <v>1967</v>
      </c>
      <c r="C1291" s="11" t="s">
        <v>10</v>
      </c>
      <c r="D1291" s="29">
        <v>30</v>
      </c>
      <c r="E1291" s="11">
        <v>0</v>
      </c>
      <c r="F1291" s="20">
        <v>10704.47</v>
      </c>
      <c r="G1291" s="11" t="s">
        <v>12</v>
      </c>
      <c r="H1291" s="11" t="s">
        <v>11</v>
      </c>
      <c r="I1291" s="11" t="s">
        <v>42</v>
      </c>
      <c r="J1291" s="33" t="str">
        <f t="shared" si="40"/>
        <v>30-Jul-1967</v>
      </c>
      <c r="K1291" s="11">
        <f t="shared" si="41"/>
        <v>55</v>
      </c>
    </row>
    <row r="1292" spans="1:11" x14ac:dyDescent="0.25">
      <c r="A1292" s="11" t="s">
        <v>1323</v>
      </c>
      <c r="B1292" s="11">
        <v>1967</v>
      </c>
      <c r="C1292" s="11" t="s">
        <v>37</v>
      </c>
      <c r="D1292" s="29">
        <v>5</v>
      </c>
      <c r="E1292" s="11">
        <v>0</v>
      </c>
      <c r="F1292" s="20">
        <v>10713.64</v>
      </c>
      <c r="G1292" s="11" t="s">
        <v>12</v>
      </c>
      <c r="H1292" s="11" t="s">
        <v>12</v>
      </c>
      <c r="I1292" s="11" t="s">
        <v>42</v>
      </c>
      <c r="J1292" s="33" t="str">
        <f t="shared" si="40"/>
        <v>05-Oct-1967</v>
      </c>
      <c r="K1292" s="11">
        <f t="shared" si="41"/>
        <v>55</v>
      </c>
    </row>
    <row r="1293" spans="1:11" x14ac:dyDescent="0.25">
      <c r="A1293" s="11" t="s">
        <v>1324</v>
      </c>
      <c r="B1293" s="11">
        <v>1992</v>
      </c>
      <c r="C1293" s="11" t="s">
        <v>18</v>
      </c>
      <c r="D1293" s="29">
        <v>25</v>
      </c>
      <c r="E1293" s="11">
        <v>0</v>
      </c>
      <c r="F1293" s="20">
        <v>10719.57</v>
      </c>
      <c r="G1293" s="11" t="s">
        <v>12</v>
      </c>
      <c r="H1293" s="11" t="s">
        <v>16</v>
      </c>
      <c r="I1293" s="11" t="s">
        <v>23</v>
      </c>
      <c r="J1293" s="33" t="str">
        <f t="shared" si="40"/>
        <v>25-Jun-1992</v>
      </c>
      <c r="K1293" s="11">
        <f t="shared" si="41"/>
        <v>30</v>
      </c>
    </row>
    <row r="1294" spans="1:11" x14ac:dyDescent="0.25">
      <c r="A1294" s="11" t="s">
        <v>1325</v>
      </c>
      <c r="B1294" s="11">
        <v>1974</v>
      </c>
      <c r="C1294" s="11" t="s">
        <v>30</v>
      </c>
      <c r="D1294" s="29">
        <v>9</v>
      </c>
      <c r="E1294" s="11">
        <v>4</v>
      </c>
      <c r="F1294" s="20">
        <v>10736.87</v>
      </c>
      <c r="G1294" s="11" t="s">
        <v>12</v>
      </c>
      <c r="H1294" s="11" t="s">
        <v>16</v>
      </c>
      <c r="I1294" s="11" t="s">
        <v>168</v>
      </c>
      <c r="J1294" s="33" t="str">
        <f t="shared" si="40"/>
        <v>09-Dec-1974</v>
      </c>
      <c r="K1294" s="11">
        <f t="shared" si="41"/>
        <v>48</v>
      </c>
    </row>
    <row r="1295" spans="1:11" x14ac:dyDescent="0.25">
      <c r="A1295" s="11" t="s">
        <v>1326</v>
      </c>
      <c r="B1295" s="11">
        <v>1986</v>
      </c>
      <c r="C1295" s="11" t="s">
        <v>35</v>
      </c>
      <c r="D1295" s="29">
        <v>29</v>
      </c>
      <c r="E1295" s="11">
        <v>3</v>
      </c>
      <c r="F1295" s="20">
        <v>10749.02</v>
      </c>
      <c r="G1295" s="11" t="s">
        <v>12</v>
      </c>
      <c r="H1295" s="11" t="s">
        <v>16</v>
      </c>
      <c r="I1295" s="11" t="s">
        <v>535</v>
      </c>
      <c r="J1295" s="33" t="str">
        <f t="shared" si="40"/>
        <v>29-Aug-1986</v>
      </c>
      <c r="K1295" s="11">
        <f t="shared" si="41"/>
        <v>36</v>
      </c>
    </row>
    <row r="1296" spans="1:11" x14ac:dyDescent="0.25">
      <c r="A1296" s="11" t="s">
        <v>1327</v>
      </c>
      <c r="B1296" s="11">
        <v>1989</v>
      </c>
      <c r="C1296" s="11" t="s">
        <v>15</v>
      </c>
      <c r="D1296" s="29">
        <v>25</v>
      </c>
      <c r="E1296" s="11">
        <v>3</v>
      </c>
      <c r="F1296" s="20">
        <v>10769.75</v>
      </c>
      <c r="G1296" s="11" t="s">
        <v>12</v>
      </c>
      <c r="H1296" s="11" t="s">
        <v>11</v>
      </c>
      <c r="I1296" s="11" t="s">
        <v>632</v>
      </c>
      <c r="J1296" s="33" t="str">
        <f t="shared" si="40"/>
        <v>25-Nov-1989</v>
      </c>
      <c r="K1296" s="11">
        <f t="shared" si="41"/>
        <v>33</v>
      </c>
    </row>
    <row r="1297" spans="1:11" x14ac:dyDescent="0.25">
      <c r="A1297" s="11" t="s">
        <v>1328</v>
      </c>
      <c r="B1297" s="11">
        <v>1967</v>
      </c>
      <c r="C1297" s="11" t="s">
        <v>15</v>
      </c>
      <c r="D1297" s="29">
        <v>11</v>
      </c>
      <c r="E1297" s="11">
        <v>1</v>
      </c>
      <c r="F1297" s="20">
        <v>10791.96</v>
      </c>
      <c r="G1297" s="11" t="s">
        <v>12</v>
      </c>
      <c r="H1297" s="11" t="s">
        <v>11</v>
      </c>
      <c r="I1297" s="11" t="s">
        <v>42</v>
      </c>
      <c r="J1297" s="33" t="str">
        <f t="shared" si="40"/>
        <v>11-Nov-1967</v>
      </c>
      <c r="K1297" s="11">
        <f t="shared" si="41"/>
        <v>55</v>
      </c>
    </row>
    <row r="1298" spans="1:11" x14ac:dyDescent="0.25">
      <c r="A1298" s="11" t="s">
        <v>1329</v>
      </c>
      <c r="B1298" s="11">
        <v>1999</v>
      </c>
      <c r="C1298" s="11" t="s">
        <v>30</v>
      </c>
      <c r="D1298" s="29">
        <v>24</v>
      </c>
      <c r="E1298" s="11">
        <v>0</v>
      </c>
      <c r="F1298" s="20">
        <v>10795.94</v>
      </c>
      <c r="G1298" s="11" t="s">
        <v>12</v>
      </c>
      <c r="H1298" s="11" t="s">
        <v>16</v>
      </c>
      <c r="I1298" s="11" t="s">
        <v>42</v>
      </c>
      <c r="J1298" s="33" t="str">
        <f t="shared" si="40"/>
        <v>24-Dec-1999</v>
      </c>
      <c r="K1298" s="11">
        <f t="shared" si="41"/>
        <v>23</v>
      </c>
    </row>
    <row r="1299" spans="1:11" x14ac:dyDescent="0.25">
      <c r="A1299" s="11" t="s">
        <v>1330</v>
      </c>
      <c r="B1299" s="11">
        <v>1967</v>
      </c>
      <c r="C1299" s="11" t="s">
        <v>37</v>
      </c>
      <c r="D1299" s="29">
        <v>23</v>
      </c>
      <c r="E1299" s="11">
        <v>0</v>
      </c>
      <c r="F1299" s="20">
        <v>10796.35</v>
      </c>
      <c r="G1299" s="11" t="s">
        <v>12</v>
      </c>
      <c r="H1299" s="11" t="s">
        <v>16</v>
      </c>
      <c r="I1299" s="11" t="s">
        <v>166</v>
      </c>
      <c r="J1299" s="33" t="str">
        <f t="shared" si="40"/>
        <v>23-Oct-1967</v>
      </c>
      <c r="K1299" s="11">
        <f t="shared" si="41"/>
        <v>55</v>
      </c>
    </row>
    <row r="1300" spans="1:11" x14ac:dyDescent="0.25">
      <c r="A1300" s="11" t="s">
        <v>1331</v>
      </c>
      <c r="B1300" s="11">
        <v>1970</v>
      </c>
      <c r="C1300" s="11" t="s">
        <v>37</v>
      </c>
      <c r="D1300" s="29">
        <v>28</v>
      </c>
      <c r="E1300" s="11">
        <v>1</v>
      </c>
      <c r="F1300" s="20">
        <v>10797.34</v>
      </c>
      <c r="G1300" s="11" t="s">
        <v>12</v>
      </c>
      <c r="H1300" s="11" t="s">
        <v>11</v>
      </c>
      <c r="I1300" s="11" t="s">
        <v>249</v>
      </c>
      <c r="J1300" s="33" t="str">
        <f t="shared" si="40"/>
        <v>28-Oct-1970</v>
      </c>
      <c r="K1300" s="11">
        <f t="shared" si="41"/>
        <v>52</v>
      </c>
    </row>
    <row r="1301" spans="1:11" x14ac:dyDescent="0.25">
      <c r="A1301" s="11" t="s">
        <v>1332</v>
      </c>
      <c r="B1301" s="11">
        <v>1970</v>
      </c>
      <c r="C1301" s="11" t="s">
        <v>30</v>
      </c>
      <c r="D1301" s="29">
        <v>18</v>
      </c>
      <c r="E1301" s="11">
        <v>2</v>
      </c>
      <c r="F1301" s="20">
        <v>10806.84</v>
      </c>
      <c r="G1301" s="11" t="s">
        <v>12</v>
      </c>
      <c r="H1301" s="11" t="s">
        <v>11</v>
      </c>
      <c r="I1301" s="11" t="s">
        <v>42</v>
      </c>
      <c r="J1301" s="33" t="str">
        <f t="shared" si="40"/>
        <v>18-Dec-1970</v>
      </c>
      <c r="K1301" s="11">
        <f t="shared" si="41"/>
        <v>52</v>
      </c>
    </row>
    <row r="1302" spans="1:11" x14ac:dyDescent="0.25">
      <c r="A1302" s="11" t="s">
        <v>1333</v>
      </c>
      <c r="B1302" s="11">
        <v>1967</v>
      </c>
      <c r="C1302" s="11" t="s">
        <v>37</v>
      </c>
      <c r="D1302" s="29">
        <v>2</v>
      </c>
      <c r="E1302" s="11">
        <v>1</v>
      </c>
      <c r="F1302" s="20">
        <v>10807.49</v>
      </c>
      <c r="G1302" s="11" t="s">
        <v>12</v>
      </c>
      <c r="H1302" s="11" t="s">
        <v>11</v>
      </c>
      <c r="I1302" s="11" t="s">
        <v>13</v>
      </c>
      <c r="J1302" s="33" t="str">
        <f t="shared" si="40"/>
        <v>02-Oct-1967</v>
      </c>
      <c r="K1302" s="11">
        <f t="shared" si="41"/>
        <v>55</v>
      </c>
    </row>
    <row r="1303" spans="1:11" x14ac:dyDescent="0.25">
      <c r="A1303" s="11" t="s">
        <v>1334</v>
      </c>
      <c r="B1303" s="11">
        <v>1968</v>
      </c>
      <c r="C1303" s="11" t="s">
        <v>10</v>
      </c>
      <c r="D1303" s="29">
        <v>28</v>
      </c>
      <c r="E1303" s="11">
        <v>1</v>
      </c>
      <c r="F1303" s="20">
        <v>10825.25</v>
      </c>
      <c r="G1303" s="11" t="s">
        <v>12</v>
      </c>
      <c r="H1303" s="11" t="s">
        <v>12</v>
      </c>
      <c r="I1303" s="11" t="s">
        <v>23</v>
      </c>
      <c r="J1303" s="33" t="str">
        <f t="shared" si="40"/>
        <v>28-Jul-1968</v>
      </c>
      <c r="K1303" s="11">
        <f t="shared" si="41"/>
        <v>54</v>
      </c>
    </row>
    <row r="1304" spans="1:11" x14ac:dyDescent="0.25">
      <c r="A1304" s="11" t="s">
        <v>1335</v>
      </c>
      <c r="B1304" s="11">
        <v>1971</v>
      </c>
      <c r="C1304" s="11" t="s">
        <v>30</v>
      </c>
      <c r="D1304" s="29">
        <v>20</v>
      </c>
      <c r="E1304" s="11">
        <v>2</v>
      </c>
      <c r="F1304" s="20">
        <v>10848.13</v>
      </c>
      <c r="G1304" s="11" t="s">
        <v>12</v>
      </c>
      <c r="H1304" s="11" t="s">
        <v>12</v>
      </c>
      <c r="I1304" s="11" t="s">
        <v>23</v>
      </c>
      <c r="J1304" s="33" t="str">
        <f t="shared" si="40"/>
        <v>20-Dec-1971</v>
      </c>
      <c r="K1304" s="11">
        <f t="shared" si="41"/>
        <v>51</v>
      </c>
    </row>
    <row r="1305" spans="1:11" x14ac:dyDescent="0.25">
      <c r="A1305" s="11" t="s">
        <v>1336</v>
      </c>
      <c r="B1305" s="11">
        <v>1994</v>
      </c>
      <c r="C1305" s="11" t="s">
        <v>20</v>
      </c>
      <c r="D1305" s="29">
        <v>6</v>
      </c>
      <c r="E1305" s="11">
        <v>0</v>
      </c>
      <c r="F1305" s="20">
        <v>10886.66</v>
      </c>
      <c r="G1305" s="11" t="s">
        <v>12</v>
      </c>
      <c r="H1305" s="11" t="s">
        <v>12</v>
      </c>
      <c r="I1305" s="11" t="s">
        <v>23</v>
      </c>
      <c r="J1305" s="33" t="str">
        <f t="shared" si="40"/>
        <v>06-Sep-1994</v>
      </c>
      <c r="K1305" s="11">
        <f t="shared" si="41"/>
        <v>28</v>
      </c>
    </row>
    <row r="1306" spans="1:11" x14ac:dyDescent="0.25">
      <c r="A1306" s="11" t="s">
        <v>1337</v>
      </c>
      <c r="B1306" s="11">
        <v>1968</v>
      </c>
      <c r="C1306" s="11" t="s">
        <v>15</v>
      </c>
      <c r="D1306" s="29">
        <v>13</v>
      </c>
      <c r="E1306" s="11">
        <v>0</v>
      </c>
      <c r="F1306" s="20">
        <v>10923.93</v>
      </c>
      <c r="G1306" s="11" t="s">
        <v>12</v>
      </c>
      <c r="H1306" s="11" t="s">
        <v>16</v>
      </c>
      <c r="I1306" s="11" t="s">
        <v>247</v>
      </c>
      <c r="J1306" s="33" t="str">
        <f t="shared" si="40"/>
        <v>13-Nov-1968</v>
      </c>
      <c r="K1306" s="11">
        <f t="shared" si="41"/>
        <v>54</v>
      </c>
    </row>
    <row r="1307" spans="1:11" x14ac:dyDescent="0.25">
      <c r="A1307" s="11" t="s">
        <v>1338</v>
      </c>
      <c r="B1307" s="11">
        <v>1968</v>
      </c>
      <c r="C1307" s="11" t="s">
        <v>15</v>
      </c>
      <c r="D1307" s="29">
        <v>12</v>
      </c>
      <c r="E1307" s="11">
        <v>1</v>
      </c>
      <c r="F1307" s="20">
        <v>10928.85</v>
      </c>
      <c r="G1307" s="11" t="s">
        <v>12</v>
      </c>
      <c r="H1307" s="11" t="s">
        <v>12</v>
      </c>
      <c r="I1307" s="11" t="s">
        <v>13</v>
      </c>
      <c r="J1307" s="33" t="str">
        <f t="shared" si="40"/>
        <v>12-Nov-1968</v>
      </c>
      <c r="K1307" s="11">
        <f t="shared" si="41"/>
        <v>54</v>
      </c>
    </row>
    <row r="1308" spans="1:11" x14ac:dyDescent="0.25">
      <c r="A1308" s="11" t="s">
        <v>1339</v>
      </c>
      <c r="B1308" s="11">
        <v>1969</v>
      </c>
      <c r="C1308" s="11" t="s">
        <v>15</v>
      </c>
      <c r="D1308" s="29">
        <v>10</v>
      </c>
      <c r="E1308" s="11">
        <v>1</v>
      </c>
      <c r="F1308" s="20">
        <v>10942.13</v>
      </c>
      <c r="G1308" s="11" t="s">
        <v>12</v>
      </c>
      <c r="H1308" s="11" t="s">
        <v>12</v>
      </c>
      <c r="I1308" s="11" t="s">
        <v>23</v>
      </c>
      <c r="J1308" s="33" t="str">
        <f t="shared" si="40"/>
        <v>10-Nov-1969</v>
      </c>
      <c r="K1308" s="11">
        <f t="shared" si="41"/>
        <v>53</v>
      </c>
    </row>
    <row r="1309" spans="1:11" x14ac:dyDescent="0.25">
      <c r="A1309" s="11" t="s">
        <v>1340</v>
      </c>
      <c r="B1309" s="11">
        <v>1965</v>
      </c>
      <c r="C1309" s="11" t="s">
        <v>30</v>
      </c>
      <c r="D1309" s="29">
        <v>4</v>
      </c>
      <c r="E1309" s="11">
        <v>0</v>
      </c>
      <c r="F1309" s="20">
        <v>10959.33</v>
      </c>
      <c r="G1309" s="11" t="s">
        <v>12</v>
      </c>
      <c r="H1309" s="11" t="s">
        <v>12</v>
      </c>
      <c r="I1309" s="11" t="s">
        <v>42</v>
      </c>
      <c r="J1309" s="33" t="str">
        <f t="shared" si="40"/>
        <v>04-Dec-1965</v>
      </c>
      <c r="K1309" s="11">
        <f t="shared" si="41"/>
        <v>57</v>
      </c>
    </row>
    <row r="1310" spans="1:11" x14ac:dyDescent="0.25">
      <c r="A1310" s="11" t="s">
        <v>1341</v>
      </c>
      <c r="B1310" s="11">
        <v>1969</v>
      </c>
      <c r="C1310" s="11" t="s">
        <v>35</v>
      </c>
      <c r="D1310" s="29">
        <v>14</v>
      </c>
      <c r="E1310" s="11">
        <v>1</v>
      </c>
      <c r="F1310" s="20">
        <v>10959.69</v>
      </c>
      <c r="G1310" s="11" t="s">
        <v>12</v>
      </c>
      <c r="H1310" s="11" t="s">
        <v>12</v>
      </c>
      <c r="I1310" s="11" t="s">
        <v>23</v>
      </c>
      <c r="J1310" s="33" t="str">
        <f t="shared" si="40"/>
        <v>14-Aug-1969</v>
      </c>
      <c r="K1310" s="11">
        <f t="shared" si="41"/>
        <v>53</v>
      </c>
    </row>
    <row r="1311" spans="1:11" x14ac:dyDescent="0.25">
      <c r="A1311" s="11" t="s">
        <v>1342</v>
      </c>
      <c r="B1311" s="11">
        <v>1965</v>
      </c>
      <c r="C1311" s="11" t="s">
        <v>18</v>
      </c>
      <c r="D1311" s="29">
        <v>19</v>
      </c>
      <c r="E1311" s="11">
        <v>0</v>
      </c>
      <c r="F1311" s="20">
        <v>10965.45</v>
      </c>
      <c r="G1311" s="11" t="s">
        <v>12</v>
      </c>
      <c r="H1311" s="11" t="s">
        <v>11</v>
      </c>
      <c r="I1311" s="11" t="s">
        <v>42</v>
      </c>
      <c r="J1311" s="33" t="str">
        <f t="shared" si="40"/>
        <v>19-Jun-1965</v>
      </c>
      <c r="K1311" s="11">
        <f t="shared" si="41"/>
        <v>57</v>
      </c>
    </row>
    <row r="1312" spans="1:11" x14ac:dyDescent="0.25">
      <c r="A1312" s="11" t="s">
        <v>1343</v>
      </c>
      <c r="B1312" s="11">
        <v>1966</v>
      </c>
      <c r="C1312" s="11" t="s">
        <v>10</v>
      </c>
      <c r="D1312" s="29">
        <v>9</v>
      </c>
      <c r="E1312" s="11">
        <v>0</v>
      </c>
      <c r="F1312" s="20">
        <v>10976.25</v>
      </c>
      <c r="G1312" s="11" t="s">
        <v>12</v>
      </c>
      <c r="H1312" s="11" t="s">
        <v>11</v>
      </c>
      <c r="I1312" s="11" t="s">
        <v>23</v>
      </c>
      <c r="J1312" s="33" t="str">
        <f t="shared" si="40"/>
        <v>09-Jul-1966</v>
      </c>
      <c r="K1312" s="11">
        <f t="shared" si="41"/>
        <v>56</v>
      </c>
    </row>
    <row r="1313" spans="1:11" x14ac:dyDescent="0.25">
      <c r="A1313" s="11" t="s">
        <v>1344</v>
      </c>
      <c r="B1313" s="11">
        <v>1973</v>
      </c>
      <c r="C1313" s="11" t="s">
        <v>37</v>
      </c>
      <c r="D1313" s="29">
        <v>21</v>
      </c>
      <c r="E1313" s="11">
        <v>4</v>
      </c>
      <c r="F1313" s="20">
        <v>10977.21</v>
      </c>
      <c r="G1313" s="11" t="s">
        <v>12</v>
      </c>
      <c r="H1313" s="11" t="s">
        <v>16</v>
      </c>
      <c r="I1313" s="11" t="s">
        <v>13</v>
      </c>
      <c r="J1313" s="33" t="str">
        <f t="shared" si="40"/>
        <v>21-Oct-1973</v>
      </c>
      <c r="K1313" s="11">
        <f t="shared" si="41"/>
        <v>49</v>
      </c>
    </row>
    <row r="1314" spans="1:11" x14ac:dyDescent="0.25">
      <c r="A1314" s="11" t="s">
        <v>1345</v>
      </c>
      <c r="B1314" s="11">
        <v>1965</v>
      </c>
      <c r="C1314" s="11" t="s">
        <v>30</v>
      </c>
      <c r="D1314" s="29">
        <v>18</v>
      </c>
      <c r="E1314" s="11">
        <v>0</v>
      </c>
      <c r="F1314" s="20">
        <v>10982.5</v>
      </c>
      <c r="G1314" s="11" t="s">
        <v>12</v>
      </c>
      <c r="H1314" s="11" t="s">
        <v>12</v>
      </c>
      <c r="I1314" s="11" t="s">
        <v>13</v>
      </c>
      <c r="J1314" s="33" t="str">
        <f t="shared" si="40"/>
        <v>18-Dec-1965</v>
      </c>
      <c r="K1314" s="11">
        <f t="shared" si="41"/>
        <v>57</v>
      </c>
    </row>
    <row r="1315" spans="1:11" x14ac:dyDescent="0.25">
      <c r="A1315" s="11" t="s">
        <v>1346</v>
      </c>
      <c r="B1315" s="11">
        <v>2000</v>
      </c>
      <c r="C1315" s="11" t="s">
        <v>20</v>
      </c>
      <c r="D1315" s="29">
        <v>17</v>
      </c>
      <c r="E1315" s="11">
        <v>0</v>
      </c>
      <c r="F1315" s="20">
        <v>10991.58</v>
      </c>
      <c r="G1315" s="11" t="s">
        <v>12</v>
      </c>
      <c r="H1315" s="11" t="s">
        <v>12</v>
      </c>
      <c r="I1315" s="11" t="s">
        <v>23</v>
      </c>
      <c r="J1315" s="33" t="str">
        <f t="shared" si="40"/>
        <v>17-Sep-2000</v>
      </c>
      <c r="K1315" s="11">
        <f t="shared" si="41"/>
        <v>22</v>
      </c>
    </row>
    <row r="1316" spans="1:11" x14ac:dyDescent="0.25">
      <c r="A1316" s="11" t="s">
        <v>1347</v>
      </c>
      <c r="B1316" s="11">
        <v>1968</v>
      </c>
      <c r="C1316" s="11" t="s">
        <v>37</v>
      </c>
      <c r="D1316" s="29">
        <v>24</v>
      </c>
      <c r="E1316" s="11">
        <v>2</v>
      </c>
      <c r="F1316" s="20">
        <v>11013.71</v>
      </c>
      <c r="G1316" s="11" t="s">
        <v>12</v>
      </c>
      <c r="H1316" s="11" t="s">
        <v>16</v>
      </c>
      <c r="I1316" s="11" t="s">
        <v>13</v>
      </c>
      <c r="J1316" s="33" t="str">
        <f t="shared" si="40"/>
        <v>24-Oct-1968</v>
      </c>
      <c r="K1316" s="11">
        <f t="shared" si="41"/>
        <v>54</v>
      </c>
    </row>
    <row r="1317" spans="1:11" x14ac:dyDescent="0.25">
      <c r="A1317" s="11" t="s">
        <v>1348</v>
      </c>
      <c r="B1317" s="11">
        <v>1974</v>
      </c>
      <c r="C1317" s="11" t="s">
        <v>30</v>
      </c>
      <c r="D1317" s="29">
        <v>15</v>
      </c>
      <c r="E1317" s="11">
        <v>4</v>
      </c>
      <c r="F1317" s="20">
        <v>11015.17</v>
      </c>
      <c r="G1317" s="11" t="s">
        <v>12</v>
      </c>
      <c r="H1317" s="11" t="s">
        <v>16</v>
      </c>
      <c r="I1317" s="11" t="s">
        <v>23</v>
      </c>
      <c r="J1317" s="33" t="str">
        <f t="shared" si="40"/>
        <v>15-Dec-1974</v>
      </c>
      <c r="K1317" s="11">
        <f t="shared" si="41"/>
        <v>48</v>
      </c>
    </row>
    <row r="1318" spans="1:11" x14ac:dyDescent="0.25">
      <c r="A1318" s="11" t="s">
        <v>1349</v>
      </c>
      <c r="B1318" s="11">
        <v>1991</v>
      </c>
      <c r="C1318" s="11" t="s">
        <v>18</v>
      </c>
      <c r="D1318" s="29">
        <v>26</v>
      </c>
      <c r="E1318" s="11">
        <v>3</v>
      </c>
      <c r="F1318" s="20">
        <v>11018.05</v>
      </c>
      <c r="G1318" s="11" t="s">
        <v>12</v>
      </c>
      <c r="H1318" s="11" t="s">
        <v>11</v>
      </c>
      <c r="I1318" s="11" t="s">
        <v>23</v>
      </c>
      <c r="J1318" s="33" t="str">
        <f t="shared" si="40"/>
        <v>26-Jun-1991</v>
      </c>
      <c r="K1318" s="11">
        <f t="shared" si="41"/>
        <v>31</v>
      </c>
    </row>
    <row r="1319" spans="1:11" x14ac:dyDescent="0.25">
      <c r="A1319" s="11" t="s">
        <v>1350</v>
      </c>
      <c r="B1319" s="11">
        <v>1996</v>
      </c>
      <c r="C1319" s="11" t="s">
        <v>10</v>
      </c>
      <c r="D1319" s="29">
        <v>21</v>
      </c>
      <c r="E1319" s="11">
        <v>0</v>
      </c>
      <c r="F1319" s="20">
        <v>11028.56</v>
      </c>
      <c r="G1319" s="11" t="s">
        <v>12</v>
      </c>
      <c r="H1319" s="11" t="s">
        <v>12</v>
      </c>
      <c r="I1319" s="11" t="s">
        <v>23</v>
      </c>
      <c r="J1319" s="33" t="str">
        <f t="shared" si="40"/>
        <v>21-Jul-1996</v>
      </c>
      <c r="K1319" s="11">
        <f t="shared" si="41"/>
        <v>26</v>
      </c>
    </row>
    <row r="1320" spans="1:11" x14ac:dyDescent="0.25">
      <c r="A1320" s="11" t="s">
        <v>1351</v>
      </c>
      <c r="B1320" s="11">
        <v>1974</v>
      </c>
      <c r="C1320" s="11" t="s">
        <v>30</v>
      </c>
      <c r="D1320" s="29">
        <v>10</v>
      </c>
      <c r="E1320" s="11">
        <v>4</v>
      </c>
      <c r="F1320" s="20">
        <v>11033.66</v>
      </c>
      <c r="G1320" s="11" t="s">
        <v>12</v>
      </c>
      <c r="H1320" s="11" t="s">
        <v>12</v>
      </c>
      <c r="I1320" s="11" t="s">
        <v>23</v>
      </c>
      <c r="J1320" s="33" t="str">
        <f t="shared" si="40"/>
        <v>10-Dec-1974</v>
      </c>
      <c r="K1320" s="11">
        <f t="shared" si="41"/>
        <v>48</v>
      </c>
    </row>
    <row r="1321" spans="1:11" x14ac:dyDescent="0.25">
      <c r="A1321" s="11" t="s">
        <v>1352</v>
      </c>
      <c r="B1321" s="11">
        <v>1989</v>
      </c>
      <c r="C1321" s="11" t="s">
        <v>37</v>
      </c>
      <c r="D1321" s="29">
        <v>25</v>
      </c>
      <c r="E1321" s="11">
        <v>3</v>
      </c>
      <c r="F1321" s="20">
        <v>11037.51</v>
      </c>
      <c r="G1321" s="11" t="s">
        <v>12</v>
      </c>
      <c r="H1321" s="11" t="s">
        <v>16</v>
      </c>
      <c r="I1321" s="11" t="s">
        <v>23</v>
      </c>
      <c r="J1321" s="33" t="str">
        <f t="shared" si="40"/>
        <v>25-Oct-1989</v>
      </c>
      <c r="K1321" s="11">
        <f t="shared" si="41"/>
        <v>33</v>
      </c>
    </row>
    <row r="1322" spans="1:11" x14ac:dyDescent="0.25">
      <c r="A1322" s="11" t="s">
        <v>1353</v>
      </c>
      <c r="B1322" s="11">
        <v>1974</v>
      </c>
      <c r="C1322" s="11" t="s">
        <v>35</v>
      </c>
      <c r="D1322" s="29">
        <v>30</v>
      </c>
      <c r="E1322" s="11">
        <v>0</v>
      </c>
      <c r="F1322" s="20">
        <v>11037.85</v>
      </c>
      <c r="G1322" s="11" t="s">
        <v>12</v>
      </c>
      <c r="H1322" s="11" t="s">
        <v>11</v>
      </c>
      <c r="I1322" s="11" t="s">
        <v>200</v>
      </c>
      <c r="J1322" s="33" t="str">
        <f t="shared" si="40"/>
        <v>30-Aug-1974</v>
      </c>
      <c r="K1322" s="11">
        <f t="shared" si="41"/>
        <v>48</v>
      </c>
    </row>
    <row r="1323" spans="1:11" x14ac:dyDescent="0.25">
      <c r="A1323" s="11" t="s">
        <v>1354</v>
      </c>
      <c r="B1323" s="11">
        <v>2001</v>
      </c>
      <c r="C1323" s="11" t="s">
        <v>30</v>
      </c>
      <c r="D1323" s="29">
        <v>17</v>
      </c>
      <c r="E1323" s="11">
        <v>0</v>
      </c>
      <c r="F1323" s="20">
        <v>11046.02</v>
      </c>
      <c r="G1323" s="11" t="s">
        <v>12</v>
      </c>
      <c r="H1323" s="11" t="s">
        <v>16</v>
      </c>
      <c r="I1323" s="11" t="s">
        <v>535</v>
      </c>
      <c r="J1323" s="33" t="str">
        <f t="shared" si="40"/>
        <v>17-Dec-2001</v>
      </c>
      <c r="K1323" s="11">
        <f t="shared" si="41"/>
        <v>21</v>
      </c>
    </row>
    <row r="1324" spans="1:11" x14ac:dyDescent="0.25">
      <c r="A1324" s="11" t="s">
        <v>1355</v>
      </c>
      <c r="B1324" s="11">
        <v>2000</v>
      </c>
      <c r="C1324" s="11" t="s">
        <v>20</v>
      </c>
      <c r="D1324" s="29">
        <v>18</v>
      </c>
      <c r="E1324" s="11">
        <v>0</v>
      </c>
      <c r="F1324" s="20">
        <v>11068.7</v>
      </c>
      <c r="G1324" s="11" t="s">
        <v>12</v>
      </c>
      <c r="H1324" s="11" t="s">
        <v>16</v>
      </c>
      <c r="I1324" s="11" t="s">
        <v>42</v>
      </c>
      <c r="J1324" s="33" t="str">
        <f t="shared" si="40"/>
        <v>18-Sep-2000</v>
      </c>
      <c r="K1324" s="11">
        <f t="shared" si="41"/>
        <v>22</v>
      </c>
    </row>
    <row r="1325" spans="1:11" x14ac:dyDescent="0.25">
      <c r="A1325" s="11" t="s">
        <v>1356</v>
      </c>
      <c r="B1325" s="11">
        <v>1971</v>
      </c>
      <c r="C1325" s="11" t="s">
        <v>15</v>
      </c>
      <c r="D1325" s="29">
        <v>9</v>
      </c>
      <c r="E1325" s="11">
        <v>0</v>
      </c>
      <c r="F1325" s="20">
        <v>11068.77</v>
      </c>
      <c r="G1325" s="11" t="s">
        <v>12</v>
      </c>
      <c r="H1325" s="11" t="s">
        <v>11</v>
      </c>
      <c r="I1325" s="11" t="s">
        <v>23</v>
      </c>
      <c r="J1325" s="33" t="str">
        <f t="shared" si="40"/>
        <v>09-Nov-1971</v>
      </c>
      <c r="K1325" s="11">
        <f t="shared" si="41"/>
        <v>51</v>
      </c>
    </row>
    <row r="1326" spans="1:11" x14ac:dyDescent="0.25">
      <c r="A1326" s="11" t="s">
        <v>1357</v>
      </c>
      <c r="B1326" s="11">
        <v>1966</v>
      </c>
      <c r="C1326" s="11" t="s">
        <v>15</v>
      </c>
      <c r="D1326" s="29">
        <v>7</v>
      </c>
      <c r="E1326" s="11">
        <v>0</v>
      </c>
      <c r="F1326" s="20">
        <v>11070.54</v>
      </c>
      <c r="G1326" s="11" t="s">
        <v>12</v>
      </c>
      <c r="H1326" s="11" t="s">
        <v>12</v>
      </c>
      <c r="I1326" s="11" t="s">
        <v>42</v>
      </c>
      <c r="J1326" s="33" t="str">
        <f t="shared" si="40"/>
        <v>07-Nov-1966</v>
      </c>
      <c r="K1326" s="11">
        <f t="shared" si="41"/>
        <v>56</v>
      </c>
    </row>
    <row r="1327" spans="1:11" x14ac:dyDescent="0.25">
      <c r="A1327" s="11" t="s">
        <v>1358</v>
      </c>
      <c r="B1327" s="11">
        <v>1966</v>
      </c>
      <c r="C1327" s="11" t="s">
        <v>15</v>
      </c>
      <c r="D1327" s="29">
        <v>20</v>
      </c>
      <c r="E1327" s="11">
        <v>0</v>
      </c>
      <c r="F1327" s="20">
        <v>11073.18</v>
      </c>
      <c r="G1327" s="11" t="s">
        <v>12</v>
      </c>
      <c r="H1327" s="11" t="s">
        <v>12</v>
      </c>
      <c r="I1327" s="11" t="s">
        <v>42</v>
      </c>
      <c r="J1327" s="33" t="str">
        <f t="shared" si="40"/>
        <v>20-Nov-1966</v>
      </c>
      <c r="K1327" s="11">
        <f t="shared" si="41"/>
        <v>56</v>
      </c>
    </row>
    <row r="1328" spans="1:11" x14ac:dyDescent="0.25">
      <c r="A1328" s="11" t="s">
        <v>1359</v>
      </c>
      <c r="B1328" s="11">
        <v>1967</v>
      </c>
      <c r="C1328" s="11" t="s">
        <v>20</v>
      </c>
      <c r="D1328" s="29">
        <v>4</v>
      </c>
      <c r="E1328" s="11">
        <v>0</v>
      </c>
      <c r="F1328" s="20">
        <v>11082.58</v>
      </c>
      <c r="G1328" s="11" t="s">
        <v>12</v>
      </c>
      <c r="H1328" s="11" t="s">
        <v>11</v>
      </c>
      <c r="I1328" s="11" t="s">
        <v>23</v>
      </c>
      <c r="J1328" s="33" t="str">
        <f t="shared" si="40"/>
        <v>04-Sep-1967</v>
      </c>
      <c r="K1328" s="11">
        <f t="shared" si="41"/>
        <v>55</v>
      </c>
    </row>
    <row r="1329" spans="1:11" x14ac:dyDescent="0.25">
      <c r="A1329" s="11" t="s">
        <v>1360</v>
      </c>
      <c r="B1329" s="11">
        <v>1972</v>
      </c>
      <c r="C1329" s="11" t="s">
        <v>37</v>
      </c>
      <c r="D1329" s="29">
        <v>7</v>
      </c>
      <c r="E1329" s="11">
        <v>3</v>
      </c>
      <c r="F1329" s="20">
        <v>11085.59</v>
      </c>
      <c r="G1329" s="11" t="s">
        <v>12</v>
      </c>
      <c r="H1329" s="11" t="s">
        <v>11</v>
      </c>
      <c r="I1329" s="11" t="s">
        <v>23</v>
      </c>
      <c r="J1329" s="33" t="str">
        <f t="shared" si="40"/>
        <v>07-Oct-1972</v>
      </c>
      <c r="K1329" s="11">
        <f t="shared" si="41"/>
        <v>50</v>
      </c>
    </row>
    <row r="1330" spans="1:11" x14ac:dyDescent="0.25">
      <c r="A1330" s="11" t="s">
        <v>1361</v>
      </c>
      <c r="B1330" s="11">
        <v>1966</v>
      </c>
      <c r="C1330" s="11" t="s">
        <v>20</v>
      </c>
      <c r="D1330" s="29">
        <v>9</v>
      </c>
      <c r="E1330" s="11">
        <v>0</v>
      </c>
      <c r="F1330" s="20">
        <v>11090.72</v>
      </c>
      <c r="G1330" s="11" t="s">
        <v>12</v>
      </c>
      <c r="H1330" s="11" t="s">
        <v>16</v>
      </c>
      <c r="I1330" s="11" t="s">
        <v>13</v>
      </c>
      <c r="J1330" s="33" t="str">
        <f t="shared" si="40"/>
        <v>09-Sep-1966</v>
      </c>
      <c r="K1330" s="11">
        <f t="shared" si="41"/>
        <v>56</v>
      </c>
    </row>
    <row r="1331" spans="1:11" x14ac:dyDescent="0.25">
      <c r="A1331" s="11" t="s">
        <v>1362</v>
      </c>
      <c r="B1331" s="11">
        <v>1966</v>
      </c>
      <c r="C1331" s="11" t="s">
        <v>10</v>
      </c>
      <c r="D1331" s="29">
        <v>5</v>
      </c>
      <c r="E1331" s="11">
        <v>0</v>
      </c>
      <c r="F1331" s="20">
        <v>11093.62</v>
      </c>
      <c r="G1331" s="11" t="s">
        <v>12</v>
      </c>
      <c r="H1331" s="11" t="s">
        <v>16</v>
      </c>
      <c r="I1331" s="11" t="s">
        <v>13</v>
      </c>
      <c r="J1331" s="33" t="str">
        <f t="shared" si="40"/>
        <v>05-Jul-1966</v>
      </c>
      <c r="K1331" s="11">
        <f t="shared" si="41"/>
        <v>56</v>
      </c>
    </row>
    <row r="1332" spans="1:11" x14ac:dyDescent="0.25">
      <c r="A1332" s="11" t="s">
        <v>1363</v>
      </c>
      <c r="B1332" s="11">
        <v>1980</v>
      </c>
      <c r="C1332" s="11" t="s">
        <v>35</v>
      </c>
      <c r="D1332" s="29">
        <v>20</v>
      </c>
      <c r="E1332" s="11">
        <v>2</v>
      </c>
      <c r="F1332" s="20">
        <v>11103.33</v>
      </c>
      <c r="G1332" s="11" t="s">
        <v>12</v>
      </c>
      <c r="H1332" s="11" t="s">
        <v>16</v>
      </c>
      <c r="I1332" s="11" t="s">
        <v>300</v>
      </c>
      <c r="J1332" s="33" t="str">
        <f t="shared" si="40"/>
        <v>20-Aug-1980</v>
      </c>
      <c r="K1332" s="11">
        <f t="shared" si="41"/>
        <v>42</v>
      </c>
    </row>
    <row r="1333" spans="1:11" x14ac:dyDescent="0.25">
      <c r="A1333" s="11" t="s">
        <v>1364</v>
      </c>
      <c r="B1333" s="11">
        <v>1969</v>
      </c>
      <c r="C1333" s="11" t="s">
        <v>15</v>
      </c>
      <c r="D1333" s="29">
        <v>30</v>
      </c>
      <c r="E1333" s="11">
        <v>2</v>
      </c>
      <c r="F1333" s="20">
        <v>11150.78</v>
      </c>
      <c r="G1333" s="11" t="s">
        <v>12</v>
      </c>
      <c r="H1333" s="11" t="s">
        <v>11</v>
      </c>
      <c r="I1333" s="11" t="s">
        <v>42</v>
      </c>
      <c r="J1333" s="33" t="str">
        <f t="shared" si="40"/>
        <v>30-Nov-1969</v>
      </c>
      <c r="K1333" s="11">
        <f t="shared" si="41"/>
        <v>53</v>
      </c>
    </row>
    <row r="1334" spans="1:11" x14ac:dyDescent="0.25">
      <c r="A1334" s="11" t="s">
        <v>1365</v>
      </c>
      <c r="B1334" s="11">
        <v>1969</v>
      </c>
      <c r="C1334" s="11" t="s">
        <v>18</v>
      </c>
      <c r="D1334" s="29">
        <v>25</v>
      </c>
      <c r="E1334" s="11">
        <v>2</v>
      </c>
      <c r="F1334" s="20">
        <v>11163.57</v>
      </c>
      <c r="G1334" s="11" t="s">
        <v>12</v>
      </c>
      <c r="H1334" s="11" t="s">
        <v>11</v>
      </c>
      <c r="I1334" s="11" t="s">
        <v>42</v>
      </c>
      <c r="J1334" s="33" t="str">
        <f t="shared" si="40"/>
        <v>25-Jun-1969</v>
      </c>
      <c r="K1334" s="11">
        <f t="shared" si="41"/>
        <v>53</v>
      </c>
    </row>
    <row r="1335" spans="1:11" x14ac:dyDescent="0.25">
      <c r="A1335" s="11" t="s">
        <v>1366</v>
      </c>
      <c r="B1335" s="11">
        <v>1966</v>
      </c>
      <c r="C1335" s="11" t="s">
        <v>35</v>
      </c>
      <c r="D1335" s="29">
        <v>6</v>
      </c>
      <c r="E1335" s="11">
        <v>0</v>
      </c>
      <c r="F1335" s="20">
        <v>11165.42</v>
      </c>
      <c r="G1335" s="11" t="s">
        <v>12</v>
      </c>
      <c r="H1335" s="11" t="s">
        <v>16</v>
      </c>
      <c r="I1335" s="11" t="s">
        <v>168</v>
      </c>
      <c r="J1335" s="33" t="str">
        <f t="shared" si="40"/>
        <v>06-Aug-1966</v>
      </c>
      <c r="K1335" s="11">
        <f t="shared" si="41"/>
        <v>56</v>
      </c>
    </row>
    <row r="1336" spans="1:11" x14ac:dyDescent="0.25">
      <c r="A1336" s="11" t="s">
        <v>1367</v>
      </c>
      <c r="B1336" s="11">
        <v>1972</v>
      </c>
      <c r="C1336" s="11" t="s">
        <v>20</v>
      </c>
      <c r="D1336" s="29">
        <v>3</v>
      </c>
      <c r="E1336" s="11">
        <v>0</v>
      </c>
      <c r="F1336" s="20">
        <v>11186.2</v>
      </c>
      <c r="G1336" s="11" t="s">
        <v>12</v>
      </c>
      <c r="H1336" s="11" t="s">
        <v>11</v>
      </c>
      <c r="I1336" s="11" t="s">
        <v>300</v>
      </c>
      <c r="J1336" s="33" t="str">
        <f t="shared" si="40"/>
        <v>03-Sep-1972</v>
      </c>
      <c r="K1336" s="11">
        <f t="shared" si="41"/>
        <v>50</v>
      </c>
    </row>
    <row r="1337" spans="1:11" x14ac:dyDescent="0.25">
      <c r="A1337" s="11" t="s">
        <v>1368</v>
      </c>
      <c r="B1337" s="11">
        <v>1970</v>
      </c>
      <c r="C1337" s="11" t="s">
        <v>18</v>
      </c>
      <c r="D1337" s="29">
        <v>14</v>
      </c>
      <c r="E1337" s="11">
        <v>2</v>
      </c>
      <c r="F1337" s="20">
        <v>11187.66</v>
      </c>
      <c r="G1337" s="11" t="s">
        <v>12</v>
      </c>
      <c r="H1337" s="11" t="s">
        <v>11</v>
      </c>
      <c r="I1337" s="11" t="s">
        <v>23</v>
      </c>
      <c r="J1337" s="33" t="str">
        <f t="shared" si="40"/>
        <v>14-Jun-1970</v>
      </c>
      <c r="K1337" s="11">
        <f t="shared" si="41"/>
        <v>52</v>
      </c>
    </row>
    <row r="1338" spans="1:11" x14ac:dyDescent="0.25">
      <c r="A1338" s="11" t="s">
        <v>1369</v>
      </c>
      <c r="B1338" s="11">
        <v>1976</v>
      </c>
      <c r="C1338" s="11" t="s">
        <v>18</v>
      </c>
      <c r="D1338" s="29">
        <v>28</v>
      </c>
      <c r="E1338" s="11">
        <v>2</v>
      </c>
      <c r="F1338" s="20">
        <v>11217.35</v>
      </c>
      <c r="G1338" s="11" t="s">
        <v>12</v>
      </c>
      <c r="H1338" s="11" t="s">
        <v>11</v>
      </c>
      <c r="I1338" s="11" t="s">
        <v>200</v>
      </c>
      <c r="J1338" s="33" t="str">
        <f t="shared" si="40"/>
        <v>28-Jun-1976</v>
      </c>
      <c r="K1338" s="11">
        <f t="shared" si="41"/>
        <v>46</v>
      </c>
    </row>
    <row r="1339" spans="1:11" x14ac:dyDescent="0.25">
      <c r="A1339" s="11" t="s">
        <v>1370</v>
      </c>
      <c r="B1339" s="11">
        <v>1969</v>
      </c>
      <c r="C1339" s="11" t="s">
        <v>30</v>
      </c>
      <c r="D1339" s="29">
        <v>30</v>
      </c>
      <c r="E1339" s="11">
        <v>2</v>
      </c>
      <c r="F1339" s="20">
        <v>11244.38</v>
      </c>
      <c r="G1339" s="11" t="s">
        <v>12</v>
      </c>
      <c r="H1339" s="11" t="s">
        <v>16</v>
      </c>
      <c r="I1339" s="11" t="s">
        <v>168</v>
      </c>
      <c r="J1339" s="33" t="str">
        <f t="shared" si="40"/>
        <v>30-Dec-1969</v>
      </c>
      <c r="K1339" s="11">
        <f t="shared" si="41"/>
        <v>53</v>
      </c>
    </row>
    <row r="1340" spans="1:11" x14ac:dyDescent="0.25">
      <c r="A1340" s="11" t="s">
        <v>1371</v>
      </c>
      <c r="B1340" s="11">
        <v>1989</v>
      </c>
      <c r="C1340" s="11" t="s">
        <v>30</v>
      </c>
      <c r="D1340" s="29">
        <v>17</v>
      </c>
      <c r="E1340" s="11">
        <v>3</v>
      </c>
      <c r="F1340" s="20">
        <v>11250.43</v>
      </c>
      <c r="G1340" s="11" t="s">
        <v>12</v>
      </c>
      <c r="H1340" s="11" t="s">
        <v>11</v>
      </c>
      <c r="I1340" s="11" t="s">
        <v>535</v>
      </c>
      <c r="J1340" s="33" t="str">
        <f t="shared" si="40"/>
        <v>17-Dec-1989</v>
      </c>
      <c r="K1340" s="11">
        <f t="shared" si="41"/>
        <v>33</v>
      </c>
    </row>
    <row r="1341" spans="1:11" x14ac:dyDescent="0.25">
      <c r="A1341" s="11" t="s">
        <v>1372</v>
      </c>
      <c r="B1341" s="11">
        <v>1969</v>
      </c>
      <c r="C1341" s="11" t="s">
        <v>35</v>
      </c>
      <c r="D1341" s="29">
        <v>20</v>
      </c>
      <c r="E1341" s="11">
        <v>3</v>
      </c>
      <c r="F1341" s="20">
        <v>11253.42</v>
      </c>
      <c r="G1341" s="11" t="s">
        <v>12</v>
      </c>
      <c r="H1341" s="11" t="s">
        <v>16</v>
      </c>
      <c r="I1341" s="11" t="s">
        <v>42</v>
      </c>
      <c r="J1341" s="33" t="str">
        <f t="shared" si="40"/>
        <v>20-Aug-1969</v>
      </c>
      <c r="K1341" s="11">
        <f t="shared" si="41"/>
        <v>53</v>
      </c>
    </row>
    <row r="1342" spans="1:11" x14ac:dyDescent="0.25">
      <c r="A1342" s="11" t="s">
        <v>1373</v>
      </c>
      <c r="B1342" s="11">
        <v>1981</v>
      </c>
      <c r="C1342" s="11" t="s">
        <v>37</v>
      </c>
      <c r="D1342" s="29">
        <v>2</v>
      </c>
      <c r="E1342" s="11">
        <v>1</v>
      </c>
      <c r="F1342" s="20">
        <v>11255.29</v>
      </c>
      <c r="G1342" s="11" t="s">
        <v>12</v>
      </c>
      <c r="H1342" s="11" t="s">
        <v>16</v>
      </c>
      <c r="I1342" s="11" t="s">
        <v>535</v>
      </c>
      <c r="J1342" s="33" t="str">
        <f t="shared" si="40"/>
        <v>02-Oct-1981</v>
      </c>
      <c r="K1342" s="11">
        <f t="shared" si="41"/>
        <v>41</v>
      </c>
    </row>
    <row r="1343" spans="1:11" x14ac:dyDescent="0.25">
      <c r="A1343" s="11" t="s">
        <v>1374</v>
      </c>
      <c r="B1343" s="11">
        <v>1969</v>
      </c>
      <c r="C1343" s="11" t="s">
        <v>37</v>
      </c>
      <c r="D1343" s="29">
        <v>11</v>
      </c>
      <c r="E1343" s="11">
        <v>3</v>
      </c>
      <c r="F1343" s="20">
        <v>11264.54</v>
      </c>
      <c r="G1343" s="11" t="s">
        <v>12</v>
      </c>
      <c r="H1343" s="11" t="s">
        <v>11</v>
      </c>
      <c r="I1343" s="11" t="s">
        <v>42</v>
      </c>
      <c r="J1343" s="33" t="str">
        <f t="shared" si="40"/>
        <v>11-Oct-1969</v>
      </c>
      <c r="K1343" s="11">
        <f t="shared" si="41"/>
        <v>53</v>
      </c>
    </row>
    <row r="1344" spans="1:11" x14ac:dyDescent="0.25">
      <c r="A1344" s="11" t="s">
        <v>1375</v>
      </c>
      <c r="B1344" s="11">
        <v>1971</v>
      </c>
      <c r="C1344" s="11" t="s">
        <v>30</v>
      </c>
      <c r="D1344" s="29">
        <v>26</v>
      </c>
      <c r="E1344" s="11">
        <v>0</v>
      </c>
      <c r="F1344" s="20">
        <v>11265.71</v>
      </c>
      <c r="G1344" s="11" t="s">
        <v>12</v>
      </c>
      <c r="H1344" s="11" t="s">
        <v>16</v>
      </c>
      <c r="I1344" s="11" t="s">
        <v>200</v>
      </c>
      <c r="J1344" s="33" t="str">
        <f t="shared" si="40"/>
        <v>26-Dec-1971</v>
      </c>
      <c r="K1344" s="11">
        <f t="shared" si="41"/>
        <v>51</v>
      </c>
    </row>
    <row r="1345" spans="1:11" x14ac:dyDescent="0.25">
      <c r="A1345" s="11" t="s">
        <v>1376</v>
      </c>
      <c r="B1345" s="11">
        <v>2004</v>
      </c>
      <c r="C1345" s="11" t="s">
        <v>37</v>
      </c>
      <c r="D1345" s="29">
        <v>4</v>
      </c>
      <c r="E1345" s="11">
        <v>1</v>
      </c>
      <c r="F1345" s="20">
        <v>11272.33</v>
      </c>
      <c r="G1345" s="11" t="s">
        <v>12</v>
      </c>
      <c r="H1345" s="11" t="s">
        <v>11</v>
      </c>
      <c r="I1345" s="11" t="s">
        <v>166</v>
      </c>
      <c r="J1345" s="33" t="str">
        <f t="shared" si="40"/>
        <v>04-Oct-2004</v>
      </c>
      <c r="K1345" s="11">
        <f t="shared" si="41"/>
        <v>18</v>
      </c>
    </row>
    <row r="1346" spans="1:11" x14ac:dyDescent="0.25">
      <c r="A1346" s="11" t="s">
        <v>1377</v>
      </c>
      <c r="B1346" s="11">
        <v>1967</v>
      </c>
      <c r="C1346" s="11" t="s">
        <v>18</v>
      </c>
      <c r="D1346" s="29">
        <v>14</v>
      </c>
      <c r="E1346" s="11">
        <v>0</v>
      </c>
      <c r="F1346" s="20">
        <v>11286.54</v>
      </c>
      <c r="G1346" s="11" t="s">
        <v>12</v>
      </c>
      <c r="H1346" s="11" t="s">
        <v>12</v>
      </c>
      <c r="I1346" s="11" t="s">
        <v>247</v>
      </c>
      <c r="J1346" s="33" t="str">
        <f t="shared" ref="J1346:J1409" si="42">TEXT(CONCATENATE(D1346,C1346,B1346,),"DD-MMM-YYYY")</f>
        <v>14-Jun-1967</v>
      </c>
      <c r="K1346" s="11">
        <f t="shared" si="41"/>
        <v>55</v>
      </c>
    </row>
    <row r="1347" spans="1:11" x14ac:dyDescent="0.25">
      <c r="A1347" s="11" t="s">
        <v>1378</v>
      </c>
      <c r="B1347" s="11">
        <v>1970</v>
      </c>
      <c r="C1347" s="11" t="s">
        <v>18</v>
      </c>
      <c r="D1347" s="29">
        <v>22</v>
      </c>
      <c r="E1347" s="11">
        <v>3</v>
      </c>
      <c r="F1347" s="20">
        <v>11289.11</v>
      </c>
      <c r="G1347" s="11" t="s">
        <v>12</v>
      </c>
      <c r="H1347" s="11" t="s">
        <v>16</v>
      </c>
      <c r="I1347" s="11" t="s">
        <v>23</v>
      </c>
      <c r="J1347" s="33" t="str">
        <f t="shared" si="42"/>
        <v>22-Jun-1970</v>
      </c>
      <c r="K1347" s="11">
        <f t="shared" ref="K1347:K1410" si="43">DATEDIF(J1347, "2023-06-08", "Y")</f>
        <v>52</v>
      </c>
    </row>
    <row r="1348" spans="1:11" x14ac:dyDescent="0.25">
      <c r="A1348" s="11" t="s">
        <v>1379</v>
      </c>
      <c r="B1348" s="11">
        <v>1988</v>
      </c>
      <c r="C1348" s="11" t="s">
        <v>15</v>
      </c>
      <c r="D1348" s="29">
        <v>14</v>
      </c>
      <c r="E1348" s="11">
        <v>3</v>
      </c>
      <c r="F1348" s="20">
        <v>11294.57</v>
      </c>
      <c r="G1348" s="11" t="s">
        <v>12</v>
      </c>
      <c r="H1348" s="11" t="s">
        <v>16</v>
      </c>
      <c r="I1348" s="11" t="s">
        <v>632</v>
      </c>
      <c r="J1348" s="33" t="str">
        <f t="shared" si="42"/>
        <v>14-Nov-1988</v>
      </c>
      <c r="K1348" s="11">
        <f t="shared" si="43"/>
        <v>34</v>
      </c>
    </row>
    <row r="1349" spans="1:11" x14ac:dyDescent="0.25">
      <c r="A1349" s="11" t="s">
        <v>1380</v>
      </c>
      <c r="B1349" s="11">
        <v>1972</v>
      </c>
      <c r="C1349" s="11" t="s">
        <v>20</v>
      </c>
      <c r="D1349" s="29">
        <v>25</v>
      </c>
      <c r="E1349" s="11">
        <v>4</v>
      </c>
      <c r="F1349" s="20">
        <v>11299.34</v>
      </c>
      <c r="G1349" s="11" t="s">
        <v>12</v>
      </c>
      <c r="H1349" s="11" t="s">
        <v>11</v>
      </c>
      <c r="I1349" s="11" t="s">
        <v>42</v>
      </c>
      <c r="J1349" s="33" t="str">
        <f t="shared" si="42"/>
        <v>25-Sep-1972</v>
      </c>
      <c r="K1349" s="11">
        <f t="shared" si="43"/>
        <v>50</v>
      </c>
    </row>
    <row r="1350" spans="1:11" x14ac:dyDescent="0.25">
      <c r="A1350" s="11" t="s">
        <v>1381</v>
      </c>
      <c r="B1350" s="11">
        <v>1968</v>
      </c>
      <c r="C1350" s="11" t="s">
        <v>37</v>
      </c>
      <c r="D1350" s="29">
        <v>6</v>
      </c>
      <c r="E1350" s="11">
        <v>1</v>
      </c>
      <c r="F1350" s="20">
        <v>11305.93</v>
      </c>
      <c r="G1350" s="11" t="s">
        <v>12</v>
      </c>
      <c r="H1350" s="11" t="s">
        <v>16</v>
      </c>
      <c r="I1350" s="11" t="s">
        <v>23</v>
      </c>
      <c r="J1350" s="33" t="str">
        <f t="shared" si="42"/>
        <v>06-Oct-1968</v>
      </c>
      <c r="K1350" s="11">
        <f t="shared" si="43"/>
        <v>54</v>
      </c>
    </row>
    <row r="1351" spans="1:11" x14ac:dyDescent="0.25">
      <c r="A1351" s="11" t="s">
        <v>1382</v>
      </c>
      <c r="B1351" s="11">
        <v>1963</v>
      </c>
      <c r="C1351" s="11" t="s">
        <v>15</v>
      </c>
      <c r="D1351" s="29">
        <v>22</v>
      </c>
      <c r="E1351" s="11">
        <v>0</v>
      </c>
      <c r="F1351" s="20">
        <v>11312.33</v>
      </c>
      <c r="G1351" s="11" t="s">
        <v>12</v>
      </c>
      <c r="H1351" s="11" t="s">
        <v>12</v>
      </c>
      <c r="I1351" s="11" t="s">
        <v>23</v>
      </c>
      <c r="J1351" s="33" t="str">
        <f t="shared" si="42"/>
        <v>22-Nov-1963</v>
      </c>
      <c r="K1351" s="11">
        <f t="shared" si="43"/>
        <v>59</v>
      </c>
    </row>
    <row r="1352" spans="1:11" x14ac:dyDescent="0.25">
      <c r="A1352" s="11" t="s">
        <v>1383</v>
      </c>
      <c r="B1352" s="11">
        <v>1995</v>
      </c>
      <c r="C1352" s="11" t="s">
        <v>30</v>
      </c>
      <c r="D1352" s="29">
        <v>10</v>
      </c>
      <c r="E1352" s="11">
        <v>0</v>
      </c>
      <c r="F1352" s="20">
        <v>11318.57</v>
      </c>
      <c r="G1352" s="11" t="s">
        <v>12</v>
      </c>
      <c r="H1352" s="11" t="s">
        <v>11</v>
      </c>
      <c r="I1352" s="11" t="s">
        <v>535</v>
      </c>
      <c r="J1352" s="33" t="str">
        <f t="shared" si="42"/>
        <v>10-Dec-1995</v>
      </c>
      <c r="K1352" s="11">
        <f t="shared" si="43"/>
        <v>27</v>
      </c>
    </row>
    <row r="1353" spans="1:11" x14ac:dyDescent="0.25">
      <c r="A1353" s="11" t="s">
        <v>1384</v>
      </c>
      <c r="B1353" s="11">
        <v>1963</v>
      </c>
      <c r="C1353" s="11" t="s">
        <v>10</v>
      </c>
      <c r="D1353" s="29">
        <v>11</v>
      </c>
      <c r="E1353" s="11">
        <v>0</v>
      </c>
      <c r="F1353" s="20">
        <v>11319.12</v>
      </c>
      <c r="G1353" s="11" t="s">
        <v>12</v>
      </c>
      <c r="H1353" s="11" t="s">
        <v>16</v>
      </c>
      <c r="I1353" s="11" t="s">
        <v>23</v>
      </c>
      <c r="J1353" s="33" t="str">
        <f t="shared" si="42"/>
        <v>11-Jul-1963</v>
      </c>
      <c r="K1353" s="11">
        <f t="shared" si="43"/>
        <v>59</v>
      </c>
    </row>
    <row r="1354" spans="1:11" x14ac:dyDescent="0.25">
      <c r="A1354" s="11" t="s">
        <v>1385</v>
      </c>
      <c r="B1354" s="11">
        <v>2002</v>
      </c>
      <c r="C1354" s="11" t="s">
        <v>20</v>
      </c>
      <c r="D1354" s="29">
        <v>20</v>
      </c>
      <c r="E1354" s="11">
        <v>0</v>
      </c>
      <c r="F1354" s="20">
        <v>11321.49</v>
      </c>
      <c r="G1354" s="11" t="s">
        <v>12</v>
      </c>
      <c r="H1354" s="11" t="s">
        <v>12</v>
      </c>
      <c r="I1354" s="11" t="s">
        <v>23</v>
      </c>
      <c r="J1354" s="33" t="str">
        <f t="shared" si="42"/>
        <v>20-Sep-2002</v>
      </c>
      <c r="K1354" s="11">
        <f t="shared" si="43"/>
        <v>20</v>
      </c>
    </row>
    <row r="1355" spans="1:11" x14ac:dyDescent="0.25">
      <c r="A1355" s="11" t="s">
        <v>1386</v>
      </c>
      <c r="B1355" s="11">
        <v>1989</v>
      </c>
      <c r="C1355" s="11" t="s">
        <v>35</v>
      </c>
      <c r="D1355" s="29">
        <v>19</v>
      </c>
      <c r="E1355" s="11">
        <v>1</v>
      </c>
      <c r="F1355" s="20">
        <v>11326.71</v>
      </c>
      <c r="G1355" s="11" t="s">
        <v>12</v>
      </c>
      <c r="H1355" s="11" t="s">
        <v>12</v>
      </c>
      <c r="I1355" s="11" t="s">
        <v>13</v>
      </c>
      <c r="J1355" s="33" t="str">
        <f t="shared" si="42"/>
        <v>19-Aug-1989</v>
      </c>
      <c r="K1355" s="11">
        <f t="shared" si="43"/>
        <v>33</v>
      </c>
    </row>
    <row r="1356" spans="1:11" x14ac:dyDescent="0.25">
      <c r="A1356" s="11" t="s">
        <v>1387</v>
      </c>
      <c r="B1356" s="11">
        <v>1968</v>
      </c>
      <c r="C1356" s="11" t="s">
        <v>15</v>
      </c>
      <c r="D1356" s="29">
        <v>2</v>
      </c>
      <c r="E1356" s="11">
        <v>0</v>
      </c>
      <c r="F1356" s="20">
        <v>11344.32</v>
      </c>
      <c r="G1356" s="11" t="s">
        <v>12</v>
      </c>
      <c r="H1356" s="11" t="s">
        <v>11</v>
      </c>
      <c r="I1356" s="11" t="s">
        <v>200</v>
      </c>
      <c r="J1356" s="33" t="str">
        <f t="shared" si="42"/>
        <v>02-Nov-1968</v>
      </c>
      <c r="K1356" s="11">
        <f t="shared" si="43"/>
        <v>54</v>
      </c>
    </row>
    <row r="1357" spans="1:11" x14ac:dyDescent="0.25">
      <c r="A1357" s="11" t="s">
        <v>1388</v>
      </c>
      <c r="B1357" s="11">
        <v>1964</v>
      </c>
      <c r="C1357" s="11" t="s">
        <v>10</v>
      </c>
      <c r="D1357" s="29">
        <v>12</v>
      </c>
      <c r="E1357" s="11">
        <v>0</v>
      </c>
      <c r="F1357" s="20">
        <v>11345.52</v>
      </c>
      <c r="G1357" s="11" t="s">
        <v>12</v>
      </c>
      <c r="H1357" s="11" t="s">
        <v>12</v>
      </c>
      <c r="I1357" s="11" t="s">
        <v>42</v>
      </c>
      <c r="J1357" s="33" t="str">
        <f t="shared" si="42"/>
        <v>12-Jul-1964</v>
      </c>
      <c r="K1357" s="11">
        <f t="shared" si="43"/>
        <v>58</v>
      </c>
    </row>
    <row r="1358" spans="1:11" x14ac:dyDescent="0.25">
      <c r="A1358" s="11" t="s">
        <v>1389</v>
      </c>
      <c r="B1358" s="11">
        <v>1965</v>
      </c>
      <c r="C1358" s="11" t="s">
        <v>15</v>
      </c>
      <c r="D1358" s="29">
        <v>29</v>
      </c>
      <c r="E1358" s="11">
        <v>0</v>
      </c>
      <c r="F1358" s="20">
        <v>11353.23</v>
      </c>
      <c r="G1358" s="11" t="s">
        <v>12</v>
      </c>
      <c r="H1358" s="11" t="s">
        <v>16</v>
      </c>
      <c r="I1358" s="11" t="s">
        <v>23</v>
      </c>
      <c r="J1358" s="33" t="str">
        <f t="shared" si="42"/>
        <v>29-Nov-1965</v>
      </c>
      <c r="K1358" s="11">
        <f t="shared" si="43"/>
        <v>57</v>
      </c>
    </row>
    <row r="1359" spans="1:11" x14ac:dyDescent="0.25">
      <c r="A1359" s="11" t="s">
        <v>1390</v>
      </c>
      <c r="B1359" s="11">
        <v>1965</v>
      </c>
      <c r="C1359" s="11" t="s">
        <v>20</v>
      </c>
      <c r="D1359" s="29">
        <v>26</v>
      </c>
      <c r="E1359" s="11">
        <v>0</v>
      </c>
      <c r="F1359" s="20">
        <v>11356.66</v>
      </c>
      <c r="G1359" s="11" t="s">
        <v>12</v>
      </c>
      <c r="H1359" s="11" t="s">
        <v>12</v>
      </c>
      <c r="I1359" s="11" t="s">
        <v>23</v>
      </c>
      <c r="J1359" s="33" t="str">
        <f t="shared" si="42"/>
        <v>26-Sep-1965</v>
      </c>
      <c r="K1359" s="11">
        <f t="shared" si="43"/>
        <v>57</v>
      </c>
    </row>
    <row r="1360" spans="1:11" x14ac:dyDescent="0.25">
      <c r="A1360" s="11" t="s">
        <v>1391</v>
      </c>
      <c r="B1360" s="11">
        <v>1964</v>
      </c>
      <c r="C1360" s="11" t="s">
        <v>10</v>
      </c>
      <c r="D1360" s="29">
        <v>4</v>
      </c>
      <c r="E1360" s="11">
        <v>0</v>
      </c>
      <c r="F1360" s="20">
        <v>11362.76</v>
      </c>
      <c r="G1360" s="11" t="s">
        <v>12</v>
      </c>
      <c r="H1360" s="11" t="s">
        <v>16</v>
      </c>
      <c r="I1360" s="11" t="s">
        <v>42</v>
      </c>
      <c r="J1360" s="33" t="str">
        <f t="shared" si="42"/>
        <v>04-Jul-1964</v>
      </c>
      <c r="K1360" s="11">
        <f t="shared" si="43"/>
        <v>58</v>
      </c>
    </row>
    <row r="1361" spans="1:11" x14ac:dyDescent="0.25">
      <c r="A1361" s="11" t="s">
        <v>1392</v>
      </c>
      <c r="B1361" s="11">
        <v>1964</v>
      </c>
      <c r="C1361" s="11" t="s">
        <v>10</v>
      </c>
      <c r="D1361" s="29">
        <v>3</v>
      </c>
      <c r="E1361" s="11">
        <v>0</v>
      </c>
      <c r="F1361" s="20">
        <v>11363.28</v>
      </c>
      <c r="G1361" s="11" t="s">
        <v>12</v>
      </c>
      <c r="H1361" s="11" t="s">
        <v>16</v>
      </c>
      <c r="I1361" s="11" t="s">
        <v>13</v>
      </c>
      <c r="J1361" s="33" t="str">
        <f t="shared" si="42"/>
        <v>03-Jul-1964</v>
      </c>
      <c r="K1361" s="11">
        <f t="shared" si="43"/>
        <v>58</v>
      </c>
    </row>
    <row r="1362" spans="1:11" x14ac:dyDescent="0.25">
      <c r="A1362" s="11" t="s">
        <v>1393</v>
      </c>
      <c r="B1362" s="11">
        <v>1964</v>
      </c>
      <c r="C1362" s="11" t="s">
        <v>30</v>
      </c>
      <c r="D1362" s="29">
        <v>13</v>
      </c>
      <c r="E1362" s="11">
        <v>0</v>
      </c>
      <c r="F1362" s="20">
        <v>11365.95</v>
      </c>
      <c r="G1362" s="11" t="s">
        <v>12</v>
      </c>
      <c r="H1362" s="11" t="s">
        <v>11</v>
      </c>
      <c r="I1362" s="11" t="s">
        <v>42</v>
      </c>
      <c r="J1362" s="33" t="str">
        <f t="shared" si="42"/>
        <v>13-Dec-1964</v>
      </c>
      <c r="K1362" s="11">
        <f t="shared" si="43"/>
        <v>58</v>
      </c>
    </row>
    <row r="1363" spans="1:11" x14ac:dyDescent="0.25">
      <c r="A1363" s="11" t="s">
        <v>1394</v>
      </c>
      <c r="B1363" s="11">
        <v>1979</v>
      </c>
      <c r="C1363" s="11" t="s">
        <v>18</v>
      </c>
      <c r="D1363" s="29">
        <v>7</v>
      </c>
      <c r="E1363" s="11">
        <v>2</v>
      </c>
      <c r="F1363" s="20">
        <v>11369.39</v>
      </c>
      <c r="G1363" s="11" t="s">
        <v>12</v>
      </c>
      <c r="H1363" s="11" t="s">
        <v>16</v>
      </c>
      <c r="I1363" s="11" t="s">
        <v>535</v>
      </c>
      <c r="J1363" s="33" t="str">
        <f t="shared" si="42"/>
        <v>07-Jun-1979</v>
      </c>
      <c r="K1363" s="11">
        <f t="shared" si="43"/>
        <v>44</v>
      </c>
    </row>
    <row r="1364" spans="1:11" x14ac:dyDescent="0.25">
      <c r="A1364" s="11" t="s">
        <v>1395</v>
      </c>
      <c r="B1364" s="11">
        <v>1972</v>
      </c>
      <c r="C1364" s="11" t="s">
        <v>30</v>
      </c>
      <c r="D1364" s="29">
        <v>6</v>
      </c>
      <c r="E1364" s="11">
        <v>0</v>
      </c>
      <c r="F1364" s="20">
        <v>11378.57</v>
      </c>
      <c r="G1364" s="11" t="s">
        <v>12</v>
      </c>
      <c r="H1364" s="11" t="s">
        <v>11</v>
      </c>
      <c r="I1364" s="11" t="s">
        <v>200</v>
      </c>
      <c r="J1364" s="33" t="str">
        <f t="shared" si="42"/>
        <v>06-Dec-1972</v>
      </c>
      <c r="K1364" s="11">
        <f t="shared" si="43"/>
        <v>50</v>
      </c>
    </row>
    <row r="1365" spans="1:11" x14ac:dyDescent="0.25">
      <c r="A1365" s="11" t="s">
        <v>1396</v>
      </c>
      <c r="B1365" s="11">
        <v>1964</v>
      </c>
      <c r="C1365" s="11" t="s">
        <v>18</v>
      </c>
      <c r="D1365" s="29">
        <v>13</v>
      </c>
      <c r="E1365" s="11">
        <v>0</v>
      </c>
      <c r="F1365" s="20">
        <v>11381.33</v>
      </c>
      <c r="G1365" s="11" t="s">
        <v>12</v>
      </c>
      <c r="H1365" s="11" t="s">
        <v>11</v>
      </c>
      <c r="I1365" s="11" t="s">
        <v>13</v>
      </c>
      <c r="J1365" s="33" t="str">
        <f t="shared" si="42"/>
        <v>13-Jun-1964</v>
      </c>
      <c r="K1365" s="11">
        <f t="shared" si="43"/>
        <v>58</v>
      </c>
    </row>
    <row r="1366" spans="1:11" x14ac:dyDescent="0.25">
      <c r="A1366" s="11" t="s">
        <v>1397</v>
      </c>
      <c r="B1366" s="11">
        <v>1997</v>
      </c>
      <c r="C1366" s="11" t="s">
        <v>10</v>
      </c>
      <c r="D1366" s="29">
        <v>28</v>
      </c>
      <c r="E1366" s="11">
        <v>0</v>
      </c>
      <c r="F1366" s="20">
        <v>11388.27</v>
      </c>
      <c r="G1366" s="11" t="s">
        <v>12</v>
      </c>
      <c r="H1366" s="11" t="s">
        <v>11</v>
      </c>
      <c r="I1366" s="11" t="s">
        <v>535</v>
      </c>
      <c r="J1366" s="33" t="str">
        <f t="shared" si="42"/>
        <v>28-Jul-1997</v>
      </c>
      <c r="K1366" s="11">
        <f t="shared" si="43"/>
        <v>25</v>
      </c>
    </row>
    <row r="1367" spans="1:11" x14ac:dyDescent="0.25">
      <c r="A1367" s="11" t="s">
        <v>1398</v>
      </c>
      <c r="B1367" s="11">
        <v>1967</v>
      </c>
      <c r="C1367" s="11" t="s">
        <v>30</v>
      </c>
      <c r="D1367" s="29">
        <v>19</v>
      </c>
      <c r="E1367" s="11">
        <v>1</v>
      </c>
      <c r="F1367" s="20">
        <v>11394.07</v>
      </c>
      <c r="G1367" s="11" t="s">
        <v>12</v>
      </c>
      <c r="H1367" s="11" t="s">
        <v>16</v>
      </c>
      <c r="I1367" s="11" t="s">
        <v>170</v>
      </c>
      <c r="J1367" s="33" t="str">
        <f t="shared" si="42"/>
        <v>19-Dec-1967</v>
      </c>
      <c r="K1367" s="11">
        <f t="shared" si="43"/>
        <v>55</v>
      </c>
    </row>
    <row r="1368" spans="1:11" x14ac:dyDescent="0.25">
      <c r="A1368" s="11" t="s">
        <v>1399</v>
      </c>
      <c r="B1368" s="11">
        <v>1970</v>
      </c>
      <c r="C1368" s="11" t="s">
        <v>37</v>
      </c>
      <c r="D1368" s="29">
        <v>2</v>
      </c>
      <c r="E1368" s="11">
        <v>2</v>
      </c>
      <c r="F1368" s="20">
        <v>11396.9</v>
      </c>
      <c r="G1368" s="11" t="s">
        <v>12</v>
      </c>
      <c r="H1368" s="11" t="s">
        <v>12</v>
      </c>
      <c r="I1368" s="11" t="s">
        <v>247</v>
      </c>
      <c r="J1368" s="33" t="str">
        <f t="shared" si="42"/>
        <v>02-Oct-1970</v>
      </c>
      <c r="K1368" s="11">
        <f t="shared" si="43"/>
        <v>52</v>
      </c>
    </row>
    <row r="1369" spans="1:11" x14ac:dyDescent="0.25">
      <c r="A1369" s="11" t="s">
        <v>1400</v>
      </c>
      <c r="B1369" s="11">
        <v>1970</v>
      </c>
      <c r="C1369" s="11" t="s">
        <v>37</v>
      </c>
      <c r="D1369" s="29">
        <v>7</v>
      </c>
      <c r="E1369" s="11">
        <v>3</v>
      </c>
      <c r="F1369" s="20">
        <v>11411.69</v>
      </c>
      <c r="G1369" s="11" t="s">
        <v>12</v>
      </c>
      <c r="H1369" s="11" t="s">
        <v>11</v>
      </c>
      <c r="I1369" s="11" t="s">
        <v>42</v>
      </c>
      <c r="J1369" s="33" t="str">
        <f t="shared" si="42"/>
        <v>07-Oct-1970</v>
      </c>
      <c r="K1369" s="11">
        <f t="shared" si="43"/>
        <v>52</v>
      </c>
    </row>
    <row r="1370" spans="1:11" x14ac:dyDescent="0.25">
      <c r="A1370" s="11" t="s">
        <v>1401</v>
      </c>
      <c r="B1370" s="11">
        <v>1983</v>
      </c>
      <c r="C1370" s="11" t="s">
        <v>37</v>
      </c>
      <c r="D1370" s="29">
        <v>23</v>
      </c>
      <c r="E1370" s="11">
        <v>3</v>
      </c>
      <c r="F1370" s="20">
        <v>11412.02</v>
      </c>
      <c r="G1370" s="11" t="s">
        <v>12</v>
      </c>
      <c r="H1370" s="11" t="s">
        <v>16</v>
      </c>
      <c r="I1370" s="11" t="s">
        <v>300</v>
      </c>
      <c r="J1370" s="33" t="str">
        <f t="shared" si="42"/>
        <v>23-Oct-1983</v>
      </c>
      <c r="K1370" s="11">
        <f t="shared" si="43"/>
        <v>39</v>
      </c>
    </row>
    <row r="1371" spans="1:11" x14ac:dyDescent="0.25">
      <c r="A1371" s="11" t="s">
        <v>1402</v>
      </c>
      <c r="B1371" s="11">
        <v>1985</v>
      </c>
      <c r="C1371" s="11" t="s">
        <v>18</v>
      </c>
      <c r="D1371" s="29">
        <v>9</v>
      </c>
      <c r="E1371" s="11">
        <v>3</v>
      </c>
      <c r="F1371" s="20">
        <v>11419.49</v>
      </c>
      <c r="G1371" s="11" t="s">
        <v>12</v>
      </c>
      <c r="H1371" s="11" t="s">
        <v>16</v>
      </c>
      <c r="I1371" s="11" t="s">
        <v>23</v>
      </c>
      <c r="J1371" s="33" t="str">
        <f t="shared" si="42"/>
        <v>09-Jun-1985</v>
      </c>
      <c r="K1371" s="11">
        <f t="shared" si="43"/>
        <v>37</v>
      </c>
    </row>
    <row r="1372" spans="1:11" x14ac:dyDescent="0.25">
      <c r="A1372" s="11" t="s">
        <v>1403</v>
      </c>
      <c r="B1372" s="11">
        <v>1980</v>
      </c>
      <c r="C1372" s="11" t="s">
        <v>10</v>
      </c>
      <c r="D1372" s="29">
        <v>17</v>
      </c>
      <c r="E1372" s="11">
        <v>2</v>
      </c>
      <c r="F1372" s="20">
        <v>11435.74</v>
      </c>
      <c r="G1372" s="11" t="s">
        <v>12</v>
      </c>
      <c r="H1372" s="11" t="s">
        <v>12</v>
      </c>
      <c r="I1372" s="11" t="s">
        <v>300</v>
      </c>
      <c r="J1372" s="33" t="str">
        <f t="shared" si="42"/>
        <v>17-Jul-1980</v>
      </c>
      <c r="K1372" s="11">
        <f t="shared" si="43"/>
        <v>42</v>
      </c>
    </row>
    <row r="1373" spans="1:11" x14ac:dyDescent="0.25">
      <c r="A1373" s="11" t="s">
        <v>1404</v>
      </c>
      <c r="B1373" s="11">
        <v>1971</v>
      </c>
      <c r="C1373" s="11" t="s">
        <v>20</v>
      </c>
      <c r="D1373" s="29">
        <v>12</v>
      </c>
      <c r="E1373" s="11">
        <v>3</v>
      </c>
      <c r="F1373" s="20">
        <v>11436.74</v>
      </c>
      <c r="G1373" s="11" t="s">
        <v>12</v>
      </c>
      <c r="H1373" s="11" t="s">
        <v>12</v>
      </c>
      <c r="I1373" s="11" t="s">
        <v>23</v>
      </c>
      <c r="J1373" s="33" t="str">
        <f t="shared" si="42"/>
        <v>12-Sep-1971</v>
      </c>
      <c r="K1373" s="11">
        <f t="shared" si="43"/>
        <v>51</v>
      </c>
    </row>
    <row r="1374" spans="1:11" x14ac:dyDescent="0.25">
      <c r="A1374" s="11" t="s">
        <v>1405</v>
      </c>
      <c r="B1374" s="11">
        <v>1966</v>
      </c>
      <c r="C1374" s="11" t="s">
        <v>18</v>
      </c>
      <c r="D1374" s="29">
        <v>14</v>
      </c>
      <c r="E1374" s="11">
        <v>0</v>
      </c>
      <c r="F1374" s="20">
        <v>11454.02</v>
      </c>
      <c r="G1374" s="11" t="s">
        <v>12</v>
      </c>
      <c r="H1374" s="11" t="s">
        <v>16</v>
      </c>
      <c r="I1374" s="11" t="s">
        <v>23</v>
      </c>
      <c r="J1374" s="33" t="str">
        <f t="shared" si="42"/>
        <v>14-Jun-1966</v>
      </c>
      <c r="K1374" s="11">
        <f t="shared" si="43"/>
        <v>56</v>
      </c>
    </row>
    <row r="1375" spans="1:11" x14ac:dyDescent="0.25">
      <c r="A1375" s="11" t="s">
        <v>1406</v>
      </c>
      <c r="B1375" s="11">
        <v>1965</v>
      </c>
      <c r="C1375" s="11" t="s">
        <v>18</v>
      </c>
      <c r="D1375" s="29">
        <v>23</v>
      </c>
      <c r="E1375" s="11">
        <v>0</v>
      </c>
      <c r="F1375" s="20">
        <v>11455.28</v>
      </c>
      <c r="G1375" s="11" t="s">
        <v>12</v>
      </c>
      <c r="H1375" s="11" t="s">
        <v>11</v>
      </c>
      <c r="I1375" s="11" t="s">
        <v>42</v>
      </c>
      <c r="J1375" s="33" t="str">
        <f t="shared" si="42"/>
        <v>23-Jun-1965</v>
      </c>
      <c r="K1375" s="11">
        <f t="shared" si="43"/>
        <v>57</v>
      </c>
    </row>
    <row r="1376" spans="1:11" x14ac:dyDescent="0.25">
      <c r="A1376" s="11" t="s">
        <v>1407</v>
      </c>
      <c r="B1376" s="11">
        <v>1966</v>
      </c>
      <c r="C1376" s="11" t="s">
        <v>20</v>
      </c>
      <c r="D1376" s="29">
        <v>7</v>
      </c>
      <c r="E1376" s="11">
        <v>0</v>
      </c>
      <c r="F1376" s="20">
        <v>11478.14</v>
      </c>
      <c r="G1376" s="11" t="s">
        <v>12</v>
      </c>
      <c r="H1376" s="11" t="s">
        <v>11</v>
      </c>
      <c r="I1376" s="11" t="s">
        <v>200</v>
      </c>
      <c r="J1376" s="33" t="str">
        <f t="shared" si="42"/>
        <v>07-Sep-1966</v>
      </c>
      <c r="K1376" s="11">
        <f t="shared" si="43"/>
        <v>56</v>
      </c>
    </row>
    <row r="1377" spans="1:11" x14ac:dyDescent="0.25">
      <c r="A1377" s="11" t="s">
        <v>1408</v>
      </c>
      <c r="B1377" s="11">
        <v>2004</v>
      </c>
      <c r="C1377" s="11" t="s">
        <v>20</v>
      </c>
      <c r="D1377" s="29">
        <v>10</v>
      </c>
      <c r="E1377" s="11">
        <v>0</v>
      </c>
      <c r="F1377" s="20">
        <v>11482.63</v>
      </c>
      <c r="G1377" s="11" t="s">
        <v>12</v>
      </c>
      <c r="H1377" s="11" t="s">
        <v>11</v>
      </c>
      <c r="I1377" s="11" t="s">
        <v>13</v>
      </c>
      <c r="J1377" s="33" t="str">
        <f t="shared" si="42"/>
        <v>10-Sep-2004</v>
      </c>
      <c r="K1377" s="11">
        <f t="shared" si="43"/>
        <v>18</v>
      </c>
    </row>
    <row r="1378" spans="1:11" x14ac:dyDescent="0.25">
      <c r="A1378" s="11" t="s">
        <v>1409</v>
      </c>
      <c r="B1378" s="11">
        <v>1970</v>
      </c>
      <c r="C1378" s="11" t="s">
        <v>37</v>
      </c>
      <c r="D1378" s="29">
        <v>13</v>
      </c>
      <c r="E1378" s="11">
        <v>3</v>
      </c>
      <c r="F1378" s="20">
        <v>11488.32</v>
      </c>
      <c r="G1378" s="11" t="s">
        <v>12</v>
      </c>
      <c r="H1378" s="11" t="s">
        <v>16</v>
      </c>
      <c r="I1378" s="11" t="s">
        <v>276</v>
      </c>
      <c r="J1378" s="33" t="str">
        <f t="shared" si="42"/>
        <v>13-Oct-1970</v>
      </c>
      <c r="K1378" s="11">
        <f t="shared" si="43"/>
        <v>52</v>
      </c>
    </row>
    <row r="1379" spans="1:11" x14ac:dyDescent="0.25">
      <c r="A1379" s="11" t="s">
        <v>1410</v>
      </c>
      <c r="B1379" s="11">
        <v>1983</v>
      </c>
      <c r="C1379" s="11" t="s">
        <v>18</v>
      </c>
      <c r="D1379" s="29">
        <v>7</v>
      </c>
      <c r="E1379" s="11">
        <v>3</v>
      </c>
      <c r="F1379" s="20">
        <v>11492.46</v>
      </c>
      <c r="G1379" s="11" t="s">
        <v>12</v>
      </c>
      <c r="H1379" s="11" t="s">
        <v>12</v>
      </c>
      <c r="I1379" s="11" t="s">
        <v>535</v>
      </c>
      <c r="J1379" s="33" t="str">
        <f t="shared" si="42"/>
        <v>07-Jun-1983</v>
      </c>
      <c r="K1379" s="11">
        <f t="shared" si="43"/>
        <v>40</v>
      </c>
    </row>
    <row r="1380" spans="1:11" x14ac:dyDescent="0.25">
      <c r="A1380" s="11" t="s">
        <v>1411</v>
      </c>
      <c r="B1380" s="11">
        <v>1969</v>
      </c>
      <c r="C1380" s="11" t="s">
        <v>35</v>
      </c>
      <c r="D1380" s="29">
        <v>11</v>
      </c>
      <c r="E1380" s="11">
        <v>0</v>
      </c>
      <c r="F1380" s="20">
        <v>11497.69</v>
      </c>
      <c r="G1380" s="11" t="s">
        <v>12</v>
      </c>
      <c r="H1380" s="11" t="s">
        <v>16</v>
      </c>
      <c r="I1380" s="11" t="s">
        <v>23</v>
      </c>
      <c r="J1380" s="33" t="str">
        <f t="shared" si="42"/>
        <v>11-Aug-1969</v>
      </c>
      <c r="K1380" s="11">
        <f t="shared" si="43"/>
        <v>53</v>
      </c>
    </row>
    <row r="1381" spans="1:11" x14ac:dyDescent="0.25">
      <c r="A1381" s="11" t="s">
        <v>1412</v>
      </c>
      <c r="B1381" s="11">
        <v>1989</v>
      </c>
      <c r="C1381" s="11" t="s">
        <v>37</v>
      </c>
      <c r="D1381" s="29">
        <v>6</v>
      </c>
      <c r="E1381" s="11">
        <v>3</v>
      </c>
      <c r="F1381" s="20">
        <v>11511.61</v>
      </c>
      <c r="G1381" s="11" t="s">
        <v>12</v>
      </c>
      <c r="H1381" s="11" t="s">
        <v>12</v>
      </c>
      <c r="I1381" s="11" t="s">
        <v>535</v>
      </c>
      <c r="J1381" s="33" t="str">
        <f t="shared" si="42"/>
        <v>06-Oct-1989</v>
      </c>
      <c r="K1381" s="11">
        <f t="shared" si="43"/>
        <v>33</v>
      </c>
    </row>
    <row r="1382" spans="1:11" x14ac:dyDescent="0.25">
      <c r="A1382" s="11" t="s">
        <v>1413</v>
      </c>
      <c r="B1382" s="11">
        <v>1968</v>
      </c>
      <c r="C1382" s="11" t="s">
        <v>18</v>
      </c>
      <c r="D1382" s="29">
        <v>24</v>
      </c>
      <c r="E1382" s="11">
        <v>1</v>
      </c>
      <c r="F1382" s="20">
        <v>11512.41</v>
      </c>
      <c r="G1382" s="11" t="s">
        <v>12</v>
      </c>
      <c r="H1382" s="11" t="s">
        <v>16</v>
      </c>
      <c r="I1382" s="11" t="s">
        <v>247</v>
      </c>
      <c r="J1382" s="33" t="str">
        <f t="shared" si="42"/>
        <v>24-Jun-1968</v>
      </c>
      <c r="K1382" s="11">
        <f t="shared" si="43"/>
        <v>54</v>
      </c>
    </row>
    <row r="1383" spans="1:11" x14ac:dyDescent="0.25">
      <c r="A1383" s="11" t="s">
        <v>1414</v>
      </c>
      <c r="B1383" s="11">
        <v>1971</v>
      </c>
      <c r="C1383" s="11" t="s">
        <v>30</v>
      </c>
      <c r="D1383" s="29">
        <v>19</v>
      </c>
      <c r="E1383" s="11">
        <v>4</v>
      </c>
      <c r="F1383" s="20">
        <v>11520.1</v>
      </c>
      <c r="G1383" s="11" t="s">
        <v>12</v>
      </c>
      <c r="H1383" s="11" t="s">
        <v>16</v>
      </c>
      <c r="I1383" s="11" t="s">
        <v>23</v>
      </c>
      <c r="J1383" s="33" t="str">
        <f t="shared" si="42"/>
        <v>19-Dec-1971</v>
      </c>
      <c r="K1383" s="11">
        <f t="shared" si="43"/>
        <v>51</v>
      </c>
    </row>
    <row r="1384" spans="1:11" x14ac:dyDescent="0.25">
      <c r="A1384" s="11" t="s">
        <v>1415</v>
      </c>
      <c r="B1384" s="11">
        <v>1988</v>
      </c>
      <c r="C1384" s="11" t="s">
        <v>18</v>
      </c>
      <c r="D1384" s="29">
        <v>12</v>
      </c>
      <c r="E1384" s="11">
        <v>3</v>
      </c>
      <c r="F1384" s="20">
        <v>11524.25</v>
      </c>
      <c r="G1384" s="11" t="s">
        <v>12</v>
      </c>
      <c r="H1384" s="11" t="s">
        <v>16</v>
      </c>
      <c r="I1384" s="11" t="s">
        <v>535</v>
      </c>
      <c r="J1384" s="33" t="str">
        <f t="shared" si="42"/>
        <v>12-Jun-1988</v>
      </c>
      <c r="K1384" s="11">
        <f t="shared" si="43"/>
        <v>34</v>
      </c>
    </row>
    <row r="1385" spans="1:11" x14ac:dyDescent="0.25">
      <c r="A1385" s="11" t="s">
        <v>1416</v>
      </c>
      <c r="B1385" s="11">
        <v>1970</v>
      </c>
      <c r="C1385" s="11" t="s">
        <v>10</v>
      </c>
      <c r="D1385" s="29">
        <v>23</v>
      </c>
      <c r="E1385" s="11">
        <v>0</v>
      </c>
      <c r="F1385" s="20">
        <v>11530.12</v>
      </c>
      <c r="G1385" s="11" t="s">
        <v>12</v>
      </c>
      <c r="H1385" s="11" t="s">
        <v>16</v>
      </c>
      <c r="I1385" s="11" t="s">
        <v>23</v>
      </c>
      <c r="J1385" s="33" t="str">
        <f t="shared" si="42"/>
        <v>23-Jul-1970</v>
      </c>
      <c r="K1385" s="11">
        <f t="shared" si="43"/>
        <v>52</v>
      </c>
    </row>
    <row r="1386" spans="1:11" x14ac:dyDescent="0.25">
      <c r="A1386" s="11" t="s">
        <v>1417</v>
      </c>
      <c r="B1386" s="11">
        <v>1965</v>
      </c>
      <c r="C1386" s="11" t="s">
        <v>37</v>
      </c>
      <c r="D1386" s="29">
        <v>3</v>
      </c>
      <c r="E1386" s="11">
        <v>0</v>
      </c>
      <c r="F1386" s="20">
        <v>11534.87</v>
      </c>
      <c r="G1386" s="11" t="s">
        <v>12</v>
      </c>
      <c r="H1386" s="11" t="s">
        <v>16</v>
      </c>
      <c r="I1386" s="11" t="s">
        <v>356</v>
      </c>
      <c r="J1386" s="33" t="str">
        <f t="shared" si="42"/>
        <v>03-Oct-1965</v>
      </c>
      <c r="K1386" s="11">
        <f t="shared" si="43"/>
        <v>57</v>
      </c>
    </row>
    <row r="1387" spans="1:11" x14ac:dyDescent="0.25">
      <c r="A1387" s="11" t="s">
        <v>1418</v>
      </c>
      <c r="B1387" s="11">
        <v>1968</v>
      </c>
      <c r="C1387" s="11" t="s">
        <v>15</v>
      </c>
      <c r="D1387" s="29">
        <v>14</v>
      </c>
      <c r="E1387" s="11">
        <v>2</v>
      </c>
      <c r="F1387" s="20">
        <v>11538.42</v>
      </c>
      <c r="G1387" s="11" t="s">
        <v>12</v>
      </c>
      <c r="H1387" s="11" t="s">
        <v>16</v>
      </c>
      <c r="I1387" s="11" t="s">
        <v>42</v>
      </c>
      <c r="J1387" s="33" t="str">
        <f t="shared" si="42"/>
        <v>14-Nov-1968</v>
      </c>
      <c r="K1387" s="11">
        <f t="shared" si="43"/>
        <v>54</v>
      </c>
    </row>
    <row r="1388" spans="1:11" x14ac:dyDescent="0.25">
      <c r="A1388" s="11" t="s">
        <v>1419</v>
      </c>
      <c r="B1388" s="11">
        <v>1971</v>
      </c>
      <c r="C1388" s="11" t="s">
        <v>30</v>
      </c>
      <c r="D1388" s="29">
        <v>1</v>
      </c>
      <c r="E1388" s="11">
        <v>0</v>
      </c>
      <c r="F1388" s="20">
        <v>11540.25</v>
      </c>
      <c r="G1388" s="11" t="s">
        <v>12</v>
      </c>
      <c r="H1388" s="11" t="s">
        <v>16</v>
      </c>
      <c r="I1388" s="11" t="s">
        <v>23</v>
      </c>
      <c r="J1388" s="33" t="str">
        <f t="shared" si="42"/>
        <v>01-Dec-1971</v>
      </c>
      <c r="K1388" s="11">
        <f t="shared" si="43"/>
        <v>51</v>
      </c>
    </row>
    <row r="1389" spans="1:11" x14ac:dyDescent="0.25">
      <c r="A1389" s="11" t="s">
        <v>1420</v>
      </c>
      <c r="B1389" s="11">
        <v>1973</v>
      </c>
      <c r="C1389" s="11" t="s">
        <v>10</v>
      </c>
      <c r="D1389" s="29">
        <v>23</v>
      </c>
      <c r="E1389" s="11">
        <v>5</v>
      </c>
      <c r="F1389" s="20">
        <v>11552.9</v>
      </c>
      <c r="G1389" s="11" t="s">
        <v>12</v>
      </c>
      <c r="H1389" s="11" t="s">
        <v>11</v>
      </c>
      <c r="I1389" s="11" t="s">
        <v>42</v>
      </c>
      <c r="J1389" s="33" t="str">
        <f t="shared" si="42"/>
        <v>23-Jul-1973</v>
      </c>
      <c r="K1389" s="11">
        <f t="shared" si="43"/>
        <v>49</v>
      </c>
    </row>
    <row r="1390" spans="1:11" x14ac:dyDescent="0.25">
      <c r="A1390" s="11" t="s">
        <v>1421</v>
      </c>
      <c r="B1390" s="11">
        <v>1965</v>
      </c>
      <c r="C1390" s="11" t="s">
        <v>37</v>
      </c>
      <c r="D1390" s="29">
        <v>27</v>
      </c>
      <c r="E1390" s="11">
        <v>1</v>
      </c>
      <c r="F1390" s="20">
        <v>11554.22</v>
      </c>
      <c r="G1390" s="11" t="s">
        <v>12</v>
      </c>
      <c r="H1390" s="11" t="s">
        <v>16</v>
      </c>
      <c r="I1390" s="11" t="s">
        <v>13</v>
      </c>
      <c r="J1390" s="33" t="str">
        <f t="shared" si="42"/>
        <v>27-Oct-1965</v>
      </c>
      <c r="K1390" s="11">
        <f t="shared" si="43"/>
        <v>57</v>
      </c>
    </row>
    <row r="1391" spans="1:11" x14ac:dyDescent="0.25">
      <c r="A1391" s="11" t="s">
        <v>1422</v>
      </c>
      <c r="B1391" s="11">
        <v>1965</v>
      </c>
      <c r="C1391" s="11" t="s">
        <v>30</v>
      </c>
      <c r="D1391" s="29">
        <v>25</v>
      </c>
      <c r="E1391" s="11">
        <v>0</v>
      </c>
      <c r="F1391" s="20">
        <v>11566.3</v>
      </c>
      <c r="G1391" s="11" t="s">
        <v>12</v>
      </c>
      <c r="H1391" s="11" t="s">
        <v>12</v>
      </c>
      <c r="I1391" s="11" t="s">
        <v>168</v>
      </c>
      <c r="J1391" s="33" t="str">
        <f t="shared" si="42"/>
        <v>25-Dec-1965</v>
      </c>
      <c r="K1391" s="11">
        <f t="shared" si="43"/>
        <v>57</v>
      </c>
    </row>
    <row r="1392" spans="1:11" x14ac:dyDescent="0.25">
      <c r="A1392" s="11" t="s">
        <v>1423</v>
      </c>
      <c r="B1392" s="11">
        <v>1965</v>
      </c>
      <c r="C1392" s="11" t="s">
        <v>15</v>
      </c>
      <c r="D1392" s="29">
        <v>6</v>
      </c>
      <c r="E1392" s="11">
        <v>1</v>
      </c>
      <c r="F1392" s="20">
        <v>11576.13</v>
      </c>
      <c r="G1392" s="11" t="s">
        <v>12</v>
      </c>
      <c r="H1392" s="11" t="s">
        <v>12</v>
      </c>
      <c r="I1392" s="11" t="s">
        <v>42</v>
      </c>
      <c r="J1392" s="33" t="str">
        <f t="shared" si="42"/>
        <v>06-Nov-1965</v>
      </c>
      <c r="K1392" s="11">
        <f t="shared" si="43"/>
        <v>57</v>
      </c>
    </row>
    <row r="1393" spans="1:11" x14ac:dyDescent="0.25">
      <c r="A1393" s="11" t="s">
        <v>1424</v>
      </c>
      <c r="B1393" s="11">
        <v>1964</v>
      </c>
      <c r="C1393" s="11" t="s">
        <v>18</v>
      </c>
      <c r="D1393" s="29">
        <v>20</v>
      </c>
      <c r="E1393" s="11">
        <v>0</v>
      </c>
      <c r="F1393" s="20">
        <v>11602.75</v>
      </c>
      <c r="G1393" s="11" t="s">
        <v>12</v>
      </c>
      <c r="H1393" s="11" t="s">
        <v>16</v>
      </c>
      <c r="I1393" s="11" t="s">
        <v>516</v>
      </c>
      <c r="J1393" s="33" t="str">
        <f t="shared" si="42"/>
        <v>20-Jun-1964</v>
      </c>
      <c r="K1393" s="11">
        <f t="shared" si="43"/>
        <v>58</v>
      </c>
    </row>
    <row r="1394" spans="1:11" x14ac:dyDescent="0.25">
      <c r="A1394" s="11" t="s">
        <v>1425</v>
      </c>
      <c r="B1394" s="11">
        <v>1986</v>
      </c>
      <c r="C1394" s="11" t="s">
        <v>10</v>
      </c>
      <c r="D1394" s="29">
        <v>17</v>
      </c>
      <c r="E1394" s="11">
        <v>3</v>
      </c>
      <c r="F1394" s="20">
        <v>11625.11</v>
      </c>
      <c r="G1394" s="11" t="s">
        <v>12</v>
      </c>
      <c r="H1394" s="11" t="s">
        <v>12</v>
      </c>
      <c r="I1394" s="11" t="s">
        <v>632</v>
      </c>
      <c r="J1394" s="33" t="str">
        <f t="shared" si="42"/>
        <v>17-Jul-1986</v>
      </c>
      <c r="K1394" s="11">
        <f t="shared" si="43"/>
        <v>36</v>
      </c>
    </row>
    <row r="1395" spans="1:11" x14ac:dyDescent="0.25">
      <c r="A1395" s="11" t="s">
        <v>1426</v>
      </c>
      <c r="B1395" s="11">
        <v>1966</v>
      </c>
      <c r="C1395" s="11" t="s">
        <v>37</v>
      </c>
      <c r="D1395" s="29">
        <v>4</v>
      </c>
      <c r="E1395" s="11">
        <v>0</v>
      </c>
      <c r="F1395" s="20">
        <v>11657.72</v>
      </c>
      <c r="G1395" s="11" t="s">
        <v>12</v>
      </c>
      <c r="H1395" s="11" t="s">
        <v>11</v>
      </c>
      <c r="I1395" s="11" t="s">
        <v>247</v>
      </c>
      <c r="J1395" s="33" t="str">
        <f t="shared" si="42"/>
        <v>04-Oct-1966</v>
      </c>
      <c r="K1395" s="11">
        <f t="shared" si="43"/>
        <v>56</v>
      </c>
    </row>
    <row r="1396" spans="1:11" x14ac:dyDescent="0.25">
      <c r="A1396" s="11" t="s">
        <v>1427</v>
      </c>
      <c r="B1396" s="11">
        <v>1994</v>
      </c>
      <c r="C1396" s="11" t="s">
        <v>10</v>
      </c>
      <c r="D1396" s="29">
        <v>20</v>
      </c>
      <c r="E1396" s="11">
        <v>0</v>
      </c>
      <c r="F1396" s="20">
        <v>11657.81</v>
      </c>
      <c r="G1396" s="11" t="s">
        <v>12</v>
      </c>
      <c r="H1396" s="11" t="s">
        <v>11</v>
      </c>
      <c r="I1396" s="11" t="s">
        <v>249</v>
      </c>
      <c r="J1396" s="33" t="str">
        <f t="shared" si="42"/>
        <v>20-Jul-1994</v>
      </c>
      <c r="K1396" s="11">
        <f t="shared" si="43"/>
        <v>28</v>
      </c>
    </row>
    <row r="1397" spans="1:11" x14ac:dyDescent="0.25">
      <c r="A1397" s="11" t="s">
        <v>1428</v>
      </c>
      <c r="B1397" s="11">
        <v>1966</v>
      </c>
      <c r="C1397" s="11" t="s">
        <v>10</v>
      </c>
      <c r="D1397" s="29">
        <v>6</v>
      </c>
      <c r="E1397" s="11">
        <v>0</v>
      </c>
      <c r="F1397" s="20">
        <v>11658.12</v>
      </c>
      <c r="G1397" s="11" t="s">
        <v>12</v>
      </c>
      <c r="H1397" s="11" t="s">
        <v>16</v>
      </c>
      <c r="I1397" s="11" t="s">
        <v>247</v>
      </c>
      <c r="J1397" s="33" t="str">
        <f t="shared" si="42"/>
        <v>06-Jul-1966</v>
      </c>
      <c r="K1397" s="11">
        <f t="shared" si="43"/>
        <v>56</v>
      </c>
    </row>
    <row r="1398" spans="1:11" x14ac:dyDescent="0.25">
      <c r="A1398" s="11" t="s">
        <v>1429</v>
      </c>
      <c r="B1398" s="11">
        <v>1966</v>
      </c>
      <c r="C1398" s="11" t="s">
        <v>35</v>
      </c>
      <c r="D1398" s="29">
        <v>23</v>
      </c>
      <c r="E1398" s="11">
        <v>0</v>
      </c>
      <c r="F1398" s="20">
        <v>11658.38</v>
      </c>
      <c r="G1398" s="11" t="s">
        <v>12</v>
      </c>
      <c r="H1398" s="11" t="s">
        <v>12</v>
      </c>
      <c r="I1398" s="11" t="s">
        <v>247</v>
      </c>
      <c r="J1398" s="33" t="str">
        <f t="shared" si="42"/>
        <v>23-Aug-1966</v>
      </c>
      <c r="K1398" s="11">
        <f t="shared" si="43"/>
        <v>56</v>
      </c>
    </row>
    <row r="1399" spans="1:11" x14ac:dyDescent="0.25">
      <c r="A1399" s="11" t="s">
        <v>1430</v>
      </c>
      <c r="B1399" s="11">
        <v>1966</v>
      </c>
      <c r="C1399" s="11" t="s">
        <v>15</v>
      </c>
      <c r="D1399" s="29">
        <v>9</v>
      </c>
      <c r="E1399" s="11">
        <v>1</v>
      </c>
      <c r="F1399" s="20">
        <v>11674.13</v>
      </c>
      <c r="G1399" s="11" t="s">
        <v>12</v>
      </c>
      <c r="H1399" s="11" t="s">
        <v>16</v>
      </c>
      <c r="I1399" s="11" t="s">
        <v>42</v>
      </c>
      <c r="J1399" s="33" t="str">
        <f t="shared" si="42"/>
        <v>09-Nov-1966</v>
      </c>
      <c r="K1399" s="11">
        <f t="shared" si="43"/>
        <v>56</v>
      </c>
    </row>
    <row r="1400" spans="1:11" x14ac:dyDescent="0.25">
      <c r="A1400" s="11" t="s">
        <v>1431</v>
      </c>
      <c r="B1400" s="11">
        <v>1970</v>
      </c>
      <c r="C1400" s="11" t="s">
        <v>30</v>
      </c>
      <c r="D1400" s="29">
        <v>1</v>
      </c>
      <c r="E1400" s="11">
        <v>0</v>
      </c>
      <c r="F1400" s="20">
        <v>11696.52</v>
      </c>
      <c r="G1400" s="11" t="s">
        <v>12</v>
      </c>
      <c r="H1400" s="11" t="s">
        <v>16</v>
      </c>
      <c r="I1400" s="11" t="s">
        <v>300</v>
      </c>
      <c r="J1400" s="33" t="str">
        <f t="shared" si="42"/>
        <v>01-Dec-1970</v>
      </c>
      <c r="K1400" s="11">
        <f t="shared" si="43"/>
        <v>52</v>
      </c>
    </row>
    <row r="1401" spans="1:11" x14ac:dyDescent="0.25">
      <c r="A1401" s="11" t="s">
        <v>1432</v>
      </c>
      <c r="B1401" s="11">
        <v>1982</v>
      </c>
      <c r="C1401" s="11" t="s">
        <v>37</v>
      </c>
      <c r="D1401" s="29">
        <v>21</v>
      </c>
      <c r="E1401" s="11">
        <v>3</v>
      </c>
      <c r="F1401" s="20">
        <v>11712.97</v>
      </c>
      <c r="G1401" s="11" t="s">
        <v>12</v>
      </c>
      <c r="H1401" s="11" t="s">
        <v>11</v>
      </c>
      <c r="I1401" s="11" t="s">
        <v>300</v>
      </c>
      <c r="J1401" s="33" t="str">
        <f t="shared" si="42"/>
        <v>21-Oct-1982</v>
      </c>
      <c r="K1401" s="11">
        <f t="shared" si="43"/>
        <v>40</v>
      </c>
    </row>
    <row r="1402" spans="1:11" x14ac:dyDescent="0.25">
      <c r="A1402" s="11" t="s">
        <v>1433</v>
      </c>
      <c r="B1402" s="11">
        <v>1969</v>
      </c>
      <c r="C1402" s="11" t="s">
        <v>37</v>
      </c>
      <c r="D1402" s="29">
        <v>12</v>
      </c>
      <c r="E1402" s="11">
        <v>2</v>
      </c>
      <c r="F1402" s="20">
        <v>11729.68</v>
      </c>
      <c r="G1402" s="11" t="s">
        <v>12</v>
      </c>
      <c r="H1402" s="11" t="s">
        <v>16</v>
      </c>
      <c r="I1402" s="11" t="s">
        <v>247</v>
      </c>
      <c r="J1402" s="33" t="str">
        <f t="shared" si="42"/>
        <v>12-Oct-1969</v>
      </c>
      <c r="K1402" s="11">
        <f t="shared" si="43"/>
        <v>53</v>
      </c>
    </row>
    <row r="1403" spans="1:11" x14ac:dyDescent="0.25">
      <c r="A1403" s="11" t="s">
        <v>1434</v>
      </c>
      <c r="B1403" s="11">
        <v>1984</v>
      </c>
      <c r="C1403" s="11" t="s">
        <v>15</v>
      </c>
      <c r="D1403" s="29">
        <v>26</v>
      </c>
      <c r="E1403" s="11">
        <v>3</v>
      </c>
      <c r="F1403" s="20">
        <v>11730.82</v>
      </c>
      <c r="G1403" s="11" t="s">
        <v>12</v>
      </c>
      <c r="H1403" s="11" t="s">
        <v>12</v>
      </c>
      <c r="I1403" s="11" t="s">
        <v>535</v>
      </c>
      <c r="J1403" s="33" t="str">
        <f t="shared" si="42"/>
        <v>26-Nov-1984</v>
      </c>
      <c r="K1403" s="11">
        <f t="shared" si="43"/>
        <v>38</v>
      </c>
    </row>
    <row r="1404" spans="1:11" x14ac:dyDescent="0.25">
      <c r="A1404" s="11" t="s">
        <v>1435</v>
      </c>
      <c r="B1404" s="11">
        <v>1964</v>
      </c>
      <c r="C1404" s="11" t="s">
        <v>15</v>
      </c>
      <c r="D1404" s="29">
        <v>9</v>
      </c>
      <c r="E1404" s="11">
        <v>0</v>
      </c>
      <c r="F1404" s="20">
        <v>11735.88</v>
      </c>
      <c r="G1404" s="11" t="s">
        <v>12</v>
      </c>
      <c r="H1404" s="11" t="s">
        <v>16</v>
      </c>
      <c r="I1404" s="11" t="s">
        <v>23</v>
      </c>
      <c r="J1404" s="33" t="str">
        <f t="shared" si="42"/>
        <v>09-Nov-1964</v>
      </c>
      <c r="K1404" s="11">
        <f t="shared" si="43"/>
        <v>58</v>
      </c>
    </row>
    <row r="1405" spans="1:11" x14ac:dyDescent="0.25">
      <c r="A1405" s="11" t="s">
        <v>1436</v>
      </c>
      <c r="B1405" s="11">
        <v>1988</v>
      </c>
      <c r="C1405" s="11" t="s">
        <v>20</v>
      </c>
      <c r="D1405" s="29">
        <v>5</v>
      </c>
      <c r="E1405" s="11">
        <v>2</v>
      </c>
      <c r="F1405" s="20">
        <v>11737.85</v>
      </c>
      <c r="G1405" s="11" t="s">
        <v>12</v>
      </c>
      <c r="H1405" s="11" t="s">
        <v>16</v>
      </c>
      <c r="I1405" s="11" t="s">
        <v>42</v>
      </c>
      <c r="J1405" s="33" t="str">
        <f t="shared" si="42"/>
        <v>05-Sep-1988</v>
      </c>
      <c r="K1405" s="11">
        <f t="shared" si="43"/>
        <v>34</v>
      </c>
    </row>
    <row r="1406" spans="1:11" x14ac:dyDescent="0.25">
      <c r="A1406" s="11" t="s">
        <v>1437</v>
      </c>
      <c r="B1406" s="11">
        <v>1969</v>
      </c>
      <c r="C1406" s="11" t="s">
        <v>15</v>
      </c>
      <c r="D1406" s="29">
        <v>12</v>
      </c>
      <c r="E1406" s="11">
        <v>3</v>
      </c>
      <c r="F1406" s="20">
        <v>11741.73</v>
      </c>
      <c r="G1406" s="11" t="s">
        <v>12</v>
      </c>
      <c r="H1406" s="11" t="s">
        <v>16</v>
      </c>
      <c r="I1406" s="11" t="s">
        <v>42</v>
      </c>
      <c r="J1406" s="33" t="str">
        <f t="shared" si="42"/>
        <v>12-Nov-1969</v>
      </c>
      <c r="K1406" s="11">
        <f t="shared" si="43"/>
        <v>53</v>
      </c>
    </row>
    <row r="1407" spans="1:11" x14ac:dyDescent="0.25">
      <c r="A1407" s="11" t="s">
        <v>1438</v>
      </c>
      <c r="B1407" s="11">
        <v>1963</v>
      </c>
      <c r="C1407" s="11" t="s">
        <v>18</v>
      </c>
      <c r="D1407" s="29">
        <v>9</v>
      </c>
      <c r="E1407" s="11">
        <v>0</v>
      </c>
      <c r="F1407" s="20">
        <v>11743.3</v>
      </c>
      <c r="G1407" s="11" t="s">
        <v>12</v>
      </c>
      <c r="H1407" s="11" t="s">
        <v>12</v>
      </c>
      <c r="I1407" s="11" t="s">
        <v>13</v>
      </c>
      <c r="J1407" s="33" t="str">
        <f t="shared" si="42"/>
        <v>09-Jun-1963</v>
      </c>
      <c r="K1407" s="11">
        <f t="shared" si="43"/>
        <v>59</v>
      </c>
    </row>
    <row r="1408" spans="1:11" x14ac:dyDescent="0.25">
      <c r="A1408" s="11" t="s">
        <v>1439</v>
      </c>
      <c r="B1408" s="11">
        <v>1964</v>
      </c>
      <c r="C1408" s="11" t="s">
        <v>30</v>
      </c>
      <c r="D1408" s="29">
        <v>2</v>
      </c>
      <c r="E1408" s="11">
        <v>0</v>
      </c>
      <c r="F1408" s="20">
        <v>11743.93</v>
      </c>
      <c r="G1408" s="11" t="s">
        <v>12</v>
      </c>
      <c r="H1408" s="11" t="s">
        <v>16</v>
      </c>
      <c r="I1408" s="11" t="s">
        <v>23</v>
      </c>
      <c r="J1408" s="33" t="str">
        <f t="shared" si="42"/>
        <v>02-Dec-1964</v>
      </c>
      <c r="K1408" s="11">
        <f t="shared" si="43"/>
        <v>58</v>
      </c>
    </row>
    <row r="1409" spans="1:11" x14ac:dyDescent="0.25">
      <c r="A1409" s="11" t="s">
        <v>1440</v>
      </c>
      <c r="B1409" s="11">
        <v>1979</v>
      </c>
      <c r="C1409" s="11" t="s">
        <v>15</v>
      </c>
      <c r="D1409" s="29">
        <v>6</v>
      </c>
      <c r="E1409" s="11">
        <v>2</v>
      </c>
      <c r="F1409" s="20">
        <v>11752.68</v>
      </c>
      <c r="G1409" s="11" t="s">
        <v>12</v>
      </c>
      <c r="H1409" s="11" t="s">
        <v>16</v>
      </c>
      <c r="I1409" s="11" t="s">
        <v>535</v>
      </c>
      <c r="J1409" s="33" t="str">
        <f t="shared" si="42"/>
        <v>06-Nov-1979</v>
      </c>
      <c r="K1409" s="11">
        <f t="shared" si="43"/>
        <v>43</v>
      </c>
    </row>
    <row r="1410" spans="1:11" x14ac:dyDescent="0.25">
      <c r="A1410" s="11" t="s">
        <v>1441</v>
      </c>
      <c r="B1410" s="11">
        <v>1966</v>
      </c>
      <c r="C1410" s="11" t="s">
        <v>10</v>
      </c>
      <c r="D1410" s="29">
        <v>25</v>
      </c>
      <c r="E1410" s="11">
        <v>1</v>
      </c>
      <c r="F1410" s="20">
        <v>11763</v>
      </c>
      <c r="G1410" s="11" t="s">
        <v>12</v>
      </c>
      <c r="H1410" s="11" t="s">
        <v>12</v>
      </c>
      <c r="I1410" s="11" t="s">
        <v>168</v>
      </c>
      <c r="J1410" s="33" t="str">
        <f t="shared" ref="J1410:J1473" si="44">TEXT(CONCATENATE(D1410,C1410,B1410,),"DD-MMM-YYYY")</f>
        <v>25-Jul-1966</v>
      </c>
      <c r="K1410" s="11">
        <f t="shared" si="43"/>
        <v>56</v>
      </c>
    </row>
    <row r="1411" spans="1:11" x14ac:dyDescent="0.25">
      <c r="A1411" s="11" t="s">
        <v>1442</v>
      </c>
      <c r="B1411" s="11">
        <v>1982</v>
      </c>
      <c r="C1411" s="11" t="s">
        <v>15</v>
      </c>
      <c r="D1411" s="29">
        <v>20</v>
      </c>
      <c r="E1411" s="11">
        <v>3</v>
      </c>
      <c r="F1411" s="20">
        <v>11773.06</v>
      </c>
      <c r="G1411" s="11" t="s">
        <v>12</v>
      </c>
      <c r="H1411" s="11" t="s">
        <v>12</v>
      </c>
      <c r="I1411" s="11" t="s">
        <v>535</v>
      </c>
      <c r="J1411" s="33" t="str">
        <f t="shared" si="44"/>
        <v>20-Nov-1982</v>
      </c>
      <c r="K1411" s="11">
        <f t="shared" ref="K1411:K1474" si="45">DATEDIF(J1411, "2023-06-08", "Y")</f>
        <v>40</v>
      </c>
    </row>
    <row r="1412" spans="1:11" x14ac:dyDescent="0.25">
      <c r="A1412" s="11" t="s">
        <v>1443</v>
      </c>
      <c r="B1412" s="11">
        <v>1965</v>
      </c>
      <c r="C1412" s="11" t="s">
        <v>37</v>
      </c>
      <c r="D1412" s="29">
        <v>3</v>
      </c>
      <c r="E1412" s="11">
        <v>0</v>
      </c>
      <c r="F1412" s="20">
        <v>11830.61</v>
      </c>
      <c r="G1412" s="11" t="s">
        <v>12</v>
      </c>
      <c r="H1412" s="11" t="s">
        <v>16</v>
      </c>
      <c r="I1412" s="11" t="s">
        <v>23</v>
      </c>
      <c r="J1412" s="33" t="str">
        <f t="shared" si="44"/>
        <v>03-Oct-1965</v>
      </c>
      <c r="K1412" s="11">
        <f t="shared" si="45"/>
        <v>57</v>
      </c>
    </row>
    <row r="1413" spans="1:11" x14ac:dyDescent="0.25">
      <c r="A1413" s="11" t="s">
        <v>1444</v>
      </c>
      <c r="B1413" s="11">
        <v>1964</v>
      </c>
      <c r="C1413" s="11" t="s">
        <v>18</v>
      </c>
      <c r="D1413" s="29">
        <v>27</v>
      </c>
      <c r="E1413" s="11">
        <v>0</v>
      </c>
      <c r="F1413" s="20">
        <v>11833.78</v>
      </c>
      <c r="G1413" s="11" t="s">
        <v>12</v>
      </c>
      <c r="H1413" s="11" t="s">
        <v>12</v>
      </c>
      <c r="I1413" s="11" t="s">
        <v>13</v>
      </c>
      <c r="J1413" s="33" t="str">
        <f t="shared" si="44"/>
        <v>27-Jun-1964</v>
      </c>
      <c r="K1413" s="11">
        <f t="shared" si="45"/>
        <v>58</v>
      </c>
    </row>
    <row r="1414" spans="1:11" x14ac:dyDescent="0.25">
      <c r="A1414" s="11" t="s">
        <v>1445</v>
      </c>
      <c r="B1414" s="11">
        <v>1964</v>
      </c>
      <c r="C1414" s="11" t="s">
        <v>20</v>
      </c>
      <c r="D1414" s="29">
        <v>11</v>
      </c>
      <c r="E1414" s="11">
        <v>0</v>
      </c>
      <c r="F1414" s="20">
        <v>11837.16</v>
      </c>
      <c r="G1414" s="11" t="s">
        <v>12</v>
      </c>
      <c r="H1414" s="11" t="s">
        <v>12</v>
      </c>
      <c r="I1414" s="11" t="s">
        <v>42</v>
      </c>
      <c r="J1414" s="33" t="str">
        <f t="shared" si="44"/>
        <v>11-Sep-1964</v>
      </c>
      <c r="K1414" s="11">
        <f t="shared" si="45"/>
        <v>58</v>
      </c>
    </row>
    <row r="1415" spans="1:11" x14ac:dyDescent="0.25">
      <c r="A1415" s="11" t="s">
        <v>1446</v>
      </c>
      <c r="B1415" s="11">
        <v>1965</v>
      </c>
      <c r="C1415" s="11" t="s">
        <v>20</v>
      </c>
      <c r="D1415" s="29">
        <v>25</v>
      </c>
      <c r="E1415" s="11">
        <v>0</v>
      </c>
      <c r="F1415" s="20">
        <v>11840.78</v>
      </c>
      <c r="G1415" s="11" t="s">
        <v>12</v>
      </c>
      <c r="H1415" s="11" t="s">
        <v>11</v>
      </c>
      <c r="I1415" s="11" t="s">
        <v>23</v>
      </c>
      <c r="J1415" s="33" t="str">
        <f t="shared" si="44"/>
        <v>25-Sep-1965</v>
      </c>
      <c r="K1415" s="11">
        <f t="shared" si="45"/>
        <v>57</v>
      </c>
    </row>
    <row r="1416" spans="1:11" x14ac:dyDescent="0.25">
      <c r="A1416" s="11" t="s">
        <v>1447</v>
      </c>
      <c r="B1416" s="11">
        <v>1964</v>
      </c>
      <c r="C1416" s="11" t="s">
        <v>10</v>
      </c>
      <c r="D1416" s="29">
        <v>11</v>
      </c>
      <c r="E1416" s="11">
        <v>0</v>
      </c>
      <c r="F1416" s="20">
        <v>11842.44</v>
      </c>
      <c r="G1416" s="11" t="s">
        <v>12</v>
      </c>
      <c r="H1416" s="11" t="s">
        <v>11</v>
      </c>
      <c r="I1416" s="11" t="s">
        <v>42</v>
      </c>
      <c r="J1416" s="33" t="str">
        <f t="shared" si="44"/>
        <v>11-Jul-1964</v>
      </c>
      <c r="K1416" s="11">
        <f t="shared" si="45"/>
        <v>58</v>
      </c>
    </row>
    <row r="1417" spans="1:11" x14ac:dyDescent="0.25">
      <c r="A1417" s="11" t="s">
        <v>1448</v>
      </c>
      <c r="B1417" s="11">
        <v>1965</v>
      </c>
      <c r="C1417" s="11" t="s">
        <v>15</v>
      </c>
      <c r="D1417" s="29">
        <v>10</v>
      </c>
      <c r="E1417" s="11">
        <v>0</v>
      </c>
      <c r="F1417" s="20">
        <v>11842.62</v>
      </c>
      <c r="G1417" s="11" t="s">
        <v>12</v>
      </c>
      <c r="H1417" s="11" t="s">
        <v>12</v>
      </c>
      <c r="I1417" s="11" t="s">
        <v>23</v>
      </c>
      <c r="J1417" s="33" t="str">
        <f t="shared" si="44"/>
        <v>10-Nov-1965</v>
      </c>
      <c r="K1417" s="11">
        <f t="shared" si="45"/>
        <v>57</v>
      </c>
    </row>
    <row r="1418" spans="1:11" x14ac:dyDescent="0.25">
      <c r="A1418" s="11" t="s">
        <v>1449</v>
      </c>
      <c r="B1418" s="11">
        <v>1964</v>
      </c>
      <c r="C1418" s="11" t="s">
        <v>18</v>
      </c>
      <c r="D1418" s="29">
        <v>27</v>
      </c>
      <c r="E1418" s="11">
        <v>0</v>
      </c>
      <c r="F1418" s="20">
        <v>11848.14</v>
      </c>
      <c r="G1418" s="11" t="s">
        <v>12</v>
      </c>
      <c r="H1418" s="11" t="s">
        <v>11</v>
      </c>
      <c r="I1418" s="11" t="s">
        <v>42</v>
      </c>
      <c r="J1418" s="33" t="str">
        <f t="shared" si="44"/>
        <v>27-Jun-1964</v>
      </c>
      <c r="K1418" s="11">
        <f t="shared" si="45"/>
        <v>58</v>
      </c>
    </row>
    <row r="1419" spans="1:11" x14ac:dyDescent="0.25">
      <c r="A1419" s="11" t="s">
        <v>1450</v>
      </c>
      <c r="B1419" s="11">
        <v>1964</v>
      </c>
      <c r="C1419" s="11" t="s">
        <v>20</v>
      </c>
      <c r="D1419" s="29">
        <v>29</v>
      </c>
      <c r="E1419" s="11">
        <v>0</v>
      </c>
      <c r="F1419" s="20">
        <v>11856.41</v>
      </c>
      <c r="G1419" s="11" t="s">
        <v>12</v>
      </c>
      <c r="H1419" s="11" t="s">
        <v>11</v>
      </c>
      <c r="I1419" s="11" t="s">
        <v>13</v>
      </c>
      <c r="J1419" s="33" t="str">
        <f t="shared" si="44"/>
        <v>29-Sep-1964</v>
      </c>
      <c r="K1419" s="11">
        <f t="shared" si="45"/>
        <v>58</v>
      </c>
    </row>
    <row r="1420" spans="1:11" x14ac:dyDescent="0.25">
      <c r="A1420" s="11" t="s">
        <v>1451</v>
      </c>
      <c r="B1420" s="11">
        <v>1974</v>
      </c>
      <c r="C1420" s="11" t="s">
        <v>10</v>
      </c>
      <c r="D1420" s="29">
        <v>7</v>
      </c>
      <c r="E1420" s="11">
        <v>0</v>
      </c>
      <c r="F1420" s="20">
        <v>11858.56</v>
      </c>
      <c r="G1420" s="11" t="s">
        <v>12</v>
      </c>
      <c r="H1420" s="11" t="s">
        <v>12</v>
      </c>
      <c r="I1420" s="11" t="s">
        <v>42</v>
      </c>
      <c r="J1420" s="33" t="str">
        <f t="shared" si="44"/>
        <v>07-Jul-1974</v>
      </c>
      <c r="K1420" s="11">
        <f t="shared" si="45"/>
        <v>48</v>
      </c>
    </row>
    <row r="1421" spans="1:11" x14ac:dyDescent="0.25">
      <c r="A1421" s="11" t="s">
        <v>1452</v>
      </c>
      <c r="B1421" s="11">
        <v>1967</v>
      </c>
      <c r="C1421" s="11" t="s">
        <v>35</v>
      </c>
      <c r="D1421" s="29">
        <v>24</v>
      </c>
      <c r="E1421" s="11">
        <v>1</v>
      </c>
      <c r="F1421" s="20">
        <v>11879.1</v>
      </c>
      <c r="G1421" s="11" t="s">
        <v>12</v>
      </c>
      <c r="H1421" s="11" t="s">
        <v>12</v>
      </c>
      <c r="I1421" s="11" t="s">
        <v>247</v>
      </c>
      <c r="J1421" s="33" t="str">
        <f t="shared" si="44"/>
        <v>24-Aug-1967</v>
      </c>
      <c r="K1421" s="11">
        <f t="shared" si="45"/>
        <v>55</v>
      </c>
    </row>
    <row r="1422" spans="1:11" x14ac:dyDescent="0.25">
      <c r="A1422" s="11" t="s">
        <v>1453</v>
      </c>
      <c r="B1422" s="11">
        <v>1967</v>
      </c>
      <c r="C1422" s="11" t="s">
        <v>10</v>
      </c>
      <c r="D1422" s="29">
        <v>14</v>
      </c>
      <c r="E1422" s="11">
        <v>2</v>
      </c>
      <c r="F1422" s="20">
        <v>11881.36</v>
      </c>
      <c r="G1422" s="11" t="s">
        <v>12</v>
      </c>
      <c r="H1422" s="11" t="s">
        <v>11</v>
      </c>
      <c r="I1422" s="11" t="s">
        <v>42</v>
      </c>
      <c r="J1422" s="33" t="str">
        <f t="shared" si="44"/>
        <v>14-Jul-1967</v>
      </c>
      <c r="K1422" s="11">
        <f t="shared" si="45"/>
        <v>55</v>
      </c>
    </row>
    <row r="1423" spans="1:11" x14ac:dyDescent="0.25">
      <c r="A1423" s="11" t="s">
        <v>1454</v>
      </c>
      <c r="B1423" s="11">
        <v>1967</v>
      </c>
      <c r="C1423" s="11" t="s">
        <v>37</v>
      </c>
      <c r="D1423" s="29">
        <v>29</v>
      </c>
      <c r="E1423" s="11">
        <v>2</v>
      </c>
      <c r="F1423" s="20">
        <v>11881.97</v>
      </c>
      <c r="G1423" s="11" t="s">
        <v>12</v>
      </c>
      <c r="H1423" s="11" t="s">
        <v>16</v>
      </c>
      <c r="I1423" s="11" t="s">
        <v>13</v>
      </c>
      <c r="J1423" s="33" t="str">
        <f t="shared" si="44"/>
        <v>29-Oct-1967</v>
      </c>
      <c r="K1423" s="11">
        <f t="shared" si="45"/>
        <v>55</v>
      </c>
    </row>
    <row r="1424" spans="1:11" x14ac:dyDescent="0.25">
      <c r="A1424" s="11" t="s">
        <v>1455</v>
      </c>
      <c r="B1424" s="11">
        <v>2004</v>
      </c>
      <c r="C1424" s="11" t="s">
        <v>18</v>
      </c>
      <c r="D1424" s="29">
        <v>2</v>
      </c>
      <c r="E1424" s="11">
        <v>2</v>
      </c>
      <c r="F1424" s="20">
        <v>11884.05</v>
      </c>
      <c r="G1424" s="11" t="s">
        <v>12</v>
      </c>
      <c r="H1424" s="11" t="s">
        <v>12</v>
      </c>
      <c r="I1424" s="11" t="s">
        <v>13</v>
      </c>
      <c r="J1424" s="33" t="str">
        <f t="shared" si="44"/>
        <v>02-Jun-2004</v>
      </c>
      <c r="K1424" s="11">
        <f t="shared" si="45"/>
        <v>19</v>
      </c>
    </row>
    <row r="1425" spans="1:11" x14ac:dyDescent="0.25">
      <c r="A1425" s="11" t="s">
        <v>1456</v>
      </c>
      <c r="B1425" s="11">
        <v>1964</v>
      </c>
      <c r="C1425" s="11" t="s">
        <v>15</v>
      </c>
      <c r="D1425" s="29">
        <v>19</v>
      </c>
      <c r="E1425" s="11">
        <v>0</v>
      </c>
      <c r="F1425" s="20">
        <v>11918.2</v>
      </c>
      <c r="G1425" s="11" t="s">
        <v>12</v>
      </c>
      <c r="H1425" s="11" t="s">
        <v>16</v>
      </c>
      <c r="I1425" s="11" t="s">
        <v>300</v>
      </c>
      <c r="J1425" s="33" t="str">
        <f t="shared" si="44"/>
        <v>19-Nov-1964</v>
      </c>
      <c r="K1425" s="11">
        <f t="shared" si="45"/>
        <v>58</v>
      </c>
    </row>
    <row r="1426" spans="1:11" x14ac:dyDescent="0.25">
      <c r="A1426" s="11" t="s">
        <v>1457</v>
      </c>
      <c r="B1426" s="11">
        <v>1964</v>
      </c>
      <c r="C1426" s="11" t="s">
        <v>30</v>
      </c>
      <c r="D1426" s="29">
        <v>20</v>
      </c>
      <c r="E1426" s="11">
        <v>0</v>
      </c>
      <c r="F1426" s="20">
        <v>11931.13</v>
      </c>
      <c r="G1426" s="11" t="s">
        <v>12</v>
      </c>
      <c r="H1426" s="11" t="s">
        <v>16</v>
      </c>
      <c r="I1426" s="11" t="s">
        <v>166</v>
      </c>
      <c r="J1426" s="33" t="str">
        <f t="shared" si="44"/>
        <v>20-Dec-1964</v>
      </c>
      <c r="K1426" s="11">
        <f t="shared" si="45"/>
        <v>58</v>
      </c>
    </row>
    <row r="1427" spans="1:11" x14ac:dyDescent="0.25">
      <c r="A1427" s="11" t="s">
        <v>1458</v>
      </c>
      <c r="B1427" s="11">
        <v>1964</v>
      </c>
      <c r="C1427" s="11" t="s">
        <v>35</v>
      </c>
      <c r="D1427" s="29">
        <v>2</v>
      </c>
      <c r="E1427" s="11">
        <v>0</v>
      </c>
      <c r="F1427" s="20">
        <v>11938.26</v>
      </c>
      <c r="G1427" s="11" t="s">
        <v>12</v>
      </c>
      <c r="H1427" s="11" t="s">
        <v>12</v>
      </c>
      <c r="I1427" s="11" t="s">
        <v>166</v>
      </c>
      <c r="J1427" s="33" t="str">
        <f t="shared" si="44"/>
        <v>02-Aug-1964</v>
      </c>
      <c r="K1427" s="11">
        <f t="shared" si="45"/>
        <v>58</v>
      </c>
    </row>
    <row r="1428" spans="1:11" x14ac:dyDescent="0.25">
      <c r="A1428" s="11" t="s">
        <v>1459</v>
      </c>
      <c r="B1428" s="11">
        <v>1991</v>
      </c>
      <c r="C1428" s="11" t="s">
        <v>37</v>
      </c>
      <c r="D1428" s="29">
        <v>19</v>
      </c>
      <c r="E1428" s="11">
        <v>3</v>
      </c>
      <c r="F1428" s="20">
        <v>11941.83</v>
      </c>
      <c r="G1428" s="11" t="s">
        <v>12</v>
      </c>
      <c r="H1428" s="11" t="s">
        <v>16</v>
      </c>
      <c r="I1428" s="11" t="s">
        <v>249</v>
      </c>
      <c r="J1428" s="33" t="str">
        <f t="shared" si="44"/>
        <v>19-Oct-1991</v>
      </c>
      <c r="K1428" s="11">
        <f t="shared" si="45"/>
        <v>31</v>
      </c>
    </row>
    <row r="1429" spans="1:11" x14ac:dyDescent="0.25">
      <c r="A1429" s="11" t="s">
        <v>1460</v>
      </c>
      <c r="B1429" s="11">
        <v>1964</v>
      </c>
      <c r="C1429" s="11" t="s">
        <v>30</v>
      </c>
      <c r="D1429" s="29">
        <v>25</v>
      </c>
      <c r="E1429" s="11">
        <v>0</v>
      </c>
      <c r="F1429" s="20">
        <v>11944.59</v>
      </c>
      <c r="G1429" s="11" t="s">
        <v>12</v>
      </c>
      <c r="H1429" s="11" t="s">
        <v>11</v>
      </c>
      <c r="I1429" s="11" t="s">
        <v>168</v>
      </c>
      <c r="J1429" s="33" t="str">
        <f t="shared" si="44"/>
        <v>25-Dec-1964</v>
      </c>
      <c r="K1429" s="11">
        <f t="shared" si="45"/>
        <v>58</v>
      </c>
    </row>
    <row r="1430" spans="1:11" x14ac:dyDescent="0.25">
      <c r="A1430" s="11" t="s">
        <v>1461</v>
      </c>
      <c r="B1430" s="11">
        <v>1965</v>
      </c>
      <c r="C1430" s="11" t="s">
        <v>15</v>
      </c>
      <c r="D1430" s="29">
        <v>1</v>
      </c>
      <c r="E1430" s="11">
        <v>1</v>
      </c>
      <c r="F1430" s="20">
        <v>11945.13</v>
      </c>
      <c r="G1430" s="11" t="s">
        <v>12</v>
      </c>
      <c r="H1430" s="11" t="s">
        <v>11</v>
      </c>
      <c r="I1430" s="11" t="s">
        <v>23</v>
      </c>
      <c r="J1430" s="33" t="str">
        <f t="shared" si="44"/>
        <v>01-Nov-1965</v>
      </c>
      <c r="K1430" s="11">
        <f t="shared" si="45"/>
        <v>57</v>
      </c>
    </row>
    <row r="1431" spans="1:11" x14ac:dyDescent="0.25">
      <c r="A1431" s="11" t="s">
        <v>1462</v>
      </c>
      <c r="B1431" s="11">
        <v>1964</v>
      </c>
      <c r="C1431" s="11" t="s">
        <v>20</v>
      </c>
      <c r="D1431" s="29">
        <v>29</v>
      </c>
      <c r="E1431" s="11">
        <v>1</v>
      </c>
      <c r="F1431" s="20">
        <v>11946.63</v>
      </c>
      <c r="G1431" s="11" t="s">
        <v>12</v>
      </c>
      <c r="H1431" s="11" t="s">
        <v>11</v>
      </c>
      <c r="I1431" s="11" t="s">
        <v>13</v>
      </c>
      <c r="J1431" s="33" t="str">
        <f t="shared" si="44"/>
        <v>29-Sep-1964</v>
      </c>
      <c r="K1431" s="11">
        <f t="shared" si="45"/>
        <v>58</v>
      </c>
    </row>
    <row r="1432" spans="1:11" x14ac:dyDescent="0.25">
      <c r="A1432" s="11" t="s">
        <v>1463</v>
      </c>
      <c r="B1432" s="11">
        <v>1967</v>
      </c>
      <c r="C1432" s="11" t="s">
        <v>30</v>
      </c>
      <c r="D1432" s="29">
        <v>22</v>
      </c>
      <c r="E1432" s="11">
        <v>3</v>
      </c>
      <c r="F1432" s="20">
        <v>11987.17</v>
      </c>
      <c r="G1432" s="11" t="s">
        <v>12</v>
      </c>
      <c r="H1432" s="11" t="s">
        <v>12</v>
      </c>
      <c r="I1432" s="11" t="s">
        <v>13</v>
      </c>
      <c r="J1432" s="33" t="str">
        <f t="shared" si="44"/>
        <v>22-Dec-1967</v>
      </c>
      <c r="K1432" s="11">
        <f t="shared" si="45"/>
        <v>55</v>
      </c>
    </row>
    <row r="1433" spans="1:11" x14ac:dyDescent="0.25">
      <c r="A1433" s="11" t="s">
        <v>1464</v>
      </c>
      <c r="B1433" s="11">
        <v>1983</v>
      </c>
      <c r="C1433" s="11" t="s">
        <v>10</v>
      </c>
      <c r="D1433" s="29">
        <v>4</v>
      </c>
      <c r="E1433" s="11">
        <v>3</v>
      </c>
      <c r="F1433" s="20">
        <v>11987.68</v>
      </c>
      <c r="G1433" s="11" t="s">
        <v>12</v>
      </c>
      <c r="H1433" s="11" t="s">
        <v>11</v>
      </c>
      <c r="I1433" s="11" t="s">
        <v>535</v>
      </c>
      <c r="J1433" s="33" t="str">
        <f t="shared" si="44"/>
        <v>04-Jul-1983</v>
      </c>
      <c r="K1433" s="11">
        <f t="shared" si="45"/>
        <v>39</v>
      </c>
    </row>
    <row r="1434" spans="1:11" x14ac:dyDescent="0.25">
      <c r="A1434" s="11" t="s">
        <v>1465</v>
      </c>
      <c r="B1434" s="11">
        <v>1993</v>
      </c>
      <c r="C1434" s="11" t="s">
        <v>30</v>
      </c>
      <c r="D1434" s="29">
        <v>12</v>
      </c>
      <c r="E1434" s="11">
        <v>0</v>
      </c>
      <c r="F1434" s="20">
        <v>11994.89</v>
      </c>
      <c r="G1434" s="11" t="s">
        <v>12</v>
      </c>
      <c r="H1434" s="11" t="s">
        <v>11</v>
      </c>
      <c r="I1434" s="11" t="s">
        <v>23</v>
      </c>
      <c r="J1434" s="33" t="str">
        <f t="shared" si="44"/>
        <v>12-Dec-1993</v>
      </c>
      <c r="K1434" s="11">
        <f t="shared" si="45"/>
        <v>29</v>
      </c>
    </row>
    <row r="1435" spans="1:11" x14ac:dyDescent="0.25">
      <c r="A1435" s="11" t="s">
        <v>1466</v>
      </c>
      <c r="B1435" s="11">
        <v>1982</v>
      </c>
      <c r="C1435" s="11" t="s">
        <v>37</v>
      </c>
      <c r="D1435" s="29">
        <v>17</v>
      </c>
      <c r="E1435" s="11">
        <v>3</v>
      </c>
      <c r="F1435" s="20">
        <v>12001.29</v>
      </c>
      <c r="G1435" s="11" t="s">
        <v>12</v>
      </c>
      <c r="H1435" s="11" t="s">
        <v>12</v>
      </c>
      <c r="I1435" s="11" t="s">
        <v>300</v>
      </c>
      <c r="J1435" s="33" t="str">
        <f t="shared" si="44"/>
        <v>17-Oct-1982</v>
      </c>
      <c r="K1435" s="11">
        <f t="shared" si="45"/>
        <v>40</v>
      </c>
    </row>
    <row r="1436" spans="1:11" x14ac:dyDescent="0.25">
      <c r="A1436" s="11" t="s">
        <v>1467</v>
      </c>
      <c r="B1436" s="11">
        <v>1965</v>
      </c>
      <c r="C1436" s="11" t="s">
        <v>18</v>
      </c>
      <c r="D1436" s="29">
        <v>9</v>
      </c>
      <c r="E1436" s="11">
        <v>0</v>
      </c>
      <c r="F1436" s="20">
        <v>12029.29</v>
      </c>
      <c r="G1436" s="11" t="s">
        <v>12</v>
      </c>
      <c r="H1436" s="11" t="s">
        <v>11</v>
      </c>
      <c r="I1436" s="11" t="s">
        <v>247</v>
      </c>
      <c r="J1436" s="33" t="str">
        <f t="shared" si="44"/>
        <v>09-Jun-1965</v>
      </c>
      <c r="K1436" s="11">
        <f t="shared" si="45"/>
        <v>57</v>
      </c>
    </row>
    <row r="1437" spans="1:11" x14ac:dyDescent="0.25">
      <c r="A1437" s="11" t="s">
        <v>1468</v>
      </c>
      <c r="B1437" s="11">
        <v>1965</v>
      </c>
      <c r="C1437" s="11" t="s">
        <v>37</v>
      </c>
      <c r="D1437" s="29">
        <v>29</v>
      </c>
      <c r="E1437" s="11">
        <v>1</v>
      </c>
      <c r="F1437" s="20">
        <v>12032.33</v>
      </c>
      <c r="G1437" s="11" t="s">
        <v>12</v>
      </c>
      <c r="H1437" s="11" t="s">
        <v>16</v>
      </c>
      <c r="I1437" s="11" t="s">
        <v>42</v>
      </c>
      <c r="J1437" s="33" t="str">
        <f t="shared" si="44"/>
        <v>29-Oct-1965</v>
      </c>
      <c r="K1437" s="11">
        <f t="shared" si="45"/>
        <v>57</v>
      </c>
    </row>
    <row r="1438" spans="1:11" x14ac:dyDescent="0.25">
      <c r="A1438" s="11" t="s">
        <v>1469</v>
      </c>
      <c r="B1438" s="11">
        <v>1979</v>
      </c>
      <c r="C1438" s="11" t="s">
        <v>37</v>
      </c>
      <c r="D1438" s="29">
        <v>16</v>
      </c>
      <c r="E1438" s="11">
        <v>2</v>
      </c>
      <c r="F1438" s="20">
        <v>12035.18</v>
      </c>
      <c r="G1438" s="11" t="s">
        <v>12</v>
      </c>
      <c r="H1438" s="11" t="s">
        <v>12</v>
      </c>
      <c r="I1438" s="11" t="s">
        <v>300</v>
      </c>
      <c r="J1438" s="33" t="str">
        <f t="shared" si="44"/>
        <v>16-Oct-1979</v>
      </c>
      <c r="K1438" s="11">
        <f t="shared" si="45"/>
        <v>43</v>
      </c>
    </row>
    <row r="1439" spans="1:11" x14ac:dyDescent="0.25">
      <c r="A1439" s="11" t="s">
        <v>1470</v>
      </c>
      <c r="B1439" s="11">
        <v>1966</v>
      </c>
      <c r="C1439" s="11" t="s">
        <v>15</v>
      </c>
      <c r="D1439" s="29">
        <v>24</v>
      </c>
      <c r="E1439" s="11">
        <v>1</v>
      </c>
      <c r="F1439" s="20">
        <v>12044.34</v>
      </c>
      <c r="G1439" s="11" t="s">
        <v>12</v>
      </c>
      <c r="H1439" s="11" t="s">
        <v>16</v>
      </c>
      <c r="I1439" s="11" t="s">
        <v>23</v>
      </c>
      <c r="J1439" s="33" t="str">
        <f t="shared" si="44"/>
        <v>24-Nov-1966</v>
      </c>
      <c r="K1439" s="11">
        <f t="shared" si="45"/>
        <v>56</v>
      </c>
    </row>
    <row r="1440" spans="1:11" x14ac:dyDescent="0.25">
      <c r="A1440" s="11" t="s">
        <v>1471</v>
      </c>
      <c r="B1440" s="11">
        <v>1986</v>
      </c>
      <c r="C1440" s="11" t="s">
        <v>20</v>
      </c>
      <c r="D1440" s="29">
        <v>7</v>
      </c>
      <c r="E1440" s="11">
        <v>3</v>
      </c>
      <c r="F1440" s="20">
        <v>12048.13</v>
      </c>
      <c r="G1440" s="11" t="s">
        <v>12</v>
      </c>
      <c r="H1440" s="11" t="s">
        <v>11</v>
      </c>
      <c r="I1440" s="11" t="s">
        <v>535</v>
      </c>
      <c r="J1440" s="33" t="str">
        <f t="shared" si="44"/>
        <v>07-Sep-1986</v>
      </c>
      <c r="K1440" s="11">
        <f t="shared" si="45"/>
        <v>36</v>
      </c>
    </row>
    <row r="1441" spans="1:11" x14ac:dyDescent="0.25">
      <c r="A1441" s="11" t="s">
        <v>1472</v>
      </c>
      <c r="B1441" s="11">
        <v>1984</v>
      </c>
      <c r="C1441" s="11" t="s">
        <v>20</v>
      </c>
      <c r="D1441" s="29">
        <v>2</v>
      </c>
      <c r="E1441" s="11">
        <v>3</v>
      </c>
      <c r="F1441" s="20">
        <v>12091.34</v>
      </c>
      <c r="G1441" s="11" t="s">
        <v>12</v>
      </c>
      <c r="H1441" s="11" t="s">
        <v>11</v>
      </c>
      <c r="I1441" s="11" t="s">
        <v>632</v>
      </c>
      <c r="J1441" s="33" t="str">
        <f t="shared" si="44"/>
        <v>02-Sep-1984</v>
      </c>
      <c r="K1441" s="11">
        <f t="shared" si="45"/>
        <v>38</v>
      </c>
    </row>
    <row r="1442" spans="1:11" x14ac:dyDescent="0.25">
      <c r="A1442" s="11" t="s">
        <v>1473</v>
      </c>
      <c r="B1442" s="11">
        <v>1968</v>
      </c>
      <c r="C1442" s="11" t="s">
        <v>18</v>
      </c>
      <c r="D1442" s="29">
        <v>21</v>
      </c>
      <c r="E1442" s="11">
        <v>3</v>
      </c>
      <c r="F1442" s="20">
        <v>12094.48</v>
      </c>
      <c r="G1442" s="11" t="s">
        <v>12</v>
      </c>
      <c r="H1442" s="11" t="s">
        <v>12</v>
      </c>
      <c r="I1442" s="11" t="s">
        <v>42</v>
      </c>
      <c r="J1442" s="33" t="str">
        <f t="shared" si="44"/>
        <v>21-Jun-1968</v>
      </c>
      <c r="K1442" s="11">
        <f t="shared" si="45"/>
        <v>54</v>
      </c>
    </row>
    <row r="1443" spans="1:11" x14ac:dyDescent="0.25">
      <c r="A1443" s="11" t="s">
        <v>1474</v>
      </c>
      <c r="B1443" s="11">
        <v>1968</v>
      </c>
      <c r="C1443" s="11" t="s">
        <v>30</v>
      </c>
      <c r="D1443" s="29">
        <v>9</v>
      </c>
      <c r="E1443" s="11">
        <v>2</v>
      </c>
      <c r="F1443" s="20">
        <v>12096.65</v>
      </c>
      <c r="G1443" s="11" t="s">
        <v>12</v>
      </c>
      <c r="H1443" s="11" t="s">
        <v>16</v>
      </c>
      <c r="I1443" s="11" t="s">
        <v>247</v>
      </c>
      <c r="J1443" s="33" t="str">
        <f t="shared" si="44"/>
        <v>09-Dec-1968</v>
      </c>
      <c r="K1443" s="11">
        <f t="shared" si="45"/>
        <v>54</v>
      </c>
    </row>
    <row r="1444" spans="1:11" x14ac:dyDescent="0.25">
      <c r="A1444" s="11" t="s">
        <v>1475</v>
      </c>
      <c r="B1444" s="11">
        <v>1968</v>
      </c>
      <c r="C1444" s="11" t="s">
        <v>37</v>
      </c>
      <c r="D1444" s="29">
        <v>25</v>
      </c>
      <c r="E1444" s="11">
        <v>3</v>
      </c>
      <c r="F1444" s="20">
        <v>12105.32</v>
      </c>
      <c r="G1444" s="11" t="s">
        <v>12</v>
      </c>
      <c r="H1444" s="11" t="s">
        <v>12</v>
      </c>
      <c r="I1444" s="11" t="s">
        <v>42</v>
      </c>
      <c r="J1444" s="33" t="str">
        <f t="shared" si="44"/>
        <v>25-Oct-1968</v>
      </c>
      <c r="K1444" s="11">
        <f t="shared" si="45"/>
        <v>54</v>
      </c>
    </row>
    <row r="1445" spans="1:11" x14ac:dyDescent="0.25">
      <c r="A1445" s="11" t="s">
        <v>1476</v>
      </c>
      <c r="B1445" s="11">
        <v>1963</v>
      </c>
      <c r="C1445" s="11" t="s">
        <v>10</v>
      </c>
      <c r="D1445" s="29">
        <v>20</v>
      </c>
      <c r="E1445" s="11">
        <v>0</v>
      </c>
      <c r="F1445" s="20">
        <v>12124.99</v>
      </c>
      <c r="G1445" s="11" t="s">
        <v>12</v>
      </c>
      <c r="H1445" s="11" t="s">
        <v>16</v>
      </c>
      <c r="I1445" s="11" t="s">
        <v>23</v>
      </c>
      <c r="J1445" s="33" t="str">
        <f t="shared" si="44"/>
        <v>20-Jul-1963</v>
      </c>
      <c r="K1445" s="11">
        <f t="shared" si="45"/>
        <v>59</v>
      </c>
    </row>
    <row r="1446" spans="1:11" x14ac:dyDescent="0.25">
      <c r="A1446" s="11" t="s">
        <v>1477</v>
      </c>
      <c r="B1446" s="11">
        <v>1963</v>
      </c>
      <c r="C1446" s="11" t="s">
        <v>18</v>
      </c>
      <c r="D1446" s="29">
        <v>4</v>
      </c>
      <c r="E1446" s="11">
        <v>0</v>
      </c>
      <c r="F1446" s="20">
        <v>12129.61</v>
      </c>
      <c r="G1446" s="11" t="s">
        <v>12</v>
      </c>
      <c r="H1446" s="11" t="s">
        <v>16</v>
      </c>
      <c r="I1446" s="11" t="s">
        <v>23</v>
      </c>
      <c r="J1446" s="33" t="str">
        <f t="shared" si="44"/>
        <v>04-Jun-1963</v>
      </c>
      <c r="K1446" s="11">
        <f t="shared" si="45"/>
        <v>60</v>
      </c>
    </row>
    <row r="1447" spans="1:11" x14ac:dyDescent="0.25">
      <c r="A1447" s="11" t="s">
        <v>1478</v>
      </c>
      <c r="B1447" s="11">
        <v>1991</v>
      </c>
      <c r="C1447" s="11" t="s">
        <v>15</v>
      </c>
      <c r="D1447" s="29">
        <v>6</v>
      </c>
      <c r="E1447" s="11">
        <v>3</v>
      </c>
      <c r="F1447" s="20">
        <v>12130.8</v>
      </c>
      <c r="G1447" s="11" t="s">
        <v>12</v>
      </c>
      <c r="H1447" s="11" t="s">
        <v>12</v>
      </c>
      <c r="I1447" s="11" t="s">
        <v>535</v>
      </c>
      <c r="J1447" s="33" t="str">
        <f t="shared" si="44"/>
        <v>06-Nov-1991</v>
      </c>
      <c r="K1447" s="11">
        <f t="shared" si="45"/>
        <v>31</v>
      </c>
    </row>
    <row r="1448" spans="1:11" x14ac:dyDescent="0.25">
      <c r="A1448" s="11" t="s">
        <v>1479</v>
      </c>
      <c r="B1448" s="11">
        <v>1974</v>
      </c>
      <c r="C1448" s="11" t="s">
        <v>20</v>
      </c>
      <c r="D1448" s="29">
        <v>16</v>
      </c>
      <c r="E1448" s="11">
        <v>0</v>
      </c>
      <c r="F1448" s="20">
        <v>12137.6</v>
      </c>
      <c r="G1448" s="11" t="s">
        <v>12</v>
      </c>
      <c r="H1448" s="11" t="s">
        <v>12</v>
      </c>
      <c r="I1448" s="11" t="s">
        <v>23</v>
      </c>
      <c r="J1448" s="33" t="str">
        <f t="shared" si="44"/>
        <v>16-Sep-1974</v>
      </c>
      <c r="K1448" s="11">
        <f t="shared" si="45"/>
        <v>48</v>
      </c>
    </row>
    <row r="1449" spans="1:11" x14ac:dyDescent="0.25">
      <c r="A1449" s="11" t="s">
        <v>1480</v>
      </c>
      <c r="B1449" s="11">
        <v>1962</v>
      </c>
      <c r="C1449" s="11" t="s">
        <v>15</v>
      </c>
      <c r="D1449" s="29">
        <v>4</v>
      </c>
      <c r="E1449" s="11">
        <v>0</v>
      </c>
      <c r="F1449" s="20">
        <v>12142.58</v>
      </c>
      <c r="G1449" s="11" t="s">
        <v>12</v>
      </c>
      <c r="H1449" s="11" t="s">
        <v>11</v>
      </c>
      <c r="I1449" s="11" t="s">
        <v>13</v>
      </c>
      <c r="J1449" s="33" t="str">
        <f t="shared" si="44"/>
        <v>04-Nov-1962</v>
      </c>
      <c r="K1449" s="11">
        <f t="shared" si="45"/>
        <v>60</v>
      </c>
    </row>
    <row r="1450" spans="1:11" x14ac:dyDescent="0.25">
      <c r="A1450" s="11" t="s">
        <v>1481</v>
      </c>
      <c r="B1450" s="11">
        <v>1962</v>
      </c>
      <c r="C1450" s="11" t="s">
        <v>20</v>
      </c>
      <c r="D1450" s="29">
        <v>15</v>
      </c>
      <c r="E1450" s="11">
        <v>0</v>
      </c>
      <c r="F1450" s="20">
        <v>12146.97</v>
      </c>
      <c r="G1450" s="11" t="s">
        <v>12</v>
      </c>
      <c r="H1450" s="11" t="s">
        <v>12</v>
      </c>
      <c r="I1450" s="11" t="s">
        <v>42</v>
      </c>
      <c r="J1450" s="33" t="str">
        <f t="shared" si="44"/>
        <v>15-Sep-1962</v>
      </c>
      <c r="K1450" s="11">
        <f t="shared" si="45"/>
        <v>60</v>
      </c>
    </row>
    <row r="1451" spans="1:11" x14ac:dyDescent="0.25">
      <c r="A1451" s="11" t="s">
        <v>1482</v>
      </c>
      <c r="B1451" s="11">
        <v>1987</v>
      </c>
      <c r="C1451" s="11" t="s">
        <v>37</v>
      </c>
      <c r="D1451" s="29">
        <v>5</v>
      </c>
      <c r="E1451" s="11">
        <v>3</v>
      </c>
      <c r="F1451" s="20">
        <v>12148.2</v>
      </c>
      <c r="G1451" s="11" t="s">
        <v>12</v>
      </c>
      <c r="H1451" s="11" t="s">
        <v>12</v>
      </c>
      <c r="I1451" s="11" t="s">
        <v>23</v>
      </c>
      <c r="J1451" s="33" t="str">
        <f t="shared" si="44"/>
        <v>05-Oct-1987</v>
      </c>
      <c r="K1451" s="11">
        <f t="shared" si="45"/>
        <v>35</v>
      </c>
    </row>
    <row r="1452" spans="1:11" x14ac:dyDescent="0.25">
      <c r="A1452" s="11" t="s">
        <v>1483</v>
      </c>
      <c r="B1452" s="11">
        <v>1991</v>
      </c>
      <c r="C1452" s="11" t="s">
        <v>35</v>
      </c>
      <c r="D1452" s="29">
        <v>29</v>
      </c>
      <c r="E1452" s="11">
        <v>3</v>
      </c>
      <c r="F1452" s="20">
        <v>12198.64</v>
      </c>
      <c r="G1452" s="11" t="s">
        <v>12</v>
      </c>
      <c r="H1452" s="11" t="s">
        <v>12</v>
      </c>
      <c r="I1452" s="11" t="s">
        <v>535</v>
      </c>
      <c r="J1452" s="33" t="str">
        <f t="shared" si="44"/>
        <v>29-Aug-1991</v>
      </c>
      <c r="K1452" s="11">
        <f t="shared" si="45"/>
        <v>31</v>
      </c>
    </row>
    <row r="1453" spans="1:11" x14ac:dyDescent="0.25">
      <c r="A1453" s="11" t="s">
        <v>1484</v>
      </c>
      <c r="B1453" s="11">
        <v>1977</v>
      </c>
      <c r="C1453" s="11" t="s">
        <v>35</v>
      </c>
      <c r="D1453" s="29">
        <v>14</v>
      </c>
      <c r="E1453" s="11">
        <v>2</v>
      </c>
      <c r="F1453" s="20">
        <v>12218.7</v>
      </c>
      <c r="G1453" s="11" t="s">
        <v>12</v>
      </c>
      <c r="H1453" s="11" t="s">
        <v>16</v>
      </c>
      <c r="I1453" s="11" t="s">
        <v>23</v>
      </c>
      <c r="J1453" s="33" t="str">
        <f t="shared" si="44"/>
        <v>14-Aug-1977</v>
      </c>
      <c r="K1453" s="11">
        <f t="shared" si="45"/>
        <v>45</v>
      </c>
    </row>
    <row r="1454" spans="1:11" x14ac:dyDescent="0.25">
      <c r="A1454" s="11" t="s">
        <v>1485</v>
      </c>
      <c r="B1454" s="11">
        <v>1964</v>
      </c>
      <c r="C1454" s="11" t="s">
        <v>10</v>
      </c>
      <c r="D1454" s="29">
        <v>20</v>
      </c>
      <c r="E1454" s="11">
        <v>0</v>
      </c>
      <c r="F1454" s="20">
        <v>12222.9</v>
      </c>
      <c r="G1454" s="11" t="s">
        <v>12</v>
      </c>
      <c r="H1454" s="11" t="s">
        <v>11</v>
      </c>
      <c r="I1454" s="11" t="s">
        <v>23</v>
      </c>
      <c r="J1454" s="33" t="str">
        <f t="shared" si="44"/>
        <v>20-Jul-1964</v>
      </c>
      <c r="K1454" s="11">
        <f t="shared" si="45"/>
        <v>58</v>
      </c>
    </row>
    <row r="1455" spans="1:11" x14ac:dyDescent="0.25">
      <c r="A1455" s="11" t="s">
        <v>1486</v>
      </c>
      <c r="B1455" s="11">
        <v>1964</v>
      </c>
      <c r="C1455" s="11" t="s">
        <v>10</v>
      </c>
      <c r="D1455" s="29">
        <v>2</v>
      </c>
      <c r="E1455" s="11">
        <v>0</v>
      </c>
      <c r="F1455" s="20">
        <v>12224.35</v>
      </c>
      <c r="G1455" s="11" t="s">
        <v>12</v>
      </c>
      <c r="H1455" s="11" t="s">
        <v>16</v>
      </c>
      <c r="I1455" s="11" t="s">
        <v>23</v>
      </c>
      <c r="J1455" s="33" t="str">
        <f t="shared" si="44"/>
        <v>02-Jul-1964</v>
      </c>
      <c r="K1455" s="11">
        <f t="shared" si="45"/>
        <v>58</v>
      </c>
    </row>
    <row r="1456" spans="1:11" x14ac:dyDescent="0.25">
      <c r="A1456" s="11" t="s">
        <v>1487</v>
      </c>
      <c r="B1456" s="11">
        <v>1964</v>
      </c>
      <c r="C1456" s="11" t="s">
        <v>18</v>
      </c>
      <c r="D1456" s="29">
        <v>24</v>
      </c>
      <c r="E1456" s="11">
        <v>0</v>
      </c>
      <c r="F1456" s="20">
        <v>12231.61</v>
      </c>
      <c r="G1456" s="11" t="s">
        <v>12</v>
      </c>
      <c r="H1456" s="11" t="s">
        <v>12</v>
      </c>
      <c r="I1456" s="11" t="s">
        <v>23</v>
      </c>
      <c r="J1456" s="33" t="str">
        <f t="shared" si="44"/>
        <v>24-Jun-1964</v>
      </c>
      <c r="K1456" s="11">
        <f t="shared" si="45"/>
        <v>58</v>
      </c>
    </row>
    <row r="1457" spans="1:11" x14ac:dyDescent="0.25">
      <c r="A1457" s="11" t="s">
        <v>1488</v>
      </c>
      <c r="B1457" s="11">
        <v>1963</v>
      </c>
      <c r="C1457" s="11" t="s">
        <v>10</v>
      </c>
      <c r="D1457" s="29">
        <v>19</v>
      </c>
      <c r="E1457" s="11">
        <v>0</v>
      </c>
      <c r="F1457" s="20">
        <v>12233.83</v>
      </c>
      <c r="G1457" s="11" t="s">
        <v>12</v>
      </c>
      <c r="H1457" s="11" t="s">
        <v>16</v>
      </c>
      <c r="I1457" s="11" t="s">
        <v>42</v>
      </c>
      <c r="J1457" s="33" t="str">
        <f t="shared" si="44"/>
        <v>19-Jul-1963</v>
      </c>
      <c r="K1457" s="11">
        <f t="shared" si="45"/>
        <v>59</v>
      </c>
    </row>
    <row r="1458" spans="1:11" x14ac:dyDescent="0.25">
      <c r="A1458" s="11" t="s">
        <v>1489</v>
      </c>
      <c r="B1458" s="11">
        <v>1964</v>
      </c>
      <c r="C1458" s="11" t="s">
        <v>37</v>
      </c>
      <c r="D1458" s="29">
        <v>15</v>
      </c>
      <c r="E1458" s="11">
        <v>0</v>
      </c>
      <c r="F1458" s="20">
        <v>12235.84</v>
      </c>
      <c r="G1458" s="11" t="s">
        <v>12</v>
      </c>
      <c r="H1458" s="11" t="s">
        <v>12</v>
      </c>
      <c r="I1458" s="11" t="s">
        <v>23</v>
      </c>
      <c r="J1458" s="33" t="str">
        <f t="shared" si="44"/>
        <v>15-Oct-1964</v>
      </c>
      <c r="K1458" s="11">
        <f t="shared" si="45"/>
        <v>58</v>
      </c>
    </row>
    <row r="1459" spans="1:11" x14ac:dyDescent="0.25">
      <c r="A1459" s="11" t="s">
        <v>1490</v>
      </c>
      <c r="B1459" s="11">
        <v>1966</v>
      </c>
      <c r="C1459" s="11" t="s">
        <v>10</v>
      </c>
      <c r="D1459" s="29">
        <v>29</v>
      </c>
      <c r="E1459" s="11">
        <v>0</v>
      </c>
      <c r="F1459" s="20">
        <v>12237.73</v>
      </c>
      <c r="G1459" s="11" t="s">
        <v>12</v>
      </c>
      <c r="H1459" s="11" t="s">
        <v>12</v>
      </c>
      <c r="I1459" s="11" t="s">
        <v>23</v>
      </c>
      <c r="J1459" s="33" t="str">
        <f t="shared" si="44"/>
        <v>29-Jul-1966</v>
      </c>
      <c r="K1459" s="11">
        <f t="shared" si="45"/>
        <v>56</v>
      </c>
    </row>
    <row r="1460" spans="1:11" x14ac:dyDescent="0.25">
      <c r="A1460" s="11" t="s">
        <v>1491</v>
      </c>
      <c r="B1460" s="11">
        <v>1963</v>
      </c>
      <c r="C1460" s="11" t="s">
        <v>10</v>
      </c>
      <c r="D1460" s="29">
        <v>17</v>
      </c>
      <c r="E1460" s="11">
        <v>0</v>
      </c>
      <c r="F1460" s="20">
        <v>12244.53</v>
      </c>
      <c r="G1460" s="11" t="s">
        <v>12</v>
      </c>
      <c r="H1460" s="11" t="s">
        <v>16</v>
      </c>
      <c r="I1460" s="11" t="s">
        <v>13</v>
      </c>
      <c r="J1460" s="33" t="str">
        <f t="shared" si="44"/>
        <v>17-Jul-1963</v>
      </c>
      <c r="K1460" s="11">
        <f t="shared" si="45"/>
        <v>59</v>
      </c>
    </row>
    <row r="1461" spans="1:11" x14ac:dyDescent="0.25">
      <c r="A1461" s="11" t="s">
        <v>1492</v>
      </c>
      <c r="B1461" s="11">
        <v>1974</v>
      </c>
      <c r="C1461" s="11" t="s">
        <v>18</v>
      </c>
      <c r="D1461" s="29">
        <v>23</v>
      </c>
      <c r="E1461" s="11">
        <v>0</v>
      </c>
      <c r="F1461" s="20">
        <v>12245.17</v>
      </c>
      <c r="G1461" s="11" t="s">
        <v>12</v>
      </c>
      <c r="H1461" s="11" t="s">
        <v>16</v>
      </c>
      <c r="I1461" s="11" t="s">
        <v>23</v>
      </c>
      <c r="J1461" s="33" t="str">
        <f t="shared" si="44"/>
        <v>23-Jun-1974</v>
      </c>
      <c r="K1461" s="11">
        <f t="shared" si="45"/>
        <v>48</v>
      </c>
    </row>
    <row r="1462" spans="1:11" x14ac:dyDescent="0.25">
      <c r="A1462" s="11" t="s">
        <v>1493</v>
      </c>
      <c r="B1462" s="11">
        <v>1989</v>
      </c>
      <c r="C1462" s="11" t="s">
        <v>15</v>
      </c>
      <c r="D1462" s="29">
        <v>23</v>
      </c>
      <c r="E1462" s="11">
        <v>3</v>
      </c>
      <c r="F1462" s="20">
        <v>12254.44</v>
      </c>
      <c r="G1462" s="11" t="s">
        <v>12</v>
      </c>
      <c r="H1462" s="11" t="s">
        <v>12</v>
      </c>
      <c r="I1462" s="11" t="s">
        <v>535</v>
      </c>
      <c r="J1462" s="33" t="str">
        <f t="shared" si="44"/>
        <v>23-Nov-1989</v>
      </c>
      <c r="K1462" s="11">
        <f t="shared" si="45"/>
        <v>33</v>
      </c>
    </row>
    <row r="1463" spans="1:11" x14ac:dyDescent="0.25">
      <c r="A1463" s="11" t="s">
        <v>1494</v>
      </c>
      <c r="B1463" s="11">
        <v>1986</v>
      </c>
      <c r="C1463" s="11" t="s">
        <v>35</v>
      </c>
      <c r="D1463" s="29">
        <v>13</v>
      </c>
      <c r="E1463" s="11">
        <v>3</v>
      </c>
      <c r="F1463" s="20">
        <v>12255.04</v>
      </c>
      <c r="G1463" s="11" t="s">
        <v>12</v>
      </c>
      <c r="H1463" s="11" t="s">
        <v>11</v>
      </c>
      <c r="I1463" s="11" t="s">
        <v>535</v>
      </c>
      <c r="J1463" s="33" t="str">
        <f t="shared" si="44"/>
        <v>13-Aug-1986</v>
      </c>
      <c r="K1463" s="11">
        <f t="shared" si="45"/>
        <v>36</v>
      </c>
    </row>
    <row r="1464" spans="1:11" x14ac:dyDescent="0.25">
      <c r="A1464" s="11" t="s">
        <v>1495</v>
      </c>
      <c r="B1464" s="11">
        <v>1966</v>
      </c>
      <c r="C1464" s="11" t="s">
        <v>30</v>
      </c>
      <c r="D1464" s="29">
        <v>6</v>
      </c>
      <c r="E1464" s="11">
        <v>2</v>
      </c>
      <c r="F1464" s="20">
        <v>12265.51</v>
      </c>
      <c r="G1464" s="11" t="s">
        <v>12</v>
      </c>
      <c r="H1464" s="11" t="s">
        <v>12</v>
      </c>
      <c r="I1464" s="11" t="s">
        <v>13</v>
      </c>
      <c r="J1464" s="33" t="str">
        <f t="shared" si="44"/>
        <v>06-Dec-1966</v>
      </c>
      <c r="K1464" s="11">
        <f t="shared" si="45"/>
        <v>56</v>
      </c>
    </row>
    <row r="1465" spans="1:11" x14ac:dyDescent="0.25">
      <c r="A1465" s="11" t="s">
        <v>1496</v>
      </c>
      <c r="B1465" s="11">
        <v>1967</v>
      </c>
      <c r="C1465" s="11" t="s">
        <v>30</v>
      </c>
      <c r="D1465" s="29">
        <v>30</v>
      </c>
      <c r="E1465" s="11">
        <v>2</v>
      </c>
      <c r="F1465" s="20">
        <v>12268.63</v>
      </c>
      <c r="G1465" s="11" t="s">
        <v>12</v>
      </c>
      <c r="H1465" s="11" t="s">
        <v>16</v>
      </c>
      <c r="I1465" s="11" t="s">
        <v>23</v>
      </c>
      <c r="J1465" s="33" t="str">
        <f t="shared" si="44"/>
        <v>30-Dec-1967</v>
      </c>
      <c r="K1465" s="11">
        <f t="shared" si="45"/>
        <v>55</v>
      </c>
    </row>
    <row r="1466" spans="1:11" x14ac:dyDescent="0.25">
      <c r="A1466" s="11" t="s">
        <v>1497</v>
      </c>
      <c r="B1466" s="11">
        <v>1967</v>
      </c>
      <c r="C1466" s="11" t="s">
        <v>35</v>
      </c>
      <c r="D1466" s="29">
        <v>28</v>
      </c>
      <c r="E1466" s="11">
        <v>2</v>
      </c>
      <c r="F1466" s="20">
        <v>12269.69</v>
      </c>
      <c r="G1466" s="11" t="s">
        <v>12</v>
      </c>
      <c r="H1466" s="11" t="s">
        <v>11</v>
      </c>
      <c r="I1466" s="11" t="s">
        <v>23</v>
      </c>
      <c r="J1466" s="33" t="str">
        <f t="shared" si="44"/>
        <v>28-Aug-1967</v>
      </c>
      <c r="K1466" s="11">
        <f t="shared" si="45"/>
        <v>55</v>
      </c>
    </row>
    <row r="1467" spans="1:11" x14ac:dyDescent="0.25">
      <c r="A1467" s="11" t="s">
        <v>1498</v>
      </c>
      <c r="B1467" s="11">
        <v>1966</v>
      </c>
      <c r="C1467" s="11" t="s">
        <v>15</v>
      </c>
      <c r="D1467" s="29">
        <v>16</v>
      </c>
      <c r="E1467" s="11">
        <v>0</v>
      </c>
      <c r="F1467" s="20">
        <v>12282.03</v>
      </c>
      <c r="G1467" s="11" t="s">
        <v>12</v>
      </c>
      <c r="H1467" s="11" t="s">
        <v>16</v>
      </c>
      <c r="I1467" s="11" t="s">
        <v>200</v>
      </c>
      <c r="J1467" s="33" t="str">
        <f t="shared" si="44"/>
        <v>16-Nov-1966</v>
      </c>
      <c r="K1467" s="11">
        <f t="shared" si="45"/>
        <v>56</v>
      </c>
    </row>
    <row r="1468" spans="1:11" x14ac:dyDescent="0.25">
      <c r="A1468" s="11" t="s">
        <v>1499</v>
      </c>
      <c r="B1468" s="11">
        <v>1990</v>
      </c>
      <c r="C1468" s="11" t="s">
        <v>37</v>
      </c>
      <c r="D1468" s="29">
        <v>29</v>
      </c>
      <c r="E1468" s="11">
        <v>3</v>
      </c>
      <c r="F1468" s="20">
        <v>12282.38</v>
      </c>
      <c r="G1468" s="11" t="s">
        <v>12</v>
      </c>
      <c r="H1468" s="11" t="s">
        <v>16</v>
      </c>
      <c r="I1468" s="11" t="s">
        <v>42</v>
      </c>
      <c r="J1468" s="33" t="str">
        <f t="shared" si="44"/>
        <v>29-Oct-1990</v>
      </c>
      <c r="K1468" s="11">
        <f t="shared" si="45"/>
        <v>32</v>
      </c>
    </row>
    <row r="1469" spans="1:11" x14ac:dyDescent="0.25">
      <c r="A1469" s="11" t="s">
        <v>1500</v>
      </c>
      <c r="B1469" s="11">
        <v>1963</v>
      </c>
      <c r="C1469" s="11" t="s">
        <v>37</v>
      </c>
      <c r="D1469" s="29">
        <v>28</v>
      </c>
      <c r="E1469" s="11">
        <v>0</v>
      </c>
      <c r="F1469" s="20">
        <v>12299.59</v>
      </c>
      <c r="G1469" s="11" t="s">
        <v>12</v>
      </c>
      <c r="H1469" s="11" t="s">
        <v>16</v>
      </c>
      <c r="I1469" s="11" t="s">
        <v>200</v>
      </c>
      <c r="J1469" s="33" t="str">
        <f t="shared" si="44"/>
        <v>28-Oct-1963</v>
      </c>
      <c r="K1469" s="11">
        <f t="shared" si="45"/>
        <v>59</v>
      </c>
    </row>
    <row r="1470" spans="1:11" x14ac:dyDescent="0.25">
      <c r="A1470" s="11" t="s">
        <v>1501</v>
      </c>
      <c r="B1470" s="11">
        <v>1963</v>
      </c>
      <c r="C1470" s="11" t="s">
        <v>35</v>
      </c>
      <c r="D1470" s="29">
        <v>29</v>
      </c>
      <c r="E1470" s="11">
        <v>0</v>
      </c>
      <c r="F1470" s="20">
        <v>12323.94</v>
      </c>
      <c r="G1470" s="11" t="s">
        <v>12</v>
      </c>
      <c r="H1470" s="11" t="s">
        <v>12</v>
      </c>
      <c r="I1470" s="11" t="s">
        <v>356</v>
      </c>
      <c r="J1470" s="33" t="str">
        <f t="shared" si="44"/>
        <v>29-Aug-1963</v>
      </c>
      <c r="K1470" s="11">
        <f t="shared" si="45"/>
        <v>59</v>
      </c>
    </row>
    <row r="1471" spans="1:11" x14ac:dyDescent="0.25">
      <c r="A1471" s="11" t="s">
        <v>1502</v>
      </c>
      <c r="B1471" s="11">
        <v>1963</v>
      </c>
      <c r="C1471" s="11" t="s">
        <v>35</v>
      </c>
      <c r="D1471" s="29">
        <v>2</v>
      </c>
      <c r="E1471" s="11">
        <v>1</v>
      </c>
      <c r="F1471" s="20">
        <v>12333.83</v>
      </c>
      <c r="G1471" s="11" t="s">
        <v>12</v>
      </c>
      <c r="H1471" s="11" t="s">
        <v>11</v>
      </c>
      <c r="I1471" s="11" t="s">
        <v>42</v>
      </c>
      <c r="J1471" s="33" t="str">
        <f t="shared" si="44"/>
        <v>02-Aug-1963</v>
      </c>
      <c r="K1471" s="11">
        <f t="shared" si="45"/>
        <v>59</v>
      </c>
    </row>
    <row r="1472" spans="1:11" x14ac:dyDescent="0.25">
      <c r="A1472" s="11" t="s">
        <v>1503</v>
      </c>
      <c r="B1472" s="11">
        <v>1963</v>
      </c>
      <c r="C1472" s="11" t="s">
        <v>20</v>
      </c>
      <c r="D1472" s="29">
        <v>22</v>
      </c>
      <c r="E1472" s="11">
        <v>1</v>
      </c>
      <c r="F1472" s="20">
        <v>12347.17</v>
      </c>
      <c r="G1472" s="11" t="s">
        <v>12</v>
      </c>
      <c r="H1472" s="11" t="s">
        <v>12</v>
      </c>
      <c r="I1472" s="11" t="s">
        <v>42</v>
      </c>
      <c r="J1472" s="33" t="str">
        <f t="shared" si="44"/>
        <v>22-Sep-1963</v>
      </c>
      <c r="K1472" s="11">
        <f t="shared" si="45"/>
        <v>59</v>
      </c>
    </row>
    <row r="1473" spans="1:11" x14ac:dyDescent="0.25">
      <c r="A1473" s="11" t="s">
        <v>1504</v>
      </c>
      <c r="B1473" s="11">
        <v>1966</v>
      </c>
      <c r="C1473" s="11" t="s">
        <v>30</v>
      </c>
      <c r="D1473" s="29">
        <v>29</v>
      </c>
      <c r="E1473" s="11">
        <v>3</v>
      </c>
      <c r="F1473" s="20">
        <v>12363.55</v>
      </c>
      <c r="G1473" s="11" t="s">
        <v>12</v>
      </c>
      <c r="H1473" s="11" t="s">
        <v>12</v>
      </c>
      <c r="I1473" s="11" t="s">
        <v>42</v>
      </c>
      <c r="J1473" s="33" t="str">
        <f t="shared" si="44"/>
        <v>29-Dec-1966</v>
      </c>
      <c r="K1473" s="11">
        <f t="shared" si="45"/>
        <v>56</v>
      </c>
    </row>
    <row r="1474" spans="1:11" x14ac:dyDescent="0.25">
      <c r="A1474" s="11" t="s">
        <v>1505</v>
      </c>
      <c r="B1474" s="11">
        <v>1962</v>
      </c>
      <c r="C1474" s="11" t="s">
        <v>20</v>
      </c>
      <c r="D1474" s="29">
        <v>26</v>
      </c>
      <c r="E1474" s="11">
        <v>0</v>
      </c>
      <c r="F1474" s="20">
        <v>12369.89</v>
      </c>
      <c r="G1474" s="11" t="s">
        <v>12</v>
      </c>
      <c r="H1474" s="11" t="s">
        <v>11</v>
      </c>
      <c r="I1474" s="11" t="s">
        <v>247</v>
      </c>
      <c r="J1474" s="33" t="str">
        <f t="shared" ref="J1474:J1537" si="46">TEXT(CONCATENATE(D1474,C1474,B1474,),"DD-MMM-YYYY")</f>
        <v>26-Sep-1962</v>
      </c>
      <c r="K1474" s="11">
        <f t="shared" si="45"/>
        <v>60</v>
      </c>
    </row>
    <row r="1475" spans="1:11" x14ac:dyDescent="0.25">
      <c r="A1475" s="11" t="s">
        <v>1506</v>
      </c>
      <c r="B1475" s="11">
        <v>1989</v>
      </c>
      <c r="C1475" s="11" t="s">
        <v>30</v>
      </c>
      <c r="D1475" s="29">
        <v>29</v>
      </c>
      <c r="E1475" s="11">
        <v>0</v>
      </c>
      <c r="F1475" s="20">
        <v>12404.88</v>
      </c>
      <c r="G1475" s="11" t="s">
        <v>12</v>
      </c>
      <c r="H1475" s="11" t="s">
        <v>12</v>
      </c>
      <c r="I1475" s="11" t="s">
        <v>168</v>
      </c>
      <c r="J1475" s="33" t="str">
        <f t="shared" si="46"/>
        <v>29-Dec-1989</v>
      </c>
      <c r="K1475" s="11">
        <f t="shared" ref="K1475:K1538" si="47">DATEDIF(J1475, "2023-06-08", "Y")</f>
        <v>33</v>
      </c>
    </row>
    <row r="1476" spans="1:11" x14ac:dyDescent="0.25">
      <c r="A1476" s="11" t="s">
        <v>1507</v>
      </c>
      <c r="B1476" s="11">
        <v>1972</v>
      </c>
      <c r="C1476" s="11" t="s">
        <v>35</v>
      </c>
      <c r="D1476" s="29">
        <v>21</v>
      </c>
      <c r="E1476" s="11">
        <v>0</v>
      </c>
      <c r="F1476" s="20">
        <v>12407.3</v>
      </c>
      <c r="G1476" s="11" t="s">
        <v>12</v>
      </c>
      <c r="H1476" s="11" t="s">
        <v>11</v>
      </c>
      <c r="I1476" s="11" t="s">
        <v>300</v>
      </c>
      <c r="J1476" s="33" t="str">
        <f t="shared" si="46"/>
        <v>21-Aug-1972</v>
      </c>
      <c r="K1476" s="11">
        <f t="shared" si="47"/>
        <v>50</v>
      </c>
    </row>
    <row r="1477" spans="1:11" x14ac:dyDescent="0.25">
      <c r="A1477" s="11" t="s">
        <v>1508</v>
      </c>
      <c r="B1477" s="11">
        <v>1979</v>
      </c>
      <c r="C1477" s="11" t="s">
        <v>10</v>
      </c>
      <c r="D1477" s="29">
        <v>14</v>
      </c>
      <c r="E1477" s="11">
        <v>2</v>
      </c>
      <c r="F1477" s="20">
        <v>12408.29</v>
      </c>
      <c r="G1477" s="11" t="s">
        <v>12</v>
      </c>
      <c r="H1477" s="11" t="s">
        <v>16</v>
      </c>
      <c r="I1477" s="11" t="s">
        <v>632</v>
      </c>
      <c r="J1477" s="33" t="str">
        <f t="shared" si="46"/>
        <v>14-Jul-1979</v>
      </c>
      <c r="K1477" s="11">
        <f t="shared" si="47"/>
        <v>43</v>
      </c>
    </row>
    <row r="1478" spans="1:11" x14ac:dyDescent="0.25">
      <c r="A1478" s="11" t="s">
        <v>1509</v>
      </c>
      <c r="B1478" s="11">
        <v>1964</v>
      </c>
      <c r="C1478" s="11" t="s">
        <v>35</v>
      </c>
      <c r="D1478" s="29">
        <v>4</v>
      </c>
      <c r="E1478" s="11">
        <v>0</v>
      </c>
      <c r="F1478" s="20">
        <v>12430.95</v>
      </c>
      <c r="G1478" s="11" t="s">
        <v>12</v>
      </c>
      <c r="H1478" s="11" t="s">
        <v>12</v>
      </c>
      <c r="I1478" s="11" t="s">
        <v>247</v>
      </c>
      <c r="J1478" s="33" t="str">
        <f t="shared" si="46"/>
        <v>04-Aug-1964</v>
      </c>
      <c r="K1478" s="11">
        <f t="shared" si="47"/>
        <v>58</v>
      </c>
    </row>
    <row r="1479" spans="1:11" x14ac:dyDescent="0.25">
      <c r="A1479" s="11" t="s">
        <v>1510</v>
      </c>
      <c r="B1479" s="11">
        <v>1995</v>
      </c>
      <c r="C1479" s="11" t="s">
        <v>35</v>
      </c>
      <c r="D1479" s="29">
        <v>9</v>
      </c>
      <c r="E1479" s="11">
        <v>0</v>
      </c>
      <c r="F1479" s="20">
        <v>12452.25</v>
      </c>
      <c r="G1479" s="11" t="s">
        <v>12</v>
      </c>
      <c r="H1479" s="11" t="s">
        <v>12</v>
      </c>
      <c r="I1479" s="11" t="s">
        <v>23</v>
      </c>
      <c r="J1479" s="33" t="str">
        <f t="shared" si="46"/>
        <v>09-Aug-1995</v>
      </c>
      <c r="K1479" s="11">
        <f t="shared" si="47"/>
        <v>27</v>
      </c>
    </row>
    <row r="1480" spans="1:11" x14ac:dyDescent="0.25">
      <c r="A1480" s="11" t="s">
        <v>1511</v>
      </c>
      <c r="B1480" s="11">
        <v>1968</v>
      </c>
      <c r="C1480" s="11" t="s">
        <v>15</v>
      </c>
      <c r="D1480" s="29">
        <v>26</v>
      </c>
      <c r="E1480" s="11">
        <v>3</v>
      </c>
      <c r="F1480" s="20">
        <v>12475.35</v>
      </c>
      <c r="G1480" s="11" t="s">
        <v>12</v>
      </c>
      <c r="H1480" s="11" t="s">
        <v>16</v>
      </c>
      <c r="I1480" s="11" t="s">
        <v>23</v>
      </c>
      <c r="J1480" s="33" t="str">
        <f t="shared" si="46"/>
        <v>26-Nov-1968</v>
      </c>
      <c r="K1480" s="11">
        <f t="shared" si="47"/>
        <v>54</v>
      </c>
    </row>
    <row r="1481" spans="1:11" x14ac:dyDescent="0.25">
      <c r="A1481" s="11" t="s">
        <v>1512</v>
      </c>
      <c r="B1481" s="11">
        <v>1968</v>
      </c>
      <c r="C1481" s="11" t="s">
        <v>15</v>
      </c>
      <c r="D1481" s="29">
        <v>12</v>
      </c>
      <c r="E1481" s="11">
        <v>3</v>
      </c>
      <c r="F1481" s="20">
        <v>12479.71</v>
      </c>
      <c r="G1481" s="11" t="s">
        <v>12</v>
      </c>
      <c r="H1481" s="11" t="s">
        <v>12</v>
      </c>
      <c r="I1481" s="11" t="s">
        <v>23</v>
      </c>
      <c r="J1481" s="33" t="str">
        <f t="shared" si="46"/>
        <v>12-Nov-1968</v>
      </c>
      <c r="K1481" s="11">
        <f t="shared" si="47"/>
        <v>54</v>
      </c>
    </row>
    <row r="1482" spans="1:11" x14ac:dyDescent="0.25">
      <c r="A1482" s="11" t="s">
        <v>1513</v>
      </c>
      <c r="B1482" s="11">
        <v>1967</v>
      </c>
      <c r="C1482" s="11" t="s">
        <v>20</v>
      </c>
      <c r="D1482" s="29">
        <v>1</v>
      </c>
      <c r="E1482" s="11">
        <v>3</v>
      </c>
      <c r="F1482" s="20">
        <v>12485.8</v>
      </c>
      <c r="G1482" s="11" t="s">
        <v>12</v>
      </c>
      <c r="H1482" s="11" t="s">
        <v>12</v>
      </c>
      <c r="I1482" s="11" t="s">
        <v>13</v>
      </c>
      <c r="J1482" s="33" t="str">
        <f t="shared" si="46"/>
        <v>01-Sep-1967</v>
      </c>
      <c r="K1482" s="11">
        <f t="shared" si="47"/>
        <v>55</v>
      </c>
    </row>
    <row r="1483" spans="1:11" x14ac:dyDescent="0.25">
      <c r="A1483" s="11" t="s">
        <v>1514</v>
      </c>
      <c r="B1483" s="11">
        <v>1968</v>
      </c>
      <c r="C1483" s="11" t="s">
        <v>30</v>
      </c>
      <c r="D1483" s="29">
        <v>3</v>
      </c>
      <c r="E1483" s="11">
        <v>3</v>
      </c>
      <c r="F1483" s="20">
        <v>12495.29</v>
      </c>
      <c r="G1483" s="11" t="s">
        <v>12</v>
      </c>
      <c r="H1483" s="11" t="s">
        <v>12</v>
      </c>
      <c r="I1483" s="11" t="s">
        <v>23</v>
      </c>
      <c r="J1483" s="33" t="str">
        <f t="shared" si="46"/>
        <v>03-Dec-1968</v>
      </c>
      <c r="K1483" s="11">
        <f t="shared" si="47"/>
        <v>54</v>
      </c>
    </row>
    <row r="1484" spans="1:11" x14ac:dyDescent="0.25">
      <c r="A1484" s="11" t="s">
        <v>1515</v>
      </c>
      <c r="B1484" s="11">
        <v>1966</v>
      </c>
      <c r="C1484" s="11" t="s">
        <v>10</v>
      </c>
      <c r="D1484" s="29">
        <v>12</v>
      </c>
      <c r="E1484" s="11">
        <v>0</v>
      </c>
      <c r="F1484" s="20">
        <v>12499.88</v>
      </c>
      <c r="G1484" s="11" t="s">
        <v>12</v>
      </c>
      <c r="H1484" s="11" t="s">
        <v>11</v>
      </c>
      <c r="I1484" s="11" t="s">
        <v>23</v>
      </c>
      <c r="J1484" s="33" t="str">
        <f t="shared" si="46"/>
        <v>12-Jul-1966</v>
      </c>
      <c r="K1484" s="11">
        <f t="shared" si="47"/>
        <v>56</v>
      </c>
    </row>
    <row r="1485" spans="1:11" x14ac:dyDescent="0.25">
      <c r="A1485" s="11" t="s">
        <v>1516</v>
      </c>
      <c r="B1485" s="11">
        <v>1962</v>
      </c>
      <c r="C1485" s="11" t="s">
        <v>37</v>
      </c>
      <c r="D1485" s="29">
        <v>16</v>
      </c>
      <c r="E1485" s="11">
        <v>0</v>
      </c>
      <c r="F1485" s="20">
        <v>12523.6</v>
      </c>
      <c r="G1485" s="11" t="s">
        <v>12</v>
      </c>
      <c r="H1485" s="11" t="s">
        <v>12</v>
      </c>
      <c r="I1485" s="11" t="s">
        <v>23</v>
      </c>
      <c r="J1485" s="33" t="str">
        <f t="shared" si="46"/>
        <v>16-Oct-1962</v>
      </c>
      <c r="K1485" s="11">
        <f t="shared" si="47"/>
        <v>60</v>
      </c>
    </row>
    <row r="1486" spans="1:11" x14ac:dyDescent="0.25">
      <c r="A1486" s="11" t="s">
        <v>1517</v>
      </c>
      <c r="B1486" s="11">
        <v>1961</v>
      </c>
      <c r="C1486" s="11" t="s">
        <v>15</v>
      </c>
      <c r="D1486" s="29">
        <v>28</v>
      </c>
      <c r="E1486" s="11">
        <v>0</v>
      </c>
      <c r="F1486" s="20">
        <v>12557.61</v>
      </c>
      <c r="G1486" s="11" t="s">
        <v>12</v>
      </c>
      <c r="H1486" s="11" t="s">
        <v>12</v>
      </c>
      <c r="I1486" s="11" t="s">
        <v>13</v>
      </c>
      <c r="J1486" s="33" t="str">
        <f t="shared" si="46"/>
        <v>28-Nov-1961</v>
      </c>
      <c r="K1486" s="11">
        <f t="shared" si="47"/>
        <v>61</v>
      </c>
    </row>
    <row r="1487" spans="1:11" x14ac:dyDescent="0.25">
      <c r="A1487" s="11" t="s">
        <v>1518</v>
      </c>
      <c r="B1487" s="11">
        <v>1961</v>
      </c>
      <c r="C1487" s="11" t="s">
        <v>15</v>
      </c>
      <c r="D1487" s="29">
        <v>28</v>
      </c>
      <c r="E1487" s="11">
        <v>0</v>
      </c>
      <c r="F1487" s="20">
        <v>12574.05</v>
      </c>
      <c r="G1487" s="11" t="s">
        <v>12</v>
      </c>
      <c r="H1487" s="11" t="s">
        <v>16</v>
      </c>
      <c r="I1487" s="11" t="s">
        <v>42</v>
      </c>
      <c r="J1487" s="33" t="str">
        <f t="shared" si="46"/>
        <v>28-Nov-1961</v>
      </c>
      <c r="K1487" s="11">
        <f t="shared" si="47"/>
        <v>61</v>
      </c>
    </row>
    <row r="1488" spans="1:11" x14ac:dyDescent="0.25">
      <c r="A1488" s="11" t="s">
        <v>1519</v>
      </c>
      <c r="B1488" s="11">
        <v>1969</v>
      </c>
      <c r="C1488" s="11" t="s">
        <v>15</v>
      </c>
      <c r="D1488" s="29">
        <v>26</v>
      </c>
      <c r="E1488" s="11">
        <v>0</v>
      </c>
      <c r="F1488" s="20">
        <v>12579.92</v>
      </c>
      <c r="G1488" s="11" t="s">
        <v>12</v>
      </c>
      <c r="H1488" s="11" t="s">
        <v>16</v>
      </c>
      <c r="I1488" s="11" t="s">
        <v>200</v>
      </c>
      <c r="J1488" s="33" t="str">
        <f t="shared" si="46"/>
        <v>26-Nov-1969</v>
      </c>
      <c r="K1488" s="11">
        <f t="shared" si="47"/>
        <v>53</v>
      </c>
    </row>
    <row r="1489" spans="1:11" x14ac:dyDescent="0.25">
      <c r="A1489" s="11" t="s">
        <v>1520</v>
      </c>
      <c r="B1489" s="11">
        <v>1970</v>
      </c>
      <c r="C1489" s="11" t="s">
        <v>18</v>
      </c>
      <c r="D1489" s="29">
        <v>18</v>
      </c>
      <c r="E1489" s="11">
        <v>5</v>
      </c>
      <c r="F1489" s="20">
        <v>12592.53</v>
      </c>
      <c r="G1489" s="11" t="s">
        <v>12</v>
      </c>
      <c r="H1489" s="11" t="s">
        <v>11</v>
      </c>
      <c r="I1489" s="11" t="s">
        <v>13</v>
      </c>
      <c r="J1489" s="33" t="str">
        <f t="shared" si="46"/>
        <v>18-Jun-1970</v>
      </c>
      <c r="K1489" s="11">
        <f t="shared" si="47"/>
        <v>52</v>
      </c>
    </row>
    <row r="1490" spans="1:11" x14ac:dyDescent="0.25">
      <c r="A1490" s="11" t="s">
        <v>1521</v>
      </c>
      <c r="B1490" s="11">
        <v>1988</v>
      </c>
      <c r="C1490" s="11" t="s">
        <v>35</v>
      </c>
      <c r="D1490" s="29">
        <v>11</v>
      </c>
      <c r="E1490" s="11">
        <v>3</v>
      </c>
      <c r="F1490" s="20">
        <v>12600.46</v>
      </c>
      <c r="G1490" s="11" t="s">
        <v>12</v>
      </c>
      <c r="H1490" s="11" t="s">
        <v>16</v>
      </c>
      <c r="I1490" s="11" t="s">
        <v>249</v>
      </c>
      <c r="J1490" s="33" t="str">
        <f t="shared" si="46"/>
        <v>11-Aug-1988</v>
      </c>
      <c r="K1490" s="11">
        <f t="shared" si="47"/>
        <v>34</v>
      </c>
    </row>
    <row r="1491" spans="1:11" x14ac:dyDescent="0.25">
      <c r="A1491" s="11" t="s">
        <v>1522</v>
      </c>
      <c r="B1491" s="11">
        <v>1998</v>
      </c>
      <c r="C1491" s="11" t="s">
        <v>15</v>
      </c>
      <c r="D1491" s="29">
        <v>18</v>
      </c>
      <c r="E1491" s="11">
        <v>1</v>
      </c>
      <c r="F1491" s="20">
        <v>12609.89</v>
      </c>
      <c r="G1491" s="11" t="s">
        <v>12</v>
      </c>
      <c r="H1491" s="11" t="s">
        <v>12</v>
      </c>
      <c r="I1491" s="11" t="s">
        <v>23</v>
      </c>
      <c r="J1491" s="33" t="str">
        <f t="shared" si="46"/>
        <v>18-Nov-1998</v>
      </c>
      <c r="K1491" s="11">
        <f t="shared" si="47"/>
        <v>24</v>
      </c>
    </row>
    <row r="1492" spans="1:11" x14ac:dyDescent="0.25">
      <c r="A1492" s="11" t="s">
        <v>1523</v>
      </c>
      <c r="B1492" s="11">
        <v>1963</v>
      </c>
      <c r="C1492" s="11" t="s">
        <v>35</v>
      </c>
      <c r="D1492" s="29">
        <v>19</v>
      </c>
      <c r="E1492" s="11">
        <v>0</v>
      </c>
      <c r="F1492" s="20">
        <v>12622.18</v>
      </c>
      <c r="G1492" s="11" t="s">
        <v>12</v>
      </c>
      <c r="H1492" s="11" t="s">
        <v>16</v>
      </c>
      <c r="I1492" s="11" t="s">
        <v>23</v>
      </c>
      <c r="J1492" s="33" t="str">
        <f t="shared" si="46"/>
        <v>19-Aug-1963</v>
      </c>
      <c r="K1492" s="11">
        <f t="shared" si="47"/>
        <v>59</v>
      </c>
    </row>
    <row r="1493" spans="1:11" x14ac:dyDescent="0.25">
      <c r="A1493" s="11" t="s">
        <v>1524</v>
      </c>
      <c r="B1493" s="11">
        <v>1970</v>
      </c>
      <c r="C1493" s="11" t="s">
        <v>30</v>
      </c>
      <c r="D1493" s="29">
        <v>28</v>
      </c>
      <c r="E1493" s="11">
        <v>0</v>
      </c>
      <c r="F1493" s="20">
        <v>12624.74</v>
      </c>
      <c r="G1493" s="11" t="s">
        <v>12</v>
      </c>
      <c r="H1493" s="11" t="s">
        <v>16</v>
      </c>
      <c r="I1493" s="11" t="s">
        <v>23</v>
      </c>
      <c r="J1493" s="33" t="str">
        <f t="shared" si="46"/>
        <v>28-Dec-1970</v>
      </c>
      <c r="K1493" s="11">
        <f t="shared" si="47"/>
        <v>52</v>
      </c>
    </row>
    <row r="1494" spans="1:11" x14ac:dyDescent="0.25">
      <c r="A1494" s="11" t="s">
        <v>1525</v>
      </c>
      <c r="B1494" s="11">
        <v>1965</v>
      </c>
      <c r="C1494" s="11" t="s">
        <v>37</v>
      </c>
      <c r="D1494" s="29">
        <v>4</v>
      </c>
      <c r="E1494" s="11">
        <v>2</v>
      </c>
      <c r="F1494" s="20">
        <v>12629.17</v>
      </c>
      <c r="G1494" s="11" t="s">
        <v>12</v>
      </c>
      <c r="H1494" s="11" t="s">
        <v>16</v>
      </c>
      <c r="I1494" s="11" t="s">
        <v>13</v>
      </c>
      <c r="J1494" s="33" t="str">
        <f t="shared" si="46"/>
        <v>04-Oct-1965</v>
      </c>
      <c r="K1494" s="11">
        <f t="shared" si="47"/>
        <v>57</v>
      </c>
    </row>
    <row r="1495" spans="1:11" x14ac:dyDescent="0.25">
      <c r="A1495" s="11" t="s">
        <v>1526</v>
      </c>
      <c r="B1495" s="11">
        <v>1962</v>
      </c>
      <c r="C1495" s="11" t="s">
        <v>15</v>
      </c>
      <c r="D1495" s="29">
        <v>22</v>
      </c>
      <c r="E1495" s="11">
        <v>0</v>
      </c>
      <c r="F1495" s="20">
        <v>12629.9</v>
      </c>
      <c r="G1495" s="11" t="s">
        <v>12</v>
      </c>
      <c r="H1495" s="11" t="s">
        <v>12</v>
      </c>
      <c r="I1495" s="11" t="s">
        <v>13</v>
      </c>
      <c r="J1495" s="33" t="str">
        <f t="shared" si="46"/>
        <v>22-Nov-1962</v>
      </c>
      <c r="K1495" s="11">
        <f t="shared" si="47"/>
        <v>60</v>
      </c>
    </row>
    <row r="1496" spans="1:11" x14ac:dyDescent="0.25">
      <c r="A1496" s="11" t="s">
        <v>1527</v>
      </c>
      <c r="B1496" s="11">
        <v>1962</v>
      </c>
      <c r="C1496" s="11" t="s">
        <v>10</v>
      </c>
      <c r="D1496" s="29">
        <v>22</v>
      </c>
      <c r="E1496" s="11">
        <v>0</v>
      </c>
      <c r="F1496" s="20">
        <v>12638.2</v>
      </c>
      <c r="G1496" s="11" t="s">
        <v>12</v>
      </c>
      <c r="H1496" s="11" t="s">
        <v>16</v>
      </c>
      <c r="I1496" s="11" t="s">
        <v>42</v>
      </c>
      <c r="J1496" s="33" t="str">
        <f t="shared" si="46"/>
        <v>22-Jul-1962</v>
      </c>
      <c r="K1496" s="11">
        <f t="shared" si="47"/>
        <v>60</v>
      </c>
    </row>
    <row r="1497" spans="1:11" x14ac:dyDescent="0.25">
      <c r="A1497" s="11" t="s">
        <v>1528</v>
      </c>
      <c r="B1497" s="11">
        <v>1972</v>
      </c>
      <c r="C1497" s="11" t="s">
        <v>20</v>
      </c>
      <c r="D1497" s="29">
        <v>5</v>
      </c>
      <c r="E1497" s="11">
        <v>0</v>
      </c>
      <c r="F1497" s="20">
        <v>12640.24</v>
      </c>
      <c r="G1497" s="11" t="s">
        <v>12</v>
      </c>
      <c r="H1497" s="11" t="s">
        <v>16</v>
      </c>
      <c r="I1497" s="11" t="s">
        <v>42</v>
      </c>
      <c r="J1497" s="33" t="str">
        <f t="shared" si="46"/>
        <v>05-Sep-1972</v>
      </c>
      <c r="K1497" s="11">
        <f t="shared" si="47"/>
        <v>50</v>
      </c>
    </row>
    <row r="1498" spans="1:11" x14ac:dyDescent="0.25">
      <c r="A1498" s="11" t="s">
        <v>1529</v>
      </c>
      <c r="B1498" s="11">
        <v>1966</v>
      </c>
      <c r="C1498" s="11" t="s">
        <v>30</v>
      </c>
      <c r="D1498" s="29">
        <v>17</v>
      </c>
      <c r="E1498" s="11">
        <v>2</v>
      </c>
      <c r="F1498" s="20">
        <v>12643.38</v>
      </c>
      <c r="G1498" s="11" t="s">
        <v>12</v>
      </c>
      <c r="H1498" s="11" t="s">
        <v>16</v>
      </c>
      <c r="I1498" s="11" t="s">
        <v>23</v>
      </c>
      <c r="J1498" s="33" t="str">
        <f t="shared" si="46"/>
        <v>17-Dec-1966</v>
      </c>
      <c r="K1498" s="11">
        <f t="shared" si="47"/>
        <v>56</v>
      </c>
    </row>
    <row r="1499" spans="1:11" x14ac:dyDescent="0.25">
      <c r="A1499" s="11" t="s">
        <v>1530</v>
      </c>
      <c r="B1499" s="11">
        <v>1962</v>
      </c>
      <c r="C1499" s="11" t="s">
        <v>10</v>
      </c>
      <c r="D1499" s="29">
        <v>11</v>
      </c>
      <c r="E1499" s="11">
        <v>0</v>
      </c>
      <c r="F1499" s="20">
        <v>12644.59</v>
      </c>
      <c r="G1499" s="11" t="s">
        <v>12</v>
      </c>
      <c r="H1499" s="11" t="s">
        <v>11</v>
      </c>
      <c r="I1499" s="11" t="s">
        <v>42</v>
      </c>
      <c r="J1499" s="33" t="str">
        <f t="shared" si="46"/>
        <v>11-Jul-1962</v>
      </c>
      <c r="K1499" s="11">
        <f t="shared" si="47"/>
        <v>60</v>
      </c>
    </row>
    <row r="1500" spans="1:11" x14ac:dyDescent="0.25">
      <c r="A1500" s="11" t="s">
        <v>1531</v>
      </c>
      <c r="B1500" s="11">
        <v>1965</v>
      </c>
      <c r="C1500" s="11" t="s">
        <v>20</v>
      </c>
      <c r="D1500" s="29">
        <v>14</v>
      </c>
      <c r="E1500" s="11">
        <v>2</v>
      </c>
      <c r="F1500" s="20">
        <v>12646.21</v>
      </c>
      <c r="G1500" s="11" t="s">
        <v>12</v>
      </c>
      <c r="H1500" s="11" t="s">
        <v>11</v>
      </c>
      <c r="I1500" s="11" t="s">
        <v>42</v>
      </c>
      <c r="J1500" s="33" t="str">
        <f t="shared" si="46"/>
        <v>14-Sep-1965</v>
      </c>
      <c r="K1500" s="11">
        <f t="shared" si="47"/>
        <v>57</v>
      </c>
    </row>
    <row r="1501" spans="1:11" x14ac:dyDescent="0.25">
      <c r="A1501" s="11" t="s">
        <v>1532</v>
      </c>
      <c r="B1501" s="11">
        <v>1962</v>
      </c>
      <c r="C1501" s="11" t="s">
        <v>35</v>
      </c>
      <c r="D1501" s="29">
        <v>27</v>
      </c>
      <c r="E1501" s="11">
        <v>0</v>
      </c>
      <c r="F1501" s="20">
        <v>12648.7</v>
      </c>
      <c r="G1501" s="11" t="s">
        <v>12</v>
      </c>
      <c r="H1501" s="11" t="s">
        <v>11</v>
      </c>
      <c r="I1501" s="11" t="s">
        <v>13</v>
      </c>
      <c r="J1501" s="33" t="str">
        <f t="shared" si="46"/>
        <v>27-Aug-1962</v>
      </c>
      <c r="K1501" s="11">
        <f t="shared" si="47"/>
        <v>60</v>
      </c>
    </row>
    <row r="1502" spans="1:11" x14ac:dyDescent="0.25">
      <c r="A1502" s="11" t="s">
        <v>1533</v>
      </c>
      <c r="B1502" s="11">
        <v>1974</v>
      </c>
      <c r="C1502" s="11" t="s">
        <v>20</v>
      </c>
      <c r="D1502" s="29">
        <v>24</v>
      </c>
      <c r="E1502" s="11">
        <v>0</v>
      </c>
      <c r="F1502" s="20">
        <v>12697.48</v>
      </c>
      <c r="G1502" s="11" t="s">
        <v>12</v>
      </c>
      <c r="H1502" s="11" t="s">
        <v>12</v>
      </c>
      <c r="I1502" s="11" t="s">
        <v>300</v>
      </c>
      <c r="J1502" s="33" t="str">
        <f t="shared" si="46"/>
        <v>24-Sep-1974</v>
      </c>
      <c r="K1502" s="11">
        <f t="shared" si="47"/>
        <v>48</v>
      </c>
    </row>
    <row r="1503" spans="1:11" x14ac:dyDescent="0.25">
      <c r="A1503" s="11" t="s">
        <v>1534</v>
      </c>
      <c r="B1503" s="11">
        <v>1992</v>
      </c>
      <c r="C1503" s="11" t="s">
        <v>10</v>
      </c>
      <c r="D1503" s="29">
        <v>7</v>
      </c>
      <c r="E1503" s="11">
        <v>0</v>
      </c>
      <c r="F1503" s="20">
        <v>12699.56</v>
      </c>
      <c r="G1503" s="11" t="s">
        <v>12</v>
      </c>
      <c r="H1503" s="11" t="s">
        <v>11</v>
      </c>
      <c r="I1503" s="11" t="s">
        <v>42</v>
      </c>
      <c r="J1503" s="33" t="str">
        <f t="shared" si="46"/>
        <v>07-Jul-1992</v>
      </c>
      <c r="K1503" s="11">
        <f t="shared" si="47"/>
        <v>30</v>
      </c>
    </row>
    <row r="1504" spans="1:11" x14ac:dyDescent="0.25">
      <c r="A1504" s="11" t="s">
        <v>1535</v>
      </c>
      <c r="B1504" s="11">
        <v>1964</v>
      </c>
      <c r="C1504" s="11" t="s">
        <v>15</v>
      </c>
      <c r="D1504" s="29">
        <v>28</v>
      </c>
      <c r="E1504" s="11">
        <v>0</v>
      </c>
      <c r="F1504" s="20">
        <v>12700.63</v>
      </c>
      <c r="G1504" s="11" t="s">
        <v>12</v>
      </c>
      <c r="H1504" s="11" t="s">
        <v>12</v>
      </c>
      <c r="I1504" s="11" t="s">
        <v>42</v>
      </c>
      <c r="J1504" s="33" t="str">
        <f t="shared" si="46"/>
        <v>28-Nov-1964</v>
      </c>
      <c r="K1504" s="11">
        <f t="shared" si="47"/>
        <v>58</v>
      </c>
    </row>
    <row r="1505" spans="1:11" x14ac:dyDescent="0.25">
      <c r="A1505" s="11" t="s">
        <v>1536</v>
      </c>
      <c r="B1505" s="11">
        <v>1970</v>
      </c>
      <c r="C1505" s="11" t="s">
        <v>10</v>
      </c>
      <c r="D1505" s="29">
        <v>8</v>
      </c>
      <c r="E1505" s="11">
        <v>0</v>
      </c>
      <c r="F1505" s="20">
        <v>12713</v>
      </c>
      <c r="G1505" s="11" t="s">
        <v>12</v>
      </c>
      <c r="H1505" s="11" t="s">
        <v>16</v>
      </c>
      <c r="I1505" s="11" t="s">
        <v>42</v>
      </c>
      <c r="J1505" s="33" t="str">
        <f t="shared" si="46"/>
        <v>08-Jul-1970</v>
      </c>
      <c r="K1505" s="11">
        <f t="shared" si="47"/>
        <v>52</v>
      </c>
    </row>
    <row r="1506" spans="1:11" x14ac:dyDescent="0.25">
      <c r="A1506" s="11" t="s">
        <v>1537</v>
      </c>
      <c r="B1506" s="11">
        <v>1988</v>
      </c>
      <c r="C1506" s="11" t="s">
        <v>10</v>
      </c>
      <c r="D1506" s="29">
        <v>17</v>
      </c>
      <c r="E1506" s="11">
        <v>3</v>
      </c>
      <c r="F1506" s="20">
        <v>12718.21</v>
      </c>
      <c r="G1506" s="11" t="s">
        <v>12</v>
      </c>
      <c r="H1506" s="11" t="s">
        <v>16</v>
      </c>
      <c r="I1506" s="11" t="s">
        <v>535</v>
      </c>
      <c r="J1506" s="33" t="str">
        <f t="shared" si="46"/>
        <v>17-Jul-1988</v>
      </c>
      <c r="K1506" s="11">
        <f t="shared" si="47"/>
        <v>34</v>
      </c>
    </row>
    <row r="1507" spans="1:11" x14ac:dyDescent="0.25">
      <c r="A1507" s="11" t="s">
        <v>1538</v>
      </c>
      <c r="B1507" s="11">
        <v>1962</v>
      </c>
      <c r="C1507" s="11" t="s">
        <v>20</v>
      </c>
      <c r="D1507" s="29">
        <v>2</v>
      </c>
      <c r="E1507" s="11">
        <v>0</v>
      </c>
      <c r="F1507" s="20">
        <v>12731</v>
      </c>
      <c r="G1507" s="11" t="s">
        <v>12</v>
      </c>
      <c r="H1507" s="11" t="s">
        <v>12</v>
      </c>
      <c r="I1507" s="11" t="s">
        <v>168</v>
      </c>
      <c r="J1507" s="33" t="str">
        <f t="shared" si="46"/>
        <v>02-Sep-1962</v>
      </c>
      <c r="K1507" s="11">
        <f t="shared" si="47"/>
        <v>60</v>
      </c>
    </row>
    <row r="1508" spans="1:11" x14ac:dyDescent="0.25">
      <c r="A1508" s="11" t="s">
        <v>1539</v>
      </c>
      <c r="B1508" s="11">
        <v>1962</v>
      </c>
      <c r="C1508" s="11" t="s">
        <v>37</v>
      </c>
      <c r="D1508" s="29">
        <v>1</v>
      </c>
      <c r="E1508" s="11">
        <v>0</v>
      </c>
      <c r="F1508" s="20">
        <v>12741.17</v>
      </c>
      <c r="G1508" s="11" t="s">
        <v>12</v>
      </c>
      <c r="H1508" s="11" t="s">
        <v>16</v>
      </c>
      <c r="I1508" s="11" t="s">
        <v>356</v>
      </c>
      <c r="J1508" s="33" t="str">
        <f t="shared" si="46"/>
        <v>01-Oct-1962</v>
      </c>
      <c r="K1508" s="11">
        <f t="shared" si="47"/>
        <v>60</v>
      </c>
    </row>
    <row r="1509" spans="1:11" x14ac:dyDescent="0.25">
      <c r="A1509" s="11" t="s">
        <v>1540</v>
      </c>
      <c r="B1509" s="11">
        <v>1975</v>
      </c>
      <c r="C1509" s="11" t="s">
        <v>20</v>
      </c>
      <c r="D1509" s="29">
        <v>25</v>
      </c>
      <c r="E1509" s="11">
        <v>1</v>
      </c>
      <c r="F1509" s="20">
        <v>12770.27</v>
      </c>
      <c r="G1509" s="11" t="s">
        <v>12</v>
      </c>
      <c r="H1509" s="11" t="s">
        <v>12</v>
      </c>
      <c r="I1509" s="11" t="s">
        <v>300</v>
      </c>
      <c r="J1509" s="33" t="str">
        <f t="shared" si="46"/>
        <v>25-Sep-1975</v>
      </c>
      <c r="K1509" s="11">
        <f t="shared" si="47"/>
        <v>47</v>
      </c>
    </row>
    <row r="1510" spans="1:11" x14ac:dyDescent="0.25">
      <c r="A1510" s="11" t="s">
        <v>1541</v>
      </c>
      <c r="B1510" s="11">
        <v>1972</v>
      </c>
      <c r="C1510" s="11" t="s">
        <v>37</v>
      </c>
      <c r="D1510" s="29">
        <v>7</v>
      </c>
      <c r="E1510" s="11">
        <v>0</v>
      </c>
      <c r="F1510" s="20">
        <v>12776.05</v>
      </c>
      <c r="G1510" s="11" t="s">
        <v>12</v>
      </c>
      <c r="H1510" s="11" t="s">
        <v>12</v>
      </c>
      <c r="I1510" s="11" t="s">
        <v>535</v>
      </c>
      <c r="J1510" s="33" t="str">
        <f t="shared" si="46"/>
        <v>07-Oct-1972</v>
      </c>
      <c r="K1510" s="11">
        <f t="shared" si="47"/>
        <v>50</v>
      </c>
    </row>
    <row r="1511" spans="1:11" x14ac:dyDescent="0.25">
      <c r="A1511" s="11" t="s">
        <v>1542</v>
      </c>
      <c r="B1511" s="11">
        <v>1963</v>
      </c>
      <c r="C1511" s="11" t="s">
        <v>30</v>
      </c>
      <c r="D1511" s="29">
        <v>5</v>
      </c>
      <c r="E1511" s="11">
        <v>0</v>
      </c>
      <c r="F1511" s="20">
        <v>12788.03</v>
      </c>
      <c r="G1511" s="11" t="s">
        <v>12</v>
      </c>
      <c r="H1511" s="11" t="s">
        <v>12</v>
      </c>
      <c r="I1511" s="11" t="s">
        <v>200</v>
      </c>
      <c r="J1511" s="33" t="str">
        <f t="shared" si="46"/>
        <v>05-Dec-1963</v>
      </c>
      <c r="K1511" s="11">
        <f t="shared" si="47"/>
        <v>59</v>
      </c>
    </row>
    <row r="1512" spans="1:11" x14ac:dyDescent="0.25">
      <c r="A1512" s="11" t="s">
        <v>1543</v>
      </c>
      <c r="B1512" s="11">
        <v>1983</v>
      </c>
      <c r="C1512" s="11" t="s">
        <v>37</v>
      </c>
      <c r="D1512" s="29">
        <v>29</v>
      </c>
      <c r="E1512" s="11">
        <v>3</v>
      </c>
      <c r="F1512" s="20">
        <v>12788.18</v>
      </c>
      <c r="G1512" s="11" t="s">
        <v>12</v>
      </c>
      <c r="H1512" s="11" t="s">
        <v>16</v>
      </c>
      <c r="I1512" s="11" t="s">
        <v>535</v>
      </c>
      <c r="J1512" s="33" t="str">
        <f t="shared" si="46"/>
        <v>29-Oct-1983</v>
      </c>
      <c r="K1512" s="11">
        <f t="shared" si="47"/>
        <v>39</v>
      </c>
    </row>
    <row r="1513" spans="1:11" x14ac:dyDescent="0.25">
      <c r="A1513" s="11" t="s">
        <v>1544</v>
      </c>
      <c r="B1513" s="11">
        <v>1978</v>
      </c>
      <c r="C1513" s="11" t="s">
        <v>10</v>
      </c>
      <c r="D1513" s="29">
        <v>24</v>
      </c>
      <c r="E1513" s="11">
        <v>0</v>
      </c>
      <c r="F1513" s="20">
        <v>12797.21</v>
      </c>
      <c r="G1513" s="11" t="s">
        <v>12</v>
      </c>
      <c r="H1513" s="11" t="s">
        <v>16</v>
      </c>
      <c r="I1513" s="11" t="s">
        <v>247</v>
      </c>
      <c r="J1513" s="33" t="str">
        <f t="shared" si="46"/>
        <v>24-Jul-1978</v>
      </c>
      <c r="K1513" s="11">
        <f t="shared" si="47"/>
        <v>44</v>
      </c>
    </row>
    <row r="1514" spans="1:11" x14ac:dyDescent="0.25">
      <c r="A1514" s="11" t="s">
        <v>1545</v>
      </c>
      <c r="B1514" s="11">
        <v>1963</v>
      </c>
      <c r="C1514" s="11" t="s">
        <v>10</v>
      </c>
      <c r="D1514" s="29">
        <v>20</v>
      </c>
      <c r="E1514" s="11">
        <v>0</v>
      </c>
      <c r="F1514" s="20">
        <v>12815.44</v>
      </c>
      <c r="G1514" s="11" t="s">
        <v>12</v>
      </c>
      <c r="H1514" s="11" t="s">
        <v>12</v>
      </c>
      <c r="I1514" s="11" t="s">
        <v>247</v>
      </c>
      <c r="J1514" s="33" t="str">
        <f t="shared" si="46"/>
        <v>20-Jul-1963</v>
      </c>
      <c r="K1514" s="11">
        <f t="shared" si="47"/>
        <v>59</v>
      </c>
    </row>
    <row r="1515" spans="1:11" x14ac:dyDescent="0.25">
      <c r="A1515" s="11" t="s">
        <v>1546</v>
      </c>
      <c r="B1515" s="11">
        <v>1967</v>
      </c>
      <c r="C1515" s="11" t="s">
        <v>20</v>
      </c>
      <c r="D1515" s="29">
        <v>25</v>
      </c>
      <c r="E1515" s="11">
        <v>0</v>
      </c>
      <c r="F1515" s="20">
        <v>12823.25</v>
      </c>
      <c r="G1515" s="11" t="s">
        <v>12</v>
      </c>
      <c r="H1515" s="11" t="s">
        <v>12</v>
      </c>
      <c r="I1515" s="11" t="s">
        <v>300</v>
      </c>
      <c r="J1515" s="33" t="str">
        <f t="shared" si="46"/>
        <v>25-Sep-1967</v>
      </c>
      <c r="K1515" s="11">
        <f t="shared" si="47"/>
        <v>55</v>
      </c>
    </row>
    <row r="1516" spans="1:11" x14ac:dyDescent="0.25">
      <c r="A1516" s="11" t="s">
        <v>1547</v>
      </c>
      <c r="B1516" s="11">
        <v>2004</v>
      </c>
      <c r="C1516" s="11" t="s">
        <v>15</v>
      </c>
      <c r="D1516" s="29">
        <v>9</v>
      </c>
      <c r="E1516" s="11">
        <v>2</v>
      </c>
      <c r="F1516" s="20">
        <v>12829.46</v>
      </c>
      <c r="G1516" s="11" t="s">
        <v>12</v>
      </c>
      <c r="H1516" s="11" t="s">
        <v>12</v>
      </c>
      <c r="I1516" s="11" t="s">
        <v>168</v>
      </c>
      <c r="J1516" s="33" t="str">
        <f t="shared" si="46"/>
        <v>09-Nov-2004</v>
      </c>
      <c r="K1516" s="11">
        <f t="shared" si="47"/>
        <v>18</v>
      </c>
    </row>
    <row r="1517" spans="1:11" x14ac:dyDescent="0.25">
      <c r="A1517" s="11" t="s">
        <v>1548</v>
      </c>
      <c r="B1517" s="11">
        <v>1993</v>
      </c>
      <c r="C1517" s="11" t="s">
        <v>20</v>
      </c>
      <c r="D1517" s="29">
        <v>27</v>
      </c>
      <c r="E1517" s="11">
        <v>0</v>
      </c>
      <c r="F1517" s="20">
        <v>12847.24</v>
      </c>
      <c r="G1517" s="11" t="s">
        <v>12</v>
      </c>
      <c r="H1517" s="11" t="s">
        <v>11</v>
      </c>
      <c r="I1517" s="11" t="s">
        <v>23</v>
      </c>
      <c r="J1517" s="33" t="str">
        <f t="shared" si="46"/>
        <v>27-Sep-1993</v>
      </c>
      <c r="K1517" s="11">
        <f t="shared" si="47"/>
        <v>29</v>
      </c>
    </row>
    <row r="1518" spans="1:11" x14ac:dyDescent="0.25">
      <c r="A1518" s="11" t="s">
        <v>1549</v>
      </c>
      <c r="B1518" s="11">
        <v>1973</v>
      </c>
      <c r="C1518" s="11" t="s">
        <v>20</v>
      </c>
      <c r="D1518" s="29">
        <v>22</v>
      </c>
      <c r="E1518" s="11">
        <v>0</v>
      </c>
      <c r="F1518" s="20">
        <v>12852.37</v>
      </c>
      <c r="G1518" s="11" t="s">
        <v>12</v>
      </c>
      <c r="H1518" s="11" t="s">
        <v>16</v>
      </c>
      <c r="I1518" s="11" t="s">
        <v>23</v>
      </c>
      <c r="J1518" s="33" t="str">
        <f t="shared" si="46"/>
        <v>22-Sep-1973</v>
      </c>
      <c r="K1518" s="11">
        <f t="shared" si="47"/>
        <v>49</v>
      </c>
    </row>
    <row r="1519" spans="1:11" x14ac:dyDescent="0.25">
      <c r="A1519" s="11" t="s">
        <v>1550</v>
      </c>
      <c r="B1519" s="11">
        <v>1963</v>
      </c>
      <c r="C1519" s="11" t="s">
        <v>20</v>
      </c>
      <c r="D1519" s="29">
        <v>27</v>
      </c>
      <c r="E1519" s="11">
        <v>0</v>
      </c>
      <c r="F1519" s="20">
        <v>12856.84</v>
      </c>
      <c r="G1519" s="11" t="s">
        <v>12</v>
      </c>
      <c r="H1519" s="11" t="s">
        <v>12</v>
      </c>
      <c r="I1519" s="11" t="s">
        <v>300</v>
      </c>
      <c r="J1519" s="33" t="str">
        <f t="shared" si="46"/>
        <v>27-Sep-1963</v>
      </c>
      <c r="K1519" s="11">
        <f t="shared" si="47"/>
        <v>59</v>
      </c>
    </row>
    <row r="1520" spans="1:11" x14ac:dyDescent="0.25">
      <c r="A1520" s="11" t="s">
        <v>1551</v>
      </c>
      <c r="B1520" s="11">
        <v>1984</v>
      </c>
      <c r="C1520" s="11" t="s">
        <v>35</v>
      </c>
      <c r="D1520" s="29">
        <v>6</v>
      </c>
      <c r="E1520" s="11">
        <v>3</v>
      </c>
      <c r="F1520" s="20">
        <v>12870.31</v>
      </c>
      <c r="G1520" s="11" t="s">
        <v>12</v>
      </c>
      <c r="H1520" s="11" t="s">
        <v>12</v>
      </c>
      <c r="I1520" s="11" t="s">
        <v>23</v>
      </c>
      <c r="J1520" s="33" t="str">
        <f t="shared" si="46"/>
        <v>06-Aug-1984</v>
      </c>
      <c r="K1520" s="11">
        <f t="shared" si="47"/>
        <v>38</v>
      </c>
    </row>
    <row r="1521" spans="1:11" x14ac:dyDescent="0.25">
      <c r="A1521" s="11" t="s">
        <v>1552</v>
      </c>
      <c r="B1521" s="11">
        <v>2004</v>
      </c>
      <c r="C1521" s="11" t="s">
        <v>10</v>
      </c>
      <c r="D1521" s="29">
        <v>9</v>
      </c>
      <c r="E1521" s="11">
        <v>0</v>
      </c>
      <c r="F1521" s="20">
        <v>12890.06</v>
      </c>
      <c r="G1521" s="11" t="s">
        <v>12</v>
      </c>
      <c r="H1521" s="11" t="s">
        <v>16</v>
      </c>
      <c r="I1521" s="11" t="s">
        <v>166</v>
      </c>
      <c r="J1521" s="33" t="str">
        <f t="shared" si="46"/>
        <v>09-Jul-2004</v>
      </c>
      <c r="K1521" s="11">
        <f t="shared" si="47"/>
        <v>18</v>
      </c>
    </row>
    <row r="1522" spans="1:11" x14ac:dyDescent="0.25">
      <c r="A1522" s="11" t="s">
        <v>1553</v>
      </c>
      <c r="B1522" s="11">
        <v>1963</v>
      </c>
      <c r="C1522" s="11" t="s">
        <v>35</v>
      </c>
      <c r="D1522" s="29">
        <v>16</v>
      </c>
      <c r="E1522" s="11">
        <v>1</v>
      </c>
      <c r="F1522" s="20">
        <v>12913.99</v>
      </c>
      <c r="G1522" s="11" t="s">
        <v>12</v>
      </c>
      <c r="H1522" s="11" t="s">
        <v>11</v>
      </c>
      <c r="I1522" s="11" t="s">
        <v>168</v>
      </c>
      <c r="J1522" s="33" t="str">
        <f t="shared" si="46"/>
        <v>16-Aug-1963</v>
      </c>
      <c r="K1522" s="11">
        <f t="shared" si="47"/>
        <v>59</v>
      </c>
    </row>
    <row r="1523" spans="1:11" x14ac:dyDescent="0.25">
      <c r="A1523" s="11" t="s">
        <v>1554</v>
      </c>
      <c r="B1523" s="11">
        <v>1963</v>
      </c>
      <c r="C1523" s="11" t="s">
        <v>20</v>
      </c>
      <c r="D1523" s="29">
        <v>1</v>
      </c>
      <c r="E1523" s="11">
        <v>2</v>
      </c>
      <c r="F1523" s="20">
        <v>12925.89</v>
      </c>
      <c r="G1523" s="11" t="s">
        <v>12</v>
      </c>
      <c r="H1523" s="11" t="s">
        <v>11</v>
      </c>
      <c r="I1523" s="11" t="s">
        <v>13</v>
      </c>
      <c r="J1523" s="33" t="str">
        <f t="shared" si="46"/>
        <v>01-Sep-1963</v>
      </c>
      <c r="K1523" s="11">
        <f t="shared" si="47"/>
        <v>59</v>
      </c>
    </row>
    <row r="1524" spans="1:11" x14ac:dyDescent="0.25">
      <c r="A1524" s="11" t="s">
        <v>1555</v>
      </c>
      <c r="B1524" s="11">
        <v>1963</v>
      </c>
      <c r="C1524" s="11" t="s">
        <v>35</v>
      </c>
      <c r="D1524" s="29">
        <v>14</v>
      </c>
      <c r="E1524" s="11">
        <v>2</v>
      </c>
      <c r="F1524" s="20">
        <v>12928.79</v>
      </c>
      <c r="G1524" s="11" t="s">
        <v>12</v>
      </c>
      <c r="H1524" s="11" t="s">
        <v>11</v>
      </c>
      <c r="I1524" s="11" t="s">
        <v>13</v>
      </c>
      <c r="J1524" s="33" t="str">
        <f t="shared" si="46"/>
        <v>14-Aug-1963</v>
      </c>
      <c r="K1524" s="11">
        <f t="shared" si="47"/>
        <v>59</v>
      </c>
    </row>
    <row r="1525" spans="1:11" x14ac:dyDescent="0.25">
      <c r="A1525" s="11" t="s">
        <v>1556</v>
      </c>
      <c r="B1525" s="11">
        <v>1966</v>
      </c>
      <c r="C1525" s="11" t="s">
        <v>30</v>
      </c>
      <c r="D1525" s="29">
        <v>22</v>
      </c>
      <c r="E1525" s="11">
        <v>4</v>
      </c>
      <c r="F1525" s="20">
        <v>12949.16</v>
      </c>
      <c r="G1525" s="11" t="s">
        <v>12</v>
      </c>
      <c r="H1525" s="11" t="s">
        <v>12</v>
      </c>
      <c r="I1525" s="11" t="s">
        <v>13</v>
      </c>
      <c r="J1525" s="33" t="str">
        <f t="shared" si="46"/>
        <v>22-Dec-1966</v>
      </c>
      <c r="K1525" s="11">
        <f t="shared" si="47"/>
        <v>56</v>
      </c>
    </row>
    <row r="1526" spans="1:11" x14ac:dyDescent="0.25">
      <c r="A1526" s="11" t="s">
        <v>1557</v>
      </c>
      <c r="B1526" s="11">
        <v>1961</v>
      </c>
      <c r="C1526" s="11" t="s">
        <v>35</v>
      </c>
      <c r="D1526" s="29">
        <v>20</v>
      </c>
      <c r="E1526" s="11">
        <v>0</v>
      </c>
      <c r="F1526" s="20">
        <v>12950.07</v>
      </c>
      <c r="G1526" s="11" t="s">
        <v>12</v>
      </c>
      <c r="H1526" s="11" t="s">
        <v>16</v>
      </c>
      <c r="I1526" s="11" t="s">
        <v>23</v>
      </c>
      <c r="J1526" s="33" t="str">
        <f t="shared" si="46"/>
        <v>20-Aug-1961</v>
      </c>
      <c r="K1526" s="11">
        <f t="shared" si="47"/>
        <v>61</v>
      </c>
    </row>
    <row r="1527" spans="1:11" x14ac:dyDescent="0.25">
      <c r="A1527" s="11" t="s">
        <v>1558</v>
      </c>
      <c r="B1527" s="11">
        <v>1960</v>
      </c>
      <c r="C1527" s="11" t="s">
        <v>15</v>
      </c>
      <c r="D1527" s="29">
        <v>4</v>
      </c>
      <c r="E1527" s="11">
        <v>0</v>
      </c>
      <c r="F1527" s="20">
        <v>12957.12</v>
      </c>
      <c r="G1527" s="11" t="s">
        <v>12</v>
      </c>
      <c r="H1527" s="11" t="s">
        <v>16</v>
      </c>
      <c r="I1527" s="11" t="s">
        <v>42</v>
      </c>
      <c r="J1527" s="33" t="str">
        <f t="shared" si="46"/>
        <v>04-Nov-1960</v>
      </c>
      <c r="K1527" s="11">
        <f t="shared" si="47"/>
        <v>62</v>
      </c>
    </row>
    <row r="1528" spans="1:11" x14ac:dyDescent="0.25">
      <c r="A1528" s="11" t="s">
        <v>1559</v>
      </c>
      <c r="B1528" s="11">
        <v>1960</v>
      </c>
      <c r="C1528" s="11" t="s">
        <v>18</v>
      </c>
      <c r="D1528" s="29">
        <v>22</v>
      </c>
      <c r="E1528" s="11">
        <v>0</v>
      </c>
      <c r="F1528" s="20">
        <v>12979.36</v>
      </c>
      <c r="G1528" s="11" t="s">
        <v>12</v>
      </c>
      <c r="H1528" s="11" t="s">
        <v>16</v>
      </c>
      <c r="I1528" s="11" t="s">
        <v>42</v>
      </c>
      <c r="J1528" s="33" t="str">
        <f t="shared" si="46"/>
        <v>22-Jun-1960</v>
      </c>
      <c r="K1528" s="11">
        <f t="shared" si="47"/>
        <v>62</v>
      </c>
    </row>
    <row r="1529" spans="1:11" x14ac:dyDescent="0.25">
      <c r="A1529" s="11" t="s">
        <v>1560</v>
      </c>
      <c r="B1529" s="11">
        <v>1960</v>
      </c>
      <c r="C1529" s="11" t="s">
        <v>20</v>
      </c>
      <c r="D1529" s="29">
        <v>23</v>
      </c>
      <c r="E1529" s="11">
        <v>0</v>
      </c>
      <c r="F1529" s="20">
        <v>12981.35</v>
      </c>
      <c r="G1529" s="11" t="s">
        <v>12</v>
      </c>
      <c r="H1529" s="11" t="s">
        <v>12</v>
      </c>
      <c r="I1529" s="11" t="s">
        <v>13</v>
      </c>
      <c r="J1529" s="33" t="str">
        <f t="shared" si="46"/>
        <v>23-Sep-1960</v>
      </c>
      <c r="K1529" s="11">
        <f t="shared" si="47"/>
        <v>62</v>
      </c>
    </row>
    <row r="1530" spans="1:11" x14ac:dyDescent="0.25">
      <c r="A1530" s="11" t="s">
        <v>1561</v>
      </c>
      <c r="B1530" s="11">
        <v>1960</v>
      </c>
      <c r="C1530" s="11" t="s">
        <v>15</v>
      </c>
      <c r="D1530" s="29">
        <v>28</v>
      </c>
      <c r="E1530" s="11">
        <v>0</v>
      </c>
      <c r="F1530" s="20">
        <v>12982.87</v>
      </c>
      <c r="G1530" s="11" t="s">
        <v>12</v>
      </c>
      <c r="H1530" s="11" t="s">
        <v>16</v>
      </c>
      <c r="I1530" s="11" t="s">
        <v>13</v>
      </c>
      <c r="J1530" s="33" t="str">
        <f t="shared" si="46"/>
        <v>28-Nov-1960</v>
      </c>
      <c r="K1530" s="11">
        <f t="shared" si="47"/>
        <v>62</v>
      </c>
    </row>
    <row r="1531" spans="1:11" x14ac:dyDescent="0.25">
      <c r="A1531" s="11" t="s">
        <v>1562</v>
      </c>
      <c r="B1531" s="11">
        <v>1979</v>
      </c>
      <c r="C1531" s="11" t="s">
        <v>15</v>
      </c>
      <c r="D1531" s="29">
        <v>27</v>
      </c>
      <c r="E1531" s="11">
        <v>2</v>
      </c>
      <c r="F1531" s="20">
        <v>12994.12</v>
      </c>
      <c r="G1531" s="11" t="s">
        <v>12</v>
      </c>
      <c r="H1531" s="11" t="s">
        <v>11</v>
      </c>
      <c r="I1531" s="11" t="s">
        <v>535</v>
      </c>
      <c r="J1531" s="33" t="str">
        <f t="shared" si="46"/>
        <v>27-Nov-1979</v>
      </c>
      <c r="K1531" s="11">
        <f t="shared" si="47"/>
        <v>43</v>
      </c>
    </row>
    <row r="1532" spans="1:11" x14ac:dyDescent="0.25">
      <c r="A1532" s="11" t="s">
        <v>1563</v>
      </c>
      <c r="B1532" s="11">
        <v>1981</v>
      </c>
      <c r="C1532" s="11" t="s">
        <v>37</v>
      </c>
      <c r="D1532" s="29">
        <v>30</v>
      </c>
      <c r="E1532" s="11">
        <v>1</v>
      </c>
      <c r="F1532" s="20">
        <v>13002.91</v>
      </c>
      <c r="G1532" s="11" t="s">
        <v>12</v>
      </c>
      <c r="H1532" s="11" t="s">
        <v>16</v>
      </c>
      <c r="I1532" s="11" t="s">
        <v>23</v>
      </c>
      <c r="J1532" s="33" t="str">
        <f t="shared" si="46"/>
        <v>30-Oct-1981</v>
      </c>
      <c r="K1532" s="11">
        <f t="shared" si="47"/>
        <v>41</v>
      </c>
    </row>
    <row r="1533" spans="1:11" x14ac:dyDescent="0.25">
      <c r="A1533" s="11" t="s">
        <v>1564</v>
      </c>
      <c r="B1533" s="11">
        <v>1962</v>
      </c>
      <c r="C1533" s="11" t="s">
        <v>18</v>
      </c>
      <c r="D1533" s="29">
        <v>24</v>
      </c>
      <c r="E1533" s="11">
        <v>0</v>
      </c>
      <c r="F1533" s="20">
        <v>13004.95</v>
      </c>
      <c r="G1533" s="11" t="s">
        <v>12</v>
      </c>
      <c r="H1533" s="11" t="s">
        <v>16</v>
      </c>
      <c r="I1533" s="11" t="s">
        <v>23</v>
      </c>
      <c r="J1533" s="33" t="str">
        <f t="shared" si="46"/>
        <v>24-Jun-1962</v>
      </c>
      <c r="K1533" s="11">
        <f t="shared" si="47"/>
        <v>60</v>
      </c>
    </row>
    <row r="1534" spans="1:11" x14ac:dyDescent="0.25">
      <c r="A1534" s="11" t="s">
        <v>1565</v>
      </c>
      <c r="B1534" s="11">
        <v>1969</v>
      </c>
      <c r="C1534" s="11" t="s">
        <v>30</v>
      </c>
      <c r="D1534" s="29">
        <v>13</v>
      </c>
      <c r="E1534" s="11">
        <v>0</v>
      </c>
      <c r="F1534" s="20">
        <v>13008.07</v>
      </c>
      <c r="G1534" s="11" t="s">
        <v>12</v>
      </c>
      <c r="H1534" s="11" t="s">
        <v>12</v>
      </c>
      <c r="I1534" s="11" t="s">
        <v>23</v>
      </c>
      <c r="J1534" s="33" t="str">
        <f t="shared" si="46"/>
        <v>13-Dec-1969</v>
      </c>
      <c r="K1534" s="11">
        <f t="shared" si="47"/>
        <v>53</v>
      </c>
    </row>
    <row r="1535" spans="1:11" x14ac:dyDescent="0.25">
      <c r="A1535" s="11" t="s">
        <v>1566</v>
      </c>
      <c r="B1535" s="11">
        <v>1972</v>
      </c>
      <c r="C1535" s="11" t="s">
        <v>20</v>
      </c>
      <c r="D1535" s="29">
        <v>27</v>
      </c>
      <c r="E1535" s="11">
        <v>0</v>
      </c>
      <c r="F1535" s="20">
        <v>13010.86</v>
      </c>
      <c r="G1535" s="11" t="s">
        <v>12</v>
      </c>
      <c r="H1535" s="11" t="s">
        <v>11</v>
      </c>
      <c r="I1535" s="11" t="s">
        <v>23</v>
      </c>
      <c r="J1535" s="33" t="str">
        <f t="shared" si="46"/>
        <v>27-Sep-1972</v>
      </c>
      <c r="K1535" s="11">
        <f t="shared" si="47"/>
        <v>50</v>
      </c>
    </row>
    <row r="1536" spans="1:11" x14ac:dyDescent="0.25">
      <c r="A1536" s="11" t="s">
        <v>1567</v>
      </c>
      <c r="B1536" s="11">
        <v>1962</v>
      </c>
      <c r="C1536" s="11" t="s">
        <v>10</v>
      </c>
      <c r="D1536" s="29">
        <v>20</v>
      </c>
      <c r="E1536" s="11">
        <v>0</v>
      </c>
      <c r="F1536" s="20">
        <v>13012.21</v>
      </c>
      <c r="G1536" s="11" t="s">
        <v>12</v>
      </c>
      <c r="H1536" s="11" t="s">
        <v>16</v>
      </c>
      <c r="I1536" s="11" t="s">
        <v>23</v>
      </c>
      <c r="J1536" s="33" t="str">
        <f t="shared" si="46"/>
        <v>20-Jul-1962</v>
      </c>
      <c r="K1536" s="11">
        <f t="shared" si="47"/>
        <v>60</v>
      </c>
    </row>
    <row r="1537" spans="1:11" x14ac:dyDescent="0.25">
      <c r="A1537" s="11" t="s">
        <v>1568</v>
      </c>
      <c r="B1537" s="11">
        <v>1964</v>
      </c>
      <c r="C1537" s="11" t="s">
        <v>20</v>
      </c>
      <c r="D1537" s="29">
        <v>23</v>
      </c>
      <c r="E1537" s="11">
        <v>1</v>
      </c>
      <c r="F1537" s="20">
        <v>13019.16</v>
      </c>
      <c r="G1537" s="11" t="s">
        <v>12</v>
      </c>
      <c r="H1537" s="11" t="s">
        <v>16</v>
      </c>
      <c r="I1537" s="11" t="s">
        <v>247</v>
      </c>
      <c r="J1537" s="33" t="str">
        <f t="shared" si="46"/>
        <v>23-Sep-1964</v>
      </c>
      <c r="K1537" s="11">
        <f t="shared" si="47"/>
        <v>58</v>
      </c>
    </row>
    <row r="1538" spans="1:11" x14ac:dyDescent="0.25">
      <c r="A1538" s="11" t="s">
        <v>1569</v>
      </c>
      <c r="B1538" s="11">
        <v>1965</v>
      </c>
      <c r="C1538" s="11" t="s">
        <v>15</v>
      </c>
      <c r="D1538" s="29">
        <v>4</v>
      </c>
      <c r="E1538" s="11">
        <v>0</v>
      </c>
      <c r="F1538" s="20">
        <v>13023.93</v>
      </c>
      <c r="G1538" s="11" t="s">
        <v>12</v>
      </c>
      <c r="H1538" s="11" t="s">
        <v>11</v>
      </c>
      <c r="I1538" s="11" t="s">
        <v>200</v>
      </c>
      <c r="J1538" s="33" t="str">
        <f t="shared" ref="J1538:J1601" si="48">TEXT(CONCATENATE(D1538,C1538,B1538,),"DD-MMM-YYYY")</f>
        <v>04-Nov-1965</v>
      </c>
      <c r="K1538" s="11">
        <f t="shared" si="47"/>
        <v>57</v>
      </c>
    </row>
    <row r="1539" spans="1:11" x14ac:dyDescent="0.25">
      <c r="A1539" s="11" t="s">
        <v>1570</v>
      </c>
      <c r="B1539" s="11">
        <v>1961</v>
      </c>
      <c r="C1539" s="11" t="s">
        <v>15</v>
      </c>
      <c r="D1539" s="29">
        <v>9</v>
      </c>
      <c r="E1539" s="11">
        <v>0</v>
      </c>
      <c r="F1539" s="20">
        <v>13041.92</v>
      </c>
      <c r="G1539" s="11" t="s">
        <v>12</v>
      </c>
      <c r="H1539" s="11" t="s">
        <v>16</v>
      </c>
      <c r="I1539" s="11" t="s">
        <v>42</v>
      </c>
      <c r="J1539" s="33" t="str">
        <f t="shared" si="48"/>
        <v>09-Nov-1961</v>
      </c>
      <c r="K1539" s="11">
        <f t="shared" ref="K1539:K1602" si="49">DATEDIF(J1539, "2023-06-08", "Y")</f>
        <v>61</v>
      </c>
    </row>
    <row r="1540" spans="1:11" x14ac:dyDescent="0.25">
      <c r="A1540" s="11" t="s">
        <v>1571</v>
      </c>
      <c r="B1540" s="11">
        <v>1969</v>
      </c>
      <c r="C1540" s="11" t="s">
        <v>20</v>
      </c>
      <c r="D1540" s="29">
        <v>23</v>
      </c>
      <c r="E1540" s="11">
        <v>0</v>
      </c>
      <c r="F1540" s="20">
        <v>13044.41</v>
      </c>
      <c r="G1540" s="11" t="s">
        <v>12</v>
      </c>
      <c r="H1540" s="11" t="s">
        <v>16</v>
      </c>
      <c r="I1540" s="11" t="s">
        <v>23</v>
      </c>
      <c r="J1540" s="33" t="str">
        <f t="shared" si="48"/>
        <v>23-Sep-1969</v>
      </c>
      <c r="K1540" s="11">
        <f t="shared" si="49"/>
        <v>53</v>
      </c>
    </row>
    <row r="1541" spans="1:11" x14ac:dyDescent="0.25">
      <c r="A1541" s="11" t="s">
        <v>1572</v>
      </c>
      <c r="B1541" s="11">
        <v>1967</v>
      </c>
      <c r="C1541" s="11" t="s">
        <v>35</v>
      </c>
      <c r="D1541" s="29">
        <v>6</v>
      </c>
      <c r="E1541" s="11">
        <v>3</v>
      </c>
      <c r="F1541" s="20">
        <v>13047.33</v>
      </c>
      <c r="G1541" s="11" t="s">
        <v>12</v>
      </c>
      <c r="H1541" s="11" t="s">
        <v>12</v>
      </c>
      <c r="I1541" s="11" t="s">
        <v>247</v>
      </c>
      <c r="J1541" s="33" t="str">
        <f t="shared" si="48"/>
        <v>06-Aug-1967</v>
      </c>
      <c r="K1541" s="11">
        <f t="shared" si="49"/>
        <v>55</v>
      </c>
    </row>
    <row r="1542" spans="1:11" x14ac:dyDescent="0.25">
      <c r="A1542" s="11" t="s">
        <v>1573</v>
      </c>
      <c r="B1542" s="11">
        <v>1985</v>
      </c>
      <c r="C1542" s="11" t="s">
        <v>37</v>
      </c>
      <c r="D1542" s="29">
        <v>26</v>
      </c>
      <c r="E1542" s="11">
        <v>3</v>
      </c>
      <c r="F1542" s="20">
        <v>13051.22</v>
      </c>
      <c r="G1542" s="11" t="s">
        <v>12</v>
      </c>
      <c r="H1542" s="11" t="s">
        <v>16</v>
      </c>
      <c r="I1542" s="11" t="s">
        <v>535</v>
      </c>
      <c r="J1542" s="33" t="str">
        <f t="shared" si="48"/>
        <v>26-Oct-1985</v>
      </c>
      <c r="K1542" s="11">
        <f t="shared" si="49"/>
        <v>37</v>
      </c>
    </row>
    <row r="1543" spans="1:11" x14ac:dyDescent="0.25">
      <c r="A1543" s="11" t="s">
        <v>1574</v>
      </c>
      <c r="B1543" s="11">
        <v>1961</v>
      </c>
      <c r="C1543" s="11" t="s">
        <v>15</v>
      </c>
      <c r="D1543" s="29">
        <v>6</v>
      </c>
      <c r="E1543" s="11">
        <v>0</v>
      </c>
      <c r="F1543" s="20">
        <v>13063.88</v>
      </c>
      <c r="G1543" s="11" t="s">
        <v>12</v>
      </c>
      <c r="H1543" s="11" t="s">
        <v>11</v>
      </c>
      <c r="I1543" s="11" t="s">
        <v>42</v>
      </c>
      <c r="J1543" s="33" t="str">
        <f t="shared" si="48"/>
        <v>06-Nov-1961</v>
      </c>
      <c r="K1543" s="11">
        <f t="shared" si="49"/>
        <v>61</v>
      </c>
    </row>
    <row r="1544" spans="1:11" x14ac:dyDescent="0.25">
      <c r="A1544" s="11" t="s">
        <v>1575</v>
      </c>
      <c r="B1544" s="11">
        <v>1978</v>
      </c>
      <c r="C1544" s="11" t="s">
        <v>10</v>
      </c>
      <c r="D1544" s="29">
        <v>17</v>
      </c>
      <c r="E1544" s="11">
        <v>2</v>
      </c>
      <c r="F1544" s="20">
        <v>13101.74</v>
      </c>
      <c r="G1544" s="11" t="s">
        <v>12</v>
      </c>
      <c r="H1544" s="11" t="s">
        <v>11</v>
      </c>
      <c r="I1544" s="11" t="s">
        <v>535</v>
      </c>
      <c r="J1544" s="33" t="str">
        <f t="shared" si="48"/>
        <v>17-Jul-1978</v>
      </c>
      <c r="K1544" s="11">
        <f t="shared" si="49"/>
        <v>44</v>
      </c>
    </row>
    <row r="1545" spans="1:11" x14ac:dyDescent="0.25">
      <c r="A1545" s="11" t="s">
        <v>1576</v>
      </c>
      <c r="B1545" s="11">
        <v>1971</v>
      </c>
      <c r="C1545" s="11" t="s">
        <v>37</v>
      </c>
      <c r="D1545" s="29">
        <v>30</v>
      </c>
      <c r="E1545" s="11">
        <v>0</v>
      </c>
      <c r="F1545" s="20">
        <v>13110.79</v>
      </c>
      <c r="G1545" s="11" t="s">
        <v>12</v>
      </c>
      <c r="H1545" s="11" t="s">
        <v>11</v>
      </c>
      <c r="I1545" s="11" t="s">
        <v>42</v>
      </c>
      <c r="J1545" s="33" t="str">
        <f t="shared" si="48"/>
        <v>30-Oct-1971</v>
      </c>
      <c r="K1545" s="11">
        <f t="shared" si="49"/>
        <v>51</v>
      </c>
    </row>
    <row r="1546" spans="1:11" x14ac:dyDescent="0.25">
      <c r="A1546" s="11" t="s">
        <v>1577</v>
      </c>
      <c r="B1546" s="11">
        <v>1962</v>
      </c>
      <c r="C1546" s="11" t="s">
        <v>35</v>
      </c>
      <c r="D1546" s="29">
        <v>2</v>
      </c>
      <c r="E1546" s="11">
        <v>1</v>
      </c>
      <c r="F1546" s="20">
        <v>13112.6</v>
      </c>
      <c r="G1546" s="11" t="s">
        <v>12</v>
      </c>
      <c r="H1546" s="11" t="s">
        <v>12</v>
      </c>
      <c r="I1546" s="11" t="s">
        <v>23</v>
      </c>
      <c r="J1546" s="33" t="str">
        <f t="shared" si="48"/>
        <v>02-Aug-1962</v>
      </c>
      <c r="K1546" s="11">
        <f t="shared" si="49"/>
        <v>60</v>
      </c>
    </row>
    <row r="1547" spans="1:11" x14ac:dyDescent="0.25">
      <c r="A1547" s="11" t="s">
        <v>1578</v>
      </c>
      <c r="B1547" s="11">
        <v>1992</v>
      </c>
      <c r="C1547" s="11" t="s">
        <v>35</v>
      </c>
      <c r="D1547" s="29">
        <v>12</v>
      </c>
      <c r="E1547" s="11">
        <v>0</v>
      </c>
      <c r="F1547" s="20">
        <v>13113.51</v>
      </c>
      <c r="G1547" s="11" t="s">
        <v>12</v>
      </c>
      <c r="H1547" s="11" t="s">
        <v>11</v>
      </c>
      <c r="I1547" s="11" t="s">
        <v>535</v>
      </c>
      <c r="J1547" s="33" t="str">
        <f t="shared" si="48"/>
        <v>12-Aug-1992</v>
      </c>
      <c r="K1547" s="11">
        <f t="shared" si="49"/>
        <v>30</v>
      </c>
    </row>
    <row r="1548" spans="1:11" x14ac:dyDescent="0.25">
      <c r="A1548" s="11" t="s">
        <v>1579</v>
      </c>
      <c r="B1548" s="11">
        <v>1963</v>
      </c>
      <c r="C1548" s="11" t="s">
        <v>20</v>
      </c>
      <c r="D1548" s="29">
        <v>14</v>
      </c>
      <c r="E1548" s="11">
        <v>0</v>
      </c>
      <c r="F1548" s="20">
        <v>13116.84</v>
      </c>
      <c r="G1548" s="11" t="s">
        <v>12</v>
      </c>
      <c r="H1548" s="11" t="s">
        <v>16</v>
      </c>
      <c r="I1548" s="11" t="s">
        <v>23</v>
      </c>
      <c r="J1548" s="33" t="str">
        <f t="shared" si="48"/>
        <v>14-Sep-1963</v>
      </c>
      <c r="K1548" s="11">
        <f t="shared" si="49"/>
        <v>59</v>
      </c>
    </row>
    <row r="1549" spans="1:11" x14ac:dyDescent="0.25">
      <c r="A1549" s="11" t="s">
        <v>1580</v>
      </c>
      <c r="B1549" s="11">
        <v>1999</v>
      </c>
      <c r="C1549" s="11" t="s">
        <v>35</v>
      </c>
      <c r="D1549" s="29">
        <v>16</v>
      </c>
      <c r="E1549" s="11">
        <v>0</v>
      </c>
      <c r="F1549" s="20">
        <v>13126.68</v>
      </c>
      <c r="G1549" s="11" t="s">
        <v>12</v>
      </c>
      <c r="H1549" s="11" t="s">
        <v>12</v>
      </c>
      <c r="I1549" s="11" t="s">
        <v>42</v>
      </c>
      <c r="J1549" s="33" t="str">
        <f t="shared" si="48"/>
        <v>16-Aug-1999</v>
      </c>
      <c r="K1549" s="11">
        <f t="shared" si="49"/>
        <v>23</v>
      </c>
    </row>
    <row r="1550" spans="1:11" x14ac:dyDescent="0.25">
      <c r="A1550" s="11" t="s">
        <v>1581</v>
      </c>
      <c r="B1550" s="11">
        <v>1961</v>
      </c>
      <c r="C1550" s="11" t="s">
        <v>20</v>
      </c>
      <c r="D1550" s="29">
        <v>7</v>
      </c>
      <c r="E1550" s="11">
        <v>0</v>
      </c>
      <c r="F1550" s="20">
        <v>13129.6</v>
      </c>
      <c r="G1550" s="11" t="s">
        <v>12</v>
      </c>
      <c r="H1550" s="11" t="s">
        <v>11</v>
      </c>
      <c r="I1550" s="11" t="s">
        <v>356</v>
      </c>
      <c r="J1550" s="33" t="str">
        <f t="shared" si="48"/>
        <v>07-Sep-1961</v>
      </c>
      <c r="K1550" s="11">
        <f t="shared" si="49"/>
        <v>61</v>
      </c>
    </row>
    <row r="1551" spans="1:11" x14ac:dyDescent="0.25">
      <c r="A1551" s="11" t="s">
        <v>1582</v>
      </c>
      <c r="B1551" s="11">
        <v>1961</v>
      </c>
      <c r="C1551" s="11" t="s">
        <v>30</v>
      </c>
      <c r="D1551" s="29">
        <v>6</v>
      </c>
      <c r="E1551" s="11">
        <v>0</v>
      </c>
      <c r="F1551" s="20">
        <v>13143.34</v>
      </c>
      <c r="G1551" s="11" t="s">
        <v>12</v>
      </c>
      <c r="H1551" s="11" t="s">
        <v>11</v>
      </c>
      <c r="I1551" s="11" t="s">
        <v>516</v>
      </c>
      <c r="J1551" s="33" t="str">
        <f t="shared" si="48"/>
        <v>06-Dec-1961</v>
      </c>
      <c r="K1551" s="11">
        <f t="shared" si="49"/>
        <v>61</v>
      </c>
    </row>
    <row r="1552" spans="1:11" x14ac:dyDescent="0.25">
      <c r="A1552" s="11" t="s">
        <v>1583</v>
      </c>
      <c r="B1552" s="11">
        <v>1961</v>
      </c>
      <c r="C1552" s="11" t="s">
        <v>30</v>
      </c>
      <c r="D1552" s="29">
        <v>6</v>
      </c>
      <c r="E1552" s="11">
        <v>0</v>
      </c>
      <c r="F1552" s="20">
        <v>13143.86</v>
      </c>
      <c r="G1552" s="11" t="s">
        <v>12</v>
      </c>
      <c r="H1552" s="11" t="s">
        <v>11</v>
      </c>
      <c r="I1552" s="11" t="s">
        <v>168</v>
      </c>
      <c r="J1552" s="33" t="str">
        <f t="shared" si="48"/>
        <v>06-Dec-1961</v>
      </c>
      <c r="K1552" s="11">
        <f t="shared" si="49"/>
        <v>61</v>
      </c>
    </row>
    <row r="1553" spans="1:11" x14ac:dyDescent="0.25">
      <c r="A1553" s="11" t="s">
        <v>1584</v>
      </c>
      <c r="B1553" s="11">
        <v>1962</v>
      </c>
      <c r="C1553" s="11" t="s">
        <v>35</v>
      </c>
      <c r="D1553" s="29">
        <v>5</v>
      </c>
      <c r="E1553" s="11">
        <v>0</v>
      </c>
      <c r="F1553" s="20">
        <v>13204.29</v>
      </c>
      <c r="G1553" s="11" t="s">
        <v>12</v>
      </c>
      <c r="H1553" s="11" t="s">
        <v>16</v>
      </c>
      <c r="I1553" s="11" t="s">
        <v>247</v>
      </c>
      <c r="J1553" s="33" t="str">
        <f t="shared" si="48"/>
        <v>05-Aug-1962</v>
      </c>
      <c r="K1553" s="11">
        <f t="shared" si="49"/>
        <v>60</v>
      </c>
    </row>
    <row r="1554" spans="1:11" x14ac:dyDescent="0.25">
      <c r="A1554" s="11" t="s">
        <v>1585</v>
      </c>
      <c r="B1554" s="11">
        <v>1982</v>
      </c>
      <c r="C1554" s="11" t="s">
        <v>37</v>
      </c>
      <c r="D1554" s="29">
        <v>15</v>
      </c>
      <c r="E1554" s="11">
        <v>3</v>
      </c>
      <c r="F1554" s="20">
        <v>13214.43</v>
      </c>
      <c r="G1554" s="11" t="s">
        <v>12</v>
      </c>
      <c r="H1554" s="11" t="s">
        <v>11</v>
      </c>
      <c r="I1554" s="11" t="s">
        <v>23</v>
      </c>
      <c r="J1554" s="33" t="str">
        <f t="shared" si="48"/>
        <v>15-Oct-1982</v>
      </c>
      <c r="K1554" s="11">
        <f t="shared" si="49"/>
        <v>40</v>
      </c>
    </row>
    <row r="1555" spans="1:11" x14ac:dyDescent="0.25">
      <c r="A1555" s="11" t="s">
        <v>1586</v>
      </c>
      <c r="B1555" s="11">
        <v>1962</v>
      </c>
      <c r="C1555" s="11" t="s">
        <v>30</v>
      </c>
      <c r="D1555" s="29">
        <v>7</v>
      </c>
      <c r="E1555" s="11">
        <v>0</v>
      </c>
      <c r="F1555" s="20">
        <v>13217.09</v>
      </c>
      <c r="G1555" s="11" t="s">
        <v>12</v>
      </c>
      <c r="H1555" s="11" t="s">
        <v>16</v>
      </c>
      <c r="I1555" s="11" t="s">
        <v>247</v>
      </c>
      <c r="J1555" s="33" t="str">
        <f t="shared" si="48"/>
        <v>07-Dec-1962</v>
      </c>
      <c r="K1555" s="11">
        <f t="shared" si="49"/>
        <v>60</v>
      </c>
    </row>
    <row r="1556" spans="1:11" x14ac:dyDescent="0.25">
      <c r="A1556" s="11" t="s">
        <v>1587</v>
      </c>
      <c r="B1556" s="11">
        <v>1965</v>
      </c>
      <c r="C1556" s="11" t="s">
        <v>15</v>
      </c>
      <c r="D1556" s="29">
        <v>13</v>
      </c>
      <c r="E1556" s="11">
        <v>2</v>
      </c>
      <c r="F1556" s="20">
        <v>13224.06</v>
      </c>
      <c r="G1556" s="11" t="s">
        <v>12</v>
      </c>
      <c r="H1556" s="11" t="s">
        <v>12</v>
      </c>
      <c r="I1556" s="11" t="s">
        <v>247</v>
      </c>
      <c r="J1556" s="33" t="str">
        <f t="shared" si="48"/>
        <v>13-Nov-1965</v>
      </c>
      <c r="K1556" s="11">
        <f t="shared" si="49"/>
        <v>57</v>
      </c>
    </row>
    <row r="1557" spans="1:11" x14ac:dyDescent="0.25">
      <c r="A1557" s="11" t="s">
        <v>1588</v>
      </c>
      <c r="B1557" s="11">
        <v>1962</v>
      </c>
      <c r="C1557" s="11" t="s">
        <v>15</v>
      </c>
      <c r="D1557" s="29">
        <v>24</v>
      </c>
      <c r="E1557" s="11">
        <v>1</v>
      </c>
      <c r="F1557" s="20">
        <v>13224.69</v>
      </c>
      <c r="G1557" s="11" t="s">
        <v>12</v>
      </c>
      <c r="H1557" s="11" t="s">
        <v>11</v>
      </c>
      <c r="I1557" s="11" t="s">
        <v>42</v>
      </c>
      <c r="J1557" s="33" t="str">
        <f t="shared" si="48"/>
        <v>24-Nov-1962</v>
      </c>
      <c r="K1557" s="11">
        <f t="shared" si="49"/>
        <v>60</v>
      </c>
    </row>
    <row r="1558" spans="1:11" x14ac:dyDescent="0.25">
      <c r="A1558" s="11" t="s">
        <v>1589</v>
      </c>
      <c r="B1558" s="11">
        <v>1962</v>
      </c>
      <c r="C1558" s="11" t="s">
        <v>37</v>
      </c>
      <c r="D1558" s="29">
        <v>11</v>
      </c>
      <c r="E1558" s="11">
        <v>0</v>
      </c>
      <c r="F1558" s="20">
        <v>13228.85</v>
      </c>
      <c r="G1558" s="11" t="s">
        <v>12</v>
      </c>
      <c r="H1558" s="11" t="s">
        <v>12</v>
      </c>
      <c r="I1558" s="11" t="s">
        <v>249</v>
      </c>
      <c r="J1558" s="33" t="str">
        <f t="shared" si="48"/>
        <v>11-Oct-1962</v>
      </c>
      <c r="K1558" s="11">
        <f t="shared" si="49"/>
        <v>60</v>
      </c>
    </row>
    <row r="1559" spans="1:11" x14ac:dyDescent="0.25">
      <c r="A1559" s="11" t="s">
        <v>1590</v>
      </c>
      <c r="B1559" s="11">
        <v>1994</v>
      </c>
      <c r="C1559" s="11" t="s">
        <v>10</v>
      </c>
      <c r="D1559" s="29">
        <v>1</v>
      </c>
      <c r="E1559" s="11">
        <v>0</v>
      </c>
      <c r="F1559" s="20">
        <v>13292.52</v>
      </c>
      <c r="G1559" s="11" t="s">
        <v>12</v>
      </c>
      <c r="H1559" s="11" t="s">
        <v>12</v>
      </c>
      <c r="I1559" s="11" t="s">
        <v>23</v>
      </c>
      <c r="J1559" s="33" t="str">
        <f t="shared" si="48"/>
        <v>01-Jul-1994</v>
      </c>
      <c r="K1559" s="11">
        <f t="shared" si="49"/>
        <v>28</v>
      </c>
    </row>
    <row r="1560" spans="1:11" x14ac:dyDescent="0.25">
      <c r="A1560" s="11" t="s">
        <v>1591</v>
      </c>
      <c r="B1560" s="11">
        <v>1976</v>
      </c>
      <c r="C1560" s="11" t="s">
        <v>35</v>
      </c>
      <c r="D1560" s="29">
        <v>23</v>
      </c>
      <c r="E1560" s="11">
        <v>2</v>
      </c>
      <c r="F1560" s="20">
        <v>13333.71</v>
      </c>
      <c r="G1560" s="11" t="s">
        <v>12</v>
      </c>
      <c r="H1560" s="11" t="s">
        <v>11</v>
      </c>
      <c r="I1560" s="11" t="s">
        <v>23</v>
      </c>
      <c r="J1560" s="33" t="str">
        <f t="shared" si="48"/>
        <v>23-Aug-1976</v>
      </c>
      <c r="K1560" s="11">
        <f t="shared" si="49"/>
        <v>46</v>
      </c>
    </row>
    <row r="1561" spans="1:11" x14ac:dyDescent="0.25">
      <c r="A1561" s="11" t="s">
        <v>1592</v>
      </c>
      <c r="B1561" s="11">
        <v>1960</v>
      </c>
      <c r="C1561" s="11" t="s">
        <v>15</v>
      </c>
      <c r="D1561" s="29">
        <v>11</v>
      </c>
      <c r="E1561" s="11">
        <v>0</v>
      </c>
      <c r="F1561" s="20">
        <v>13352.1</v>
      </c>
      <c r="G1561" s="11" t="s">
        <v>12</v>
      </c>
      <c r="H1561" s="11" t="s">
        <v>16</v>
      </c>
      <c r="I1561" s="11" t="s">
        <v>23</v>
      </c>
      <c r="J1561" s="33" t="str">
        <f t="shared" si="48"/>
        <v>11-Nov-1960</v>
      </c>
      <c r="K1561" s="11">
        <f t="shared" si="49"/>
        <v>62</v>
      </c>
    </row>
    <row r="1562" spans="1:11" x14ac:dyDescent="0.25">
      <c r="A1562" s="11" t="s">
        <v>1593</v>
      </c>
      <c r="B1562" s="11">
        <v>1990</v>
      </c>
      <c r="C1562" s="11" t="s">
        <v>37</v>
      </c>
      <c r="D1562" s="29">
        <v>2</v>
      </c>
      <c r="E1562" s="11">
        <v>3</v>
      </c>
      <c r="F1562" s="20">
        <v>13360.94</v>
      </c>
      <c r="G1562" s="11" t="s">
        <v>12</v>
      </c>
      <c r="H1562" s="11" t="s">
        <v>16</v>
      </c>
      <c r="I1562" s="11" t="s">
        <v>23</v>
      </c>
      <c r="J1562" s="33" t="str">
        <f t="shared" si="48"/>
        <v>02-Oct-1990</v>
      </c>
      <c r="K1562" s="11">
        <f t="shared" si="49"/>
        <v>32</v>
      </c>
    </row>
    <row r="1563" spans="1:11" x14ac:dyDescent="0.25">
      <c r="A1563" s="11" t="s">
        <v>1594</v>
      </c>
      <c r="B1563" s="11">
        <v>1964</v>
      </c>
      <c r="C1563" s="11" t="s">
        <v>20</v>
      </c>
      <c r="D1563" s="29">
        <v>24</v>
      </c>
      <c r="E1563" s="11">
        <v>0</v>
      </c>
      <c r="F1563" s="20">
        <v>13375.76</v>
      </c>
      <c r="G1563" s="11" t="s">
        <v>12</v>
      </c>
      <c r="H1563" s="11" t="s">
        <v>11</v>
      </c>
      <c r="I1563" s="11" t="s">
        <v>200</v>
      </c>
      <c r="J1563" s="33" t="str">
        <f t="shared" si="48"/>
        <v>24-Sep-1964</v>
      </c>
      <c r="K1563" s="11">
        <f t="shared" si="49"/>
        <v>58</v>
      </c>
    </row>
    <row r="1564" spans="1:11" x14ac:dyDescent="0.25">
      <c r="A1564" s="11" t="s">
        <v>1595</v>
      </c>
      <c r="B1564" s="11">
        <v>1979</v>
      </c>
      <c r="C1564" s="11" t="s">
        <v>20</v>
      </c>
      <c r="D1564" s="29">
        <v>30</v>
      </c>
      <c r="E1564" s="11">
        <v>2</v>
      </c>
      <c r="F1564" s="20">
        <v>13377.41</v>
      </c>
      <c r="G1564" s="11" t="s">
        <v>12</v>
      </c>
      <c r="H1564" s="11" t="s">
        <v>12</v>
      </c>
      <c r="I1564" s="11" t="s">
        <v>535</v>
      </c>
      <c r="J1564" s="33" t="str">
        <f t="shared" si="48"/>
        <v>30-Sep-1979</v>
      </c>
      <c r="K1564" s="11">
        <f t="shared" si="49"/>
        <v>43</v>
      </c>
    </row>
    <row r="1565" spans="1:11" x14ac:dyDescent="0.25">
      <c r="A1565" s="11" t="s">
        <v>1596</v>
      </c>
      <c r="B1565" s="11">
        <v>1984</v>
      </c>
      <c r="C1565" s="11" t="s">
        <v>18</v>
      </c>
      <c r="D1565" s="29">
        <v>6</v>
      </c>
      <c r="E1565" s="11">
        <v>3</v>
      </c>
      <c r="F1565" s="20">
        <v>13383.67</v>
      </c>
      <c r="G1565" s="11" t="s">
        <v>12</v>
      </c>
      <c r="H1565" s="11" t="s">
        <v>11</v>
      </c>
      <c r="I1565" s="11" t="s">
        <v>249</v>
      </c>
      <c r="J1565" s="33" t="str">
        <f t="shared" si="48"/>
        <v>06-Jun-1984</v>
      </c>
      <c r="K1565" s="11">
        <f t="shared" si="49"/>
        <v>39</v>
      </c>
    </row>
    <row r="1566" spans="1:11" x14ac:dyDescent="0.25">
      <c r="A1566" s="11" t="s">
        <v>1597</v>
      </c>
      <c r="B1566" s="11">
        <v>1959</v>
      </c>
      <c r="C1566" s="11" t="s">
        <v>30</v>
      </c>
      <c r="D1566" s="29">
        <v>9</v>
      </c>
      <c r="E1566" s="11">
        <v>0</v>
      </c>
      <c r="F1566" s="20">
        <v>13390.56</v>
      </c>
      <c r="G1566" s="11" t="s">
        <v>12</v>
      </c>
      <c r="H1566" s="11" t="s">
        <v>12</v>
      </c>
      <c r="I1566" s="11" t="s">
        <v>42</v>
      </c>
      <c r="J1566" s="33" t="str">
        <f t="shared" si="48"/>
        <v>09-Dec-1959</v>
      </c>
      <c r="K1566" s="11">
        <f t="shared" si="49"/>
        <v>63</v>
      </c>
    </row>
    <row r="1567" spans="1:11" x14ac:dyDescent="0.25">
      <c r="A1567" s="11" t="s">
        <v>1598</v>
      </c>
      <c r="B1567" s="11">
        <v>1959</v>
      </c>
      <c r="C1567" s="11" t="s">
        <v>15</v>
      </c>
      <c r="D1567" s="29">
        <v>25</v>
      </c>
      <c r="E1567" s="11">
        <v>0</v>
      </c>
      <c r="F1567" s="20">
        <v>13393.76</v>
      </c>
      <c r="G1567" s="11" t="s">
        <v>12</v>
      </c>
      <c r="H1567" s="11" t="s">
        <v>16</v>
      </c>
      <c r="I1567" s="11" t="s">
        <v>42</v>
      </c>
      <c r="J1567" s="33" t="str">
        <f t="shared" si="48"/>
        <v>25-Nov-1959</v>
      </c>
      <c r="K1567" s="11">
        <f t="shared" si="49"/>
        <v>63</v>
      </c>
    </row>
    <row r="1568" spans="1:11" x14ac:dyDescent="0.25">
      <c r="A1568" s="11" t="s">
        <v>1599</v>
      </c>
      <c r="B1568" s="11">
        <v>1959</v>
      </c>
      <c r="C1568" s="11" t="s">
        <v>30</v>
      </c>
      <c r="D1568" s="29">
        <v>20</v>
      </c>
      <c r="E1568" s="11">
        <v>0</v>
      </c>
      <c r="F1568" s="20">
        <v>13405.39</v>
      </c>
      <c r="G1568" s="11" t="s">
        <v>12</v>
      </c>
      <c r="H1568" s="11" t="s">
        <v>12</v>
      </c>
      <c r="I1568" s="11" t="s">
        <v>13</v>
      </c>
      <c r="J1568" s="33" t="str">
        <f t="shared" si="48"/>
        <v>20-Dec-1959</v>
      </c>
      <c r="K1568" s="11">
        <f t="shared" si="49"/>
        <v>63</v>
      </c>
    </row>
    <row r="1569" spans="1:11" x14ac:dyDescent="0.25">
      <c r="A1569" s="11" t="s">
        <v>1600</v>
      </c>
      <c r="B1569" s="11">
        <v>1992</v>
      </c>
      <c r="C1569" s="11" t="s">
        <v>30</v>
      </c>
      <c r="D1569" s="29">
        <v>19</v>
      </c>
      <c r="E1569" s="11">
        <v>0</v>
      </c>
      <c r="F1569" s="20">
        <v>13412.97</v>
      </c>
      <c r="G1569" s="11" t="s">
        <v>12</v>
      </c>
      <c r="H1569" s="11" t="s">
        <v>12</v>
      </c>
      <c r="I1569" s="11" t="s">
        <v>249</v>
      </c>
      <c r="J1569" s="33" t="str">
        <f t="shared" si="48"/>
        <v>19-Dec-1992</v>
      </c>
      <c r="K1569" s="11">
        <f t="shared" si="49"/>
        <v>30</v>
      </c>
    </row>
    <row r="1570" spans="1:11" x14ac:dyDescent="0.25">
      <c r="A1570" s="11" t="s">
        <v>1601</v>
      </c>
      <c r="B1570" s="11">
        <v>1961</v>
      </c>
      <c r="C1570" s="11" t="s">
        <v>10</v>
      </c>
      <c r="D1570" s="29">
        <v>22</v>
      </c>
      <c r="E1570" s="11">
        <v>0</v>
      </c>
      <c r="F1570" s="20">
        <v>13415.04</v>
      </c>
      <c r="G1570" s="11" t="s">
        <v>12</v>
      </c>
      <c r="H1570" s="11" t="s">
        <v>11</v>
      </c>
      <c r="I1570" s="11" t="s">
        <v>23</v>
      </c>
      <c r="J1570" s="33" t="str">
        <f t="shared" si="48"/>
        <v>22-Jul-1961</v>
      </c>
      <c r="K1570" s="11">
        <f t="shared" si="49"/>
        <v>61</v>
      </c>
    </row>
    <row r="1571" spans="1:11" x14ac:dyDescent="0.25">
      <c r="A1571" s="11" t="s">
        <v>1602</v>
      </c>
      <c r="B1571" s="11">
        <v>1994</v>
      </c>
      <c r="C1571" s="11" t="s">
        <v>18</v>
      </c>
      <c r="D1571" s="29">
        <v>17</v>
      </c>
      <c r="E1571" s="11">
        <v>0</v>
      </c>
      <c r="F1571" s="20">
        <v>13417.05</v>
      </c>
      <c r="G1571" s="11" t="s">
        <v>12</v>
      </c>
      <c r="H1571" s="11" t="s">
        <v>12</v>
      </c>
      <c r="I1571" s="11" t="s">
        <v>23</v>
      </c>
      <c r="J1571" s="33" t="str">
        <f t="shared" si="48"/>
        <v>17-Jun-1994</v>
      </c>
      <c r="K1571" s="11">
        <f t="shared" si="49"/>
        <v>28</v>
      </c>
    </row>
    <row r="1572" spans="1:11" x14ac:dyDescent="0.25">
      <c r="A1572" s="11" t="s">
        <v>1603</v>
      </c>
      <c r="B1572" s="11">
        <v>1961</v>
      </c>
      <c r="C1572" s="11" t="s">
        <v>15</v>
      </c>
      <c r="D1572" s="29">
        <v>3</v>
      </c>
      <c r="E1572" s="11">
        <v>0</v>
      </c>
      <c r="F1572" s="20">
        <v>13429.04</v>
      </c>
      <c r="G1572" s="11" t="s">
        <v>12</v>
      </c>
      <c r="H1572" s="11" t="s">
        <v>12</v>
      </c>
      <c r="I1572" s="11" t="s">
        <v>23</v>
      </c>
      <c r="J1572" s="33" t="str">
        <f t="shared" si="48"/>
        <v>03-Nov-1961</v>
      </c>
      <c r="K1572" s="11">
        <f t="shared" si="49"/>
        <v>61</v>
      </c>
    </row>
    <row r="1573" spans="1:11" x14ac:dyDescent="0.25">
      <c r="A1573" s="11" t="s">
        <v>1604</v>
      </c>
      <c r="B1573" s="11">
        <v>1966</v>
      </c>
      <c r="C1573" s="11" t="s">
        <v>15</v>
      </c>
      <c r="D1573" s="29">
        <v>14</v>
      </c>
      <c r="E1573" s="11">
        <v>3</v>
      </c>
      <c r="F1573" s="20">
        <v>13430.27</v>
      </c>
      <c r="G1573" s="11" t="s">
        <v>12</v>
      </c>
      <c r="H1573" s="11" t="s">
        <v>12</v>
      </c>
      <c r="I1573" s="11" t="s">
        <v>247</v>
      </c>
      <c r="J1573" s="33" t="str">
        <f t="shared" si="48"/>
        <v>14-Nov-1966</v>
      </c>
      <c r="K1573" s="11">
        <f t="shared" si="49"/>
        <v>56</v>
      </c>
    </row>
    <row r="1574" spans="1:11" x14ac:dyDescent="0.25">
      <c r="A1574" s="11" t="s">
        <v>1605</v>
      </c>
      <c r="B1574" s="11">
        <v>1975</v>
      </c>
      <c r="C1574" s="11" t="s">
        <v>18</v>
      </c>
      <c r="D1574" s="29">
        <v>29</v>
      </c>
      <c r="E1574" s="11">
        <v>1</v>
      </c>
      <c r="F1574" s="20">
        <v>13440.7</v>
      </c>
      <c r="G1574" s="11" t="s">
        <v>12</v>
      </c>
      <c r="H1574" s="11" t="s">
        <v>11</v>
      </c>
      <c r="I1574" s="11" t="s">
        <v>23</v>
      </c>
      <c r="J1574" s="33" t="str">
        <f t="shared" si="48"/>
        <v>29-Jun-1975</v>
      </c>
      <c r="K1574" s="11">
        <f t="shared" si="49"/>
        <v>47</v>
      </c>
    </row>
    <row r="1575" spans="1:11" x14ac:dyDescent="0.25">
      <c r="A1575" s="11" t="s">
        <v>1606</v>
      </c>
      <c r="B1575" s="11">
        <v>1960</v>
      </c>
      <c r="C1575" s="11" t="s">
        <v>35</v>
      </c>
      <c r="D1575" s="29">
        <v>13</v>
      </c>
      <c r="E1575" s="11">
        <v>0</v>
      </c>
      <c r="F1575" s="20">
        <v>13451.12</v>
      </c>
      <c r="G1575" s="11" t="s">
        <v>12</v>
      </c>
      <c r="H1575" s="11" t="s">
        <v>16</v>
      </c>
      <c r="I1575" s="11" t="s">
        <v>42</v>
      </c>
      <c r="J1575" s="33" t="str">
        <f t="shared" si="48"/>
        <v>13-Aug-1960</v>
      </c>
      <c r="K1575" s="11">
        <f t="shared" si="49"/>
        <v>62</v>
      </c>
    </row>
    <row r="1576" spans="1:11" x14ac:dyDescent="0.25">
      <c r="A1576" s="11" t="s">
        <v>1607</v>
      </c>
      <c r="B1576" s="11">
        <v>1960</v>
      </c>
      <c r="C1576" s="11" t="s">
        <v>10</v>
      </c>
      <c r="D1576" s="29">
        <v>11</v>
      </c>
      <c r="E1576" s="11">
        <v>0</v>
      </c>
      <c r="F1576" s="20">
        <v>13457.96</v>
      </c>
      <c r="G1576" s="11" t="s">
        <v>12</v>
      </c>
      <c r="H1576" s="11" t="s">
        <v>16</v>
      </c>
      <c r="I1576" s="11" t="s">
        <v>13</v>
      </c>
      <c r="J1576" s="33" t="str">
        <f t="shared" si="48"/>
        <v>11-Jul-1960</v>
      </c>
      <c r="K1576" s="11">
        <f t="shared" si="49"/>
        <v>62</v>
      </c>
    </row>
    <row r="1577" spans="1:11" x14ac:dyDescent="0.25">
      <c r="A1577" s="11" t="s">
        <v>1608</v>
      </c>
      <c r="B1577" s="11">
        <v>1960</v>
      </c>
      <c r="C1577" s="11" t="s">
        <v>30</v>
      </c>
      <c r="D1577" s="29">
        <v>16</v>
      </c>
      <c r="E1577" s="11">
        <v>0</v>
      </c>
      <c r="F1577" s="20">
        <v>13462.52</v>
      </c>
      <c r="G1577" s="11" t="s">
        <v>12</v>
      </c>
      <c r="H1577" s="11" t="s">
        <v>11</v>
      </c>
      <c r="I1577" s="11" t="s">
        <v>42</v>
      </c>
      <c r="J1577" s="33" t="str">
        <f t="shared" si="48"/>
        <v>16-Dec-1960</v>
      </c>
      <c r="K1577" s="11">
        <f t="shared" si="49"/>
        <v>62</v>
      </c>
    </row>
    <row r="1578" spans="1:11" x14ac:dyDescent="0.25">
      <c r="A1578" s="11" t="s">
        <v>1609</v>
      </c>
      <c r="B1578" s="11">
        <v>1985</v>
      </c>
      <c r="C1578" s="11" t="s">
        <v>35</v>
      </c>
      <c r="D1578" s="29">
        <v>19</v>
      </c>
      <c r="E1578" s="11">
        <v>3</v>
      </c>
      <c r="F1578" s="20">
        <v>13465.8</v>
      </c>
      <c r="G1578" s="11" t="s">
        <v>12</v>
      </c>
      <c r="H1578" s="11" t="s">
        <v>16</v>
      </c>
      <c r="I1578" s="11" t="s">
        <v>23</v>
      </c>
      <c r="J1578" s="33" t="str">
        <f t="shared" si="48"/>
        <v>19-Aug-1985</v>
      </c>
      <c r="K1578" s="11">
        <f t="shared" si="49"/>
        <v>37</v>
      </c>
    </row>
    <row r="1579" spans="1:11" x14ac:dyDescent="0.25">
      <c r="A1579" s="11" t="s">
        <v>1610</v>
      </c>
      <c r="B1579" s="11">
        <v>1960</v>
      </c>
      <c r="C1579" s="11" t="s">
        <v>10</v>
      </c>
      <c r="D1579" s="29">
        <v>28</v>
      </c>
      <c r="E1579" s="11">
        <v>0</v>
      </c>
      <c r="F1579" s="20">
        <v>13470.8</v>
      </c>
      <c r="G1579" s="11" t="s">
        <v>12</v>
      </c>
      <c r="H1579" s="11" t="s">
        <v>11</v>
      </c>
      <c r="I1579" s="11" t="s">
        <v>13</v>
      </c>
      <c r="J1579" s="33" t="str">
        <f t="shared" si="48"/>
        <v>28-Jul-1960</v>
      </c>
      <c r="K1579" s="11">
        <f t="shared" si="49"/>
        <v>62</v>
      </c>
    </row>
    <row r="1580" spans="1:11" x14ac:dyDescent="0.25">
      <c r="A1580" s="11" t="s">
        <v>1611</v>
      </c>
      <c r="B1580" s="11">
        <v>1960</v>
      </c>
      <c r="C1580" s="11" t="s">
        <v>10</v>
      </c>
      <c r="D1580" s="29">
        <v>24</v>
      </c>
      <c r="E1580" s="11">
        <v>0</v>
      </c>
      <c r="F1580" s="20">
        <v>13470.86</v>
      </c>
      <c r="G1580" s="11" t="s">
        <v>12</v>
      </c>
      <c r="H1580" s="11" t="s">
        <v>12</v>
      </c>
      <c r="I1580" s="11" t="s">
        <v>42</v>
      </c>
      <c r="J1580" s="33" t="str">
        <f t="shared" si="48"/>
        <v>24-Jul-1960</v>
      </c>
      <c r="K1580" s="11">
        <f t="shared" si="49"/>
        <v>62</v>
      </c>
    </row>
    <row r="1581" spans="1:11" x14ac:dyDescent="0.25">
      <c r="A1581" s="11" t="s">
        <v>1612</v>
      </c>
      <c r="B1581" s="11">
        <v>1975</v>
      </c>
      <c r="C1581" s="11" t="s">
        <v>35</v>
      </c>
      <c r="D1581" s="29">
        <v>7</v>
      </c>
      <c r="E1581" s="11">
        <v>1</v>
      </c>
      <c r="F1581" s="20">
        <v>13472.19</v>
      </c>
      <c r="G1581" s="11" t="s">
        <v>12</v>
      </c>
      <c r="H1581" s="11" t="s">
        <v>11</v>
      </c>
      <c r="I1581" s="11" t="s">
        <v>23</v>
      </c>
      <c r="J1581" s="33" t="str">
        <f t="shared" si="48"/>
        <v>07-Aug-1975</v>
      </c>
      <c r="K1581" s="11">
        <f t="shared" si="49"/>
        <v>47</v>
      </c>
    </row>
    <row r="1582" spans="1:11" x14ac:dyDescent="0.25">
      <c r="A1582" s="11" t="s">
        <v>1613</v>
      </c>
      <c r="B1582" s="11">
        <v>1990</v>
      </c>
      <c r="C1582" s="11" t="s">
        <v>35</v>
      </c>
      <c r="D1582" s="29">
        <v>30</v>
      </c>
      <c r="E1582" s="11">
        <v>3</v>
      </c>
      <c r="F1582" s="20">
        <v>13480.83</v>
      </c>
      <c r="G1582" s="11" t="s">
        <v>12</v>
      </c>
      <c r="H1582" s="11" t="s">
        <v>11</v>
      </c>
      <c r="I1582" s="11" t="s">
        <v>249</v>
      </c>
      <c r="J1582" s="33" t="str">
        <f t="shared" si="48"/>
        <v>30-Aug-1990</v>
      </c>
      <c r="K1582" s="11">
        <f t="shared" si="49"/>
        <v>32</v>
      </c>
    </row>
    <row r="1583" spans="1:11" x14ac:dyDescent="0.25">
      <c r="A1583" s="11" t="s">
        <v>1614</v>
      </c>
      <c r="B1583" s="11">
        <v>1963</v>
      </c>
      <c r="C1583" s="11" t="s">
        <v>37</v>
      </c>
      <c r="D1583" s="29">
        <v>14</v>
      </c>
      <c r="E1583" s="11">
        <v>0</v>
      </c>
      <c r="F1583" s="20">
        <v>13511.28</v>
      </c>
      <c r="G1583" s="11" t="s">
        <v>12</v>
      </c>
      <c r="H1583" s="11" t="s">
        <v>16</v>
      </c>
      <c r="I1583" s="11" t="s">
        <v>23</v>
      </c>
      <c r="J1583" s="33" t="str">
        <f t="shared" si="48"/>
        <v>14-Oct-1963</v>
      </c>
      <c r="K1583" s="11">
        <f t="shared" si="49"/>
        <v>59</v>
      </c>
    </row>
    <row r="1584" spans="1:11" x14ac:dyDescent="0.25">
      <c r="A1584" s="11" t="s">
        <v>1615</v>
      </c>
      <c r="B1584" s="11">
        <v>1960</v>
      </c>
      <c r="C1584" s="11" t="s">
        <v>10</v>
      </c>
      <c r="D1584" s="29">
        <v>11</v>
      </c>
      <c r="E1584" s="11">
        <v>0</v>
      </c>
      <c r="F1584" s="20">
        <v>13555</v>
      </c>
      <c r="G1584" s="11" t="s">
        <v>12</v>
      </c>
      <c r="H1584" s="11" t="s">
        <v>12</v>
      </c>
      <c r="I1584" s="11" t="s">
        <v>356</v>
      </c>
      <c r="J1584" s="33" t="str">
        <f t="shared" si="48"/>
        <v>11-Jul-1960</v>
      </c>
      <c r="K1584" s="11">
        <f t="shared" si="49"/>
        <v>62</v>
      </c>
    </row>
    <row r="1585" spans="1:11" x14ac:dyDescent="0.25">
      <c r="A1585" s="11" t="s">
        <v>1616</v>
      </c>
      <c r="B1585" s="11">
        <v>1968</v>
      </c>
      <c r="C1585" s="11" t="s">
        <v>10</v>
      </c>
      <c r="D1585" s="29">
        <v>15</v>
      </c>
      <c r="E1585" s="11">
        <v>0</v>
      </c>
      <c r="F1585" s="20">
        <v>13566.04</v>
      </c>
      <c r="G1585" s="11" t="s">
        <v>12</v>
      </c>
      <c r="H1585" s="11" t="s">
        <v>12</v>
      </c>
      <c r="I1585" s="11" t="s">
        <v>535</v>
      </c>
      <c r="J1585" s="33" t="str">
        <f t="shared" si="48"/>
        <v>15-Jul-1968</v>
      </c>
      <c r="K1585" s="11">
        <f t="shared" si="49"/>
        <v>54</v>
      </c>
    </row>
    <row r="1586" spans="1:11" x14ac:dyDescent="0.25">
      <c r="A1586" s="11" t="s">
        <v>1617</v>
      </c>
      <c r="B1586" s="11">
        <v>1992</v>
      </c>
      <c r="C1586" s="11" t="s">
        <v>35</v>
      </c>
      <c r="D1586" s="29">
        <v>14</v>
      </c>
      <c r="E1586" s="11">
        <v>0</v>
      </c>
      <c r="F1586" s="20">
        <v>13588.17</v>
      </c>
      <c r="G1586" s="11" t="s">
        <v>12</v>
      </c>
      <c r="H1586" s="11" t="s">
        <v>16</v>
      </c>
      <c r="I1586" s="11" t="s">
        <v>23</v>
      </c>
      <c r="J1586" s="33" t="str">
        <f t="shared" si="48"/>
        <v>14-Aug-1992</v>
      </c>
      <c r="K1586" s="11">
        <f t="shared" si="49"/>
        <v>30</v>
      </c>
    </row>
    <row r="1587" spans="1:11" x14ac:dyDescent="0.25">
      <c r="A1587" s="11" t="s">
        <v>1618</v>
      </c>
      <c r="B1587" s="11">
        <v>1964</v>
      </c>
      <c r="C1587" s="11" t="s">
        <v>20</v>
      </c>
      <c r="D1587" s="29">
        <v>10</v>
      </c>
      <c r="E1587" s="11">
        <v>2</v>
      </c>
      <c r="F1587" s="20">
        <v>13607.37</v>
      </c>
      <c r="G1587" s="11" t="s">
        <v>12</v>
      </c>
      <c r="H1587" s="11" t="s">
        <v>16</v>
      </c>
      <c r="I1587" s="11" t="s">
        <v>247</v>
      </c>
      <c r="J1587" s="33" t="str">
        <f t="shared" si="48"/>
        <v>10-Sep-1964</v>
      </c>
      <c r="K1587" s="11">
        <f t="shared" si="49"/>
        <v>58</v>
      </c>
    </row>
    <row r="1588" spans="1:11" x14ac:dyDescent="0.25">
      <c r="A1588" s="11" t="s">
        <v>1619</v>
      </c>
      <c r="B1588" s="11">
        <v>1961</v>
      </c>
      <c r="C1588" s="11" t="s">
        <v>15</v>
      </c>
      <c r="D1588" s="29">
        <v>18</v>
      </c>
      <c r="E1588" s="11">
        <v>0</v>
      </c>
      <c r="F1588" s="20">
        <v>13616.36</v>
      </c>
      <c r="G1588" s="11" t="s">
        <v>12</v>
      </c>
      <c r="H1588" s="11" t="s">
        <v>12</v>
      </c>
      <c r="I1588" s="11" t="s">
        <v>247</v>
      </c>
      <c r="J1588" s="33" t="str">
        <f t="shared" si="48"/>
        <v>18-Nov-1961</v>
      </c>
      <c r="K1588" s="11">
        <f t="shared" si="49"/>
        <v>61</v>
      </c>
    </row>
    <row r="1589" spans="1:11" x14ac:dyDescent="0.25">
      <c r="A1589" s="11" t="s">
        <v>1620</v>
      </c>
      <c r="B1589" s="11">
        <v>1969</v>
      </c>
      <c r="C1589" s="11" t="s">
        <v>10</v>
      </c>
      <c r="D1589" s="29">
        <v>26</v>
      </c>
      <c r="E1589" s="11">
        <v>0</v>
      </c>
      <c r="F1589" s="20">
        <v>13622.01</v>
      </c>
      <c r="G1589" s="11" t="s">
        <v>12</v>
      </c>
      <c r="H1589" s="11" t="s">
        <v>12</v>
      </c>
      <c r="I1589" s="11" t="s">
        <v>23</v>
      </c>
      <c r="J1589" s="33" t="str">
        <f t="shared" si="48"/>
        <v>26-Jul-1969</v>
      </c>
      <c r="K1589" s="11">
        <f t="shared" si="49"/>
        <v>53</v>
      </c>
    </row>
    <row r="1590" spans="1:11" x14ac:dyDescent="0.25">
      <c r="A1590" s="11" t="s">
        <v>1621</v>
      </c>
      <c r="B1590" s="11">
        <v>1961</v>
      </c>
      <c r="C1590" s="11" t="s">
        <v>30</v>
      </c>
      <c r="D1590" s="29">
        <v>24</v>
      </c>
      <c r="E1590" s="11">
        <v>0</v>
      </c>
      <c r="F1590" s="20">
        <v>13635.64</v>
      </c>
      <c r="G1590" s="11" t="s">
        <v>12</v>
      </c>
      <c r="H1590" s="11" t="s">
        <v>12</v>
      </c>
      <c r="I1590" s="11" t="s">
        <v>247</v>
      </c>
      <c r="J1590" s="33" t="str">
        <f t="shared" si="48"/>
        <v>24-Dec-1961</v>
      </c>
      <c r="K1590" s="11">
        <f t="shared" si="49"/>
        <v>61</v>
      </c>
    </row>
    <row r="1591" spans="1:11" x14ac:dyDescent="0.25">
      <c r="A1591" s="11" t="s">
        <v>1622</v>
      </c>
      <c r="B1591" s="11">
        <v>1984</v>
      </c>
      <c r="C1591" s="11" t="s">
        <v>10</v>
      </c>
      <c r="D1591" s="29">
        <v>20</v>
      </c>
      <c r="E1591" s="11">
        <v>3</v>
      </c>
      <c r="F1591" s="20">
        <v>13638.06</v>
      </c>
      <c r="G1591" s="11" t="s">
        <v>12</v>
      </c>
      <c r="H1591" s="11" t="s">
        <v>12</v>
      </c>
      <c r="I1591" s="11" t="s">
        <v>249</v>
      </c>
      <c r="J1591" s="33" t="str">
        <f t="shared" si="48"/>
        <v>20-Jul-1984</v>
      </c>
      <c r="K1591" s="11">
        <f t="shared" si="49"/>
        <v>38</v>
      </c>
    </row>
    <row r="1592" spans="1:11" x14ac:dyDescent="0.25">
      <c r="A1592" s="11" t="s">
        <v>1623</v>
      </c>
      <c r="B1592" s="11">
        <v>1963</v>
      </c>
      <c r="C1592" s="11" t="s">
        <v>35</v>
      </c>
      <c r="D1592" s="29">
        <v>4</v>
      </c>
      <c r="E1592" s="11">
        <v>0</v>
      </c>
      <c r="F1592" s="20">
        <v>13677.68</v>
      </c>
      <c r="G1592" s="11" t="s">
        <v>12</v>
      </c>
      <c r="H1592" s="11" t="s">
        <v>11</v>
      </c>
      <c r="I1592" s="11" t="s">
        <v>300</v>
      </c>
      <c r="J1592" s="33" t="str">
        <f t="shared" si="48"/>
        <v>04-Aug-1963</v>
      </c>
      <c r="K1592" s="11">
        <f t="shared" si="49"/>
        <v>59</v>
      </c>
    </row>
    <row r="1593" spans="1:11" x14ac:dyDescent="0.25">
      <c r="A1593" s="11" t="s">
        <v>1624</v>
      </c>
      <c r="B1593" s="11">
        <v>1985</v>
      </c>
      <c r="C1593" s="11" t="s">
        <v>20</v>
      </c>
      <c r="D1593" s="29">
        <v>14</v>
      </c>
      <c r="E1593" s="11">
        <v>3</v>
      </c>
      <c r="F1593" s="20">
        <v>13685.51</v>
      </c>
      <c r="G1593" s="11" t="s">
        <v>12</v>
      </c>
      <c r="H1593" s="11" t="s">
        <v>16</v>
      </c>
      <c r="I1593" s="11" t="s">
        <v>535</v>
      </c>
      <c r="J1593" s="33" t="str">
        <f t="shared" si="48"/>
        <v>14-Sep-1985</v>
      </c>
      <c r="K1593" s="11">
        <f t="shared" si="49"/>
        <v>37</v>
      </c>
    </row>
    <row r="1594" spans="1:11" x14ac:dyDescent="0.25">
      <c r="A1594" s="11" t="s">
        <v>1625</v>
      </c>
      <c r="B1594" s="11">
        <v>1986</v>
      </c>
      <c r="C1594" s="11" t="s">
        <v>15</v>
      </c>
      <c r="D1594" s="29">
        <v>24</v>
      </c>
      <c r="E1594" s="11">
        <v>3</v>
      </c>
      <c r="F1594" s="20">
        <v>13714.55</v>
      </c>
      <c r="G1594" s="11" t="s">
        <v>12</v>
      </c>
      <c r="H1594" s="11" t="s">
        <v>11</v>
      </c>
      <c r="I1594" s="11" t="s">
        <v>249</v>
      </c>
      <c r="J1594" s="33" t="str">
        <f t="shared" si="48"/>
        <v>24-Nov-1986</v>
      </c>
      <c r="K1594" s="11">
        <f t="shared" si="49"/>
        <v>36</v>
      </c>
    </row>
    <row r="1595" spans="1:11" x14ac:dyDescent="0.25">
      <c r="A1595" s="11" t="s">
        <v>1626</v>
      </c>
      <c r="B1595" s="11">
        <v>1981</v>
      </c>
      <c r="C1595" s="11" t="s">
        <v>35</v>
      </c>
      <c r="D1595" s="29">
        <v>2</v>
      </c>
      <c r="E1595" s="11">
        <v>1</v>
      </c>
      <c r="F1595" s="20">
        <v>13725.47</v>
      </c>
      <c r="G1595" s="11" t="s">
        <v>12</v>
      </c>
      <c r="H1595" s="11" t="s">
        <v>11</v>
      </c>
      <c r="I1595" s="11" t="s">
        <v>247</v>
      </c>
      <c r="J1595" s="33" t="str">
        <f t="shared" si="48"/>
        <v>02-Aug-1981</v>
      </c>
      <c r="K1595" s="11">
        <f t="shared" si="49"/>
        <v>41</v>
      </c>
    </row>
    <row r="1596" spans="1:11" x14ac:dyDescent="0.25">
      <c r="A1596" s="11" t="s">
        <v>1627</v>
      </c>
      <c r="B1596" s="11">
        <v>1985</v>
      </c>
      <c r="C1596" s="11" t="s">
        <v>35</v>
      </c>
      <c r="D1596" s="29">
        <v>29</v>
      </c>
      <c r="E1596" s="11">
        <v>3</v>
      </c>
      <c r="F1596" s="20">
        <v>13726.21</v>
      </c>
      <c r="G1596" s="11" t="s">
        <v>12</v>
      </c>
      <c r="H1596" s="11" t="s">
        <v>12</v>
      </c>
      <c r="I1596" s="11" t="s">
        <v>535</v>
      </c>
      <c r="J1596" s="33" t="str">
        <f t="shared" si="48"/>
        <v>29-Aug-1985</v>
      </c>
      <c r="K1596" s="11">
        <f t="shared" si="49"/>
        <v>37</v>
      </c>
    </row>
    <row r="1597" spans="1:11" x14ac:dyDescent="0.25">
      <c r="A1597" s="11" t="s">
        <v>1628</v>
      </c>
      <c r="B1597" s="11">
        <v>1969</v>
      </c>
      <c r="C1597" s="11" t="s">
        <v>37</v>
      </c>
      <c r="D1597" s="29">
        <v>23</v>
      </c>
      <c r="E1597" s="11">
        <v>0</v>
      </c>
      <c r="F1597" s="20">
        <v>13746.74</v>
      </c>
      <c r="G1597" s="11" t="s">
        <v>12</v>
      </c>
      <c r="H1597" s="11" t="s">
        <v>11</v>
      </c>
      <c r="I1597" s="11" t="s">
        <v>535</v>
      </c>
      <c r="J1597" s="33" t="str">
        <f t="shared" si="48"/>
        <v>23-Oct-1969</v>
      </c>
      <c r="K1597" s="11">
        <f t="shared" si="49"/>
        <v>53</v>
      </c>
    </row>
    <row r="1598" spans="1:11" x14ac:dyDescent="0.25">
      <c r="A1598" s="11" t="s">
        <v>1629</v>
      </c>
      <c r="B1598" s="11">
        <v>2004</v>
      </c>
      <c r="C1598" s="11" t="s">
        <v>10</v>
      </c>
      <c r="D1598" s="29">
        <v>16</v>
      </c>
      <c r="E1598" s="11">
        <v>0</v>
      </c>
      <c r="F1598" s="20">
        <v>13747.87</v>
      </c>
      <c r="G1598" s="11" t="s">
        <v>12</v>
      </c>
      <c r="H1598" s="11" t="s">
        <v>11</v>
      </c>
      <c r="I1598" s="11" t="s">
        <v>170</v>
      </c>
      <c r="J1598" s="33" t="str">
        <f t="shared" si="48"/>
        <v>16-Jul-2004</v>
      </c>
      <c r="K1598" s="11">
        <f t="shared" si="49"/>
        <v>18</v>
      </c>
    </row>
    <row r="1599" spans="1:11" x14ac:dyDescent="0.25">
      <c r="A1599" s="11" t="s">
        <v>1630</v>
      </c>
      <c r="B1599" s="11">
        <v>1959</v>
      </c>
      <c r="C1599" s="11" t="s">
        <v>35</v>
      </c>
      <c r="D1599" s="29">
        <v>6</v>
      </c>
      <c r="E1599" s="11">
        <v>0</v>
      </c>
      <c r="F1599" s="20">
        <v>13770.1</v>
      </c>
      <c r="G1599" s="11" t="s">
        <v>12</v>
      </c>
      <c r="H1599" s="11" t="s">
        <v>16</v>
      </c>
      <c r="I1599" s="11" t="s">
        <v>23</v>
      </c>
      <c r="J1599" s="33" t="str">
        <f t="shared" si="48"/>
        <v>06-Aug-1959</v>
      </c>
      <c r="K1599" s="11">
        <f t="shared" si="49"/>
        <v>63</v>
      </c>
    </row>
    <row r="1600" spans="1:11" x14ac:dyDescent="0.25">
      <c r="A1600" s="11" t="s">
        <v>1631</v>
      </c>
      <c r="B1600" s="11">
        <v>1966</v>
      </c>
      <c r="C1600" s="11" t="s">
        <v>15</v>
      </c>
      <c r="D1600" s="29">
        <v>10</v>
      </c>
      <c r="E1600" s="11">
        <v>0</v>
      </c>
      <c r="F1600" s="20">
        <v>13801.61</v>
      </c>
      <c r="G1600" s="11" t="s">
        <v>12</v>
      </c>
      <c r="H1600" s="11" t="s">
        <v>12</v>
      </c>
      <c r="I1600" s="11" t="s">
        <v>535</v>
      </c>
      <c r="J1600" s="33" t="str">
        <f t="shared" si="48"/>
        <v>10-Nov-1966</v>
      </c>
      <c r="K1600" s="11">
        <f t="shared" si="49"/>
        <v>56</v>
      </c>
    </row>
    <row r="1601" spans="1:11" x14ac:dyDescent="0.25">
      <c r="A1601" s="11" t="s">
        <v>1632</v>
      </c>
      <c r="B1601" s="11">
        <v>1986</v>
      </c>
      <c r="C1601" s="11" t="s">
        <v>30</v>
      </c>
      <c r="D1601" s="29">
        <v>8</v>
      </c>
      <c r="E1601" s="11">
        <v>3</v>
      </c>
      <c r="F1601" s="20">
        <v>13819.49</v>
      </c>
      <c r="G1601" s="11" t="s">
        <v>12</v>
      </c>
      <c r="H1601" s="11" t="s">
        <v>11</v>
      </c>
      <c r="I1601" s="11" t="s">
        <v>23</v>
      </c>
      <c r="J1601" s="33" t="str">
        <f t="shared" si="48"/>
        <v>08-Dec-1986</v>
      </c>
      <c r="K1601" s="11">
        <f t="shared" si="49"/>
        <v>36</v>
      </c>
    </row>
    <row r="1602" spans="1:11" x14ac:dyDescent="0.25">
      <c r="A1602" s="11" t="s">
        <v>1633</v>
      </c>
      <c r="B1602" s="11">
        <v>1958</v>
      </c>
      <c r="C1602" s="11" t="s">
        <v>15</v>
      </c>
      <c r="D1602" s="29">
        <v>25</v>
      </c>
      <c r="E1602" s="11">
        <v>0</v>
      </c>
      <c r="F1602" s="20">
        <v>13822.8</v>
      </c>
      <c r="G1602" s="11" t="s">
        <v>12</v>
      </c>
      <c r="H1602" s="11" t="s">
        <v>12</v>
      </c>
      <c r="I1602" s="11" t="s">
        <v>42</v>
      </c>
      <c r="J1602" s="33" t="str">
        <f t="shared" ref="J1602:J1665" si="50">TEXT(CONCATENATE(D1602,C1602,B1602,),"DD-MMM-YYYY")</f>
        <v>25-Nov-1958</v>
      </c>
      <c r="K1602" s="11">
        <f t="shared" si="49"/>
        <v>64</v>
      </c>
    </row>
    <row r="1603" spans="1:11" x14ac:dyDescent="0.25">
      <c r="A1603" s="11" t="s">
        <v>1634</v>
      </c>
      <c r="B1603" s="11">
        <v>1958</v>
      </c>
      <c r="C1603" s="11" t="s">
        <v>30</v>
      </c>
      <c r="D1603" s="29">
        <v>10</v>
      </c>
      <c r="E1603" s="11">
        <v>0</v>
      </c>
      <c r="F1603" s="20">
        <v>13831.12</v>
      </c>
      <c r="G1603" s="11" t="s">
        <v>12</v>
      </c>
      <c r="H1603" s="11" t="s">
        <v>16</v>
      </c>
      <c r="I1603" s="11" t="s">
        <v>13</v>
      </c>
      <c r="J1603" s="33" t="str">
        <f t="shared" si="50"/>
        <v>10-Dec-1958</v>
      </c>
      <c r="K1603" s="11">
        <f t="shared" ref="K1603:K1666" si="51">DATEDIF(J1603, "2023-06-08", "Y")</f>
        <v>64</v>
      </c>
    </row>
    <row r="1604" spans="1:11" x14ac:dyDescent="0.25">
      <c r="A1604" s="11" t="s">
        <v>1635</v>
      </c>
      <c r="B1604" s="11">
        <v>2003</v>
      </c>
      <c r="C1604" s="11" t="s">
        <v>18</v>
      </c>
      <c r="D1604" s="29">
        <v>7</v>
      </c>
      <c r="E1604" s="11">
        <v>0</v>
      </c>
      <c r="F1604" s="20">
        <v>13844.51</v>
      </c>
      <c r="G1604" s="11" t="s">
        <v>11</v>
      </c>
      <c r="H1604" s="11" t="s">
        <v>16</v>
      </c>
      <c r="I1604" s="11" t="s">
        <v>42</v>
      </c>
      <c r="J1604" s="33" t="str">
        <f t="shared" si="50"/>
        <v>07-Jun-2003</v>
      </c>
      <c r="K1604" s="11">
        <f t="shared" si="51"/>
        <v>20</v>
      </c>
    </row>
    <row r="1605" spans="1:11" x14ac:dyDescent="0.25">
      <c r="A1605" s="11" t="s">
        <v>1636</v>
      </c>
      <c r="B1605" s="11">
        <v>1960</v>
      </c>
      <c r="C1605" s="11" t="s">
        <v>10</v>
      </c>
      <c r="D1605" s="29">
        <v>21</v>
      </c>
      <c r="E1605" s="11">
        <v>0</v>
      </c>
      <c r="F1605" s="20">
        <v>13844.8</v>
      </c>
      <c r="G1605" s="11" t="s">
        <v>11</v>
      </c>
      <c r="H1605" s="11" t="s">
        <v>11</v>
      </c>
      <c r="I1605" s="11" t="s">
        <v>23</v>
      </c>
      <c r="J1605" s="33" t="str">
        <f t="shared" si="50"/>
        <v>21-Jul-1960</v>
      </c>
      <c r="K1605" s="11">
        <f t="shared" si="51"/>
        <v>62</v>
      </c>
    </row>
    <row r="1606" spans="1:11" x14ac:dyDescent="0.25">
      <c r="A1606" s="11" t="s">
        <v>1637</v>
      </c>
      <c r="B1606" s="11">
        <v>1978</v>
      </c>
      <c r="C1606" s="11" t="s">
        <v>30</v>
      </c>
      <c r="D1606" s="29">
        <v>19</v>
      </c>
      <c r="E1606" s="11">
        <v>2</v>
      </c>
      <c r="F1606" s="20">
        <v>13874.89</v>
      </c>
      <c r="G1606" s="11" t="s">
        <v>11</v>
      </c>
      <c r="H1606" s="11" t="s">
        <v>16</v>
      </c>
      <c r="I1606" s="11" t="s">
        <v>23</v>
      </c>
      <c r="J1606" s="33" t="str">
        <f t="shared" si="50"/>
        <v>19-Dec-1978</v>
      </c>
      <c r="K1606" s="11">
        <f t="shared" si="51"/>
        <v>44</v>
      </c>
    </row>
    <row r="1607" spans="1:11" x14ac:dyDescent="0.25">
      <c r="A1607" s="11" t="s">
        <v>1638</v>
      </c>
      <c r="B1607" s="11">
        <v>1959</v>
      </c>
      <c r="C1607" s="11" t="s">
        <v>37</v>
      </c>
      <c r="D1607" s="29">
        <v>5</v>
      </c>
      <c r="E1607" s="11">
        <v>0</v>
      </c>
      <c r="F1607" s="20">
        <v>13880.95</v>
      </c>
      <c r="G1607" s="11" t="s">
        <v>11</v>
      </c>
      <c r="H1607" s="11" t="s">
        <v>11</v>
      </c>
      <c r="I1607" s="11" t="s">
        <v>42</v>
      </c>
      <c r="J1607" s="33" t="str">
        <f t="shared" si="50"/>
        <v>05-Oct-1959</v>
      </c>
      <c r="K1607" s="11">
        <f t="shared" si="51"/>
        <v>63</v>
      </c>
    </row>
    <row r="1608" spans="1:11" x14ac:dyDescent="0.25">
      <c r="A1608" s="11" t="s">
        <v>1639</v>
      </c>
      <c r="B1608" s="11">
        <v>1985</v>
      </c>
      <c r="C1608" s="11" t="s">
        <v>20</v>
      </c>
      <c r="D1608" s="29">
        <v>25</v>
      </c>
      <c r="E1608" s="11">
        <v>3</v>
      </c>
      <c r="F1608" s="20">
        <v>13886.4</v>
      </c>
      <c r="G1608" s="11" t="s">
        <v>11</v>
      </c>
      <c r="H1608" s="11" t="s">
        <v>11</v>
      </c>
      <c r="I1608" s="11" t="s">
        <v>23</v>
      </c>
      <c r="J1608" s="33" t="str">
        <f t="shared" si="50"/>
        <v>25-Sep-1985</v>
      </c>
      <c r="K1608" s="11">
        <f t="shared" si="51"/>
        <v>37</v>
      </c>
    </row>
    <row r="1609" spans="1:11" x14ac:dyDescent="0.25">
      <c r="A1609" s="11" t="s">
        <v>1640</v>
      </c>
      <c r="B1609" s="11">
        <v>1959</v>
      </c>
      <c r="C1609" s="11" t="s">
        <v>30</v>
      </c>
      <c r="D1609" s="29">
        <v>29</v>
      </c>
      <c r="E1609" s="11">
        <v>0</v>
      </c>
      <c r="F1609" s="20">
        <v>13887.2</v>
      </c>
      <c r="G1609" s="11" t="s">
        <v>11</v>
      </c>
      <c r="H1609" s="11" t="s">
        <v>12</v>
      </c>
      <c r="I1609" s="11" t="s">
        <v>13</v>
      </c>
      <c r="J1609" s="33" t="str">
        <f t="shared" si="50"/>
        <v>29-Dec-1959</v>
      </c>
      <c r="K1609" s="11">
        <f t="shared" si="51"/>
        <v>63</v>
      </c>
    </row>
    <row r="1610" spans="1:11" x14ac:dyDescent="0.25">
      <c r="A1610" s="11" t="s">
        <v>1641</v>
      </c>
      <c r="B1610" s="11">
        <v>1959</v>
      </c>
      <c r="C1610" s="11" t="s">
        <v>10</v>
      </c>
      <c r="D1610" s="29">
        <v>7</v>
      </c>
      <c r="E1610" s="11">
        <v>0</v>
      </c>
      <c r="F1610" s="20">
        <v>13887.97</v>
      </c>
      <c r="G1610" s="11" t="s">
        <v>11</v>
      </c>
      <c r="H1610" s="11" t="s">
        <v>11</v>
      </c>
      <c r="I1610" s="11" t="s">
        <v>13</v>
      </c>
      <c r="J1610" s="33" t="str">
        <f t="shared" si="50"/>
        <v>07-Jul-1959</v>
      </c>
      <c r="K1610" s="11">
        <f t="shared" si="51"/>
        <v>63</v>
      </c>
    </row>
    <row r="1611" spans="1:11" x14ac:dyDescent="0.25">
      <c r="A1611" s="11" t="s">
        <v>1642</v>
      </c>
      <c r="B1611" s="11">
        <v>1962</v>
      </c>
      <c r="C1611" s="11" t="s">
        <v>10</v>
      </c>
      <c r="D1611" s="29">
        <v>27</v>
      </c>
      <c r="E1611" s="11">
        <v>3</v>
      </c>
      <c r="F1611" s="20">
        <v>13919.82</v>
      </c>
      <c r="G1611" s="11" t="s">
        <v>11</v>
      </c>
      <c r="H1611" s="11" t="s">
        <v>11</v>
      </c>
      <c r="I1611" s="11" t="s">
        <v>13</v>
      </c>
      <c r="J1611" s="33" t="str">
        <f t="shared" si="50"/>
        <v>27-Jul-1962</v>
      </c>
      <c r="K1611" s="11">
        <f t="shared" si="51"/>
        <v>60</v>
      </c>
    </row>
    <row r="1612" spans="1:11" x14ac:dyDescent="0.25">
      <c r="A1612" s="11" t="s">
        <v>1643</v>
      </c>
      <c r="B1612" s="11">
        <v>1960</v>
      </c>
      <c r="C1612" s="11" t="s">
        <v>18</v>
      </c>
      <c r="D1612" s="29">
        <v>18</v>
      </c>
      <c r="E1612" s="11">
        <v>1</v>
      </c>
      <c r="F1612" s="20">
        <v>13937.67</v>
      </c>
      <c r="G1612" s="11" t="s">
        <v>11</v>
      </c>
      <c r="H1612" s="11" t="s">
        <v>16</v>
      </c>
      <c r="I1612" s="11" t="s">
        <v>23</v>
      </c>
      <c r="J1612" s="33" t="str">
        <f t="shared" si="50"/>
        <v>18-Jun-1960</v>
      </c>
      <c r="K1612" s="11">
        <f t="shared" si="51"/>
        <v>62</v>
      </c>
    </row>
    <row r="1613" spans="1:11" x14ac:dyDescent="0.25">
      <c r="A1613" s="11" t="s">
        <v>1644</v>
      </c>
      <c r="B1613" s="11">
        <v>1959</v>
      </c>
      <c r="C1613" s="11" t="s">
        <v>35</v>
      </c>
      <c r="D1613" s="29">
        <v>29</v>
      </c>
      <c r="E1613" s="11">
        <v>0</v>
      </c>
      <c r="F1613" s="20">
        <v>13974.46</v>
      </c>
      <c r="G1613" s="11" t="s">
        <v>11</v>
      </c>
      <c r="H1613" s="11" t="s">
        <v>11</v>
      </c>
      <c r="I1613" s="11" t="s">
        <v>166</v>
      </c>
      <c r="J1613" s="33" t="str">
        <f t="shared" si="50"/>
        <v>29-Aug-1959</v>
      </c>
      <c r="K1613" s="11">
        <f t="shared" si="51"/>
        <v>63</v>
      </c>
    </row>
    <row r="1614" spans="1:11" x14ac:dyDescent="0.25">
      <c r="A1614" s="11" t="s">
        <v>1645</v>
      </c>
      <c r="B1614" s="11">
        <v>1990</v>
      </c>
      <c r="C1614" s="11" t="s">
        <v>10</v>
      </c>
      <c r="D1614" s="29">
        <v>13</v>
      </c>
      <c r="E1614" s="11">
        <v>3</v>
      </c>
      <c r="F1614" s="20">
        <v>13979.45</v>
      </c>
      <c r="G1614" s="11" t="s">
        <v>11</v>
      </c>
      <c r="H1614" s="11" t="s">
        <v>16</v>
      </c>
      <c r="I1614" s="11" t="s">
        <v>249</v>
      </c>
      <c r="J1614" s="33" t="str">
        <f t="shared" si="50"/>
        <v>13-Jul-1990</v>
      </c>
      <c r="K1614" s="11">
        <f t="shared" si="51"/>
        <v>32</v>
      </c>
    </row>
    <row r="1615" spans="1:11" x14ac:dyDescent="0.25">
      <c r="A1615" s="11" t="s">
        <v>1646</v>
      </c>
      <c r="B1615" s="11">
        <v>1959</v>
      </c>
      <c r="C1615" s="11" t="s">
        <v>20</v>
      </c>
      <c r="D1615" s="29">
        <v>6</v>
      </c>
      <c r="E1615" s="11">
        <v>0</v>
      </c>
      <c r="F1615" s="20">
        <v>13981.85</v>
      </c>
      <c r="G1615" s="11" t="s">
        <v>11</v>
      </c>
      <c r="H1615" s="11" t="s">
        <v>16</v>
      </c>
      <c r="I1615" s="11" t="s">
        <v>168</v>
      </c>
      <c r="J1615" s="33" t="str">
        <f t="shared" si="50"/>
        <v>06-Sep-1959</v>
      </c>
      <c r="K1615" s="11">
        <f t="shared" si="51"/>
        <v>63</v>
      </c>
    </row>
    <row r="1616" spans="1:11" x14ac:dyDescent="0.25">
      <c r="A1616" s="11" t="s">
        <v>1647</v>
      </c>
      <c r="B1616" s="11">
        <v>1963</v>
      </c>
      <c r="C1616" s="11" t="s">
        <v>30</v>
      </c>
      <c r="D1616" s="29">
        <v>23</v>
      </c>
      <c r="E1616" s="11">
        <v>3</v>
      </c>
      <c r="F1616" s="20">
        <v>14001.13</v>
      </c>
      <c r="G1616" s="11" t="s">
        <v>11</v>
      </c>
      <c r="H1616" s="11" t="s">
        <v>16</v>
      </c>
      <c r="I1616" s="11" t="s">
        <v>13</v>
      </c>
      <c r="J1616" s="33" t="str">
        <f t="shared" si="50"/>
        <v>23-Dec-1963</v>
      </c>
      <c r="K1616" s="11">
        <f t="shared" si="51"/>
        <v>59</v>
      </c>
    </row>
    <row r="1617" spans="1:11" x14ac:dyDescent="0.25">
      <c r="A1617" s="11" t="s">
        <v>1648</v>
      </c>
      <c r="B1617" s="11">
        <v>1963</v>
      </c>
      <c r="C1617" s="11" t="s">
        <v>10</v>
      </c>
      <c r="D1617" s="29">
        <v>6</v>
      </c>
      <c r="E1617" s="11">
        <v>3</v>
      </c>
      <c r="F1617" s="20">
        <v>14001.29</v>
      </c>
      <c r="G1617" s="11" t="s">
        <v>11</v>
      </c>
      <c r="H1617" s="11" t="s">
        <v>11</v>
      </c>
      <c r="I1617" s="11" t="s">
        <v>13</v>
      </c>
      <c r="J1617" s="33" t="str">
        <f t="shared" si="50"/>
        <v>06-Jul-1963</v>
      </c>
      <c r="K1617" s="11">
        <f t="shared" si="51"/>
        <v>59</v>
      </c>
    </row>
    <row r="1618" spans="1:11" x14ac:dyDescent="0.25">
      <c r="A1618" s="11" t="s">
        <v>1649</v>
      </c>
      <c r="B1618" s="11">
        <v>1963</v>
      </c>
      <c r="C1618" s="11" t="s">
        <v>10</v>
      </c>
      <c r="D1618" s="29">
        <v>8</v>
      </c>
      <c r="E1618" s="11">
        <v>3</v>
      </c>
      <c r="F1618" s="20">
        <v>14007.22</v>
      </c>
      <c r="G1618" s="11" t="s">
        <v>11</v>
      </c>
      <c r="H1618" s="11" t="s">
        <v>12</v>
      </c>
      <c r="I1618" s="11" t="s">
        <v>42</v>
      </c>
      <c r="J1618" s="33" t="str">
        <f t="shared" si="50"/>
        <v>08-Jul-1963</v>
      </c>
      <c r="K1618" s="11">
        <f t="shared" si="51"/>
        <v>59</v>
      </c>
    </row>
    <row r="1619" spans="1:11" x14ac:dyDescent="0.25">
      <c r="A1619" s="11" t="s">
        <v>1650</v>
      </c>
      <c r="B1619" s="11">
        <v>1960</v>
      </c>
      <c r="C1619" s="11" t="s">
        <v>15</v>
      </c>
      <c r="D1619" s="29">
        <v>8</v>
      </c>
      <c r="E1619" s="11">
        <v>0</v>
      </c>
      <c r="F1619" s="20">
        <v>14043.48</v>
      </c>
      <c r="G1619" s="11" t="s">
        <v>11</v>
      </c>
      <c r="H1619" s="11" t="s">
        <v>12</v>
      </c>
      <c r="I1619" s="11" t="s">
        <v>247</v>
      </c>
      <c r="J1619" s="33" t="str">
        <f t="shared" si="50"/>
        <v>08-Nov-1960</v>
      </c>
      <c r="K1619" s="11">
        <f t="shared" si="51"/>
        <v>62</v>
      </c>
    </row>
    <row r="1620" spans="1:11" x14ac:dyDescent="0.25">
      <c r="A1620" s="11" t="s">
        <v>1651</v>
      </c>
      <c r="B1620" s="11">
        <v>1991</v>
      </c>
      <c r="C1620" s="11" t="s">
        <v>20</v>
      </c>
      <c r="D1620" s="29">
        <v>12</v>
      </c>
      <c r="E1620" s="11">
        <v>3</v>
      </c>
      <c r="F1620" s="20">
        <v>14081.93</v>
      </c>
      <c r="G1620" s="11" t="s">
        <v>11</v>
      </c>
      <c r="H1620" s="11" t="s">
        <v>12</v>
      </c>
      <c r="I1620" s="11" t="s">
        <v>23</v>
      </c>
      <c r="J1620" s="33" t="str">
        <f t="shared" si="50"/>
        <v>12-Sep-1991</v>
      </c>
      <c r="K1620" s="11">
        <f t="shared" si="51"/>
        <v>31</v>
      </c>
    </row>
    <row r="1621" spans="1:11" x14ac:dyDescent="0.25">
      <c r="A1621" s="11" t="s">
        <v>1652</v>
      </c>
      <c r="B1621" s="11">
        <v>1976</v>
      </c>
      <c r="C1621" s="11" t="s">
        <v>20</v>
      </c>
      <c r="D1621" s="29">
        <v>26</v>
      </c>
      <c r="E1621" s="11">
        <v>2</v>
      </c>
      <c r="F1621" s="20">
        <v>14098.07</v>
      </c>
      <c r="G1621" s="11" t="s">
        <v>11</v>
      </c>
      <c r="H1621" s="11" t="s">
        <v>12</v>
      </c>
      <c r="I1621" s="11" t="s">
        <v>249</v>
      </c>
      <c r="J1621" s="33" t="str">
        <f t="shared" si="50"/>
        <v>26-Sep-1976</v>
      </c>
      <c r="K1621" s="11">
        <f t="shared" si="51"/>
        <v>46</v>
      </c>
    </row>
    <row r="1622" spans="1:11" x14ac:dyDescent="0.25">
      <c r="A1622" s="11" t="s">
        <v>1653</v>
      </c>
      <c r="B1622" s="11">
        <v>1961</v>
      </c>
      <c r="C1622" s="11" t="s">
        <v>18</v>
      </c>
      <c r="D1622" s="29">
        <v>14</v>
      </c>
      <c r="E1622" s="11">
        <v>2</v>
      </c>
      <c r="F1622" s="20">
        <v>14119.62</v>
      </c>
      <c r="G1622" s="11" t="s">
        <v>11</v>
      </c>
      <c r="H1622" s="11" t="s">
        <v>16</v>
      </c>
      <c r="I1622" s="11" t="s">
        <v>23</v>
      </c>
      <c r="J1622" s="33" t="str">
        <f t="shared" si="50"/>
        <v>14-Jun-1961</v>
      </c>
      <c r="K1622" s="11">
        <f t="shared" si="51"/>
        <v>61</v>
      </c>
    </row>
    <row r="1623" spans="1:11" x14ac:dyDescent="0.25">
      <c r="A1623" s="11" t="s">
        <v>1654</v>
      </c>
      <c r="B1623" s="11">
        <v>2004</v>
      </c>
      <c r="C1623" s="11" t="s">
        <v>10</v>
      </c>
      <c r="D1623" s="29">
        <v>6</v>
      </c>
      <c r="E1623" s="11">
        <v>0</v>
      </c>
      <c r="F1623" s="20">
        <v>14133.04</v>
      </c>
      <c r="G1623" s="11" t="s">
        <v>11</v>
      </c>
      <c r="H1623" s="11" t="s">
        <v>12</v>
      </c>
      <c r="I1623" s="11" t="s">
        <v>13</v>
      </c>
      <c r="J1623" s="33" t="str">
        <f t="shared" si="50"/>
        <v>06-Jul-2004</v>
      </c>
      <c r="K1623" s="11">
        <f t="shared" si="51"/>
        <v>18</v>
      </c>
    </row>
    <row r="1624" spans="1:11" x14ac:dyDescent="0.25">
      <c r="A1624" s="11" t="s">
        <v>1655</v>
      </c>
      <c r="B1624" s="11">
        <v>1984</v>
      </c>
      <c r="C1624" s="11" t="s">
        <v>10</v>
      </c>
      <c r="D1624" s="29">
        <v>7</v>
      </c>
      <c r="E1624" s="11">
        <v>3</v>
      </c>
      <c r="F1624" s="20">
        <v>14152.46</v>
      </c>
      <c r="G1624" s="11" t="s">
        <v>11</v>
      </c>
      <c r="H1624" s="11" t="s">
        <v>16</v>
      </c>
      <c r="I1624" s="11" t="s">
        <v>23</v>
      </c>
      <c r="J1624" s="33" t="str">
        <f t="shared" si="50"/>
        <v>07-Jul-1984</v>
      </c>
      <c r="K1624" s="11">
        <f t="shared" si="51"/>
        <v>38</v>
      </c>
    </row>
    <row r="1625" spans="1:11" x14ac:dyDescent="0.25">
      <c r="A1625" s="11" t="s">
        <v>1656</v>
      </c>
      <c r="B1625" s="11">
        <v>1968</v>
      </c>
      <c r="C1625" s="11" t="s">
        <v>30</v>
      </c>
      <c r="D1625" s="29">
        <v>25</v>
      </c>
      <c r="E1625" s="11">
        <v>0</v>
      </c>
      <c r="F1625" s="20">
        <v>14193.55</v>
      </c>
      <c r="G1625" s="11" t="s">
        <v>11</v>
      </c>
      <c r="H1625" s="11" t="s">
        <v>16</v>
      </c>
      <c r="I1625" s="11" t="s">
        <v>535</v>
      </c>
      <c r="J1625" s="33" t="str">
        <f t="shared" si="50"/>
        <v>25-Dec-1968</v>
      </c>
      <c r="K1625" s="11">
        <f t="shared" si="51"/>
        <v>54</v>
      </c>
    </row>
    <row r="1626" spans="1:11" x14ac:dyDescent="0.25">
      <c r="A1626" s="11" t="s">
        <v>1657</v>
      </c>
      <c r="B1626" s="11">
        <v>1983</v>
      </c>
      <c r="C1626" s="11" t="s">
        <v>15</v>
      </c>
      <c r="D1626" s="29">
        <v>17</v>
      </c>
      <c r="E1626" s="11">
        <v>3</v>
      </c>
      <c r="F1626" s="20">
        <v>14209.4</v>
      </c>
      <c r="G1626" s="11" t="s">
        <v>11</v>
      </c>
      <c r="H1626" s="11" t="s">
        <v>16</v>
      </c>
      <c r="I1626" s="11" t="s">
        <v>535</v>
      </c>
      <c r="J1626" s="33" t="str">
        <f t="shared" si="50"/>
        <v>17-Nov-1983</v>
      </c>
      <c r="K1626" s="11">
        <f t="shared" si="51"/>
        <v>39</v>
      </c>
    </row>
    <row r="1627" spans="1:11" x14ac:dyDescent="0.25">
      <c r="A1627" s="11" t="s">
        <v>1658</v>
      </c>
      <c r="B1627" s="11">
        <v>1958</v>
      </c>
      <c r="C1627" s="11" t="s">
        <v>20</v>
      </c>
      <c r="D1627" s="29">
        <v>21</v>
      </c>
      <c r="E1627" s="11">
        <v>0</v>
      </c>
      <c r="F1627" s="20">
        <v>14210.54</v>
      </c>
      <c r="G1627" s="11" t="s">
        <v>11</v>
      </c>
      <c r="H1627" s="11" t="s">
        <v>11</v>
      </c>
      <c r="I1627" s="11" t="s">
        <v>23</v>
      </c>
      <c r="J1627" s="33" t="str">
        <f t="shared" si="50"/>
        <v>21-Sep-1958</v>
      </c>
      <c r="K1627" s="11">
        <f t="shared" si="51"/>
        <v>64</v>
      </c>
    </row>
    <row r="1628" spans="1:11" x14ac:dyDescent="0.25">
      <c r="A1628" s="11" t="s">
        <v>1659</v>
      </c>
      <c r="B1628" s="11">
        <v>1961</v>
      </c>
      <c r="C1628" s="11" t="s">
        <v>20</v>
      </c>
      <c r="D1628" s="29">
        <v>25</v>
      </c>
      <c r="E1628" s="11">
        <v>2</v>
      </c>
      <c r="F1628" s="20">
        <v>14235.07</v>
      </c>
      <c r="G1628" s="11" t="s">
        <v>11</v>
      </c>
      <c r="H1628" s="11" t="s">
        <v>16</v>
      </c>
      <c r="I1628" s="11" t="s">
        <v>42</v>
      </c>
      <c r="J1628" s="33" t="str">
        <f t="shared" si="50"/>
        <v>25-Sep-1961</v>
      </c>
      <c r="K1628" s="11">
        <f t="shared" si="51"/>
        <v>61</v>
      </c>
    </row>
    <row r="1629" spans="1:11" x14ac:dyDescent="0.25">
      <c r="A1629" s="11" t="s">
        <v>1660</v>
      </c>
      <c r="B1629" s="11">
        <v>1959</v>
      </c>
      <c r="C1629" s="11" t="s">
        <v>37</v>
      </c>
      <c r="D1629" s="29">
        <v>10</v>
      </c>
      <c r="E1629" s="11">
        <v>0</v>
      </c>
      <c r="F1629" s="20">
        <v>14254.61</v>
      </c>
      <c r="G1629" s="11" t="s">
        <v>11</v>
      </c>
      <c r="H1629" s="11" t="s">
        <v>16</v>
      </c>
      <c r="I1629" s="11" t="s">
        <v>23</v>
      </c>
      <c r="J1629" s="33" t="str">
        <f t="shared" si="50"/>
        <v>10-Oct-1959</v>
      </c>
      <c r="K1629" s="11">
        <f t="shared" si="51"/>
        <v>63</v>
      </c>
    </row>
    <row r="1630" spans="1:11" x14ac:dyDescent="0.25">
      <c r="A1630" s="11" t="s">
        <v>1661</v>
      </c>
      <c r="B1630" s="11">
        <v>1959</v>
      </c>
      <c r="C1630" s="11" t="s">
        <v>15</v>
      </c>
      <c r="D1630" s="29">
        <v>8</v>
      </c>
      <c r="E1630" s="11">
        <v>0</v>
      </c>
      <c r="F1630" s="20">
        <v>14256.19</v>
      </c>
      <c r="G1630" s="11" t="s">
        <v>11</v>
      </c>
      <c r="H1630" s="11" t="s">
        <v>12</v>
      </c>
      <c r="I1630" s="11" t="s">
        <v>23</v>
      </c>
      <c r="J1630" s="33" t="str">
        <f t="shared" si="50"/>
        <v>08-Nov-1959</v>
      </c>
      <c r="K1630" s="11">
        <f t="shared" si="51"/>
        <v>63</v>
      </c>
    </row>
    <row r="1631" spans="1:11" x14ac:dyDescent="0.25">
      <c r="A1631" s="11" t="s">
        <v>1662</v>
      </c>
      <c r="B1631" s="11">
        <v>1974</v>
      </c>
      <c r="C1631" s="11" t="s">
        <v>30</v>
      </c>
      <c r="D1631" s="29">
        <v>26</v>
      </c>
      <c r="E1631" s="11">
        <v>0</v>
      </c>
      <c r="F1631" s="20">
        <v>14256.79</v>
      </c>
      <c r="G1631" s="11" t="s">
        <v>11</v>
      </c>
      <c r="H1631" s="11" t="s">
        <v>11</v>
      </c>
      <c r="I1631" s="11" t="s">
        <v>535</v>
      </c>
      <c r="J1631" s="33" t="str">
        <f t="shared" si="50"/>
        <v>26-Dec-1974</v>
      </c>
      <c r="K1631" s="11">
        <f t="shared" si="51"/>
        <v>48</v>
      </c>
    </row>
    <row r="1632" spans="1:11" x14ac:dyDescent="0.25">
      <c r="A1632" s="11" t="s">
        <v>1663</v>
      </c>
      <c r="B1632" s="11">
        <v>1972</v>
      </c>
      <c r="C1632" s="11" t="s">
        <v>10</v>
      </c>
      <c r="D1632" s="29">
        <v>13</v>
      </c>
      <c r="E1632" s="11">
        <v>0</v>
      </c>
      <c r="F1632" s="20">
        <v>14258.33</v>
      </c>
      <c r="G1632" s="11" t="s">
        <v>11</v>
      </c>
      <c r="H1632" s="11" t="s">
        <v>11</v>
      </c>
      <c r="I1632" s="11" t="s">
        <v>535</v>
      </c>
      <c r="J1632" s="33" t="str">
        <f t="shared" si="50"/>
        <v>13-Jul-1972</v>
      </c>
      <c r="K1632" s="11">
        <f t="shared" si="51"/>
        <v>50</v>
      </c>
    </row>
    <row r="1633" spans="1:11" x14ac:dyDescent="0.25">
      <c r="A1633" s="11" t="s">
        <v>1664</v>
      </c>
      <c r="B1633" s="11">
        <v>2004</v>
      </c>
      <c r="C1633" s="11" t="s">
        <v>20</v>
      </c>
      <c r="D1633" s="29">
        <v>6</v>
      </c>
      <c r="E1633" s="11">
        <v>0</v>
      </c>
      <c r="F1633" s="20">
        <v>14283.46</v>
      </c>
      <c r="G1633" s="11" t="s">
        <v>11</v>
      </c>
      <c r="H1633" s="11" t="s">
        <v>11</v>
      </c>
      <c r="I1633" s="11" t="s">
        <v>247</v>
      </c>
      <c r="J1633" s="33" t="str">
        <f t="shared" si="50"/>
        <v>06-Sep-2004</v>
      </c>
      <c r="K1633" s="11">
        <f t="shared" si="51"/>
        <v>18</v>
      </c>
    </row>
    <row r="1634" spans="1:11" x14ac:dyDescent="0.25">
      <c r="A1634" s="11" t="s">
        <v>1665</v>
      </c>
      <c r="B1634" s="11">
        <v>1968</v>
      </c>
      <c r="C1634" s="11" t="s">
        <v>30</v>
      </c>
      <c r="D1634" s="29">
        <v>15</v>
      </c>
      <c r="E1634" s="11">
        <v>0</v>
      </c>
      <c r="F1634" s="20">
        <v>14285.9</v>
      </c>
      <c r="G1634" s="11" t="s">
        <v>11</v>
      </c>
      <c r="H1634" s="11" t="s">
        <v>12</v>
      </c>
      <c r="I1634" s="11" t="s">
        <v>23</v>
      </c>
      <c r="J1634" s="33" t="str">
        <f t="shared" si="50"/>
        <v>15-Dec-1968</v>
      </c>
      <c r="K1634" s="11">
        <f t="shared" si="51"/>
        <v>54</v>
      </c>
    </row>
    <row r="1635" spans="1:11" x14ac:dyDescent="0.25">
      <c r="A1635" s="11" t="s">
        <v>1666</v>
      </c>
      <c r="B1635" s="11">
        <v>1958</v>
      </c>
      <c r="C1635" s="11" t="s">
        <v>37</v>
      </c>
      <c r="D1635" s="29">
        <v>15</v>
      </c>
      <c r="E1635" s="11">
        <v>0</v>
      </c>
      <c r="F1635" s="20">
        <v>14313.85</v>
      </c>
      <c r="G1635" s="11" t="s">
        <v>11</v>
      </c>
      <c r="H1635" s="11" t="s">
        <v>12</v>
      </c>
      <c r="I1635" s="11" t="s">
        <v>13</v>
      </c>
      <c r="J1635" s="33" t="str">
        <f t="shared" si="50"/>
        <v>15-Oct-1958</v>
      </c>
      <c r="K1635" s="11">
        <f t="shared" si="51"/>
        <v>64</v>
      </c>
    </row>
    <row r="1636" spans="1:11" x14ac:dyDescent="0.25">
      <c r="A1636" s="11" t="s">
        <v>1667</v>
      </c>
      <c r="B1636" s="11">
        <v>1958</v>
      </c>
      <c r="C1636" s="11" t="s">
        <v>10</v>
      </c>
      <c r="D1636" s="29">
        <v>10</v>
      </c>
      <c r="E1636" s="11">
        <v>0</v>
      </c>
      <c r="F1636" s="20">
        <v>14319.03</v>
      </c>
      <c r="G1636" s="11" t="s">
        <v>11</v>
      </c>
      <c r="H1636" s="11" t="s">
        <v>11</v>
      </c>
      <c r="I1636" s="11" t="s">
        <v>42</v>
      </c>
      <c r="J1636" s="33" t="str">
        <f t="shared" si="50"/>
        <v>10-Jul-1958</v>
      </c>
      <c r="K1636" s="11">
        <f t="shared" si="51"/>
        <v>64</v>
      </c>
    </row>
    <row r="1637" spans="1:11" x14ac:dyDescent="0.25">
      <c r="A1637" s="11" t="s">
        <v>1668</v>
      </c>
      <c r="B1637" s="11">
        <v>1969</v>
      </c>
      <c r="C1637" s="11" t="s">
        <v>20</v>
      </c>
      <c r="D1637" s="29">
        <v>26</v>
      </c>
      <c r="E1637" s="11">
        <v>0</v>
      </c>
      <c r="F1637" s="20">
        <v>14337.91</v>
      </c>
      <c r="G1637" s="11" t="s">
        <v>11</v>
      </c>
      <c r="H1637" s="11" t="s">
        <v>12</v>
      </c>
      <c r="I1637" s="11" t="s">
        <v>632</v>
      </c>
      <c r="J1637" s="33" t="str">
        <f t="shared" si="50"/>
        <v>26-Sep-1969</v>
      </c>
      <c r="K1637" s="11">
        <f t="shared" si="51"/>
        <v>53</v>
      </c>
    </row>
    <row r="1638" spans="1:11" x14ac:dyDescent="0.25">
      <c r="A1638" s="11" t="s">
        <v>1669</v>
      </c>
      <c r="B1638" s="11">
        <v>1959</v>
      </c>
      <c r="C1638" s="11" t="s">
        <v>30</v>
      </c>
      <c r="D1638" s="29">
        <v>24</v>
      </c>
      <c r="E1638" s="11">
        <v>1</v>
      </c>
      <c r="F1638" s="20">
        <v>14349.85</v>
      </c>
      <c r="G1638" s="11" t="s">
        <v>11</v>
      </c>
      <c r="H1638" s="11" t="s">
        <v>11</v>
      </c>
      <c r="I1638" s="11" t="s">
        <v>23</v>
      </c>
      <c r="J1638" s="33" t="str">
        <f t="shared" si="50"/>
        <v>24-Dec-1959</v>
      </c>
      <c r="K1638" s="11">
        <f t="shared" si="51"/>
        <v>63</v>
      </c>
    </row>
    <row r="1639" spans="1:11" x14ac:dyDescent="0.25">
      <c r="A1639" s="11" t="s">
        <v>1670</v>
      </c>
      <c r="B1639" s="11">
        <v>1967</v>
      </c>
      <c r="C1639" s="11" t="s">
        <v>37</v>
      </c>
      <c r="D1639" s="29">
        <v>10</v>
      </c>
      <c r="E1639" s="11">
        <v>0</v>
      </c>
      <c r="F1639" s="20">
        <v>14355.43</v>
      </c>
      <c r="G1639" s="11" t="s">
        <v>11</v>
      </c>
      <c r="H1639" s="11" t="s">
        <v>16</v>
      </c>
      <c r="I1639" s="11" t="s">
        <v>535</v>
      </c>
      <c r="J1639" s="33" t="str">
        <f t="shared" si="50"/>
        <v>10-Oct-1967</v>
      </c>
      <c r="K1639" s="11">
        <f t="shared" si="51"/>
        <v>55</v>
      </c>
    </row>
    <row r="1640" spans="1:11" x14ac:dyDescent="0.25">
      <c r="A1640" s="11" t="s">
        <v>1671</v>
      </c>
      <c r="B1640" s="11">
        <v>1988</v>
      </c>
      <c r="C1640" s="11" t="s">
        <v>15</v>
      </c>
      <c r="D1640" s="29">
        <v>16</v>
      </c>
      <c r="E1640" s="11">
        <v>1</v>
      </c>
      <c r="F1640" s="20">
        <v>14358.36</v>
      </c>
      <c r="G1640" s="11" t="s">
        <v>11</v>
      </c>
      <c r="H1640" s="11" t="s">
        <v>11</v>
      </c>
      <c r="I1640" s="11" t="s">
        <v>42</v>
      </c>
      <c r="J1640" s="33" t="str">
        <f t="shared" si="50"/>
        <v>16-Nov-1988</v>
      </c>
      <c r="K1640" s="11">
        <f t="shared" si="51"/>
        <v>34</v>
      </c>
    </row>
    <row r="1641" spans="1:11" x14ac:dyDescent="0.25">
      <c r="A1641" s="11" t="s">
        <v>1672</v>
      </c>
      <c r="B1641" s="11">
        <v>1963</v>
      </c>
      <c r="C1641" s="11" t="s">
        <v>10</v>
      </c>
      <c r="D1641" s="29">
        <v>16</v>
      </c>
      <c r="E1641" s="11">
        <v>3</v>
      </c>
      <c r="F1641" s="20">
        <v>14382.71</v>
      </c>
      <c r="G1641" s="11" t="s">
        <v>11</v>
      </c>
      <c r="H1641" s="11" t="s">
        <v>11</v>
      </c>
      <c r="I1641" s="11" t="s">
        <v>23</v>
      </c>
      <c r="J1641" s="33" t="str">
        <f t="shared" si="50"/>
        <v>16-Jul-1963</v>
      </c>
      <c r="K1641" s="11">
        <f t="shared" si="51"/>
        <v>59</v>
      </c>
    </row>
    <row r="1642" spans="1:11" x14ac:dyDescent="0.25">
      <c r="A1642" s="11" t="s">
        <v>1673</v>
      </c>
      <c r="B1642" s="11">
        <v>1965</v>
      </c>
      <c r="C1642" s="11" t="s">
        <v>18</v>
      </c>
      <c r="D1642" s="29">
        <v>22</v>
      </c>
      <c r="E1642" s="11">
        <v>4</v>
      </c>
      <c r="F1642" s="20">
        <v>14394.4</v>
      </c>
      <c r="G1642" s="11" t="s">
        <v>11</v>
      </c>
      <c r="H1642" s="11" t="s">
        <v>12</v>
      </c>
      <c r="I1642" s="11" t="s">
        <v>247</v>
      </c>
      <c r="J1642" s="33" t="str">
        <f t="shared" si="50"/>
        <v>22-Jun-1965</v>
      </c>
      <c r="K1642" s="11">
        <f t="shared" si="51"/>
        <v>57</v>
      </c>
    </row>
    <row r="1643" spans="1:11" x14ac:dyDescent="0.25">
      <c r="A1643" s="11" t="s">
        <v>1674</v>
      </c>
      <c r="B1643" s="11">
        <v>1958</v>
      </c>
      <c r="C1643" s="11" t="s">
        <v>20</v>
      </c>
      <c r="D1643" s="29">
        <v>14</v>
      </c>
      <c r="E1643" s="11">
        <v>0</v>
      </c>
      <c r="F1643" s="20">
        <v>14394.56</v>
      </c>
      <c r="G1643" s="11" t="s">
        <v>11</v>
      </c>
      <c r="H1643" s="11" t="s">
        <v>16</v>
      </c>
      <c r="I1643" s="11" t="s">
        <v>170</v>
      </c>
      <c r="J1643" s="33" t="str">
        <f t="shared" si="50"/>
        <v>14-Sep-1958</v>
      </c>
      <c r="K1643" s="11">
        <f t="shared" si="51"/>
        <v>64</v>
      </c>
    </row>
    <row r="1644" spans="1:11" x14ac:dyDescent="0.25">
      <c r="A1644" s="11" t="s">
        <v>1675</v>
      </c>
      <c r="B1644" s="11">
        <v>1958</v>
      </c>
      <c r="C1644" s="11" t="s">
        <v>10</v>
      </c>
      <c r="D1644" s="29">
        <v>29</v>
      </c>
      <c r="E1644" s="11">
        <v>0</v>
      </c>
      <c r="F1644" s="20">
        <v>14410.93</v>
      </c>
      <c r="G1644" s="11" t="s">
        <v>11</v>
      </c>
      <c r="H1644" s="11" t="s">
        <v>11</v>
      </c>
      <c r="I1644" s="11" t="s">
        <v>168</v>
      </c>
      <c r="J1644" s="33" t="str">
        <f t="shared" si="50"/>
        <v>29-Jul-1958</v>
      </c>
      <c r="K1644" s="11">
        <f t="shared" si="51"/>
        <v>64</v>
      </c>
    </row>
    <row r="1645" spans="1:11" x14ac:dyDescent="0.25">
      <c r="A1645" s="11" t="s">
        <v>1676</v>
      </c>
      <c r="B1645" s="11">
        <v>1958</v>
      </c>
      <c r="C1645" s="11" t="s">
        <v>20</v>
      </c>
      <c r="D1645" s="29">
        <v>20</v>
      </c>
      <c r="E1645" s="11">
        <v>1</v>
      </c>
      <c r="F1645" s="20">
        <v>14418.28</v>
      </c>
      <c r="G1645" s="11" t="s">
        <v>11</v>
      </c>
      <c r="H1645" s="11" t="s">
        <v>12</v>
      </c>
      <c r="I1645" s="11" t="s">
        <v>13</v>
      </c>
      <c r="J1645" s="33" t="str">
        <f t="shared" si="50"/>
        <v>20-Sep-1958</v>
      </c>
      <c r="K1645" s="11">
        <f t="shared" si="51"/>
        <v>64</v>
      </c>
    </row>
    <row r="1646" spans="1:11" x14ac:dyDescent="0.25">
      <c r="A1646" s="11" t="s">
        <v>1677</v>
      </c>
      <c r="B1646" s="11">
        <v>1999</v>
      </c>
      <c r="C1646" s="11" t="s">
        <v>35</v>
      </c>
      <c r="D1646" s="29">
        <v>10</v>
      </c>
      <c r="E1646" s="11">
        <v>2</v>
      </c>
      <c r="F1646" s="20">
        <v>14426.07</v>
      </c>
      <c r="G1646" s="11" t="s">
        <v>11</v>
      </c>
      <c r="H1646" s="11" t="s">
        <v>16</v>
      </c>
      <c r="I1646" s="11" t="s">
        <v>23</v>
      </c>
      <c r="J1646" s="33" t="str">
        <f t="shared" si="50"/>
        <v>10-Aug-1999</v>
      </c>
      <c r="K1646" s="11">
        <f t="shared" si="51"/>
        <v>23</v>
      </c>
    </row>
    <row r="1647" spans="1:11" x14ac:dyDescent="0.25">
      <c r="A1647" s="11" t="s">
        <v>1678</v>
      </c>
      <c r="B1647" s="11">
        <v>1967</v>
      </c>
      <c r="C1647" s="11" t="s">
        <v>35</v>
      </c>
      <c r="D1647" s="29">
        <v>15</v>
      </c>
      <c r="E1647" s="11">
        <v>0</v>
      </c>
      <c r="F1647" s="20">
        <v>14426.66</v>
      </c>
      <c r="G1647" s="11" t="s">
        <v>11</v>
      </c>
      <c r="H1647" s="11" t="s">
        <v>11</v>
      </c>
      <c r="I1647" s="11" t="s">
        <v>535</v>
      </c>
      <c r="J1647" s="33" t="str">
        <f t="shared" si="50"/>
        <v>15-Aug-1967</v>
      </c>
      <c r="K1647" s="11">
        <f t="shared" si="51"/>
        <v>55</v>
      </c>
    </row>
    <row r="1648" spans="1:11" x14ac:dyDescent="0.25">
      <c r="A1648" s="11" t="s">
        <v>1679</v>
      </c>
      <c r="B1648" s="11">
        <v>1967</v>
      </c>
      <c r="C1648" s="11" t="s">
        <v>15</v>
      </c>
      <c r="D1648" s="29">
        <v>4</v>
      </c>
      <c r="E1648" s="11">
        <v>0</v>
      </c>
      <c r="F1648" s="20">
        <v>14427.63</v>
      </c>
      <c r="G1648" s="11" t="s">
        <v>11</v>
      </c>
      <c r="H1648" s="11" t="s">
        <v>11</v>
      </c>
      <c r="I1648" s="11" t="s">
        <v>300</v>
      </c>
      <c r="J1648" s="33" t="str">
        <f t="shared" si="50"/>
        <v>04-Nov-1967</v>
      </c>
      <c r="K1648" s="11">
        <f t="shared" si="51"/>
        <v>55</v>
      </c>
    </row>
    <row r="1649" spans="1:11" x14ac:dyDescent="0.25">
      <c r="A1649" s="11" t="s">
        <v>1680</v>
      </c>
      <c r="B1649" s="11">
        <v>1959</v>
      </c>
      <c r="C1649" s="11" t="s">
        <v>18</v>
      </c>
      <c r="D1649" s="29">
        <v>29</v>
      </c>
      <c r="E1649" s="11">
        <v>0</v>
      </c>
      <c r="F1649" s="20">
        <v>14449.85</v>
      </c>
      <c r="G1649" s="11" t="s">
        <v>11</v>
      </c>
      <c r="H1649" s="11" t="s">
        <v>16</v>
      </c>
      <c r="I1649" s="11" t="s">
        <v>247</v>
      </c>
      <c r="J1649" s="33" t="str">
        <f t="shared" si="50"/>
        <v>29-Jun-1959</v>
      </c>
      <c r="K1649" s="11">
        <f t="shared" si="51"/>
        <v>63</v>
      </c>
    </row>
    <row r="1650" spans="1:11" x14ac:dyDescent="0.25">
      <c r="A1650" s="11" t="s">
        <v>1681</v>
      </c>
      <c r="B1650" s="11">
        <v>1959</v>
      </c>
      <c r="C1650" s="11" t="s">
        <v>35</v>
      </c>
      <c r="D1650" s="29">
        <v>3</v>
      </c>
      <c r="E1650" s="11">
        <v>0</v>
      </c>
      <c r="F1650" s="20">
        <v>14451.84</v>
      </c>
      <c r="G1650" s="11" t="s">
        <v>11</v>
      </c>
      <c r="H1650" s="11" t="s">
        <v>12</v>
      </c>
      <c r="I1650" s="11" t="s">
        <v>249</v>
      </c>
      <c r="J1650" s="33" t="str">
        <f t="shared" si="50"/>
        <v>03-Aug-1959</v>
      </c>
      <c r="K1650" s="11">
        <f t="shared" si="51"/>
        <v>63</v>
      </c>
    </row>
    <row r="1651" spans="1:11" x14ac:dyDescent="0.25">
      <c r="A1651" s="11" t="s">
        <v>1682</v>
      </c>
      <c r="B1651" s="11">
        <v>1996</v>
      </c>
      <c r="C1651" s="11" t="s">
        <v>15</v>
      </c>
      <c r="D1651" s="29">
        <v>10</v>
      </c>
      <c r="E1651" s="11">
        <v>2</v>
      </c>
      <c r="F1651" s="20">
        <v>14455.64</v>
      </c>
      <c r="G1651" s="11" t="s">
        <v>11</v>
      </c>
      <c r="H1651" s="11" t="s">
        <v>12</v>
      </c>
      <c r="I1651" s="11" t="s">
        <v>247</v>
      </c>
      <c r="J1651" s="33" t="str">
        <f t="shared" si="50"/>
        <v>10-Nov-1996</v>
      </c>
      <c r="K1651" s="11">
        <f t="shared" si="51"/>
        <v>26</v>
      </c>
    </row>
    <row r="1652" spans="1:11" x14ac:dyDescent="0.25">
      <c r="A1652" s="11" t="s">
        <v>1683</v>
      </c>
      <c r="B1652" s="11">
        <v>1976</v>
      </c>
      <c r="C1652" s="11" t="s">
        <v>15</v>
      </c>
      <c r="D1652" s="29">
        <v>27</v>
      </c>
      <c r="E1652" s="11">
        <v>2</v>
      </c>
      <c r="F1652" s="20">
        <v>14470.01</v>
      </c>
      <c r="G1652" s="11" t="s">
        <v>11</v>
      </c>
      <c r="H1652" s="11" t="s">
        <v>12</v>
      </c>
      <c r="I1652" s="11" t="s">
        <v>23</v>
      </c>
      <c r="J1652" s="33" t="str">
        <f t="shared" si="50"/>
        <v>27-Nov-1976</v>
      </c>
      <c r="K1652" s="11">
        <f t="shared" si="51"/>
        <v>46</v>
      </c>
    </row>
    <row r="1653" spans="1:11" x14ac:dyDescent="0.25">
      <c r="A1653" s="11" t="s">
        <v>1684</v>
      </c>
      <c r="B1653" s="11">
        <v>1959</v>
      </c>
      <c r="C1653" s="11" t="s">
        <v>15</v>
      </c>
      <c r="D1653" s="29">
        <v>20</v>
      </c>
      <c r="E1653" s="11">
        <v>1</v>
      </c>
      <c r="F1653" s="20">
        <v>14474.68</v>
      </c>
      <c r="G1653" s="11" t="s">
        <v>11</v>
      </c>
      <c r="H1653" s="11" t="s">
        <v>11</v>
      </c>
      <c r="I1653" s="11" t="s">
        <v>13</v>
      </c>
      <c r="J1653" s="33" t="str">
        <f t="shared" si="50"/>
        <v>20-Nov-1959</v>
      </c>
      <c r="K1653" s="11">
        <f t="shared" si="51"/>
        <v>63</v>
      </c>
    </row>
    <row r="1654" spans="1:11" x14ac:dyDescent="0.25">
      <c r="A1654" s="11" t="s">
        <v>1685</v>
      </c>
      <c r="B1654" s="11">
        <v>1979</v>
      </c>
      <c r="C1654" s="11" t="s">
        <v>37</v>
      </c>
      <c r="D1654" s="29">
        <v>20</v>
      </c>
      <c r="E1654" s="11">
        <v>5</v>
      </c>
      <c r="F1654" s="20">
        <v>14478.33</v>
      </c>
      <c r="G1654" s="11" t="s">
        <v>11</v>
      </c>
      <c r="H1654" s="11" t="s">
        <v>11</v>
      </c>
      <c r="I1654" s="11" t="s">
        <v>13</v>
      </c>
      <c r="J1654" s="33" t="str">
        <f t="shared" si="50"/>
        <v>20-Oct-1979</v>
      </c>
      <c r="K1654" s="11">
        <f t="shared" si="51"/>
        <v>43</v>
      </c>
    </row>
    <row r="1655" spans="1:11" x14ac:dyDescent="0.25">
      <c r="A1655" s="11" t="s">
        <v>1686</v>
      </c>
      <c r="B1655" s="11">
        <v>1989</v>
      </c>
      <c r="C1655" s="11" t="s">
        <v>10</v>
      </c>
      <c r="D1655" s="29">
        <v>22</v>
      </c>
      <c r="E1655" s="11">
        <v>3</v>
      </c>
      <c r="F1655" s="20">
        <v>14507.46</v>
      </c>
      <c r="G1655" s="11" t="s">
        <v>11</v>
      </c>
      <c r="H1655" s="11" t="s">
        <v>12</v>
      </c>
      <c r="I1655" s="11" t="s">
        <v>23</v>
      </c>
      <c r="J1655" s="33" t="str">
        <f t="shared" si="50"/>
        <v>22-Jul-1989</v>
      </c>
      <c r="K1655" s="11">
        <f t="shared" si="51"/>
        <v>33</v>
      </c>
    </row>
    <row r="1656" spans="1:11" x14ac:dyDescent="0.25">
      <c r="A1656" s="11" t="s">
        <v>1687</v>
      </c>
      <c r="B1656" s="11">
        <v>1989</v>
      </c>
      <c r="C1656" s="11" t="s">
        <v>10</v>
      </c>
      <c r="D1656" s="29">
        <v>14</v>
      </c>
      <c r="E1656" s="11">
        <v>3</v>
      </c>
      <c r="F1656" s="20">
        <v>14547.26</v>
      </c>
      <c r="G1656" s="11" t="s">
        <v>11</v>
      </c>
      <c r="H1656" s="11" t="s">
        <v>12</v>
      </c>
      <c r="I1656" s="11" t="s">
        <v>42</v>
      </c>
      <c r="J1656" s="33" t="str">
        <f t="shared" si="50"/>
        <v>14-Jul-1989</v>
      </c>
      <c r="K1656" s="11">
        <f t="shared" si="51"/>
        <v>33</v>
      </c>
    </row>
    <row r="1657" spans="1:11" x14ac:dyDescent="0.25">
      <c r="A1657" s="11" t="s">
        <v>1688</v>
      </c>
      <c r="B1657" s="11">
        <v>1998</v>
      </c>
      <c r="C1657" s="11" t="s">
        <v>20</v>
      </c>
      <c r="D1657" s="29">
        <v>12</v>
      </c>
      <c r="E1657" s="11">
        <v>0</v>
      </c>
      <c r="F1657" s="20">
        <v>14571.89</v>
      </c>
      <c r="G1657" s="11" t="s">
        <v>11</v>
      </c>
      <c r="H1657" s="11" t="s">
        <v>16</v>
      </c>
      <c r="I1657" s="11" t="s">
        <v>247</v>
      </c>
      <c r="J1657" s="33" t="str">
        <f t="shared" si="50"/>
        <v>12-Sep-1998</v>
      </c>
      <c r="K1657" s="11">
        <f t="shared" si="51"/>
        <v>24</v>
      </c>
    </row>
    <row r="1658" spans="1:11" x14ac:dyDescent="0.25">
      <c r="A1658" s="11" t="s">
        <v>1689</v>
      </c>
      <c r="B1658" s="11">
        <v>1962</v>
      </c>
      <c r="C1658" s="11" t="s">
        <v>30</v>
      </c>
      <c r="D1658" s="29">
        <v>3</v>
      </c>
      <c r="E1658" s="11">
        <v>0</v>
      </c>
      <c r="F1658" s="20">
        <v>14574.64</v>
      </c>
      <c r="G1658" s="11" t="s">
        <v>11</v>
      </c>
      <c r="H1658" s="11" t="s">
        <v>16</v>
      </c>
      <c r="I1658" s="11" t="s">
        <v>200</v>
      </c>
      <c r="J1658" s="33" t="str">
        <f t="shared" si="50"/>
        <v>03-Dec-1962</v>
      </c>
      <c r="K1658" s="11">
        <f t="shared" si="51"/>
        <v>60</v>
      </c>
    </row>
    <row r="1659" spans="1:11" x14ac:dyDescent="0.25">
      <c r="A1659" s="11" t="s">
        <v>1690</v>
      </c>
      <c r="B1659" s="11">
        <v>1963</v>
      </c>
      <c r="C1659" s="11" t="s">
        <v>37</v>
      </c>
      <c r="D1659" s="29">
        <v>14</v>
      </c>
      <c r="E1659" s="11">
        <v>3</v>
      </c>
      <c r="F1659" s="20">
        <v>14590.63</v>
      </c>
      <c r="G1659" s="11" t="s">
        <v>11</v>
      </c>
      <c r="H1659" s="11" t="s">
        <v>16</v>
      </c>
      <c r="I1659" s="11" t="s">
        <v>247</v>
      </c>
      <c r="J1659" s="33" t="str">
        <f t="shared" si="50"/>
        <v>14-Oct-1963</v>
      </c>
      <c r="K1659" s="11">
        <f t="shared" si="51"/>
        <v>59</v>
      </c>
    </row>
    <row r="1660" spans="1:11" x14ac:dyDescent="0.25">
      <c r="A1660" s="11" t="s">
        <v>1691</v>
      </c>
      <c r="B1660" s="11">
        <v>1967</v>
      </c>
      <c r="C1660" s="11" t="s">
        <v>10</v>
      </c>
      <c r="D1660" s="29">
        <v>18</v>
      </c>
      <c r="E1660" s="11">
        <v>0</v>
      </c>
      <c r="F1660" s="20">
        <v>14600.62</v>
      </c>
      <c r="G1660" s="11" t="s">
        <v>11</v>
      </c>
      <c r="H1660" s="11" t="s">
        <v>12</v>
      </c>
      <c r="I1660" s="11" t="s">
        <v>632</v>
      </c>
      <c r="J1660" s="33" t="str">
        <f t="shared" si="50"/>
        <v>18-Jul-1967</v>
      </c>
      <c r="K1660" s="11">
        <f t="shared" si="51"/>
        <v>55</v>
      </c>
    </row>
    <row r="1661" spans="1:11" x14ac:dyDescent="0.25">
      <c r="A1661" s="11" t="s">
        <v>1692</v>
      </c>
      <c r="B1661" s="11">
        <v>1965</v>
      </c>
      <c r="C1661" s="11" t="s">
        <v>15</v>
      </c>
      <c r="D1661" s="29">
        <v>8</v>
      </c>
      <c r="E1661" s="11">
        <v>0</v>
      </c>
      <c r="F1661" s="20">
        <v>14612.33</v>
      </c>
      <c r="G1661" s="11" t="s">
        <v>11</v>
      </c>
      <c r="H1661" s="11" t="s">
        <v>12</v>
      </c>
      <c r="I1661" s="11" t="s">
        <v>300</v>
      </c>
      <c r="J1661" s="33" t="str">
        <f t="shared" si="50"/>
        <v>08-Nov-1965</v>
      </c>
      <c r="K1661" s="11">
        <f t="shared" si="51"/>
        <v>57</v>
      </c>
    </row>
    <row r="1662" spans="1:11" x14ac:dyDescent="0.25">
      <c r="A1662" s="11" t="s">
        <v>1693</v>
      </c>
      <c r="B1662" s="11">
        <v>1991</v>
      </c>
      <c r="C1662" s="11" t="s">
        <v>35</v>
      </c>
      <c r="D1662" s="29">
        <v>21</v>
      </c>
      <c r="E1662" s="11">
        <v>3</v>
      </c>
      <c r="F1662" s="20">
        <v>14630.52</v>
      </c>
      <c r="G1662" s="11" t="s">
        <v>11</v>
      </c>
      <c r="H1662" s="11" t="s">
        <v>12</v>
      </c>
      <c r="I1662" s="11" t="s">
        <v>42</v>
      </c>
      <c r="J1662" s="33" t="str">
        <f t="shared" si="50"/>
        <v>21-Aug-1991</v>
      </c>
      <c r="K1662" s="11">
        <f t="shared" si="51"/>
        <v>31</v>
      </c>
    </row>
    <row r="1663" spans="1:11" x14ac:dyDescent="0.25">
      <c r="A1663" s="11" t="s">
        <v>1694</v>
      </c>
      <c r="B1663" s="11">
        <v>1967</v>
      </c>
      <c r="C1663" s="11" t="s">
        <v>20</v>
      </c>
      <c r="D1663" s="29">
        <v>1</v>
      </c>
      <c r="E1663" s="11">
        <v>0</v>
      </c>
      <c r="F1663" s="20">
        <v>14640.35</v>
      </c>
      <c r="G1663" s="11" t="s">
        <v>11</v>
      </c>
      <c r="H1663" s="11" t="s">
        <v>12</v>
      </c>
      <c r="I1663" s="11" t="s">
        <v>535</v>
      </c>
      <c r="J1663" s="33" t="str">
        <f t="shared" si="50"/>
        <v>01-Sep-1967</v>
      </c>
      <c r="K1663" s="11">
        <f t="shared" si="51"/>
        <v>55</v>
      </c>
    </row>
    <row r="1664" spans="1:11" x14ac:dyDescent="0.25">
      <c r="A1664" s="11" t="s">
        <v>1695</v>
      </c>
      <c r="B1664" s="11">
        <v>1981</v>
      </c>
      <c r="C1664" s="11" t="s">
        <v>15</v>
      </c>
      <c r="D1664" s="29">
        <v>13</v>
      </c>
      <c r="E1664" s="11">
        <v>1</v>
      </c>
      <c r="F1664" s="20">
        <v>14657.2</v>
      </c>
      <c r="G1664" s="11" t="s">
        <v>11</v>
      </c>
      <c r="H1664" s="11" t="s">
        <v>16</v>
      </c>
      <c r="I1664" s="11" t="s">
        <v>23</v>
      </c>
      <c r="J1664" s="33" t="str">
        <f t="shared" si="50"/>
        <v>13-Nov-1981</v>
      </c>
      <c r="K1664" s="11">
        <f t="shared" si="51"/>
        <v>41</v>
      </c>
    </row>
    <row r="1665" spans="1:11" x14ac:dyDescent="0.25">
      <c r="A1665" s="11" t="s">
        <v>1696</v>
      </c>
      <c r="B1665" s="11">
        <v>1969</v>
      </c>
      <c r="C1665" s="11" t="s">
        <v>37</v>
      </c>
      <c r="D1665" s="29">
        <v>20</v>
      </c>
      <c r="E1665" s="11">
        <v>0</v>
      </c>
      <c r="F1665" s="20">
        <v>14665.75</v>
      </c>
      <c r="G1665" s="11" t="s">
        <v>11</v>
      </c>
      <c r="H1665" s="11" t="s">
        <v>16</v>
      </c>
      <c r="I1665" s="11" t="s">
        <v>23</v>
      </c>
      <c r="J1665" s="33" t="str">
        <f t="shared" si="50"/>
        <v>20-Oct-1969</v>
      </c>
      <c r="K1665" s="11">
        <f t="shared" si="51"/>
        <v>53</v>
      </c>
    </row>
    <row r="1666" spans="1:11" x14ac:dyDescent="0.25">
      <c r="A1666" s="11" t="s">
        <v>1697</v>
      </c>
      <c r="B1666" s="11">
        <v>1958</v>
      </c>
      <c r="C1666" s="11" t="s">
        <v>10</v>
      </c>
      <c r="D1666" s="29">
        <v>23</v>
      </c>
      <c r="E1666" s="11">
        <v>0</v>
      </c>
      <c r="F1666" s="20">
        <v>14692.67</v>
      </c>
      <c r="G1666" s="11" t="s">
        <v>11</v>
      </c>
      <c r="H1666" s="11" t="s">
        <v>16</v>
      </c>
      <c r="I1666" s="11" t="s">
        <v>23</v>
      </c>
      <c r="J1666" s="33" t="str">
        <f t="shared" ref="J1666:J1729" si="52">TEXT(CONCATENATE(D1666,C1666,B1666,),"DD-MMM-YYYY")</f>
        <v>23-Jul-1958</v>
      </c>
      <c r="K1666" s="11">
        <f t="shared" si="51"/>
        <v>64</v>
      </c>
    </row>
    <row r="1667" spans="1:11" x14ac:dyDescent="0.25">
      <c r="A1667" s="11" t="s">
        <v>1698</v>
      </c>
      <c r="B1667" s="11">
        <v>1982</v>
      </c>
      <c r="C1667" s="11" t="s">
        <v>20</v>
      </c>
      <c r="D1667" s="29">
        <v>4</v>
      </c>
      <c r="E1667" s="11">
        <v>3</v>
      </c>
      <c r="F1667" s="20">
        <v>14696.77</v>
      </c>
      <c r="G1667" s="11" t="s">
        <v>11</v>
      </c>
      <c r="H1667" s="11" t="s">
        <v>11</v>
      </c>
      <c r="I1667" s="11" t="s">
        <v>42</v>
      </c>
      <c r="J1667" s="33" t="str">
        <f t="shared" si="52"/>
        <v>04-Sep-1982</v>
      </c>
      <c r="K1667" s="11">
        <f t="shared" ref="K1667:K1730" si="53">DATEDIF(J1667, "2023-06-08", "Y")</f>
        <v>40</v>
      </c>
    </row>
    <row r="1668" spans="1:11" x14ac:dyDescent="0.25">
      <c r="A1668" s="11" t="s">
        <v>1699</v>
      </c>
      <c r="B1668" s="11">
        <v>2002</v>
      </c>
      <c r="C1668" s="11" t="s">
        <v>20</v>
      </c>
      <c r="D1668" s="29">
        <v>24</v>
      </c>
      <c r="E1668" s="11">
        <v>0</v>
      </c>
      <c r="F1668" s="20">
        <v>14711.74</v>
      </c>
      <c r="G1668" s="11" t="s">
        <v>11</v>
      </c>
      <c r="H1668" s="11" t="s">
        <v>11</v>
      </c>
      <c r="I1668" s="11" t="s">
        <v>23</v>
      </c>
      <c r="J1668" s="33" t="str">
        <f t="shared" si="52"/>
        <v>24-Sep-2002</v>
      </c>
      <c r="K1668" s="11">
        <f t="shared" si="53"/>
        <v>20</v>
      </c>
    </row>
    <row r="1669" spans="1:11" x14ac:dyDescent="0.25">
      <c r="A1669" s="11" t="s">
        <v>1700</v>
      </c>
      <c r="B1669" s="11">
        <v>1962</v>
      </c>
      <c r="C1669" s="11" t="s">
        <v>10</v>
      </c>
      <c r="D1669" s="29">
        <v>29</v>
      </c>
      <c r="E1669" s="11">
        <v>0</v>
      </c>
      <c r="F1669" s="20">
        <v>14738.43</v>
      </c>
      <c r="G1669" s="11" t="s">
        <v>11</v>
      </c>
      <c r="H1669" s="11" t="s">
        <v>12</v>
      </c>
      <c r="I1669" s="11" t="s">
        <v>300</v>
      </c>
      <c r="J1669" s="33" t="str">
        <f t="shared" si="52"/>
        <v>29-Jul-1962</v>
      </c>
      <c r="K1669" s="11">
        <f t="shared" si="53"/>
        <v>60</v>
      </c>
    </row>
    <row r="1670" spans="1:11" x14ac:dyDescent="0.25">
      <c r="A1670" s="11" t="s">
        <v>1701</v>
      </c>
      <c r="B1670" s="11">
        <v>1965</v>
      </c>
      <c r="C1670" s="11" t="s">
        <v>10</v>
      </c>
      <c r="D1670" s="29">
        <v>27</v>
      </c>
      <c r="E1670" s="11">
        <v>0</v>
      </c>
      <c r="F1670" s="20">
        <v>14750.42</v>
      </c>
      <c r="G1670" s="11" t="s">
        <v>11</v>
      </c>
      <c r="H1670" s="11" t="s">
        <v>11</v>
      </c>
      <c r="I1670" s="11" t="s">
        <v>535</v>
      </c>
      <c r="J1670" s="33" t="str">
        <f t="shared" si="52"/>
        <v>27-Jul-1965</v>
      </c>
      <c r="K1670" s="11">
        <f t="shared" si="53"/>
        <v>57</v>
      </c>
    </row>
    <row r="1671" spans="1:11" x14ac:dyDescent="0.25">
      <c r="A1671" s="11" t="s">
        <v>1702</v>
      </c>
      <c r="B1671" s="11">
        <v>1975</v>
      </c>
      <c r="C1671" s="11" t="s">
        <v>30</v>
      </c>
      <c r="D1671" s="29">
        <v>10</v>
      </c>
      <c r="E1671" s="11">
        <v>1</v>
      </c>
      <c r="F1671" s="20">
        <v>14819</v>
      </c>
      <c r="G1671" s="11" t="s">
        <v>11</v>
      </c>
      <c r="H1671" s="11" t="s">
        <v>12</v>
      </c>
      <c r="I1671" s="11" t="s">
        <v>249</v>
      </c>
      <c r="J1671" s="33" t="str">
        <f t="shared" si="52"/>
        <v>10-Dec-1975</v>
      </c>
      <c r="K1671" s="11">
        <f t="shared" si="53"/>
        <v>47</v>
      </c>
    </row>
    <row r="1672" spans="1:11" x14ac:dyDescent="0.25">
      <c r="A1672" s="11" t="s">
        <v>1703</v>
      </c>
      <c r="B1672" s="11">
        <v>1979</v>
      </c>
      <c r="C1672" s="11" t="s">
        <v>37</v>
      </c>
      <c r="D1672" s="29">
        <v>18</v>
      </c>
      <c r="E1672" s="11">
        <v>2</v>
      </c>
      <c r="F1672" s="20">
        <v>14839.34</v>
      </c>
      <c r="G1672" s="11" t="s">
        <v>11</v>
      </c>
      <c r="H1672" s="11" t="s">
        <v>12</v>
      </c>
      <c r="I1672" s="11" t="s">
        <v>535</v>
      </c>
      <c r="J1672" s="33" t="str">
        <f t="shared" si="52"/>
        <v>18-Oct-1979</v>
      </c>
      <c r="K1672" s="11">
        <f t="shared" si="53"/>
        <v>43</v>
      </c>
    </row>
    <row r="1673" spans="1:11" x14ac:dyDescent="0.25">
      <c r="A1673" s="11" t="s">
        <v>1704</v>
      </c>
      <c r="B1673" s="11">
        <v>1981</v>
      </c>
      <c r="C1673" s="11" t="s">
        <v>18</v>
      </c>
      <c r="D1673" s="29">
        <v>5</v>
      </c>
      <c r="E1673" s="11">
        <v>1</v>
      </c>
      <c r="F1673" s="20">
        <v>14843.96</v>
      </c>
      <c r="G1673" s="11" t="s">
        <v>11</v>
      </c>
      <c r="H1673" s="11" t="s">
        <v>12</v>
      </c>
      <c r="I1673" s="11" t="s">
        <v>535</v>
      </c>
      <c r="J1673" s="33" t="str">
        <f t="shared" si="52"/>
        <v>05-Jun-1981</v>
      </c>
      <c r="K1673" s="11">
        <f t="shared" si="53"/>
        <v>42</v>
      </c>
    </row>
    <row r="1674" spans="1:11" x14ac:dyDescent="0.25">
      <c r="A1674" s="11" t="s">
        <v>1705</v>
      </c>
      <c r="B1674" s="11">
        <v>1970</v>
      </c>
      <c r="C1674" s="11" t="s">
        <v>15</v>
      </c>
      <c r="D1674" s="29">
        <v>11</v>
      </c>
      <c r="E1674" s="11">
        <v>0</v>
      </c>
      <c r="F1674" s="20">
        <v>14847.63</v>
      </c>
      <c r="G1674" s="11" t="s">
        <v>11</v>
      </c>
      <c r="H1674" s="11" t="s">
        <v>11</v>
      </c>
      <c r="I1674" s="11" t="s">
        <v>249</v>
      </c>
      <c r="J1674" s="33" t="str">
        <f t="shared" si="52"/>
        <v>11-Nov-1970</v>
      </c>
      <c r="K1674" s="11">
        <f t="shared" si="53"/>
        <v>52</v>
      </c>
    </row>
    <row r="1675" spans="1:11" x14ac:dyDescent="0.25">
      <c r="A1675" s="11" t="s">
        <v>1706</v>
      </c>
      <c r="B1675" s="11">
        <v>1958</v>
      </c>
      <c r="C1675" s="11" t="s">
        <v>37</v>
      </c>
      <c r="D1675" s="29">
        <v>17</v>
      </c>
      <c r="E1675" s="11">
        <v>0</v>
      </c>
      <c r="F1675" s="20">
        <v>14901.52</v>
      </c>
      <c r="G1675" s="11" t="s">
        <v>11</v>
      </c>
      <c r="H1675" s="11" t="s">
        <v>11</v>
      </c>
      <c r="I1675" s="11" t="s">
        <v>247</v>
      </c>
      <c r="J1675" s="33" t="str">
        <f t="shared" si="52"/>
        <v>17-Oct-1958</v>
      </c>
      <c r="K1675" s="11">
        <f t="shared" si="53"/>
        <v>64</v>
      </c>
    </row>
    <row r="1676" spans="1:11" x14ac:dyDescent="0.25">
      <c r="A1676" s="11" t="s">
        <v>1707</v>
      </c>
      <c r="B1676" s="11">
        <v>1981</v>
      </c>
      <c r="C1676" s="11" t="s">
        <v>10</v>
      </c>
      <c r="D1676" s="29">
        <v>4</v>
      </c>
      <c r="E1676" s="11">
        <v>1</v>
      </c>
      <c r="F1676" s="20">
        <v>14908.27</v>
      </c>
      <c r="G1676" s="11" t="s">
        <v>11</v>
      </c>
      <c r="H1676" s="11" t="s">
        <v>16</v>
      </c>
      <c r="I1676" s="11" t="s">
        <v>42</v>
      </c>
      <c r="J1676" s="33" t="str">
        <f t="shared" si="52"/>
        <v>04-Jul-1981</v>
      </c>
      <c r="K1676" s="11">
        <f t="shared" si="53"/>
        <v>41</v>
      </c>
    </row>
    <row r="1677" spans="1:11" x14ac:dyDescent="0.25">
      <c r="A1677" s="11" t="s">
        <v>1708</v>
      </c>
      <c r="B1677" s="11">
        <v>1968</v>
      </c>
      <c r="C1677" s="11" t="s">
        <v>15</v>
      </c>
      <c r="D1677" s="29">
        <v>8</v>
      </c>
      <c r="E1677" s="11">
        <v>0</v>
      </c>
      <c r="F1677" s="20">
        <v>14926.97</v>
      </c>
      <c r="G1677" s="11" t="s">
        <v>11</v>
      </c>
      <c r="H1677" s="11" t="s">
        <v>11</v>
      </c>
      <c r="I1677" s="11" t="s">
        <v>23</v>
      </c>
      <c r="J1677" s="33" t="str">
        <f t="shared" si="52"/>
        <v>08-Nov-1968</v>
      </c>
      <c r="K1677" s="11">
        <f t="shared" si="53"/>
        <v>54</v>
      </c>
    </row>
    <row r="1678" spans="1:11" x14ac:dyDescent="0.25">
      <c r="A1678" s="11" t="s">
        <v>1709</v>
      </c>
      <c r="B1678" s="11">
        <v>1962</v>
      </c>
      <c r="C1678" s="11" t="s">
        <v>15</v>
      </c>
      <c r="D1678" s="29">
        <v>29</v>
      </c>
      <c r="E1678" s="11">
        <v>0</v>
      </c>
      <c r="F1678" s="20">
        <v>14945.34</v>
      </c>
      <c r="G1678" s="11" t="s">
        <v>11</v>
      </c>
      <c r="H1678" s="11" t="s">
        <v>16</v>
      </c>
      <c r="I1678" s="11" t="s">
        <v>300</v>
      </c>
      <c r="J1678" s="33" t="str">
        <f t="shared" si="52"/>
        <v>29-Nov-1962</v>
      </c>
      <c r="K1678" s="11">
        <f t="shared" si="53"/>
        <v>60</v>
      </c>
    </row>
    <row r="1679" spans="1:11" x14ac:dyDescent="0.25">
      <c r="A1679" s="11" t="s">
        <v>1710</v>
      </c>
      <c r="B1679" s="11">
        <v>1958</v>
      </c>
      <c r="C1679" s="11" t="s">
        <v>10</v>
      </c>
      <c r="D1679" s="29">
        <v>29</v>
      </c>
      <c r="E1679" s="11">
        <v>2</v>
      </c>
      <c r="F1679" s="20">
        <v>14988.43</v>
      </c>
      <c r="G1679" s="11" t="s">
        <v>11</v>
      </c>
      <c r="H1679" s="11" t="s">
        <v>12</v>
      </c>
      <c r="I1679" s="11" t="s">
        <v>42</v>
      </c>
      <c r="J1679" s="33" t="str">
        <f t="shared" si="52"/>
        <v>29-Jul-1958</v>
      </c>
      <c r="K1679" s="11">
        <f t="shared" si="53"/>
        <v>64</v>
      </c>
    </row>
    <row r="1680" spans="1:11" x14ac:dyDescent="0.25">
      <c r="A1680" s="11" t="s">
        <v>1711</v>
      </c>
      <c r="B1680" s="11">
        <v>1995</v>
      </c>
      <c r="C1680" s="11" t="s">
        <v>35</v>
      </c>
      <c r="D1680" s="29">
        <v>2</v>
      </c>
      <c r="E1680" s="11">
        <v>2</v>
      </c>
      <c r="F1680" s="20">
        <v>15006.58</v>
      </c>
      <c r="G1680" s="11" t="s">
        <v>11</v>
      </c>
      <c r="H1680" s="11" t="s">
        <v>11</v>
      </c>
      <c r="I1680" s="11" t="s">
        <v>247</v>
      </c>
      <c r="J1680" s="33" t="str">
        <f t="shared" si="52"/>
        <v>02-Aug-1995</v>
      </c>
      <c r="K1680" s="11">
        <f t="shared" si="53"/>
        <v>27</v>
      </c>
    </row>
    <row r="1681" spans="1:11" x14ac:dyDescent="0.25">
      <c r="A1681" s="11" t="s">
        <v>1712</v>
      </c>
      <c r="B1681" s="11">
        <v>1960</v>
      </c>
      <c r="C1681" s="11" t="s">
        <v>35</v>
      </c>
      <c r="D1681" s="29">
        <v>8</v>
      </c>
      <c r="E1681" s="11">
        <v>2</v>
      </c>
      <c r="F1681" s="20">
        <v>15019.76</v>
      </c>
      <c r="G1681" s="11" t="s">
        <v>11</v>
      </c>
      <c r="H1681" s="11" t="s">
        <v>11</v>
      </c>
      <c r="I1681" s="11" t="s">
        <v>23</v>
      </c>
      <c r="J1681" s="33" t="str">
        <f t="shared" si="52"/>
        <v>08-Aug-1960</v>
      </c>
      <c r="K1681" s="11">
        <f t="shared" si="53"/>
        <v>62</v>
      </c>
    </row>
    <row r="1682" spans="1:11" x14ac:dyDescent="0.25">
      <c r="A1682" s="11" t="s">
        <v>1713</v>
      </c>
      <c r="B1682" s="11">
        <v>1979</v>
      </c>
      <c r="C1682" s="11" t="s">
        <v>15</v>
      </c>
      <c r="D1682" s="29">
        <v>25</v>
      </c>
      <c r="E1682" s="11">
        <v>2</v>
      </c>
      <c r="F1682" s="20">
        <v>15025.76</v>
      </c>
      <c r="G1682" s="11" t="s">
        <v>11</v>
      </c>
      <c r="H1682" s="11" t="s">
        <v>16</v>
      </c>
      <c r="I1682" s="11" t="s">
        <v>42</v>
      </c>
      <c r="J1682" s="33" t="str">
        <f t="shared" si="52"/>
        <v>25-Nov-1979</v>
      </c>
      <c r="K1682" s="11">
        <f t="shared" si="53"/>
        <v>43</v>
      </c>
    </row>
    <row r="1683" spans="1:11" x14ac:dyDescent="0.25">
      <c r="A1683" s="11" t="s">
        <v>1714</v>
      </c>
      <c r="B1683" s="11">
        <v>1970</v>
      </c>
      <c r="C1683" s="11" t="s">
        <v>20</v>
      </c>
      <c r="D1683" s="29">
        <v>11</v>
      </c>
      <c r="E1683" s="11">
        <v>0</v>
      </c>
      <c r="F1683" s="20">
        <v>15026.3</v>
      </c>
      <c r="G1683" s="11" t="s">
        <v>11</v>
      </c>
      <c r="H1683" s="11" t="s">
        <v>12</v>
      </c>
      <c r="I1683" s="11" t="s">
        <v>42</v>
      </c>
      <c r="J1683" s="33" t="str">
        <f t="shared" si="52"/>
        <v>11-Sep-1970</v>
      </c>
      <c r="K1683" s="11">
        <f t="shared" si="53"/>
        <v>52</v>
      </c>
    </row>
    <row r="1684" spans="1:11" x14ac:dyDescent="0.25">
      <c r="A1684" s="11" t="s">
        <v>1715</v>
      </c>
      <c r="B1684" s="11">
        <v>1971</v>
      </c>
      <c r="C1684" s="11" t="s">
        <v>35</v>
      </c>
      <c r="D1684" s="29">
        <v>15</v>
      </c>
      <c r="E1684" s="11">
        <v>0</v>
      </c>
      <c r="F1684" s="20">
        <v>15038.51</v>
      </c>
      <c r="G1684" s="11" t="s">
        <v>11</v>
      </c>
      <c r="H1684" s="11" t="s">
        <v>12</v>
      </c>
      <c r="I1684" s="11" t="s">
        <v>249</v>
      </c>
      <c r="J1684" s="33" t="str">
        <f t="shared" si="52"/>
        <v>15-Aug-1971</v>
      </c>
      <c r="K1684" s="11">
        <f t="shared" si="53"/>
        <v>51</v>
      </c>
    </row>
    <row r="1685" spans="1:11" x14ac:dyDescent="0.25">
      <c r="A1685" s="11" t="s">
        <v>1716</v>
      </c>
      <c r="B1685" s="11">
        <v>1968</v>
      </c>
      <c r="C1685" s="11" t="s">
        <v>18</v>
      </c>
      <c r="D1685" s="29">
        <v>12</v>
      </c>
      <c r="E1685" s="11">
        <v>0</v>
      </c>
      <c r="F1685" s="20">
        <v>15052.68</v>
      </c>
      <c r="G1685" s="11" t="s">
        <v>11</v>
      </c>
      <c r="H1685" s="11" t="s">
        <v>11</v>
      </c>
      <c r="I1685" s="11" t="s">
        <v>632</v>
      </c>
      <c r="J1685" s="33" t="str">
        <f t="shared" si="52"/>
        <v>12-Jun-1968</v>
      </c>
      <c r="K1685" s="11">
        <f t="shared" si="53"/>
        <v>54</v>
      </c>
    </row>
    <row r="1686" spans="1:11" x14ac:dyDescent="0.25">
      <c r="A1686" s="11" t="s">
        <v>1717</v>
      </c>
      <c r="B1686" s="11">
        <v>1975</v>
      </c>
      <c r="C1686" s="11" t="s">
        <v>37</v>
      </c>
      <c r="D1686" s="29">
        <v>26</v>
      </c>
      <c r="E1686" s="11">
        <v>1</v>
      </c>
      <c r="F1686" s="20">
        <v>15090.35</v>
      </c>
      <c r="G1686" s="11" t="s">
        <v>11</v>
      </c>
      <c r="H1686" s="11" t="s">
        <v>16</v>
      </c>
      <c r="I1686" s="11" t="s">
        <v>249</v>
      </c>
      <c r="J1686" s="33" t="str">
        <f t="shared" si="52"/>
        <v>26-Oct-1975</v>
      </c>
      <c r="K1686" s="11">
        <f t="shared" si="53"/>
        <v>47</v>
      </c>
    </row>
    <row r="1687" spans="1:11" x14ac:dyDescent="0.25">
      <c r="A1687" s="11" t="s">
        <v>1718</v>
      </c>
      <c r="B1687" s="11">
        <v>1972</v>
      </c>
      <c r="C1687" s="11" t="s">
        <v>15</v>
      </c>
      <c r="D1687" s="29">
        <v>7</v>
      </c>
      <c r="E1687" s="11">
        <v>0</v>
      </c>
      <c r="F1687" s="20">
        <v>15103.69</v>
      </c>
      <c r="G1687" s="11" t="s">
        <v>11</v>
      </c>
      <c r="H1687" s="11" t="s">
        <v>16</v>
      </c>
      <c r="I1687" s="11" t="s">
        <v>23</v>
      </c>
      <c r="J1687" s="33" t="str">
        <f t="shared" si="52"/>
        <v>07-Nov-1972</v>
      </c>
      <c r="K1687" s="11">
        <f t="shared" si="53"/>
        <v>50</v>
      </c>
    </row>
    <row r="1688" spans="1:11" x14ac:dyDescent="0.25">
      <c r="A1688" s="11" t="s">
        <v>1719</v>
      </c>
      <c r="B1688" s="11">
        <v>1978</v>
      </c>
      <c r="C1688" s="11" t="s">
        <v>20</v>
      </c>
      <c r="D1688" s="29">
        <v>5</v>
      </c>
      <c r="E1688" s="11">
        <v>2</v>
      </c>
      <c r="F1688" s="20">
        <v>15123.19</v>
      </c>
      <c r="G1688" s="11" t="s">
        <v>11</v>
      </c>
      <c r="H1688" s="11" t="s">
        <v>16</v>
      </c>
      <c r="I1688" s="11" t="s">
        <v>42</v>
      </c>
      <c r="J1688" s="33" t="str">
        <f t="shared" si="52"/>
        <v>05-Sep-1978</v>
      </c>
      <c r="K1688" s="11">
        <f t="shared" si="53"/>
        <v>44</v>
      </c>
    </row>
    <row r="1689" spans="1:11" x14ac:dyDescent="0.25">
      <c r="A1689" s="11" t="s">
        <v>1720</v>
      </c>
      <c r="B1689" s="11">
        <v>1971</v>
      </c>
      <c r="C1689" s="11" t="s">
        <v>15</v>
      </c>
      <c r="D1689" s="29">
        <v>25</v>
      </c>
      <c r="E1689" s="11">
        <v>0</v>
      </c>
      <c r="F1689" s="20">
        <v>15150.44</v>
      </c>
      <c r="G1689" s="11" t="s">
        <v>11</v>
      </c>
      <c r="H1689" s="11" t="s">
        <v>16</v>
      </c>
      <c r="I1689" s="11" t="s">
        <v>249</v>
      </c>
      <c r="J1689" s="33" t="str">
        <f t="shared" si="52"/>
        <v>25-Nov-1971</v>
      </c>
      <c r="K1689" s="11">
        <f t="shared" si="53"/>
        <v>51</v>
      </c>
    </row>
    <row r="1690" spans="1:11" x14ac:dyDescent="0.25">
      <c r="A1690" s="11" t="s">
        <v>1721</v>
      </c>
      <c r="B1690" s="11">
        <v>1962</v>
      </c>
      <c r="C1690" s="11" t="s">
        <v>37</v>
      </c>
      <c r="D1690" s="29">
        <v>25</v>
      </c>
      <c r="E1690" s="11">
        <v>0</v>
      </c>
      <c r="F1690" s="20">
        <v>15161.25</v>
      </c>
      <c r="G1690" s="11" t="s">
        <v>11</v>
      </c>
      <c r="H1690" s="11" t="s">
        <v>11</v>
      </c>
      <c r="I1690" s="11" t="s">
        <v>23</v>
      </c>
      <c r="J1690" s="33" t="str">
        <f t="shared" si="52"/>
        <v>25-Oct-1962</v>
      </c>
      <c r="K1690" s="11">
        <f t="shared" si="53"/>
        <v>60</v>
      </c>
    </row>
    <row r="1691" spans="1:11" x14ac:dyDescent="0.25">
      <c r="A1691" s="11" t="s">
        <v>1722</v>
      </c>
      <c r="B1691" s="11">
        <v>1959</v>
      </c>
      <c r="C1691" s="11" t="s">
        <v>18</v>
      </c>
      <c r="D1691" s="29">
        <v>4</v>
      </c>
      <c r="E1691" s="11">
        <v>3</v>
      </c>
      <c r="F1691" s="20">
        <v>15161.53</v>
      </c>
      <c r="G1691" s="11" t="s">
        <v>11</v>
      </c>
      <c r="H1691" s="11" t="s">
        <v>16</v>
      </c>
      <c r="I1691" s="11" t="s">
        <v>13</v>
      </c>
      <c r="J1691" s="33" t="str">
        <f t="shared" si="52"/>
        <v>04-Jun-1959</v>
      </c>
      <c r="K1691" s="11">
        <f t="shared" si="53"/>
        <v>64</v>
      </c>
    </row>
    <row r="1692" spans="1:11" x14ac:dyDescent="0.25">
      <c r="A1692" s="11" t="s">
        <v>1723</v>
      </c>
      <c r="B1692" s="11">
        <v>1959</v>
      </c>
      <c r="C1692" s="11" t="s">
        <v>30</v>
      </c>
      <c r="D1692" s="29">
        <v>3</v>
      </c>
      <c r="E1692" s="11">
        <v>3</v>
      </c>
      <c r="F1692" s="20">
        <v>15170.07</v>
      </c>
      <c r="G1692" s="11" t="s">
        <v>11</v>
      </c>
      <c r="H1692" s="11" t="s">
        <v>12</v>
      </c>
      <c r="I1692" s="11" t="s">
        <v>42</v>
      </c>
      <c r="J1692" s="33" t="str">
        <f t="shared" si="52"/>
        <v>03-Dec-1959</v>
      </c>
      <c r="K1692" s="11">
        <f t="shared" si="53"/>
        <v>63</v>
      </c>
    </row>
    <row r="1693" spans="1:11" x14ac:dyDescent="0.25">
      <c r="A1693" s="11" t="s">
        <v>1724</v>
      </c>
      <c r="B1693" s="11">
        <v>1962</v>
      </c>
      <c r="C1693" s="11" t="s">
        <v>18</v>
      </c>
      <c r="D1693" s="29">
        <v>17</v>
      </c>
      <c r="E1693" s="11">
        <v>0</v>
      </c>
      <c r="F1693" s="20">
        <v>15174.81</v>
      </c>
      <c r="G1693" s="11" t="s">
        <v>11</v>
      </c>
      <c r="H1693" s="11" t="s">
        <v>16</v>
      </c>
      <c r="I1693" s="11" t="s">
        <v>23</v>
      </c>
      <c r="J1693" s="33" t="str">
        <f t="shared" si="52"/>
        <v>17-Jun-1962</v>
      </c>
      <c r="K1693" s="11">
        <f t="shared" si="53"/>
        <v>60</v>
      </c>
    </row>
    <row r="1694" spans="1:11" x14ac:dyDescent="0.25">
      <c r="A1694" s="11" t="s">
        <v>1725</v>
      </c>
      <c r="B1694" s="11">
        <v>1978</v>
      </c>
      <c r="C1694" s="11" t="s">
        <v>15</v>
      </c>
      <c r="D1694" s="29">
        <v>23</v>
      </c>
      <c r="E1694" s="11">
        <v>2</v>
      </c>
      <c r="F1694" s="20">
        <v>15207.92</v>
      </c>
      <c r="G1694" s="11" t="s">
        <v>11</v>
      </c>
      <c r="H1694" s="11" t="s">
        <v>16</v>
      </c>
      <c r="I1694" s="11" t="s">
        <v>23</v>
      </c>
      <c r="J1694" s="33" t="str">
        <f t="shared" si="52"/>
        <v>23-Nov-1978</v>
      </c>
      <c r="K1694" s="11">
        <f t="shared" si="53"/>
        <v>44</v>
      </c>
    </row>
    <row r="1695" spans="1:11" x14ac:dyDescent="0.25">
      <c r="A1695" s="11" t="s">
        <v>1726</v>
      </c>
      <c r="B1695" s="11">
        <v>1960</v>
      </c>
      <c r="C1695" s="11" t="s">
        <v>10</v>
      </c>
      <c r="D1695" s="29">
        <v>25</v>
      </c>
      <c r="E1695" s="11">
        <v>2</v>
      </c>
      <c r="F1695" s="20">
        <v>15230.32</v>
      </c>
      <c r="G1695" s="11" t="s">
        <v>11</v>
      </c>
      <c r="H1695" s="11" t="s">
        <v>11</v>
      </c>
      <c r="I1695" s="11" t="s">
        <v>247</v>
      </c>
      <c r="J1695" s="33" t="str">
        <f t="shared" si="52"/>
        <v>25-Jul-1960</v>
      </c>
      <c r="K1695" s="11">
        <f t="shared" si="53"/>
        <v>62</v>
      </c>
    </row>
    <row r="1696" spans="1:11" x14ac:dyDescent="0.25">
      <c r="A1696" s="11" t="s">
        <v>1727</v>
      </c>
      <c r="B1696" s="11">
        <v>1969</v>
      </c>
      <c r="C1696" s="11" t="s">
        <v>20</v>
      </c>
      <c r="D1696" s="29">
        <v>16</v>
      </c>
      <c r="E1696" s="11">
        <v>0</v>
      </c>
      <c r="F1696" s="20">
        <v>15260.52</v>
      </c>
      <c r="G1696" s="11" t="s">
        <v>11</v>
      </c>
      <c r="H1696" s="11" t="s">
        <v>11</v>
      </c>
      <c r="I1696" s="11" t="s">
        <v>249</v>
      </c>
      <c r="J1696" s="33" t="str">
        <f t="shared" si="52"/>
        <v>16-Sep-1969</v>
      </c>
      <c r="K1696" s="11">
        <f t="shared" si="53"/>
        <v>53</v>
      </c>
    </row>
    <row r="1697" spans="1:11" x14ac:dyDescent="0.25">
      <c r="A1697" s="11" t="s">
        <v>1728</v>
      </c>
      <c r="B1697" s="11">
        <v>1963</v>
      </c>
      <c r="C1697" s="11" t="s">
        <v>30</v>
      </c>
      <c r="D1697" s="29">
        <v>13</v>
      </c>
      <c r="E1697" s="11">
        <v>0</v>
      </c>
      <c r="F1697" s="20">
        <v>15322.77</v>
      </c>
      <c r="G1697" s="11" t="s">
        <v>11</v>
      </c>
      <c r="H1697" s="11" t="s">
        <v>12</v>
      </c>
      <c r="I1697" s="11" t="s">
        <v>300</v>
      </c>
      <c r="J1697" s="33" t="str">
        <f t="shared" si="52"/>
        <v>13-Dec-1963</v>
      </c>
      <c r="K1697" s="11">
        <f t="shared" si="53"/>
        <v>59</v>
      </c>
    </row>
    <row r="1698" spans="1:11" x14ac:dyDescent="0.25">
      <c r="A1698" s="11" t="s">
        <v>1729</v>
      </c>
      <c r="B1698" s="11">
        <v>2001</v>
      </c>
      <c r="C1698" s="11" t="s">
        <v>10</v>
      </c>
      <c r="D1698" s="29">
        <v>14</v>
      </c>
      <c r="E1698" s="11">
        <v>1</v>
      </c>
      <c r="F1698" s="20">
        <v>15359.1</v>
      </c>
      <c r="G1698" s="11" t="s">
        <v>11</v>
      </c>
      <c r="H1698" s="11" t="s">
        <v>12</v>
      </c>
      <c r="I1698" s="11" t="s">
        <v>247</v>
      </c>
      <c r="J1698" s="33" t="str">
        <f t="shared" si="52"/>
        <v>14-Jul-2001</v>
      </c>
      <c r="K1698" s="11">
        <f t="shared" si="53"/>
        <v>21</v>
      </c>
    </row>
    <row r="1699" spans="1:11" x14ac:dyDescent="0.25">
      <c r="A1699" s="11" t="s">
        <v>1730</v>
      </c>
      <c r="B1699" s="11">
        <v>1988</v>
      </c>
      <c r="C1699" s="11" t="s">
        <v>30</v>
      </c>
      <c r="D1699" s="29">
        <v>17</v>
      </c>
      <c r="E1699" s="11">
        <v>3</v>
      </c>
      <c r="F1699" s="20">
        <v>15361.5</v>
      </c>
      <c r="G1699" s="11" t="s">
        <v>11</v>
      </c>
      <c r="H1699" s="11" t="s">
        <v>12</v>
      </c>
      <c r="I1699" s="11" t="s">
        <v>249</v>
      </c>
      <c r="J1699" s="33" t="str">
        <f t="shared" si="52"/>
        <v>17-Dec-1988</v>
      </c>
      <c r="K1699" s="11">
        <f t="shared" si="53"/>
        <v>34</v>
      </c>
    </row>
    <row r="1700" spans="1:11" x14ac:dyDescent="0.25">
      <c r="A1700" s="11" t="s">
        <v>1731</v>
      </c>
      <c r="B1700" s="11">
        <v>1968</v>
      </c>
      <c r="C1700" s="11" t="s">
        <v>10</v>
      </c>
      <c r="D1700" s="29">
        <v>18</v>
      </c>
      <c r="E1700" s="11">
        <v>0</v>
      </c>
      <c r="F1700" s="20">
        <v>15363.77</v>
      </c>
      <c r="G1700" s="11" t="s">
        <v>11</v>
      </c>
      <c r="H1700" s="11" t="s">
        <v>16</v>
      </c>
      <c r="I1700" s="11" t="s">
        <v>535</v>
      </c>
      <c r="J1700" s="33" t="str">
        <f t="shared" si="52"/>
        <v>18-Jul-1968</v>
      </c>
      <c r="K1700" s="11">
        <f t="shared" si="53"/>
        <v>54</v>
      </c>
    </row>
    <row r="1701" spans="1:11" x14ac:dyDescent="0.25">
      <c r="A1701" s="11" t="s">
        <v>1732</v>
      </c>
      <c r="B1701" s="11">
        <v>1962</v>
      </c>
      <c r="C1701" s="11" t="s">
        <v>20</v>
      </c>
      <c r="D1701" s="29">
        <v>6</v>
      </c>
      <c r="E1701" s="11">
        <v>0</v>
      </c>
      <c r="F1701" s="20">
        <v>15368.22</v>
      </c>
      <c r="G1701" s="11" t="s">
        <v>11</v>
      </c>
      <c r="H1701" s="11" t="s">
        <v>11</v>
      </c>
      <c r="I1701" s="11" t="s">
        <v>42</v>
      </c>
      <c r="J1701" s="33" t="str">
        <f t="shared" si="52"/>
        <v>06-Sep-1962</v>
      </c>
      <c r="K1701" s="11">
        <f t="shared" si="53"/>
        <v>60</v>
      </c>
    </row>
    <row r="1702" spans="1:11" x14ac:dyDescent="0.25">
      <c r="A1702" s="11" t="s">
        <v>1733</v>
      </c>
      <c r="B1702" s="11">
        <v>1964</v>
      </c>
      <c r="C1702" s="11" t="s">
        <v>20</v>
      </c>
      <c r="D1702" s="29">
        <v>4</v>
      </c>
      <c r="E1702" s="11">
        <v>0</v>
      </c>
      <c r="F1702" s="20">
        <v>15377.77</v>
      </c>
      <c r="G1702" s="11" t="s">
        <v>11</v>
      </c>
      <c r="H1702" s="11" t="s">
        <v>11</v>
      </c>
      <c r="I1702" s="11" t="s">
        <v>23</v>
      </c>
      <c r="J1702" s="33" t="str">
        <f t="shared" si="52"/>
        <v>04-Sep-1964</v>
      </c>
      <c r="K1702" s="11">
        <f t="shared" si="53"/>
        <v>58</v>
      </c>
    </row>
    <row r="1703" spans="1:11" x14ac:dyDescent="0.25">
      <c r="A1703" s="11" t="s">
        <v>1734</v>
      </c>
      <c r="B1703" s="11">
        <v>1990</v>
      </c>
      <c r="C1703" s="11" t="s">
        <v>37</v>
      </c>
      <c r="D1703" s="29">
        <v>25</v>
      </c>
      <c r="E1703" s="11">
        <v>3</v>
      </c>
      <c r="F1703" s="20">
        <v>15440.2</v>
      </c>
      <c r="G1703" s="11" t="s">
        <v>11</v>
      </c>
      <c r="H1703" s="11" t="s">
        <v>16</v>
      </c>
      <c r="I1703" s="11" t="s">
        <v>23</v>
      </c>
      <c r="J1703" s="33" t="str">
        <f t="shared" si="52"/>
        <v>25-Oct-1990</v>
      </c>
      <c r="K1703" s="11">
        <f t="shared" si="53"/>
        <v>32</v>
      </c>
    </row>
    <row r="1704" spans="1:11" x14ac:dyDescent="0.25">
      <c r="A1704" s="11" t="s">
        <v>1735</v>
      </c>
      <c r="B1704" s="11">
        <v>1976</v>
      </c>
      <c r="C1704" s="11" t="s">
        <v>10</v>
      </c>
      <c r="D1704" s="29">
        <v>20</v>
      </c>
      <c r="E1704" s="11">
        <v>2</v>
      </c>
      <c r="F1704" s="20">
        <v>15450.48</v>
      </c>
      <c r="G1704" s="11" t="s">
        <v>11</v>
      </c>
      <c r="H1704" s="11" t="s">
        <v>16</v>
      </c>
      <c r="I1704" s="11" t="s">
        <v>535</v>
      </c>
      <c r="J1704" s="33" t="str">
        <f t="shared" si="52"/>
        <v>20-Jul-1976</v>
      </c>
      <c r="K1704" s="11">
        <f t="shared" si="53"/>
        <v>46</v>
      </c>
    </row>
    <row r="1705" spans="1:11" x14ac:dyDescent="0.25">
      <c r="A1705" s="11" t="s">
        <v>1736</v>
      </c>
      <c r="B1705" s="11">
        <v>2004</v>
      </c>
      <c r="C1705" s="11" t="s">
        <v>10</v>
      </c>
      <c r="D1705" s="29">
        <v>17</v>
      </c>
      <c r="E1705" s="11">
        <v>0</v>
      </c>
      <c r="F1705" s="20">
        <v>15518.18</v>
      </c>
      <c r="G1705" s="11" t="s">
        <v>11</v>
      </c>
      <c r="H1705" s="11" t="s">
        <v>12</v>
      </c>
      <c r="I1705" s="11" t="s">
        <v>164</v>
      </c>
      <c r="J1705" s="33" t="str">
        <f t="shared" si="52"/>
        <v>17-Jul-2004</v>
      </c>
      <c r="K1705" s="11">
        <f t="shared" si="53"/>
        <v>18</v>
      </c>
    </row>
    <row r="1706" spans="1:11" x14ac:dyDescent="0.25">
      <c r="A1706" s="11" t="s">
        <v>1737</v>
      </c>
      <c r="B1706" s="11">
        <v>1974</v>
      </c>
      <c r="C1706" s="11" t="s">
        <v>18</v>
      </c>
      <c r="D1706" s="29">
        <v>28</v>
      </c>
      <c r="E1706" s="11">
        <v>0</v>
      </c>
      <c r="F1706" s="20">
        <v>15532.16</v>
      </c>
      <c r="G1706" s="11" t="s">
        <v>11</v>
      </c>
      <c r="H1706" s="11" t="s">
        <v>11</v>
      </c>
      <c r="I1706" s="11" t="s">
        <v>535</v>
      </c>
      <c r="J1706" s="33" t="str">
        <f t="shared" si="52"/>
        <v>28-Jun-1974</v>
      </c>
      <c r="K1706" s="11">
        <f t="shared" si="53"/>
        <v>48</v>
      </c>
    </row>
    <row r="1707" spans="1:11" x14ac:dyDescent="0.25">
      <c r="A1707" s="11" t="s">
        <v>1738</v>
      </c>
      <c r="B1707" s="11">
        <v>1959</v>
      </c>
      <c r="C1707" s="11" t="s">
        <v>37</v>
      </c>
      <c r="D1707" s="29">
        <v>2</v>
      </c>
      <c r="E1707" s="11">
        <v>3</v>
      </c>
      <c r="F1707" s="20">
        <v>15555.19</v>
      </c>
      <c r="G1707" s="11" t="s">
        <v>11</v>
      </c>
      <c r="H1707" s="11" t="s">
        <v>12</v>
      </c>
      <c r="I1707" s="11" t="s">
        <v>23</v>
      </c>
      <c r="J1707" s="33" t="str">
        <f t="shared" si="52"/>
        <v>02-Oct-1959</v>
      </c>
      <c r="K1707" s="11">
        <f t="shared" si="53"/>
        <v>63</v>
      </c>
    </row>
    <row r="1708" spans="1:11" x14ac:dyDescent="0.25">
      <c r="A1708" s="11" t="s">
        <v>1739</v>
      </c>
      <c r="B1708" s="11">
        <v>1974</v>
      </c>
      <c r="C1708" s="11" t="s">
        <v>10</v>
      </c>
      <c r="D1708" s="29">
        <v>30</v>
      </c>
      <c r="E1708" s="11">
        <v>0</v>
      </c>
      <c r="F1708" s="20">
        <v>15556.67</v>
      </c>
      <c r="G1708" s="11" t="s">
        <v>11</v>
      </c>
      <c r="H1708" s="11" t="s">
        <v>11</v>
      </c>
      <c r="I1708" s="11" t="s">
        <v>23</v>
      </c>
      <c r="J1708" s="33" t="str">
        <f t="shared" si="52"/>
        <v>30-Jul-1974</v>
      </c>
      <c r="K1708" s="11">
        <f t="shared" si="53"/>
        <v>48</v>
      </c>
    </row>
    <row r="1709" spans="1:11" x14ac:dyDescent="0.25">
      <c r="A1709" s="11" t="s">
        <v>1740</v>
      </c>
      <c r="B1709" s="11">
        <v>1965</v>
      </c>
      <c r="C1709" s="11" t="s">
        <v>37</v>
      </c>
      <c r="D1709" s="29">
        <v>28</v>
      </c>
      <c r="E1709" s="11">
        <v>0</v>
      </c>
      <c r="F1709" s="20">
        <v>15608.58</v>
      </c>
      <c r="G1709" s="11" t="s">
        <v>11</v>
      </c>
      <c r="H1709" s="11" t="s">
        <v>11</v>
      </c>
      <c r="I1709" s="11" t="s">
        <v>535</v>
      </c>
      <c r="J1709" s="33" t="str">
        <f t="shared" si="52"/>
        <v>28-Oct-1965</v>
      </c>
      <c r="K1709" s="11">
        <f t="shared" si="53"/>
        <v>57</v>
      </c>
    </row>
    <row r="1710" spans="1:11" x14ac:dyDescent="0.25">
      <c r="A1710" s="11" t="s">
        <v>1741</v>
      </c>
      <c r="B1710" s="11">
        <v>1960</v>
      </c>
      <c r="C1710" s="11" t="s">
        <v>18</v>
      </c>
      <c r="D1710" s="29">
        <v>6</v>
      </c>
      <c r="E1710" s="11">
        <v>3</v>
      </c>
      <c r="F1710" s="20">
        <v>15612.19</v>
      </c>
      <c r="G1710" s="11" t="s">
        <v>11</v>
      </c>
      <c r="H1710" s="11" t="s">
        <v>11</v>
      </c>
      <c r="I1710" s="11" t="s">
        <v>23</v>
      </c>
      <c r="J1710" s="33" t="str">
        <f t="shared" si="52"/>
        <v>06-Jun-1960</v>
      </c>
      <c r="K1710" s="11">
        <f t="shared" si="53"/>
        <v>63</v>
      </c>
    </row>
    <row r="1711" spans="1:11" x14ac:dyDescent="0.25">
      <c r="A1711" s="11" t="s">
        <v>1742</v>
      </c>
      <c r="B1711" s="11">
        <v>1988</v>
      </c>
      <c r="C1711" s="11" t="s">
        <v>30</v>
      </c>
      <c r="D1711" s="29">
        <v>22</v>
      </c>
      <c r="E1711" s="11">
        <v>3</v>
      </c>
      <c r="F1711" s="20">
        <v>15646.28</v>
      </c>
      <c r="G1711" s="11" t="s">
        <v>11</v>
      </c>
      <c r="H1711" s="11" t="s">
        <v>11</v>
      </c>
      <c r="I1711" s="11" t="s">
        <v>42</v>
      </c>
      <c r="J1711" s="33" t="str">
        <f t="shared" si="52"/>
        <v>22-Dec-1988</v>
      </c>
      <c r="K1711" s="11">
        <f t="shared" si="53"/>
        <v>34</v>
      </c>
    </row>
    <row r="1712" spans="1:11" x14ac:dyDescent="0.25">
      <c r="A1712" s="11" t="s">
        <v>1743</v>
      </c>
      <c r="B1712" s="11">
        <v>1973</v>
      </c>
      <c r="C1712" s="11" t="s">
        <v>18</v>
      </c>
      <c r="D1712" s="29">
        <v>26</v>
      </c>
      <c r="E1712" s="11">
        <v>0</v>
      </c>
      <c r="F1712" s="20">
        <v>15670.3</v>
      </c>
      <c r="G1712" s="11" t="s">
        <v>11</v>
      </c>
      <c r="H1712" s="11" t="s">
        <v>11</v>
      </c>
      <c r="I1712" s="11" t="s">
        <v>535</v>
      </c>
      <c r="J1712" s="33" t="str">
        <f t="shared" si="52"/>
        <v>26-Jun-1973</v>
      </c>
      <c r="K1712" s="11">
        <f t="shared" si="53"/>
        <v>49</v>
      </c>
    </row>
    <row r="1713" spans="1:11" x14ac:dyDescent="0.25">
      <c r="A1713" s="11" t="s">
        <v>1744</v>
      </c>
      <c r="B1713" s="11">
        <v>1976</v>
      </c>
      <c r="C1713" s="11" t="s">
        <v>20</v>
      </c>
      <c r="D1713" s="29">
        <v>20</v>
      </c>
      <c r="E1713" s="11">
        <v>2</v>
      </c>
      <c r="F1713" s="20">
        <v>15698.86</v>
      </c>
      <c r="G1713" s="11" t="s">
        <v>11</v>
      </c>
      <c r="H1713" s="11" t="s">
        <v>11</v>
      </c>
      <c r="I1713" s="11" t="s">
        <v>23</v>
      </c>
      <c r="J1713" s="33" t="str">
        <f t="shared" si="52"/>
        <v>20-Sep-1976</v>
      </c>
      <c r="K1713" s="11">
        <f t="shared" si="53"/>
        <v>46</v>
      </c>
    </row>
    <row r="1714" spans="1:11" x14ac:dyDescent="0.25">
      <c r="A1714" s="11" t="s">
        <v>1745</v>
      </c>
      <c r="B1714" s="11">
        <v>1974</v>
      </c>
      <c r="C1714" s="11" t="s">
        <v>35</v>
      </c>
      <c r="D1714" s="29">
        <v>29</v>
      </c>
      <c r="E1714" s="11">
        <v>0</v>
      </c>
      <c r="F1714" s="20">
        <v>15746.62</v>
      </c>
      <c r="G1714" s="11" t="s">
        <v>11</v>
      </c>
      <c r="H1714" s="11" t="s">
        <v>16</v>
      </c>
      <c r="I1714" s="11" t="s">
        <v>23</v>
      </c>
      <c r="J1714" s="33" t="str">
        <f t="shared" si="52"/>
        <v>29-Aug-1974</v>
      </c>
      <c r="K1714" s="11">
        <f t="shared" si="53"/>
        <v>48</v>
      </c>
    </row>
    <row r="1715" spans="1:11" x14ac:dyDescent="0.25">
      <c r="A1715" s="11" t="s">
        <v>1746</v>
      </c>
      <c r="B1715" s="11">
        <v>1997</v>
      </c>
      <c r="C1715" s="11" t="s">
        <v>37</v>
      </c>
      <c r="D1715" s="29">
        <v>9</v>
      </c>
      <c r="E1715" s="11">
        <v>0</v>
      </c>
      <c r="F1715" s="20">
        <v>15817.99</v>
      </c>
      <c r="G1715" s="11" t="s">
        <v>11</v>
      </c>
      <c r="H1715" s="11" t="s">
        <v>11</v>
      </c>
      <c r="I1715" s="11" t="s">
        <v>23</v>
      </c>
      <c r="J1715" s="33" t="str">
        <f t="shared" si="52"/>
        <v>09-Oct-1997</v>
      </c>
      <c r="K1715" s="11">
        <f t="shared" si="53"/>
        <v>25</v>
      </c>
    </row>
    <row r="1716" spans="1:11" x14ac:dyDescent="0.25">
      <c r="A1716" s="11" t="s">
        <v>1747</v>
      </c>
      <c r="B1716" s="11">
        <v>1984</v>
      </c>
      <c r="C1716" s="11" t="s">
        <v>18</v>
      </c>
      <c r="D1716" s="29">
        <v>26</v>
      </c>
      <c r="E1716" s="11">
        <v>0</v>
      </c>
      <c r="F1716" s="20">
        <v>15820.7</v>
      </c>
      <c r="G1716" s="11" t="s">
        <v>11</v>
      </c>
      <c r="H1716" s="11" t="s">
        <v>12</v>
      </c>
      <c r="I1716" s="11" t="s">
        <v>42</v>
      </c>
      <c r="J1716" s="33" t="str">
        <f t="shared" si="52"/>
        <v>26-Jun-1984</v>
      </c>
      <c r="K1716" s="11">
        <f t="shared" si="53"/>
        <v>38</v>
      </c>
    </row>
    <row r="1717" spans="1:11" x14ac:dyDescent="0.25">
      <c r="A1717" s="11" t="s">
        <v>1748</v>
      </c>
      <c r="B1717" s="11">
        <v>1982</v>
      </c>
      <c r="C1717" s="11" t="s">
        <v>15</v>
      </c>
      <c r="D1717" s="29">
        <v>11</v>
      </c>
      <c r="E1717" s="11">
        <v>4</v>
      </c>
      <c r="F1717" s="20">
        <v>15828.82</v>
      </c>
      <c r="G1717" s="11" t="s">
        <v>11</v>
      </c>
      <c r="H1717" s="11" t="s">
        <v>12</v>
      </c>
      <c r="I1717" s="11" t="s">
        <v>42</v>
      </c>
      <c r="J1717" s="33" t="str">
        <f t="shared" si="52"/>
        <v>11-Nov-1982</v>
      </c>
      <c r="K1717" s="11">
        <f t="shared" si="53"/>
        <v>40</v>
      </c>
    </row>
    <row r="1718" spans="1:11" x14ac:dyDescent="0.25">
      <c r="A1718" s="11" t="s">
        <v>1749</v>
      </c>
      <c r="B1718" s="11">
        <v>1962</v>
      </c>
      <c r="C1718" s="11" t="s">
        <v>30</v>
      </c>
      <c r="D1718" s="29">
        <v>25</v>
      </c>
      <c r="E1718" s="11">
        <v>0</v>
      </c>
      <c r="F1718" s="20">
        <v>15840.81</v>
      </c>
      <c r="G1718" s="11" t="s">
        <v>11</v>
      </c>
      <c r="H1718" s="11" t="s">
        <v>16</v>
      </c>
      <c r="I1718" s="11" t="s">
        <v>632</v>
      </c>
      <c r="J1718" s="33" t="str">
        <f t="shared" si="52"/>
        <v>25-Dec-1962</v>
      </c>
      <c r="K1718" s="11">
        <f t="shared" si="53"/>
        <v>60</v>
      </c>
    </row>
    <row r="1719" spans="1:11" x14ac:dyDescent="0.25">
      <c r="A1719" s="11" t="s">
        <v>1750</v>
      </c>
      <c r="B1719" s="11">
        <v>1980</v>
      </c>
      <c r="C1719" s="11" t="s">
        <v>37</v>
      </c>
      <c r="D1719" s="29">
        <v>12</v>
      </c>
      <c r="E1719" s="11">
        <v>2</v>
      </c>
      <c r="F1719" s="20">
        <v>15922.29</v>
      </c>
      <c r="G1719" s="11" t="s">
        <v>11</v>
      </c>
      <c r="H1719" s="11" t="s">
        <v>12</v>
      </c>
      <c r="I1719" s="11" t="s">
        <v>535</v>
      </c>
      <c r="J1719" s="33" t="str">
        <f t="shared" si="52"/>
        <v>12-Oct-1980</v>
      </c>
      <c r="K1719" s="11">
        <f t="shared" si="53"/>
        <v>42</v>
      </c>
    </row>
    <row r="1720" spans="1:11" x14ac:dyDescent="0.25">
      <c r="A1720" s="11" t="s">
        <v>1751</v>
      </c>
      <c r="B1720" s="11">
        <v>1982</v>
      </c>
      <c r="C1720" s="11" t="s">
        <v>10</v>
      </c>
      <c r="D1720" s="29">
        <v>24</v>
      </c>
      <c r="E1720" s="11">
        <v>3</v>
      </c>
      <c r="F1720" s="20">
        <v>15965.29</v>
      </c>
      <c r="G1720" s="11" t="s">
        <v>11</v>
      </c>
      <c r="H1720" s="11" t="s">
        <v>16</v>
      </c>
      <c r="I1720" s="11" t="s">
        <v>23</v>
      </c>
      <c r="J1720" s="33" t="str">
        <f t="shared" si="52"/>
        <v>24-Jul-1982</v>
      </c>
      <c r="K1720" s="11">
        <f t="shared" si="53"/>
        <v>40</v>
      </c>
    </row>
    <row r="1721" spans="1:11" x14ac:dyDescent="0.25">
      <c r="A1721" s="11" t="s">
        <v>1752</v>
      </c>
      <c r="B1721" s="11">
        <v>1980</v>
      </c>
      <c r="C1721" s="11" t="s">
        <v>20</v>
      </c>
      <c r="D1721" s="29">
        <v>19</v>
      </c>
      <c r="E1721" s="11">
        <v>2</v>
      </c>
      <c r="F1721" s="20">
        <v>15966.19</v>
      </c>
      <c r="G1721" s="11" t="s">
        <v>11</v>
      </c>
      <c r="H1721" s="11" t="s">
        <v>11</v>
      </c>
      <c r="I1721" s="11" t="s">
        <v>23</v>
      </c>
      <c r="J1721" s="33" t="str">
        <f t="shared" si="52"/>
        <v>19-Sep-1980</v>
      </c>
      <c r="K1721" s="11">
        <f t="shared" si="53"/>
        <v>42</v>
      </c>
    </row>
    <row r="1722" spans="1:11" x14ac:dyDescent="0.25">
      <c r="A1722" s="11" t="s">
        <v>1753</v>
      </c>
      <c r="B1722" s="11">
        <v>1988</v>
      </c>
      <c r="C1722" s="11" t="s">
        <v>30</v>
      </c>
      <c r="D1722" s="29">
        <v>5</v>
      </c>
      <c r="E1722" s="11">
        <v>3</v>
      </c>
      <c r="F1722" s="20">
        <v>16059.06</v>
      </c>
      <c r="G1722" s="11" t="s">
        <v>11</v>
      </c>
      <c r="H1722" s="11" t="s">
        <v>12</v>
      </c>
      <c r="I1722" s="11" t="s">
        <v>23</v>
      </c>
      <c r="J1722" s="33" t="str">
        <f t="shared" si="52"/>
        <v>05-Dec-1988</v>
      </c>
      <c r="K1722" s="11">
        <f t="shared" si="53"/>
        <v>34</v>
      </c>
    </row>
    <row r="1723" spans="1:11" x14ac:dyDescent="0.25">
      <c r="A1723" s="11" t="s">
        <v>1754</v>
      </c>
      <c r="B1723" s="11">
        <v>1978</v>
      </c>
      <c r="C1723" s="11" t="s">
        <v>20</v>
      </c>
      <c r="D1723" s="29">
        <v>16</v>
      </c>
      <c r="E1723" s="11">
        <v>2</v>
      </c>
      <c r="F1723" s="20">
        <v>16062.89</v>
      </c>
      <c r="G1723" s="11" t="s">
        <v>11</v>
      </c>
      <c r="H1723" s="11" t="s">
        <v>11</v>
      </c>
      <c r="I1723" s="11" t="s">
        <v>535</v>
      </c>
      <c r="J1723" s="33" t="str">
        <f t="shared" si="52"/>
        <v>16-Sep-1978</v>
      </c>
      <c r="K1723" s="11">
        <f t="shared" si="53"/>
        <v>44</v>
      </c>
    </row>
    <row r="1724" spans="1:11" x14ac:dyDescent="0.25">
      <c r="A1724" s="11" t="s">
        <v>1755</v>
      </c>
      <c r="B1724" s="11">
        <v>1958</v>
      </c>
      <c r="C1724" s="11" t="s">
        <v>37</v>
      </c>
      <c r="D1724" s="29">
        <v>22</v>
      </c>
      <c r="E1724" s="11">
        <v>2</v>
      </c>
      <c r="F1724" s="20">
        <v>16069.08</v>
      </c>
      <c r="G1724" s="11" t="s">
        <v>11</v>
      </c>
      <c r="H1724" s="11" t="s">
        <v>11</v>
      </c>
      <c r="I1724" s="11" t="s">
        <v>247</v>
      </c>
      <c r="J1724" s="33" t="str">
        <f t="shared" si="52"/>
        <v>22-Oct-1958</v>
      </c>
      <c r="K1724" s="11">
        <f t="shared" si="53"/>
        <v>64</v>
      </c>
    </row>
    <row r="1725" spans="1:11" x14ac:dyDescent="0.25">
      <c r="A1725" s="11" t="s">
        <v>1756</v>
      </c>
      <c r="B1725" s="11">
        <v>1958</v>
      </c>
      <c r="C1725" s="11" t="s">
        <v>18</v>
      </c>
      <c r="D1725" s="29">
        <v>21</v>
      </c>
      <c r="E1725" s="11">
        <v>3</v>
      </c>
      <c r="F1725" s="20">
        <v>16085.13</v>
      </c>
      <c r="G1725" s="11" t="s">
        <v>11</v>
      </c>
      <c r="H1725" s="11" t="s">
        <v>11</v>
      </c>
      <c r="I1725" s="11" t="s">
        <v>13</v>
      </c>
      <c r="J1725" s="33" t="str">
        <f t="shared" si="52"/>
        <v>21-Jun-1958</v>
      </c>
      <c r="K1725" s="11">
        <f t="shared" si="53"/>
        <v>64</v>
      </c>
    </row>
    <row r="1726" spans="1:11" x14ac:dyDescent="0.25">
      <c r="A1726" s="11" t="s">
        <v>1757</v>
      </c>
      <c r="B1726" s="11">
        <v>1985</v>
      </c>
      <c r="C1726" s="11" t="s">
        <v>35</v>
      </c>
      <c r="D1726" s="29">
        <v>27</v>
      </c>
      <c r="E1726" s="11">
        <v>3</v>
      </c>
      <c r="F1726" s="20">
        <v>16097.94</v>
      </c>
      <c r="G1726" s="11" t="s">
        <v>11</v>
      </c>
      <c r="H1726" s="11" t="s">
        <v>12</v>
      </c>
      <c r="I1726" s="11" t="s">
        <v>23</v>
      </c>
      <c r="J1726" s="33" t="str">
        <f t="shared" si="52"/>
        <v>27-Aug-1985</v>
      </c>
      <c r="K1726" s="11">
        <f t="shared" si="53"/>
        <v>37</v>
      </c>
    </row>
    <row r="1727" spans="1:11" x14ac:dyDescent="0.25">
      <c r="A1727" s="11" t="s">
        <v>1758</v>
      </c>
      <c r="B1727" s="11">
        <v>1993</v>
      </c>
      <c r="C1727" s="11" t="s">
        <v>35</v>
      </c>
      <c r="D1727" s="29">
        <v>8</v>
      </c>
      <c r="E1727" s="11">
        <v>0</v>
      </c>
      <c r="F1727" s="20">
        <v>16115.3</v>
      </c>
      <c r="G1727" s="11" t="s">
        <v>11</v>
      </c>
      <c r="H1727" s="11" t="s">
        <v>16</v>
      </c>
      <c r="I1727" s="11" t="s">
        <v>247</v>
      </c>
      <c r="J1727" s="33" t="str">
        <f t="shared" si="52"/>
        <v>08-Aug-1993</v>
      </c>
      <c r="K1727" s="11">
        <f t="shared" si="53"/>
        <v>29</v>
      </c>
    </row>
    <row r="1728" spans="1:11" x14ac:dyDescent="0.25">
      <c r="A1728" s="11" t="s">
        <v>1759</v>
      </c>
      <c r="B1728" s="11">
        <v>1987</v>
      </c>
      <c r="C1728" s="11" t="s">
        <v>37</v>
      </c>
      <c r="D1728" s="29">
        <v>6</v>
      </c>
      <c r="E1728" s="11">
        <v>3</v>
      </c>
      <c r="F1728" s="20">
        <v>16122.65</v>
      </c>
      <c r="G1728" s="11" t="s">
        <v>11</v>
      </c>
      <c r="H1728" s="11" t="s">
        <v>16</v>
      </c>
      <c r="I1728" s="11" t="s">
        <v>42</v>
      </c>
      <c r="J1728" s="33" t="str">
        <f t="shared" si="52"/>
        <v>06-Oct-1987</v>
      </c>
      <c r="K1728" s="11">
        <f t="shared" si="53"/>
        <v>35</v>
      </c>
    </row>
    <row r="1729" spans="1:11" x14ac:dyDescent="0.25">
      <c r="A1729" s="11" t="s">
        <v>1760</v>
      </c>
      <c r="B1729" s="11">
        <v>1993</v>
      </c>
      <c r="C1729" s="11" t="s">
        <v>30</v>
      </c>
      <c r="D1729" s="29">
        <v>12</v>
      </c>
      <c r="E1729" s="11">
        <v>0</v>
      </c>
      <c r="F1729" s="20">
        <v>16138.76</v>
      </c>
      <c r="G1729" s="11" t="s">
        <v>11</v>
      </c>
      <c r="H1729" s="11" t="s">
        <v>12</v>
      </c>
      <c r="I1729" s="11" t="s">
        <v>356</v>
      </c>
      <c r="J1729" s="33" t="str">
        <f t="shared" si="52"/>
        <v>12-Dec-1993</v>
      </c>
      <c r="K1729" s="11">
        <f t="shared" si="53"/>
        <v>29</v>
      </c>
    </row>
    <row r="1730" spans="1:11" x14ac:dyDescent="0.25">
      <c r="A1730" s="11" t="s">
        <v>1761</v>
      </c>
      <c r="B1730" s="11">
        <v>1982</v>
      </c>
      <c r="C1730" s="11" t="s">
        <v>10</v>
      </c>
      <c r="D1730" s="29">
        <v>6</v>
      </c>
      <c r="E1730" s="11">
        <v>3</v>
      </c>
      <c r="F1730" s="20">
        <v>16152.04</v>
      </c>
      <c r="G1730" s="11" t="s">
        <v>11</v>
      </c>
      <c r="H1730" s="11" t="s">
        <v>16</v>
      </c>
      <c r="I1730" s="11" t="s">
        <v>535</v>
      </c>
      <c r="J1730" s="33" t="str">
        <f t="shared" ref="J1730:J1793" si="54">TEXT(CONCATENATE(D1730,C1730,B1730,),"DD-MMM-YYYY")</f>
        <v>06-Jul-1982</v>
      </c>
      <c r="K1730" s="11">
        <f t="shared" si="53"/>
        <v>40</v>
      </c>
    </row>
    <row r="1731" spans="1:11" x14ac:dyDescent="0.25">
      <c r="A1731" s="11" t="s">
        <v>1762</v>
      </c>
      <c r="B1731" s="11">
        <v>1974</v>
      </c>
      <c r="C1731" s="11" t="s">
        <v>20</v>
      </c>
      <c r="D1731" s="29">
        <v>11</v>
      </c>
      <c r="E1731" s="11">
        <v>0</v>
      </c>
      <c r="F1731" s="20">
        <v>16190.97</v>
      </c>
      <c r="G1731" s="11" t="s">
        <v>11</v>
      </c>
      <c r="H1731" s="11" t="s">
        <v>12</v>
      </c>
      <c r="I1731" s="11" t="s">
        <v>23</v>
      </c>
      <c r="J1731" s="33" t="str">
        <f t="shared" si="54"/>
        <v>11-Sep-1974</v>
      </c>
      <c r="K1731" s="11">
        <f t="shared" ref="K1731:K1794" si="55">DATEDIF(J1731, "2023-06-08", "Y")</f>
        <v>48</v>
      </c>
    </row>
    <row r="1732" spans="1:11" x14ac:dyDescent="0.25">
      <c r="A1732" s="11" t="s">
        <v>1763</v>
      </c>
      <c r="B1732" s="11">
        <v>1988</v>
      </c>
      <c r="C1732" s="11" t="s">
        <v>35</v>
      </c>
      <c r="D1732" s="29">
        <v>6</v>
      </c>
      <c r="E1732" s="11">
        <v>3</v>
      </c>
      <c r="F1732" s="20">
        <v>16199.1</v>
      </c>
      <c r="G1732" s="11" t="s">
        <v>11</v>
      </c>
      <c r="H1732" s="11" t="s">
        <v>11</v>
      </c>
      <c r="I1732" s="11" t="s">
        <v>23</v>
      </c>
      <c r="J1732" s="33" t="str">
        <f t="shared" si="54"/>
        <v>06-Aug-1988</v>
      </c>
      <c r="K1732" s="11">
        <f t="shared" si="55"/>
        <v>34</v>
      </c>
    </row>
    <row r="1733" spans="1:11" x14ac:dyDescent="0.25">
      <c r="A1733" s="11" t="s">
        <v>1764</v>
      </c>
      <c r="B1733" s="11">
        <v>1988</v>
      </c>
      <c r="C1733" s="11" t="s">
        <v>35</v>
      </c>
      <c r="D1733" s="29">
        <v>21</v>
      </c>
      <c r="E1733" s="11">
        <v>3</v>
      </c>
      <c r="F1733" s="20">
        <v>16205.88</v>
      </c>
      <c r="G1733" s="11" t="s">
        <v>11</v>
      </c>
      <c r="H1733" s="11" t="s">
        <v>16</v>
      </c>
      <c r="I1733" s="11" t="s">
        <v>23</v>
      </c>
      <c r="J1733" s="33" t="str">
        <f t="shared" si="54"/>
        <v>21-Aug-1988</v>
      </c>
      <c r="K1733" s="11">
        <f t="shared" si="55"/>
        <v>34</v>
      </c>
    </row>
    <row r="1734" spans="1:11" x14ac:dyDescent="0.25">
      <c r="A1734" s="11" t="s">
        <v>1765</v>
      </c>
      <c r="B1734" s="11">
        <v>2002</v>
      </c>
      <c r="C1734" s="11" t="s">
        <v>20</v>
      </c>
      <c r="D1734" s="29">
        <v>8</v>
      </c>
      <c r="E1734" s="11">
        <v>0</v>
      </c>
      <c r="F1734" s="20">
        <v>16232.85</v>
      </c>
      <c r="G1734" s="11" t="s">
        <v>11</v>
      </c>
      <c r="H1734" s="11" t="s">
        <v>16</v>
      </c>
      <c r="I1734" s="11" t="s">
        <v>42</v>
      </c>
      <c r="J1734" s="33" t="str">
        <f t="shared" si="54"/>
        <v>08-Sep-2002</v>
      </c>
      <c r="K1734" s="11">
        <f t="shared" si="55"/>
        <v>20</v>
      </c>
    </row>
    <row r="1735" spans="1:11" x14ac:dyDescent="0.25">
      <c r="A1735" s="11" t="s">
        <v>1766</v>
      </c>
      <c r="B1735" s="11">
        <v>1972</v>
      </c>
      <c r="C1735" s="11" t="s">
        <v>10</v>
      </c>
      <c r="D1735" s="29">
        <v>30</v>
      </c>
      <c r="E1735" s="11">
        <v>0</v>
      </c>
      <c r="F1735" s="20">
        <v>16267.32</v>
      </c>
      <c r="G1735" s="11" t="s">
        <v>11</v>
      </c>
      <c r="H1735" s="11" t="s">
        <v>11</v>
      </c>
      <c r="I1735" s="11" t="s">
        <v>249</v>
      </c>
      <c r="J1735" s="33" t="str">
        <f t="shared" si="54"/>
        <v>30-Jul-1972</v>
      </c>
      <c r="K1735" s="11">
        <f t="shared" si="55"/>
        <v>50</v>
      </c>
    </row>
    <row r="1736" spans="1:11" x14ac:dyDescent="0.25">
      <c r="A1736" s="11" t="s">
        <v>1767</v>
      </c>
      <c r="B1736" s="11">
        <v>2003</v>
      </c>
      <c r="C1736" s="11" t="s">
        <v>35</v>
      </c>
      <c r="D1736" s="29">
        <v>24</v>
      </c>
      <c r="E1736" s="11">
        <v>0</v>
      </c>
      <c r="F1736" s="20">
        <v>16297.85</v>
      </c>
      <c r="G1736" s="11" t="s">
        <v>11</v>
      </c>
      <c r="H1736" s="11" t="s">
        <v>12</v>
      </c>
      <c r="I1736" s="11" t="s">
        <v>42</v>
      </c>
      <c r="J1736" s="33" t="str">
        <f t="shared" si="54"/>
        <v>24-Aug-2003</v>
      </c>
      <c r="K1736" s="11">
        <f t="shared" si="55"/>
        <v>19</v>
      </c>
    </row>
    <row r="1737" spans="1:11" x14ac:dyDescent="0.25">
      <c r="A1737" s="11" t="s">
        <v>1768</v>
      </c>
      <c r="B1737" s="11">
        <v>1969</v>
      </c>
      <c r="C1737" s="11" t="s">
        <v>35</v>
      </c>
      <c r="D1737" s="29">
        <v>8</v>
      </c>
      <c r="E1737" s="11">
        <v>0</v>
      </c>
      <c r="F1737" s="20">
        <v>16311.05</v>
      </c>
      <c r="G1737" s="11" t="s">
        <v>11</v>
      </c>
      <c r="H1737" s="11" t="s">
        <v>12</v>
      </c>
      <c r="I1737" s="11" t="s">
        <v>535</v>
      </c>
      <c r="J1737" s="33" t="str">
        <f t="shared" si="54"/>
        <v>08-Aug-1969</v>
      </c>
      <c r="K1737" s="11">
        <f t="shared" si="55"/>
        <v>53</v>
      </c>
    </row>
    <row r="1738" spans="1:11" x14ac:dyDescent="0.25">
      <c r="A1738" s="11" t="s">
        <v>1769</v>
      </c>
      <c r="B1738" s="11">
        <v>1965</v>
      </c>
      <c r="C1738" s="11" t="s">
        <v>30</v>
      </c>
      <c r="D1738" s="29">
        <v>5</v>
      </c>
      <c r="E1738" s="11">
        <v>0</v>
      </c>
      <c r="F1738" s="20">
        <v>16351.42</v>
      </c>
      <c r="G1738" s="11" t="s">
        <v>11</v>
      </c>
      <c r="H1738" s="11" t="s">
        <v>12</v>
      </c>
      <c r="I1738" s="11" t="s">
        <v>535</v>
      </c>
      <c r="J1738" s="33" t="str">
        <f t="shared" si="54"/>
        <v>05-Dec-1965</v>
      </c>
      <c r="K1738" s="11">
        <f t="shared" si="55"/>
        <v>57</v>
      </c>
    </row>
    <row r="1739" spans="1:11" x14ac:dyDescent="0.25">
      <c r="A1739" s="11" t="s">
        <v>1770</v>
      </c>
      <c r="B1739" s="11">
        <v>1995</v>
      </c>
      <c r="C1739" s="11" t="s">
        <v>20</v>
      </c>
      <c r="D1739" s="29">
        <v>28</v>
      </c>
      <c r="E1739" s="11">
        <v>3</v>
      </c>
      <c r="F1739" s="20">
        <v>16420.490000000002</v>
      </c>
      <c r="G1739" s="11" t="s">
        <v>11</v>
      </c>
      <c r="H1739" s="11" t="s">
        <v>12</v>
      </c>
      <c r="I1739" s="11" t="s">
        <v>23</v>
      </c>
      <c r="J1739" s="33" t="str">
        <f t="shared" si="54"/>
        <v>28-Sep-1995</v>
      </c>
      <c r="K1739" s="11">
        <f t="shared" si="55"/>
        <v>27</v>
      </c>
    </row>
    <row r="1740" spans="1:11" x14ac:dyDescent="0.25">
      <c r="A1740" s="11" t="s">
        <v>1771</v>
      </c>
      <c r="B1740" s="11">
        <v>2003</v>
      </c>
      <c r="C1740" s="11" t="s">
        <v>30</v>
      </c>
      <c r="D1740" s="29">
        <v>20</v>
      </c>
      <c r="E1740" s="11">
        <v>1</v>
      </c>
      <c r="F1740" s="20">
        <v>16450.89</v>
      </c>
      <c r="G1740" s="11" t="s">
        <v>11</v>
      </c>
      <c r="H1740" s="11" t="s">
        <v>16</v>
      </c>
      <c r="I1740" s="11" t="s">
        <v>23</v>
      </c>
      <c r="J1740" s="33" t="str">
        <f t="shared" si="54"/>
        <v>20-Dec-2003</v>
      </c>
      <c r="K1740" s="11">
        <f t="shared" si="55"/>
        <v>19</v>
      </c>
    </row>
    <row r="1741" spans="1:11" x14ac:dyDescent="0.25">
      <c r="A1741" s="11" t="s">
        <v>1772</v>
      </c>
      <c r="B1741" s="11">
        <v>1958</v>
      </c>
      <c r="C1741" s="11" t="s">
        <v>37</v>
      </c>
      <c r="D1741" s="29">
        <v>10</v>
      </c>
      <c r="E1741" s="11">
        <v>3</v>
      </c>
      <c r="F1741" s="20">
        <v>16455.71</v>
      </c>
      <c r="G1741" s="11" t="s">
        <v>11</v>
      </c>
      <c r="H1741" s="11" t="s">
        <v>11</v>
      </c>
      <c r="I1741" s="11" t="s">
        <v>23</v>
      </c>
      <c r="J1741" s="33" t="str">
        <f t="shared" si="54"/>
        <v>10-Oct-1958</v>
      </c>
      <c r="K1741" s="11">
        <f t="shared" si="55"/>
        <v>64</v>
      </c>
    </row>
    <row r="1742" spans="1:11" x14ac:dyDescent="0.25">
      <c r="A1742" s="11" t="s">
        <v>1773</v>
      </c>
      <c r="B1742" s="11">
        <v>1995</v>
      </c>
      <c r="C1742" s="11" t="s">
        <v>30</v>
      </c>
      <c r="D1742" s="29">
        <v>23</v>
      </c>
      <c r="E1742" s="11">
        <v>0</v>
      </c>
      <c r="F1742" s="20">
        <v>16577.78</v>
      </c>
      <c r="G1742" s="11" t="s">
        <v>11</v>
      </c>
      <c r="H1742" s="11" t="s">
        <v>16</v>
      </c>
      <c r="I1742" s="11" t="s">
        <v>13</v>
      </c>
      <c r="J1742" s="33" t="str">
        <f t="shared" si="54"/>
        <v>23-Dec-1995</v>
      </c>
      <c r="K1742" s="11">
        <f t="shared" si="55"/>
        <v>27</v>
      </c>
    </row>
    <row r="1743" spans="1:11" x14ac:dyDescent="0.25">
      <c r="A1743" s="11" t="s">
        <v>1774</v>
      </c>
      <c r="B1743" s="11">
        <v>2001</v>
      </c>
      <c r="C1743" s="11" t="s">
        <v>18</v>
      </c>
      <c r="D1743" s="29">
        <v>25</v>
      </c>
      <c r="E1743" s="11">
        <v>0</v>
      </c>
      <c r="F1743" s="20">
        <v>16586.5</v>
      </c>
      <c r="G1743" s="11" t="s">
        <v>11</v>
      </c>
      <c r="H1743" s="11" t="s">
        <v>16</v>
      </c>
      <c r="I1743" s="11" t="s">
        <v>13</v>
      </c>
      <c r="J1743" s="33" t="str">
        <f t="shared" si="54"/>
        <v>25-Jun-2001</v>
      </c>
      <c r="K1743" s="11">
        <f t="shared" si="55"/>
        <v>21</v>
      </c>
    </row>
    <row r="1744" spans="1:11" x14ac:dyDescent="0.25">
      <c r="A1744" s="11" t="s">
        <v>1775</v>
      </c>
      <c r="B1744" s="11">
        <v>1963</v>
      </c>
      <c r="C1744" s="11" t="s">
        <v>18</v>
      </c>
      <c r="D1744" s="29">
        <v>25</v>
      </c>
      <c r="E1744" s="11">
        <v>0</v>
      </c>
      <c r="F1744" s="20">
        <v>16587.96</v>
      </c>
      <c r="G1744" s="11" t="s">
        <v>11</v>
      </c>
      <c r="H1744" s="11" t="s">
        <v>11</v>
      </c>
      <c r="I1744" s="11" t="s">
        <v>249</v>
      </c>
      <c r="J1744" s="33" t="str">
        <f t="shared" si="54"/>
        <v>25-Jun-1963</v>
      </c>
      <c r="K1744" s="11">
        <f t="shared" si="55"/>
        <v>59</v>
      </c>
    </row>
    <row r="1745" spans="1:11" x14ac:dyDescent="0.25">
      <c r="A1745" s="11" t="s">
        <v>1776</v>
      </c>
      <c r="B1745" s="11">
        <v>1970</v>
      </c>
      <c r="C1745" s="11" t="s">
        <v>10</v>
      </c>
      <c r="D1745" s="29">
        <v>10</v>
      </c>
      <c r="E1745" s="11">
        <v>0</v>
      </c>
      <c r="F1745" s="20">
        <v>16600.16</v>
      </c>
      <c r="G1745" s="11" t="s">
        <v>11</v>
      </c>
      <c r="H1745" s="11" t="s">
        <v>11</v>
      </c>
      <c r="I1745" s="11" t="s">
        <v>42</v>
      </c>
      <c r="J1745" s="33" t="str">
        <f t="shared" si="54"/>
        <v>10-Jul-1970</v>
      </c>
      <c r="K1745" s="11">
        <f t="shared" si="55"/>
        <v>52</v>
      </c>
    </row>
    <row r="1746" spans="1:11" x14ac:dyDescent="0.25">
      <c r="A1746" s="11" t="s">
        <v>1777</v>
      </c>
      <c r="B1746" s="11">
        <v>1975</v>
      </c>
      <c r="C1746" s="11" t="s">
        <v>10</v>
      </c>
      <c r="D1746" s="29">
        <v>24</v>
      </c>
      <c r="E1746" s="11">
        <v>1</v>
      </c>
      <c r="F1746" s="20">
        <v>16602.18</v>
      </c>
      <c r="G1746" s="11" t="s">
        <v>11</v>
      </c>
      <c r="H1746" s="11" t="s">
        <v>16</v>
      </c>
      <c r="I1746" s="11" t="s">
        <v>535</v>
      </c>
      <c r="J1746" s="33" t="str">
        <f t="shared" si="54"/>
        <v>24-Jul-1975</v>
      </c>
      <c r="K1746" s="11">
        <f t="shared" si="55"/>
        <v>47</v>
      </c>
    </row>
    <row r="1747" spans="1:11" x14ac:dyDescent="0.25">
      <c r="A1747" s="11" t="s">
        <v>1778</v>
      </c>
      <c r="B1747" s="11">
        <v>1977</v>
      </c>
      <c r="C1747" s="11" t="s">
        <v>20</v>
      </c>
      <c r="D1747" s="29">
        <v>25</v>
      </c>
      <c r="E1747" s="11">
        <v>2</v>
      </c>
      <c r="F1747" s="20">
        <v>16631.61</v>
      </c>
      <c r="G1747" s="11" t="s">
        <v>11</v>
      </c>
      <c r="H1747" s="11" t="s">
        <v>16</v>
      </c>
      <c r="I1747" s="11" t="s">
        <v>23</v>
      </c>
      <c r="J1747" s="33" t="str">
        <f t="shared" si="54"/>
        <v>25-Sep-1977</v>
      </c>
      <c r="K1747" s="11">
        <f t="shared" si="55"/>
        <v>45</v>
      </c>
    </row>
    <row r="1748" spans="1:11" x14ac:dyDescent="0.25">
      <c r="A1748" s="11" t="s">
        <v>1779</v>
      </c>
      <c r="B1748" s="11">
        <v>1993</v>
      </c>
      <c r="C1748" s="11" t="s">
        <v>15</v>
      </c>
      <c r="D1748" s="29">
        <v>5</v>
      </c>
      <c r="E1748" s="11">
        <v>1</v>
      </c>
      <c r="F1748" s="20">
        <v>16657.72</v>
      </c>
      <c r="G1748" s="11" t="s">
        <v>11</v>
      </c>
      <c r="H1748" s="11" t="s">
        <v>16</v>
      </c>
      <c r="I1748" s="11" t="s">
        <v>247</v>
      </c>
      <c r="J1748" s="33" t="str">
        <f t="shared" si="54"/>
        <v>05-Nov-1993</v>
      </c>
      <c r="K1748" s="11">
        <f t="shared" si="55"/>
        <v>29</v>
      </c>
    </row>
    <row r="1749" spans="1:11" x14ac:dyDescent="0.25">
      <c r="A1749" s="11" t="s">
        <v>1780</v>
      </c>
      <c r="B1749" s="11">
        <v>1974</v>
      </c>
      <c r="C1749" s="11" t="s">
        <v>35</v>
      </c>
      <c r="D1749" s="29">
        <v>28</v>
      </c>
      <c r="E1749" s="11">
        <v>0</v>
      </c>
      <c r="F1749" s="20">
        <v>16770.990000000002</v>
      </c>
      <c r="G1749" s="11" t="s">
        <v>11</v>
      </c>
      <c r="H1749" s="11" t="s">
        <v>16</v>
      </c>
      <c r="I1749" s="11" t="s">
        <v>23</v>
      </c>
      <c r="J1749" s="33" t="str">
        <f t="shared" si="54"/>
        <v>28-Aug-1974</v>
      </c>
      <c r="K1749" s="11">
        <f t="shared" si="55"/>
        <v>48</v>
      </c>
    </row>
    <row r="1750" spans="1:11" x14ac:dyDescent="0.25">
      <c r="A1750" s="11" t="s">
        <v>1781</v>
      </c>
      <c r="B1750" s="11">
        <v>1989</v>
      </c>
      <c r="C1750" s="11" t="s">
        <v>20</v>
      </c>
      <c r="D1750" s="29">
        <v>23</v>
      </c>
      <c r="E1750" s="11">
        <v>2</v>
      </c>
      <c r="F1750" s="20">
        <v>16776.3</v>
      </c>
      <c r="G1750" s="11" t="s">
        <v>11</v>
      </c>
      <c r="H1750" s="11" t="s">
        <v>11</v>
      </c>
      <c r="I1750" s="11" t="s">
        <v>247</v>
      </c>
      <c r="J1750" s="33" t="str">
        <f t="shared" si="54"/>
        <v>23-Sep-1989</v>
      </c>
      <c r="K1750" s="11">
        <f t="shared" si="55"/>
        <v>33</v>
      </c>
    </row>
    <row r="1751" spans="1:11" x14ac:dyDescent="0.25">
      <c r="A1751" s="11" t="s">
        <v>1782</v>
      </c>
      <c r="B1751" s="11">
        <v>1962</v>
      </c>
      <c r="C1751" s="11" t="s">
        <v>10</v>
      </c>
      <c r="D1751" s="29">
        <v>29</v>
      </c>
      <c r="E1751" s="11">
        <v>0</v>
      </c>
      <c r="F1751" s="20">
        <v>16779.400000000001</v>
      </c>
      <c r="G1751" s="11" t="s">
        <v>11</v>
      </c>
      <c r="H1751" s="11" t="s">
        <v>11</v>
      </c>
      <c r="I1751" s="11" t="s">
        <v>535</v>
      </c>
      <c r="J1751" s="33" t="str">
        <f t="shared" si="54"/>
        <v>29-Jul-1962</v>
      </c>
      <c r="K1751" s="11">
        <f t="shared" si="55"/>
        <v>60</v>
      </c>
    </row>
    <row r="1752" spans="1:11" x14ac:dyDescent="0.25">
      <c r="A1752" s="11" t="s">
        <v>1783</v>
      </c>
      <c r="B1752" s="11">
        <v>1995</v>
      </c>
      <c r="C1752" s="11" t="s">
        <v>37</v>
      </c>
      <c r="D1752" s="29">
        <v>19</v>
      </c>
      <c r="E1752" s="11">
        <v>1</v>
      </c>
      <c r="F1752" s="20">
        <v>16796.41</v>
      </c>
      <c r="G1752" s="11" t="s">
        <v>11</v>
      </c>
      <c r="H1752" s="11" t="s">
        <v>12</v>
      </c>
      <c r="I1752" s="11" t="s">
        <v>247</v>
      </c>
      <c r="J1752" s="33" t="str">
        <f t="shared" si="54"/>
        <v>19-Oct-1995</v>
      </c>
      <c r="K1752" s="11">
        <f t="shared" si="55"/>
        <v>27</v>
      </c>
    </row>
    <row r="1753" spans="1:11" x14ac:dyDescent="0.25">
      <c r="A1753" s="11" t="s">
        <v>1784</v>
      </c>
      <c r="B1753" s="11">
        <v>1974</v>
      </c>
      <c r="C1753" s="11" t="s">
        <v>35</v>
      </c>
      <c r="D1753" s="29">
        <v>8</v>
      </c>
      <c r="E1753" s="11">
        <v>0</v>
      </c>
      <c r="F1753" s="20">
        <v>16841.32</v>
      </c>
      <c r="G1753" s="11" t="s">
        <v>11</v>
      </c>
      <c r="H1753" s="11" t="s">
        <v>12</v>
      </c>
      <c r="I1753" s="11" t="s">
        <v>42</v>
      </c>
      <c r="J1753" s="33" t="str">
        <f t="shared" si="54"/>
        <v>08-Aug-1974</v>
      </c>
      <c r="K1753" s="11">
        <f t="shared" si="55"/>
        <v>48</v>
      </c>
    </row>
    <row r="1754" spans="1:11" x14ac:dyDescent="0.25">
      <c r="A1754" s="11" t="s">
        <v>1785</v>
      </c>
      <c r="B1754" s="11">
        <v>2003</v>
      </c>
      <c r="C1754" s="11" t="s">
        <v>20</v>
      </c>
      <c r="D1754" s="29">
        <v>10</v>
      </c>
      <c r="E1754" s="11">
        <v>0</v>
      </c>
      <c r="F1754" s="20">
        <v>16884.919999999998</v>
      </c>
      <c r="G1754" s="11" t="s">
        <v>11</v>
      </c>
      <c r="H1754" s="11" t="s">
        <v>11</v>
      </c>
      <c r="I1754" s="11" t="s">
        <v>42</v>
      </c>
      <c r="J1754" s="33" t="str">
        <f t="shared" si="54"/>
        <v>10-Sep-2003</v>
      </c>
      <c r="K1754" s="11">
        <f t="shared" si="55"/>
        <v>19</v>
      </c>
    </row>
    <row r="1755" spans="1:11" x14ac:dyDescent="0.25">
      <c r="A1755" s="11" t="s">
        <v>1786</v>
      </c>
      <c r="B1755" s="11">
        <v>1968</v>
      </c>
      <c r="C1755" s="11" t="s">
        <v>37</v>
      </c>
      <c r="D1755" s="29">
        <v>21</v>
      </c>
      <c r="E1755" s="11">
        <v>0</v>
      </c>
      <c r="F1755" s="20">
        <v>16903.5</v>
      </c>
      <c r="G1755" s="11" t="s">
        <v>11</v>
      </c>
      <c r="H1755" s="11" t="s">
        <v>12</v>
      </c>
      <c r="I1755" s="11" t="s">
        <v>23</v>
      </c>
      <c r="J1755" s="33" t="str">
        <f t="shared" si="54"/>
        <v>21-Oct-1968</v>
      </c>
      <c r="K1755" s="11">
        <f t="shared" si="55"/>
        <v>54</v>
      </c>
    </row>
    <row r="1756" spans="1:11" x14ac:dyDescent="0.25">
      <c r="A1756" s="11" t="s">
        <v>1787</v>
      </c>
      <c r="B1756" s="11">
        <v>1977</v>
      </c>
      <c r="C1756" s="11" t="s">
        <v>35</v>
      </c>
      <c r="D1756" s="29">
        <v>25</v>
      </c>
      <c r="E1756" s="11">
        <v>2</v>
      </c>
      <c r="F1756" s="20">
        <v>16921.09</v>
      </c>
      <c r="G1756" s="11" t="s">
        <v>11</v>
      </c>
      <c r="H1756" s="11" t="s">
        <v>12</v>
      </c>
      <c r="I1756" s="11" t="s">
        <v>249</v>
      </c>
      <c r="J1756" s="33" t="str">
        <f t="shared" si="54"/>
        <v>25-Aug-1977</v>
      </c>
      <c r="K1756" s="11">
        <f t="shared" si="55"/>
        <v>45</v>
      </c>
    </row>
    <row r="1757" spans="1:11" x14ac:dyDescent="0.25">
      <c r="A1757" s="11" t="s">
        <v>1788</v>
      </c>
      <c r="B1757" s="11">
        <v>1980</v>
      </c>
      <c r="C1757" s="11" t="s">
        <v>10</v>
      </c>
      <c r="D1757" s="29">
        <v>16</v>
      </c>
      <c r="E1757" s="11">
        <v>2</v>
      </c>
      <c r="F1757" s="20">
        <v>16990.55</v>
      </c>
      <c r="G1757" s="11" t="s">
        <v>11</v>
      </c>
      <c r="H1757" s="11" t="s">
        <v>12</v>
      </c>
      <c r="I1757" s="11" t="s">
        <v>23</v>
      </c>
      <c r="J1757" s="33" t="str">
        <f t="shared" si="54"/>
        <v>16-Jul-1980</v>
      </c>
      <c r="K1757" s="11">
        <f t="shared" si="55"/>
        <v>42</v>
      </c>
    </row>
    <row r="1758" spans="1:11" x14ac:dyDescent="0.25">
      <c r="A1758" s="11" t="s">
        <v>1789</v>
      </c>
      <c r="B1758" s="11">
        <v>1971</v>
      </c>
      <c r="C1758" s="11" t="s">
        <v>35</v>
      </c>
      <c r="D1758" s="29">
        <v>22</v>
      </c>
      <c r="E1758" s="11">
        <v>0</v>
      </c>
      <c r="F1758" s="20">
        <v>17016.009999999998</v>
      </c>
      <c r="G1758" s="11" t="s">
        <v>11</v>
      </c>
      <c r="H1758" s="11" t="s">
        <v>11</v>
      </c>
      <c r="I1758" s="11" t="s">
        <v>249</v>
      </c>
      <c r="J1758" s="33" t="str">
        <f t="shared" si="54"/>
        <v>22-Aug-1971</v>
      </c>
      <c r="K1758" s="11">
        <f t="shared" si="55"/>
        <v>51</v>
      </c>
    </row>
    <row r="1759" spans="1:11" x14ac:dyDescent="0.25">
      <c r="A1759" s="11" t="s">
        <v>1790</v>
      </c>
      <c r="B1759" s="11">
        <v>1996</v>
      </c>
      <c r="C1759" s="11" t="s">
        <v>18</v>
      </c>
      <c r="D1759" s="29">
        <v>10</v>
      </c>
      <c r="E1759" s="11">
        <v>0</v>
      </c>
      <c r="F1759" s="20">
        <v>17043.34</v>
      </c>
      <c r="G1759" s="11" t="s">
        <v>11</v>
      </c>
      <c r="H1759" s="11" t="s">
        <v>12</v>
      </c>
      <c r="I1759" s="11" t="s">
        <v>13</v>
      </c>
      <c r="J1759" s="33" t="str">
        <f t="shared" si="54"/>
        <v>10-Jun-1996</v>
      </c>
      <c r="K1759" s="11">
        <f t="shared" si="55"/>
        <v>26</v>
      </c>
    </row>
    <row r="1760" spans="1:11" x14ac:dyDescent="0.25">
      <c r="A1760" s="11" t="s">
        <v>1791</v>
      </c>
      <c r="B1760" s="11">
        <v>2003</v>
      </c>
      <c r="C1760" s="11" t="s">
        <v>30</v>
      </c>
      <c r="D1760" s="29">
        <v>26</v>
      </c>
      <c r="E1760" s="11">
        <v>0</v>
      </c>
      <c r="F1760" s="20">
        <v>17081.080000000002</v>
      </c>
      <c r="G1760" s="11" t="s">
        <v>11</v>
      </c>
      <c r="H1760" s="11" t="s">
        <v>11</v>
      </c>
      <c r="I1760" s="11" t="s">
        <v>42</v>
      </c>
      <c r="J1760" s="33" t="str">
        <f t="shared" si="54"/>
        <v>26-Dec-2003</v>
      </c>
      <c r="K1760" s="11">
        <f t="shared" si="55"/>
        <v>19</v>
      </c>
    </row>
    <row r="1761" spans="1:11" x14ac:dyDescent="0.25">
      <c r="A1761" s="11" t="s">
        <v>1792</v>
      </c>
      <c r="B1761" s="11">
        <v>2002</v>
      </c>
      <c r="C1761" s="11" t="s">
        <v>18</v>
      </c>
      <c r="D1761" s="29">
        <v>28</v>
      </c>
      <c r="E1761" s="11">
        <v>1</v>
      </c>
      <c r="F1761" s="20">
        <v>17085.27</v>
      </c>
      <c r="G1761" s="11" t="s">
        <v>11</v>
      </c>
      <c r="H1761" s="11" t="s">
        <v>12</v>
      </c>
      <c r="I1761" s="11" t="s">
        <v>13</v>
      </c>
      <c r="J1761" s="33" t="str">
        <f t="shared" si="54"/>
        <v>28-Jun-2002</v>
      </c>
      <c r="K1761" s="11">
        <f t="shared" si="55"/>
        <v>20</v>
      </c>
    </row>
    <row r="1762" spans="1:11" x14ac:dyDescent="0.25">
      <c r="A1762" s="11" t="s">
        <v>1793</v>
      </c>
      <c r="B1762" s="11">
        <v>1998</v>
      </c>
      <c r="C1762" s="11" t="s">
        <v>18</v>
      </c>
      <c r="D1762" s="29">
        <v>3</v>
      </c>
      <c r="E1762" s="11">
        <v>4</v>
      </c>
      <c r="F1762" s="20">
        <v>17128.43</v>
      </c>
      <c r="G1762" s="11" t="s">
        <v>11</v>
      </c>
      <c r="H1762" s="11" t="s">
        <v>12</v>
      </c>
      <c r="I1762" s="11" t="s">
        <v>168</v>
      </c>
      <c r="J1762" s="33" t="str">
        <f t="shared" si="54"/>
        <v>03-Jun-1998</v>
      </c>
      <c r="K1762" s="11">
        <f t="shared" si="55"/>
        <v>25</v>
      </c>
    </row>
    <row r="1763" spans="1:11" x14ac:dyDescent="0.25">
      <c r="A1763" s="11" t="s">
        <v>1794</v>
      </c>
      <c r="B1763" s="11">
        <v>1965</v>
      </c>
      <c r="C1763" s="11" t="s">
        <v>20</v>
      </c>
      <c r="D1763" s="29">
        <v>16</v>
      </c>
      <c r="E1763" s="11">
        <v>0</v>
      </c>
      <c r="F1763" s="20">
        <v>17172.27</v>
      </c>
      <c r="G1763" s="11" t="s">
        <v>11</v>
      </c>
      <c r="H1763" s="11" t="s">
        <v>11</v>
      </c>
      <c r="I1763" s="11" t="s">
        <v>535</v>
      </c>
      <c r="J1763" s="33" t="str">
        <f t="shared" si="54"/>
        <v>16-Sep-1965</v>
      </c>
      <c r="K1763" s="11">
        <f t="shared" si="55"/>
        <v>57</v>
      </c>
    </row>
    <row r="1764" spans="1:11" x14ac:dyDescent="0.25">
      <c r="A1764" s="11" t="s">
        <v>1795</v>
      </c>
      <c r="B1764" s="11">
        <v>1964</v>
      </c>
      <c r="C1764" s="11" t="s">
        <v>18</v>
      </c>
      <c r="D1764" s="29">
        <v>7</v>
      </c>
      <c r="E1764" s="11">
        <v>0</v>
      </c>
      <c r="F1764" s="20">
        <v>17174.52</v>
      </c>
      <c r="G1764" s="11" t="s">
        <v>11</v>
      </c>
      <c r="H1764" s="11" t="s">
        <v>11</v>
      </c>
      <c r="I1764" s="11" t="s">
        <v>23</v>
      </c>
      <c r="J1764" s="33" t="str">
        <f t="shared" si="54"/>
        <v>07-Jun-1964</v>
      </c>
      <c r="K1764" s="11">
        <f t="shared" si="55"/>
        <v>59</v>
      </c>
    </row>
    <row r="1765" spans="1:11" x14ac:dyDescent="0.25">
      <c r="A1765" s="11" t="s">
        <v>1796</v>
      </c>
      <c r="B1765" s="11">
        <v>2004</v>
      </c>
      <c r="C1765" s="11" t="s">
        <v>35</v>
      </c>
      <c r="D1765" s="29">
        <v>18</v>
      </c>
      <c r="E1765" s="11">
        <v>1</v>
      </c>
      <c r="F1765" s="20">
        <v>17178.68</v>
      </c>
      <c r="G1765" s="11" t="s">
        <v>11</v>
      </c>
      <c r="H1765" s="11" t="s">
        <v>11</v>
      </c>
      <c r="I1765" s="11" t="s">
        <v>166</v>
      </c>
      <c r="J1765" s="33" t="str">
        <f t="shared" si="54"/>
        <v>18-Aug-2004</v>
      </c>
      <c r="K1765" s="11">
        <f t="shared" si="55"/>
        <v>18</v>
      </c>
    </row>
    <row r="1766" spans="1:11" x14ac:dyDescent="0.25">
      <c r="A1766" s="11" t="s">
        <v>1797</v>
      </c>
      <c r="B1766" s="11">
        <v>1982</v>
      </c>
      <c r="C1766" s="11" t="s">
        <v>37</v>
      </c>
      <c r="D1766" s="29">
        <v>22</v>
      </c>
      <c r="E1766" s="11">
        <v>1</v>
      </c>
      <c r="F1766" s="20">
        <v>17179.52</v>
      </c>
      <c r="G1766" s="11" t="s">
        <v>11</v>
      </c>
      <c r="H1766" s="11" t="s">
        <v>16</v>
      </c>
      <c r="I1766" s="11" t="s">
        <v>13</v>
      </c>
      <c r="J1766" s="33" t="str">
        <f t="shared" si="54"/>
        <v>22-Oct-1982</v>
      </c>
      <c r="K1766" s="11">
        <f t="shared" si="55"/>
        <v>40</v>
      </c>
    </row>
    <row r="1767" spans="1:11" x14ac:dyDescent="0.25">
      <c r="A1767" s="11" t="s">
        <v>1798</v>
      </c>
      <c r="B1767" s="11">
        <v>1975</v>
      </c>
      <c r="C1767" s="11" t="s">
        <v>35</v>
      </c>
      <c r="D1767" s="29">
        <v>25</v>
      </c>
      <c r="E1767" s="11">
        <v>1</v>
      </c>
      <c r="F1767" s="20">
        <v>17253.43</v>
      </c>
      <c r="G1767" s="11" t="s">
        <v>11</v>
      </c>
      <c r="H1767" s="11" t="s">
        <v>12</v>
      </c>
      <c r="I1767" s="11" t="s">
        <v>535</v>
      </c>
      <c r="J1767" s="33" t="str">
        <f t="shared" si="54"/>
        <v>25-Aug-1975</v>
      </c>
      <c r="K1767" s="11">
        <f t="shared" si="55"/>
        <v>47</v>
      </c>
    </row>
    <row r="1768" spans="1:11" x14ac:dyDescent="0.25">
      <c r="A1768" s="11" t="s">
        <v>1799</v>
      </c>
      <c r="B1768" s="11">
        <v>1963</v>
      </c>
      <c r="C1768" s="11" t="s">
        <v>10</v>
      </c>
      <c r="D1768" s="29">
        <v>12</v>
      </c>
      <c r="E1768" s="11">
        <v>0</v>
      </c>
      <c r="F1768" s="20">
        <v>17337.580000000002</v>
      </c>
      <c r="G1768" s="11" t="s">
        <v>11</v>
      </c>
      <c r="H1768" s="11" t="s">
        <v>12</v>
      </c>
      <c r="I1768" s="11" t="s">
        <v>249</v>
      </c>
      <c r="J1768" s="33" t="str">
        <f t="shared" si="54"/>
        <v>12-Jul-1963</v>
      </c>
      <c r="K1768" s="11">
        <f t="shared" si="55"/>
        <v>59</v>
      </c>
    </row>
    <row r="1769" spans="1:11" x14ac:dyDescent="0.25">
      <c r="A1769" s="11" t="s">
        <v>1800</v>
      </c>
      <c r="B1769" s="11">
        <v>2003</v>
      </c>
      <c r="C1769" s="11" t="s">
        <v>15</v>
      </c>
      <c r="D1769" s="29">
        <v>1</v>
      </c>
      <c r="E1769" s="11">
        <v>0</v>
      </c>
      <c r="F1769" s="20">
        <v>17352.68</v>
      </c>
      <c r="G1769" s="11" t="s">
        <v>11</v>
      </c>
      <c r="H1769" s="11" t="s">
        <v>12</v>
      </c>
      <c r="I1769" s="11" t="s">
        <v>23</v>
      </c>
      <c r="J1769" s="33" t="str">
        <f t="shared" si="54"/>
        <v>01-Nov-2003</v>
      </c>
      <c r="K1769" s="11">
        <f t="shared" si="55"/>
        <v>19</v>
      </c>
    </row>
    <row r="1770" spans="1:11" x14ac:dyDescent="0.25">
      <c r="A1770" s="11" t="s">
        <v>1801</v>
      </c>
      <c r="B1770" s="11">
        <v>1992</v>
      </c>
      <c r="C1770" s="11" t="s">
        <v>37</v>
      </c>
      <c r="D1770" s="29">
        <v>18</v>
      </c>
      <c r="E1770" s="11">
        <v>2</v>
      </c>
      <c r="F1770" s="20">
        <v>17361.77</v>
      </c>
      <c r="G1770" s="11" t="s">
        <v>11</v>
      </c>
      <c r="H1770" s="11" t="s">
        <v>16</v>
      </c>
      <c r="I1770" s="11" t="s">
        <v>23</v>
      </c>
      <c r="J1770" s="33" t="str">
        <f t="shared" si="54"/>
        <v>18-Oct-1992</v>
      </c>
      <c r="K1770" s="11">
        <f t="shared" si="55"/>
        <v>30</v>
      </c>
    </row>
    <row r="1771" spans="1:11" x14ac:dyDescent="0.25">
      <c r="A1771" s="11" t="s">
        <v>1802</v>
      </c>
      <c r="B1771" s="11">
        <v>2003</v>
      </c>
      <c r="C1771" s="11" t="s">
        <v>15</v>
      </c>
      <c r="D1771" s="29">
        <v>2</v>
      </c>
      <c r="E1771" s="11">
        <v>0</v>
      </c>
      <c r="F1771" s="20">
        <v>17468.98</v>
      </c>
      <c r="G1771" s="11" t="s">
        <v>11</v>
      </c>
      <c r="H1771" s="11" t="s">
        <v>16</v>
      </c>
      <c r="I1771" s="11" t="s">
        <v>23</v>
      </c>
      <c r="J1771" s="33" t="str">
        <f t="shared" si="54"/>
        <v>02-Nov-2003</v>
      </c>
      <c r="K1771" s="11">
        <f t="shared" si="55"/>
        <v>19</v>
      </c>
    </row>
    <row r="1772" spans="1:11" x14ac:dyDescent="0.25">
      <c r="A1772" s="11" t="s">
        <v>1803</v>
      </c>
      <c r="B1772" s="11">
        <v>1971</v>
      </c>
      <c r="C1772" s="11" t="s">
        <v>18</v>
      </c>
      <c r="D1772" s="29">
        <v>8</v>
      </c>
      <c r="E1772" s="11">
        <v>0</v>
      </c>
      <c r="F1772" s="20">
        <v>17479.53</v>
      </c>
      <c r="G1772" s="11" t="s">
        <v>16</v>
      </c>
      <c r="H1772" s="11" t="s">
        <v>16</v>
      </c>
      <c r="I1772" s="11" t="s">
        <v>23</v>
      </c>
      <c r="J1772" s="33" t="str">
        <f t="shared" si="54"/>
        <v>08-Jun-1971</v>
      </c>
      <c r="K1772" s="11">
        <f t="shared" si="55"/>
        <v>52</v>
      </c>
    </row>
    <row r="1773" spans="1:11" x14ac:dyDescent="0.25">
      <c r="A1773" s="11" t="s">
        <v>1804</v>
      </c>
      <c r="B1773" s="11">
        <v>1990</v>
      </c>
      <c r="C1773" s="11" t="s">
        <v>30</v>
      </c>
      <c r="D1773" s="29">
        <v>29</v>
      </c>
      <c r="E1773" s="11">
        <v>0</v>
      </c>
      <c r="F1773" s="20">
        <v>17496.310000000001</v>
      </c>
      <c r="G1773" s="11" t="s">
        <v>16</v>
      </c>
      <c r="H1773" s="11" t="s">
        <v>11</v>
      </c>
      <c r="I1773" s="11" t="s">
        <v>42</v>
      </c>
      <c r="J1773" s="33" t="str">
        <f t="shared" si="54"/>
        <v>29-Dec-1990</v>
      </c>
      <c r="K1773" s="11">
        <f t="shared" si="55"/>
        <v>32</v>
      </c>
    </row>
    <row r="1774" spans="1:11" x14ac:dyDescent="0.25">
      <c r="A1774" s="11" t="s">
        <v>1805</v>
      </c>
      <c r="B1774" s="11">
        <v>1965</v>
      </c>
      <c r="C1774" s="11" t="s">
        <v>18</v>
      </c>
      <c r="D1774" s="29">
        <v>16</v>
      </c>
      <c r="E1774" s="11">
        <v>0</v>
      </c>
      <c r="F1774" s="20">
        <v>17505.650000000001</v>
      </c>
      <c r="G1774" s="11" t="s">
        <v>16</v>
      </c>
      <c r="H1774" s="11" t="s">
        <v>11</v>
      </c>
      <c r="I1774" s="11" t="s">
        <v>249</v>
      </c>
      <c r="J1774" s="33" t="str">
        <f t="shared" si="54"/>
        <v>16-Jun-1965</v>
      </c>
      <c r="K1774" s="11">
        <f t="shared" si="55"/>
        <v>57</v>
      </c>
    </row>
    <row r="1775" spans="1:11" x14ac:dyDescent="0.25">
      <c r="A1775" s="11" t="s">
        <v>1806</v>
      </c>
      <c r="B1775" s="11">
        <v>1968</v>
      </c>
      <c r="C1775" s="11" t="s">
        <v>10</v>
      </c>
      <c r="D1775" s="29">
        <v>12</v>
      </c>
      <c r="E1775" s="11">
        <v>0</v>
      </c>
      <c r="F1775" s="20">
        <v>17507.47</v>
      </c>
      <c r="G1775" s="11" t="s">
        <v>16</v>
      </c>
      <c r="H1775" s="11" t="s">
        <v>16</v>
      </c>
      <c r="I1775" s="11" t="s">
        <v>535</v>
      </c>
      <c r="J1775" s="33" t="str">
        <f t="shared" si="54"/>
        <v>12-Jul-1968</v>
      </c>
      <c r="K1775" s="11">
        <f t="shared" si="55"/>
        <v>54</v>
      </c>
    </row>
    <row r="1776" spans="1:11" x14ac:dyDescent="0.25">
      <c r="A1776" s="11" t="s">
        <v>1807</v>
      </c>
      <c r="B1776" s="11">
        <v>1963</v>
      </c>
      <c r="C1776" s="11" t="s">
        <v>15</v>
      </c>
      <c r="D1776" s="29">
        <v>16</v>
      </c>
      <c r="E1776" s="11">
        <v>0</v>
      </c>
      <c r="F1776" s="20">
        <v>17556.88</v>
      </c>
      <c r="G1776" s="11" t="s">
        <v>16</v>
      </c>
      <c r="H1776" s="11" t="s">
        <v>11</v>
      </c>
      <c r="I1776" s="11" t="s">
        <v>23</v>
      </c>
      <c r="J1776" s="33" t="str">
        <f t="shared" si="54"/>
        <v>16-Nov-1963</v>
      </c>
      <c r="K1776" s="11">
        <f t="shared" si="55"/>
        <v>59</v>
      </c>
    </row>
    <row r="1777" spans="1:11" x14ac:dyDescent="0.25">
      <c r="A1777" s="11" t="s">
        <v>1808</v>
      </c>
      <c r="B1777" s="11">
        <v>2002</v>
      </c>
      <c r="C1777" s="11" t="s">
        <v>35</v>
      </c>
      <c r="D1777" s="29">
        <v>25</v>
      </c>
      <c r="E1777" s="11">
        <v>1</v>
      </c>
      <c r="F1777" s="20">
        <v>17560.38</v>
      </c>
      <c r="G1777" s="11" t="s">
        <v>16</v>
      </c>
      <c r="H1777" s="11" t="s">
        <v>16</v>
      </c>
      <c r="I1777" s="11" t="s">
        <v>23</v>
      </c>
      <c r="J1777" s="33" t="str">
        <f t="shared" si="54"/>
        <v>25-Aug-2002</v>
      </c>
      <c r="K1777" s="11">
        <f t="shared" si="55"/>
        <v>20</v>
      </c>
    </row>
    <row r="1778" spans="1:11" x14ac:dyDescent="0.25">
      <c r="A1778" s="11" t="s">
        <v>1809</v>
      </c>
      <c r="B1778" s="11">
        <v>1970</v>
      </c>
      <c r="C1778" s="11" t="s">
        <v>10</v>
      </c>
      <c r="D1778" s="29">
        <v>26</v>
      </c>
      <c r="E1778" s="11">
        <v>0</v>
      </c>
      <c r="F1778" s="20">
        <v>17584.72</v>
      </c>
      <c r="G1778" s="11" t="s">
        <v>16</v>
      </c>
      <c r="H1778" s="11" t="s">
        <v>12</v>
      </c>
      <c r="I1778" s="11" t="s">
        <v>23</v>
      </c>
      <c r="J1778" s="33" t="str">
        <f t="shared" si="54"/>
        <v>26-Jul-1970</v>
      </c>
      <c r="K1778" s="11">
        <f t="shared" si="55"/>
        <v>52</v>
      </c>
    </row>
    <row r="1779" spans="1:11" x14ac:dyDescent="0.25">
      <c r="A1779" s="11" t="s">
        <v>1810</v>
      </c>
      <c r="B1779" s="11">
        <v>1990</v>
      </c>
      <c r="C1779" s="11" t="s">
        <v>37</v>
      </c>
      <c r="D1779" s="29">
        <v>25</v>
      </c>
      <c r="E1779" s="11">
        <v>1</v>
      </c>
      <c r="F1779" s="20">
        <v>17626.240000000002</v>
      </c>
      <c r="G1779" s="11" t="s">
        <v>16</v>
      </c>
      <c r="H1779" s="11" t="s">
        <v>12</v>
      </c>
      <c r="I1779" s="11" t="s">
        <v>13</v>
      </c>
      <c r="J1779" s="33" t="str">
        <f t="shared" si="54"/>
        <v>25-Oct-1990</v>
      </c>
      <c r="K1779" s="11">
        <f t="shared" si="55"/>
        <v>32</v>
      </c>
    </row>
    <row r="1780" spans="1:11" x14ac:dyDescent="0.25">
      <c r="A1780" s="11" t="s">
        <v>1811</v>
      </c>
      <c r="B1780" s="11">
        <v>1994</v>
      </c>
      <c r="C1780" s="11" t="s">
        <v>10</v>
      </c>
      <c r="D1780" s="29">
        <v>1</v>
      </c>
      <c r="E1780" s="11">
        <v>3</v>
      </c>
      <c r="F1780" s="20">
        <v>17663.14</v>
      </c>
      <c r="G1780" s="11" t="s">
        <v>16</v>
      </c>
      <c r="H1780" s="11" t="s">
        <v>12</v>
      </c>
      <c r="I1780" s="11" t="s">
        <v>13</v>
      </c>
      <c r="J1780" s="33" t="str">
        <f t="shared" si="54"/>
        <v>01-Jul-1994</v>
      </c>
      <c r="K1780" s="11">
        <f t="shared" si="55"/>
        <v>28</v>
      </c>
    </row>
    <row r="1781" spans="1:11" x14ac:dyDescent="0.25">
      <c r="A1781" s="11" t="s">
        <v>1812</v>
      </c>
      <c r="B1781" s="11">
        <v>2003</v>
      </c>
      <c r="C1781" s="11" t="s">
        <v>10</v>
      </c>
      <c r="D1781" s="29">
        <v>14</v>
      </c>
      <c r="E1781" s="11">
        <v>0</v>
      </c>
      <c r="F1781" s="20">
        <v>17748.509999999998</v>
      </c>
      <c r="G1781" s="11" t="s">
        <v>16</v>
      </c>
      <c r="H1781" s="11" t="s">
        <v>16</v>
      </c>
      <c r="I1781" s="11" t="s">
        <v>23</v>
      </c>
      <c r="J1781" s="33" t="str">
        <f t="shared" si="54"/>
        <v>14-Jul-2003</v>
      </c>
      <c r="K1781" s="11">
        <f t="shared" si="55"/>
        <v>19</v>
      </c>
    </row>
    <row r="1782" spans="1:11" x14ac:dyDescent="0.25">
      <c r="A1782" s="11" t="s">
        <v>1813</v>
      </c>
      <c r="B1782" s="11">
        <v>1966</v>
      </c>
      <c r="C1782" s="11" t="s">
        <v>18</v>
      </c>
      <c r="D1782" s="29">
        <v>21</v>
      </c>
      <c r="E1782" s="11">
        <v>0</v>
      </c>
      <c r="F1782" s="20">
        <v>17777.73</v>
      </c>
      <c r="G1782" s="11" t="s">
        <v>16</v>
      </c>
      <c r="H1782" s="11" t="s">
        <v>12</v>
      </c>
      <c r="I1782" s="11" t="s">
        <v>23</v>
      </c>
      <c r="J1782" s="33" t="str">
        <f t="shared" si="54"/>
        <v>21-Jun-1966</v>
      </c>
      <c r="K1782" s="11">
        <f t="shared" si="55"/>
        <v>56</v>
      </c>
    </row>
    <row r="1783" spans="1:11" x14ac:dyDescent="0.25">
      <c r="A1783" s="11" t="s">
        <v>1814</v>
      </c>
      <c r="B1783" s="11">
        <v>1979</v>
      </c>
      <c r="C1783" s="11" t="s">
        <v>37</v>
      </c>
      <c r="D1783" s="29">
        <v>10</v>
      </c>
      <c r="E1783" s="11">
        <v>2</v>
      </c>
      <c r="F1783" s="20">
        <v>17779.939999999999</v>
      </c>
      <c r="G1783" s="11" t="s">
        <v>16</v>
      </c>
      <c r="H1783" s="11" t="s">
        <v>11</v>
      </c>
      <c r="I1783" s="11" t="s">
        <v>23</v>
      </c>
      <c r="J1783" s="33" t="str">
        <f t="shared" si="54"/>
        <v>10-Oct-1979</v>
      </c>
      <c r="K1783" s="11">
        <f t="shared" si="55"/>
        <v>43</v>
      </c>
    </row>
    <row r="1784" spans="1:11" x14ac:dyDescent="0.25">
      <c r="A1784" s="11" t="s">
        <v>1815</v>
      </c>
      <c r="B1784" s="11">
        <v>1963</v>
      </c>
      <c r="C1784" s="11" t="s">
        <v>30</v>
      </c>
      <c r="D1784" s="29">
        <v>8</v>
      </c>
      <c r="E1784" s="11">
        <v>0</v>
      </c>
      <c r="F1784" s="20">
        <v>17832.599999999999</v>
      </c>
      <c r="G1784" s="11" t="s">
        <v>16</v>
      </c>
      <c r="H1784" s="11" t="s">
        <v>11</v>
      </c>
      <c r="I1784" s="11" t="s">
        <v>23</v>
      </c>
      <c r="J1784" s="33" t="str">
        <f t="shared" si="54"/>
        <v>08-Dec-1963</v>
      </c>
      <c r="K1784" s="11">
        <f t="shared" si="55"/>
        <v>59</v>
      </c>
    </row>
    <row r="1785" spans="1:11" x14ac:dyDescent="0.25">
      <c r="A1785" s="11" t="s">
        <v>1816</v>
      </c>
      <c r="B1785" s="11">
        <v>1976</v>
      </c>
      <c r="C1785" s="11" t="s">
        <v>30</v>
      </c>
      <c r="D1785" s="29">
        <v>12</v>
      </c>
      <c r="E1785" s="11">
        <v>2</v>
      </c>
      <c r="F1785" s="20">
        <v>17862.919999999998</v>
      </c>
      <c r="G1785" s="11" t="s">
        <v>16</v>
      </c>
      <c r="H1785" s="11" t="s">
        <v>11</v>
      </c>
      <c r="I1785" s="11" t="s">
        <v>23</v>
      </c>
      <c r="J1785" s="33" t="str">
        <f t="shared" si="54"/>
        <v>12-Dec-1976</v>
      </c>
      <c r="K1785" s="11">
        <f t="shared" si="55"/>
        <v>46</v>
      </c>
    </row>
    <row r="1786" spans="1:11" x14ac:dyDescent="0.25">
      <c r="A1786" s="11" t="s">
        <v>1817</v>
      </c>
      <c r="B1786" s="11">
        <v>1997</v>
      </c>
      <c r="C1786" s="11" t="s">
        <v>35</v>
      </c>
      <c r="D1786" s="29">
        <v>26</v>
      </c>
      <c r="E1786" s="11">
        <v>0</v>
      </c>
      <c r="F1786" s="20">
        <v>17878.900000000001</v>
      </c>
      <c r="G1786" s="11" t="s">
        <v>16</v>
      </c>
      <c r="H1786" s="11" t="s">
        <v>11</v>
      </c>
      <c r="I1786" s="11" t="s">
        <v>247</v>
      </c>
      <c r="J1786" s="33" t="str">
        <f t="shared" si="54"/>
        <v>26-Aug-1997</v>
      </c>
      <c r="K1786" s="11">
        <f t="shared" si="55"/>
        <v>25</v>
      </c>
    </row>
    <row r="1787" spans="1:11" x14ac:dyDescent="0.25">
      <c r="A1787" s="11" t="s">
        <v>1818</v>
      </c>
      <c r="B1787" s="11">
        <v>1979</v>
      </c>
      <c r="C1787" s="11" t="s">
        <v>15</v>
      </c>
      <c r="D1787" s="29">
        <v>12</v>
      </c>
      <c r="E1787" s="11">
        <v>2</v>
      </c>
      <c r="F1787" s="20">
        <v>17882.669999999998</v>
      </c>
      <c r="G1787" s="11" t="s">
        <v>16</v>
      </c>
      <c r="H1787" s="11" t="s">
        <v>12</v>
      </c>
      <c r="I1787" s="11" t="s">
        <v>23</v>
      </c>
      <c r="J1787" s="33" t="str">
        <f t="shared" si="54"/>
        <v>12-Nov-1979</v>
      </c>
      <c r="K1787" s="11">
        <f t="shared" si="55"/>
        <v>43</v>
      </c>
    </row>
    <row r="1788" spans="1:11" x14ac:dyDescent="0.25">
      <c r="A1788" s="11" t="s">
        <v>1819</v>
      </c>
      <c r="B1788" s="11">
        <v>1989</v>
      </c>
      <c r="C1788" s="11" t="s">
        <v>30</v>
      </c>
      <c r="D1788" s="29">
        <v>4</v>
      </c>
      <c r="E1788" s="11">
        <v>0</v>
      </c>
      <c r="F1788" s="20">
        <v>17904.53</v>
      </c>
      <c r="G1788" s="11" t="s">
        <v>16</v>
      </c>
      <c r="H1788" s="11" t="s">
        <v>11</v>
      </c>
      <c r="I1788" s="11" t="s">
        <v>356</v>
      </c>
      <c r="J1788" s="33" t="str">
        <f t="shared" si="54"/>
        <v>04-Dec-1989</v>
      </c>
      <c r="K1788" s="11">
        <f t="shared" si="55"/>
        <v>33</v>
      </c>
    </row>
    <row r="1789" spans="1:11" x14ac:dyDescent="0.25">
      <c r="A1789" s="11" t="s">
        <v>1820</v>
      </c>
      <c r="B1789" s="11">
        <v>1977</v>
      </c>
      <c r="C1789" s="11" t="s">
        <v>37</v>
      </c>
      <c r="D1789" s="29">
        <v>17</v>
      </c>
      <c r="E1789" s="11">
        <v>0</v>
      </c>
      <c r="F1789" s="20">
        <v>17929.3</v>
      </c>
      <c r="G1789" s="11" t="s">
        <v>16</v>
      </c>
      <c r="H1789" s="11" t="s">
        <v>11</v>
      </c>
      <c r="I1789" s="11" t="s">
        <v>13</v>
      </c>
      <c r="J1789" s="33" t="str">
        <f t="shared" si="54"/>
        <v>17-Oct-1977</v>
      </c>
      <c r="K1789" s="11">
        <f t="shared" si="55"/>
        <v>45</v>
      </c>
    </row>
    <row r="1790" spans="1:11" x14ac:dyDescent="0.25">
      <c r="A1790" s="11" t="s">
        <v>1821</v>
      </c>
      <c r="B1790" s="11">
        <v>2001</v>
      </c>
      <c r="C1790" s="11" t="s">
        <v>20</v>
      </c>
      <c r="D1790" s="29">
        <v>28</v>
      </c>
      <c r="E1790" s="11">
        <v>4</v>
      </c>
      <c r="F1790" s="20">
        <v>17942.11</v>
      </c>
      <c r="G1790" s="11" t="s">
        <v>16</v>
      </c>
      <c r="H1790" s="11" t="s">
        <v>11</v>
      </c>
      <c r="I1790" s="11" t="s">
        <v>42</v>
      </c>
      <c r="J1790" s="33" t="str">
        <f t="shared" si="54"/>
        <v>28-Sep-2001</v>
      </c>
      <c r="K1790" s="11">
        <f t="shared" si="55"/>
        <v>21</v>
      </c>
    </row>
    <row r="1791" spans="1:11" x14ac:dyDescent="0.25">
      <c r="A1791" s="11" t="s">
        <v>1822</v>
      </c>
      <c r="B1791" s="11">
        <v>1975</v>
      </c>
      <c r="C1791" s="11" t="s">
        <v>18</v>
      </c>
      <c r="D1791" s="29">
        <v>27</v>
      </c>
      <c r="E1791" s="11">
        <v>1</v>
      </c>
      <c r="F1791" s="20">
        <v>18031.16</v>
      </c>
      <c r="G1791" s="11" t="s">
        <v>16</v>
      </c>
      <c r="H1791" s="11" t="s">
        <v>12</v>
      </c>
      <c r="I1791" s="11" t="s">
        <v>249</v>
      </c>
      <c r="J1791" s="33" t="str">
        <f t="shared" si="54"/>
        <v>27-Jun-1975</v>
      </c>
      <c r="K1791" s="11">
        <f t="shared" si="55"/>
        <v>47</v>
      </c>
    </row>
    <row r="1792" spans="1:11" x14ac:dyDescent="0.25">
      <c r="A1792" s="11" t="s">
        <v>1823</v>
      </c>
      <c r="B1792" s="11">
        <v>1965</v>
      </c>
      <c r="C1792" s="11" t="s">
        <v>37</v>
      </c>
      <c r="D1792" s="29">
        <v>17</v>
      </c>
      <c r="E1792" s="11">
        <v>0</v>
      </c>
      <c r="F1792" s="20">
        <v>18031.189999999999</v>
      </c>
      <c r="G1792" s="11" t="s">
        <v>16</v>
      </c>
      <c r="H1792" s="11" t="s">
        <v>11</v>
      </c>
      <c r="I1792" s="11" t="s">
        <v>23</v>
      </c>
      <c r="J1792" s="33" t="str">
        <f t="shared" si="54"/>
        <v>17-Oct-1965</v>
      </c>
      <c r="K1792" s="11">
        <f t="shared" si="55"/>
        <v>57</v>
      </c>
    </row>
    <row r="1793" spans="1:11" x14ac:dyDescent="0.25">
      <c r="A1793" s="11" t="s">
        <v>1824</v>
      </c>
      <c r="B1793" s="11">
        <v>1999</v>
      </c>
      <c r="C1793" s="11" t="s">
        <v>37</v>
      </c>
      <c r="D1793" s="29">
        <v>24</v>
      </c>
      <c r="E1793" s="11">
        <v>0</v>
      </c>
      <c r="F1793" s="20">
        <v>18033.97</v>
      </c>
      <c r="G1793" s="11" t="s">
        <v>16</v>
      </c>
      <c r="H1793" s="11" t="s">
        <v>16</v>
      </c>
      <c r="I1793" s="11" t="s">
        <v>23</v>
      </c>
      <c r="J1793" s="33" t="str">
        <f t="shared" si="54"/>
        <v>24-Oct-1999</v>
      </c>
      <c r="K1793" s="11">
        <f t="shared" si="55"/>
        <v>23</v>
      </c>
    </row>
    <row r="1794" spans="1:11" x14ac:dyDescent="0.25">
      <c r="A1794" s="11" t="s">
        <v>1825</v>
      </c>
      <c r="B1794" s="11">
        <v>1993</v>
      </c>
      <c r="C1794" s="11" t="s">
        <v>10</v>
      </c>
      <c r="D1794" s="29">
        <v>12</v>
      </c>
      <c r="E1794" s="11">
        <v>2</v>
      </c>
      <c r="F1794" s="20">
        <v>18157.88</v>
      </c>
      <c r="G1794" s="11" t="s">
        <v>16</v>
      </c>
      <c r="H1794" s="11" t="s">
        <v>16</v>
      </c>
      <c r="I1794" s="11" t="s">
        <v>23</v>
      </c>
      <c r="J1794" s="33" t="str">
        <f t="shared" ref="J1794:J1857" si="56">TEXT(CONCATENATE(D1794,C1794,B1794,),"DD-MMM-YYYY")</f>
        <v>12-Jul-1993</v>
      </c>
      <c r="K1794" s="11">
        <f t="shared" si="55"/>
        <v>29</v>
      </c>
    </row>
    <row r="1795" spans="1:11" x14ac:dyDescent="0.25">
      <c r="A1795" s="11" t="s">
        <v>1826</v>
      </c>
      <c r="B1795" s="11">
        <v>1963</v>
      </c>
      <c r="C1795" s="11" t="s">
        <v>10</v>
      </c>
      <c r="D1795" s="29">
        <v>4</v>
      </c>
      <c r="E1795" s="11">
        <v>0</v>
      </c>
      <c r="F1795" s="20">
        <v>18208.34</v>
      </c>
      <c r="G1795" s="11" t="s">
        <v>16</v>
      </c>
      <c r="H1795" s="11" t="s">
        <v>11</v>
      </c>
      <c r="I1795" s="11" t="s">
        <v>535</v>
      </c>
      <c r="J1795" s="33" t="str">
        <f t="shared" si="56"/>
        <v>04-Jul-1963</v>
      </c>
      <c r="K1795" s="11">
        <f t="shared" ref="K1795:K1858" si="57">DATEDIF(J1795, "2023-06-08", "Y")</f>
        <v>59</v>
      </c>
    </row>
    <row r="1796" spans="1:11" x14ac:dyDescent="0.25">
      <c r="A1796" s="11" t="s">
        <v>1827</v>
      </c>
      <c r="B1796" s="11">
        <v>1997</v>
      </c>
      <c r="C1796" s="11" t="s">
        <v>18</v>
      </c>
      <c r="D1796" s="29">
        <v>15</v>
      </c>
      <c r="E1796" s="11">
        <v>1</v>
      </c>
      <c r="F1796" s="20">
        <v>18218.16</v>
      </c>
      <c r="G1796" s="11" t="s">
        <v>16</v>
      </c>
      <c r="H1796" s="11" t="s">
        <v>16</v>
      </c>
      <c r="I1796" s="11" t="s">
        <v>13</v>
      </c>
      <c r="J1796" s="33" t="str">
        <f t="shared" si="56"/>
        <v>15-Jun-1997</v>
      </c>
      <c r="K1796" s="11">
        <f t="shared" si="57"/>
        <v>25</v>
      </c>
    </row>
    <row r="1797" spans="1:11" x14ac:dyDescent="0.25">
      <c r="A1797" s="11" t="s">
        <v>1828</v>
      </c>
      <c r="B1797" s="11">
        <v>2004</v>
      </c>
      <c r="C1797" s="11" t="s">
        <v>20</v>
      </c>
      <c r="D1797" s="29">
        <v>10</v>
      </c>
      <c r="E1797" s="11">
        <v>3</v>
      </c>
      <c r="F1797" s="20">
        <v>18223.45</v>
      </c>
      <c r="G1797" s="11" t="s">
        <v>16</v>
      </c>
      <c r="H1797" s="11" t="s">
        <v>12</v>
      </c>
      <c r="I1797" s="11" t="s">
        <v>13</v>
      </c>
      <c r="J1797" s="33" t="str">
        <f t="shared" si="56"/>
        <v>10-Sep-2004</v>
      </c>
      <c r="K1797" s="11">
        <f t="shared" si="57"/>
        <v>18</v>
      </c>
    </row>
    <row r="1798" spans="1:11" x14ac:dyDescent="0.25">
      <c r="A1798" s="11" t="s">
        <v>1829</v>
      </c>
      <c r="B1798" s="11">
        <v>1995</v>
      </c>
      <c r="C1798" s="11" t="s">
        <v>35</v>
      </c>
      <c r="D1798" s="29">
        <v>3</v>
      </c>
      <c r="E1798" s="11">
        <v>0</v>
      </c>
      <c r="F1798" s="20">
        <v>18246.5</v>
      </c>
      <c r="G1798" s="11" t="s">
        <v>16</v>
      </c>
      <c r="H1798" s="11" t="s">
        <v>16</v>
      </c>
      <c r="I1798" s="11" t="s">
        <v>13</v>
      </c>
      <c r="J1798" s="33" t="str">
        <f t="shared" si="56"/>
        <v>03-Aug-1995</v>
      </c>
      <c r="K1798" s="11">
        <f t="shared" si="57"/>
        <v>27</v>
      </c>
    </row>
    <row r="1799" spans="1:11" x14ac:dyDescent="0.25">
      <c r="A1799" s="11" t="s">
        <v>1830</v>
      </c>
      <c r="B1799" s="11">
        <v>1992</v>
      </c>
      <c r="C1799" s="11" t="s">
        <v>30</v>
      </c>
      <c r="D1799" s="29">
        <v>25</v>
      </c>
      <c r="E1799" s="11">
        <v>3</v>
      </c>
      <c r="F1799" s="20">
        <v>18259.22</v>
      </c>
      <c r="G1799" s="11" t="s">
        <v>16</v>
      </c>
      <c r="H1799" s="11" t="s">
        <v>12</v>
      </c>
      <c r="I1799" s="11" t="s">
        <v>42</v>
      </c>
      <c r="J1799" s="33" t="str">
        <f t="shared" si="56"/>
        <v>25-Dec-1992</v>
      </c>
      <c r="K1799" s="11">
        <f t="shared" si="57"/>
        <v>30</v>
      </c>
    </row>
    <row r="1800" spans="1:11" x14ac:dyDescent="0.25">
      <c r="A1800" s="11" t="s">
        <v>1831</v>
      </c>
      <c r="B1800" s="11">
        <v>1995</v>
      </c>
      <c r="C1800" s="11" t="s">
        <v>10</v>
      </c>
      <c r="D1800" s="29">
        <v>4</v>
      </c>
      <c r="E1800" s="11">
        <v>0</v>
      </c>
      <c r="F1800" s="20">
        <v>18310.740000000002</v>
      </c>
      <c r="G1800" s="11" t="s">
        <v>16</v>
      </c>
      <c r="H1800" s="11" t="s">
        <v>12</v>
      </c>
      <c r="I1800" s="11" t="s">
        <v>23</v>
      </c>
      <c r="J1800" s="33" t="str">
        <f t="shared" si="56"/>
        <v>04-Jul-1995</v>
      </c>
      <c r="K1800" s="11">
        <f t="shared" si="57"/>
        <v>27</v>
      </c>
    </row>
    <row r="1801" spans="1:11" x14ac:dyDescent="0.25">
      <c r="A1801" s="11" t="s">
        <v>1832</v>
      </c>
      <c r="B1801" s="11">
        <v>1999</v>
      </c>
      <c r="C1801" s="11" t="s">
        <v>30</v>
      </c>
      <c r="D1801" s="29">
        <v>15</v>
      </c>
      <c r="E1801" s="11">
        <v>1</v>
      </c>
      <c r="F1801" s="20">
        <v>18328.240000000002</v>
      </c>
      <c r="G1801" s="11" t="s">
        <v>16</v>
      </c>
      <c r="H1801" s="11" t="s">
        <v>11</v>
      </c>
      <c r="I1801" s="11" t="s">
        <v>13</v>
      </c>
      <c r="J1801" s="33" t="str">
        <f t="shared" si="56"/>
        <v>15-Dec-1999</v>
      </c>
      <c r="K1801" s="11">
        <f t="shared" si="57"/>
        <v>23</v>
      </c>
    </row>
    <row r="1802" spans="1:11" x14ac:dyDescent="0.25">
      <c r="A1802" s="11" t="s">
        <v>1833</v>
      </c>
      <c r="B1802" s="11">
        <v>1964</v>
      </c>
      <c r="C1802" s="11" t="s">
        <v>20</v>
      </c>
      <c r="D1802" s="29">
        <v>26</v>
      </c>
      <c r="E1802" s="11">
        <v>0</v>
      </c>
      <c r="F1802" s="20">
        <v>18443.11</v>
      </c>
      <c r="G1802" s="11" t="s">
        <v>16</v>
      </c>
      <c r="H1802" s="11" t="s">
        <v>11</v>
      </c>
      <c r="I1802" s="11" t="s">
        <v>23</v>
      </c>
      <c r="J1802" s="33" t="str">
        <f t="shared" si="56"/>
        <v>26-Sep-1964</v>
      </c>
      <c r="K1802" s="11">
        <f t="shared" si="57"/>
        <v>58</v>
      </c>
    </row>
    <row r="1803" spans="1:11" x14ac:dyDescent="0.25">
      <c r="A1803" s="11" t="s">
        <v>1834</v>
      </c>
      <c r="B1803" s="11">
        <v>1986</v>
      </c>
      <c r="C1803" s="11" t="s">
        <v>35</v>
      </c>
      <c r="D1803" s="29">
        <v>12</v>
      </c>
      <c r="E1803" s="11">
        <v>2</v>
      </c>
      <c r="F1803" s="20">
        <v>18608.259999999998</v>
      </c>
      <c r="G1803" s="11" t="s">
        <v>16</v>
      </c>
      <c r="H1803" s="11" t="s">
        <v>12</v>
      </c>
      <c r="I1803" s="11" t="s">
        <v>42</v>
      </c>
      <c r="J1803" s="33" t="str">
        <f t="shared" si="56"/>
        <v>12-Aug-1986</v>
      </c>
      <c r="K1803" s="11">
        <f t="shared" si="57"/>
        <v>36</v>
      </c>
    </row>
    <row r="1804" spans="1:11" x14ac:dyDescent="0.25">
      <c r="A1804" s="11" t="s">
        <v>1835</v>
      </c>
      <c r="B1804" s="11">
        <v>1998</v>
      </c>
      <c r="C1804" s="11" t="s">
        <v>20</v>
      </c>
      <c r="D1804" s="29">
        <v>23</v>
      </c>
      <c r="E1804" s="11">
        <v>0</v>
      </c>
      <c r="F1804" s="20">
        <v>18648.419999999998</v>
      </c>
      <c r="G1804" s="11" t="s">
        <v>16</v>
      </c>
      <c r="H1804" s="11" t="s">
        <v>16</v>
      </c>
      <c r="I1804" s="11" t="s">
        <v>166</v>
      </c>
      <c r="J1804" s="33" t="str">
        <f t="shared" si="56"/>
        <v>23-Sep-1998</v>
      </c>
      <c r="K1804" s="11">
        <f t="shared" si="57"/>
        <v>24</v>
      </c>
    </row>
    <row r="1805" spans="1:11" x14ac:dyDescent="0.25">
      <c r="A1805" s="11" t="s">
        <v>1836</v>
      </c>
      <c r="B1805" s="11">
        <v>1970</v>
      </c>
      <c r="C1805" s="11" t="s">
        <v>37</v>
      </c>
      <c r="D1805" s="29">
        <v>17</v>
      </c>
      <c r="E1805" s="11">
        <v>0</v>
      </c>
      <c r="F1805" s="20">
        <v>18682.740000000002</v>
      </c>
      <c r="G1805" s="11" t="s">
        <v>16</v>
      </c>
      <c r="H1805" s="11" t="s">
        <v>12</v>
      </c>
      <c r="I1805" s="11" t="s">
        <v>23</v>
      </c>
      <c r="J1805" s="33" t="str">
        <f t="shared" si="56"/>
        <v>17-Oct-1970</v>
      </c>
      <c r="K1805" s="11">
        <f t="shared" si="57"/>
        <v>52</v>
      </c>
    </row>
    <row r="1806" spans="1:11" x14ac:dyDescent="0.25">
      <c r="A1806" s="11" t="s">
        <v>1837</v>
      </c>
      <c r="B1806" s="11">
        <v>1967</v>
      </c>
      <c r="C1806" s="11" t="s">
        <v>35</v>
      </c>
      <c r="D1806" s="29">
        <v>30</v>
      </c>
      <c r="E1806" s="11">
        <v>0</v>
      </c>
      <c r="F1806" s="20">
        <v>18694.689999999999</v>
      </c>
      <c r="G1806" s="11" t="s">
        <v>16</v>
      </c>
      <c r="H1806" s="11" t="s">
        <v>16</v>
      </c>
      <c r="I1806" s="11" t="s">
        <v>249</v>
      </c>
      <c r="J1806" s="33" t="str">
        <f t="shared" si="56"/>
        <v>30-Aug-1967</v>
      </c>
      <c r="K1806" s="11">
        <f t="shared" si="57"/>
        <v>55</v>
      </c>
    </row>
    <row r="1807" spans="1:11" x14ac:dyDescent="0.25">
      <c r="A1807" s="11" t="s">
        <v>1838</v>
      </c>
      <c r="B1807" s="11">
        <v>1992</v>
      </c>
      <c r="C1807" s="11" t="s">
        <v>30</v>
      </c>
      <c r="D1807" s="29">
        <v>27</v>
      </c>
      <c r="E1807" s="11">
        <v>3</v>
      </c>
      <c r="F1807" s="20">
        <v>18765.88</v>
      </c>
      <c r="G1807" s="11" t="s">
        <v>16</v>
      </c>
      <c r="H1807" s="11" t="s">
        <v>11</v>
      </c>
      <c r="I1807" s="11" t="s">
        <v>23</v>
      </c>
      <c r="J1807" s="33" t="str">
        <f t="shared" si="56"/>
        <v>27-Dec-1992</v>
      </c>
      <c r="K1807" s="11">
        <f t="shared" si="57"/>
        <v>30</v>
      </c>
    </row>
    <row r="1808" spans="1:11" x14ac:dyDescent="0.25">
      <c r="A1808" s="11" t="s">
        <v>1839</v>
      </c>
      <c r="B1808" s="11">
        <v>1979</v>
      </c>
      <c r="C1808" s="11" t="s">
        <v>15</v>
      </c>
      <c r="D1808" s="29">
        <v>19</v>
      </c>
      <c r="E1808" s="11">
        <v>2</v>
      </c>
      <c r="F1808" s="20">
        <v>18767.740000000002</v>
      </c>
      <c r="G1808" s="11" t="s">
        <v>16</v>
      </c>
      <c r="H1808" s="11" t="s">
        <v>16</v>
      </c>
      <c r="I1808" s="11" t="s">
        <v>13</v>
      </c>
      <c r="J1808" s="33" t="str">
        <f t="shared" si="56"/>
        <v>19-Nov-1979</v>
      </c>
      <c r="K1808" s="11">
        <f t="shared" si="57"/>
        <v>43</v>
      </c>
    </row>
    <row r="1809" spans="1:11" x14ac:dyDescent="0.25">
      <c r="A1809" s="11" t="s">
        <v>1840</v>
      </c>
      <c r="B1809" s="11">
        <v>1995</v>
      </c>
      <c r="C1809" s="11" t="s">
        <v>15</v>
      </c>
      <c r="D1809" s="29">
        <v>28</v>
      </c>
      <c r="E1809" s="11">
        <v>3</v>
      </c>
      <c r="F1809" s="20">
        <v>18804.75</v>
      </c>
      <c r="G1809" s="11" t="s">
        <v>16</v>
      </c>
      <c r="H1809" s="11" t="s">
        <v>16</v>
      </c>
      <c r="I1809" s="11" t="s">
        <v>23</v>
      </c>
      <c r="J1809" s="33" t="str">
        <f t="shared" si="56"/>
        <v>28-Nov-1995</v>
      </c>
      <c r="K1809" s="11">
        <f t="shared" si="57"/>
        <v>27</v>
      </c>
    </row>
    <row r="1810" spans="1:11" x14ac:dyDescent="0.25">
      <c r="A1810" s="11" t="s">
        <v>1841</v>
      </c>
      <c r="B1810" s="11">
        <v>1979</v>
      </c>
      <c r="C1810" s="11" t="s">
        <v>37</v>
      </c>
      <c r="D1810" s="29">
        <v>15</v>
      </c>
      <c r="E1810" s="11">
        <v>2</v>
      </c>
      <c r="F1810" s="20">
        <v>18806.150000000001</v>
      </c>
      <c r="G1810" s="11" t="s">
        <v>16</v>
      </c>
      <c r="H1810" s="11" t="s">
        <v>11</v>
      </c>
      <c r="I1810" s="11" t="s">
        <v>13</v>
      </c>
      <c r="J1810" s="33" t="str">
        <f t="shared" si="56"/>
        <v>15-Oct-1979</v>
      </c>
      <c r="K1810" s="11">
        <f t="shared" si="57"/>
        <v>43</v>
      </c>
    </row>
    <row r="1811" spans="1:11" x14ac:dyDescent="0.25">
      <c r="A1811" s="11" t="s">
        <v>1842</v>
      </c>
      <c r="B1811" s="11">
        <v>1962</v>
      </c>
      <c r="C1811" s="11" t="s">
        <v>30</v>
      </c>
      <c r="D1811" s="29">
        <v>18</v>
      </c>
      <c r="E1811" s="11">
        <v>0</v>
      </c>
      <c r="F1811" s="20">
        <v>18815.53</v>
      </c>
      <c r="G1811" s="11" t="s">
        <v>16</v>
      </c>
      <c r="H1811" s="11" t="s">
        <v>16</v>
      </c>
      <c r="I1811" s="11" t="s">
        <v>249</v>
      </c>
      <c r="J1811" s="33" t="str">
        <f t="shared" si="56"/>
        <v>18-Dec-1962</v>
      </c>
      <c r="K1811" s="11">
        <f t="shared" si="57"/>
        <v>60</v>
      </c>
    </row>
    <row r="1812" spans="1:11" x14ac:dyDescent="0.25">
      <c r="A1812" s="11" t="s">
        <v>1843</v>
      </c>
      <c r="B1812" s="11">
        <v>2003</v>
      </c>
      <c r="C1812" s="11" t="s">
        <v>10</v>
      </c>
      <c r="D1812" s="29">
        <v>24</v>
      </c>
      <c r="E1812" s="11">
        <v>3</v>
      </c>
      <c r="F1812" s="20">
        <v>18838.7</v>
      </c>
      <c r="G1812" s="11" t="s">
        <v>16</v>
      </c>
      <c r="H1812" s="11" t="s">
        <v>12</v>
      </c>
      <c r="I1812" s="11" t="s">
        <v>23</v>
      </c>
      <c r="J1812" s="33" t="str">
        <f t="shared" si="56"/>
        <v>24-Jul-2003</v>
      </c>
      <c r="K1812" s="11">
        <f t="shared" si="57"/>
        <v>19</v>
      </c>
    </row>
    <row r="1813" spans="1:11" x14ac:dyDescent="0.25">
      <c r="A1813" s="11" t="s">
        <v>1844</v>
      </c>
      <c r="B1813" s="11">
        <v>1963</v>
      </c>
      <c r="C1813" s="11" t="s">
        <v>30</v>
      </c>
      <c r="D1813" s="29">
        <v>6</v>
      </c>
      <c r="E1813" s="11">
        <v>0</v>
      </c>
      <c r="F1813" s="20">
        <v>18883.330000000002</v>
      </c>
      <c r="G1813" s="11" t="s">
        <v>16</v>
      </c>
      <c r="H1813" s="11" t="s">
        <v>16</v>
      </c>
      <c r="I1813" s="11" t="s">
        <v>535</v>
      </c>
      <c r="J1813" s="33" t="str">
        <f t="shared" si="56"/>
        <v>06-Dec-1963</v>
      </c>
      <c r="K1813" s="11">
        <f t="shared" si="57"/>
        <v>59</v>
      </c>
    </row>
    <row r="1814" spans="1:11" x14ac:dyDescent="0.25">
      <c r="A1814" s="11" t="s">
        <v>1845</v>
      </c>
      <c r="B1814" s="11">
        <v>1995</v>
      </c>
      <c r="C1814" s="11" t="s">
        <v>20</v>
      </c>
      <c r="D1814" s="29">
        <v>27</v>
      </c>
      <c r="E1814" s="11">
        <v>1</v>
      </c>
      <c r="F1814" s="20">
        <v>18903.490000000002</v>
      </c>
      <c r="G1814" s="11" t="s">
        <v>16</v>
      </c>
      <c r="H1814" s="11" t="s">
        <v>11</v>
      </c>
      <c r="I1814" s="11" t="s">
        <v>247</v>
      </c>
      <c r="J1814" s="33" t="str">
        <f t="shared" si="56"/>
        <v>27-Sep-1995</v>
      </c>
      <c r="K1814" s="11">
        <f t="shared" si="57"/>
        <v>27</v>
      </c>
    </row>
    <row r="1815" spans="1:11" x14ac:dyDescent="0.25">
      <c r="A1815" s="11" t="s">
        <v>1846</v>
      </c>
      <c r="B1815" s="11">
        <v>1969</v>
      </c>
      <c r="C1815" s="11" t="s">
        <v>35</v>
      </c>
      <c r="D1815" s="29">
        <v>3</v>
      </c>
      <c r="E1815" s="11">
        <v>0</v>
      </c>
      <c r="F1815" s="20">
        <v>18932.810000000001</v>
      </c>
      <c r="G1815" s="11" t="s">
        <v>16</v>
      </c>
      <c r="H1815" s="11" t="s">
        <v>12</v>
      </c>
      <c r="I1815" s="11" t="s">
        <v>23</v>
      </c>
      <c r="J1815" s="33" t="str">
        <f t="shared" si="56"/>
        <v>03-Aug-1969</v>
      </c>
      <c r="K1815" s="11">
        <f t="shared" si="57"/>
        <v>53</v>
      </c>
    </row>
    <row r="1816" spans="1:11" x14ac:dyDescent="0.25">
      <c r="A1816" s="11" t="s">
        <v>1847</v>
      </c>
      <c r="B1816" s="11">
        <v>1963</v>
      </c>
      <c r="C1816" s="11" t="s">
        <v>37</v>
      </c>
      <c r="D1816" s="29">
        <v>20</v>
      </c>
      <c r="E1816" s="11">
        <v>0</v>
      </c>
      <c r="F1816" s="20">
        <v>18954.560000000001</v>
      </c>
      <c r="G1816" s="11" t="s">
        <v>16</v>
      </c>
      <c r="H1816" s="11" t="s">
        <v>16</v>
      </c>
      <c r="I1816" s="11" t="s">
        <v>535</v>
      </c>
      <c r="J1816" s="33" t="str">
        <f t="shared" si="56"/>
        <v>20-Oct-1963</v>
      </c>
      <c r="K1816" s="11">
        <f t="shared" si="57"/>
        <v>59</v>
      </c>
    </row>
    <row r="1817" spans="1:11" x14ac:dyDescent="0.25">
      <c r="A1817" s="11" t="s">
        <v>1848</v>
      </c>
      <c r="B1817" s="11">
        <v>1998</v>
      </c>
      <c r="C1817" s="11" t="s">
        <v>35</v>
      </c>
      <c r="D1817" s="29">
        <v>6</v>
      </c>
      <c r="E1817" s="11">
        <v>0</v>
      </c>
      <c r="F1817" s="20">
        <v>18955.22</v>
      </c>
      <c r="G1817" s="11" t="s">
        <v>16</v>
      </c>
      <c r="H1817" s="11" t="s">
        <v>12</v>
      </c>
      <c r="I1817" s="11" t="s">
        <v>42</v>
      </c>
      <c r="J1817" s="33" t="str">
        <f t="shared" si="56"/>
        <v>06-Aug-1998</v>
      </c>
      <c r="K1817" s="11">
        <f t="shared" si="57"/>
        <v>24</v>
      </c>
    </row>
    <row r="1818" spans="1:11" x14ac:dyDescent="0.25">
      <c r="A1818" s="11" t="s">
        <v>1849</v>
      </c>
      <c r="B1818" s="11">
        <v>1992</v>
      </c>
      <c r="C1818" s="11" t="s">
        <v>15</v>
      </c>
      <c r="D1818" s="29">
        <v>30</v>
      </c>
      <c r="E1818" s="11">
        <v>1</v>
      </c>
      <c r="F1818" s="20">
        <v>18963.169999999998</v>
      </c>
      <c r="G1818" s="11" t="s">
        <v>16</v>
      </c>
      <c r="H1818" s="11" t="s">
        <v>16</v>
      </c>
      <c r="I1818" s="11" t="s">
        <v>13</v>
      </c>
      <c r="J1818" s="33" t="str">
        <f t="shared" si="56"/>
        <v>30-Nov-1992</v>
      </c>
      <c r="K1818" s="11">
        <f t="shared" si="57"/>
        <v>30</v>
      </c>
    </row>
    <row r="1819" spans="1:11" x14ac:dyDescent="0.25">
      <c r="A1819" s="11" t="s">
        <v>1850</v>
      </c>
      <c r="B1819" s="11">
        <v>1988</v>
      </c>
      <c r="C1819" s="11" t="s">
        <v>37</v>
      </c>
      <c r="D1819" s="29">
        <v>24</v>
      </c>
      <c r="E1819" s="11">
        <v>2</v>
      </c>
      <c r="F1819" s="20">
        <v>18972.5</v>
      </c>
      <c r="G1819" s="11" t="s">
        <v>16</v>
      </c>
      <c r="H1819" s="11" t="s">
        <v>12</v>
      </c>
      <c r="I1819" s="11" t="s">
        <v>13</v>
      </c>
      <c r="J1819" s="33" t="str">
        <f t="shared" si="56"/>
        <v>24-Oct-1988</v>
      </c>
      <c r="K1819" s="11">
        <f t="shared" si="57"/>
        <v>34</v>
      </c>
    </row>
    <row r="1820" spans="1:11" x14ac:dyDescent="0.25">
      <c r="A1820" s="11" t="s">
        <v>1851</v>
      </c>
      <c r="B1820" s="11">
        <v>1983</v>
      </c>
      <c r="C1820" s="11" t="s">
        <v>30</v>
      </c>
      <c r="D1820" s="29">
        <v>19</v>
      </c>
      <c r="E1820" s="11">
        <v>5</v>
      </c>
      <c r="F1820" s="20">
        <v>19023.259999999998</v>
      </c>
      <c r="G1820" s="11" t="s">
        <v>16</v>
      </c>
      <c r="H1820" s="11" t="s">
        <v>12</v>
      </c>
      <c r="I1820" s="11" t="s">
        <v>42</v>
      </c>
      <c r="J1820" s="33" t="str">
        <f t="shared" si="56"/>
        <v>19-Dec-1983</v>
      </c>
      <c r="K1820" s="11">
        <f t="shared" si="57"/>
        <v>39</v>
      </c>
    </row>
    <row r="1821" spans="1:11" x14ac:dyDescent="0.25">
      <c r="A1821" s="11" t="s">
        <v>1852</v>
      </c>
      <c r="B1821" s="11">
        <v>1989</v>
      </c>
      <c r="C1821" s="11" t="s">
        <v>18</v>
      </c>
      <c r="D1821" s="29">
        <v>5</v>
      </c>
      <c r="E1821" s="11">
        <v>1</v>
      </c>
      <c r="F1821" s="20">
        <v>19040.88</v>
      </c>
      <c r="G1821" s="11" t="s">
        <v>16</v>
      </c>
      <c r="H1821" s="11" t="s">
        <v>12</v>
      </c>
      <c r="I1821" s="11" t="s">
        <v>42</v>
      </c>
      <c r="J1821" s="33" t="str">
        <f t="shared" si="56"/>
        <v>05-Jun-1989</v>
      </c>
      <c r="K1821" s="11">
        <f t="shared" si="57"/>
        <v>34</v>
      </c>
    </row>
    <row r="1822" spans="1:11" x14ac:dyDescent="0.25">
      <c r="A1822" s="11" t="s">
        <v>1853</v>
      </c>
      <c r="B1822" s="11">
        <v>1993</v>
      </c>
      <c r="C1822" s="11" t="s">
        <v>20</v>
      </c>
      <c r="D1822" s="29">
        <v>28</v>
      </c>
      <c r="E1822" s="11">
        <v>1</v>
      </c>
      <c r="F1822" s="20">
        <v>19107.78</v>
      </c>
      <c r="G1822" s="11" t="s">
        <v>16</v>
      </c>
      <c r="H1822" s="11" t="s">
        <v>11</v>
      </c>
      <c r="I1822" s="11" t="s">
        <v>13</v>
      </c>
      <c r="J1822" s="33" t="str">
        <f t="shared" si="56"/>
        <v>28-Sep-1993</v>
      </c>
      <c r="K1822" s="11">
        <f t="shared" si="57"/>
        <v>29</v>
      </c>
    </row>
    <row r="1823" spans="1:11" x14ac:dyDescent="0.25">
      <c r="A1823" s="11" t="s">
        <v>1854</v>
      </c>
      <c r="B1823" s="11">
        <v>1979</v>
      </c>
      <c r="C1823" s="11" t="s">
        <v>10</v>
      </c>
      <c r="D1823" s="29">
        <v>2</v>
      </c>
      <c r="E1823" s="11">
        <v>2</v>
      </c>
      <c r="F1823" s="20">
        <v>19144.580000000002</v>
      </c>
      <c r="G1823" s="11" t="s">
        <v>16</v>
      </c>
      <c r="H1823" s="11" t="s">
        <v>16</v>
      </c>
      <c r="I1823" s="11" t="s">
        <v>247</v>
      </c>
      <c r="J1823" s="33" t="str">
        <f t="shared" si="56"/>
        <v>02-Jul-1979</v>
      </c>
      <c r="K1823" s="11">
        <f t="shared" si="57"/>
        <v>43</v>
      </c>
    </row>
    <row r="1824" spans="1:11" x14ac:dyDescent="0.25">
      <c r="A1824" s="11" t="s">
        <v>1855</v>
      </c>
      <c r="B1824" s="11">
        <v>1991</v>
      </c>
      <c r="C1824" s="11" t="s">
        <v>20</v>
      </c>
      <c r="D1824" s="29">
        <v>16</v>
      </c>
      <c r="E1824" s="11">
        <v>3</v>
      </c>
      <c r="F1824" s="20">
        <v>19199.939999999999</v>
      </c>
      <c r="G1824" s="11" t="s">
        <v>16</v>
      </c>
      <c r="H1824" s="11" t="s">
        <v>12</v>
      </c>
      <c r="I1824" s="11" t="s">
        <v>42</v>
      </c>
      <c r="J1824" s="33" t="str">
        <f t="shared" si="56"/>
        <v>16-Sep-1991</v>
      </c>
      <c r="K1824" s="11">
        <f t="shared" si="57"/>
        <v>31</v>
      </c>
    </row>
    <row r="1825" spans="1:11" x14ac:dyDescent="0.25">
      <c r="A1825" s="11" t="s">
        <v>1856</v>
      </c>
      <c r="B1825" s="11">
        <v>1985</v>
      </c>
      <c r="C1825" s="11" t="s">
        <v>30</v>
      </c>
      <c r="D1825" s="29">
        <v>28</v>
      </c>
      <c r="E1825" s="11">
        <v>0</v>
      </c>
      <c r="F1825" s="20">
        <v>19214.71</v>
      </c>
      <c r="G1825" s="11" t="s">
        <v>16</v>
      </c>
      <c r="H1825" s="11" t="s">
        <v>12</v>
      </c>
      <c r="I1825" s="11" t="s">
        <v>13</v>
      </c>
      <c r="J1825" s="33" t="str">
        <f t="shared" si="56"/>
        <v>28-Dec-1985</v>
      </c>
      <c r="K1825" s="11">
        <f t="shared" si="57"/>
        <v>37</v>
      </c>
    </row>
    <row r="1826" spans="1:11" x14ac:dyDescent="0.25">
      <c r="A1826" s="11" t="s">
        <v>1857</v>
      </c>
      <c r="B1826" s="11">
        <v>1967</v>
      </c>
      <c r="C1826" s="11" t="s">
        <v>10</v>
      </c>
      <c r="D1826" s="29">
        <v>29</v>
      </c>
      <c r="E1826" s="11">
        <v>0</v>
      </c>
      <c r="F1826" s="20">
        <v>19259.96</v>
      </c>
      <c r="G1826" s="11" t="s">
        <v>16</v>
      </c>
      <c r="H1826" s="11" t="s">
        <v>16</v>
      </c>
      <c r="I1826" s="11" t="s">
        <v>23</v>
      </c>
      <c r="J1826" s="33" t="str">
        <f t="shared" si="56"/>
        <v>29-Jul-1967</v>
      </c>
      <c r="K1826" s="11">
        <f t="shared" si="57"/>
        <v>55</v>
      </c>
    </row>
    <row r="1827" spans="1:11" x14ac:dyDescent="0.25">
      <c r="A1827" s="11" t="s">
        <v>1858</v>
      </c>
      <c r="B1827" s="11">
        <v>1966</v>
      </c>
      <c r="C1827" s="11" t="s">
        <v>15</v>
      </c>
      <c r="D1827" s="29">
        <v>15</v>
      </c>
      <c r="E1827" s="11">
        <v>0</v>
      </c>
      <c r="F1827" s="20">
        <v>19321.060000000001</v>
      </c>
      <c r="G1827" s="11" t="s">
        <v>16</v>
      </c>
      <c r="H1827" s="11" t="s">
        <v>16</v>
      </c>
      <c r="I1827" s="11" t="s">
        <v>23</v>
      </c>
      <c r="J1827" s="33" t="str">
        <f t="shared" si="56"/>
        <v>15-Nov-1966</v>
      </c>
      <c r="K1827" s="11">
        <f t="shared" si="57"/>
        <v>56</v>
      </c>
    </row>
    <row r="1828" spans="1:11" x14ac:dyDescent="0.25">
      <c r="A1828" s="11" t="s">
        <v>1859</v>
      </c>
      <c r="B1828" s="11">
        <v>1991</v>
      </c>
      <c r="C1828" s="11" t="s">
        <v>35</v>
      </c>
      <c r="D1828" s="29">
        <v>24</v>
      </c>
      <c r="E1828" s="11">
        <v>0</v>
      </c>
      <c r="F1828" s="20">
        <v>19350.37</v>
      </c>
      <c r="G1828" s="11" t="s">
        <v>16</v>
      </c>
      <c r="H1828" s="11" t="s">
        <v>12</v>
      </c>
      <c r="I1828" s="11" t="s">
        <v>13</v>
      </c>
      <c r="J1828" s="33" t="str">
        <f t="shared" si="56"/>
        <v>24-Aug-1991</v>
      </c>
      <c r="K1828" s="11">
        <f t="shared" si="57"/>
        <v>31</v>
      </c>
    </row>
    <row r="1829" spans="1:11" x14ac:dyDescent="0.25">
      <c r="A1829" s="11" t="s">
        <v>1860</v>
      </c>
      <c r="B1829" s="11">
        <v>1987</v>
      </c>
      <c r="C1829" s="11" t="s">
        <v>18</v>
      </c>
      <c r="D1829" s="29">
        <v>30</v>
      </c>
      <c r="E1829" s="11">
        <v>3</v>
      </c>
      <c r="F1829" s="20">
        <v>19362</v>
      </c>
      <c r="G1829" s="11" t="s">
        <v>16</v>
      </c>
      <c r="H1829" s="11" t="s">
        <v>12</v>
      </c>
      <c r="I1829" s="11" t="s">
        <v>13</v>
      </c>
      <c r="J1829" s="33" t="str">
        <f t="shared" si="56"/>
        <v>30-Jun-1987</v>
      </c>
      <c r="K1829" s="11">
        <f t="shared" si="57"/>
        <v>35</v>
      </c>
    </row>
    <row r="1830" spans="1:11" x14ac:dyDescent="0.25">
      <c r="A1830" s="11" t="s">
        <v>1861</v>
      </c>
      <c r="B1830" s="11">
        <v>1993</v>
      </c>
      <c r="C1830" s="11" t="s">
        <v>20</v>
      </c>
      <c r="D1830" s="29">
        <v>6</v>
      </c>
      <c r="E1830" s="11">
        <v>2</v>
      </c>
      <c r="F1830" s="20">
        <v>19442.349999999999</v>
      </c>
      <c r="G1830" s="11" t="s">
        <v>16</v>
      </c>
      <c r="H1830" s="11" t="s">
        <v>12</v>
      </c>
      <c r="I1830" s="11" t="s">
        <v>23</v>
      </c>
      <c r="J1830" s="33" t="str">
        <f t="shared" si="56"/>
        <v>06-Sep-1993</v>
      </c>
      <c r="K1830" s="11">
        <f t="shared" si="57"/>
        <v>29</v>
      </c>
    </row>
    <row r="1831" spans="1:11" x14ac:dyDescent="0.25">
      <c r="A1831" s="11" t="s">
        <v>1862</v>
      </c>
      <c r="B1831" s="11">
        <v>1982</v>
      </c>
      <c r="C1831" s="11" t="s">
        <v>30</v>
      </c>
      <c r="D1831" s="29">
        <v>15</v>
      </c>
      <c r="E1831" s="11">
        <v>2</v>
      </c>
      <c r="F1831" s="20">
        <v>19444.27</v>
      </c>
      <c r="G1831" s="11" t="s">
        <v>16</v>
      </c>
      <c r="H1831" s="11" t="s">
        <v>16</v>
      </c>
      <c r="I1831" s="11" t="s">
        <v>13</v>
      </c>
      <c r="J1831" s="33" t="str">
        <f t="shared" si="56"/>
        <v>15-Dec-1982</v>
      </c>
      <c r="K1831" s="11">
        <f t="shared" si="57"/>
        <v>40</v>
      </c>
    </row>
    <row r="1832" spans="1:11" x14ac:dyDescent="0.25">
      <c r="A1832" s="11" t="s">
        <v>1863</v>
      </c>
      <c r="B1832" s="11">
        <v>1987</v>
      </c>
      <c r="C1832" s="11" t="s">
        <v>15</v>
      </c>
      <c r="D1832" s="29">
        <v>30</v>
      </c>
      <c r="E1832" s="11">
        <v>4</v>
      </c>
      <c r="F1832" s="20">
        <v>19496.72</v>
      </c>
      <c r="G1832" s="11" t="s">
        <v>16</v>
      </c>
      <c r="H1832" s="11" t="s">
        <v>12</v>
      </c>
      <c r="I1832" s="11" t="s">
        <v>166</v>
      </c>
      <c r="J1832" s="33" t="str">
        <f t="shared" si="56"/>
        <v>30-Nov-1987</v>
      </c>
      <c r="K1832" s="11">
        <f t="shared" si="57"/>
        <v>35</v>
      </c>
    </row>
    <row r="1833" spans="1:11" x14ac:dyDescent="0.25">
      <c r="A1833" s="11" t="s">
        <v>1864</v>
      </c>
      <c r="B1833" s="11">
        <v>1980</v>
      </c>
      <c r="C1833" s="11" t="s">
        <v>15</v>
      </c>
      <c r="D1833" s="29">
        <v>8</v>
      </c>
      <c r="E1833" s="11">
        <v>0</v>
      </c>
      <c r="F1833" s="20">
        <v>19515.54</v>
      </c>
      <c r="G1833" s="11" t="s">
        <v>16</v>
      </c>
      <c r="H1833" s="11" t="s">
        <v>16</v>
      </c>
      <c r="I1833" s="11" t="s">
        <v>13</v>
      </c>
      <c r="J1833" s="33" t="str">
        <f t="shared" si="56"/>
        <v>08-Nov-1980</v>
      </c>
      <c r="K1833" s="11">
        <f t="shared" si="57"/>
        <v>42</v>
      </c>
    </row>
    <row r="1834" spans="1:11" x14ac:dyDescent="0.25">
      <c r="A1834" s="11" t="s">
        <v>1865</v>
      </c>
      <c r="B1834" s="11">
        <v>1992</v>
      </c>
      <c r="C1834" s="11" t="s">
        <v>35</v>
      </c>
      <c r="D1834" s="29">
        <v>19</v>
      </c>
      <c r="E1834" s="11">
        <v>1</v>
      </c>
      <c r="F1834" s="20">
        <v>19521.97</v>
      </c>
      <c r="G1834" s="11" t="s">
        <v>16</v>
      </c>
      <c r="H1834" s="11" t="s">
        <v>11</v>
      </c>
      <c r="I1834" s="11" t="s">
        <v>13</v>
      </c>
      <c r="J1834" s="33" t="str">
        <f t="shared" si="56"/>
        <v>19-Aug-1992</v>
      </c>
      <c r="K1834" s="11">
        <f t="shared" si="57"/>
        <v>30</v>
      </c>
    </row>
    <row r="1835" spans="1:11" x14ac:dyDescent="0.25">
      <c r="A1835" s="11" t="s">
        <v>1866</v>
      </c>
      <c r="B1835" s="11">
        <v>1985</v>
      </c>
      <c r="C1835" s="11" t="s">
        <v>20</v>
      </c>
      <c r="D1835" s="29">
        <v>17</v>
      </c>
      <c r="E1835" s="11">
        <v>0</v>
      </c>
      <c r="F1835" s="20">
        <v>19539.240000000002</v>
      </c>
      <c r="G1835" s="11" t="s">
        <v>16</v>
      </c>
      <c r="H1835" s="11" t="s">
        <v>16</v>
      </c>
      <c r="I1835" s="11" t="s">
        <v>13</v>
      </c>
      <c r="J1835" s="33" t="str">
        <f t="shared" si="56"/>
        <v>17-Sep-1985</v>
      </c>
      <c r="K1835" s="11">
        <f t="shared" si="57"/>
        <v>37</v>
      </c>
    </row>
    <row r="1836" spans="1:11" x14ac:dyDescent="0.25">
      <c r="A1836" s="11" t="s">
        <v>1867</v>
      </c>
      <c r="B1836" s="11">
        <v>1963</v>
      </c>
      <c r="C1836" s="11" t="s">
        <v>10</v>
      </c>
      <c r="D1836" s="29">
        <v>14</v>
      </c>
      <c r="E1836" s="11">
        <v>0</v>
      </c>
      <c r="F1836" s="20">
        <v>19551.34</v>
      </c>
      <c r="G1836" s="11" t="s">
        <v>16</v>
      </c>
      <c r="H1836" s="11" t="s">
        <v>12</v>
      </c>
      <c r="I1836" s="11" t="s">
        <v>23</v>
      </c>
      <c r="J1836" s="33" t="str">
        <f t="shared" si="56"/>
        <v>14-Jul-1963</v>
      </c>
      <c r="K1836" s="11">
        <f t="shared" si="57"/>
        <v>59</v>
      </c>
    </row>
    <row r="1837" spans="1:11" x14ac:dyDescent="0.25">
      <c r="A1837" s="11" t="s">
        <v>1868</v>
      </c>
      <c r="B1837" s="11">
        <v>1978</v>
      </c>
      <c r="C1837" s="11" t="s">
        <v>20</v>
      </c>
      <c r="D1837" s="29">
        <v>24</v>
      </c>
      <c r="E1837" s="11">
        <v>1</v>
      </c>
      <c r="F1837" s="20">
        <v>19594.810000000001</v>
      </c>
      <c r="G1837" s="11" t="s">
        <v>16</v>
      </c>
      <c r="H1837" s="11" t="s">
        <v>16</v>
      </c>
      <c r="I1837" s="11" t="s">
        <v>247</v>
      </c>
      <c r="J1837" s="33" t="str">
        <f t="shared" si="56"/>
        <v>24-Sep-1978</v>
      </c>
      <c r="K1837" s="11">
        <f t="shared" si="57"/>
        <v>44</v>
      </c>
    </row>
    <row r="1838" spans="1:11" x14ac:dyDescent="0.25">
      <c r="A1838" s="11" t="s">
        <v>1869</v>
      </c>
      <c r="B1838" s="11">
        <v>1994</v>
      </c>
      <c r="C1838" s="11" t="s">
        <v>35</v>
      </c>
      <c r="D1838" s="29">
        <v>27</v>
      </c>
      <c r="E1838" s="11">
        <v>0</v>
      </c>
      <c r="F1838" s="20">
        <v>19673.34</v>
      </c>
      <c r="G1838" s="11" t="s">
        <v>16</v>
      </c>
      <c r="H1838" s="11" t="s">
        <v>11</v>
      </c>
      <c r="I1838" s="11" t="s">
        <v>23</v>
      </c>
      <c r="J1838" s="33" t="str">
        <f t="shared" si="56"/>
        <v>27-Aug-1994</v>
      </c>
      <c r="K1838" s="11">
        <f t="shared" si="57"/>
        <v>28</v>
      </c>
    </row>
    <row r="1839" spans="1:11" x14ac:dyDescent="0.25">
      <c r="A1839" s="11" t="s">
        <v>1870</v>
      </c>
      <c r="B1839" s="11">
        <v>1990</v>
      </c>
      <c r="C1839" s="11" t="s">
        <v>35</v>
      </c>
      <c r="D1839" s="29">
        <v>8</v>
      </c>
      <c r="E1839" s="11">
        <v>1</v>
      </c>
      <c r="F1839" s="20">
        <v>19719.689999999999</v>
      </c>
      <c r="G1839" s="11" t="s">
        <v>16</v>
      </c>
      <c r="H1839" s="11" t="s">
        <v>11</v>
      </c>
      <c r="I1839" s="11" t="s">
        <v>13</v>
      </c>
      <c r="J1839" s="33" t="str">
        <f t="shared" si="56"/>
        <v>08-Aug-1990</v>
      </c>
      <c r="K1839" s="11">
        <f t="shared" si="57"/>
        <v>32</v>
      </c>
    </row>
    <row r="1840" spans="1:11" x14ac:dyDescent="0.25">
      <c r="A1840" s="11" t="s">
        <v>1871</v>
      </c>
      <c r="B1840" s="11">
        <v>1972</v>
      </c>
      <c r="C1840" s="11" t="s">
        <v>18</v>
      </c>
      <c r="D1840" s="29">
        <v>14</v>
      </c>
      <c r="E1840" s="11">
        <v>3</v>
      </c>
      <c r="F1840" s="20">
        <v>19749.38</v>
      </c>
      <c r="G1840" s="11" t="s">
        <v>16</v>
      </c>
      <c r="H1840" s="11" t="s">
        <v>12</v>
      </c>
      <c r="I1840" s="11" t="s">
        <v>13</v>
      </c>
      <c r="J1840" s="33" t="str">
        <f t="shared" si="56"/>
        <v>14-Jun-1972</v>
      </c>
      <c r="K1840" s="11">
        <f t="shared" si="57"/>
        <v>50</v>
      </c>
    </row>
    <row r="1841" spans="1:11" x14ac:dyDescent="0.25">
      <c r="A1841" s="11" t="s">
        <v>1872</v>
      </c>
      <c r="B1841" s="11">
        <v>1979</v>
      </c>
      <c r="C1841" s="11" t="s">
        <v>37</v>
      </c>
      <c r="D1841" s="29">
        <v>30</v>
      </c>
      <c r="E1841" s="11">
        <v>2</v>
      </c>
      <c r="F1841" s="20">
        <v>19798.05</v>
      </c>
      <c r="G1841" s="11" t="s">
        <v>16</v>
      </c>
      <c r="H1841" s="11" t="s">
        <v>16</v>
      </c>
      <c r="I1841" s="11" t="s">
        <v>247</v>
      </c>
      <c r="J1841" s="33" t="str">
        <f t="shared" si="56"/>
        <v>30-Oct-1979</v>
      </c>
      <c r="K1841" s="11">
        <f t="shared" si="57"/>
        <v>43</v>
      </c>
    </row>
    <row r="1842" spans="1:11" x14ac:dyDescent="0.25">
      <c r="A1842" s="11" t="s">
        <v>1873</v>
      </c>
      <c r="B1842" s="11">
        <v>1997</v>
      </c>
      <c r="C1842" s="11" t="s">
        <v>37</v>
      </c>
      <c r="D1842" s="29">
        <v>18</v>
      </c>
      <c r="E1842" s="11">
        <v>3</v>
      </c>
      <c r="F1842" s="20">
        <v>19933.46</v>
      </c>
      <c r="G1842" s="11" t="s">
        <v>16</v>
      </c>
      <c r="H1842" s="11" t="s">
        <v>12</v>
      </c>
      <c r="I1842" s="11" t="s">
        <v>42</v>
      </c>
      <c r="J1842" s="33" t="str">
        <f t="shared" si="56"/>
        <v>18-Oct-1997</v>
      </c>
      <c r="K1842" s="11">
        <f t="shared" si="57"/>
        <v>25</v>
      </c>
    </row>
    <row r="1843" spans="1:11" x14ac:dyDescent="0.25">
      <c r="A1843" s="11" t="s">
        <v>1874</v>
      </c>
      <c r="B1843" s="11">
        <v>1980</v>
      </c>
      <c r="C1843" s="11" t="s">
        <v>37</v>
      </c>
      <c r="D1843" s="29">
        <v>9</v>
      </c>
      <c r="E1843" s="11">
        <v>0</v>
      </c>
      <c r="F1843" s="20">
        <v>19964.75</v>
      </c>
      <c r="G1843" s="11" t="s">
        <v>16</v>
      </c>
      <c r="H1843" s="11" t="s">
        <v>11</v>
      </c>
      <c r="I1843" s="11" t="s">
        <v>247</v>
      </c>
      <c r="J1843" s="33" t="str">
        <f t="shared" si="56"/>
        <v>09-Oct-1980</v>
      </c>
      <c r="K1843" s="11">
        <f t="shared" si="57"/>
        <v>42</v>
      </c>
    </row>
    <row r="1844" spans="1:11" x14ac:dyDescent="0.25">
      <c r="A1844" s="11" t="s">
        <v>1875</v>
      </c>
      <c r="B1844" s="11">
        <v>1966</v>
      </c>
      <c r="C1844" s="11" t="s">
        <v>35</v>
      </c>
      <c r="D1844" s="29">
        <v>10</v>
      </c>
      <c r="E1844" s="11">
        <v>0</v>
      </c>
      <c r="F1844" s="20">
        <v>19995.29</v>
      </c>
      <c r="G1844" s="11" t="s">
        <v>16</v>
      </c>
      <c r="H1844" s="11" t="s">
        <v>12</v>
      </c>
      <c r="I1844" s="11" t="s">
        <v>535</v>
      </c>
      <c r="J1844" s="33" t="str">
        <f t="shared" si="56"/>
        <v>10-Aug-1966</v>
      </c>
      <c r="K1844" s="11">
        <f t="shared" si="57"/>
        <v>56</v>
      </c>
    </row>
    <row r="1845" spans="1:11" x14ac:dyDescent="0.25">
      <c r="A1845" s="11" t="s">
        <v>1876</v>
      </c>
      <c r="B1845" s="11">
        <v>1988</v>
      </c>
      <c r="C1845" s="11" t="s">
        <v>10</v>
      </c>
      <c r="D1845" s="29">
        <v>25</v>
      </c>
      <c r="E1845" s="11">
        <v>1</v>
      </c>
      <c r="F1845" s="20">
        <v>20009.63</v>
      </c>
      <c r="G1845" s="11" t="s">
        <v>11</v>
      </c>
      <c r="H1845" s="11" t="s">
        <v>16</v>
      </c>
      <c r="I1845" s="11" t="s">
        <v>23</v>
      </c>
      <c r="J1845" s="33" t="str">
        <f t="shared" si="56"/>
        <v>25-Jul-1988</v>
      </c>
      <c r="K1845" s="11">
        <f t="shared" si="57"/>
        <v>34</v>
      </c>
    </row>
    <row r="1846" spans="1:11" x14ac:dyDescent="0.25">
      <c r="A1846" s="11" t="s">
        <v>1877</v>
      </c>
      <c r="B1846" s="11">
        <v>1983</v>
      </c>
      <c r="C1846" s="11" t="s">
        <v>37</v>
      </c>
      <c r="D1846" s="29">
        <v>6</v>
      </c>
      <c r="E1846" s="11">
        <v>0</v>
      </c>
      <c r="F1846" s="20">
        <v>20149.32</v>
      </c>
      <c r="G1846" s="11" t="s">
        <v>11</v>
      </c>
      <c r="H1846" s="11" t="s">
        <v>16</v>
      </c>
      <c r="I1846" s="11" t="s">
        <v>168</v>
      </c>
      <c r="J1846" s="33" t="str">
        <f t="shared" si="56"/>
        <v>06-Oct-1983</v>
      </c>
      <c r="K1846" s="11">
        <f t="shared" si="57"/>
        <v>39</v>
      </c>
    </row>
    <row r="1847" spans="1:11" x14ac:dyDescent="0.25">
      <c r="A1847" s="11" t="s">
        <v>1878</v>
      </c>
      <c r="B1847" s="11">
        <v>2002</v>
      </c>
      <c r="C1847" s="11" t="s">
        <v>10</v>
      </c>
      <c r="D1847" s="29">
        <v>9</v>
      </c>
      <c r="E1847" s="11">
        <v>0</v>
      </c>
      <c r="F1847" s="20">
        <v>20167.34</v>
      </c>
      <c r="G1847" s="11" t="s">
        <v>12</v>
      </c>
      <c r="H1847" s="11" t="s">
        <v>12</v>
      </c>
      <c r="I1847" s="11" t="s">
        <v>42</v>
      </c>
      <c r="J1847" s="33" t="str">
        <f t="shared" si="56"/>
        <v>09-Jul-2002</v>
      </c>
      <c r="K1847" s="11">
        <f t="shared" si="57"/>
        <v>20</v>
      </c>
    </row>
    <row r="1848" spans="1:11" x14ac:dyDescent="0.25">
      <c r="A1848" s="11" t="s">
        <v>1879</v>
      </c>
      <c r="B1848" s="11">
        <v>1994</v>
      </c>
      <c r="C1848" s="11" t="s">
        <v>18</v>
      </c>
      <c r="D1848" s="29">
        <v>8</v>
      </c>
      <c r="E1848" s="11">
        <v>2</v>
      </c>
      <c r="F1848" s="20">
        <v>20177.669999999998</v>
      </c>
      <c r="G1848" s="11" t="s">
        <v>11</v>
      </c>
      <c r="H1848" s="11" t="s">
        <v>16</v>
      </c>
      <c r="I1848" s="11" t="s">
        <v>42</v>
      </c>
      <c r="J1848" s="33" t="str">
        <f t="shared" si="56"/>
        <v>08-Jun-1994</v>
      </c>
      <c r="K1848" s="11">
        <f t="shared" si="57"/>
        <v>29</v>
      </c>
    </row>
    <row r="1849" spans="1:11" x14ac:dyDescent="0.25">
      <c r="A1849" s="11" t="s">
        <v>1880</v>
      </c>
      <c r="B1849" s="11">
        <v>1987</v>
      </c>
      <c r="C1849" s="11" t="s">
        <v>37</v>
      </c>
      <c r="D1849" s="29">
        <v>17</v>
      </c>
      <c r="E1849" s="11">
        <v>0</v>
      </c>
      <c r="F1849" s="20">
        <v>20234.849999999999</v>
      </c>
      <c r="G1849" s="11" t="s">
        <v>11</v>
      </c>
      <c r="H1849" s="11" t="s">
        <v>12</v>
      </c>
      <c r="I1849" s="11" t="s">
        <v>23</v>
      </c>
      <c r="J1849" s="33" t="str">
        <f t="shared" si="56"/>
        <v>17-Oct-1987</v>
      </c>
      <c r="K1849" s="11">
        <f t="shared" si="57"/>
        <v>35</v>
      </c>
    </row>
    <row r="1850" spans="1:11" x14ac:dyDescent="0.25">
      <c r="A1850" s="11" t="s">
        <v>1881</v>
      </c>
      <c r="B1850" s="11">
        <v>1966</v>
      </c>
      <c r="C1850" s="11" t="s">
        <v>35</v>
      </c>
      <c r="D1850" s="29">
        <v>22</v>
      </c>
      <c r="E1850" s="11">
        <v>0</v>
      </c>
      <c r="F1850" s="20">
        <v>20253.84</v>
      </c>
      <c r="G1850" s="11" t="s">
        <v>11</v>
      </c>
      <c r="H1850" s="11" t="s">
        <v>12</v>
      </c>
      <c r="I1850" s="11" t="s">
        <v>23</v>
      </c>
      <c r="J1850" s="33" t="str">
        <f t="shared" si="56"/>
        <v>22-Aug-1966</v>
      </c>
      <c r="K1850" s="11">
        <f t="shared" si="57"/>
        <v>56</v>
      </c>
    </row>
    <row r="1851" spans="1:11" x14ac:dyDescent="0.25">
      <c r="A1851" s="11" t="s">
        <v>1882</v>
      </c>
      <c r="B1851" s="11">
        <v>1993</v>
      </c>
      <c r="C1851" s="11" t="s">
        <v>20</v>
      </c>
      <c r="D1851" s="29">
        <v>7</v>
      </c>
      <c r="E1851" s="11">
        <v>1</v>
      </c>
      <c r="F1851" s="20">
        <v>20277.810000000001</v>
      </c>
      <c r="G1851" s="11" t="s">
        <v>12</v>
      </c>
      <c r="H1851" s="11" t="s">
        <v>12</v>
      </c>
      <c r="I1851" s="11" t="s">
        <v>168</v>
      </c>
      <c r="J1851" s="33" t="str">
        <f t="shared" si="56"/>
        <v>07-Sep-1993</v>
      </c>
      <c r="K1851" s="11">
        <f t="shared" si="57"/>
        <v>29</v>
      </c>
    </row>
    <row r="1852" spans="1:11" x14ac:dyDescent="0.25">
      <c r="A1852" s="11" t="s">
        <v>1883</v>
      </c>
      <c r="B1852" s="11">
        <v>1985</v>
      </c>
      <c r="C1852" s="11" t="s">
        <v>20</v>
      </c>
      <c r="D1852" s="29">
        <v>17</v>
      </c>
      <c r="E1852" s="11">
        <v>1</v>
      </c>
      <c r="F1852" s="20">
        <v>20296.86</v>
      </c>
      <c r="G1852" s="11" t="s">
        <v>12</v>
      </c>
      <c r="H1852" s="11" t="s">
        <v>16</v>
      </c>
      <c r="I1852" s="11" t="s">
        <v>247</v>
      </c>
      <c r="J1852" s="33" t="str">
        <f t="shared" si="56"/>
        <v>17-Sep-1985</v>
      </c>
      <c r="K1852" s="11">
        <f t="shared" si="57"/>
        <v>37</v>
      </c>
    </row>
    <row r="1853" spans="1:11" x14ac:dyDescent="0.25">
      <c r="A1853" s="11" t="s">
        <v>1884</v>
      </c>
      <c r="B1853" s="11">
        <v>1962</v>
      </c>
      <c r="C1853" s="11" t="s">
        <v>10</v>
      </c>
      <c r="D1853" s="29">
        <v>2</v>
      </c>
      <c r="E1853" s="11">
        <v>0</v>
      </c>
      <c r="F1853" s="20">
        <v>20354.5</v>
      </c>
      <c r="G1853" s="11" t="s">
        <v>12</v>
      </c>
      <c r="H1853" s="11" t="s">
        <v>11</v>
      </c>
      <c r="I1853" s="11" t="s">
        <v>535</v>
      </c>
      <c r="J1853" s="33" t="str">
        <f t="shared" si="56"/>
        <v>02-Jul-1962</v>
      </c>
      <c r="K1853" s="11">
        <f t="shared" si="57"/>
        <v>60</v>
      </c>
    </row>
    <row r="1854" spans="1:11" x14ac:dyDescent="0.25">
      <c r="A1854" s="11" t="s">
        <v>1885</v>
      </c>
      <c r="B1854" s="11">
        <v>1985</v>
      </c>
      <c r="C1854" s="11" t="s">
        <v>10</v>
      </c>
      <c r="D1854" s="29">
        <v>12</v>
      </c>
      <c r="E1854" s="11">
        <v>0</v>
      </c>
      <c r="F1854" s="20">
        <v>20420.599999999999</v>
      </c>
      <c r="G1854" s="11" t="s">
        <v>12</v>
      </c>
      <c r="H1854" s="11" t="s">
        <v>11</v>
      </c>
      <c r="I1854" s="11" t="s">
        <v>42</v>
      </c>
      <c r="J1854" s="33" t="str">
        <f t="shared" si="56"/>
        <v>12-Jul-1985</v>
      </c>
      <c r="K1854" s="11">
        <f t="shared" si="57"/>
        <v>37</v>
      </c>
    </row>
    <row r="1855" spans="1:11" x14ac:dyDescent="0.25">
      <c r="A1855" s="11" t="s">
        <v>1886</v>
      </c>
      <c r="B1855" s="11">
        <v>1962</v>
      </c>
      <c r="C1855" s="11" t="s">
        <v>37</v>
      </c>
      <c r="D1855" s="29">
        <v>18</v>
      </c>
      <c r="E1855" s="11">
        <v>0</v>
      </c>
      <c r="F1855" s="20">
        <v>20446.849999999999</v>
      </c>
      <c r="G1855" s="11" t="s">
        <v>11</v>
      </c>
      <c r="H1855" s="11" t="s">
        <v>16</v>
      </c>
      <c r="I1855" s="11" t="s">
        <v>23</v>
      </c>
      <c r="J1855" s="33" t="str">
        <f t="shared" si="56"/>
        <v>18-Oct-1962</v>
      </c>
      <c r="K1855" s="11">
        <f t="shared" si="57"/>
        <v>60</v>
      </c>
    </row>
    <row r="1856" spans="1:11" x14ac:dyDescent="0.25">
      <c r="A1856" s="11" t="s">
        <v>1887</v>
      </c>
      <c r="B1856" s="11">
        <v>1969</v>
      </c>
      <c r="C1856" s="11" t="s">
        <v>37</v>
      </c>
      <c r="D1856" s="29">
        <v>13</v>
      </c>
      <c r="E1856" s="11">
        <v>3</v>
      </c>
      <c r="F1856" s="20">
        <v>20463</v>
      </c>
      <c r="G1856" s="11" t="s">
        <v>11</v>
      </c>
      <c r="H1856" s="11" t="s">
        <v>11</v>
      </c>
      <c r="I1856" s="11" t="s">
        <v>13</v>
      </c>
      <c r="J1856" s="33" t="str">
        <f t="shared" si="56"/>
        <v>13-Oct-1969</v>
      </c>
      <c r="K1856" s="11">
        <f t="shared" si="57"/>
        <v>53</v>
      </c>
    </row>
    <row r="1857" spans="1:11" x14ac:dyDescent="0.25">
      <c r="A1857" s="11" t="s">
        <v>1888</v>
      </c>
      <c r="B1857" s="11">
        <v>1966</v>
      </c>
      <c r="C1857" s="11" t="s">
        <v>10</v>
      </c>
      <c r="D1857" s="29">
        <v>9</v>
      </c>
      <c r="E1857" s="11">
        <v>0</v>
      </c>
      <c r="F1857" s="20">
        <v>20568.32</v>
      </c>
      <c r="G1857" s="11" t="s">
        <v>12</v>
      </c>
      <c r="H1857" s="11" t="s">
        <v>11</v>
      </c>
      <c r="I1857" s="11" t="s">
        <v>23</v>
      </c>
      <c r="J1857" s="33" t="str">
        <f t="shared" si="56"/>
        <v>09-Jul-1966</v>
      </c>
      <c r="K1857" s="11">
        <f t="shared" si="57"/>
        <v>56</v>
      </c>
    </row>
    <row r="1858" spans="1:11" x14ac:dyDescent="0.25">
      <c r="A1858" s="11" t="s">
        <v>1889</v>
      </c>
      <c r="B1858" s="11">
        <v>1967</v>
      </c>
      <c r="C1858" s="11" t="s">
        <v>30</v>
      </c>
      <c r="D1858" s="29">
        <v>17</v>
      </c>
      <c r="E1858" s="11">
        <v>0</v>
      </c>
      <c r="F1858" s="20">
        <v>20630.28</v>
      </c>
      <c r="G1858" s="11" t="s">
        <v>11</v>
      </c>
      <c r="H1858" s="11" t="s">
        <v>12</v>
      </c>
      <c r="I1858" s="11" t="s">
        <v>42</v>
      </c>
      <c r="J1858" s="33" t="str">
        <f t="shared" ref="J1858:J1921" si="58">TEXT(CONCATENATE(D1858,C1858,B1858,),"DD-MMM-YYYY")</f>
        <v>17-Dec-1967</v>
      </c>
      <c r="K1858" s="11">
        <f t="shared" si="57"/>
        <v>55</v>
      </c>
    </row>
    <row r="1859" spans="1:11" x14ac:dyDescent="0.25">
      <c r="A1859" s="11" t="s">
        <v>1890</v>
      </c>
      <c r="B1859" s="11">
        <v>1965</v>
      </c>
      <c r="C1859" s="11" t="s">
        <v>35</v>
      </c>
      <c r="D1859" s="29">
        <v>1</v>
      </c>
      <c r="E1859" s="11">
        <v>0</v>
      </c>
      <c r="F1859" s="20">
        <v>20709.02</v>
      </c>
      <c r="G1859" s="11" t="s">
        <v>12</v>
      </c>
      <c r="H1859" s="11" t="s">
        <v>11</v>
      </c>
      <c r="I1859" s="11" t="s">
        <v>166</v>
      </c>
      <c r="J1859" s="33" t="str">
        <f t="shared" si="58"/>
        <v>01-Aug-1965</v>
      </c>
      <c r="K1859" s="11">
        <f t="shared" ref="K1859:K1922" si="59">DATEDIF(J1859, "2023-06-08", "Y")</f>
        <v>57</v>
      </c>
    </row>
    <row r="1860" spans="1:11" x14ac:dyDescent="0.25">
      <c r="A1860" s="11" t="s">
        <v>1891</v>
      </c>
      <c r="B1860" s="11">
        <v>1992</v>
      </c>
      <c r="C1860" s="11" t="s">
        <v>20</v>
      </c>
      <c r="D1860" s="29">
        <v>14</v>
      </c>
      <c r="E1860" s="11">
        <v>3</v>
      </c>
      <c r="F1860" s="20">
        <v>20745.990000000002</v>
      </c>
      <c r="G1860" s="11" t="s">
        <v>12</v>
      </c>
      <c r="H1860" s="11" t="s">
        <v>16</v>
      </c>
      <c r="I1860" s="11" t="s">
        <v>23</v>
      </c>
      <c r="J1860" s="33" t="str">
        <f t="shared" si="58"/>
        <v>14-Sep-1992</v>
      </c>
      <c r="K1860" s="11">
        <f t="shared" si="59"/>
        <v>30</v>
      </c>
    </row>
    <row r="1861" spans="1:11" x14ac:dyDescent="0.25">
      <c r="A1861" s="11" t="s">
        <v>1892</v>
      </c>
      <c r="B1861" s="11">
        <v>1986</v>
      </c>
      <c r="C1861" s="11" t="s">
        <v>35</v>
      </c>
      <c r="D1861" s="29">
        <v>4</v>
      </c>
      <c r="E1861" s="11">
        <v>1</v>
      </c>
      <c r="F1861" s="20">
        <v>20773.63</v>
      </c>
      <c r="G1861" s="11" t="s">
        <v>11</v>
      </c>
      <c r="H1861" s="11" t="s">
        <v>12</v>
      </c>
      <c r="I1861" s="11" t="s">
        <v>356</v>
      </c>
      <c r="J1861" s="33" t="str">
        <f t="shared" si="58"/>
        <v>04-Aug-1986</v>
      </c>
      <c r="K1861" s="11">
        <f t="shared" si="59"/>
        <v>36</v>
      </c>
    </row>
    <row r="1862" spans="1:11" x14ac:dyDescent="0.25">
      <c r="A1862" s="11" t="s">
        <v>1893</v>
      </c>
      <c r="B1862" s="11">
        <v>1967</v>
      </c>
      <c r="C1862" s="11" t="s">
        <v>20</v>
      </c>
      <c r="D1862" s="29">
        <v>8</v>
      </c>
      <c r="E1862" s="11">
        <v>0</v>
      </c>
      <c r="F1862" s="20">
        <v>20781.490000000002</v>
      </c>
      <c r="G1862" s="11" t="s">
        <v>11</v>
      </c>
      <c r="H1862" s="11" t="s">
        <v>12</v>
      </c>
      <c r="I1862" s="11" t="s">
        <v>13</v>
      </c>
      <c r="J1862" s="33" t="str">
        <f t="shared" si="58"/>
        <v>08-Sep-1967</v>
      </c>
      <c r="K1862" s="11">
        <f t="shared" si="59"/>
        <v>55</v>
      </c>
    </row>
    <row r="1863" spans="1:11" x14ac:dyDescent="0.25">
      <c r="A1863" s="11" t="s">
        <v>1894</v>
      </c>
      <c r="B1863" s="11">
        <v>1975</v>
      </c>
      <c r="C1863" s="11" t="s">
        <v>30</v>
      </c>
      <c r="D1863" s="29">
        <v>8</v>
      </c>
      <c r="E1863" s="11">
        <v>0</v>
      </c>
      <c r="F1863" s="20">
        <v>20878.78</v>
      </c>
      <c r="G1863" s="11" t="s">
        <v>11</v>
      </c>
      <c r="H1863" s="11" t="s">
        <v>16</v>
      </c>
      <c r="I1863" s="11" t="s">
        <v>247</v>
      </c>
      <c r="J1863" s="33" t="str">
        <f t="shared" si="58"/>
        <v>08-Dec-1975</v>
      </c>
      <c r="K1863" s="11">
        <f t="shared" si="59"/>
        <v>47</v>
      </c>
    </row>
    <row r="1864" spans="1:11" x14ac:dyDescent="0.25">
      <c r="A1864" s="11" t="s">
        <v>1895</v>
      </c>
      <c r="B1864" s="11">
        <v>1964</v>
      </c>
      <c r="C1864" s="11" t="s">
        <v>15</v>
      </c>
      <c r="D1864" s="29">
        <v>19</v>
      </c>
      <c r="E1864" s="11">
        <v>0</v>
      </c>
      <c r="F1864" s="20">
        <v>20893.060000000001</v>
      </c>
      <c r="G1864" s="11" t="s">
        <v>11</v>
      </c>
      <c r="H1864" s="11" t="s">
        <v>12</v>
      </c>
      <c r="I1864" s="11" t="s">
        <v>23</v>
      </c>
      <c r="J1864" s="33" t="str">
        <f t="shared" si="58"/>
        <v>19-Nov-1964</v>
      </c>
      <c r="K1864" s="11">
        <f t="shared" si="59"/>
        <v>58</v>
      </c>
    </row>
    <row r="1865" spans="1:11" x14ac:dyDescent="0.25">
      <c r="A1865" s="11" t="s">
        <v>1896</v>
      </c>
      <c r="B1865" s="11">
        <v>1987</v>
      </c>
      <c r="C1865" s="11" t="s">
        <v>15</v>
      </c>
      <c r="D1865" s="29">
        <v>27</v>
      </c>
      <c r="E1865" s="11">
        <v>2</v>
      </c>
      <c r="F1865" s="20">
        <v>20984.09</v>
      </c>
      <c r="G1865" s="11" t="s">
        <v>11</v>
      </c>
      <c r="H1865" s="11" t="s">
        <v>11</v>
      </c>
      <c r="I1865" s="11" t="s">
        <v>164</v>
      </c>
      <c r="J1865" s="33" t="str">
        <f t="shared" si="58"/>
        <v>27-Nov-1987</v>
      </c>
      <c r="K1865" s="11">
        <f t="shared" si="59"/>
        <v>35</v>
      </c>
    </row>
    <row r="1866" spans="1:11" x14ac:dyDescent="0.25">
      <c r="A1866" s="11" t="s">
        <v>1897</v>
      </c>
      <c r="B1866" s="11">
        <v>1983</v>
      </c>
      <c r="C1866" s="11" t="s">
        <v>10</v>
      </c>
      <c r="D1866" s="29">
        <v>2</v>
      </c>
      <c r="E1866" s="11">
        <v>1</v>
      </c>
      <c r="F1866" s="20">
        <v>21082.16</v>
      </c>
      <c r="G1866" s="11" t="s">
        <v>12</v>
      </c>
      <c r="H1866" s="11" t="s">
        <v>11</v>
      </c>
      <c r="I1866" s="11" t="s">
        <v>42</v>
      </c>
      <c r="J1866" s="33" t="str">
        <f t="shared" si="58"/>
        <v>02-Jul-1983</v>
      </c>
      <c r="K1866" s="11">
        <f t="shared" si="59"/>
        <v>39</v>
      </c>
    </row>
    <row r="1867" spans="1:11" x14ac:dyDescent="0.25">
      <c r="A1867" s="11" t="s">
        <v>1898</v>
      </c>
      <c r="B1867" s="11">
        <v>1977</v>
      </c>
      <c r="C1867" s="11" t="s">
        <v>15</v>
      </c>
      <c r="D1867" s="29">
        <v>23</v>
      </c>
      <c r="E1867" s="11">
        <v>2</v>
      </c>
      <c r="F1867" s="20">
        <v>21098.55</v>
      </c>
      <c r="G1867" s="11" t="s">
        <v>12</v>
      </c>
      <c r="H1867" s="11" t="s">
        <v>12</v>
      </c>
      <c r="I1867" s="11" t="s">
        <v>23</v>
      </c>
      <c r="J1867" s="33" t="str">
        <f t="shared" si="58"/>
        <v>23-Nov-1977</v>
      </c>
      <c r="K1867" s="11">
        <f t="shared" si="59"/>
        <v>45</v>
      </c>
    </row>
    <row r="1868" spans="1:11" x14ac:dyDescent="0.25">
      <c r="A1868" s="11" t="s">
        <v>1899</v>
      </c>
      <c r="B1868" s="11">
        <v>1969</v>
      </c>
      <c r="C1868" s="11" t="s">
        <v>35</v>
      </c>
      <c r="D1868" s="29">
        <v>26</v>
      </c>
      <c r="E1868" s="11">
        <v>0</v>
      </c>
      <c r="F1868" s="20">
        <v>21195.82</v>
      </c>
      <c r="G1868" s="11" t="s">
        <v>12</v>
      </c>
      <c r="H1868" s="11" t="s">
        <v>16</v>
      </c>
      <c r="I1868" s="11" t="s">
        <v>13</v>
      </c>
      <c r="J1868" s="33" t="str">
        <f t="shared" si="58"/>
        <v>26-Aug-1969</v>
      </c>
      <c r="K1868" s="11">
        <f t="shared" si="59"/>
        <v>53</v>
      </c>
    </row>
    <row r="1869" spans="1:11" x14ac:dyDescent="0.25">
      <c r="A1869" s="11" t="s">
        <v>1900</v>
      </c>
      <c r="B1869" s="11">
        <v>1974</v>
      </c>
      <c r="C1869" s="11" t="s">
        <v>37</v>
      </c>
      <c r="D1869" s="29">
        <v>14</v>
      </c>
      <c r="E1869" s="11">
        <v>0</v>
      </c>
      <c r="F1869" s="20">
        <v>21223.68</v>
      </c>
      <c r="G1869" s="11" t="s">
        <v>12</v>
      </c>
      <c r="H1869" s="11" t="s">
        <v>11</v>
      </c>
      <c r="I1869" s="11" t="s">
        <v>13</v>
      </c>
      <c r="J1869" s="33" t="str">
        <f t="shared" si="58"/>
        <v>14-Oct-1974</v>
      </c>
      <c r="K1869" s="11">
        <f t="shared" si="59"/>
        <v>48</v>
      </c>
    </row>
    <row r="1870" spans="1:11" x14ac:dyDescent="0.25">
      <c r="A1870" s="11" t="s">
        <v>1901</v>
      </c>
      <c r="B1870" s="11">
        <v>1974</v>
      </c>
      <c r="C1870" s="11" t="s">
        <v>20</v>
      </c>
      <c r="D1870" s="29">
        <v>3</v>
      </c>
      <c r="E1870" s="11">
        <v>0</v>
      </c>
      <c r="F1870" s="20">
        <v>21232.18</v>
      </c>
      <c r="G1870" s="11" t="s">
        <v>12</v>
      </c>
      <c r="H1870" s="11" t="s">
        <v>11</v>
      </c>
      <c r="I1870" s="11" t="s">
        <v>42</v>
      </c>
      <c r="J1870" s="33" t="str">
        <f t="shared" si="58"/>
        <v>03-Sep-1974</v>
      </c>
      <c r="K1870" s="11">
        <f t="shared" si="59"/>
        <v>48</v>
      </c>
    </row>
    <row r="1871" spans="1:11" x14ac:dyDescent="0.25">
      <c r="A1871" s="11" t="s">
        <v>1902</v>
      </c>
      <c r="B1871" s="11">
        <v>1980</v>
      </c>
      <c r="C1871" s="11" t="s">
        <v>30</v>
      </c>
      <c r="D1871" s="29">
        <v>10</v>
      </c>
      <c r="E1871" s="11">
        <v>2</v>
      </c>
      <c r="F1871" s="20">
        <v>21259.38</v>
      </c>
      <c r="G1871" s="11" t="s">
        <v>12</v>
      </c>
      <c r="H1871" s="11" t="s">
        <v>12</v>
      </c>
      <c r="I1871" s="11" t="s">
        <v>166</v>
      </c>
      <c r="J1871" s="33" t="str">
        <f t="shared" si="58"/>
        <v>10-Dec-1980</v>
      </c>
      <c r="K1871" s="11">
        <f t="shared" si="59"/>
        <v>42</v>
      </c>
    </row>
    <row r="1872" spans="1:11" x14ac:dyDescent="0.25">
      <c r="A1872" s="11" t="s">
        <v>1903</v>
      </c>
      <c r="B1872" s="11">
        <v>2004</v>
      </c>
      <c r="C1872" s="11" t="s">
        <v>35</v>
      </c>
      <c r="D1872" s="29">
        <v>4</v>
      </c>
      <c r="E1872" s="11">
        <v>0</v>
      </c>
      <c r="F1872" s="20">
        <v>21344.85</v>
      </c>
      <c r="G1872" s="11" t="s">
        <v>12</v>
      </c>
      <c r="H1872" s="11" t="s">
        <v>16</v>
      </c>
      <c r="I1872" s="11" t="s">
        <v>247</v>
      </c>
      <c r="J1872" s="33" t="str">
        <f t="shared" si="58"/>
        <v>04-Aug-2004</v>
      </c>
      <c r="K1872" s="11">
        <f t="shared" si="59"/>
        <v>18</v>
      </c>
    </row>
    <row r="1873" spans="1:11" x14ac:dyDescent="0.25">
      <c r="A1873" s="11" t="s">
        <v>1904</v>
      </c>
      <c r="B1873" s="11">
        <v>1980</v>
      </c>
      <c r="C1873" s="11" t="s">
        <v>20</v>
      </c>
      <c r="D1873" s="29">
        <v>4</v>
      </c>
      <c r="E1873" s="11">
        <v>0</v>
      </c>
      <c r="F1873" s="20">
        <v>21348.71</v>
      </c>
      <c r="G1873" s="11" t="s">
        <v>11</v>
      </c>
      <c r="H1873" s="11" t="s">
        <v>16</v>
      </c>
      <c r="I1873" s="11" t="s">
        <v>23</v>
      </c>
      <c r="J1873" s="33" t="str">
        <f t="shared" si="58"/>
        <v>04-Sep-1980</v>
      </c>
      <c r="K1873" s="11">
        <f t="shared" si="59"/>
        <v>42</v>
      </c>
    </row>
    <row r="1874" spans="1:11" x14ac:dyDescent="0.25">
      <c r="A1874" s="11" t="s">
        <v>1905</v>
      </c>
      <c r="B1874" s="11">
        <v>1990</v>
      </c>
      <c r="C1874" s="11" t="s">
        <v>15</v>
      </c>
      <c r="D1874" s="29">
        <v>21</v>
      </c>
      <c r="E1874" s="11">
        <v>4</v>
      </c>
      <c r="F1874" s="20">
        <v>21472.48</v>
      </c>
      <c r="G1874" s="11" t="s">
        <v>11</v>
      </c>
      <c r="H1874" s="11" t="s">
        <v>11</v>
      </c>
      <c r="I1874" s="11" t="s">
        <v>23</v>
      </c>
      <c r="J1874" s="33" t="str">
        <f t="shared" si="58"/>
        <v>21-Nov-1990</v>
      </c>
      <c r="K1874" s="11">
        <f t="shared" si="59"/>
        <v>32</v>
      </c>
    </row>
    <row r="1875" spans="1:11" x14ac:dyDescent="0.25">
      <c r="A1875" s="11" t="s">
        <v>1906</v>
      </c>
      <c r="B1875" s="11">
        <v>1999</v>
      </c>
      <c r="C1875" s="11" t="s">
        <v>18</v>
      </c>
      <c r="D1875" s="29">
        <v>12</v>
      </c>
      <c r="E1875" s="11">
        <v>0</v>
      </c>
      <c r="F1875" s="20">
        <v>21595.38</v>
      </c>
      <c r="G1875" s="11" t="s">
        <v>11</v>
      </c>
      <c r="H1875" s="11" t="s">
        <v>12</v>
      </c>
      <c r="I1875" s="11" t="s">
        <v>23</v>
      </c>
      <c r="J1875" s="33" t="str">
        <f t="shared" si="58"/>
        <v>12-Jun-1999</v>
      </c>
      <c r="K1875" s="11">
        <f t="shared" si="59"/>
        <v>23</v>
      </c>
    </row>
    <row r="1876" spans="1:11" x14ac:dyDescent="0.25">
      <c r="A1876" s="11" t="s">
        <v>1907</v>
      </c>
      <c r="B1876" s="11">
        <v>1983</v>
      </c>
      <c r="C1876" s="11" t="s">
        <v>30</v>
      </c>
      <c r="D1876" s="29">
        <v>25</v>
      </c>
      <c r="E1876" s="11">
        <v>3</v>
      </c>
      <c r="F1876" s="20">
        <v>21659.93</v>
      </c>
      <c r="G1876" s="11" t="s">
        <v>12</v>
      </c>
      <c r="H1876" s="11" t="s">
        <v>12</v>
      </c>
      <c r="I1876" s="11" t="s">
        <v>247</v>
      </c>
      <c r="J1876" s="33" t="str">
        <f t="shared" si="58"/>
        <v>25-Dec-1983</v>
      </c>
      <c r="K1876" s="11">
        <f t="shared" si="59"/>
        <v>39</v>
      </c>
    </row>
    <row r="1877" spans="1:11" x14ac:dyDescent="0.25">
      <c r="A1877" s="11" t="s">
        <v>1908</v>
      </c>
      <c r="B1877" s="11">
        <v>1962</v>
      </c>
      <c r="C1877" s="11" t="s">
        <v>15</v>
      </c>
      <c r="D1877" s="29">
        <v>16</v>
      </c>
      <c r="E1877" s="11">
        <v>0</v>
      </c>
      <c r="F1877" s="20">
        <v>21661.16</v>
      </c>
      <c r="G1877" s="11" t="s">
        <v>11</v>
      </c>
      <c r="H1877" s="11" t="s">
        <v>11</v>
      </c>
      <c r="I1877" s="11" t="s">
        <v>23</v>
      </c>
      <c r="J1877" s="33" t="str">
        <f t="shared" si="58"/>
        <v>16-Nov-1962</v>
      </c>
      <c r="K1877" s="11">
        <f t="shared" si="59"/>
        <v>60</v>
      </c>
    </row>
    <row r="1878" spans="1:11" x14ac:dyDescent="0.25">
      <c r="A1878" s="11" t="s">
        <v>1909</v>
      </c>
      <c r="B1878" s="11">
        <v>1976</v>
      </c>
      <c r="C1878" s="11" t="s">
        <v>10</v>
      </c>
      <c r="D1878" s="29">
        <v>18</v>
      </c>
      <c r="E1878" s="11">
        <v>1</v>
      </c>
      <c r="F1878" s="20">
        <v>21677.279999999999</v>
      </c>
      <c r="G1878" s="11" t="s">
        <v>12</v>
      </c>
      <c r="H1878" s="11" t="s">
        <v>16</v>
      </c>
      <c r="I1878" s="11" t="s">
        <v>23</v>
      </c>
      <c r="J1878" s="33" t="str">
        <f t="shared" si="58"/>
        <v>18-Jul-1976</v>
      </c>
      <c r="K1878" s="11">
        <f t="shared" si="59"/>
        <v>46</v>
      </c>
    </row>
    <row r="1879" spans="1:11" x14ac:dyDescent="0.25">
      <c r="A1879" s="11" t="s">
        <v>1910</v>
      </c>
      <c r="B1879" s="11">
        <v>1979</v>
      </c>
      <c r="C1879" s="11" t="s">
        <v>20</v>
      </c>
      <c r="D1879" s="29">
        <v>20</v>
      </c>
      <c r="E1879" s="11">
        <v>1</v>
      </c>
      <c r="F1879" s="20">
        <v>21771.34</v>
      </c>
      <c r="G1879" s="11" t="s">
        <v>12</v>
      </c>
      <c r="H1879" s="11" t="s">
        <v>16</v>
      </c>
      <c r="I1879" s="11" t="s">
        <v>247</v>
      </c>
      <c r="J1879" s="33" t="str">
        <f t="shared" si="58"/>
        <v>20-Sep-1979</v>
      </c>
      <c r="K1879" s="11">
        <f t="shared" si="59"/>
        <v>43</v>
      </c>
    </row>
    <row r="1880" spans="1:11" x14ac:dyDescent="0.25">
      <c r="A1880" s="11" t="s">
        <v>1911</v>
      </c>
      <c r="B1880" s="11">
        <v>1979</v>
      </c>
      <c r="C1880" s="11" t="s">
        <v>20</v>
      </c>
      <c r="D1880" s="29">
        <v>28</v>
      </c>
      <c r="E1880" s="11">
        <v>0</v>
      </c>
      <c r="F1880" s="20">
        <v>21774.32</v>
      </c>
      <c r="G1880" s="11" t="s">
        <v>12</v>
      </c>
      <c r="H1880" s="11" t="s">
        <v>11</v>
      </c>
      <c r="I1880" s="11" t="s">
        <v>23</v>
      </c>
      <c r="J1880" s="33" t="str">
        <f t="shared" si="58"/>
        <v>28-Sep-1979</v>
      </c>
      <c r="K1880" s="11">
        <f t="shared" si="59"/>
        <v>43</v>
      </c>
    </row>
    <row r="1881" spans="1:11" x14ac:dyDescent="0.25">
      <c r="A1881" s="11" t="s">
        <v>1912</v>
      </c>
      <c r="B1881" s="11">
        <v>1963</v>
      </c>
      <c r="C1881" s="11" t="s">
        <v>35</v>
      </c>
      <c r="D1881" s="29">
        <v>27</v>
      </c>
      <c r="E1881" s="11">
        <v>0</v>
      </c>
      <c r="F1881" s="20">
        <v>21797</v>
      </c>
      <c r="G1881" s="11" t="s">
        <v>12</v>
      </c>
      <c r="H1881" s="11" t="s">
        <v>16</v>
      </c>
      <c r="I1881" s="11" t="s">
        <v>42</v>
      </c>
      <c r="J1881" s="33" t="str">
        <f t="shared" si="58"/>
        <v>27-Aug-1963</v>
      </c>
      <c r="K1881" s="11">
        <f t="shared" si="59"/>
        <v>59</v>
      </c>
    </row>
    <row r="1882" spans="1:11" x14ac:dyDescent="0.25">
      <c r="A1882" s="11" t="s">
        <v>1913</v>
      </c>
      <c r="B1882" s="11">
        <v>1979</v>
      </c>
      <c r="C1882" s="11" t="s">
        <v>35</v>
      </c>
      <c r="D1882" s="29">
        <v>17</v>
      </c>
      <c r="E1882" s="11">
        <v>2</v>
      </c>
      <c r="F1882" s="20">
        <v>21880.82</v>
      </c>
      <c r="G1882" s="11" t="s">
        <v>12</v>
      </c>
      <c r="H1882" s="11" t="s">
        <v>16</v>
      </c>
      <c r="I1882" s="11" t="s">
        <v>23</v>
      </c>
      <c r="J1882" s="33" t="str">
        <f t="shared" si="58"/>
        <v>17-Aug-1979</v>
      </c>
      <c r="K1882" s="11">
        <f t="shared" si="59"/>
        <v>43</v>
      </c>
    </row>
    <row r="1883" spans="1:11" x14ac:dyDescent="0.25">
      <c r="A1883" s="11" t="s">
        <v>1914</v>
      </c>
      <c r="B1883" s="11">
        <v>2003</v>
      </c>
      <c r="C1883" s="11" t="s">
        <v>20</v>
      </c>
      <c r="D1883" s="29">
        <v>28</v>
      </c>
      <c r="E1883" s="11">
        <v>0</v>
      </c>
      <c r="F1883" s="20">
        <v>21882.400000000001</v>
      </c>
      <c r="G1883" s="11" t="s">
        <v>11</v>
      </c>
      <c r="H1883" s="11" t="s">
        <v>16</v>
      </c>
      <c r="I1883" s="11" t="s">
        <v>42</v>
      </c>
      <c r="J1883" s="33" t="str">
        <f t="shared" si="58"/>
        <v>28-Sep-2003</v>
      </c>
      <c r="K1883" s="11">
        <f t="shared" si="59"/>
        <v>19</v>
      </c>
    </row>
    <row r="1884" spans="1:11" x14ac:dyDescent="0.25">
      <c r="A1884" s="11" t="s">
        <v>1915</v>
      </c>
      <c r="B1884" s="11">
        <v>1975</v>
      </c>
      <c r="C1884" s="11" t="s">
        <v>30</v>
      </c>
      <c r="D1884" s="29">
        <v>19</v>
      </c>
      <c r="E1884" s="11">
        <v>1</v>
      </c>
      <c r="F1884" s="20">
        <v>21978.68</v>
      </c>
      <c r="G1884" s="11" t="s">
        <v>12</v>
      </c>
      <c r="H1884" s="11" t="s">
        <v>12</v>
      </c>
      <c r="I1884" s="11" t="s">
        <v>13</v>
      </c>
      <c r="J1884" s="33" t="str">
        <f t="shared" si="58"/>
        <v>19-Dec-1975</v>
      </c>
      <c r="K1884" s="11">
        <f t="shared" si="59"/>
        <v>47</v>
      </c>
    </row>
    <row r="1885" spans="1:11" x14ac:dyDescent="0.25">
      <c r="A1885" s="11" t="s">
        <v>1916</v>
      </c>
      <c r="B1885" s="11">
        <v>1989</v>
      </c>
      <c r="C1885" s="11" t="s">
        <v>37</v>
      </c>
      <c r="D1885" s="29">
        <v>14</v>
      </c>
      <c r="E1885" s="11">
        <v>0</v>
      </c>
      <c r="F1885" s="20">
        <v>21984.47</v>
      </c>
      <c r="G1885" s="11" t="s">
        <v>12</v>
      </c>
      <c r="H1885" s="11" t="s">
        <v>16</v>
      </c>
      <c r="I1885" s="11" t="s">
        <v>23</v>
      </c>
      <c r="J1885" s="33" t="str">
        <f t="shared" si="58"/>
        <v>14-Oct-1989</v>
      </c>
      <c r="K1885" s="11">
        <f t="shared" si="59"/>
        <v>33</v>
      </c>
    </row>
    <row r="1886" spans="1:11" x14ac:dyDescent="0.25">
      <c r="A1886" s="11" t="s">
        <v>1917</v>
      </c>
      <c r="B1886" s="11">
        <v>2001</v>
      </c>
      <c r="C1886" s="11" t="s">
        <v>35</v>
      </c>
      <c r="D1886" s="29">
        <v>28</v>
      </c>
      <c r="E1886" s="11">
        <v>0</v>
      </c>
      <c r="F1886" s="20">
        <v>22097.62</v>
      </c>
      <c r="G1886" s="11" t="s">
        <v>12</v>
      </c>
      <c r="H1886" s="11" t="s">
        <v>16</v>
      </c>
      <c r="I1886" s="11" t="s">
        <v>42</v>
      </c>
      <c r="J1886" s="33" t="str">
        <f t="shared" si="58"/>
        <v>28-Aug-2001</v>
      </c>
      <c r="K1886" s="11">
        <f t="shared" si="59"/>
        <v>21</v>
      </c>
    </row>
    <row r="1887" spans="1:11" x14ac:dyDescent="0.25">
      <c r="A1887" s="11" t="s">
        <v>1918</v>
      </c>
      <c r="B1887" s="11">
        <v>1980</v>
      </c>
      <c r="C1887" s="11" t="s">
        <v>20</v>
      </c>
      <c r="D1887" s="29">
        <v>12</v>
      </c>
      <c r="E1887" s="11">
        <v>0</v>
      </c>
      <c r="F1887" s="20">
        <v>22144.03</v>
      </c>
      <c r="G1887" s="11" t="s">
        <v>11</v>
      </c>
      <c r="H1887" s="11" t="s">
        <v>11</v>
      </c>
      <c r="I1887" s="11" t="s">
        <v>42</v>
      </c>
      <c r="J1887" s="33" t="str">
        <f t="shared" si="58"/>
        <v>12-Sep-1980</v>
      </c>
      <c r="K1887" s="11">
        <f t="shared" si="59"/>
        <v>42</v>
      </c>
    </row>
    <row r="1888" spans="1:11" x14ac:dyDescent="0.25">
      <c r="A1888" s="11" t="s">
        <v>1919</v>
      </c>
      <c r="B1888" s="11">
        <v>1965</v>
      </c>
      <c r="C1888" s="11" t="s">
        <v>35</v>
      </c>
      <c r="D1888" s="29">
        <v>24</v>
      </c>
      <c r="E1888" s="11">
        <v>1</v>
      </c>
      <c r="F1888" s="20">
        <v>22192.44</v>
      </c>
      <c r="G1888" s="11" t="s">
        <v>12</v>
      </c>
      <c r="H1888" s="11" t="s">
        <v>16</v>
      </c>
      <c r="I1888" s="11" t="s">
        <v>13</v>
      </c>
      <c r="J1888" s="33" t="str">
        <f t="shared" si="58"/>
        <v>24-Aug-1965</v>
      </c>
      <c r="K1888" s="11">
        <f t="shared" si="59"/>
        <v>57</v>
      </c>
    </row>
    <row r="1889" spans="1:11" x14ac:dyDescent="0.25">
      <c r="A1889" s="11" t="s">
        <v>1920</v>
      </c>
      <c r="B1889" s="11">
        <v>1971</v>
      </c>
      <c r="C1889" s="11" t="s">
        <v>18</v>
      </c>
      <c r="D1889" s="29">
        <v>16</v>
      </c>
      <c r="E1889" s="11">
        <v>1</v>
      </c>
      <c r="F1889" s="20">
        <v>22218.11</v>
      </c>
      <c r="G1889" s="11" t="s">
        <v>11</v>
      </c>
      <c r="H1889" s="11" t="s">
        <v>12</v>
      </c>
      <c r="I1889" s="11" t="s">
        <v>13</v>
      </c>
      <c r="J1889" s="33" t="str">
        <f t="shared" si="58"/>
        <v>16-Jun-1971</v>
      </c>
      <c r="K1889" s="11">
        <f t="shared" si="59"/>
        <v>51</v>
      </c>
    </row>
    <row r="1890" spans="1:11" x14ac:dyDescent="0.25">
      <c r="A1890" s="11" t="s">
        <v>1921</v>
      </c>
      <c r="B1890" s="11">
        <v>1982</v>
      </c>
      <c r="C1890" s="11" t="s">
        <v>30</v>
      </c>
      <c r="D1890" s="29">
        <v>27</v>
      </c>
      <c r="E1890" s="11">
        <v>1</v>
      </c>
      <c r="F1890" s="20">
        <v>22331.57</v>
      </c>
      <c r="G1890" s="11" t="s">
        <v>11</v>
      </c>
      <c r="H1890" s="11" t="s">
        <v>12</v>
      </c>
      <c r="I1890" s="11" t="s">
        <v>247</v>
      </c>
      <c r="J1890" s="33" t="str">
        <f t="shared" si="58"/>
        <v>27-Dec-1982</v>
      </c>
      <c r="K1890" s="11">
        <f t="shared" si="59"/>
        <v>40</v>
      </c>
    </row>
    <row r="1891" spans="1:11" x14ac:dyDescent="0.25">
      <c r="A1891" s="11" t="s">
        <v>1922</v>
      </c>
      <c r="B1891" s="11">
        <v>1999</v>
      </c>
      <c r="C1891" s="11" t="s">
        <v>35</v>
      </c>
      <c r="D1891" s="29">
        <v>26</v>
      </c>
      <c r="E1891" s="11">
        <v>2</v>
      </c>
      <c r="F1891" s="20">
        <v>22395.74</v>
      </c>
      <c r="G1891" s="11" t="s">
        <v>12</v>
      </c>
      <c r="H1891" s="11" t="s">
        <v>11</v>
      </c>
      <c r="I1891" s="11" t="s">
        <v>247</v>
      </c>
      <c r="J1891" s="33" t="str">
        <f t="shared" si="58"/>
        <v>26-Aug-1999</v>
      </c>
      <c r="K1891" s="11">
        <f t="shared" si="59"/>
        <v>23</v>
      </c>
    </row>
    <row r="1892" spans="1:11" x14ac:dyDescent="0.25">
      <c r="A1892" s="11" t="s">
        <v>1923</v>
      </c>
      <c r="B1892" s="11">
        <v>1966</v>
      </c>
      <c r="C1892" s="11" t="s">
        <v>35</v>
      </c>
      <c r="D1892" s="29">
        <v>18</v>
      </c>
      <c r="E1892" s="11">
        <v>0</v>
      </c>
      <c r="F1892" s="20">
        <v>22412.65</v>
      </c>
      <c r="G1892" s="11" t="s">
        <v>12</v>
      </c>
      <c r="H1892" s="11" t="s">
        <v>12</v>
      </c>
      <c r="I1892" s="11" t="s">
        <v>276</v>
      </c>
      <c r="J1892" s="33" t="str">
        <f t="shared" si="58"/>
        <v>18-Aug-1966</v>
      </c>
      <c r="K1892" s="11">
        <f t="shared" si="59"/>
        <v>56</v>
      </c>
    </row>
    <row r="1893" spans="1:11" x14ac:dyDescent="0.25">
      <c r="A1893" s="11" t="s">
        <v>1924</v>
      </c>
      <c r="B1893" s="11">
        <v>1983</v>
      </c>
      <c r="C1893" s="11" t="s">
        <v>30</v>
      </c>
      <c r="D1893" s="29">
        <v>21</v>
      </c>
      <c r="E1893" s="11">
        <v>1</v>
      </c>
      <c r="F1893" s="20">
        <v>22462.04</v>
      </c>
      <c r="G1893" s="11" t="s">
        <v>12</v>
      </c>
      <c r="H1893" s="11" t="s">
        <v>16</v>
      </c>
      <c r="I1893" s="11" t="s">
        <v>166</v>
      </c>
      <c r="J1893" s="33" t="str">
        <f t="shared" si="58"/>
        <v>21-Dec-1983</v>
      </c>
      <c r="K1893" s="11">
        <f t="shared" si="59"/>
        <v>39</v>
      </c>
    </row>
    <row r="1894" spans="1:11" x14ac:dyDescent="0.25">
      <c r="A1894" s="11" t="s">
        <v>1925</v>
      </c>
      <c r="B1894" s="11">
        <v>1979</v>
      </c>
      <c r="C1894" s="11" t="s">
        <v>15</v>
      </c>
      <c r="D1894" s="29">
        <v>14</v>
      </c>
      <c r="E1894" s="11">
        <v>2</v>
      </c>
      <c r="F1894" s="20">
        <v>22478.6</v>
      </c>
      <c r="G1894" s="11" t="s">
        <v>12</v>
      </c>
      <c r="H1894" s="11" t="s">
        <v>11</v>
      </c>
      <c r="I1894" s="11" t="s">
        <v>42</v>
      </c>
      <c r="J1894" s="33" t="str">
        <f t="shared" si="58"/>
        <v>14-Nov-1979</v>
      </c>
      <c r="K1894" s="11">
        <f t="shared" si="59"/>
        <v>43</v>
      </c>
    </row>
    <row r="1895" spans="1:11" x14ac:dyDescent="0.25">
      <c r="A1895" s="11" t="s">
        <v>1926</v>
      </c>
      <c r="B1895" s="11">
        <v>2003</v>
      </c>
      <c r="C1895" s="11" t="s">
        <v>10</v>
      </c>
      <c r="D1895" s="29">
        <v>25</v>
      </c>
      <c r="E1895" s="11">
        <v>2</v>
      </c>
      <c r="F1895" s="20">
        <v>22493.66</v>
      </c>
      <c r="G1895" s="11" t="s">
        <v>11</v>
      </c>
      <c r="H1895" s="11" t="s">
        <v>16</v>
      </c>
      <c r="I1895" s="11" t="s">
        <v>23</v>
      </c>
      <c r="J1895" s="33" t="str">
        <f t="shared" si="58"/>
        <v>25-Jul-2003</v>
      </c>
      <c r="K1895" s="11">
        <f t="shared" si="59"/>
        <v>19</v>
      </c>
    </row>
    <row r="1896" spans="1:11" x14ac:dyDescent="0.25">
      <c r="A1896" s="11" t="s">
        <v>1927</v>
      </c>
      <c r="B1896" s="11">
        <v>1970</v>
      </c>
      <c r="C1896" s="11" t="s">
        <v>15</v>
      </c>
      <c r="D1896" s="29">
        <v>9</v>
      </c>
      <c r="E1896" s="11">
        <v>0</v>
      </c>
      <c r="F1896" s="20">
        <v>23045.57</v>
      </c>
      <c r="G1896" s="11" t="s">
        <v>11</v>
      </c>
      <c r="H1896" s="11" t="s">
        <v>11</v>
      </c>
      <c r="I1896" s="11" t="s">
        <v>247</v>
      </c>
      <c r="J1896" s="33" t="str">
        <f t="shared" si="58"/>
        <v>09-Nov-1970</v>
      </c>
      <c r="K1896" s="11">
        <f t="shared" si="59"/>
        <v>52</v>
      </c>
    </row>
    <row r="1897" spans="1:11" x14ac:dyDescent="0.25">
      <c r="A1897" s="11" t="s">
        <v>1928</v>
      </c>
      <c r="B1897" s="11">
        <v>1975</v>
      </c>
      <c r="C1897" s="11" t="s">
        <v>20</v>
      </c>
      <c r="D1897" s="29">
        <v>9</v>
      </c>
      <c r="E1897" s="11">
        <v>0</v>
      </c>
      <c r="F1897" s="20">
        <v>23065.42</v>
      </c>
      <c r="G1897" s="11" t="s">
        <v>11</v>
      </c>
      <c r="H1897" s="11" t="s">
        <v>11</v>
      </c>
      <c r="I1897" s="11" t="s">
        <v>13</v>
      </c>
      <c r="J1897" s="33" t="str">
        <f t="shared" si="58"/>
        <v>09-Sep-1975</v>
      </c>
      <c r="K1897" s="11">
        <f t="shared" si="59"/>
        <v>47</v>
      </c>
    </row>
    <row r="1898" spans="1:11" x14ac:dyDescent="0.25">
      <c r="A1898" s="11" t="s">
        <v>1929</v>
      </c>
      <c r="B1898" s="11">
        <v>2003</v>
      </c>
      <c r="C1898" s="11" t="s">
        <v>30</v>
      </c>
      <c r="D1898" s="29">
        <v>14</v>
      </c>
      <c r="E1898" s="11">
        <v>0</v>
      </c>
      <c r="F1898" s="20">
        <v>23082.959999999999</v>
      </c>
      <c r="G1898" s="11" t="s">
        <v>11</v>
      </c>
      <c r="H1898" s="11" t="s">
        <v>11</v>
      </c>
      <c r="I1898" s="11" t="s">
        <v>42</v>
      </c>
      <c r="J1898" s="33" t="str">
        <f t="shared" si="58"/>
        <v>14-Dec-2003</v>
      </c>
      <c r="K1898" s="11">
        <f t="shared" si="59"/>
        <v>19</v>
      </c>
    </row>
    <row r="1899" spans="1:11" x14ac:dyDescent="0.25">
      <c r="A1899" s="11" t="s">
        <v>1930</v>
      </c>
      <c r="B1899" s="11">
        <v>1997</v>
      </c>
      <c r="C1899" s="11" t="s">
        <v>35</v>
      </c>
      <c r="D1899" s="29">
        <v>7</v>
      </c>
      <c r="E1899" s="11">
        <v>2</v>
      </c>
      <c r="F1899" s="20">
        <v>23241.47</v>
      </c>
      <c r="G1899" s="11" t="s">
        <v>11</v>
      </c>
      <c r="H1899" s="11" t="s">
        <v>12</v>
      </c>
      <c r="I1899" s="11" t="s">
        <v>170</v>
      </c>
      <c r="J1899" s="33" t="str">
        <f t="shared" si="58"/>
        <v>07-Aug-1997</v>
      </c>
      <c r="K1899" s="11">
        <f t="shared" si="59"/>
        <v>25</v>
      </c>
    </row>
    <row r="1900" spans="1:11" x14ac:dyDescent="0.25">
      <c r="A1900" s="11" t="s">
        <v>1931</v>
      </c>
      <c r="B1900" s="11">
        <v>1969</v>
      </c>
      <c r="C1900" s="11" t="s">
        <v>15</v>
      </c>
      <c r="D1900" s="29">
        <v>14</v>
      </c>
      <c r="E1900" s="11">
        <v>1</v>
      </c>
      <c r="F1900" s="20">
        <v>23244.79</v>
      </c>
      <c r="G1900" s="11" t="s">
        <v>11</v>
      </c>
      <c r="H1900" s="11" t="s">
        <v>12</v>
      </c>
      <c r="I1900" s="11" t="s">
        <v>13</v>
      </c>
      <c r="J1900" s="33" t="str">
        <f t="shared" si="58"/>
        <v>14-Nov-1969</v>
      </c>
      <c r="K1900" s="11">
        <f t="shared" si="59"/>
        <v>53</v>
      </c>
    </row>
    <row r="1901" spans="1:11" x14ac:dyDescent="0.25">
      <c r="A1901" s="11" t="s">
        <v>1932</v>
      </c>
      <c r="B1901" s="11">
        <v>1994</v>
      </c>
      <c r="C1901" s="11" t="s">
        <v>37</v>
      </c>
      <c r="D1901" s="29">
        <v>3</v>
      </c>
      <c r="E1901" s="11">
        <v>1</v>
      </c>
      <c r="F1901" s="20">
        <v>23288.93</v>
      </c>
      <c r="G1901" s="11" t="s">
        <v>11</v>
      </c>
      <c r="H1901" s="11" t="s">
        <v>12</v>
      </c>
      <c r="I1901" s="11" t="s">
        <v>247</v>
      </c>
      <c r="J1901" s="33" t="str">
        <f t="shared" si="58"/>
        <v>03-Oct-1994</v>
      </c>
      <c r="K1901" s="11">
        <f t="shared" si="59"/>
        <v>28</v>
      </c>
    </row>
    <row r="1902" spans="1:11" x14ac:dyDescent="0.25">
      <c r="A1902" s="11" t="s">
        <v>1933</v>
      </c>
      <c r="B1902" s="11">
        <v>1973</v>
      </c>
      <c r="C1902" s="11" t="s">
        <v>37</v>
      </c>
      <c r="D1902" s="29">
        <v>22</v>
      </c>
      <c r="E1902" s="11">
        <v>2</v>
      </c>
      <c r="F1902" s="20">
        <v>23306.55</v>
      </c>
      <c r="G1902" s="11" t="s">
        <v>11</v>
      </c>
      <c r="H1902" s="11" t="s">
        <v>11</v>
      </c>
      <c r="I1902" s="11" t="s">
        <v>42</v>
      </c>
      <c r="J1902" s="33" t="str">
        <f t="shared" si="58"/>
        <v>22-Oct-1973</v>
      </c>
      <c r="K1902" s="11">
        <f t="shared" si="59"/>
        <v>49</v>
      </c>
    </row>
    <row r="1903" spans="1:11" x14ac:dyDescent="0.25">
      <c r="A1903" s="11" t="s">
        <v>1934</v>
      </c>
      <c r="B1903" s="11">
        <v>1975</v>
      </c>
      <c r="C1903" s="11" t="s">
        <v>15</v>
      </c>
      <c r="D1903" s="29">
        <v>13</v>
      </c>
      <c r="E1903" s="11">
        <v>1</v>
      </c>
      <c r="F1903" s="20">
        <v>23401.31</v>
      </c>
      <c r="G1903" s="11" t="s">
        <v>11</v>
      </c>
      <c r="H1903" s="11" t="s">
        <v>12</v>
      </c>
      <c r="I1903" s="11" t="s">
        <v>247</v>
      </c>
      <c r="J1903" s="33" t="str">
        <f t="shared" si="58"/>
        <v>13-Nov-1975</v>
      </c>
      <c r="K1903" s="11">
        <f t="shared" si="59"/>
        <v>47</v>
      </c>
    </row>
    <row r="1904" spans="1:11" x14ac:dyDescent="0.25">
      <c r="A1904" s="11" t="s">
        <v>1935</v>
      </c>
      <c r="B1904" s="11">
        <v>1983</v>
      </c>
      <c r="C1904" s="11" t="s">
        <v>35</v>
      </c>
      <c r="D1904" s="29">
        <v>26</v>
      </c>
      <c r="E1904" s="11">
        <v>2</v>
      </c>
      <c r="F1904" s="20">
        <v>23563.02</v>
      </c>
      <c r="G1904" s="11" t="s">
        <v>11</v>
      </c>
      <c r="H1904" s="11" t="s">
        <v>11</v>
      </c>
      <c r="I1904" s="11" t="s">
        <v>13</v>
      </c>
      <c r="J1904" s="33" t="str">
        <f t="shared" si="58"/>
        <v>26-Aug-1983</v>
      </c>
      <c r="K1904" s="11">
        <f t="shared" si="59"/>
        <v>39</v>
      </c>
    </row>
    <row r="1905" spans="1:11" x14ac:dyDescent="0.25">
      <c r="A1905" s="11" t="s">
        <v>1936</v>
      </c>
      <c r="B1905" s="11">
        <v>1974</v>
      </c>
      <c r="C1905" s="11" t="s">
        <v>18</v>
      </c>
      <c r="D1905" s="29">
        <v>2</v>
      </c>
      <c r="E1905" s="11">
        <v>1</v>
      </c>
      <c r="F1905" s="20">
        <v>23568.27</v>
      </c>
      <c r="G1905" s="11" t="s">
        <v>11</v>
      </c>
      <c r="H1905" s="11" t="s">
        <v>11</v>
      </c>
      <c r="I1905" s="11" t="s">
        <v>42</v>
      </c>
      <c r="J1905" s="33" t="str">
        <f t="shared" si="58"/>
        <v>02-Jun-1974</v>
      </c>
      <c r="K1905" s="11">
        <f t="shared" si="59"/>
        <v>49</v>
      </c>
    </row>
    <row r="1906" spans="1:11" x14ac:dyDescent="0.25">
      <c r="A1906" s="11" t="s">
        <v>1937</v>
      </c>
      <c r="B1906" s="11">
        <v>1973</v>
      </c>
      <c r="C1906" s="11" t="s">
        <v>18</v>
      </c>
      <c r="D1906" s="29">
        <v>27</v>
      </c>
      <c r="E1906" s="11">
        <v>2</v>
      </c>
      <c r="F1906" s="20">
        <v>23807.24</v>
      </c>
      <c r="G1906" s="11" t="s">
        <v>11</v>
      </c>
      <c r="H1906" s="11" t="s">
        <v>12</v>
      </c>
      <c r="I1906" s="11" t="s">
        <v>23</v>
      </c>
      <c r="J1906" s="33" t="str">
        <f t="shared" si="58"/>
        <v>27-Jun-1973</v>
      </c>
      <c r="K1906" s="11">
        <f t="shared" si="59"/>
        <v>49</v>
      </c>
    </row>
    <row r="1907" spans="1:11" x14ac:dyDescent="0.25">
      <c r="A1907" s="11" t="s">
        <v>1938</v>
      </c>
      <c r="B1907" s="11">
        <v>1970</v>
      </c>
      <c r="C1907" s="11" t="s">
        <v>35</v>
      </c>
      <c r="D1907" s="29">
        <v>8</v>
      </c>
      <c r="E1907" s="11">
        <v>1</v>
      </c>
      <c r="F1907" s="20">
        <v>23887.66</v>
      </c>
      <c r="G1907" s="11" t="s">
        <v>11</v>
      </c>
      <c r="H1907" s="11" t="s">
        <v>12</v>
      </c>
      <c r="I1907" s="11" t="s">
        <v>23</v>
      </c>
      <c r="J1907" s="33" t="str">
        <f t="shared" si="58"/>
        <v>08-Aug-1970</v>
      </c>
      <c r="K1907" s="11">
        <f t="shared" si="59"/>
        <v>52</v>
      </c>
    </row>
    <row r="1908" spans="1:11" x14ac:dyDescent="0.25">
      <c r="A1908" s="11" t="s">
        <v>1939</v>
      </c>
      <c r="B1908" s="11">
        <v>1971</v>
      </c>
      <c r="C1908" s="11" t="s">
        <v>10</v>
      </c>
      <c r="D1908" s="29">
        <v>10</v>
      </c>
      <c r="E1908" s="11">
        <v>2</v>
      </c>
      <c r="F1908" s="20">
        <v>23967.38</v>
      </c>
      <c r="G1908" s="11" t="s">
        <v>11</v>
      </c>
      <c r="H1908" s="11" t="s">
        <v>11</v>
      </c>
      <c r="I1908" s="11" t="s">
        <v>23</v>
      </c>
      <c r="J1908" s="33" t="str">
        <f t="shared" si="58"/>
        <v>10-Jul-1971</v>
      </c>
      <c r="K1908" s="11">
        <f t="shared" si="59"/>
        <v>51</v>
      </c>
    </row>
    <row r="1909" spans="1:11" x14ac:dyDescent="0.25">
      <c r="A1909" s="11" t="s">
        <v>1940</v>
      </c>
      <c r="B1909" s="11">
        <v>2003</v>
      </c>
      <c r="C1909" s="11" t="s">
        <v>30</v>
      </c>
      <c r="D1909" s="29">
        <v>30</v>
      </c>
      <c r="E1909" s="11">
        <v>2</v>
      </c>
      <c r="F1909" s="20">
        <v>24059.68</v>
      </c>
      <c r="G1909" s="11" t="s">
        <v>11</v>
      </c>
      <c r="H1909" s="11" t="s">
        <v>11</v>
      </c>
      <c r="I1909" s="11" t="s">
        <v>23</v>
      </c>
      <c r="J1909" s="33" t="str">
        <f t="shared" si="58"/>
        <v>30-Dec-2003</v>
      </c>
      <c r="K1909" s="11">
        <f t="shared" si="59"/>
        <v>19</v>
      </c>
    </row>
    <row r="1910" spans="1:11" x14ac:dyDescent="0.25">
      <c r="A1910" s="11" t="s">
        <v>1941</v>
      </c>
      <c r="B1910" s="11">
        <v>1973</v>
      </c>
      <c r="C1910" s="11" t="s">
        <v>18</v>
      </c>
      <c r="D1910" s="29">
        <v>13</v>
      </c>
      <c r="E1910" s="11">
        <v>3</v>
      </c>
      <c r="F1910" s="20">
        <v>24106.91</v>
      </c>
      <c r="G1910" s="11" t="s">
        <v>11</v>
      </c>
      <c r="H1910" s="11" t="s">
        <v>11</v>
      </c>
      <c r="I1910" s="11" t="s">
        <v>247</v>
      </c>
      <c r="J1910" s="33" t="str">
        <f t="shared" si="58"/>
        <v>13-Jun-1973</v>
      </c>
      <c r="K1910" s="11">
        <f t="shared" si="59"/>
        <v>49</v>
      </c>
    </row>
    <row r="1911" spans="1:11" x14ac:dyDescent="0.25">
      <c r="A1911" s="11" t="s">
        <v>1942</v>
      </c>
      <c r="B1911" s="11">
        <v>1974</v>
      </c>
      <c r="C1911" s="11" t="s">
        <v>20</v>
      </c>
      <c r="D1911" s="29">
        <v>10</v>
      </c>
      <c r="E1911" s="11">
        <v>3</v>
      </c>
      <c r="F1911" s="20">
        <v>24180.93</v>
      </c>
      <c r="G1911" s="11" t="s">
        <v>11</v>
      </c>
      <c r="H1911" s="11" t="s">
        <v>16</v>
      </c>
      <c r="I1911" s="11" t="s">
        <v>13</v>
      </c>
      <c r="J1911" s="33" t="str">
        <f t="shared" si="58"/>
        <v>10-Sep-1974</v>
      </c>
      <c r="K1911" s="11">
        <f t="shared" si="59"/>
        <v>48</v>
      </c>
    </row>
    <row r="1912" spans="1:11" x14ac:dyDescent="0.25">
      <c r="A1912" s="11" t="s">
        <v>1943</v>
      </c>
      <c r="B1912" s="11">
        <v>1964</v>
      </c>
      <c r="C1912" s="11" t="s">
        <v>30</v>
      </c>
      <c r="D1912" s="29">
        <v>16</v>
      </c>
      <c r="E1912" s="11">
        <v>0</v>
      </c>
      <c r="F1912" s="20">
        <v>24227.34</v>
      </c>
      <c r="G1912" s="11" t="s">
        <v>11</v>
      </c>
      <c r="H1912" s="11" t="s">
        <v>16</v>
      </c>
      <c r="I1912" s="11" t="s">
        <v>13</v>
      </c>
      <c r="J1912" s="33" t="str">
        <f t="shared" si="58"/>
        <v>16-Dec-1964</v>
      </c>
      <c r="K1912" s="11">
        <f t="shared" si="59"/>
        <v>58</v>
      </c>
    </row>
    <row r="1913" spans="1:11" x14ac:dyDescent="0.25">
      <c r="A1913" s="11" t="s">
        <v>1944</v>
      </c>
      <c r="B1913" s="11">
        <v>2004</v>
      </c>
      <c r="C1913" s="11" t="s">
        <v>35</v>
      </c>
      <c r="D1913" s="29">
        <v>3</v>
      </c>
      <c r="E1913" s="11">
        <v>0</v>
      </c>
      <c r="F1913" s="20">
        <v>24294.02</v>
      </c>
      <c r="G1913" s="11" t="s">
        <v>11</v>
      </c>
      <c r="H1913" s="11" t="s">
        <v>16</v>
      </c>
      <c r="I1913" s="11" t="s">
        <v>42</v>
      </c>
      <c r="J1913" s="33" t="str">
        <f t="shared" si="58"/>
        <v>03-Aug-2004</v>
      </c>
      <c r="K1913" s="11">
        <f t="shared" si="59"/>
        <v>18</v>
      </c>
    </row>
    <row r="1914" spans="1:11" x14ac:dyDescent="0.25">
      <c r="A1914" s="11" t="s">
        <v>1945</v>
      </c>
      <c r="B1914" s="11">
        <v>1999</v>
      </c>
      <c r="C1914" s="11" t="s">
        <v>37</v>
      </c>
      <c r="D1914" s="29">
        <v>7</v>
      </c>
      <c r="E1914" s="11">
        <v>0</v>
      </c>
      <c r="F1914" s="20">
        <v>24387.74</v>
      </c>
      <c r="G1914" s="11" t="s">
        <v>11</v>
      </c>
      <c r="H1914" s="11" t="s">
        <v>16</v>
      </c>
      <c r="I1914" s="11" t="s">
        <v>42</v>
      </c>
      <c r="J1914" s="33" t="str">
        <f t="shared" si="58"/>
        <v>07-Oct-1999</v>
      </c>
      <c r="K1914" s="11">
        <f t="shared" si="59"/>
        <v>23</v>
      </c>
    </row>
    <row r="1915" spans="1:11" x14ac:dyDescent="0.25">
      <c r="A1915" s="11" t="s">
        <v>1946</v>
      </c>
      <c r="B1915" s="11">
        <v>1970</v>
      </c>
      <c r="C1915" s="11" t="s">
        <v>15</v>
      </c>
      <c r="D1915" s="29">
        <v>30</v>
      </c>
      <c r="E1915" s="11">
        <v>0</v>
      </c>
      <c r="F1915" s="20">
        <v>24393.62</v>
      </c>
      <c r="G1915" s="11" t="s">
        <v>11</v>
      </c>
      <c r="H1915" s="11" t="s">
        <v>12</v>
      </c>
      <c r="I1915" s="11" t="s">
        <v>23</v>
      </c>
      <c r="J1915" s="33" t="str">
        <f t="shared" si="58"/>
        <v>30-Nov-1970</v>
      </c>
      <c r="K1915" s="11">
        <f t="shared" si="59"/>
        <v>52</v>
      </c>
    </row>
    <row r="1916" spans="1:11" x14ac:dyDescent="0.25">
      <c r="A1916" s="11" t="s">
        <v>1947</v>
      </c>
      <c r="B1916" s="11">
        <v>1968</v>
      </c>
      <c r="C1916" s="11" t="s">
        <v>10</v>
      </c>
      <c r="D1916" s="29">
        <v>6</v>
      </c>
      <c r="E1916" s="11">
        <v>0</v>
      </c>
      <c r="F1916" s="20">
        <v>24476.48</v>
      </c>
      <c r="G1916" s="11" t="s">
        <v>11</v>
      </c>
      <c r="H1916" s="11" t="s">
        <v>11</v>
      </c>
      <c r="I1916" s="11" t="s">
        <v>23</v>
      </c>
      <c r="J1916" s="33" t="str">
        <f t="shared" si="58"/>
        <v>06-Jul-1968</v>
      </c>
      <c r="K1916" s="11">
        <f t="shared" si="59"/>
        <v>54</v>
      </c>
    </row>
    <row r="1917" spans="1:11" x14ac:dyDescent="0.25">
      <c r="A1917" s="11" t="s">
        <v>1948</v>
      </c>
      <c r="B1917" s="11">
        <v>1961</v>
      </c>
      <c r="C1917" s="11" t="s">
        <v>37</v>
      </c>
      <c r="D1917" s="29">
        <v>21</v>
      </c>
      <c r="E1917" s="11">
        <v>0</v>
      </c>
      <c r="F1917" s="20">
        <v>24513.09</v>
      </c>
      <c r="G1917" s="11" t="s">
        <v>11</v>
      </c>
      <c r="H1917" s="11" t="s">
        <v>11</v>
      </c>
      <c r="I1917" s="11" t="s">
        <v>13</v>
      </c>
      <c r="J1917" s="33" t="str">
        <f t="shared" si="58"/>
        <v>21-Oct-1961</v>
      </c>
      <c r="K1917" s="11">
        <f t="shared" si="59"/>
        <v>61</v>
      </c>
    </row>
    <row r="1918" spans="1:11" x14ac:dyDescent="0.25">
      <c r="A1918" s="11" t="s">
        <v>1949</v>
      </c>
      <c r="B1918" s="11">
        <v>1972</v>
      </c>
      <c r="C1918" s="11" t="s">
        <v>20</v>
      </c>
      <c r="D1918" s="29">
        <v>14</v>
      </c>
      <c r="E1918" s="11">
        <v>1</v>
      </c>
      <c r="F1918" s="20">
        <v>24520.26</v>
      </c>
      <c r="G1918" s="11" t="s">
        <v>11</v>
      </c>
      <c r="H1918" s="11" t="s">
        <v>12</v>
      </c>
      <c r="I1918" s="11" t="s">
        <v>42</v>
      </c>
      <c r="J1918" s="33" t="str">
        <f t="shared" si="58"/>
        <v>14-Sep-1972</v>
      </c>
      <c r="K1918" s="11">
        <f t="shared" si="59"/>
        <v>50</v>
      </c>
    </row>
    <row r="1919" spans="1:11" x14ac:dyDescent="0.25">
      <c r="A1919" s="11" t="s">
        <v>1950</v>
      </c>
      <c r="B1919" s="11">
        <v>1975</v>
      </c>
      <c r="C1919" s="11" t="s">
        <v>18</v>
      </c>
      <c r="D1919" s="29">
        <v>13</v>
      </c>
      <c r="E1919" s="11">
        <v>2</v>
      </c>
      <c r="F1919" s="20">
        <v>24535.7</v>
      </c>
      <c r="G1919" s="11" t="s">
        <v>11</v>
      </c>
      <c r="H1919" s="11" t="s">
        <v>11</v>
      </c>
      <c r="I1919" s="11" t="s">
        <v>23</v>
      </c>
      <c r="J1919" s="33" t="str">
        <f t="shared" si="58"/>
        <v>13-Jun-1975</v>
      </c>
      <c r="K1919" s="11">
        <f t="shared" si="59"/>
        <v>47</v>
      </c>
    </row>
    <row r="1920" spans="1:11" x14ac:dyDescent="0.25">
      <c r="A1920" s="11" t="s">
        <v>1951</v>
      </c>
      <c r="B1920" s="11">
        <v>1976</v>
      </c>
      <c r="C1920" s="11" t="s">
        <v>37</v>
      </c>
      <c r="D1920" s="29">
        <v>12</v>
      </c>
      <c r="E1920" s="11">
        <v>0</v>
      </c>
      <c r="F1920" s="20">
        <v>24603.05</v>
      </c>
      <c r="G1920" s="11" t="s">
        <v>11</v>
      </c>
      <c r="H1920" s="11" t="s">
        <v>11</v>
      </c>
      <c r="I1920" s="11" t="s">
        <v>42</v>
      </c>
      <c r="J1920" s="33" t="str">
        <f t="shared" si="58"/>
        <v>12-Oct-1976</v>
      </c>
      <c r="K1920" s="11">
        <f t="shared" si="59"/>
        <v>46</v>
      </c>
    </row>
    <row r="1921" spans="1:11" x14ac:dyDescent="0.25">
      <c r="A1921" s="11" t="s">
        <v>1952</v>
      </c>
      <c r="B1921" s="11">
        <v>1970</v>
      </c>
      <c r="C1921" s="11" t="s">
        <v>18</v>
      </c>
      <c r="D1921" s="29">
        <v>12</v>
      </c>
      <c r="E1921" s="11">
        <v>2</v>
      </c>
      <c r="F1921" s="20">
        <v>24667.42</v>
      </c>
      <c r="G1921" s="11" t="s">
        <v>11</v>
      </c>
      <c r="H1921" s="11" t="s">
        <v>12</v>
      </c>
      <c r="I1921" s="11" t="s">
        <v>13</v>
      </c>
      <c r="J1921" s="33" t="str">
        <f t="shared" si="58"/>
        <v>12-Jun-1970</v>
      </c>
      <c r="K1921" s="11">
        <f t="shared" si="59"/>
        <v>52</v>
      </c>
    </row>
    <row r="1922" spans="1:11" x14ac:dyDescent="0.25">
      <c r="A1922" s="11" t="s">
        <v>1953</v>
      </c>
      <c r="B1922" s="11">
        <v>1996</v>
      </c>
      <c r="C1922" s="11" t="s">
        <v>35</v>
      </c>
      <c r="D1922" s="29">
        <v>28</v>
      </c>
      <c r="E1922" s="11">
        <v>4</v>
      </c>
      <c r="F1922" s="20">
        <v>24671.66</v>
      </c>
      <c r="G1922" s="11" t="s">
        <v>11</v>
      </c>
      <c r="H1922" s="11" t="s">
        <v>16</v>
      </c>
      <c r="I1922" s="11" t="s">
        <v>247</v>
      </c>
      <c r="J1922" s="33" t="str">
        <f t="shared" ref="J1922:J1985" si="60">TEXT(CONCATENATE(D1922,C1922,B1922,),"DD-MMM-YYYY")</f>
        <v>28-Aug-1996</v>
      </c>
      <c r="K1922" s="11">
        <f t="shared" si="59"/>
        <v>26</v>
      </c>
    </row>
    <row r="1923" spans="1:11" x14ac:dyDescent="0.25">
      <c r="A1923" s="11" t="s">
        <v>1954</v>
      </c>
      <c r="B1923" s="11">
        <v>1992</v>
      </c>
      <c r="C1923" s="11" t="s">
        <v>37</v>
      </c>
      <c r="D1923" s="29">
        <v>11</v>
      </c>
      <c r="E1923" s="11">
        <v>0</v>
      </c>
      <c r="F1923" s="20">
        <v>24795.040000000001</v>
      </c>
      <c r="G1923" s="11" t="s">
        <v>11</v>
      </c>
      <c r="H1923" s="11" t="s">
        <v>12</v>
      </c>
      <c r="I1923" s="11" t="s">
        <v>42</v>
      </c>
      <c r="J1923" s="33" t="str">
        <f t="shared" si="60"/>
        <v>11-Oct-1992</v>
      </c>
      <c r="K1923" s="11">
        <f t="shared" ref="K1923:K1986" si="61">DATEDIF(J1923, "2023-06-08", "Y")</f>
        <v>30</v>
      </c>
    </row>
    <row r="1924" spans="1:11" x14ac:dyDescent="0.25">
      <c r="A1924" s="11" t="s">
        <v>1955</v>
      </c>
      <c r="B1924" s="11">
        <v>1994</v>
      </c>
      <c r="C1924" s="11" t="s">
        <v>20</v>
      </c>
      <c r="D1924" s="29">
        <v>9</v>
      </c>
      <c r="E1924" s="11">
        <v>0</v>
      </c>
      <c r="F1924" s="20">
        <v>24817.25</v>
      </c>
      <c r="G1924" s="11" t="s">
        <v>11</v>
      </c>
      <c r="H1924" s="11" t="s">
        <v>11</v>
      </c>
      <c r="I1924" s="11" t="s">
        <v>42</v>
      </c>
      <c r="J1924" s="33" t="str">
        <f t="shared" si="60"/>
        <v>09-Sep-1994</v>
      </c>
      <c r="K1924" s="11">
        <f t="shared" si="61"/>
        <v>28</v>
      </c>
    </row>
    <row r="1925" spans="1:11" x14ac:dyDescent="0.25">
      <c r="A1925" s="11" t="s">
        <v>1956</v>
      </c>
      <c r="B1925" s="11">
        <v>1995</v>
      </c>
      <c r="C1925" s="11" t="s">
        <v>18</v>
      </c>
      <c r="D1925" s="29">
        <v>10</v>
      </c>
      <c r="E1925" s="11">
        <v>0</v>
      </c>
      <c r="F1925" s="20">
        <v>24863.25</v>
      </c>
      <c r="G1925" s="11" t="s">
        <v>11</v>
      </c>
      <c r="H1925" s="11" t="s">
        <v>12</v>
      </c>
      <c r="I1925" s="11" t="s">
        <v>42</v>
      </c>
      <c r="J1925" s="33" t="str">
        <f t="shared" si="60"/>
        <v>10-Jun-1995</v>
      </c>
      <c r="K1925" s="11">
        <f t="shared" si="61"/>
        <v>27</v>
      </c>
    </row>
    <row r="1926" spans="1:11" x14ac:dyDescent="0.25">
      <c r="A1926" s="11" t="s">
        <v>1957</v>
      </c>
      <c r="B1926" s="11">
        <v>1970</v>
      </c>
      <c r="C1926" s="11" t="s">
        <v>15</v>
      </c>
      <c r="D1926" s="29">
        <v>26</v>
      </c>
      <c r="E1926" s="11">
        <v>3</v>
      </c>
      <c r="F1926" s="20">
        <v>24869.84</v>
      </c>
      <c r="G1926" s="11" t="s">
        <v>11</v>
      </c>
      <c r="H1926" s="11" t="s">
        <v>11</v>
      </c>
      <c r="I1926" s="11" t="s">
        <v>168</v>
      </c>
      <c r="J1926" s="33" t="str">
        <f t="shared" si="60"/>
        <v>26-Nov-1970</v>
      </c>
      <c r="K1926" s="11">
        <f t="shared" si="61"/>
        <v>52</v>
      </c>
    </row>
    <row r="1927" spans="1:11" x14ac:dyDescent="0.25">
      <c r="A1927" s="11" t="s">
        <v>1958</v>
      </c>
      <c r="B1927" s="11">
        <v>1969</v>
      </c>
      <c r="C1927" s="11" t="s">
        <v>10</v>
      </c>
      <c r="D1927" s="29">
        <v>23</v>
      </c>
      <c r="E1927" s="11">
        <v>3</v>
      </c>
      <c r="F1927" s="20">
        <v>24873.38</v>
      </c>
      <c r="G1927" s="11" t="s">
        <v>11</v>
      </c>
      <c r="H1927" s="11" t="s">
        <v>16</v>
      </c>
      <c r="I1927" s="11" t="s">
        <v>247</v>
      </c>
      <c r="J1927" s="33" t="str">
        <f t="shared" si="60"/>
        <v>23-Jul-1969</v>
      </c>
      <c r="K1927" s="11">
        <f t="shared" si="61"/>
        <v>53</v>
      </c>
    </row>
    <row r="1928" spans="1:11" x14ac:dyDescent="0.25">
      <c r="A1928" s="11" t="s">
        <v>1959</v>
      </c>
      <c r="B1928" s="11">
        <v>1987</v>
      </c>
      <c r="C1928" s="11" t="s">
        <v>18</v>
      </c>
      <c r="D1928" s="29">
        <v>14</v>
      </c>
      <c r="E1928" s="11">
        <v>2</v>
      </c>
      <c r="F1928" s="20">
        <v>24915.05</v>
      </c>
      <c r="G1928" s="11" t="s">
        <v>11</v>
      </c>
      <c r="H1928" s="11" t="s">
        <v>16</v>
      </c>
      <c r="I1928" s="11" t="s">
        <v>247</v>
      </c>
      <c r="J1928" s="33" t="str">
        <f t="shared" si="60"/>
        <v>14-Jun-1987</v>
      </c>
      <c r="K1928" s="11">
        <f t="shared" si="61"/>
        <v>35</v>
      </c>
    </row>
    <row r="1929" spans="1:11" x14ac:dyDescent="0.25">
      <c r="A1929" s="11" t="s">
        <v>1960</v>
      </c>
      <c r="B1929" s="11">
        <v>1975</v>
      </c>
      <c r="C1929" s="11" t="s">
        <v>15</v>
      </c>
      <c r="D1929" s="29">
        <v>14</v>
      </c>
      <c r="E1929" s="11">
        <v>3</v>
      </c>
      <c r="F1929" s="20">
        <v>24915.22</v>
      </c>
      <c r="G1929" s="11" t="s">
        <v>11</v>
      </c>
      <c r="H1929" s="11" t="s">
        <v>12</v>
      </c>
      <c r="I1929" s="11" t="s">
        <v>23</v>
      </c>
      <c r="J1929" s="33" t="str">
        <f t="shared" si="60"/>
        <v>14-Nov-1975</v>
      </c>
      <c r="K1929" s="11">
        <f t="shared" si="61"/>
        <v>47</v>
      </c>
    </row>
    <row r="1930" spans="1:11" x14ac:dyDescent="0.25">
      <c r="A1930" s="11" t="s">
        <v>1961</v>
      </c>
      <c r="B1930" s="11">
        <v>1995</v>
      </c>
      <c r="C1930" s="11" t="s">
        <v>30</v>
      </c>
      <c r="D1930" s="29">
        <v>4</v>
      </c>
      <c r="E1930" s="11">
        <v>0</v>
      </c>
      <c r="F1930" s="20">
        <v>25075.97</v>
      </c>
      <c r="G1930" s="11" t="s">
        <v>11</v>
      </c>
      <c r="H1930" s="11" t="s">
        <v>11</v>
      </c>
      <c r="I1930" s="11" t="s">
        <v>42</v>
      </c>
      <c r="J1930" s="33" t="str">
        <f t="shared" si="60"/>
        <v>04-Dec-1995</v>
      </c>
      <c r="K1930" s="11">
        <f t="shared" si="61"/>
        <v>27</v>
      </c>
    </row>
    <row r="1931" spans="1:11" x14ac:dyDescent="0.25">
      <c r="A1931" s="11" t="s">
        <v>1962</v>
      </c>
      <c r="B1931" s="11">
        <v>1998</v>
      </c>
      <c r="C1931" s="11" t="s">
        <v>18</v>
      </c>
      <c r="D1931" s="29">
        <v>14</v>
      </c>
      <c r="E1931" s="11">
        <v>0</v>
      </c>
      <c r="F1931" s="20">
        <v>25081.77</v>
      </c>
      <c r="G1931" s="11" t="s">
        <v>11</v>
      </c>
      <c r="H1931" s="11" t="s">
        <v>11</v>
      </c>
      <c r="I1931" s="11" t="s">
        <v>13</v>
      </c>
      <c r="J1931" s="33" t="str">
        <f t="shared" si="60"/>
        <v>14-Jun-1998</v>
      </c>
      <c r="K1931" s="11">
        <f t="shared" si="61"/>
        <v>24</v>
      </c>
    </row>
    <row r="1932" spans="1:11" x14ac:dyDescent="0.25">
      <c r="A1932" s="11" t="s">
        <v>1963</v>
      </c>
      <c r="B1932" s="11">
        <v>1998</v>
      </c>
      <c r="C1932" s="11" t="s">
        <v>15</v>
      </c>
      <c r="D1932" s="29">
        <v>24</v>
      </c>
      <c r="E1932" s="11">
        <v>0</v>
      </c>
      <c r="F1932" s="20">
        <v>25127.22</v>
      </c>
      <c r="G1932" s="11" t="s">
        <v>11</v>
      </c>
      <c r="H1932" s="11" t="s">
        <v>12</v>
      </c>
      <c r="I1932" s="11" t="s">
        <v>42</v>
      </c>
      <c r="J1932" s="33" t="str">
        <f t="shared" si="60"/>
        <v>24-Nov-1998</v>
      </c>
      <c r="K1932" s="11">
        <f t="shared" si="61"/>
        <v>24</v>
      </c>
    </row>
    <row r="1933" spans="1:11" x14ac:dyDescent="0.25">
      <c r="A1933" s="11" t="s">
        <v>1964</v>
      </c>
      <c r="B1933" s="11">
        <v>1975</v>
      </c>
      <c r="C1933" s="11" t="s">
        <v>30</v>
      </c>
      <c r="D1933" s="29">
        <v>14</v>
      </c>
      <c r="E1933" s="11">
        <v>3</v>
      </c>
      <c r="F1933" s="20">
        <v>25309.49</v>
      </c>
      <c r="G1933" s="11" t="s">
        <v>11</v>
      </c>
      <c r="H1933" s="11" t="s">
        <v>16</v>
      </c>
      <c r="I1933" s="11" t="s">
        <v>42</v>
      </c>
      <c r="J1933" s="33" t="str">
        <f t="shared" si="60"/>
        <v>14-Dec-1975</v>
      </c>
      <c r="K1933" s="11">
        <f t="shared" si="61"/>
        <v>47</v>
      </c>
    </row>
    <row r="1934" spans="1:11" x14ac:dyDescent="0.25">
      <c r="A1934" s="11" t="s">
        <v>1965</v>
      </c>
      <c r="B1934" s="11">
        <v>1972</v>
      </c>
      <c r="C1934" s="11" t="s">
        <v>20</v>
      </c>
      <c r="D1934" s="29">
        <v>26</v>
      </c>
      <c r="E1934" s="11">
        <v>2</v>
      </c>
      <c r="F1934" s="20">
        <v>25333.33</v>
      </c>
      <c r="G1934" s="11" t="s">
        <v>11</v>
      </c>
      <c r="H1934" s="11" t="s">
        <v>11</v>
      </c>
      <c r="I1934" s="11" t="s">
        <v>356</v>
      </c>
      <c r="J1934" s="33" t="str">
        <f t="shared" si="60"/>
        <v>26-Sep-1972</v>
      </c>
      <c r="K1934" s="11">
        <f t="shared" si="61"/>
        <v>50</v>
      </c>
    </row>
    <row r="1935" spans="1:11" x14ac:dyDescent="0.25">
      <c r="A1935" s="11" t="s">
        <v>1966</v>
      </c>
      <c r="B1935" s="11">
        <v>1968</v>
      </c>
      <c r="C1935" s="11" t="s">
        <v>35</v>
      </c>
      <c r="D1935" s="29">
        <v>22</v>
      </c>
      <c r="E1935" s="11">
        <v>3</v>
      </c>
      <c r="F1935" s="20">
        <v>25382.3</v>
      </c>
      <c r="G1935" s="11" t="s">
        <v>11</v>
      </c>
      <c r="H1935" s="11" t="s">
        <v>11</v>
      </c>
      <c r="I1935" s="11" t="s">
        <v>42</v>
      </c>
      <c r="J1935" s="33" t="str">
        <f t="shared" si="60"/>
        <v>22-Aug-1968</v>
      </c>
      <c r="K1935" s="11">
        <f t="shared" si="61"/>
        <v>54</v>
      </c>
    </row>
    <row r="1936" spans="1:11" x14ac:dyDescent="0.25">
      <c r="A1936" s="11" t="s">
        <v>1967</v>
      </c>
      <c r="B1936" s="11">
        <v>1968</v>
      </c>
      <c r="C1936" s="11" t="s">
        <v>30</v>
      </c>
      <c r="D1936" s="29">
        <v>11</v>
      </c>
      <c r="E1936" s="11">
        <v>1</v>
      </c>
      <c r="F1936" s="20">
        <v>25517.11</v>
      </c>
      <c r="G1936" s="11" t="s">
        <v>11</v>
      </c>
      <c r="H1936" s="11" t="s">
        <v>12</v>
      </c>
      <c r="I1936" s="11" t="s">
        <v>356</v>
      </c>
      <c r="J1936" s="33" t="str">
        <f t="shared" si="60"/>
        <v>11-Dec-1968</v>
      </c>
      <c r="K1936" s="11">
        <f t="shared" si="61"/>
        <v>54</v>
      </c>
    </row>
    <row r="1937" spans="1:11" x14ac:dyDescent="0.25">
      <c r="A1937" s="11" t="s">
        <v>1968</v>
      </c>
      <c r="B1937" s="11">
        <v>2001</v>
      </c>
      <c r="C1937" s="11" t="s">
        <v>35</v>
      </c>
      <c r="D1937" s="29">
        <v>2</v>
      </c>
      <c r="E1937" s="11">
        <v>0</v>
      </c>
      <c r="F1937" s="20">
        <v>25648.98</v>
      </c>
      <c r="G1937" s="11" t="s">
        <v>11</v>
      </c>
      <c r="H1937" s="11" t="s">
        <v>16</v>
      </c>
      <c r="I1937" s="11" t="s">
        <v>42</v>
      </c>
      <c r="J1937" s="33" t="str">
        <f t="shared" si="60"/>
        <v>02-Aug-2001</v>
      </c>
      <c r="K1937" s="11">
        <f t="shared" si="61"/>
        <v>21</v>
      </c>
    </row>
    <row r="1938" spans="1:11" x14ac:dyDescent="0.25">
      <c r="A1938" s="11" t="s">
        <v>1969</v>
      </c>
      <c r="B1938" s="11">
        <v>1972</v>
      </c>
      <c r="C1938" s="11" t="s">
        <v>10</v>
      </c>
      <c r="D1938" s="29">
        <v>17</v>
      </c>
      <c r="E1938" s="11">
        <v>0</v>
      </c>
      <c r="F1938" s="20">
        <v>25656.58</v>
      </c>
      <c r="G1938" s="11" t="s">
        <v>11</v>
      </c>
      <c r="H1938" s="11" t="s">
        <v>12</v>
      </c>
      <c r="I1938" s="11" t="s">
        <v>247</v>
      </c>
      <c r="J1938" s="33" t="str">
        <f t="shared" si="60"/>
        <v>17-Jul-1972</v>
      </c>
      <c r="K1938" s="11">
        <f t="shared" si="61"/>
        <v>50</v>
      </c>
    </row>
    <row r="1939" spans="1:11" x14ac:dyDescent="0.25">
      <c r="A1939" s="11" t="s">
        <v>1970</v>
      </c>
      <c r="B1939" s="11">
        <v>1963</v>
      </c>
      <c r="C1939" s="11" t="s">
        <v>35</v>
      </c>
      <c r="D1939" s="29">
        <v>21</v>
      </c>
      <c r="E1939" s="11">
        <v>0</v>
      </c>
      <c r="F1939" s="20">
        <v>25678.78</v>
      </c>
      <c r="G1939" s="11" t="s">
        <v>11</v>
      </c>
      <c r="H1939" s="11" t="s">
        <v>12</v>
      </c>
      <c r="I1939" s="11" t="s">
        <v>23</v>
      </c>
      <c r="J1939" s="33" t="str">
        <f t="shared" si="60"/>
        <v>21-Aug-1963</v>
      </c>
      <c r="K1939" s="11">
        <f t="shared" si="61"/>
        <v>59</v>
      </c>
    </row>
    <row r="1940" spans="1:11" x14ac:dyDescent="0.25">
      <c r="A1940" s="11" t="s">
        <v>1971</v>
      </c>
      <c r="B1940" s="11">
        <v>1970</v>
      </c>
      <c r="C1940" s="11" t="s">
        <v>30</v>
      </c>
      <c r="D1940" s="29">
        <v>3</v>
      </c>
      <c r="E1940" s="11">
        <v>3</v>
      </c>
      <c r="F1940" s="20">
        <v>25992.82</v>
      </c>
      <c r="G1940" s="11" t="s">
        <v>11</v>
      </c>
      <c r="H1940" s="11" t="s">
        <v>11</v>
      </c>
      <c r="I1940" s="11" t="s">
        <v>13</v>
      </c>
      <c r="J1940" s="33" t="str">
        <f t="shared" si="60"/>
        <v>03-Dec-1970</v>
      </c>
      <c r="K1940" s="11">
        <f t="shared" si="61"/>
        <v>52</v>
      </c>
    </row>
    <row r="1941" spans="1:11" x14ac:dyDescent="0.25">
      <c r="A1941" s="11" t="s">
        <v>1972</v>
      </c>
      <c r="B1941" s="11">
        <v>2001</v>
      </c>
      <c r="C1941" s="11" t="s">
        <v>18</v>
      </c>
      <c r="D1941" s="29">
        <v>5</v>
      </c>
      <c r="E1941" s="11">
        <v>2</v>
      </c>
      <c r="F1941" s="20">
        <v>26018.95</v>
      </c>
      <c r="G1941" s="11" t="s">
        <v>11</v>
      </c>
      <c r="H1941" s="11" t="s">
        <v>11</v>
      </c>
      <c r="I1941" s="11" t="s">
        <v>23</v>
      </c>
      <c r="J1941" s="33" t="str">
        <f t="shared" si="60"/>
        <v>05-Jun-2001</v>
      </c>
      <c r="K1941" s="11">
        <f t="shared" si="61"/>
        <v>22</v>
      </c>
    </row>
    <row r="1942" spans="1:11" x14ac:dyDescent="0.25">
      <c r="A1942" s="11" t="s">
        <v>1973</v>
      </c>
      <c r="B1942" s="11">
        <v>2000</v>
      </c>
      <c r="C1942" s="11" t="s">
        <v>30</v>
      </c>
      <c r="D1942" s="29">
        <v>26</v>
      </c>
      <c r="E1942" s="11">
        <v>0</v>
      </c>
      <c r="F1942" s="20">
        <v>26026.97</v>
      </c>
      <c r="G1942" s="11" t="s">
        <v>11</v>
      </c>
      <c r="H1942" s="11" t="s">
        <v>12</v>
      </c>
      <c r="I1942" s="11" t="s">
        <v>42</v>
      </c>
      <c r="J1942" s="33" t="str">
        <f t="shared" si="60"/>
        <v>26-Dec-2000</v>
      </c>
      <c r="K1942" s="11">
        <f t="shared" si="61"/>
        <v>22</v>
      </c>
    </row>
    <row r="1943" spans="1:11" x14ac:dyDescent="0.25">
      <c r="A1943" s="11" t="s">
        <v>1974</v>
      </c>
      <c r="B1943" s="11">
        <v>1966</v>
      </c>
      <c r="C1943" s="11" t="s">
        <v>10</v>
      </c>
      <c r="D1943" s="29">
        <v>9</v>
      </c>
      <c r="E1943" s="11">
        <v>1</v>
      </c>
      <c r="F1943" s="20">
        <v>26109.33</v>
      </c>
      <c r="G1943" s="11" t="s">
        <v>11</v>
      </c>
      <c r="H1943" s="11" t="s">
        <v>12</v>
      </c>
      <c r="I1943" s="11" t="s">
        <v>23</v>
      </c>
      <c r="J1943" s="33" t="str">
        <f t="shared" si="60"/>
        <v>09-Jul-1966</v>
      </c>
      <c r="K1943" s="11">
        <f t="shared" si="61"/>
        <v>56</v>
      </c>
    </row>
    <row r="1944" spans="1:11" x14ac:dyDescent="0.25">
      <c r="A1944" s="11" t="s">
        <v>1975</v>
      </c>
      <c r="B1944" s="11">
        <v>2002</v>
      </c>
      <c r="C1944" s="11" t="s">
        <v>37</v>
      </c>
      <c r="D1944" s="29">
        <v>11</v>
      </c>
      <c r="E1944" s="11">
        <v>0</v>
      </c>
      <c r="F1944" s="20">
        <v>26125.67</v>
      </c>
      <c r="G1944" s="11" t="s">
        <v>11</v>
      </c>
      <c r="H1944" s="11" t="s">
        <v>16</v>
      </c>
      <c r="I1944" s="11" t="s">
        <v>13</v>
      </c>
      <c r="J1944" s="33" t="str">
        <f t="shared" si="60"/>
        <v>11-Oct-2002</v>
      </c>
      <c r="K1944" s="11">
        <f t="shared" si="61"/>
        <v>20</v>
      </c>
    </row>
    <row r="1945" spans="1:11" x14ac:dyDescent="0.25">
      <c r="A1945" s="11" t="s">
        <v>1976</v>
      </c>
      <c r="B1945" s="11">
        <v>1973</v>
      </c>
      <c r="C1945" s="11" t="s">
        <v>10</v>
      </c>
      <c r="D1945" s="29">
        <v>7</v>
      </c>
      <c r="E1945" s="11">
        <v>1</v>
      </c>
      <c r="F1945" s="20">
        <v>26140.36</v>
      </c>
      <c r="G1945" s="11" t="s">
        <v>11</v>
      </c>
      <c r="H1945" s="11" t="s">
        <v>12</v>
      </c>
      <c r="I1945" s="11" t="s">
        <v>42</v>
      </c>
      <c r="J1945" s="33" t="str">
        <f t="shared" si="60"/>
        <v>07-Jul-1973</v>
      </c>
      <c r="K1945" s="11">
        <f t="shared" si="61"/>
        <v>49</v>
      </c>
    </row>
    <row r="1946" spans="1:11" x14ac:dyDescent="0.25">
      <c r="A1946" s="11" t="s">
        <v>1977</v>
      </c>
      <c r="B1946" s="11">
        <v>1975</v>
      </c>
      <c r="C1946" s="11" t="s">
        <v>18</v>
      </c>
      <c r="D1946" s="29">
        <v>4</v>
      </c>
      <c r="E1946" s="11">
        <v>1</v>
      </c>
      <c r="F1946" s="20">
        <v>26236.58</v>
      </c>
      <c r="G1946" s="11" t="s">
        <v>11</v>
      </c>
      <c r="H1946" s="11" t="s">
        <v>16</v>
      </c>
      <c r="I1946" s="11" t="s">
        <v>42</v>
      </c>
      <c r="J1946" s="33" t="str">
        <f t="shared" si="60"/>
        <v>04-Jun-1975</v>
      </c>
      <c r="K1946" s="11">
        <f t="shared" si="61"/>
        <v>48</v>
      </c>
    </row>
    <row r="1947" spans="1:11" x14ac:dyDescent="0.25">
      <c r="A1947" s="11" t="s">
        <v>1978</v>
      </c>
      <c r="B1947" s="11">
        <v>2004</v>
      </c>
      <c r="C1947" s="11" t="s">
        <v>30</v>
      </c>
      <c r="D1947" s="29">
        <v>5</v>
      </c>
      <c r="E1947" s="11">
        <v>0</v>
      </c>
      <c r="F1947" s="20">
        <v>26316.59</v>
      </c>
      <c r="G1947" s="11" t="s">
        <v>11</v>
      </c>
      <c r="H1947" s="11" t="s">
        <v>12</v>
      </c>
      <c r="I1947" s="11" t="s">
        <v>42</v>
      </c>
      <c r="J1947" s="33" t="str">
        <f t="shared" si="60"/>
        <v>05-Dec-2004</v>
      </c>
      <c r="K1947" s="11">
        <f t="shared" si="61"/>
        <v>18</v>
      </c>
    </row>
    <row r="1948" spans="1:11" x14ac:dyDescent="0.25">
      <c r="A1948" s="11" t="s">
        <v>1979</v>
      </c>
      <c r="B1948" s="11">
        <v>1974</v>
      </c>
      <c r="C1948" s="11" t="s">
        <v>20</v>
      </c>
      <c r="D1948" s="29">
        <v>21</v>
      </c>
      <c r="E1948" s="11">
        <v>1</v>
      </c>
      <c r="F1948" s="20">
        <v>26392.26</v>
      </c>
      <c r="G1948" s="11" t="s">
        <v>11</v>
      </c>
      <c r="H1948" s="11" t="s">
        <v>11</v>
      </c>
      <c r="I1948" s="11" t="s">
        <v>247</v>
      </c>
      <c r="J1948" s="33" t="str">
        <f t="shared" si="60"/>
        <v>21-Sep-1974</v>
      </c>
      <c r="K1948" s="11">
        <f t="shared" si="61"/>
        <v>48</v>
      </c>
    </row>
    <row r="1949" spans="1:11" x14ac:dyDescent="0.25">
      <c r="A1949" s="11" t="s">
        <v>1980</v>
      </c>
      <c r="B1949" s="11">
        <v>1970</v>
      </c>
      <c r="C1949" s="11" t="s">
        <v>35</v>
      </c>
      <c r="D1949" s="29">
        <v>27</v>
      </c>
      <c r="E1949" s="11">
        <v>2</v>
      </c>
      <c r="F1949" s="20">
        <v>26467.1</v>
      </c>
      <c r="G1949" s="11" t="s">
        <v>11</v>
      </c>
      <c r="H1949" s="11" t="s">
        <v>12</v>
      </c>
      <c r="I1949" s="11" t="s">
        <v>23</v>
      </c>
      <c r="J1949" s="33" t="str">
        <f t="shared" si="60"/>
        <v>27-Aug-1970</v>
      </c>
      <c r="K1949" s="11">
        <f t="shared" si="61"/>
        <v>52</v>
      </c>
    </row>
    <row r="1950" spans="1:11" x14ac:dyDescent="0.25">
      <c r="A1950" s="11" t="s">
        <v>1981</v>
      </c>
      <c r="B1950" s="11">
        <v>2004</v>
      </c>
      <c r="C1950" s="11" t="s">
        <v>20</v>
      </c>
      <c r="D1950" s="29">
        <v>5</v>
      </c>
      <c r="E1950" s="11">
        <v>0</v>
      </c>
      <c r="F1950" s="20">
        <v>26479.4</v>
      </c>
      <c r="G1950" s="11" t="s">
        <v>11</v>
      </c>
      <c r="H1950" s="11" t="s">
        <v>11</v>
      </c>
      <c r="I1950" s="11" t="s">
        <v>42</v>
      </c>
      <c r="J1950" s="33" t="str">
        <f t="shared" si="60"/>
        <v>05-Sep-2004</v>
      </c>
      <c r="K1950" s="11">
        <f t="shared" si="61"/>
        <v>18</v>
      </c>
    </row>
    <row r="1951" spans="1:11" x14ac:dyDescent="0.25">
      <c r="A1951" s="11" t="s">
        <v>1982</v>
      </c>
      <c r="B1951" s="11">
        <v>1988</v>
      </c>
      <c r="C1951" s="11" t="s">
        <v>10</v>
      </c>
      <c r="D1951" s="29">
        <v>22</v>
      </c>
      <c r="E1951" s="11">
        <v>3</v>
      </c>
      <c r="F1951" s="20">
        <v>26607.89</v>
      </c>
      <c r="G1951" s="11" t="s">
        <v>11</v>
      </c>
      <c r="H1951" s="11" t="s">
        <v>16</v>
      </c>
      <c r="I1951" s="11" t="s">
        <v>42</v>
      </c>
      <c r="J1951" s="33" t="str">
        <f t="shared" si="60"/>
        <v>22-Jul-1988</v>
      </c>
      <c r="K1951" s="11">
        <f t="shared" si="61"/>
        <v>34</v>
      </c>
    </row>
    <row r="1952" spans="1:11" x14ac:dyDescent="0.25">
      <c r="A1952" s="11" t="s">
        <v>1983</v>
      </c>
      <c r="B1952" s="11">
        <v>1991</v>
      </c>
      <c r="C1952" s="11" t="s">
        <v>35</v>
      </c>
      <c r="D1952" s="29">
        <v>22</v>
      </c>
      <c r="E1952" s="11">
        <v>3</v>
      </c>
      <c r="F1952" s="20">
        <v>26912.560000000001</v>
      </c>
      <c r="G1952" s="11" t="s">
        <v>11</v>
      </c>
      <c r="H1952" s="11" t="s">
        <v>11</v>
      </c>
      <c r="I1952" s="11" t="s">
        <v>42</v>
      </c>
      <c r="J1952" s="33" t="str">
        <f t="shared" si="60"/>
        <v>22-Aug-1991</v>
      </c>
      <c r="K1952" s="11">
        <f t="shared" si="61"/>
        <v>31</v>
      </c>
    </row>
    <row r="1953" spans="1:11" x14ac:dyDescent="0.25">
      <c r="A1953" s="11" t="s">
        <v>1984</v>
      </c>
      <c r="B1953" s="11">
        <v>1958</v>
      </c>
      <c r="C1953" s="11" t="s">
        <v>30</v>
      </c>
      <c r="D1953" s="29">
        <v>25</v>
      </c>
      <c r="E1953" s="11">
        <v>0</v>
      </c>
      <c r="F1953" s="20">
        <v>26926.51</v>
      </c>
      <c r="G1953" s="11" t="s">
        <v>11</v>
      </c>
      <c r="H1953" s="11" t="s">
        <v>16</v>
      </c>
      <c r="I1953" s="11" t="s">
        <v>13</v>
      </c>
      <c r="J1953" s="33" t="str">
        <f t="shared" si="60"/>
        <v>25-Dec-1958</v>
      </c>
      <c r="K1953" s="11">
        <f t="shared" si="61"/>
        <v>64</v>
      </c>
    </row>
    <row r="1954" spans="1:11" x14ac:dyDescent="0.25">
      <c r="A1954" s="11" t="s">
        <v>1985</v>
      </c>
      <c r="B1954" s="11">
        <v>2002</v>
      </c>
      <c r="C1954" s="11" t="s">
        <v>18</v>
      </c>
      <c r="D1954" s="29">
        <v>17</v>
      </c>
      <c r="E1954" s="11">
        <v>0</v>
      </c>
      <c r="F1954" s="20">
        <v>26927.69</v>
      </c>
      <c r="G1954" s="11" t="s">
        <v>11</v>
      </c>
      <c r="H1954" s="11" t="s">
        <v>11</v>
      </c>
      <c r="I1954" s="11" t="s">
        <v>42</v>
      </c>
      <c r="J1954" s="33" t="str">
        <f t="shared" si="60"/>
        <v>17-Jun-2002</v>
      </c>
      <c r="K1954" s="11">
        <f t="shared" si="61"/>
        <v>20</v>
      </c>
    </row>
    <row r="1955" spans="1:11" x14ac:dyDescent="0.25">
      <c r="A1955" s="11" t="s">
        <v>1986</v>
      </c>
      <c r="B1955" s="11">
        <v>2000</v>
      </c>
      <c r="C1955" s="11" t="s">
        <v>15</v>
      </c>
      <c r="D1955" s="29">
        <v>9</v>
      </c>
      <c r="E1955" s="11">
        <v>0</v>
      </c>
      <c r="F1955" s="20">
        <v>26936.98</v>
      </c>
      <c r="G1955" s="11" t="s">
        <v>11</v>
      </c>
      <c r="H1955" s="11" t="s">
        <v>12</v>
      </c>
      <c r="I1955" s="11" t="s">
        <v>42</v>
      </c>
      <c r="J1955" s="33" t="str">
        <f t="shared" si="60"/>
        <v>09-Nov-2000</v>
      </c>
      <c r="K1955" s="11">
        <f t="shared" si="61"/>
        <v>22</v>
      </c>
    </row>
    <row r="1956" spans="1:11" x14ac:dyDescent="0.25">
      <c r="A1956" s="11" t="s">
        <v>1987</v>
      </c>
      <c r="B1956" s="11">
        <v>1960</v>
      </c>
      <c r="C1956" s="11" t="s">
        <v>10</v>
      </c>
      <c r="D1956" s="29">
        <v>9</v>
      </c>
      <c r="E1956" s="11">
        <v>1</v>
      </c>
      <c r="F1956" s="20">
        <v>27000.98</v>
      </c>
      <c r="G1956" s="11" t="s">
        <v>11</v>
      </c>
      <c r="H1956" s="11" t="s">
        <v>11</v>
      </c>
      <c r="I1956" s="11" t="s">
        <v>13</v>
      </c>
      <c r="J1956" s="33" t="str">
        <f t="shared" si="60"/>
        <v>09-Jul-1960</v>
      </c>
      <c r="K1956" s="11">
        <f t="shared" si="61"/>
        <v>62</v>
      </c>
    </row>
    <row r="1957" spans="1:11" x14ac:dyDescent="0.25">
      <c r="A1957" s="11" t="s">
        <v>1988</v>
      </c>
      <c r="B1957" s="11">
        <v>1958</v>
      </c>
      <c r="C1957" s="11" t="s">
        <v>18</v>
      </c>
      <c r="D1957" s="29">
        <v>30</v>
      </c>
      <c r="E1957" s="11">
        <v>0</v>
      </c>
      <c r="F1957" s="20">
        <v>27037.91</v>
      </c>
      <c r="G1957" s="11" t="s">
        <v>11</v>
      </c>
      <c r="H1957" s="11" t="s">
        <v>11</v>
      </c>
      <c r="I1957" s="11" t="s">
        <v>13</v>
      </c>
      <c r="J1957" s="33" t="str">
        <f t="shared" si="60"/>
        <v>30-Jun-1958</v>
      </c>
      <c r="K1957" s="11">
        <f t="shared" si="61"/>
        <v>64</v>
      </c>
    </row>
    <row r="1958" spans="1:11" x14ac:dyDescent="0.25">
      <c r="A1958" s="11" t="s">
        <v>1989</v>
      </c>
      <c r="B1958" s="11">
        <v>1994</v>
      </c>
      <c r="C1958" s="11" t="s">
        <v>10</v>
      </c>
      <c r="D1958" s="29">
        <v>2</v>
      </c>
      <c r="E1958" s="11">
        <v>0</v>
      </c>
      <c r="F1958" s="20">
        <v>27080.639999999999</v>
      </c>
      <c r="G1958" s="11" t="s">
        <v>11</v>
      </c>
      <c r="H1958" s="11" t="s">
        <v>11</v>
      </c>
      <c r="I1958" s="11" t="s">
        <v>42</v>
      </c>
      <c r="J1958" s="33" t="str">
        <f t="shared" si="60"/>
        <v>02-Jul-1994</v>
      </c>
      <c r="K1958" s="11">
        <f t="shared" si="61"/>
        <v>28</v>
      </c>
    </row>
    <row r="1959" spans="1:11" x14ac:dyDescent="0.25">
      <c r="A1959" s="11" t="s">
        <v>1990</v>
      </c>
      <c r="B1959" s="11">
        <v>1990</v>
      </c>
      <c r="C1959" s="11" t="s">
        <v>30</v>
      </c>
      <c r="D1959" s="29">
        <v>13</v>
      </c>
      <c r="E1959" s="11">
        <v>3</v>
      </c>
      <c r="F1959" s="20">
        <v>27092.38</v>
      </c>
      <c r="G1959" s="11" t="s">
        <v>11</v>
      </c>
      <c r="H1959" s="11" t="s">
        <v>12</v>
      </c>
      <c r="I1959" s="11" t="s">
        <v>42</v>
      </c>
      <c r="J1959" s="33" t="str">
        <f t="shared" si="60"/>
        <v>13-Dec-1990</v>
      </c>
      <c r="K1959" s="11">
        <f t="shared" si="61"/>
        <v>32</v>
      </c>
    </row>
    <row r="1960" spans="1:11" x14ac:dyDescent="0.25">
      <c r="A1960" s="11" t="s">
        <v>1991</v>
      </c>
      <c r="B1960" s="11">
        <v>1970</v>
      </c>
      <c r="C1960" s="11" t="s">
        <v>37</v>
      </c>
      <c r="D1960" s="29">
        <v>2</v>
      </c>
      <c r="E1960" s="11">
        <v>0</v>
      </c>
      <c r="F1960" s="20">
        <v>27117.99</v>
      </c>
      <c r="G1960" s="11" t="s">
        <v>11</v>
      </c>
      <c r="H1960" s="11" t="s">
        <v>11</v>
      </c>
      <c r="I1960" s="11" t="s">
        <v>13</v>
      </c>
      <c r="J1960" s="33" t="str">
        <f t="shared" si="60"/>
        <v>02-Oct-1970</v>
      </c>
      <c r="K1960" s="11">
        <f t="shared" si="61"/>
        <v>52</v>
      </c>
    </row>
    <row r="1961" spans="1:11" x14ac:dyDescent="0.25">
      <c r="A1961" s="11" t="s">
        <v>1992</v>
      </c>
      <c r="B1961" s="11">
        <v>1965</v>
      </c>
      <c r="C1961" s="11" t="s">
        <v>30</v>
      </c>
      <c r="D1961" s="29">
        <v>21</v>
      </c>
      <c r="E1961" s="11">
        <v>0</v>
      </c>
      <c r="F1961" s="20">
        <v>27218.44</v>
      </c>
      <c r="G1961" s="11" t="s">
        <v>11</v>
      </c>
      <c r="H1961" s="11" t="s">
        <v>16</v>
      </c>
      <c r="I1961" s="11" t="s">
        <v>356</v>
      </c>
      <c r="J1961" s="33" t="str">
        <f t="shared" si="60"/>
        <v>21-Dec-1965</v>
      </c>
      <c r="K1961" s="11">
        <f t="shared" si="61"/>
        <v>57</v>
      </c>
    </row>
    <row r="1962" spans="1:11" x14ac:dyDescent="0.25">
      <c r="A1962" s="11" t="s">
        <v>1993</v>
      </c>
      <c r="B1962" s="11">
        <v>1999</v>
      </c>
      <c r="C1962" s="11" t="s">
        <v>30</v>
      </c>
      <c r="D1962" s="29">
        <v>2</v>
      </c>
      <c r="E1962" s="11">
        <v>0</v>
      </c>
      <c r="F1962" s="20">
        <v>27236.959999999999</v>
      </c>
      <c r="G1962" s="11" t="s">
        <v>11</v>
      </c>
      <c r="H1962" s="11" t="s">
        <v>16</v>
      </c>
      <c r="I1962" s="11" t="s">
        <v>42</v>
      </c>
      <c r="J1962" s="33" t="str">
        <f t="shared" si="60"/>
        <v>02-Dec-1999</v>
      </c>
      <c r="K1962" s="11">
        <f t="shared" si="61"/>
        <v>23</v>
      </c>
    </row>
    <row r="1963" spans="1:11" x14ac:dyDescent="0.25">
      <c r="A1963" s="11" t="s">
        <v>1994</v>
      </c>
      <c r="B1963" s="11">
        <v>1968</v>
      </c>
      <c r="C1963" s="11" t="s">
        <v>18</v>
      </c>
      <c r="D1963" s="29">
        <v>6</v>
      </c>
      <c r="E1963" s="11">
        <v>3</v>
      </c>
      <c r="F1963" s="20">
        <v>27322.73</v>
      </c>
      <c r="G1963" s="11" t="s">
        <v>11</v>
      </c>
      <c r="H1963" s="11" t="s">
        <v>11</v>
      </c>
      <c r="I1963" s="11" t="s">
        <v>13</v>
      </c>
      <c r="J1963" s="33" t="str">
        <f t="shared" si="60"/>
        <v>06-Jun-1968</v>
      </c>
      <c r="K1963" s="11">
        <f t="shared" si="61"/>
        <v>55</v>
      </c>
    </row>
    <row r="1964" spans="1:11" x14ac:dyDescent="0.25">
      <c r="A1964" s="11" t="s">
        <v>1995</v>
      </c>
      <c r="B1964" s="11">
        <v>1969</v>
      </c>
      <c r="C1964" s="11" t="s">
        <v>37</v>
      </c>
      <c r="D1964" s="29">
        <v>16</v>
      </c>
      <c r="E1964" s="11">
        <v>0</v>
      </c>
      <c r="F1964" s="20">
        <v>27346.04</v>
      </c>
      <c r="G1964" s="11" t="s">
        <v>11</v>
      </c>
      <c r="H1964" s="11" t="s">
        <v>11</v>
      </c>
      <c r="I1964" s="11" t="s">
        <v>13</v>
      </c>
      <c r="J1964" s="33" t="str">
        <f t="shared" si="60"/>
        <v>16-Oct-1969</v>
      </c>
      <c r="K1964" s="11">
        <f t="shared" si="61"/>
        <v>53</v>
      </c>
    </row>
    <row r="1965" spans="1:11" x14ac:dyDescent="0.25">
      <c r="A1965" s="11" t="s">
        <v>1996</v>
      </c>
      <c r="B1965" s="11">
        <v>1988</v>
      </c>
      <c r="C1965" s="11" t="s">
        <v>20</v>
      </c>
      <c r="D1965" s="29">
        <v>15</v>
      </c>
      <c r="E1965" s="11">
        <v>2</v>
      </c>
      <c r="F1965" s="20">
        <v>27375.9</v>
      </c>
      <c r="G1965" s="11" t="s">
        <v>11</v>
      </c>
      <c r="H1965" s="11" t="s">
        <v>12</v>
      </c>
      <c r="I1965" s="11" t="s">
        <v>164</v>
      </c>
      <c r="J1965" s="33" t="str">
        <f t="shared" si="60"/>
        <v>15-Sep-1988</v>
      </c>
      <c r="K1965" s="11">
        <f t="shared" si="61"/>
        <v>34</v>
      </c>
    </row>
    <row r="1966" spans="1:11" x14ac:dyDescent="0.25">
      <c r="A1966" s="11" t="s">
        <v>1997</v>
      </c>
      <c r="B1966" s="11">
        <v>1985</v>
      </c>
      <c r="C1966" s="11" t="s">
        <v>30</v>
      </c>
      <c r="D1966" s="29">
        <v>5</v>
      </c>
      <c r="E1966" s="11">
        <v>3</v>
      </c>
      <c r="F1966" s="20">
        <v>27432.73</v>
      </c>
      <c r="G1966" s="11" t="s">
        <v>11</v>
      </c>
      <c r="H1966" s="11" t="s">
        <v>16</v>
      </c>
      <c r="I1966" s="11" t="s">
        <v>42</v>
      </c>
      <c r="J1966" s="33" t="str">
        <f t="shared" si="60"/>
        <v>05-Dec-1985</v>
      </c>
      <c r="K1966" s="11">
        <f t="shared" si="61"/>
        <v>37</v>
      </c>
    </row>
    <row r="1967" spans="1:11" x14ac:dyDescent="0.25">
      <c r="A1967" s="11" t="s">
        <v>1998</v>
      </c>
      <c r="B1967" s="11">
        <v>1981</v>
      </c>
      <c r="C1967" s="11" t="s">
        <v>37</v>
      </c>
      <c r="D1967" s="29">
        <v>3</v>
      </c>
      <c r="E1967" s="11">
        <v>1</v>
      </c>
      <c r="F1967" s="20">
        <v>27495.59</v>
      </c>
      <c r="G1967" s="11" t="s">
        <v>11</v>
      </c>
      <c r="H1967" s="11" t="s">
        <v>16</v>
      </c>
      <c r="I1967" s="11" t="s">
        <v>42</v>
      </c>
      <c r="J1967" s="33" t="str">
        <f t="shared" si="60"/>
        <v>03-Oct-1981</v>
      </c>
      <c r="K1967" s="11">
        <f t="shared" si="61"/>
        <v>41</v>
      </c>
    </row>
    <row r="1968" spans="1:11" x14ac:dyDescent="0.25">
      <c r="A1968" s="11" t="s">
        <v>1999</v>
      </c>
      <c r="B1968" s="11">
        <v>1965</v>
      </c>
      <c r="C1968" s="11" t="s">
        <v>37</v>
      </c>
      <c r="D1968" s="29">
        <v>19</v>
      </c>
      <c r="E1968" s="11">
        <v>0</v>
      </c>
      <c r="F1968" s="20">
        <v>27533.91</v>
      </c>
      <c r="G1968" s="11" t="s">
        <v>11</v>
      </c>
      <c r="H1968" s="11" t="s">
        <v>12</v>
      </c>
      <c r="I1968" s="11" t="s">
        <v>13</v>
      </c>
      <c r="J1968" s="33" t="str">
        <f t="shared" si="60"/>
        <v>19-Oct-1965</v>
      </c>
      <c r="K1968" s="11">
        <f t="shared" si="61"/>
        <v>57</v>
      </c>
    </row>
    <row r="1969" spans="1:11" x14ac:dyDescent="0.25">
      <c r="A1969" s="11" t="s">
        <v>2000</v>
      </c>
      <c r="B1969" s="11">
        <v>1984</v>
      </c>
      <c r="C1969" s="11" t="s">
        <v>10</v>
      </c>
      <c r="D1969" s="29">
        <v>22</v>
      </c>
      <c r="E1969" s="11">
        <v>3</v>
      </c>
      <c r="F1969" s="20">
        <v>27534.53</v>
      </c>
      <c r="G1969" s="11" t="s">
        <v>11</v>
      </c>
      <c r="H1969" s="11" t="s">
        <v>11</v>
      </c>
      <c r="I1969" s="11" t="s">
        <v>42</v>
      </c>
      <c r="J1969" s="33" t="str">
        <f t="shared" si="60"/>
        <v>22-Jul-1984</v>
      </c>
      <c r="K1969" s="11">
        <f t="shared" si="61"/>
        <v>38</v>
      </c>
    </row>
    <row r="1970" spans="1:11" x14ac:dyDescent="0.25">
      <c r="A1970" s="11" t="s">
        <v>2001</v>
      </c>
      <c r="B1970" s="11">
        <v>1985</v>
      </c>
      <c r="C1970" s="11" t="s">
        <v>15</v>
      </c>
      <c r="D1970" s="29">
        <v>6</v>
      </c>
      <c r="E1970" s="11">
        <v>3</v>
      </c>
      <c r="F1970" s="20">
        <v>27598.93</v>
      </c>
      <c r="G1970" s="11" t="s">
        <v>11</v>
      </c>
      <c r="H1970" s="11" t="s">
        <v>16</v>
      </c>
      <c r="I1970" s="11" t="s">
        <v>42</v>
      </c>
      <c r="J1970" s="33" t="str">
        <f t="shared" si="60"/>
        <v>06-Nov-1985</v>
      </c>
      <c r="K1970" s="11">
        <f t="shared" si="61"/>
        <v>37</v>
      </c>
    </row>
    <row r="1971" spans="1:11" x14ac:dyDescent="0.25">
      <c r="A1971" s="11" t="s">
        <v>2002</v>
      </c>
      <c r="B1971" s="11">
        <v>1992</v>
      </c>
      <c r="C1971" s="11" t="s">
        <v>18</v>
      </c>
      <c r="D1971" s="29">
        <v>11</v>
      </c>
      <c r="E1971" s="11">
        <v>0</v>
      </c>
      <c r="F1971" s="20">
        <v>27614.71</v>
      </c>
      <c r="G1971" s="11" t="s">
        <v>11</v>
      </c>
      <c r="H1971" s="11" t="s">
        <v>12</v>
      </c>
      <c r="I1971" s="11" t="s">
        <v>42</v>
      </c>
      <c r="J1971" s="33" t="str">
        <f t="shared" si="60"/>
        <v>11-Jun-1992</v>
      </c>
      <c r="K1971" s="11">
        <f t="shared" si="61"/>
        <v>30</v>
      </c>
    </row>
    <row r="1972" spans="1:11" x14ac:dyDescent="0.25">
      <c r="A1972" s="11" t="s">
        <v>2003</v>
      </c>
      <c r="B1972" s="11">
        <v>1997</v>
      </c>
      <c r="C1972" s="11" t="s">
        <v>20</v>
      </c>
      <c r="D1972" s="29">
        <v>9</v>
      </c>
      <c r="E1972" s="11">
        <v>0</v>
      </c>
      <c r="F1972" s="20">
        <v>27619.360000000001</v>
      </c>
      <c r="G1972" s="11" t="s">
        <v>11</v>
      </c>
      <c r="H1972" s="11" t="s">
        <v>12</v>
      </c>
      <c r="I1972" s="11" t="s">
        <v>42</v>
      </c>
      <c r="J1972" s="33" t="str">
        <f t="shared" si="60"/>
        <v>09-Sep-1997</v>
      </c>
      <c r="K1972" s="11">
        <f t="shared" si="61"/>
        <v>25</v>
      </c>
    </row>
    <row r="1973" spans="1:11" x14ac:dyDescent="0.25">
      <c r="A1973" s="11" t="s">
        <v>2004</v>
      </c>
      <c r="B1973" s="11">
        <v>1997</v>
      </c>
      <c r="C1973" s="11" t="s">
        <v>37</v>
      </c>
      <c r="D1973" s="29">
        <v>7</v>
      </c>
      <c r="E1973" s="11">
        <v>0</v>
      </c>
      <c r="F1973" s="20">
        <v>27625.17</v>
      </c>
      <c r="G1973" s="11" t="s">
        <v>16</v>
      </c>
      <c r="H1973" s="11" t="s">
        <v>16</v>
      </c>
      <c r="I1973" s="11" t="s">
        <v>42</v>
      </c>
      <c r="J1973" s="33" t="str">
        <f t="shared" si="60"/>
        <v>07-Oct-1997</v>
      </c>
      <c r="K1973" s="11">
        <f t="shared" si="61"/>
        <v>25</v>
      </c>
    </row>
    <row r="1974" spans="1:11" x14ac:dyDescent="0.25">
      <c r="A1974" s="11" t="s">
        <v>2005</v>
      </c>
      <c r="B1974" s="11">
        <v>1992</v>
      </c>
      <c r="C1974" s="11" t="s">
        <v>10</v>
      </c>
      <c r="D1974" s="29">
        <v>3</v>
      </c>
      <c r="E1974" s="11">
        <v>0</v>
      </c>
      <c r="F1974" s="20">
        <v>27696.11</v>
      </c>
      <c r="G1974" s="11" t="s">
        <v>16</v>
      </c>
      <c r="H1974" s="11" t="s">
        <v>11</v>
      </c>
      <c r="I1974" s="11" t="s">
        <v>42</v>
      </c>
      <c r="J1974" s="33" t="str">
        <f t="shared" si="60"/>
        <v>03-Jul-1992</v>
      </c>
      <c r="K1974" s="11">
        <f t="shared" si="61"/>
        <v>30</v>
      </c>
    </row>
    <row r="1975" spans="1:11" x14ac:dyDescent="0.25">
      <c r="A1975" s="11" t="s">
        <v>2006</v>
      </c>
      <c r="B1975" s="11">
        <v>2002</v>
      </c>
      <c r="C1975" s="11" t="s">
        <v>30</v>
      </c>
      <c r="D1975" s="29">
        <v>6</v>
      </c>
      <c r="E1975" s="11">
        <v>1</v>
      </c>
      <c r="F1975" s="20">
        <v>27724.29</v>
      </c>
      <c r="G1975" s="11" t="s">
        <v>16</v>
      </c>
      <c r="H1975" s="11" t="s">
        <v>12</v>
      </c>
      <c r="I1975" s="11" t="s">
        <v>13</v>
      </c>
      <c r="J1975" s="33" t="str">
        <f t="shared" si="60"/>
        <v>06-Dec-2002</v>
      </c>
      <c r="K1975" s="11">
        <f t="shared" si="61"/>
        <v>20</v>
      </c>
    </row>
    <row r="1976" spans="1:11" x14ac:dyDescent="0.25">
      <c r="A1976" s="11" t="s">
        <v>2007</v>
      </c>
      <c r="B1976" s="11">
        <v>1960</v>
      </c>
      <c r="C1976" s="11" t="s">
        <v>10</v>
      </c>
      <c r="D1976" s="29">
        <v>6</v>
      </c>
      <c r="E1976" s="11">
        <v>0</v>
      </c>
      <c r="F1976" s="20">
        <v>27808.73</v>
      </c>
      <c r="G1976" s="11" t="s">
        <v>16</v>
      </c>
      <c r="H1976" s="11" t="s">
        <v>16</v>
      </c>
      <c r="I1976" s="11" t="s">
        <v>13</v>
      </c>
      <c r="J1976" s="33" t="str">
        <f t="shared" si="60"/>
        <v>06-Jul-1960</v>
      </c>
      <c r="K1976" s="11">
        <f t="shared" si="61"/>
        <v>62</v>
      </c>
    </row>
    <row r="1977" spans="1:11" x14ac:dyDescent="0.25">
      <c r="A1977" s="11" t="s">
        <v>2008</v>
      </c>
      <c r="B1977" s="11">
        <v>1985</v>
      </c>
      <c r="C1977" s="11" t="s">
        <v>30</v>
      </c>
      <c r="D1977" s="29">
        <v>4</v>
      </c>
      <c r="E1977" s="11">
        <v>3</v>
      </c>
      <c r="F1977" s="20">
        <v>27849.94</v>
      </c>
      <c r="G1977" s="11" t="s">
        <v>16</v>
      </c>
      <c r="H1977" s="11" t="s">
        <v>16</v>
      </c>
      <c r="I1977" s="11" t="s">
        <v>42</v>
      </c>
      <c r="J1977" s="33" t="str">
        <f t="shared" si="60"/>
        <v>04-Dec-1985</v>
      </c>
      <c r="K1977" s="11">
        <f t="shared" si="61"/>
        <v>37</v>
      </c>
    </row>
    <row r="1978" spans="1:11" x14ac:dyDescent="0.25">
      <c r="A1978" s="11" t="s">
        <v>2009</v>
      </c>
      <c r="B1978" s="11">
        <v>1989</v>
      </c>
      <c r="C1978" s="11" t="s">
        <v>15</v>
      </c>
      <c r="D1978" s="29">
        <v>21</v>
      </c>
      <c r="E1978" s="11">
        <v>3</v>
      </c>
      <c r="F1978" s="20">
        <v>27925.86</v>
      </c>
      <c r="G1978" s="11" t="s">
        <v>16</v>
      </c>
      <c r="H1978" s="11" t="s">
        <v>11</v>
      </c>
      <c r="I1978" s="11" t="s">
        <v>42</v>
      </c>
      <c r="J1978" s="33" t="str">
        <f t="shared" si="60"/>
        <v>21-Nov-1989</v>
      </c>
      <c r="K1978" s="11">
        <f t="shared" si="61"/>
        <v>33</v>
      </c>
    </row>
    <row r="1979" spans="1:11" x14ac:dyDescent="0.25">
      <c r="A1979" s="11" t="s">
        <v>2010</v>
      </c>
      <c r="B1979" s="11">
        <v>1991</v>
      </c>
      <c r="C1979" s="11" t="s">
        <v>18</v>
      </c>
      <c r="D1979" s="29">
        <v>4</v>
      </c>
      <c r="E1979" s="11">
        <v>3</v>
      </c>
      <c r="F1979" s="20">
        <v>27931.11</v>
      </c>
      <c r="G1979" s="11" t="s">
        <v>16</v>
      </c>
      <c r="H1979" s="11" t="s">
        <v>12</v>
      </c>
      <c r="I1979" s="11" t="s">
        <v>42</v>
      </c>
      <c r="J1979" s="33" t="str">
        <f t="shared" si="60"/>
        <v>04-Jun-1991</v>
      </c>
      <c r="K1979" s="11">
        <f t="shared" si="61"/>
        <v>32</v>
      </c>
    </row>
    <row r="1980" spans="1:11" x14ac:dyDescent="0.25">
      <c r="A1980" s="11" t="s">
        <v>2011</v>
      </c>
      <c r="B1980" s="11">
        <v>1961</v>
      </c>
      <c r="C1980" s="11" t="s">
        <v>10</v>
      </c>
      <c r="D1980" s="29">
        <v>28</v>
      </c>
      <c r="E1980" s="11">
        <v>3</v>
      </c>
      <c r="F1980" s="20">
        <v>27941.29</v>
      </c>
      <c r="G1980" s="11" t="s">
        <v>16</v>
      </c>
      <c r="H1980" s="11" t="s">
        <v>12</v>
      </c>
      <c r="I1980" s="11" t="s">
        <v>42</v>
      </c>
      <c r="J1980" s="33" t="str">
        <f t="shared" si="60"/>
        <v>28-Jul-1961</v>
      </c>
      <c r="K1980" s="11">
        <f t="shared" si="61"/>
        <v>61</v>
      </c>
    </row>
    <row r="1981" spans="1:11" x14ac:dyDescent="0.25">
      <c r="A1981" s="11" t="s">
        <v>2012</v>
      </c>
      <c r="B1981" s="11">
        <v>1999</v>
      </c>
      <c r="C1981" s="11" t="s">
        <v>30</v>
      </c>
      <c r="D1981" s="29">
        <v>21</v>
      </c>
      <c r="E1981" s="11">
        <v>0</v>
      </c>
      <c r="F1981" s="20">
        <v>27980.77</v>
      </c>
      <c r="G1981" s="11" t="s">
        <v>16</v>
      </c>
      <c r="H1981" s="11" t="s">
        <v>16</v>
      </c>
      <c r="I1981" s="11" t="s">
        <v>42</v>
      </c>
      <c r="J1981" s="33" t="str">
        <f t="shared" si="60"/>
        <v>21-Dec-1999</v>
      </c>
      <c r="K1981" s="11">
        <f t="shared" si="61"/>
        <v>23</v>
      </c>
    </row>
    <row r="1982" spans="1:11" x14ac:dyDescent="0.25">
      <c r="A1982" s="11" t="s">
        <v>2013</v>
      </c>
      <c r="B1982" s="11">
        <v>1985</v>
      </c>
      <c r="C1982" s="11" t="s">
        <v>15</v>
      </c>
      <c r="D1982" s="29">
        <v>29</v>
      </c>
      <c r="E1982" s="11">
        <v>3</v>
      </c>
      <c r="F1982" s="20">
        <v>28006.94</v>
      </c>
      <c r="G1982" s="11" t="s">
        <v>16</v>
      </c>
      <c r="H1982" s="11" t="s">
        <v>11</v>
      </c>
      <c r="I1982" s="11" t="s">
        <v>42</v>
      </c>
      <c r="J1982" s="33" t="str">
        <f t="shared" si="60"/>
        <v>29-Nov-1985</v>
      </c>
      <c r="K1982" s="11">
        <f t="shared" si="61"/>
        <v>37</v>
      </c>
    </row>
    <row r="1983" spans="1:11" x14ac:dyDescent="0.25">
      <c r="A1983" s="11" t="s">
        <v>2014</v>
      </c>
      <c r="B1983" s="11">
        <v>1960</v>
      </c>
      <c r="C1983" s="11" t="s">
        <v>15</v>
      </c>
      <c r="D1983" s="29">
        <v>22</v>
      </c>
      <c r="E1983" s="11">
        <v>0</v>
      </c>
      <c r="F1983" s="20">
        <v>28101.33</v>
      </c>
      <c r="G1983" s="11" t="s">
        <v>16</v>
      </c>
      <c r="H1983" s="11" t="s">
        <v>11</v>
      </c>
      <c r="I1983" s="11" t="s">
        <v>166</v>
      </c>
      <c r="J1983" s="33" t="str">
        <f t="shared" si="60"/>
        <v>22-Nov-1960</v>
      </c>
      <c r="K1983" s="11">
        <f t="shared" si="61"/>
        <v>62</v>
      </c>
    </row>
    <row r="1984" spans="1:11" x14ac:dyDescent="0.25">
      <c r="A1984" s="11" t="s">
        <v>2015</v>
      </c>
      <c r="B1984" s="11">
        <v>1999</v>
      </c>
      <c r="C1984" s="11" t="s">
        <v>20</v>
      </c>
      <c r="D1984" s="29">
        <v>6</v>
      </c>
      <c r="E1984" s="11">
        <v>0</v>
      </c>
      <c r="F1984" s="20">
        <v>28245.34</v>
      </c>
      <c r="G1984" s="11" t="s">
        <v>16</v>
      </c>
      <c r="H1984" s="11" t="s">
        <v>12</v>
      </c>
      <c r="I1984" s="11" t="s">
        <v>42</v>
      </c>
      <c r="J1984" s="33" t="str">
        <f t="shared" si="60"/>
        <v>06-Sep-1999</v>
      </c>
      <c r="K1984" s="11">
        <f t="shared" si="61"/>
        <v>23</v>
      </c>
    </row>
    <row r="1985" spans="1:11" x14ac:dyDescent="0.25">
      <c r="A1985" s="11" t="s">
        <v>2016</v>
      </c>
      <c r="B1985" s="11">
        <v>1963</v>
      </c>
      <c r="C1985" s="11" t="s">
        <v>15</v>
      </c>
      <c r="D1985" s="29">
        <v>25</v>
      </c>
      <c r="E1985" s="11">
        <v>1</v>
      </c>
      <c r="F1985" s="20">
        <v>28287.9</v>
      </c>
      <c r="G1985" s="11" t="s">
        <v>16</v>
      </c>
      <c r="H1985" s="11" t="s">
        <v>16</v>
      </c>
      <c r="I1985" s="11" t="s">
        <v>13</v>
      </c>
      <c r="J1985" s="33" t="str">
        <f t="shared" si="60"/>
        <v>25-Nov-1963</v>
      </c>
      <c r="K1985" s="11">
        <f t="shared" si="61"/>
        <v>59</v>
      </c>
    </row>
    <row r="1986" spans="1:11" x14ac:dyDescent="0.25">
      <c r="A1986" s="11" t="s">
        <v>2017</v>
      </c>
      <c r="B1986" s="11">
        <v>1990</v>
      </c>
      <c r="C1986" s="11" t="s">
        <v>30</v>
      </c>
      <c r="D1986" s="29">
        <v>24</v>
      </c>
      <c r="E1986" s="11">
        <v>3</v>
      </c>
      <c r="F1986" s="20">
        <v>28302.33</v>
      </c>
      <c r="G1986" s="11" t="s">
        <v>16</v>
      </c>
      <c r="H1986" s="11" t="s">
        <v>11</v>
      </c>
      <c r="I1986" s="11" t="s">
        <v>42</v>
      </c>
      <c r="J1986" s="33" t="str">
        <f t="shared" ref="J1986:J2049" si="62">TEXT(CONCATENATE(D1986,C1986,B1986,),"DD-MMM-YYYY")</f>
        <v>24-Dec-1990</v>
      </c>
      <c r="K1986" s="11">
        <f t="shared" si="61"/>
        <v>32</v>
      </c>
    </row>
    <row r="1987" spans="1:11" x14ac:dyDescent="0.25">
      <c r="A1987" s="11" t="s">
        <v>2018</v>
      </c>
      <c r="B1987" s="11">
        <v>1977</v>
      </c>
      <c r="C1987" s="11" t="s">
        <v>30</v>
      </c>
      <c r="D1987" s="29">
        <v>2</v>
      </c>
      <c r="E1987" s="11">
        <v>1</v>
      </c>
      <c r="F1987" s="20">
        <v>28340.19</v>
      </c>
      <c r="G1987" s="11" t="s">
        <v>16</v>
      </c>
      <c r="H1987" s="11" t="s">
        <v>11</v>
      </c>
      <c r="I1987" s="11" t="s">
        <v>23</v>
      </c>
      <c r="J1987" s="33" t="str">
        <f t="shared" si="62"/>
        <v>02-Dec-1977</v>
      </c>
      <c r="K1987" s="11">
        <f t="shared" ref="K1987:K2050" si="63">DATEDIF(J1987, "2023-06-08", "Y")</f>
        <v>45</v>
      </c>
    </row>
    <row r="1988" spans="1:11" x14ac:dyDescent="0.25">
      <c r="A1988" s="11" t="s">
        <v>2019</v>
      </c>
      <c r="B1988" s="11">
        <v>1974</v>
      </c>
      <c r="C1988" s="11" t="s">
        <v>20</v>
      </c>
      <c r="D1988" s="29">
        <v>16</v>
      </c>
      <c r="E1988" s="11">
        <v>1</v>
      </c>
      <c r="F1988" s="20">
        <v>28468.92</v>
      </c>
      <c r="G1988" s="11" t="s">
        <v>16</v>
      </c>
      <c r="H1988" s="11" t="s">
        <v>16</v>
      </c>
      <c r="I1988" s="11" t="s">
        <v>23</v>
      </c>
      <c r="J1988" s="33" t="str">
        <f t="shared" si="62"/>
        <v>16-Sep-1974</v>
      </c>
      <c r="K1988" s="11">
        <f t="shared" si="63"/>
        <v>48</v>
      </c>
    </row>
    <row r="1989" spans="1:11" x14ac:dyDescent="0.25">
      <c r="A1989" s="11" t="s">
        <v>2020</v>
      </c>
      <c r="B1989" s="11">
        <v>1982</v>
      </c>
      <c r="C1989" s="11" t="s">
        <v>30</v>
      </c>
      <c r="D1989" s="29">
        <v>11</v>
      </c>
      <c r="E1989" s="11">
        <v>1</v>
      </c>
      <c r="F1989" s="20">
        <v>28476.73</v>
      </c>
      <c r="G1989" s="11" t="s">
        <v>16</v>
      </c>
      <c r="H1989" s="11" t="s">
        <v>11</v>
      </c>
      <c r="I1989" s="11" t="s">
        <v>23</v>
      </c>
      <c r="J1989" s="33" t="str">
        <f t="shared" si="62"/>
        <v>11-Dec-1982</v>
      </c>
      <c r="K1989" s="11">
        <f t="shared" si="63"/>
        <v>40</v>
      </c>
    </row>
    <row r="1990" spans="1:11" x14ac:dyDescent="0.25">
      <c r="A1990" s="11" t="s">
        <v>2021</v>
      </c>
      <c r="B1990" s="11">
        <v>1985</v>
      </c>
      <c r="C1990" s="11" t="s">
        <v>20</v>
      </c>
      <c r="D1990" s="29">
        <v>27</v>
      </c>
      <c r="E1990" s="11">
        <v>3</v>
      </c>
      <c r="F1990" s="20">
        <v>28542.86</v>
      </c>
      <c r="G1990" s="11" t="s">
        <v>16</v>
      </c>
      <c r="H1990" s="11" t="s">
        <v>12</v>
      </c>
      <c r="I1990" s="11" t="s">
        <v>42</v>
      </c>
      <c r="J1990" s="33" t="str">
        <f t="shared" si="62"/>
        <v>27-Sep-1985</v>
      </c>
      <c r="K1990" s="11">
        <f t="shared" si="63"/>
        <v>37</v>
      </c>
    </row>
    <row r="1991" spans="1:11" x14ac:dyDescent="0.25">
      <c r="A1991" s="11" t="s">
        <v>2022</v>
      </c>
      <c r="B1991" s="11">
        <v>1990</v>
      </c>
      <c r="C1991" s="11" t="s">
        <v>30</v>
      </c>
      <c r="D1991" s="29">
        <v>5</v>
      </c>
      <c r="E1991" s="11">
        <v>3</v>
      </c>
      <c r="F1991" s="20">
        <v>28716.14</v>
      </c>
      <c r="G1991" s="11" t="s">
        <v>16</v>
      </c>
      <c r="H1991" s="11" t="s">
        <v>12</v>
      </c>
      <c r="I1991" s="11" t="s">
        <v>42</v>
      </c>
      <c r="J1991" s="33" t="str">
        <f t="shared" si="62"/>
        <v>05-Dec-1990</v>
      </c>
      <c r="K1991" s="11">
        <f t="shared" si="63"/>
        <v>32</v>
      </c>
    </row>
    <row r="1992" spans="1:11" x14ac:dyDescent="0.25">
      <c r="A1992" s="11" t="s">
        <v>2023</v>
      </c>
      <c r="B1992" s="11">
        <v>1961</v>
      </c>
      <c r="C1992" s="11" t="s">
        <v>35</v>
      </c>
      <c r="D1992" s="29">
        <v>3</v>
      </c>
      <c r="E1992" s="11">
        <v>1</v>
      </c>
      <c r="F1992" s="20">
        <v>28868.66</v>
      </c>
      <c r="G1992" s="11" t="s">
        <v>16</v>
      </c>
      <c r="H1992" s="11" t="s">
        <v>11</v>
      </c>
      <c r="I1992" s="11" t="s">
        <v>23</v>
      </c>
      <c r="J1992" s="33" t="str">
        <f t="shared" si="62"/>
        <v>03-Aug-1961</v>
      </c>
      <c r="K1992" s="11">
        <f t="shared" si="63"/>
        <v>61</v>
      </c>
    </row>
    <row r="1993" spans="1:11" x14ac:dyDescent="0.25">
      <c r="A1993" s="11" t="s">
        <v>2024</v>
      </c>
      <c r="B1993" s="11">
        <v>1962</v>
      </c>
      <c r="C1993" s="11" t="s">
        <v>10</v>
      </c>
      <c r="D1993" s="29">
        <v>25</v>
      </c>
      <c r="E1993" s="11">
        <v>0</v>
      </c>
      <c r="F1993" s="20">
        <v>28923.14</v>
      </c>
      <c r="G1993" s="11" t="s">
        <v>16</v>
      </c>
      <c r="H1993" s="11" t="s">
        <v>16</v>
      </c>
      <c r="I1993" s="11" t="s">
        <v>23</v>
      </c>
      <c r="J1993" s="33" t="str">
        <f t="shared" si="62"/>
        <v>25-Jul-1962</v>
      </c>
      <c r="K1993" s="11">
        <f t="shared" si="63"/>
        <v>60</v>
      </c>
    </row>
    <row r="1994" spans="1:11" x14ac:dyDescent="0.25">
      <c r="A1994" s="11" t="s">
        <v>2025</v>
      </c>
      <c r="B1994" s="11">
        <v>1959</v>
      </c>
      <c r="C1994" s="11" t="s">
        <v>30</v>
      </c>
      <c r="D1994" s="29">
        <v>5</v>
      </c>
      <c r="E1994" s="11">
        <v>0</v>
      </c>
      <c r="F1994" s="20">
        <v>28950.47</v>
      </c>
      <c r="G1994" s="11" t="s">
        <v>16</v>
      </c>
      <c r="H1994" s="11" t="s">
        <v>16</v>
      </c>
      <c r="I1994" s="11" t="s">
        <v>23</v>
      </c>
      <c r="J1994" s="33" t="str">
        <f t="shared" si="62"/>
        <v>05-Dec-1959</v>
      </c>
      <c r="K1994" s="11">
        <f t="shared" si="63"/>
        <v>63</v>
      </c>
    </row>
    <row r="1995" spans="1:11" x14ac:dyDescent="0.25">
      <c r="A1995" s="11" t="s">
        <v>2026</v>
      </c>
      <c r="B1995" s="11">
        <v>2003</v>
      </c>
      <c r="C1995" s="11" t="s">
        <v>20</v>
      </c>
      <c r="D1995" s="29">
        <v>1</v>
      </c>
      <c r="E1995" s="11">
        <v>0</v>
      </c>
      <c r="F1995" s="20">
        <v>28998.68</v>
      </c>
      <c r="G1995" s="11" t="s">
        <v>16</v>
      </c>
      <c r="H1995" s="11" t="s">
        <v>12</v>
      </c>
      <c r="I1995" s="11" t="s">
        <v>42</v>
      </c>
      <c r="J1995" s="33" t="str">
        <f t="shared" si="62"/>
        <v>01-Sep-2003</v>
      </c>
      <c r="K1995" s="11">
        <f t="shared" si="63"/>
        <v>19</v>
      </c>
    </row>
    <row r="1996" spans="1:11" x14ac:dyDescent="0.25">
      <c r="A1996" s="11" t="s">
        <v>2027</v>
      </c>
      <c r="B1996" s="11">
        <v>1992</v>
      </c>
      <c r="C1996" s="11" t="s">
        <v>10</v>
      </c>
      <c r="D1996" s="29">
        <v>7</v>
      </c>
      <c r="E1996" s="11">
        <v>0</v>
      </c>
      <c r="F1996" s="20">
        <v>29007.82</v>
      </c>
      <c r="G1996" s="11" t="s">
        <v>16</v>
      </c>
      <c r="H1996" s="11" t="s">
        <v>12</v>
      </c>
      <c r="I1996" s="11" t="s">
        <v>42</v>
      </c>
      <c r="J1996" s="33" t="str">
        <f t="shared" si="62"/>
        <v>07-Jul-1992</v>
      </c>
      <c r="K1996" s="11">
        <f t="shared" si="63"/>
        <v>30</v>
      </c>
    </row>
    <row r="1997" spans="1:11" x14ac:dyDescent="0.25">
      <c r="A1997" s="11" t="s">
        <v>2028</v>
      </c>
      <c r="B1997" s="11">
        <v>1980</v>
      </c>
      <c r="C1997" s="11" t="s">
        <v>10</v>
      </c>
      <c r="D1997" s="29">
        <v>14</v>
      </c>
      <c r="E1997" s="11">
        <v>2</v>
      </c>
      <c r="F1997" s="20">
        <v>29114.21</v>
      </c>
      <c r="G1997" s="11" t="s">
        <v>16</v>
      </c>
      <c r="H1997" s="11" t="s">
        <v>12</v>
      </c>
      <c r="I1997" s="11" t="s">
        <v>42</v>
      </c>
      <c r="J1997" s="33" t="str">
        <f t="shared" si="62"/>
        <v>14-Jul-1980</v>
      </c>
      <c r="K1997" s="11">
        <f t="shared" si="63"/>
        <v>42</v>
      </c>
    </row>
    <row r="1998" spans="1:11" x14ac:dyDescent="0.25">
      <c r="A1998" s="11" t="s">
        <v>2029</v>
      </c>
      <c r="B1998" s="11">
        <v>1978</v>
      </c>
      <c r="C1998" s="11" t="s">
        <v>15</v>
      </c>
      <c r="D1998" s="29">
        <v>29</v>
      </c>
      <c r="E1998" s="11">
        <v>2</v>
      </c>
      <c r="F1998" s="20">
        <v>29114.77</v>
      </c>
      <c r="G1998" s="11" t="s">
        <v>16</v>
      </c>
      <c r="H1998" s="11" t="s">
        <v>16</v>
      </c>
      <c r="I1998" s="11" t="s">
        <v>42</v>
      </c>
      <c r="J1998" s="33" t="str">
        <f t="shared" si="62"/>
        <v>29-Nov-1978</v>
      </c>
      <c r="K1998" s="11">
        <f t="shared" si="63"/>
        <v>44</v>
      </c>
    </row>
    <row r="1999" spans="1:11" x14ac:dyDescent="0.25">
      <c r="A1999" s="11" t="s">
        <v>2030</v>
      </c>
      <c r="B1999" s="11">
        <v>1961</v>
      </c>
      <c r="C1999" s="11" t="s">
        <v>30</v>
      </c>
      <c r="D1999" s="29">
        <v>24</v>
      </c>
      <c r="E1999" s="11">
        <v>0</v>
      </c>
      <c r="F1999" s="20">
        <v>29141.360000000001</v>
      </c>
      <c r="G1999" s="11" t="s">
        <v>16</v>
      </c>
      <c r="H1999" s="11" t="s">
        <v>12</v>
      </c>
      <c r="I1999" s="11" t="s">
        <v>23</v>
      </c>
      <c r="J1999" s="33" t="str">
        <f t="shared" si="62"/>
        <v>24-Dec-1961</v>
      </c>
      <c r="K1999" s="11">
        <f t="shared" si="63"/>
        <v>61</v>
      </c>
    </row>
    <row r="2000" spans="1:11" x14ac:dyDescent="0.25">
      <c r="A2000" s="11" t="s">
        <v>2031</v>
      </c>
      <c r="B2000" s="11">
        <v>1976</v>
      </c>
      <c r="C2000" s="11" t="s">
        <v>15</v>
      </c>
      <c r="D2000" s="29">
        <v>8</v>
      </c>
      <c r="E2000" s="11">
        <v>2</v>
      </c>
      <c r="F2000" s="20">
        <v>29160.39</v>
      </c>
      <c r="G2000" s="11" t="s">
        <v>16</v>
      </c>
      <c r="H2000" s="11" t="s">
        <v>11</v>
      </c>
      <c r="I2000" s="11" t="s">
        <v>42</v>
      </c>
      <c r="J2000" s="33" t="str">
        <f t="shared" si="62"/>
        <v>08-Nov-1976</v>
      </c>
      <c r="K2000" s="11">
        <f t="shared" si="63"/>
        <v>46</v>
      </c>
    </row>
    <row r="2001" spans="1:11" x14ac:dyDescent="0.25">
      <c r="A2001" s="11" t="s">
        <v>2032</v>
      </c>
      <c r="B2001" s="11">
        <v>1969</v>
      </c>
      <c r="C2001" s="11" t="s">
        <v>10</v>
      </c>
      <c r="D2001" s="29">
        <v>9</v>
      </c>
      <c r="E2001" s="11">
        <v>2</v>
      </c>
      <c r="F2001" s="20">
        <v>29186.48</v>
      </c>
      <c r="G2001" s="11" t="s">
        <v>16</v>
      </c>
      <c r="H2001" s="11" t="s">
        <v>12</v>
      </c>
      <c r="I2001" s="11" t="s">
        <v>247</v>
      </c>
      <c r="J2001" s="33" t="str">
        <f t="shared" si="62"/>
        <v>09-Jul-1969</v>
      </c>
      <c r="K2001" s="11">
        <f t="shared" si="63"/>
        <v>53</v>
      </c>
    </row>
    <row r="2002" spans="1:11" x14ac:dyDescent="0.25">
      <c r="A2002" s="11" t="s">
        <v>2033</v>
      </c>
      <c r="B2002" s="11">
        <v>1978</v>
      </c>
      <c r="C2002" s="11" t="s">
        <v>10</v>
      </c>
      <c r="D2002" s="29">
        <v>21</v>
      </c>
      <c r="E2002" s="11">
        <v>2</v>
      </c>
      <c r="F2002" s="20">
        <v>29227.599999999999</v>
      </c>
      <c r="G2002" s="11" t="s">
        <v>16</v>
      </c>
      <c r="H2002" s="11" t="s">
        <v>12</v>
      </c>
      <c r="I2002" s="11" t="s">
        <v>23</v>
      </c>
      <c r="J2002" s="33" t="str">
        <f t="shared" si="62"/>
        <v>21-Jul-1978</v>
      </c>
      <c r="K2002" s="11">
        <f t="shared" si="63"/>
        <v>44</v>
      </c>
    </row>
    <row r="2003" spans="1:11" x14ac:dyDescent="0.25">
      <c r="A2003" s="11" t="s">
        <v>2034</v>
      </c>
      <c r="B2003" s="11">
        <v>1958</v>
      </c>
      <c r="C2003" s="11" t="s">
        <v>18</v>
      </c>
      <c r="D2003" s="29">
        <v>5</v>
      </c>
      <c r="E2003" s="11">
        <v>0</v>
      </c>
      <c r="F2003" s="20">
        <v>29330.98</v>
      </c>
      <c r="G2003" s="11" t="s">
        <v>16</v>
      </c>
      <c r="H2003" s="11" t="s">
        <v>11</v>
      </c>
      <c r="I2003" s="11" t="s">
        <v>23</v>
      </c>
      <c r="J2003" s="33" t="str">
        <f t="shared" si="62"/>
        <v>05-Jun-1958</v>
      </c>
      <c r="K2003" s="11">
        <f t="shared" si="63"/>
        <v>65</v>
      </c>
    </row>
    <row r="2004" spans="1:11" x14ac:dyDescent="0.25">
      <c r="A2004" s="11" t="s">
        <v>2035</v>
      </c>
      <c r="B2004" s="11">
        <v>1985</v>
      </c>
      <c r="C2004" s="11" t="s">
        <v>15</v>
      </c>
      <c r="D2004" s="29">
        <v>7</v>
      </c>
      <c r="E2004" s="11">
        <v>3</v>
      </c>
      <c r="F2004" s="20">
        <v>29352.560000000001</v>
      </c>
      <c r="G2004" s="11" t="s">
        <v>16</v>
      </c>
      <c r="H2004" s="11" t="s">
        <v>16</v>
      </c>
      <c r="I2004" s="11" t="s">
        <v>42</v>
      </c>
      <c r="J2004" s="33" t="str">
        <f t="shared" si="62"/>
        <v>07-Nov-1985</v>
      </c>
      <c r="K2004" s="11">
        <f t="shared" si="63"/>
        <v>37</v>
      </c>
    </row>
    <row r="2005" spans="1:11" x14ac:dyDescent="0.25">
      <c r="A2005" s="11" t="s">
        <v>2036</v>
      </c>
      <c r="B2005" s="11">
        <v>1987</v>
      </c>
      <c r="C2005" s="11" t="s">
        <v>10</v>
      </c>
      <c r="D2005" s="29">
        <v>16</v>
      </c>
      <c r="E2005" s="11">
        <v>3</v>
      </c>
      <c r="F2005" s="20">
        <v>29443.59</v>
      </c>
      <c r="G2005" s="11" t="s">
        <v>16</v>
      </c>
      <c r="H2005" s="11" t="s">
        <v>16</v>
      </c>
      <c r="I2005" s="11" t="s">
        <v>42</v>
      </c>
      <c r="J2005" s="33" t="str">
        <f t="shared" si="62"/>
        <v>16-Jul-1987</v>
      </c>
      <c r="K2005" s="11">
        <f t="shared" si="63"/>
        <v>35</v>
      </c>
    </row>
    <row r="2006" spans="1:11" x14ac:dyDescent="0.25">
      <c r="A2006" s="11" t="s">
        <v>2037</v>
      </c>
      <c r="B2006" s="11">
        <v>1959</v>
      </c>
      <c r="C2006" s="11" t="s">
        <v>37</v>
      </c>
      <c r="D2006" s="29">
        <v>20</v>
      </c>
      <c r="E2006" s="11">
        <v>0</v>
      </c>
      <c r="F2006" s="20">
        <v>29523.17</v>
      </c>
      <c r="G2006" s="11" t="s">
        <v>16</v>
      </c>
      <c r="H2006" s="11" t="s">
        <v>11</v>
      </c>
      <c r="I2006" s="11" t="s">
        <v>247</v>
      </c>
      <c r="J2006" s="33" t="str">
        <f t="shared" si="62"/>
        <v>20-Oct-1959</v>
      </c>
      <c r="K2006" s="11">
        <f t="shared" si="63"/>
        <v>63</v>
      </c>
    </row>
    <row r="2007" spans="1:11" x14ac:dyDescent="0.25">
      <c r="A2007" s="11" t="s">
        <v>2038</v>
      </c>
      <c r="B2007" s="11">
        <v>1975</v>
      </c>
      <c r="C2007" s="11" t="s">
        <v>15</v>
      </c>
      <c r="D2007" s="29">
        <v>3</v>
      </c>
      <c r="E2007" s="11">
        <v>1</v>
      </c>
      <c r="F2007" s="20">
        <v>29583.8</v>
      </c>
      <c r="G2007" s="11" t="s">
        <v>16</v>
      </c>
      <c r="H2007" s="11" t="s">
        <v>16</v>
      </c>
      <c r="I2007" s="11" t="s">
        <v>42</v>
      </c>
      <c r="J2007" s="33" t="str">
        <f t="shared" si="62"/>
        <v>03-Nov-1975</v>
      </c>
      <c r="K2007" s="11">
        <f t="shared" si="63"/>
        <v>47</v>
      </c>
    </row>
    <row r="2008" spans="1:11" x14ac:dyDescent="0.25">
      <c r="A2008" s="11" t="s">
        <v>2039</v>
      </c>
      <c r="B2008" s="11">
        <v>1993</v>
      </c>
      <c r="C2008" s="11" t="s">
        <v>10</v>
      </c>
      <c r="D2008" s="29">
        <v>27</v>
      </c>
      <c r="E2008" s="11">
        <v>0</v>
      </c>
      <c r="F2008" s="20">
        <v>29622.69</v>
      </c>
      <c r="G2008" s="11" t="s">
        <v>16</v>
      </c>
      <c r="H2008" s="11" t="s">
        <v>16</v>
      </c>
      <c r="I2008" s="11" t="s">
        <v>42</v>
      </c>
      <c r="J2008" s="33" t="str">
        <f t="shared" si="62"/>
        <v>27-Jul-1993</v>
      </c>
      <c r="K2008" s="11">
        <f t="shared" si="63"/>
        <v>29</v>
      </c>
    </row>
    <row r="2009" spans="1:11" x14ac:dyDescent="0.25">
      <c r="A2009" s="11" t="s">
        <v>2040</v>
      </c>
      <c r="B2009" s="11">
        <v>1973</v>
      </c>
      <c r="C2009" s="11" t="s">
        <v>35</v>
      </c>
      <c r="D2009" s="29">
        <v>23</v>
      </c>
      <c r="E2009" s="11">
        <v>0</v>
      </c>
      <c r="F2009" s="20">
        <v>29757.69</v>
      </c>
      <c r="G2009" s="11" t="s">
        <v>16</v>
      </c>
      <c r="H2009" s="11" t="s">
        <v>12</v>
      </c>
      <c r="I2009" s="11" t="s">
        <v>42</v>
      </c>
      <c r="J2009" s="33" t="str">
        <f t="shared" si="62"/>
        <v>23-Aug-1973</v>
      </c>
      <c r="K2009" s="11">
        <f t="shared" si="63"/>
        <v>49</v>
      </c>
    </row>
    <row r="2010" spans="1:11" x14ac:dyDescent="0.25">
      <c r="A2010" s="11" t="s">
        <v>2041</v>
      </c>
      <c r="B2010" s="11">
        <v>1998</v>
      </c>
      <c r="C2010" s="11" t="s">
        <v>18</v>
      </c>
      <c r="D2010" s="29">
        <v>20</v>
      </c>
      <c r="E2010" s="11">
        <v>0</v>
      </c>
      <c r="F2010" s="20">
        <v>29760.6</v>
      </c>
      <c r="G2010" s="11" t="s">
        <v>16</v>
      </c>
      <c r="H2010" s="11" t="s">
        <v>11</v>
      </c>
      <c r="I2010" s="11" t="s">
        <v>42</v>
      </c>
      <c r="J2010" s="33" t="str">
        <f t="shared" si="62"/>
        <v>20-Jun-1998</v>
      </c>
      <c r="K2010" s="11">
        <f t="shared" si="63"/>
        <v>24</v>
      </c>
    </row>
    <row r="2011" spans="1:11" x14ac:dyDescent="0.25">
      <c r="A2011" s="11" t="s">
        <v>2042</v>
      </c>
      <c r="B2011" s="11">
        <v>1981</v>
      </c>
      <c r="C2011" s="11" t="s">
        <v>35</v>
      </c>
      <c r="D2011" s="29">
        <v>13</v>
      </c>
      <c r="E2011" s="11">
        <v>1</v>
      </c>
      <c r="F2011" s="20">
        <v>29816.639999999999</v>
      </c>
      <c r="G2011" s="11" t="s">
        <v>16</v>
      </c>
      <c r="H2011" s="11" t="s">
        <v>11</v>
      </c>
      <c r="I2011" s="11" t="s">
        <v>42</v>
      </c>
      <c r="J2011" s="33" t="str">
        <f t="shared" si="62"/>
        <v>13-Aug-1981</v>
      </c>
      <c r="K2011" s="11">
        <f t="shared" si="63"/>
        <v>41</v>
      </c>
    </row>
    <row r="2012" spans="1:11" x14ac:dyDescent="0.25">
      <c r="A2012" s="11" t="s">
        <v>2043</v>
      </c>
      <c r="B2012" s="11">
        <v>1982</v>
      </c>
      <c r="C2012" s="11" t="s">
        <v>37</v>
      </c>
      <c r="D2012" s="29">
        <v>29</v>
      </c>
      <c r="E2012" s="11">
        <v>3</v>
      </c>
      <c r="F2012" s="20">
        <v>29818.76</v>
      </c>
      <c r="G2012" s="11" t="s">
        <v>16</v>
      </c>
      <c r="H2012" s="11" t="s">
        <v>16</v>
      </c>
      <c r="I2012" s="11" t="s">
        <v>23</v>
      </c>
      <c r="J2012" s="33" t="str">
        <f t="shared" si="62"/>
        <v>29-Oct-1982</v>
      </c>
      <c r="K2012" s="11">
        <f t="shared" si="63"/>
        <v>40</v>
      </c>
    </row>
    <row r="2013" spans="1:11" x14ac:dyDescent="0.25">
      <c r="A2013" s="11" t="s">
        <v>2044</v>
      </c>
      <c r="B2013" s="11">
        <v>1989</v>
      </c>
      <c r="C2013" s="11" t="s">
        <v>30</v>
      </c>
      <c r="D2013" s="29">
        <v>30</v>
      </c>
      <c r="E2013" s="11">
        <v>3</v>
      </c>
      <c r="F2013" s="20">
        <v>29852.48</v>
      </c>
      <c r="G2013" s="11" t="s">
        <v>16</v>
      </c>
      <c r="H2013" s="11" t="s">
        <v>12</v>
      </c>
      <c r="I2013" s="11" t="s">
        <v>42</v>
      </c>
      <c r="J2013" s="33" t="str">
        <f t="shared" si="62"/>
        <v>30-Dec-1989</v>
      </c>
      <c r="K2013" s="11">
        <f t="shared" si="63"/>
        <v>33</v>
      </c>
    </row>
    <row r="2014" spans="1:11" x14ac:dyDescent="0.25">
      <c r="A2014" s="11" t="s">
        <v>2045</v>
      </c>
      <c r="B2014" s="11">
        <v>1975</v>
      </c>
      <c r="C2014" s="11" t="s">
        <v>35</v>
      </c>
      <c r="D2014" s="29">
        <v>19</v>
      </c>
      <c r="E2014" s="11">
        <v>1</v>
      </c>
      <c r="F2014" s="20">
        <v>29899.25</v>
      </c>
      <c r="G2014" s="11" t="s">
        <v>16</v>
      </c>
      <c r="H2014" s="11" t="s">
        <v>12</v>
      </c>
      <c r="I2014" s="11" t="s">
        <v>42</v>
      </c>
      <c r="J2014" s="33" t="str">
        <f t="shared" si="62"/>
        <v>19-Aug-1975</v>
      </c>
      <c r="K2014" s="11">
        <f t="shared" si="63"/>
        <v>47</v>
      </c>
    </row>
    <row r="2015" spans="1:11" x14ac:dyDescent="0.25">
      <c r="A2015" s="11" t="s">
        <v>2046</v>
      </c>
      <c r="B2015" s="11">
        <v>1988</v>
      </c>
      <c r="C2015" s="11" t="s">
        <v>30</v>
      </c>
      <c r="D2015" s="29">
        <v>30</v>
      </c>
      <c r="E2015" s="11">
        <v>3</v>
      </c>
      <c r="F2015" s="20">
        <v>29929.56</v>
      </c>
      <c r="G2015" s="11" t="s">
        <v>16</v>
      </c>
      <c r="H2015" s="11" t="s">
        <v>16</v>
      </c>
      <c r="I2015" s="11" t="s">
        <v>42</v>
      </c>
      <c r="J2015" s="33" t="str">
        <f t="shared" si="62"/>
        <v>30-Dec-1988</v>
      </c>
      <c r="K2015" s="11">
        <f t="shared" si="63"/>
        <v>34</v>
      </c>
    </row>
    <row r="2016" spans="1:11" x14ac:dyDescent="0.25">
      <c r="A2016" s="11" t="s">
        <v>2047</v>
      </c>
      <c r="B2016" s="11">
        <v>1976</v>
      </c>
      <c r="C2016" s="11" t="s">
        <v>18</v>
      </c>
      <c r="D2016" s="29">
        <v>12</v>
      </c>
      <c r="E2016" s="11">
        <v>2</v>
      </c>
      <c r="F2016" s="20">
        <v>29933.75</v>
      </c>
      <c r="G2016" s="11" t="s">
        <v>16</v>
      </c>
      <c r="H2016" s="11" t="s">
        <v>16</v>
      </c>
      <c r="I2016" s="11" t="s">
        <v>42</v>
      </c>
      <c r="J2016" s="33" t="str">
        <f t="shared" si="62"/>
        <v>12-Jun-1976</v>
      </c>
      <c r="K2016" s="11">
        <f t="shared" si="63"/>
        <v>46</v>
      </c>
    </row>
    <row r="2017" spans="1:11" x14ac:dyDescent="0.25">
      <c r="A2017" s="11" t="s">
        <v>2048</v>
      </c>
      <c r="B2017" s="11">
        <v>1991</v>
      </c>
      <c r="C2017" s="11" t="s">
        <v>37</v>
      </c>
      <c r="D2017" s="29">
        <v>5</v>
      </c>
      <c r="E2017" s="11">
        <v>3</v>
      </c>
      <c r="F2017" s="20">
        <v>29969.67</v>
      </c>
      <c r="G2017" s="11" t="s">
        <v>16</v>
      </c>
      <c r="H2017" s="11" t="s">
        <v>16</v>
      </c>
      <c r="I2017" s="11" t="s">
        <v>42</v>
      </c>
      <c r="J2017" s="33" t="str">
        <f t="shared" si="62"/>
        <v>05-Oct-1991</v>
      </c>
      <c r="K2017" s="11">
        <f t="shared" si="63"/>
        <v>31</v>
      </c>
    </row>
    <row r="2018" spans="1:11" x14ac:dyDescent="0.25">
      <c r="A2018" s="11" t="s">
        <v>2049</v>
      </c>
      <c r="B2018" s="11">
        <v>1981</v>
      </c>
      <c r="C2018" s="11" t="s">
        <v>35</v>
      </c>
      <c r="D2018" s="29">
        <v>4</v>
      </c>
      <c r="E2018" s="11">
        <v>1</v>
      </c>
      <c r="F2018" s="20">
        <v>30026.87</v>
      </c>
      <c r="G2018" s="11" t="s">
        <v>11</v>
      </c>
      <c r="H2018" s="11" t="s">
        <v>12</v>
      </c>
      <c r="I2018" s="11" t="s">
        <v>23</v>
      </c>
      <c r="J2018" s="33" t="str">
        <f t="shared" si="62"/>
        <v>04-Aug-1981</v>
      </c>
      <c r="K2018" s="11">
        <f t="shared" si="63"/>
        <v>41</v>
      </c>
    </row>
    <row r="2019" spans="1:11" x14ac:dyDescent="0.25">
      <c r="A2019" s="11" t="s">
        <v>2050</v>
      </c>
      <c r="B2019" s="11">
        <v>1967</v>
      </c>
      <c r="C2019" s="11" t="s">
        <v>18</v>
      </c>
      <c r="D2019" s="29">
        <v>16</v>
      </c>
      <c r="E2019" s="11">
        <v>3</v>
      </c>
      <c r="F2019" s="20">
        <v>30063.58</v>
      </c>
      <c r="G2019" s="11" t="s">
        <v>16</v>
      </c>
      <c r="H2019" s="11" t="s">
        <v>16</v>
      </c>
      <c r="I2019" s="11" t="s">
        <v>23</v>
      </c>
      <c r="J2019" s="33" t="str">
        <f t="shared" si="62"/>
        <v>16-Jun-1967</v>
      </c>
      <c r="K2019" s="11">
        <f t="shared" si="63"/>
        <v>55</v>
      </c>
    </row>
    <row r="2020" spans="1:11" x14ac:dyDescent="0.25">
      <c r="A2020" s="11" t="s">
        <v>2051</v>
      </c>
      <c r="B2020" s="11">
        <v>1979</v>
      </c>
      <c r="C2020" s="11" t="s">
        <v>20</v>
      </c>
      <c r="D2020" s="29">
        <v>2</v>
      </c>
      <c r="E2020" s="11">
        <v>2</v>
      </c>
      <c r="F2020" s="20">
        <v>30095.97</v>
      </c>
      <c r="G2020" s="11" t="s">
        <v>11</v>
      </c>
      <c r="H2020" s="11" t="s">
        <v>12</v>
      </c>
      <c r="I2020" s="11" t="s">
        <v>42</v>
      </c>
      <c r="J2020" s="33" t="str">
        <f t="shared" si="62"/>
        <v>02-Sep-1979</v>
      </c>
      <c r="K2020" s="11">
        <f t="shared" si="63"/>
        <v>43</v>
      </c>
    </row>
    <row r="2021" spans="1:11" x14ac:dyDescent="0.25">
      <c r="A2021" s="11" t="s">
        <v>2052</v>
      </c>
      <c r="B2021" s="11">
        <v>1971</v>
      </c>
      <c r="C2021" s="11" t="s">
        <v>30</v>
      </c>
      <c r="D2021" s="29">
        <v>25</v>
      </c>
      <c r="E2021" s="11">
        <v>0</v>
      </c>
      <c r="F2021" s="20">
        <v>30134.75</v>
      </c>
      <c r="G2021" s="11" t="s">
        <v>11</v>
      </c>
      <c r="H2021" s="11" t="s">
        <v>12</v>
      </c>
      <c r="I2021" s="11" t="s">
        <v>42</v>
      </c>
      <c r="J2021" s="33" t="str">
        <f t="shared" si="62"/>
        <v>25-Dec-1971</v>
      </c>
      <c r="K2021" s="11">
        <f t="shared" si="63"/>
        <v>51</v>
      </c>
    </row>
    <row r="2022" spans="1:11" x14ac:dyDescent="0.25">
      <c r="A2022" s="11" t="s">
        <v>2053</v>
      </c>
      <c r="B2022" s="11">
        <v>1958</v>
      </c>
      <c r="C2022" s="11" t="s">
        <v>35</v>
      </c>
      <c r="D2022" s="29">
        <v>11</v>
      </c>
      <c r="E2022" s="11">
        <v>1</v>
      </c>
      <c r="F2022" s="20">
        <v>30166.62</v>
      </c>
      <c r="G2022" s="11" t="s">
        <v>16</v>
      </c>
      <c r="H2022" s="11" t="s">
        <v>12</v>
      </c>
      <c r="I2022" s="11" t="s">
        <v>23</v>
      </c>
      <c r="J2022" s="33" t="str">
        <f t="shared" si="62"/>
        <v>11-Aug-1958</v>
      </c>
      <c r="K2022" s="11">
        <f t="shared" si="63"/>
        <v>64</v>
      </c>
    </row>
    <row r="2023" spans="1:11" x14ac:dyDescent="0.25">
      <c r="A2023" s="11" t="s">
        <v>2054</v>
      </c>
      <c r="B2023" s="11">
        <v>1963</v>
      </c>
      <c r="C2023" s="11" t="s">
        <v>20</v>
      </c>
      <c r="D2023" s="29">
        <v>13</v>
      </c>
      <c r="E2023" s="11">
        <v>3</v>
      </c>
      <c r="F2023" s="20">
        <v>30184.94</v>
      </c>
      <c r="G2023" s="11" t="s">
        <v>16</v>
      </c>
      <c r="H2023" s="11" t="s">
        <v>16</v>
      </c>
      <c r="I2023" s="11" t="s">
        <v>276</v>
      </c>
      <c r="J2023" s="33" t="str">
        <f t="shared" si="62"/>
        <v>13-Sep-1963</v>
      </c>
      <c r="K2023" s="11">
        <f t="shared" si="63"/>
        <v>59</v>
      </c>
    </row>
    <row r="2024" spans="1:11" x14ac:dyDescent="0.25">
      <c r="A2024" s="11" t="s">
        <v>2055</v>
      </c>
      <c r="B2024" s="11">
        <v>1962</v>
      </c>
      <c r="C2024" s="11" t="s">
        <v>20</v>
      </c>
      <c r="D2024" s="29">
        <v>15</v>
      </c>
      <c r="E2024" s="11">
        <v>0</v>
      </c>
      <c r="F2024" s="20">
        <v>30260</v>
      </c>
      <c r="G2024" s="11" t="s">
        <v>16</v>
      </c>
      <c r="H2024" s="11" t="s">
        <v>16</v>
      </c>
      <c r="I2024" s="11" t="s">
        <v>276</v>
      </c>
      <c r="J2024" s="33" t="str">
        <f t="shared" si="62"/>
        <v>15-Sep-1962</v>
      </c>
      <c r="K2024" s="11">
        <f t="shared" si="63"/>
        <v>60</v>
      </c>
    </row>
    <row r="2025" spans="1:11" x14ac:dyDescent="0.25">
      <c r="A2025" s="11" t="s">
        <v>2056</v>
      </c>
      <c r="B2025" s="11">
        <v>1972</v>
      </c>
      <c r="C2025" s="11" t="s">
        <v>10</v>
      </c>
      <c r="D2025" s="29">
        <v>24</v>
      </c>
      <c r="E2025" s="11">
        <v>2</v>
      </c>
      <c r="F2025" s="20">
        <v>30284.639999999999</v>
      </c>
      <c r="G2025" s="11" t="s">
        <v>16</v>
      </c>
      <c r="H2025" s="11" t="s">
        <v>16</v>
      </c>
      <c r="I2025" s="11" t="s">
        <v>23</v>
      </c>
      <c r="J2025" s="33" t="str">
        <f t="shared" si="62"/>
        <v>24-Jul-1972</v>
      </c>
      <c r="K2025" s="11">
        <f t="shared" si="63"/>
        <v>50</v>
      </c>
    </row>
    <row r="2026" spans="1:11" x14ac:dyDescent="0.25">
      <c r="A2026" s="11" t="s">
        <v>2057</v>
      </c>
      <c r="B2026" s="11">
        <v>2004</v>
      </c>
      <c r="C2026" s="11" t="s">
        <v>18</v>
      </c>
      <c r="D2026" s="29">
        <v>1</v>
      </c>
      <c r="E2026" s="11">
        <v>0</v>
      </c>
      <c r="F2026" s="20">
        <v>30328.27</v>
      </c>
      <c r="G2026" s="11" t="s">
        <v>11</v>
      </c>
      <c r="H2026" s="11" t="s">
        <v>11</v>
      </c>
      <c r="I2026" s="11" t="s">
        <v>42</v>
      </c>
      <c r="J2026" s="33" t="str">
        <f t="shared" si="62"/>
        <v>01-Jun-2004</v>
      </c>
      <c r="K2026" s="11">
        <f t="shared" si="63"/>
        <v>19</v>
      </c>
    </row>
    <row r="2027" spans="1:11" x14ac:dyDescent="0.25">
      <c r="A2027" s="11" t="s">
        <v>2058</v>
      </c>
      <c r="B2027" s="11">
        <v>1969</v>
      </c>
      <c r="C2027" s="11" t="s">
        <v>10</v>
      </c>
      <c r="D2027" s="29">
        <v>30</v>
      </c>
      <c r="E2027" s="11">
        <v>0</v>
      </c>
      <c r="F2027" s="20">
        <v>30366.93</v>
      </c>
      <c r="G2027" s="11" t="s">
        <v>11</v>
      </c>
      <c r="H2027" s="11" t="s">
        <v>11</v>
      </c>
      <c r="I2027" s="11" t="s">
        <v>42</v>
      </c>
      <c r="J2027" s="33" t="str">
        <f t="shared" si="62"/>
        <v>30-Jul-1969</v>
      </c>
      <c r="K2027" s="11">
        <f t="shared" si="63"/>
        <v>53</v>
      </c>
    </row>
    <row r="2028" spans="1:11" x14ac:dyDescent="0.25">
      <c r="A2028" s="11" t="s">
        <v>2059</v>
      </c>
      <c r="B2028" s="11">
        <v>1976</v>
      </c>
      <c r="C2028" s="11" t="s">
        <v>20</v>
      </c>
      <c r="D2028" s="29">
        <v>3</v>
      </c>
      <c r="E2028" s="11">
        <v>2</v>
      </c>
      <c r="F2028" s="20">
        <v>30409.53</v>
      </c>
      <c r="G2028" s="11" t="s">
        <v>11</v>
      </c>
      <c r="H2028" s="11" t="s">
        <v>12</v>
      </c>
      <c r="I2028" s="11" t="s">
        <v>23</v>
      </c>
      <c r="J2028" s="33" t="str">
        <f t="shared" si="62"/>
        <v>03-Sep-1976</v>
      </c>
      <c r="K2028" s="11">
        <f t="shared" si="63"/>
        <v>46</v>
      </c>
    </row>
    <row r="2029" spans="1:11" x14ac:dyDescent="0.25">
      <c r="A2029" s="11" t="s">
        <v>2060</v>
      </c>
      <c r="B2029" s="11">
        <v>1998</v>
      </c>
      <c r="C2029" s="11" t="s">
        <v>37</v>
      </c>
      <c r="D2029" s="29">
        <v>28</v>
      </c>
      <c r="E2029" s="11">
        <v>0</v>
      </c>
      <c r="F2029" s="20">
        <v>30422.03</v>
      </c>
      <c r="G2029" s="11" t="s">
        <v>11</v>
      </c>
      <c r="H2029" s="11" t="s">
        <v>12</v>
      </c>
      <c r="I2029" s="11" t="s">
        <v>42</v>
      </c>
      <c r="J2029" s="33" t="str">
        <f t="shared" si="62"/>
        <v>28-Oct-1998</v>
      </c>
      <c r="K2029" s="11">
        <f t="shared" si="63"/>
        <v>24</v>
      </c>
    </row>
    <row r="2030" spans="1:11" x14ac:dyDescent="0.25">
      <c r="A2030" s="11" t="s">
        <v>2061</v>
      </c>
      <c r="B2030" s="11">
        <v>1983</v>
      </c>
      <c r="C2030" s="11" t="s">
        <v>20</v>
      </c>
      <c r="D2030" s="29">
        <v>3</v>
      </c>
      <c r="E2030" s="11">
        <v>3</v>
      </c>
      <c r="F2030" s="20">
        <v>30457.37</v>
      </c>
      <c r="G2030" s="11" t="s">
        <v>11</v>
      </c>
      <c r="H2030" s="11" t="s">
        <v>16</v>
      </c>
      <c r="I2030" s="11" t="s">
        <v>23</v>
      </c>
      <c r="J2030" s="33" t="str">
        <f t="shared" si="62"/>
        <v>03-Sep-1983</v>
      </c>
      <c r="K2030" s="11">
        <f t="shared" si="63"/>
        <v>39</v>
      </c>
    </row>
    <row r="2031" spans="1:11" x14ac:dyDescent="0.25">
      <c r="A2031" s="11" t="s">
        <v>2062</v>
      </c>
      <c r="B2031" s="11">
        <v>1986</v>
      </c>
      <c r="C2031" s="11" t="s">
        <v>35</v>
      </c>
      <c r="D2031" s="29">
        <v>10</v>
      </c>
      <c r="E2031" s="11">
        <v>3</v>
      </c>
      <c r="F2031" s="20">
        <v>30530.5</v>
      </c>
      <c r="G2031" s="11" t="s">
        <v>11</v>
      </c>
      <c r="H2031" s="11" t="s">
        <v>16</v>
      </c>
      <c r="I2031" s="11" t="s">
        <v>42</v>
      </c>
      <c r="J2031" s="33" t="str">
        <f t="shared" si="62"/>
        <v>10-Aug-1986</v>
      </c>
      <c r="K2031" s="11">
        <f t="shared" si="63"/>
        <v>36</v>
      </c>
    </row>
    <row r="2032" spans="1:11" x14ac:dyDescent="0.25">
      <c r="A2032" s="11" t="s">
        <v>2063</v>
      </c>
      <c r="B2032" s="11">
        <v>1970</v>
      </c>
      <c r="C2032" s="11" t="s">
        <v>15</v>
      </c>
      <c r="D2032" s="29">
        <v>11</v>
      </c>
      <c r="E2032" s="11">
        <v>0</v>
      </c>
      <c r="F2032" s="20">
        <v>30625.65</v>
      </c>
      <c r="G2032" s="11" t="s">
        <v>11</v>
      </c>
      <c r="H2032" s="11" t="s">
        <v>12</v>
      </c>
      <c r="I2032" s="11" t="s">
        <v>42</v>
      </c>
      <c r="J2032" s="33" t="str">
        <f t="shared" si="62"/>
        <v>11-Nov-1970</v>
      </c>
      <c r="K2032" s="11">
        <f t="shared" si="63"/>
        <v>52</v>
      </c>
    </row>
    <row r="2033" spans="1:11" x14ac:dyDescent="0.25">
      <c r="A2033" s="11" t="s">
        <v>2064</v>
      </c>
      <c r="B2033" s="11">
        <v>1999</v>
      </c>
      <c r="C2033" s="11" t="s">
        <v>20</v>
      </c>
      <c r="D2033" s="29">
        <v>21</v>
      </c>
      <c r="E2033" s="11">
        <v>0</v>
      </c>
      <c r="F2033" s="20">
        <v>30697.71</v>
      </c>
      <c r="G2033" s="11" t="s">
        <v>16</v>
      </c>
      <c r="H2033" s="11" t="s">
        <v>11</v>
      </c>
      <c r="I2033" s="11" t="s">
        <v>42</v>
      </c>
      <c r="J2033" s="33" t="str">
        <f t="shared" si="62"/>
        <v>21-Sep-1999</v>
      </c>
      <c r="K2033" s="11">
        <f t="shared" si="63"/>
        <v>23</v>
      </c>
    </row>
    <row r="2034" spans="1:11" x14ac:dyDescent="0.25">
      <c r="A2034" s="11" t="s">
        <v>2065</v>
      </c>
      <c r="B2034" s="11">
        <v>1983</v>
      </c>
      <c r="C2034" s="11" t="s">
        <v>30</v>
      </c>
      <c r="D2034" s="29">
        <v>21</v>
      </c>
      <c r="E2034" s="11">
        <v>3</v>
      </c>
      <c r="F2034" s="20">
        <v>30724.44</v>
      </c>
      <c r="G2034" s="11" t="s">
        <v>11</v>
      </c>
      <c r="H2034" s="11" t="s">
        <v>12</v>
      </c>
      <c r="I2034" s="11" t="s">
        <v>42</v>
      </c>
      <c r="J2034" s="33" t="str">
        <f t="shared" si="62"/>
        <v>21-Dec-1983</v>
      </c>
      <c r="K2034" s="11">
        <f t="shared" si="63"/>
        <v>39</v>
      </c>
    </row>
    <row r="2035" spans="1:11" x14ac:dyDescent="0.25">
      <c r="A2035" s="11" t="s">
        <v>2066</v>
      </c>
      <c r="B2035" s="11">
        <v>1988</v>
      </c>
      <c r="C2035" s="11" t="s">
        <v>20</v>
      </c>
      <c r="D2035" s="29">
        <v>5</v>
      </c>
      <c r="E2035" s="11">
        <v>3</v>
      </c>
      <c r="F2035" s="20">
        <v>30763.01</v>
      </c>
      <c r="G2035" s="11" t="s">
        <v>11</v>
      </c>
      <c r="H2035" s="11" t="s">
        <v>16</v>
      </c>
      <c r="I2035" s="11" t="s">
        <v>42</v>
      </c>
      <c r="J2035" s="33" t="str">
        <f t="shared" si="62"/>
        <v>05-Sep-1988</v>
      </c>
      <c r="K2035" s="11">
        <f t="shared" si="63"/>
        <v>34</v>
      </c>
    </row>
    <row r="2036" spans="1:11" x14ac:dyDescent="0.25">
      <c r="A2036" s="11" t="s">
        <v>2067</v>
      </c>
      <c r="B2036" s="11">
        <v>1961</v>
      </c>
      <c r="C2036" s="11" t="s">
        <v>20</v>
      </c>
      <c r="D2036" s="29">
        <v>9</v>
      </c>
      <c r="E2036" s="11">
        <v>3</v>
      </c>
      <c r="F2036" s="20">
        <v>30942.19</v>
      </c>
      <c r="G2036" s="11" t="s">
        <v>11</v>
      </c>
      <c r="H2036" s="11" t="s">
        <v>11</v>
      </c>
      <c r="I2036" s="11" t="s">
        <v>13</v>
      </c>
      <c r="J2036" s="33" t="str">
        <f t="shared" si="62"/>
        <v>09-Sep-1961</v>
      </c>
      <c r="K2036" s="11">
        <f t="shared" si="63"/>
        <v>61</v>
      </c>
    </row>
    <row r="2037" spans="1:11" x14ac:dyDescent="0.25">
      <c r="A2037" s="11" t="s">
        <v>2068</v>
      </c>
      <c r="B2037" s="11">
        <v>2004</v>
      </c>
      <c r="C2037" s="11" t="s">
        <v>15</v>
      </c>
      <c r="D2037" s="29">
        <v>9</v>
      </c>
      <c r="E2037" s="11">
        <v>0</v>
      </c>
      <c r="F2037" s="20">
        <v>31196.61</v>
      </c>
      <c r="G2037" s="11" t="s">
        <v>11</v>
      </c>
      <c r="H2037" s="11" t="s">
        <v>16</v>
      </c>
      <c r="I2037" s="11" t="s">
        <v>42</v>
      </c>
      <c r="J2037" s="33" t="str">
        <f t="shared" si="62"/>
        <v>09-Nov-2004</v>
      </c>
      <c r="K2037" s="11">
        <f t="shared" si="63"/>
        <v>18</v>
      </c>
    </row>
    <row r="2038" spans="1:11" x14ac:dyDescent="0.25">
      <c r="A2038" s="11" t="s">
        <v>2069</v>
      </c>
      <c r="B2038" s="11">
        <v>2000</v>
      </c>
      <c r="C2038" s="11" t="s">
        <v>10</v>
      </c>
      <c r="D2038" s="29">
        <v>22</v>
      </c>
      <c r="E2038" s="11">
        <v>0</v>
      </c>
      <c r="F2038" s="20">
        <v>31234.560000000001</v>
      </c>
      <c r="G2038" s="11" t="s">
        <v>16</v>
      </c>
      <c r="H2038" s="11" t="s">
        <v>16</v>
      </c>
      <c r="I2038" s="11" t="s">
        <v>42</v>
      </c>
      <c r="J2038" s="33" t="str">
        <f t="shared" si="62"/>
        <v>22-Jul-2000</v>
      </c>
      <c r="K2038" s="11">
        <f t="shared" si="63"/>
        <v>22</v>
      </c>
    </row>
    <row r="2039" spans="1:11" x14ac:dyDescent="0.25">
      <c r="A2039" s="11" t="s">
        <v>2070</v>
      </c>
      <c r="B2039" s="11">
        <v>1968</v>
      </c>
      <c r="C2039" s="11" t="s">
        <v>10</v>
      </c>
      <c r="D2039" s="29">
        <v>9</v>
      </c>
      <c r="E2039" s="11">
        <v>0</v>
      </c>
      <c r="F2039" s="20">
        <v>31322.53</v>
      </c>
      <c r="G2039" s="11" t="s">
        <v>11</v>
      </c>
      <c r="H2039" s="11" t="s">
        <v>16</v>
      </c>
      <c r="I2039" s="11" t="s">
        <v>42</v>
      </c>
      <c r="J2039" s="33" t="str">
        <f t="shared" si="62"/>
        <v>09-Jul-1968</v>
      </c>
      <c r="K2039" s="11">
        <f t="shared" si="63"/>
        <v>54</v>
      </c>
    </row>
    <row r="2040" spans="1:11" x14ac:dyDescent="0.25">
      <c r="A2040" s="11" t="s">
        <v>2071</v>
      </c>
      <c r="B2040" s="11">
        <v>1995</v>
      </c>
      <c r="C2040" s="11" t="s">
        <v>20</v>
      </c>
      <c r="D2040" s="29">
        <v>27</v>
      </c>
      <c r="E2040" s="11">
        <v>0</v>
      </c>
      <c r="F2040" s="20">
        <v>31328.27</v>
      </c>
      <c r="G2040" s="11" t="s">
        <v>11</v>
      </c>
      <c r="H2040" s="11" t="s">
        <v>11</v>
      </c>
      <c r="I2040" s="11" t="s">
        <v>42</v>
      </c>
      <c r="J2040" s="33" t="str">
        <f t="shared" si="62"/>
        <v>27-Sep-1995</v>
      </c>
      <c r="K2040" s="11">
        <f t="shared" si="63"/>
        <v>27</v>
      </c>
    </row>
    <row r="2041" spans="1:11" x14ac:dyDescent="0.25">
      <c r="A2041" s="11" t="s">
        <v>2072</v>
      </c>
      <c r="B2041" s="11">
        <v>1974</v>
      </c>
      <c r="C2041" s="11" t="s">
        <v>37</v>
      </c>
      <c r="D2041" s="29">
        <v>8</v>
      </c>
      <c r="E2041" s="11">
        <v>0</v>
      </c>
      <c r="F2041" s="20">
        <v>31368.81</v>
      </c>
      <c r="G2041" s="11" t="s">
        <v>11</v>
      </c>
      <c r="H2041" s="11" t="s">
        <v>12</v>
      </c>
      <c r="I2041" s="11" t="s">
        <v>42</v>
      </c>
      <c r="J2041" s="33" t="str">
        <f t="shared" si="62"/>
        <v>08-Oct-1974</v>
      </c>
      <c r="K2041" s="11">
        <f t="shared" si="63"/>
        <v>48</v>
      </c>
    </row>
    <row r="2042" spans="1:11" x14ac:dyDescent="0.25">
      <c r="A2042" s="11" t="s">
        <v>2073</v>
      </c>
      <c r="B2042" s="11">
        <v>1975</v>
      </c>
      <c r="C2042" s="11" t="s">
        <v>37</v>
      </c>
      <c r="D2042" s="29">
        <v>29</v>
      </c>
      <c r="E2042" s="11">
        <v>1</v>
      </c>
      <c r="F2042" s="20">
        <v>31591.82</v>
      </c>
      <c r="G2042" s="11" t="s">
        <v>11</v>
      </c>
      <c r="H2042" s="11" t="s">
        <v>16</v>
      </c>
      <c r="I2042" s="11" t="s">
        <v>42</v>
      </c>
      <c r="J2042" s="33" t="str">
        <f t="shared" si="62"/>
        <v>29-Oct-1975</v>
      </c>
      <c r="K2042" s="11">
        <f t="shared" si="63"/>
        <v>47</v>
      </c>
    </row>
    <row r="2043" spans="1:11" x14ac:dyDescent="0.25">
      <c r="A2043" s="11" t="s">
        <v>2074</v>
      </c>
      <c r="B2043" s="11">
        <v>1960</v>
      </c>
      <c r="C2043" s="11" t="s">
        <v>30</v>
      </c>
      <c r="D2043" s="29">
        <v>13</v>
      </c>
      <c r="E2043" s="11">
        <v>1</v>
      </c>
      <c r="F2043" s="20">
        <v>31620</v>
      </c>
      <c r="G2043" s="11" t="s">
        <v>11</v>
      </c>
      <c r="H2043" s="11" t="s">
        <v>16</v>
      </c>
      <c r="I2043" s="11" t="s">
        <v>247</v>
      </c>
      <c r="J2043" s="33" t="str">
        <f t="shared" si="62"/>
        <v>13-Dec-1960</v>
      </c>
      <c r="K2043" s="11">
        <f t="shared" si="63"/>
        <v>62</v>
      </c>
    </row>
    <row r="2044" spans="1:11" x14ac:dyDescent="0.25">
      <c r="A2044" s="11" t="s">
        <v>2075</v>
      </c>
      <c r="B2044" s="11">
        <v>1977</v>
      </c>
      <c r="C2044" s="11" t="s">
        <v>37</v>
      </c>
      <c r="D2044" s="29">
        <v>14</v>
      </c>
      <c r="E2044" s="11">
        <v>2</v>
      </c>
      <c r="F2044" s="20">
        <v>31736.7</v>
      </c>
      <c r="G2044" s="11" t="s">
        <v>11</v>
      </c>
      <c r="H2044" s="11" t="s">
        <v>11</v>
      </c>
      <c r="I2044" s="11" t="s">
        <v>23</v>
      </c>
      <c r="J2044" s="33" t="str">
        <f t="shared" si="62"/>
        <v>14-Oct-1977</v>
      </c>
      <c r="K2044" s="11">
        <f t="shared" si="63"/>
        <v>45</v>
      </c>
    </row>
    <row r="2045" spans="1:11" x14ac:dyDescent="0.25">
      <c r="A2045" s="11" t="s">
        <v>2076</v>
      </c>
      <c r="B2045" s="11">
        <v>1984</v>
      </c>
      <c r="C2045" s="11" t="s">
        <v>20</v>
      </c>
      <c r="D2045" s="29">
        <v>10</v>
      </c>
      <c r="E2045" s="11">
        <v>3</v>
      </c>
      <c r="F2045" s="20">
        <v>31743.919999999998</v>
      </c>
      <c r="G2045" s="11" t="s">
        <v>11</v>
      </c>
      <c r="H2045" s="11" t="s">
        <v>16</v>
      </c>
      <c r="I2045" s="11" t="s">
        <v>42</v>
      </c>
      <c r="J2045" s="33" t="str">
        <f t="shared" si="62"/>
        <v>10-Sep-1984</v>
      </c>
      <c r="K2045" s="11">
        <f t="shared" si="63"/>
        <v>38</v>
      </c>
    </row>
    <row r="2046" spans="1:11" x14ac:dyDescent="0.25">
      <c r="A2046" s="11" t="s">
        <v>2077</v>
      </c>
      <c r="B2046" s="11">
        <v>1975</v>
      </c>
      <c r="C2046" s="11" t="s">
        <v>20</v>
      </c>
      <c r="D2046" s="29">
        <v>25</v>
      </c>
      <c r="E2046" s="11">
        <v>1</v>
      </c>
      <c r="F2046" s="20">
        <v>31897.1</v>
      </c>
      <c r="G2046" s="11" t="s">
        <v>11</v>
      </c>
      <c r="H2046" s="11" t="s">
        <v>12</v>
      </c>
      <c r="I2046" s="11" t="s">
        <v>42</v>
      </c>
      <c r="J2046" s="33" t="str">
        <f t="shared" si="62"/>
        <v>25-Sep-1975</v>
      </c>
      <c r="K2046" s="11">
        <f t="shared" si="63"/>
        <v>47</v>
      </c>
    </row>
    <row r="2047" spans="1:11" x14ac:dyDescent="0.25">
      <c r="A2047" s="11" t="s">
        <v>2078</v>
      </c>
      <c r="B2047" s="11">
        <v>1972</v>
      </c>
      <c r="C2047" s="11" t="s">
        <v>20</v>
      </c>
      <c r="D2047" s="29">
        <v>21</v>
      </c>
      <c r="E2047" s="11">
        <v>0</v>
      </c>
      <c r="F2047" s="20">
        <v>31980.89</v>
      </c>
      <c r="G2047" s="11" t="s">
        <v>11</v>
      </c>
      <c r="H2047" s="11" t="s">
        <v>16</v>
      </c>
      <c r="I2047" s="11" t="s">
        <v>42</v>
      </c>
      <c r="J2047" s="33" t="str">
        <f t="shared" si="62"/>
        <v>21-Sep-1972</v>
      </c>
      <c r="K2047" s="11">
        <f t="shared" si="63"/>
        <v>50</v>
      </c>
    </row>
    <row r="2048" spans="1:11" x14ac:dyDescent="0.25">
      <c r="A2048" s="11" t="s">
        <v>2079</v>
      </c>
      <c r="B2048" s="11">
        <v>1993</v>
      </c>
      <c r="C2048" s="11" t="s">
        <v>20</v>
      </c>
      <c r="D2048" s="29">
        <v>13</v>
      </c>
      <c r="E2048" s="11">
        <v>0</v>
      </c>
      <c r="F2048" s="20">
        <v>32086.21</v>
      </c>
      <c r="G2048" s="11" t="s">
        <v>16</v>
      </c>
      <c r="H2048" s="11" t="s">
        <v>12</v>
      </c>
      <c r="I2048" s="11" t="s">
        <v>42</v>
      </c>
      <c r="J2048" s="33" t="str">
        <f t="shared" si="62"/>
        <v>13-Sep-1993</v>
      </c>
      <c r="K2048" s="11">
        <f t="shared" si="63"/>
        <v>29</v>
      </c>
    </row>
    <row r="2049" spans="1:11" x14ac:dyDescent="0.25">
      <c r="A2049" s="11" t="s">
        <v>2080</v>
      </c>
      <c r="B2049" s="11">
        <v>1978</v>
      </c>
      <c r="C2049" s="11" t="s">
        <v>15</v>
      </c>
      <c r="D2049" s="29">
        <v>10</v>
      </c>
      <c r="E2049" s="11">
        <v>2</v>
      </c>
      <c r="F2049" s="20">
        <v>32108.66</v>
      </c>
      <c r="G2049" s="11" t="s">
        <v>16</v>
      </c>
      <c r="H2049" s="11" t="s">
        <v>12</v>
      </c>
      <c r="I2049" s="11" t="s">
        <v>356</v>
      </c>
      <c r="J2049" s="33" t="str">
        <f t="shared" si="62"/>
        <v>10-Nov-1978</v>
      </c>
      <c r="K2049" s="11">
        <f t="shared" si="63"/>
        <v>44</v>
      </c>
    </row>
    <row r="2050" spans="1:11" x14ac:dyDescent="0.25">
      <c r="A2050" s="11" t="s">
        <v>2081</v>
      </c>
      <c r="B2050" s="11">
        <v>1969</v>
      </c>
      <c r="C2050" s="11" t="s">
        <v>20</v>
      </c>
      <c r="D2050" s="29">
        <v>11</v>
      </c>
      <c r="E2050" s="11">
        <v>0</v>
      </c>
      <c r="F2050" s="20">
        <v>32192.76</v>
      </c>
      <c r="G2050" s="11" t="s">
        <v>16</v>
      </c>
      <c r="H2050" s="11" t="s">
        <v>11</v>
      </c>
      <c r="I2050" s="11" t="s">
        <v>42</v>
      </c>
      <c r="J2050" s="33" t="str">
        <f t="shared" ref="J2050:J2113" si="64">TEXT(CONCATENATE(D2050,C2050,B2050,),"DD-MMM-YYYY")</f>
        <v>11-Sep-1969</v>
      </c>
      <c r="K2050" s="11">
        <f t="shared" si="63"/>
        <v>53</v>
      </c>
    </row>
    <row r="2051" spans="1:11" x14ac:dyDescent="0.25">
      <c r="A2051" s="11" t="s">
        <v>2082</v>
      </c>
      <c r="B2051" s="11">
        <v>1994</v>
      </c>
      <c r="C2051" s="11" t="s">
        <v>20</v>
      </c>
      <c r="D2051" s="29">
        <v>8</v>
      </c>
      <c r="E2051" s="11">
        <v>0</v>
      </c>
      <c r="F2051" s="20">
        <v>32222.81</v>
      </c>
      <c r="G2051" s="11" t="s">
        <v>11</v>
      </c>
      <c r="H2051" s="11" t="s">
        <v>16</v>
      </c>
      <c r="I2051" s="11" t="s">
        <v>42</v>
      </c>
      <c r="J2051" s="33" t="str">
        <f t="shared" si="64"/>
        <v>08-Sep-1994</v>
      </c>
      <c r="K2051" s="11">
        <f t="shared" ref="K2051:K2114" si="65">DATEDIF(J2051, "2023-06-08", "Y")</f>
        <v>28</v>
      </c>
    </row>
    <row r="2052" spans="1:11" x14ac:dyDescent="0.25">
      <c r="A2052" s="11" t="s">
        <v>2083</v>
      </c>
      <c r="B2052" s="11">
        <v>1975</v>
      </c>
      <c r="C2052" s="11" t="s">
        <v>30</v>
      </c>
      <c r="D2052" s="29">
        <v>17</v>
      </c>
      <c r="E2052" s="11">
        <v>1</v>
      </c>
      <c r="F2052" s="20">
        <v>32259.96</v>
      </c>
      <c r="G2052" s="11" t="s">
        <v>11</v>
      </c>
      <c r="H2052" s="11" t="s">
        <v>12</v>
      </c>
      <c r="I2052" s="11" t="s">
        <v>23</v>
      </c>
      <c r="J2052" s="33" t="str">
        <f t="shared" si="64"/>
        <v>17-Dec-1975</v>
      </c>
      <c r="K2052" s="11">
        <f t="shared" si="65"/>
        <v>47</v>
      </c>
    </row>
    <row r="2053" spans="1:11" x14ac:dyDescent="0.25">
      <c r="A2053" s="11" t="s">
        <v>2084</v>
      </c>
      <c r="B2053" s="11">
        <v>1986</v>
      </c>
      <c r="C2053" s="11" t="s">
        <v>30</v>
      </c>
      <c r="D2053" s="29">
        <v>2</v>
      </c>
      <c r="E2053" s="11">
        <v>3</v>
      </c>
      <c r="F2053" s="20">
        <v>32288.49</v>
      </c>
      <c r="G2053" s="11" t="s">
        <v>11</v>
      </c>
      <c r="H2053" s="11" t="s">
        <v>11</v>
      </c>
      <c r="I2053" s="11" t="s">
        <v>42</v>
      </c>
      <c r="J2053" s="33" t="str">
        <f t="shared" si="64"/>
        <v>02-Dec-1986</v>
      </c>
      <c r="K2053" s="11">
        <f t="shared" si="65"/>
        <v>36</v>
      </c>
    </row>
    <row r="2054" spans="1:11" x14ac:dyDescent="0.25">
      <c r="A2054" s="11" t="s">
        <v>2085</v>
      </c>
      <c r="B2054" s="11">
        <v>1972</v>
      </c>
      <c r="C2054" s="11" t="s">
        <v>37</v>
      </c>
      <c r="D2054" s="29">
        <v>19</v>
      </c>
      <c r="E2054" s="11">
        <v>0</v>
      </c>
      <c r="F2054" s="20">
        <v>32428.63</v>
      </c>
      <c r="G2054" s="11" t="s">
        <v>11</v>
      </c>
      <c r="H2054" s="11" t="s">
        <v>11</v>
      </c>
      <c r="I2054" s="11" t="s">
        <v>42</v>
      </c>
      <c r="J2054" s="33" t="str">
        <f t="shared" si="64"/>
        <v>19-Oct-1972</v>
      </c>
      <c r="K2054" s="11">
        <f t="shared" si="65"/>
        <v>50</v>
      </c>
    </row>
    <row r="2055" spans="1:11" x14ac:dyDescent="0.25">
      <c r="A2055" s="11" t="s">
        <v>2086</v>
      </c>
      <c r="B2055" s="11">
        <v>1976</v>
      </c>
      <c r="C2055" s="11" t="s">
        <v>35</v>
      </c>
      <c r="D2055" s="29">
        <v>9</v>
      </c>
      <c r="E2055" s="11">
        <v>2</v>
      </c>
      <c r="F2055" s="20">
        <v>32430.22</v>
      </c>
      <c r="G2055" s="11" t="s">
        <v>11</v>
      </c>
      <c r="H2055" s="11" t="s">
        <v>12</v>
      </c>
      <c r="I2055" s="11" t="s">
        <v>42</v>
      </c>
      <c r="J2055" s="33" t="str">
        <f t="shared" si="64"/>
        <v>09-Aug-1976</v>
      </c>
      <c r="K2055" s="11">
        <f t="shared" si="65"/>
        <v>46</v>
      </c>
    </row>
    <row r="2056" spans="1:11" x14ac:dyDescent="0.25">
      <c r="A2056" s="11" t="s">
        <v>2087</v>
      </c>
      <c r="B2056" s="11">
        <v>1981</v>
      </c>
      <c r="C2056" s="11" t="s">
        <v>20</v>
      </c>
      <c r="D2056" s="29">
        <v>27</v>
      </c>
      <c r="E2056" s="11">
        <v>1</v>
      </c>
      <c r="F2056" s="20">
        <v>32462.35</v>
      </c>
      <c r="G2056" s="11" t="s">
        <v>11</v>
      </c>
      <c r="H2056" s="11" t="s">
        <v>11</v>
      </c>
      <c r="I2056" s="11" t="s">
        <v>42</v>
      </c>
      <c r="J2056" s="33" t="str">
        <f t="shared" si="64"/>
        <v>27-Sep-1981</v>
      </c>
      <c r="K2056" s="11">
        <f t="shared" si="65"/>
        <v>41</v>
      </c>
    </row>
    <row r="2057" spans="1:11" x14ac:dyDescent="0.25">
      <c r="A2057" s="11" t="s">
        <v>2088</v>
      </c>
      <c r="B2057" s="11">
        <v>1976</v>
      </c>
      <c r="C2057" s="11" t="s">
        <v>20</v>
      </c>
      <c r="D2057" s="29">
        <v>19</v>
      </c>
      <c r="E2057" s="11">
        <v>2</v>
      </c>
      <c r="F2057" s="20">
        <v>32485.46</v>
      </c>
      <c r="G2057" s="11" t="s">
        <v>11</v>
      </c>
      <c r="H2057" s="11" t="s">
        <v>16</v>
      </c>
      <c r="I2057" s="11" t="s">
        <v>42</v>
      </c>
      <c r="J2057" s="33" t="str">
        <f t="shared" si="64"/>
        <v>19-Sep-1976</v>
      </c>
      <c r="K2057" s="11">
        <f t="shared" si="65"/>
        <v>46</v>
      </c>
    </row>
    <row r="2058" spans="1:11" x14ac:dyDescent="0.25">
      <c r="A2058" s="11" t="s">
        <v>2089</v>
      </c>
      <c r="B2058" s="11">
        <v>2003</v>
      </c>
      <c r="C2058" s="11" t="s">
        <v>37</v>
      </c>
      <c r="D2058" s="29">
        <v>8</v>
      </c>
      <c r="E2058" s="11">
        <v>0</v>
      </c>
      <c r="F2058" s="20">
        <v>32548.34</v>
      </c>
      <c r="G2058" s="11" t="s">
        <v>16</v>
      </c>
      <c r="H2058" s="11" t="s">
        <v>11</v>
      </c>
      <c r="I2058" s="11" t="s">
        <v>13</v>
      </c>
      <c r="J2058" s="33" t="str">
        <f t="shared" si="64"/>
        <v>08-Oct-2003</v>
      </c>
      <c r="K2058" s="11">
        <f t="shared" si="65"/>
        <v>19</v>
      </c>
    </row>
    <row r="2059" spans="1:11" x14ac:dyDescent="0.25">
      <c r="A2059" s="11" t="s">
        <v>2090</v>
      </c>
      <c r="B2059" s="11">
        <v>1990</v>
      </c>
      <c r="C2059" s="11" t="s">
        <v>10</v>
      </c>
      <c r="D2059" s="29">
        <v>13</v>
      </c>
      <c r="E2059" s="11">
        <v>3</v>
      </c>
      <c r="F2059" s="20">
        <v>32672.11</v>
      </c>
      <c r="G2059" s="11" t="s">
        <v>16</v>
      </c>
      <c r="H2059" s="11" t="s">
        <v>16</v>
      </c>
      <c r="I2059" s="11" t="s">
        <v>42</v>
      </c>
      <c r="J2059" s="33" t="str">
        <f t="shared" si="64"/>
        <v>13-Jul-1990</v>
      </c>
      <c r="K2059" s="11">
        <f t="shared" si="65"/>
        <v>32</v>
      </c>
    </row>
    <row r="2060" spans="1:11" x14ac:dyDescent="0.25">
      <c r="A2060" s="11" t="s">
        <v>2091</v>
      </c>
      <c r="B2060" s="11">
        <v>1968</v>
      </c>
      <c r="C2060" s="11" t="s">
        <v>15</v>
      </c>
      <c r="D2060" s="29">
        <v>1</v>
      </c>
      <c r="E2060" s="11">
        <v>0</v>
      </c>
      <c r="F2060" s="20">
        <v>32686.080000000002</v>
      </c>
      <c r="G2060" s="11" t="s">
        <v>11</v>
      </c>
      <c r="H2060" s="11" t="s">
        <v>12</v>
      </c>
      <c r="I2060" s="11" t="s">
        <v>42</v>
      </c>
      <c r="J2060" s="33" t="str">
        <f t="shared" si="64"/>
        <v>01-Nov-1968</v>
      </c>
      <c r="K2060" s="11">
        <f t="shared" si="65"/>
        <v>54</v>
      </c>
    </row>
    <row r="2061" spans="1:11" x14ac:dyDescent="0.25">
      <c r="A2061" s="11" t="s">
        <v>2092</v>
      </c>
      <c r="B2061" s="11">
        <v>1990</v>
      </c>
      <c r="C2061" s="11" t="s">
        <v>20</v>
      </c>
      <c r="D2061" s="29">
        <v>30</v>
      </c>
      <c r="E2061" s="11">
        <v>3</v>
      </c>
      <c r="F2061" s="20">
        <v>32716.2</v>
      </c>
      <c r="G2061" s="11" t="s">
        <v>16</v>
      </c>
      <c r="H2061" s="11" t="s">
        <v>11</v>
      </c>
      <c r="I2061" s="11" t="s">
        <v>42</v>
      </c>
      <c r="J2061" s="33" t="str">
        <f t="shared" si="64"/>
        <v>30-Sep-1990</v>
      </c>
      <c r="K2061" s="11">
        <f t="shared" si="65"/>
        <v>32</v>
      </c>
    </row>
    <row r="2062" spans="1:11" x14ac:dyDescent="0.25">
      <c r="A2062" s="11" t="s">
        <v>2093</v>
      </c>
      <c r="B2062" s="11">
        <v>1990</v>
      </c>
      <c r="C2062" s="11" t="s">
        <v>10</v>
      </c>
      <c r="D2062" s="29">
        <v>9</v>
      </c>
      <c r="E2062" s="11">
        <v>2</v>
      </c>
      <c r="F2062" s="20">
        <v>32734.19</v>
      </c>
      <c r="G2062" s="11" t="s">
        <v>11</v>
      </c>
      <c r="H2062" s="11" t="s">
        <v>16</v>
      </c>
      <c r="I2062" s="11" t="s">
        <v>23</v>
      </c>
      <c r="J2062" s="33" t="str">
        <f t="shared" si="64"/>
        <v>09-Jul-1990</v>
      </c>
      <c r="K2062" s="11">
        <f t="shared" si="65"/>
        <v>32</v>
      </c>
    </row>
    <row r="2063" spans="1:11" x14ac:dyDescent="0.25">
      <c r="A2063" s="11" t="s">
        <v>2094</v>
      </c>
      <c r="B2063" s="11">
        <v>1974</v>
      </c>
      <c r="C2063" s="11" t="s">
        <v>30</v>
      </c>
      <c r="D2063" s="29">
        <v>6</v>
      </c>
      <c r="E2063" s="11">
        <v>0</v>
      </c>
      <c r="F2063" s="20">
        <v>32760.48</v>
      </c>
      <c r="G2063" s="11" t="s">
        <v>16</v>
      </c>
      <c r="H2063" s="11" t="s">
        <v>16</v>
      </c>
      <c r="I2063" s="11" t="s">
        <v>42</v>
      </c>
      <c r="J2063" s="33" t="str">
        <f t="shared" si="64"/>
        <v>06-Dec-1974</v>
      </c>
      <c r="K2063" s="11">
        <f t="shared" si="65"/>
        <v>48</v>
      </c>
    </row>
    <row r="2064" spans="1:11" x14ac:dyDescent="0.25">
      <c r="A2064" s="11" t="s">
        <v>2095</v>
      </c>
      <c r="B2064" s="11">
        <v>1972</v>
      </c>
      <c r="C2064" s="11" t="s">
        <v>15</v>
      </c>
      <c r="D2064" s="29">
        <v>7</v>
      </c>
      <c r="E2064" s="11">
        <v>0</v>
      </c>
      <c r="F2064" s="20">
        <v>32765.33</v>
      </c>
      <c r="G2064" s="11" t="s">
        <v>11</v>
      </c>
      <c r="H2064" s="11" t="s">
        <v>11</v>
      </c>
      <c r="I2064" s="11" t="s">
        <v>23</v>
      </c>
      <c r="J2064" s="33" t="str">
        <f t="shared" si="64"/>
        <v>07-Nov-1972</v>
      </c>
      <c r="K2064" s="11">
        <f t="shared" si="65"/>
        <v>50</v>
      </c>
    </row>
    <row r="2065" spans="1:11" x14ac:dyDescent="0.25">
      <c r="A2065" s="11" t="s">
        <v>2096</v>
      </c>
      <c r="B2065" s="11">
        <v>1980</v>
      </c>
      <c r="C2065" s="11" t="s">
        <v>30</v>
      </c>
      <c r="D2065" s="29">
        <v>12</v>
      </c>
      <c r="E2065" s="11">
        <v>3</v>
      </c>
      <c r="F2065" s="20">
        <v>32787.46</v>
      </c>
      <c r="G2065" s="11" t="s">
        <v>16</v>
      </c>
      <c r="H2065" s="11" t="s">
        <v>12</v>
      </c>
      <c r="I2065" s="11" t="s">
        <v>23</v>
      </c>
      <c r="J2065" s="33" t="str">
        <f t="shared" si="64"/>
        <v>12-Dec-1980</v>
      </c>
      <c r="K2065" s="11">
        <f t="shared" si="65"/>
        <v>42</v>
      </c>
    </row>
    <row r="2066" spans="1:11" x14ac:dyDescent="0.25">
      <c r="A2066" s="11" t="s">
        <v>2097</v>
      </c>
      <c r="B2066" s="11">
        <v>1995</v>
      </c>
      <c r="C2066" s="11" t="s">
        <v>30</v>
      </c>
      <c r="D2066" s="29">
        <v>4</v>
      </c>
      <c r="E2066" s="11">
        <v>0</v>
      </c>
      <c r="F2066" s="20">
        <v>32827.51</v>
      </c>
      <c r="G2066" s="11" t="s">
        <v>16</v>
      </c>
      <c r="H2066" s="11" t="s">
        <v>11</v>
      </c>
      <c r="I2066" s="11" t="s">
        <v>42</v>
      </c>
      <c r="J2066" s="33" t="str">
        <f t="shared" si="64"/>
        <v>04-Dec-1995</v>
      </c>
      <c r="K2066" s="11">
        <f t="shared" si="65"/>
        <v>27</v>
      </c>
    </row>
    <row r="2067" spans="1:11" x14ac:dyDescent="0.25">
      <c r="A2067" s="11" t="s">
        <v>2098</v>
      </c>
      <c r="B2067" s="11">
        <v>1981</v>
      </c>
      <c r="C2067" s="11" t="s">
        <v>15</v>
      </c>
      <c r="D2067" s="29">
        <v>17</v>
      </c>
      <c r="E2067" s="11">
        <v>1</v>
      </c>
      <c r="F2067" s="20">
        <v>32906.69</v>
      </c>
      <c r="G2067" s="11" t="s">
        <v>11</v>
      </c>
      <c r="H2067" s="11" t="s">
        <v>12</v>
      </c>
      <c r="I2067" s="11" t="s">
        <v>42</v>
      </c>
      <c r="J2067" s="33" t="str">
        <f t="shared" si="64"/>
        <v>17-Nov-1981</v>
      </c>
      <c r="K2067" s="11">
        <f t="shared" si="65"/>
        <v>41</v>
      </c>
    </row>
    <row r="2068" spans="1:11" x14ac:dyDescent="0.25">
      <c r="A2068" s="11" t="s">
        <v>2099</v>
      </c>
      <c r="B2068" s="11">
        <v>1971</v>
      </c>
      <c r="C2068" s="11" t="s">
        <v>35</v>
      </c>
      <c r="D2068" s="29">
        <v>24</v>
      </c>
      <c r="E2068" s="11">
        <v>0</v>
      </c>
      <c r="F2068" s="20">
        <v>32947.629999999997</v>
      </c>
      <c r="G2068" s="11" t="s">
        <v>11</v>
      </c>
      <c r="H2068" s="11" t="s">
        <v>16</v>
      </c>
      <c r="I2068" s="11" t="s">
        <v>42</v>
      </c>
      <c r="J2068" s="33" t="str">
        <f t="shared" si="64"/>
        <v>24-Aug-1971</v>
      </c>
      <c r="K2068" s="11">
        <f t="shared" si="65"/>
        <v>51</v>
      </c>
    </row>
    <row r="2069" spans="1:11" x14ac:dyDescent="0.25">
      <c r="A2069" s="11" t="s">
        <v>2100</v>
      </c>
      <c r="B2069" s="11">
        <v>1995</v>
      </c>
      <c r="C2069" s="11" t="s">
        <v>10</v>
      </c>
      <c r="D2069" s="29">
        <v>8</v>
      </c>
      <c r="E2069" s="11">
        <v>0</v>
      </c>
      <c r="F2069" s="20">
        <v>33017.46</v>
      </c>
      <c r="G2069" s="11" t="s">
        <v>16</v>
      </c>
      <c r="H2069" s="11" t="s">
        <v>16</v>
      </c>
      <c r="I2069" s="11" t="s">
        <v>42</v>
      </c>
      <c r="J2069" s="33" t="str">
        <f t="shared" si="64"/>
        <v>08-Jul-1995</v>
      </c>
      <c r="K2069" s="11">
        <f t="shared" si="65"/>
        <v>27</v>
      </c>
    </row>
    <row r="2070" spans="1:11" x14ac:dyDescent="0.25">
      <c r="A2070" s="11" t="s">
        <v>2101</v>
      </c>
      <c r="B2070" s="11">
        <v>1967</v>
      </c>
      <c r="C2070" s="11" t="s">
        <v>10</v>
      </c>
      <c r="D2070" s="29">
        <v>10</v>
      </c>
      <c r="E2070" s="11">
        <v>0</v>
      </c>
      <c r="F2070" s="20">
        <v>33025.32</v>
      </c>
      <c r="G2070" s="11" t="s">
        <v>11</v>
      </c>
      <c r="H2070" s="11" t="s">
        <v>12</v>
      </c>
      <c r="I2070" s="11" t="s">
        <v>42</v>
      </c>
      <c r="J2070" s="33" t="str">
        <f t="shared" si="64"/>
        <v>10-Jul-1967</v>
      </c>
      <c r="K2070" s="11">
        <f t="shared" si="65"/>
        <v>55</v>
      </c>
    </row>
    <row r="2071" spans="1:11" x14ac:dyDescent="0.25">
      <c r="A2071" s="11" t="s">
        <v>2102</v>
      </c>
      <c r="B2071" s="11">
        <v>1994</v>
      </c>
      <c r="C2071" s="11" t="s">
        <v>10</v>
      </c>
      <c r="D2071" s="29">
        <v>28</v>
      </c>
      <c r="E2071" s="11">
        <v>0</v>
      </c>
      <c r="F2071" s="20">
        <v>33057.230000000003</v>
      </c>
      <c r="G2071" s="11" t="s">
        <v>16</v>
      </c>
      <c r="H2071" s="11" t="s">
        <v>11</v>
      </c>
      <c r="I2071" s="11" t="s">
        <v>42</v>
      </c>
      <c r="J2071" s="33" t="str">
        <f t="shared" si="64"/>
        <v>28-Jul-1994</v>
      </c>
      <c r="K2071" s="11">
        <f t="shared" si="65"/>
        <v>28</v>
      </c>
    </row>
    <row r="2072" spans="1:11" x14ac:dyDescent="0.25">
      <c r="A2072" s="11" t="s">
        <v>2103</v>
      </c>
      <c r="B2072" s="11">
        <v>1962</v>
      </c>
      <c r="C2072" s="11" t="s">
        <v>10</v>
      </c>
      <c r="D2072" s="29">
        <v>1</v>
      </c>
      <c r="E2072" s="11">
        <v>0</v>
      </c>
      <c r="F2072" s="20">
        <v>33074.94</v>
      </c>
      <c r="G2072" s="11" t="s">
        <v>16</v>
      </c>
      <c r="H2072" s="11" t="s">
        <v>11</v>
      </c>
      <c r="I2072" s="11" t="s">
        <v>42</v>
      </c>
      <c r="J2072" s="33" t="str">
        <f t="shared" si="64"/>
        <v>01-Jul-1962</v>
      </c>
      <c r="K2072" s="11">
        <f t="shared" si="65"/>
        <v>60</v>
      </c>
    </row>
    <row r="2073" spans="1:11" x14ac:dyDescent="0.25">
      <c r="A2073" s="11" t="s">
        <v>2104</v>
      </c>
      <c r="B2073" s="11">
        <v>1969</v>
      </c>
      <c r="C2073" s="11" t="s">
        <v>37</v>
      </c>
      <c r="D2073" s="29">
        <v>30</v>
      </c>
      <c r="E2073" s="11">
        <v>0</v>
      </c>
      <c r="F2073" s="20">
        <v>33090.660000000003</v>
      </c>
      <c r="G2073" s="11" t="s">
        <v>11</v>
      </c>
      <c r="H2073" s="11" t="s">
        <v>11</v>
      </c>
      <c r="I2073" s="11" t="s">
        <v>42</v>
      </c>
      <c r="J2073" s="33" t="str">
        <f t="shared" si="64"/>
        <v>30-Oct-1969</v>
      </c>
      <c r="K2073" s="11">
        <f t="shared" si="65"/>
        <v>53</v>
      </c>
    </row>
    <row r="2074" spans="1:11" x14ac:dyDescent="0.25">
      <c r="A2074" s="11" t="s">
        <v>2105</v>
      </c>
      <c r="B2074" s="11">
        <v>1985</v>
      </c>
      <c r="C2074" s="11" t="s">
        <v>10</v>
      </c>
      <c r="D2074" s="29">
        <v>15</v>
      </c>
      <c r="E2074" s="11">
        <v>3</v>
      </c>
      <c r="F2074" s="20">
        <v>33121</v>
      </c>
      <c r="G2074" s="11" t="s">
        <v>11</v>
      </c>
      <c r="H2074" s="11" t="s">
        <v>16</v>
      </c>
      <c r="I2074" s="11" t="s">
        <v>42</v>
      </c>
      <c r="J2074" s="33" t="str">
        <f t="shared" si="64"/>
        <v>15-Jul-1985</v>
      </c>
      <c r="K2074" s="11">
        <f t="shared" si="65"/>
        <v>37</v>
      </c>
    </row>
    <row r="2075" spans="1:11" x14ac:dyDescent="0.25">
      <c r="A2075" s="11" t="s">
        <v>2106</v>
      </c>
      <c r="B2075" s="11">
        <v>1990</v>
      </c>
      <c r="C2075" s="11" t="s">
        <v>37</v>
      </c>
      <c r="D2075" s="29">
        <v>12</v>
      </c>
      <c r="E2075" s="11">
        <v>3</v>
      </c>
      <c r="F2075" s="20">
        <v>33292.83</v>
      </c>
      <c r="G2075" s="11" t="s">
        <v>11</v>
      </c>
      <c r="H2075" s="11" t="s">
        <v>16</v>
      </c>
      <c r="I2075" s="11" t="s">
        <v>42</v>
      </c>
      <c r="J2075" s="33" t="str">
        <f t="shared" si="64"/>
        <v>12-Oct-1990</v>
      </c>
      <c r="K2075" s="11">
        <f t="shared" si="65"/>
        <v>32</v>
      </c>
    </row>
    <row r="2076" spans="1:11" x14ac:dyDescent="0.25">
      <c r="A2076" s="11" t="s">
        <v>2107</v>
      </c>
      <c r="B2076" s="11">
        <v>2003</v>
      </c>
      <c r="C2076" s="11" t="s">
        <v>15</v>
      </c>
      <c r="D2076" s="29">
        <v>28</v>
      </c>
      <c r="E2076" s="11">
        <v>0</v>
      </c>
      <c r="F2076" s="20">
        <v>33307.550000000003</v>
      </c>
      <c r="G2076" s="11" t="s">
        <v>11</v>
      </c>
      <c r="H2076" s="11" t="s">
        <v>12</v>
      </c>
      <c r="I2076" s="11" t="s">
        <v>23</v>
      </c>
      <c r="J2076" s="33" t="str">
        <f t="shared" si="64"/>
        <v>28-Nov-2003</v>
      </c>
      <c r="K2076" s="11">
        <f t="shared" si="65"/>
        <v>19</v>
      </c>
    </row>
    <row r="2077" spans="1:11" x14ac:dyDescent="0.25">
      <c r="A2077" s="11" t="s">
        <v>2108</v>
      </c>
      <c r="B2077" s="11">
        <v>1972</v>
      </c>
      <c r="C2077" s="11" t="s">
        <v>20</v>
      </c>
      <c r="D2077" s="29">
        <v>5</v>
      </c>
      <c r="E2077" s="11">
        <v>0</v>
      </c>
      <c r="F2077" s="20">
        <v>33344.449999999997</v>
      </c>
      <c r="G2077" s="11" t="s">
        <v>11</v>
      </c>
      <c r="H2077" s="11" t="s">
        <v>12</v>
      </c>
      <c r="I2077" s="11" t="s">
        <v>42</v>
      </c>
      <c r="J2077" s="33" t="str">
        <f t="shared" si="64"/>
        <v>05-Sep-1972</v>
      </c>
      <c r="K2077" s="11">
        <f t="shared" si="65"/>
        <v>50</v>
      </c>
    </row>
    <row r="2078" spans="1:11" x14ac:dyDescent="0.25">
      <c r="A2078" s="11" t="s">
        <v>2109</v>
      </c>
      <c r="B2078" s="11">
        <v>1985</v>
      </c>
      <c r="C2078" s="11" t="s">
        <v>30</v>
      </c>
      <c r="D2078" s="29">
        <v>7</v>
      </c>
      <c r="E2078" s="11">
        <v>3</v>
      </c>
      <c r="F2078" s="20">
        <v>33450.99</v>
      </c>
      <c r="G2078" s="11" t="s">
        <v>11</v>
      </c>
      <c r="H2078" s="11" t="s">
        <v>11</v>
      </c>
      <c r="I2078" s="11" t="s">
        <v>42</v>
      </c>
      <c r="J2078" s="33" t="str">
        <f t="shared" si="64"/>
        <v>07-Dec-1985</v>
      </c>
      <c r="K2078" s="11">
        <f t="shared" si="65"/>
        <v>37</v>
      </c>
    </row>
    <row r="2079" spans="1:11" x14ac:dyDescent="0.25">
      <c r="A2079" s="11" t="s">
        <v>2110</v>
      </c>
      <c r="B2079" s="11">
        <v>1970</v>
      </c>
      <c r="C2079" s="11" t="s">
        <v>18</v>
      </c>
      <c r="D2079" s="29">
        <v>18</v>
      </c>
      <c r="E2079" s="11">
        <v>2</v>
      </c>
      <c r="F2079" s="20">
        <v>33471.97</v>
      </c>
      <c r="G2079" s="11" t="s">
        <v>11</v>
      </c>
      <c r="H2079" s="11" t="s">
        <v>11</v>
      </c>
      <c r="I2079" s="11" t="s">
        <v>23</v>
      </c>
      <c r="J2079" s="33" t="str">
        <f t="shared" si="64"/>
        <v>18-Jun-1970</v>
      </c>
      <c r="K2079" s="11">
        <f t="shared" si="65"/>
        <v>52</v>
      </c>
    </row>
    <row r="2080" spans="1:11" x14ac:dyDescent="0.25">
      <c r="A2080" s="11" t="s">
        <v>2111</v>
      </c>
      <c r="B2080" s="11">
        <v>2002</v>
      </c>
      <c r="C2080" s="11" t="s">
        <v>35</v>
      </c>
      <c r="D2080" s="29">
        <v>25</v>
      </c>
      <c r="E2080" s="11">
        <v>0</v>
      </c>
      <c r="F2080" s="20">
        <v>33475.82</v>
      </c>
      <c r="G2080" s="11" t="s">
        <v>16</v>
      </c>
      <c r="H2080" s="11" t="s">
        <v>16</v>
      </c>
      <c r="I2080" s="11" t="s">
        <v>170</v>
      </c>
      <c r="J2080" s="33" t="str">
        <f t="shared" si="64"/>
        <v>25-Aug-2002</v>
      </c>
      <c r="K2080" s="11">
        <f t="shared" si="65"/>
        <v>20</v>
      </c>
    </row>
    <row r="2081" spans="1:11" x14ac:dyDescent="0.25">
      <c r="A2081" s="11" t="s">
        <v>2112</v>
      </c>
      <c r="B2081" s="11">
        <v>1984</v>
      </c>
      <c r="C2081" s="11" t="s">
        <v>10</v>
      </c>
      <c r="D2081" s="29">
        <v>22</v>
      </c>
      <c r="E2081" s="11">
        <v>3</v>
      </c>
      <c r="F2081" s="20">
        <v>33527.1</v>
      </c>
      <c r="G2081" s="11" t="s">
        <v>11</v>
      </c>
      <c r="H2081" s="11" t="s">
        <v>12</v>
      </c>
      <c r="I2081" s="11" t="s">
        <v>42</v>
      </c>
      <c r="J2081" s="33" t="str">
        <f t="shared" si="64"/>
        <v>22-Jul-1984</v>
      </c>
      <c r="K2081" s="11">
        <f t="shared" si="65"/>
        <v>38</v>
      </c>
    </row>
    <row r="2082" spans="1:11" x14ac:dyDescent="0.25">
      <c r="A2082" s="11" t="s">
        <v>2113</v>
      </c>
      <c r="B2082" s="11">
        <v>2003</v>
      </c>
      <c r="C2082" s="11" t="s">
        <v>20</v>
      </c>
      <c r="D2082" s="29">
        <v>9</v>
      </c>
      <c r="E2082" s="11">
        <v>0</v>
      </c>
      <c r="F2082" s="20">
        <v>33611.71</v>
      </c>
      <c r="G2082" s="11" t="s">
        <v>16</v>
      </c>
      <c r="H2082" s="11" t="s">
        <v>11</v>
      </c>
      <c r="I2082" s="11" t="s">
        <v>42</v>
      </c>
      <c r="J2082" s="33" t="str">
        <f t="shared" si="64"/>
        <v>09-Sep-2003</v>
      </c>
      <c r="K2082" s="11">
        <f t="shared" si="65"/>
        <v>19</v>
      </c>
    </row>
    <row r="2083" spans="1:11" x14ac:dyDescent="0.25">
      <c r="A2083" s="11" t="s">
        <v>2114</v>
      </c>
      <c r="B2083" s="11">
        <v>1993</v>
      </c>
      <c r="C2083" s="11" t="s">
        <v>15</v>
      </c>
      <c r="D2083" s="29">
        <v>28</v>
      </c>
      <c r="E2083" s="11">
        <v>0</v>
      </c>
      <c r="F2083" s="20">
        <v>33707.550000000003</v>
      </c>
      <c r="G2083" s="11" t="s">
        <v>11</v>
      </c>
      <c r="H2083" s="11" t="s">
        <v>11</v>
      </c>
      <c r="I2083" s="11" t="s">
        <v>42</v>
      </c>
      <c r="J2083" s="33" t="str">
        <f t="shared" si="64"/>
        <v>28-Nov-1993</v>
      </c>
      <c r="K2083" s="11">
        <f t="shared" si="65"/>
        <v>29</v>
      </c>
    </row>
    <row r="2084" spans="1:11" x14ac:dyDescent="0.25">
      <c r="A2084" s="11" t="s">
        <v>2115</v>
      </c>
      <c r="B2084" s="11">
        <v>2004</v>
      </c>
      <c r="C2084" s="11" t="s">
        <v>15</v>
      </c>
      <c r="D2084" s="29">
        <v>1</v>
      </c>
      <c r="E2084" s="11">
        <v>0</v>
      </c>
      <c r="F2084" s="20">
        <v>33732.69</v>
      </c>
      <c r="G2084" s="11" t="s">
        <v>16</v>
      </c>
      <c r="H2084" s="11" t="s">
        <v>16</v>
      </c>
      <c r="I2084" s="11" t="s">
        <v>356</v>
      </c>
      <c r="J2084" s="33" t="str">
        <f t="shared" si="64"/>
        <v>01-Nov-2004</v>
      </c>
      <c r="K2084" s="11">
        <f t="shared" si="65"/>
        <v>18</v>
      </c>
    </row>
    <row r="2085" spans="1:11" x14ac:dyDescent="0.25">
      <c r="A2085" s="11" t="s">
        <v>2116</v>
      </c>
      <c r="B2085" s="11">
        <v>2003</v>
      </c>
      <c r="C2085" s="11" t="s">
        <v>20</v>
      </c>
      <c r="D2085" s="29">
        <v>12</v>
      </c>
      <c r="E2085" s="11">
        <v>0</v>
      </c>
      <c r="F2085" s="20">
        <v>33750.29</v>
      </c>
      <c r="G2085" s="11" t="s">
        <v>16</v>
      </c>
      <c r="H2085" s="11" t="s">
        <v>12</v>
      </c>
      <c r="I2085" s="11" t="s">
        <v>23</v>
      </c>
      <c r="J2085" s="33" t="str">
        <f t="shared" si="64"/>
        <v>12-Sep-2003</v>
      </c>
      <c r="K2085" s="11">
        <f t="shared" si="65"/>
        <v>19</v>
      </c>
    </row>
    <row r="2086" spans="1:11" x14ac:dyDescent="0.25">
      <c r="A2086" s="11" t="s">
        <v>2117</v>
      </c>
      <c r="B2086" s="11">
        <v>1962</v>
      </c>
      <c r="C2086" s="11" t="s">
        <v>30</v>
      </c>
      <c r="D2086" s="29">
        <v>11</v>
      </c>
      <c r="E2086" s="11">
        <v>0</v>
      </c>
      <c r="F2086" s="20">
        <v>33753.32</v>
      </c>
      <c r="G2086" s="11" t="s">
        <v>16</v>
      </c>
      <c r="H2086" s="11" t="s">
        <v>12</v>
      </c>
      <c r="I2086" s="11" t="s">
        <v>42</v>
      </c>
      <c r="J2086" s="33" t="str">
        <f t="shared" si="64"/>
        <v>11-Dec-1962</v>
      </c>
      <c r="K2086" s="11">
        <f t="shared" si="65"/>
        <v>60</v>
      </c>
    </row>
    <row r="2087" spans="1:11" x14ac:dyDescent="0.25">
      <c r="A2087" s="11" t="s">
        <v>2118</v>
      </c>
      <c r="B2087" s="11">
        <v>2000</v>
      </c>
      <c r="C2087" s="11" t="s">
        <v>37</v>
      </c>
      <c r="D2087" s="29">
        <v>26</v>
      </c>
      <c r="E2087" s="11">
        <v>0</v>
      </c>
      <c r="F2087" s="20">
        <v>33829.39</v>
      </c>
      <c r="G2087" s="11" t="s">
        <v>11</v>
      </c>
      <c r="H2087" s="11" t="s">
        <v>12</v>
      </c>
      <c r="I2087" s="11" t="s">
        <v>42</v>
      </c>
      <c r="J2087" s="33" t="str">
        <f t="shared" si="64"/>
        <v>26-Oct-2000</v>
      </c>
      <c r="K2087" s="11">
        <f t="shared" si="65"/>
        <v>22</v>
      </c>
    </row>
    <row r="2088" spans="1:11" x14ac:dyDescent="0.25">
      <c r="A2088" s="11" t="s">
        <v>2119</v>
      </c>
      <c r="B2088" s="11">
        <v>1997</v>
      </c>
      <c r="C2088" s="11" t="s">
        <v>35</v>
      </c>
      <c r="D2088" s="29">
        <v>9</v>
      </c>
      <c r="E2088" s="11">
        <v>0</v>
      </c>
      <c r="F2088" s="20">
        <v>33900.65</v>
      </c>
      <c r="G2088" s="11" t="s">
        <v>11</v>
      </c>
      <c r="H2088" s="11" t="s">
        <v>12</v>
      </c>
      <c r="I2088" s="11" t="s">
        <v>42</v>
      </c>
      <c r="J2088" s="33" t="str">
        <f t="shared" si="64"/>
        <v>09-Aug-1997</v>
      </c>
      <c r="K2088" s="11">
        <f t="shared" si="65"/>
        <v>25</v>
      </c>
    </row>
    <row r="2089" spans="1:11" x14ac:dyDescent="0.25">
      <c r="A2089" s="11" t="s">
        <v>2120</v>
      </c>
      <c r="B2089" s="11">
        <v>2000</v>
      </c>
      <c r="C2089" s="11" t="s">
        <v>30</v>
      </c>
      <c r="D2089" s="29">
        <v>27</v>
      </c>
      <c r="E2089" s="11">
        <v>0</v>
      </c>
      <c r="F2089" s="20">
        <v>33907.550000000003</v>
      </c>
      <c r="G2089" s="11" t="s">
        <v>11</v>
      </c>
      <c r="H2089" s="11" t="s">
        <v>11</v>
      </c>
      <c r="I2089" s="11" t="s">
        <v>23</v>
      </c>
      <c r="J2089" s="33" t="str">
        <f t="shared" si="64"/>
        <v>27-Dec-2000</v>
      </c>
      <c r="K2089" s="11">
        <f t="shared" si="65"/>
        <v>22</v>
      </c>
    </row>
    <row r="2090" spans="1:11" x14ac:dyDescent="0.25">
      <c r="A2090" s="11" t="s">
        <v>2121</v>
      </c>
      <c r="B2090" s="11">
        <v>1994</v>
      </c>
      <c r="C2090" s="11" t="s">
        <v>20</v>
      </c>
      <c r="D2090" s="29">
        <v>25</v>
      </c>
      <c r="E2090" s="11">
        <v>0</v>
      </c>
      <c r="F2090" s="20">
        <v>33975.47</v>
      </c>
      <c r="G2090" s="11" t="s">
        <v>11</v>
      </c>
      <c r="H2090" s="11" t="s">
        <v>11</v>
      </c>
      <c r="I2090" s="11" t="s">
        <v>42</v>
      </c>
      <c r="J2090" s="33" t="str">
        <f t="shared" si="64"/>
        <v>25-Sep-1994</v>
      </c>
      <c r="K2090" s="11">
        <f t="shared" si="65"/>
        <v>28</v>
      </c>
    </row>
    <row r="2091" spans="1:11" x14ac:dyDescent="0.25">
      <c r="A2091" s="11" t="s">
        <v>2122</v>
      </c>
      <c r="B2091" s="11">
        <v>1972</v>
      </c>
      <c r="C2091" s="11" t="s">
        <v>10</v>
      </c>
      <c r="D2091" s="29">
        <v>26</v>
      </c>
      <c r="E2091" s="11">
        <v>0</v>
      </c>
      <c r="F2091" s="20">
        <v>34053.360000000001</v>
      </c>
      <c r="G2091" s="11" t="s">
        <v>11</v>
      </c>
      <c r="H2091" s="11" t="s">
        <v>11</v>
      </c>
      <c r="I2091" s="11" t="s">
        <v>42</v>
      </c>
      <c r="J2091" s="33" t="str">
        <f t="shared" si="64"/>
        <v>26-Jul-1972</v>
      </c>
      <c r="K2091" s="11">
        <f t="shared" si="65"/>
        <v>50</v>
      </c>
    </row>
    <row r="2092" spans="1:11" x14ac:dyDescent="0.25">
      <c r="A2092" s="11" t="s">
        <v>2123</v>
      </c>
      <c r="B2092" s="11">
        <v>2002</v>
      </c>
      <c r="C2092" s="11" t="s">
        <v>30</v>
      </c>
      <c r="D2092" s="29">
        <v>26</v>
      </c>
      <c r="E2092" s="11">
        <v>0</v>
      </c>
      <c r="F2092" s="20">
        <v>34084.68</v>
      </c>
      <c r="G2092" s="11" t="s">
        <v>11</v>
      </c>
      <c r="H2092" s="11" t="s">
        <v>12</v>
      </c>
      <c r="I2092" s="11" t="s">
        <v>42</v>
      </c>
      <c r="J2092" s="33" t="str">
        <f t="shared" si="64"/>
        <v>26-Dec-2002</v>
      </c>
      <c r="K2092" s="11">
        <f t="shared" si="65"/>
        <v>20</v>
      </c>
    </row>
    <row r="2093" spans="1:11" x14ac:dyDescent="0.25">
      <c r="A2093" s="11" t="s">
        <v>2124</v>
      </c>
      <c r="B2093" s="11">
        <v>1999</v>
      </c>
      <c r="C2093" s="11" t="s">
        <v>15</v>
      </c>
      <c r="D2093" s="29">
        <v>6</v>
      </c>
      <c r="E2093" s="11">
        <v>0</v>
      </c>
      <c r="F2093" s="20">
        <v>34166.269999999997</v>
      </c>
      <c r="G2093" s="11" t="s">
        <v>11</v>
      </c>
      <c r="H2093" s="11" t="s">
        <v>12</v>
      </c>
      <c r="I2093" s="11" t="s">
        <v>42</v>
      </c>
      <c r="J2093" s="33" t="str">
        <f t="shared" si="64"/>
        <v>06-Nov-1999</v>
      </c>
      <c r="K2093" s="11">
        <f t="shared" si="65"/>
        <v>23</v>
      </c>
    </row>
    <row r="2094" spans="1:11" x14ac:dyDescent="0.25">
      <c r="A2094" s="11" t="s">
        <v>2125</v>
      </c>
      <c r="B2094" s="11">
        <v>1971</v>
      </c>
      <c r="C2094" s="11" t="s">
        <v>35</v>
      </c>
      <c r="D2094" s="29">
        <v>25</v>
      </c>
      <c r="E2094" s="11">
        <v>0</v>
      </c>
      <c r="F2094" s="20">
        <v>34205.07</v>
      </c>
      <c r="G2094" s="11" t="s">
        <v>11</v>
      </c>
      <c r="H2094" s="11" t="s">
        <v>11</v>
      </c>
      <c r="I2094" s="11" t="s">
        <v>42</v>
      </c>
      <c r="J2094" s="33" t="str">
        <f t="shared" si="64"/>
        <v>25-Aug-1971</v>
      </c>
      <c r="K2094" s="11">
        <f t="shared" si="65"/>
        <v>51</v>
      </c>
    </row>
    <row r="2095" spans="1:11" x14ac:dyDescent="0.25">
      <c r="A2095" s="11" t="s">
        <v>2126</v>
      </c>
      <c r="B2095" s="11">
        <v>1975</v>
      </c>
      <c r="C2095" s="11" t="s">
        <v>10</v>
      </c>
      <c r="D2095" s="29">
        <v>21</v>
      </c>
      <c r="E2095" s="11">
        <v>1</v>
      </c>
      <c r="F2095" s="20">
        <v>34210.33</v>
      </c>
      <c r="G2095" s="11" t="s">
        <v>11</v>
      </c>
      <c r="H2095" s="11" t="s">
        <v>16</v>
      </c>
      <c r="I2095" s="11" t="s">
        <v>23</v>
      </c>
      <c r="J2095" s="33" t="str">
        <f t="shared" si="64"/>
        <v>21-Jul-1975</v>
      </c>
      <c r="K2095" s="11">
        <f t="shared" si="65"/>
        <v>47</v>
      </c>
    </row>
    <row r="2096" spans="1:11" x14ac:dyDescent="0.25">
      <c r="A2096" s="11" t="s">
        <v>2127</v>
      </c>
      <c r="B2096" s="11">
        <v>1962</v>
      </c>
      <c r="C2096" s="11" t="s">
        <v>10</v>
      </c>
      <c r="D2096" s="29">
        <v>5</v>
      </c>
      <c r="E2096" s="11">
        <v>0</v>
      </c>
      <c r="F2096" s="20">
        <v>34218.019999999997</v>
      </c>
      <c r="G2096" s="11" t="s">
        <v>16</v>
      </c>
      <c r="H2096" s="11" t="s">
        <v>16</v>
      </c>
      <c r="I2096" s="11" t="s">
        <v>42</v>
      </c>
      <c r="J2096" s="33" t="str">
        <f t="shared" si="64"/>
        <v>05-Jul-1962</v>
      </c>
      <c r="K2096" s="11">
        <f t="shared" si="65"/>
        <v>60</v>
      </c>
    </row>
    <row r="2097" spans="1:11" x14ac:dyDescent="0.25">
      <c r="A2097" s="11" t="s">
        <v>2128</v>
      </c>
      <c r="B2097" s="11">
        <v>1998</v>
      </c>
      <c r="C2097" s="11" t="s">
        <v>18</v>
      </c>
      <c r="D2097" s="29">
        <v>11</v>
      </c>
      <c r="E2097" s="11">
        <v>0</v>
      </c>
      <c r="F2097" s="20">
        <v>34254.050000000003</v>
      </c>
      <c r="G2097" s="11" t="s">
        <v>16</v>
      </c>
      <c r="H2097" s="11" t="s">
        <v>12</v>
      </c>
      <c r="I2097" s="11" t="s">
        <v>166</v>
      </c>
      <c r="J2097" s="33" t="str">
        <f t="shared" si="64"/>
        <v>11-Jun-1998</v>
      </c>
      <c r="K2097" s="11">
        <f t="shared" si="65"/>
        <v>24</v>
      </c>
    </row>
    <row r="2098" spans="1:11" x14ac:dyDescent="0.25">
      <c r="A2098" s="11" t="s">
        <v>2129</v>
      </c>
      <c r="B2098" s="11">
        <v>1995</v>
      </c>
      <c r="C2098" s="11" t="s">
        <v>37</v>
      </c>
      <c r="D2098" s="29">
        <v>30</v>
      </c>
      <c r="E2098" s="11">
        <v>0</v>
      </c>
      <c r="F2098" s="20">
        <v>34289.43</v>
      </c>
      <c r="G2098" s="11" t="s">
        <v>16</v>
      </c>
      <c r="H2098" s="11" t="s">
        <v>16</v>
      </c>
      <c r="I2098" s="11" t="s">
        <v>42</v>
      </c>
      <c r="J2098" s="33" t="str">
        <f t="shared" si="64"/>
        <v>30-Oct-1995</v>
      </c>
      <c r="K2098" s="11">
        <f t="shared" si="65"/>
        <v>27</v>
      </c>
    </row>
    <row r="2099" spans="1:11" x14ac:dyDescent="0.25">
      <c r="A2099" s="11" t="s">
        <v>2130</v>
      </c>
      <c r="B2099" s="11">
        <v>1986</v>
      </c>
      <c r="C2099" s="11" t="s">
        <v>37</v>
      </c>
      <c r="D2099" s="29">
        <v>11</v>
      </c>
      <c r="E2099" s="11">
        <v>3</v>
      </c>
      <c r="F2099" s="20">
        <v>34293.120000000003</v>
      </c>
      <c r="G2099" s="11" t="s">
        <v>16</v>
      </c>
      <c r="H2099" s="11" t="s">
        <v>11</v>
      </c>
      <c r="I2099" s="11" t="s">
        <v>42</v>
      </c>
      <c r="J2099" s="33" t="str">
        <f t="shared" si="64"/>
        <v>11-Oct-1986</v>
      </c>
      <c r="K2099" s="11">
        <f t="shared" si="65"/>
        <v>36</v>
      </c>
    </row>
    <row r="2100" spans="1:11" x14ac:dyDescent="0.25">
      <c r="A2100" s="11" t="s">
        <v>2131</v>
      </c>
      <c r="B2100" s="11">
        <v>2004</v>
      </c>
      <c r="C2100" s="11" t="s">
        <v>15</v>
      </c>
      <c r="D2100" s="29">
        <v>1</v>
      </c>
      <c r="E2100" s="11">
        <v>2</v>
      </c>
      <c r="F2100" s="20">
        <v>34303.17</v>
      </c>
      <c r="G2100" s="11" t="s">
        <v>16</v>
      </c>
      <c r="H2100" s="11" t="s">
        <v>12</v>
      </c>
      <c r="I2100" s="11" t="s">
        <v>13</v>
      </c>
      <c r="J2100" s="33" t="str">
        <f t="shared" si="64"/>
        <v>01-Nov-2004</v>
      </c>
      <c r="K2100" s="11">
        <f t="shared" si="65"/>
        <v>18</v>
      </c>
    </row>
    <row r="2101" spans="1:11" x14ac:dyDescent="0.25">
      <c r="A2101" s="11" t="s">
        <v>2132</v>
      </c>
      <c r="B2101" s="11">
        <v>1983</v>
      </c>
      <c r="C2101" s="11" t="s">
        <v>37</v>
      </c>
      <c r="D2101" s="29">
        <v>2</v>
      </c>
      <c r="E2101" s="11">
        <v>3</v>
      </c>
      <c r="F2101" s="20">
        <v>34307.22</v>
      </c>
      <c r="G2101" s="11" t="s">
        <v>11</v>
      </c>
      <c r="H2101" s="11" t="s">
        <v>11</v>
      </c>
      <c r="I2101" s="11" t="s">
        <v>23</v>
      </c>
      <c r="J2101" s="33" t="str">
        <f t="shared" si="64"/>
        <v>02-Oct-1983</v>
      </c>
      <c r="K2101" s="11">
        <f t="shared" si="65"/>
        <v>39</v>
      </c>
    </row>
    <row r="2102" spans="1:11" x14ac:dyDescent="0.25">
      <c r="A2102" s="11" t="s">
        <v>2133</v>
      </c>
      <c r="B2102" s="11">
        <v>1984</v>
      </c>
      <c r="C2102" s="11" t="s">
        <v>37</v>
      </c>
      <c r="D2102" s="29">
        <v>1</v>
      </c>
      <c r="E2102" s="11">
        <v>3</v>
      </c>
      <c r="F2102" s="20">
        <v>34402.22</v>
      </c>
      <c r="G2102" s="11" t="s">
        <v>11</v>
      </c>
      <c r="H2102" s="11" t="s">
        <v>12</v>
      </c>
      <c r="I2102" s="11" t="s">
        <v>42</v>
      </c>
      <c r="J2102" s="33" t="str">
        <f t="shared" si="64"/>
        <v>01-Oct-1984</v>
      </c>
      <c r="K2102" s="11">
        <f t="shared" si="65"/>
        <v>38</v>
      </c>
    </row>
    <row r="2103" spans="1:11" x14ac:dyDescent="0.25">
      <c r="A2103" s="11" t="s">
        <v>2134</v>
      </c>
      <c r="B2103" s="11">
        <v>2003</v>
      </c>
      <c r="C2103" s="11" t="s">
        <v>37</v>
      </c>
      <c r="D2103" s="29">
        <v>5</v>
      </c>
      <c r="E2103" s="11">
        <v>0</v>
      </c>
      <c r="F2103" s="20">
        <v>34439.86</v>
      </c>
      <c r="G2103" s="11" t="s">
        <v>11</v>
      </c>
      <c r="H2103" s="11" t="s">
        <v>16</v>
      </c>
      <c r="I2103" s="11" t="s">
        <v>13</v>
      </c>
      <c r="J2103" s="33" t="str">
        <f t="shared" si="64"/>
        <v>05-Oct-2003</v>
      </c>
      <c r="K2103" s="11">
        <f t="shared" si="65"/>
        <v>19</v>
      </c>
    </row>
    <row r="2104" spans="1:11" x14ac:dyDescent="0.25">
      <c r="A2104" s="11" t="s">
        <v>2135</v>
      </c>
      <c r="B2104" s="11">
        <v>1990</v>
      </c>
      <c r="C2104" s="11" t="s">
        <v>20</v>
      </c>
      <c r="D2104" s="29">
        <v>24</v>
      </c>
      <c r="E2104" s="11">
        <v>3</v>
      </c>
      <c r="F2104" s="20">
        <v>34456.269999999997</v>
      </c>
      <c r="G2104" s="11" t="s">
        <v>16</v>
      </c>
      <c r="H2104" s="11" t="s">
        <v>11</v>
      </c>
      <c r="I2104" s="11" t="s">
        <v>42</v>
      </c>
      <c r="J2104" s="33" t="str">
        <f t="shared" si="64"/>
        <v>24-Sep-1990</v>
      </c>
      <c r="K2104" s="11">
        <f t="shared" si="65"/>
        <v>32</v>
      </c>
    </row>
    <row r="2105" spans="1:11" x14ac:dyDescent="0.25">
      <c r="A2105" s="11" t="s">
        <v>2136</v>
      </c>
      <c r="B2105" s="11">
        <v>1998</v>
      </c>
      <c r="C2105" s="11" t="s">
        <v>18</v>
      </c>
      <c r="D2105" s="29">
        <v>24</v>
      </c>
      <c r="E2105" s="11">
        <v>0</v>
      </c>
      <c r="F2105" s="20">
        <v>34472.839999999997</v>
      </c>
      <c r="G2105" s="11" t="s">
        <v>16</v>
      </c>
      <c r="H2105" s="11" t="s">
        <v>12</v>
      </c>
      <c r="I2105" s="11" t="s">
        <v>42</v>
      </c>
      <c r="J2105" s="33" t="str">
        <f t="shared" si="64"/>
        <v>24-Jun-1998</v>
      </c>
      <c r="K2105" s="11">
        <f t="shared" si="65"/>
        <v>24</v>
      </c>
    </row>
    <row r="2106" spans="1:11" x14ac:dyDescent="0.25">
      <c r="A2106" s="11" t="s">
        <v>2137</v>
      </c>
      <c r="B2106" s="11">
        <v>1976</v>
      </c>
      <c r="C2106" s="11" t="s">
        <v>15</v>
      </c>
      <c r="D2106" s="29">
        <v>25</v>
      </c>
      <c r="E2106" s="11">
        <v>2</v>
      </c>
      <c r="F2106" s="20">
        <v>34543.39</v>
      </c>
      <c r="G2106" s="11" t="s">
        <v>11</v>
      </c>
      <c r="H2106" s="11" t="s">
        <v>12</v>
      </c>
      <c r="I2106" s="11" t="s">
        <v>42</v>
      </c>
      <c r="J2106" s="33" t="str">
        <f t="shared" si="64"/>
        <v>25-Nov-1976</v>
      </c>
      <c r="K2106" s="11">
        <f t="shared" si="65"/>
        <v>46</v>
      </c>
    </row>
    <row r="2107" spans="1:11" x14ac:dyDescent="0.25">
      <c r="A2107" s="11" t="s">
        <v>2138</v>
      </c>
      <c r="B2107" s="11">
        <v>2004</v>
      </c>
      <c r="C2107" s="11" t="s">
        <v>37</v>
      </c>
      <c r="D2107" s="29">
        <v>9</v>
      </c>
      <c r="E2107" s="11">
        <v>0</v>
      </c>
      <c r="F2107" s="20">
        <v>34617.839999999997</v>
      </c>
      <c r="G2107" s="11" t="s">
        <v>16</v>
      </c>
      <c r="H2107" s="11" t="s">
        <v>12</v>
      </c>
      <c r="I2107" s="11" t="s">
        <v>168</v>
      </c>
      <c r="J2107" s="33" t="str">
        <f t="shared" si="64"/>
        <v>09-Oct-2004</v>
      </c>
      <c r="K2107" s="11">
        <f t="shared" si="65"/>
        <v>18</v>
      </c>
    </row>
    <row r="2108" spans="1:11" x14ac:dyDescent="0.25">
      <c r="A2108" s="11" t="s">
        <v>2139</v>
      </c>
      <c r="B2108" s="11">
        <v>1994</v>
      </c>
      <c r="C2108" s="11" t="s">
        <v>10</v>
      </c>
      <c r="D2108" s="29">
        <v>7</v>
      </c>
      <c r="E2108" s="11">
        <v>0</v>
      </c>
      <c r="F2108" s="20">
        <v>34672.15</v>
      </c>
      <c r="G2108" s="11" t="s">
        <v>16</v>
      </c>
      <c r="H2108" s="11" t="s">
        <v>12</v>
      </c>
      <c r="I2108" s="11" t="s">
        <v>13</v>
      </c>
      <c r="J2108" s="33" t="str">
        <f t="shared" si="64"/>
        <v>07-Jul-1994</v>
      </c>
      <c r="K2108" s="11">
        <f t="shared" si="65"/>
        <v>28</v>
      </c>
    </row>
    <row r="2109" spans="1:11" x14ac:dyDescent="0.25">
      <c r="A2109" s="11" t="s">
        <v>2140</v>
      </c>
      <c r="B2109" s="11">
        <v>2003</v>
      </c>
      <c r="C2109" s="11" t="s">
        <v>10</v>
      </c>
      <c r="D2109" s="29">
        <v>3</v>
      </c>
      <c r="E2109" s="11">
        <v>0</v>
      </c>
      <c r="F2109" s="20">
        <v>34779.620000000003</v>
      </c>
      <c r="G2109" s="11" t="s">
        <v>16</v>
      </c>
      <c r="H2109" s="11" t="s">
        <v>11</v>
      </c>
      <c r="I2109" s="11" t="s">
        <v>42</v>
      </c>
      <c r="J2109" s="33" t="str">
        <f t="shared" si="64"/>
        <v>03-Jul-2003</v>
      </c>
      <c r="K2109" s="11">
        <f t="shared" si="65"/>
        <v>19</v>
      </c>
    </row>
    <row r="2110" spans="1:11" x14ac:dyDescent="0.25">
      <c r="A2110" s="11" t="s">
        <v>2141</v>
      </c>
      <c r="B2110" s="11">
        <v>1995</v>
      </c>
      <c r="C2110" s="11" t="s">
        <v>30</v>
      </c>
      <c r="D2110" s="29">
        <v>27</v>
      </c>
      <c r="E2110" s="11">
        <v>1</v>
      </c>
      <c r="F2110" s="20">
        <v>34806.47</v>
      </c>
      <c r="G2110" s="11" t="s">
        <v>16</v>
      </c>
      <c r="H2110" s="11" t="s">
        <v>11</v>
      </c>
      <c r="I2110" s="11" t="s">
        <v>13</v>
      </c>
      <c r="J2110" s="33" t="str">
        <f t="shared" si="64"/>
        <v>27-Dec-1995</v>
      </c>
      <c r="K2110" s="11">
        <f t="shared" si="65"/>
        <v>27</v>
      </c>
    </row>
    <row r="2111" spans="1:11" x14ac:dyDescent="0.25">
      <c r="A2111" s="11" t="s">
        <v>2142</v>
      </c>
      <c r="B2111" s="11">
        <v>2003</v>
      </c>
      <c r="C2111" s="11" t="s">
        <v>20</v>
      </c>
      <c r="D2111" s="29">
        <v>17</v>
      </c>
      <c r="E2111" s="11">
        <v>0</v>
      </c>
      <c r="F2111" s="20">
        <v>34828.65</v>
      </c>
      <c r="G2111" s="11" t="s">
        <v>16</v>
      </c>
      <c r="H2111" s="11" t="s">
        <v>12</v>
      </c>
      <c r="I2111" s="11" t="s">
        <v>42</v>
      </c>
      <c r="J2111" s="33" t="str">
        <f t="shared" si="64"/>
        <v>17-Sep-2003</v>
      </c>
      <c r="K2111" s="11">
        <f t="shared" si="65"/>
        <v>19</v>
      </c>
    </row>
    <row r="2112" spans="1:11" x14ac:dyDescent="0.25">
      <c r="A2112" s="11" t="s">
        <v>2143</v>
      </c>
      <c r="B2112" s="11">
        <v>1995</v>
      </c>
      <c r="C2112" s="11" t="s">
        <v>37</v>
      </c>
      <c r="D2112" s="29">
        <v>17</v>
      </c>
      <c r="E2112" s="11">
        <v>0</v>
      </c>
      <c r="F2112" s="20">
        <v>34838.870000000003</v>
      </c>
      <c r="G2112" s="11" t="s">
        <v>11</v>
      </c>
      <c r="H2112" s="11" t="s">
        <v>12</v>
      </c>
      <c r="I2112" s="11" t="s">
        <v>42</v>
      </c>
      <c r="J2112" s="33" t="str">
        <f t="shared" si="64"/>
        <v>17-Oct-1995</v>
      </c>
      <c r="K2112" s="11">
        <f t="shared" si="65"/>
        <v>27</v>
      </c>
    </row>
    <row r="2113" spans="1:11" x14ac:dyDescent="0.25">
      <c r="A2113" s="11" t="s">
        <v>2144</v>
      </c>
      <c r="B2113" s="11">
        <v>1983</v>
      </c>
      <c r="C2113" s="11" t="s">
        <v>10</v>
      </c>
      <c r="D2113" s="29">
        <v>29</v>
      </c>
      <c r="E2113" s="11">
        <v>3</v>
      </c>
      <c r="F2113" s="20">
        <v>34940.61</v>
      </c>
      <c r="G2113" s="11" t="s">
        <v>11</v>
      </c>
      <c r="H2113" s="11" t="s">
        <v>12</v>
      </c>
      <c r="I2113" s="11" t="s">
        <v>42</v>
      </c>
      <c r="J2113" s="33" t="str">
        <f t="shared" si="64"/>
        <v>29-Jul-1983</v>
      </c>
      <c r="K2113" s="11">
        <f t="shared" si="65"/>
        <v>39</v>
      </c>
    </row>
    <row r="2114" spans="1:11" x14ac:dyDescent="0.25">
      <c r="A2114" s="11" t="s">
        <v>2145</v>
      </c>
      <c r="B2114" s="11">
        <v>1967</v>
      </c>
      <c r="C2114" s="11" t="s">
        <v>37</v>
      </c>
      <c r="D2114" s="29">
        <v>7</v>
      </c>
      <c r="E2114" s="11">
        <v>0</v>
      </c>
      <c r="F2114" s="20">
        <v>34975.68</v>
      </c>
      <c r="G2114" s="11" t="s">
        <v>11</v>
      </c>
      <c r="H2114" s="11" t="s">
        <v>11</v>
      </c>
      <c r="I2114" s="11" t="s">
        <v>42</v>
      </c>
      <c r="J2114" s="33" t="str">
        <f t="shared" ref="J2114:J2177" si="66">TEXT(CONCATENATE(D2114,C2114,B2114,),"DD-MMM-YYYY")</f>
        <v>07-Oct-1967</v>
      </c>
      <c r="K2114" s="11">
        <f t="shared" si="65"/>
        <v>55</v>
      </c>
    </row>
    <row r="2115" spans="1:11" x14ac:dyDescent="0.25">
      <c r="A2115" s="11" t="s">
        <v>2146</v>
      </c>
      <c r="B2115" s="11">
        <v>1998</v>
      </c>
      <c r="C2115" s="11" t="s">
        <v>35</v>
      </c>
      <c r="D2115" s="29">
        <v>22</v>
      </c>
      <c r="E2115" s="11">
        <v>0</v>
      </c>
      <c r="F2115" s="20">
        <v>34976.42</v>
      </c>
      <c r="G2115" s="11" t="s">
        <v>11</v>
      </c>
      <c r="H2115" s="11" t="s">
        <v>16</v>
      </c>
      <c r="I2115" s="11" t="s">
        <v>42</v>
      </c>
      <c r="J2115" s="33" t="str">
        <f t="shared" si="66"/>
        <v>22-Aug-1998</v>
      </c>
      <c r="K2115" s="11">
        <f t="shared" ref="K2115:K2178" si="67">DATEDIF(J2115, "2023-06-08", "Y")</f>
        <v>24</v>
      </c>
    </row>
    <row r="2116" spans="1:11" x14ac:dyDescent="0.25">
      <c r="A2116" s="11" t="s">
        <v>2147</v>
      </c>
      <c r="B2116" s="11">
        <v>1997</v>
      </c>
      <c r="C2116" s="11" t="s">
        <v>35</v>
      </c>
      <c r="D2116" s="29">
        <v>22</v>
      </c>
      <c r="E2116" s="11">
        <v>0</v>
      </c>
      <c r="F2116" s="20">
        <v>34979.86</v>
      </c>
      <c r="G2116" s="11" t="s">
        <v>11</v>
      </c>
      <c r="H2116" s="11" t="s">
        <v>11</v>
      </c>
      <c r="I2116" s="11" t="s">
        <v>42</v>
      </c>
      <c r="J2116" s="33" t="str">
        <f t="shared" si="66"/>
        <v>22-Aug-1997</v>
      </c>
      <c r="K2116" s="11">
        <f t="shared" si="67"/>
        <v>25</v>
      </c>
    </row>
    <row r="2117" spans="1:11" x14ac:dyDescent="0.25">
      <c r="A2117" s="11" t="s">
        <v>2148</v>
      </c>
      <c r="B2117" s="11">
        <v>1982</v>
      </c>
      <c r="C2117" s="11" t="s">
        <v>10</v>
      </c>
      <c r="D2117" s="29">
        <v>5</v>
      </c>
      <c r="E2117" s="11">
        <v>3</v>
      </c>
      <c r="F2117" s="20">
        <v>35000.730000000003</v>
      </c>
      <c r="G2117" s="11" t="s">
        <v>11</v>
      </c>
      <c r="H2117" s="11" t="s">
        <v>12</v>
      </c>
      <c r="I2117" s="11" t="s">
        <v>42</v>
      </c>
      <c r="J2117" s="33" t="str">
        <f t="shared" si="66"/>
        <v>05-Jul-1982</v>
      </c>
      <c r="K2117" s="11">
        <f t="shared" si="67"/>
        <v>40</v>
      </c>
    </row>
    <row r="2118" spans="1:11" x14ac:dyDescent="0.25">
      <c r="A2118" s="11" t="s">
        <v>2149</v>
      </c>
      <c r="B2118" s="11">
        <v>1975</v>
      </c>
      <c r="C2118" s="11" t="s">
        <v>35</v>
      </c>
      <c r="D2118" s="29">
        <v>29</v>
      </c>
      <c r="E2118" s="11">
        <v>1</v>
      </c>
      <c r="F2118" s="20">
        <v>35050.620000000003</v>
      </c>
      <c r="G2118" s="11" t="s">
        <v>11</v>
      </c>
      <c r="H2118" s="11" t="s">
        <v>16</v>
      </c>
      <c r="I2118" s="11" t="s">
        <v>42</v>
      </c>
      <c r="J2118" s="33" t="str">
        <f t="shared" si="66"/>
        <v>29-Aug-1975</v>
      </c>
      <c r="K2118" s="11">
        <f t="shared" si="67"/>
        <v>47</v>
      </c>
    </row>
    <row r="2119" spans="1:11" x14ac:dyDescent="0.25">
      <c r="A2119" s="11" t="s">
        <v>2150</v>
      </c>
      <c r="B2119" s="11">
        <v>1977</v>
      </c>
      <c r="C2119" s="11" t="s">
        <v>18</v>
      </c>
      <c r="D2119" s="29">
        <v>29</v>
      </c>
      <c r="E2119" s="11">
        <v>0</v>
      </c>
      <c r="F2119" s="20">
        <v>35069.370000000003</v>
      </c>
      <c r="G2119" s="11" t="s">
        <v>16</v>
      </c>
      <c r="H2119" s="11" t="s">
        <v>16</v>
      </c>
      <c r="I2119" s="11" t="s">
        <v>356</v>
      </c>
      <c r="J2119" s="33" t="str">
        <f t="shared" si="66"/>
        <v>29-Jun-1977</v>
      </c>
      <c r="K2119" s="11">
        <f t="shared" si="67"/>
        <v>45</v>
      </c>
    </row>
    <row r="2120" spans="1:11" x14ac:dyDescent="0.25">
      <c r="A2120" s="11" t="s">
        <v>2151</v>
      </c>
      <c r="B2120" s="11">
        <v>1998</v>
      </c>
      <c r="C2120" s="11" t="s">
        <v>30</v>
      </c>
      <c r="D2120" s="29">
        <v>22</v>
      </c>
      <c r="E2120" s="11">
        <v>0</v>
      </c>
      <c r="F2120" s="20">
        <v>35147.53</v>
      </c>
      <c r="G2120" s="11" t="s">
        <v>16</v>
      </c>
      <c r="H2120" s="11" t="s">
        <v>16</v>
      </c>
      <c r="I2120" s="11" t="s">
        <v>168</v>
      </c>
      <c r="J2120" s="33" t="str">
        <f t="shared" si="66"/>
        <v>22-Dec-1998</v>
      </c>
      <c r="K2120" s="11">
        <f t="shared" si="67"/>
        <v>24</v>
      </c>
    </row>
    <row r="2121" spans="1:11" x14ac:dyDescent="0.25">
      <c r="A2121" s="11" t="s">
        <v>2152</v>
      </c>
      <c r="B2121" s="11">
        <v>1967</v>
      </c>
      <c r="C2121" s="11" t="s">
        <v>30</v>
      </c>
      <c r="D2121" s="29">
        <v>30</v>
      </c>
      <c r="E2121" s="11">
        <v>1</v>
      </c>
      <c r="F2121" s="20">
        <v>35160.129999999997</v>
      </c>
      <c r="G2121" s="11" t="s">
        <v>11</v>
      </c>
      <c r="H2121" s="11" t="s">
        <v>11</v>
      </c>
      <c r="I2121" s="11" t="s">
        <v>42</v>
      </c>
      <c r="J2121" s="33" t="str">
        <f t="shared" si="66"/>
        <v>30-Dec-1967</v>
      </c>
      <c r="K2121" s="11">
        <f t="shared" si="67"/>
        <v>55</v>
      </c>
    </row>
    <row r="2122" spans="1:11" x14ac:dyDescent="0.25">
      <c r="A2122" s="11" t="s">
        <v>2153</v>
      </c>
      <c r="B2122" s="11">
        <v>1997</v>
      </c>
      <c r="C2122" s="11" t="s">
        <v>10</v>
      </c>
      <c r="D2122" s="29">
        <v>9</v>
      </c>
      <c r="E2122" s="11">
        <v>0</v>
      </c>
      <c r="F2122" s="20">
        <v>35302.089999999997</v>
      </c>
      <c r="G2122" s="11" t="s">
        <v>16</v>
      </c>
      <c r="H2122" s="11" t="s">
        <v>11</v>
      </c>
      <c r="I2122" s="11" t="s">
        <v>42</v>
      </c>
      <c r="J2122" s="33" t="str">
        <f t="shared" si="66"/>
        <v>09-Jul-1997</v>
      </c>
      <c r="K2122" s="11">
        <f t="shared" si="67"/>
        <v>25</v>
      </c>
    </row>
    <row r="2123" spans="1:11" x14ac:dyDescent="0.25">
      <c r="A2123" s="11" t="s">
        <v>2154</v>
      </c>
      <c r="B2123" s="11">
        <v>1988</v>
      </c>
      <c r="C2123" s="11" t="s">
        <v>20</v>
      </c>
      <c r="D2123" s="29">
        <v>19</v>
      </c>
      <c r="E2123" s="11">
        <v>3</v>
      </c>
      <c r="F2123" s="20">
        <v>35315.96</v>
      </c>
      <c r="G2123" s="11" t="s">
        <v>11</v>
      </c>
      <c r="H2123" s="11" t="s">
        <v>16</v>
      </c>
      <c r="I2123" s="11" t="s">
        <v>42</v>
      </c>
      <c r="J2123" s="33" t="str">
        <f t="shared" si="66"/>
        <v>19-Sep-1988</v>
      </c>
      <c r="K2123" s="11">
        <f t="shared" si="67"/>
        <v>34</v>
      </c>
    </row>
    <row r="2124" spans="1:11" x14ac:dyDescent="0.25">
      <c r="A2124" s="11" t="s">
        <v>2155</v>
      </c>
      <c r="B2124" s="11">
        <v>1971</v>
      </c>
      <c r="C2124" s="11" t="s">
        <v>20</v>
      </c>
      <c r="D2124" s="29">
        <v>22</v>
      </c>
      <c r="E2124" s="11">
        <v>0</v>
      </c>
      <c r="F2124" s="20">
        <v>35345.730000000003</v>
      </c>
      <c r="G2124" s="11" t="s">
        <v>11</v>
      </c>
      <c r="H2124" s="11" t="s">
        <v>12</v>
      </c>
      <c r="I2124" s="11" t="s">
        <v>42</v>
      </c>
      <c r="J2124" s="33" t="str">
        <f t="shared" si="66"/>
        <v>22-Sep-1971</v>
      </c>
      <c r="K2124" s="11">
        <f t="shared" si="67"/>
        <v>51</v>
      </c>
    </row>
    <row r="2125" spans="1:11" x14ac:dyDescent="0.25">
      <c r="A2125" s="11" t="s">
        <v>2156</v>
      </c>
      <c r="B2125" s="11">
        <v>1988</v>
      </c>
      <c r="C2125" s="11" t="s">
        <v>15</v>
      </c>
      <c r="D2125" s="29">
        <v>20</v>
      </c>
      <c r="E2125" s="11">
        <v>0</v>
      </c>
      <c r="F2125" s="20">
        <v>35491.64</v>
      </c>
      <c r="G2125" s="11" t="s">
        <v>16</v>
      </c>
      <c r="H2125" s="11" t="s">
        <v>11</v>
      </c>
      <c r="I2125" s="11" t="s">
        <v>42</v>
      </c>
      <c r="J2125" s="33" t="str">
        <f t="shared" si="66"/>
        <v>20-Nov-1988</v>
      </c>
      <c r="K2125" s="11">
        <f t="shared" si="67"/>
        <v>34</v>
      </c>
    </row>
    <row r="2126" spans="1:11" x14ac:dyDescent="0.25">
      <c r="A2126" s="11" t="s">
        <v>2157</v>
      </c>
      <c r="B2126" s="11">
        <v>1973</v>
      </c>
      <c r="C2126" s="11" t="s">
        <v>30</v>
      </c>
      <c r="D2126" s="29">
        <v>16</v>
      </c>
      <c r="E2126" s="11">
        <v>0</v>
      </c>
      <c r="F2126" s="20">
        <v>35517.19</v>
      </c>
      <c r="G2126" s="11" t="s">
        <v>11</v>
      </c>
      <c r="H2126" s="11" t="s">
        <v>11</v>
      </c>
      <c r="I2126" s="11" t="s">
        <v>42</v>
      </c>
      <c r="J2126" s="33" t="str">
        <f t="shared" si="66"/>
        <v>16-Dec-1973</v>
      </c>
      <c r="K2126" s="11">
        <f t="shared" si="67"/>
        <v>49</v>
      </c>
    </row>
    <row r="2127" spans="1:11" x14ac:dyDescent="0.25">
      <c r="A2127" s="11" t="s">
        <v>2158</v>
      </c>
      <c r="B2127" s="11">
        <v>1992</v>
      </c>
      <c r="C2127" s="11" t="s">
        <v>20</v>
      </c>
      <c r="D2127" s="29">
        <v>13</v>
      </c>
      <c r="E2127" s="11">
        <v>0</v>
      </c>
      <c r="F2127" s="20">
        <v>35547.47</v>
      </c>
      <c r="G2127" s="11" t="s">
        <v>11</v>
      </c>
      <c r="H2127" s="11" t="s">
        <v>12</v>
      </c>
      <c r="I2127" s="11" t="s">
        <v>42</v>
      </c>
      <c r="J2127" s="33" t="str">
        <f t="shared" si="66"/>
        <v>13-Sep-1992</v>
      </c>
      <c r="K2127" s="11">
        <f t="shared" si="67"/>
        <v>30</v>
      </c>
    </row>
    <row r="2128" spans="1:11" x14ac:dyDescent="0.25">
      <c r="A2128" s="11" t="s">
        <v>2159</v>
      </c>
      <c r="B2128" s="11">
        <v>1973</v>
      </c>
      <c r="C2128" s="11" t="s">
        <v>37</v>
      </c>
      <c r="D2128" s="29">
        <v>27</v>
      </c>
      <c r="E2128" s="11">
        <v>0</v>
      </c>
      <c r="F2128" s="20">
        <v>35547.72</v>
      </c>
      <c r="G2128" s="11" t="s">
        <v>16</v>
      </c>
      <c r="H2128" s="11" t="s">
        <v>16</v>
      </c>
      <c r="I2128" s="11" t="s">
        <v>42</v>
      </c>
      <c r="J2128" s="33" t="str">
        <f t="shared" si="66"/>
        <v>27-Oct-1973</v>
      </c>
      <c r="K2128" s="11">
        <f t="shared" si="67"/>
        <v>49</v>
      </c>
    </row>
    <row r="2129" spans="1:11" x14ac:dyDescent="0.25">
      <c r="A2129" s="11" t="s">
        <v>2160</v>
      </c>
      <c r="B2129" s="11">
        <v>1964</v>
      </c>
      <c r="C2129" s="11" t="s">
        <v>35</v>
      </c>
      <c r="D2129" s="29">
        <v>29</v>
      </c>
      <c r="E2129" s="11">
        <v>0</v>
      </c>
      <c r="F2129" s="20">
        <v>35573.26</v>
      </c>
      <c r="G2129" s="11" t="s">
        <v>11</v>
      </c>
      <c r="H2129" s="11" t="s">
        <v>16</v>
      </c>
      <c r="I2129" s="11" t="s">
        <v>42</v>
      </c>
      <c r="J2129" s="33" t="str">
        <f t="shared" si="66"/>
        <v>29-Aug-1964</v>
      </c>
      <c r="K2129" s="11">
        <f t="shared" si="67"/>
        <v>58</v>
      </c>
    </row>
    <row r="2130" spans="1:11" x14ac:dyDescent="0.25">
      <c r="A2130" s="11" t="s">
        <v>2161</v>
      </c>
      <c r="B2130" s="11">
        <v>1971</v>
      </c>
      <c r="C2130" s="11" t="s">
        <v>35</v>
      </c>
      <c r="D2130" s="29">
        <v>10</v>
      </c>
      <c r="E2130" s="11">
        <v>0</v>
      </c>
      <c r="F2130" s="20">
        <v>35583.17</v>
      </c>
      <c r="G2130" s="11" t="s">
        <v>16</v>
      </c>
      <c r="H2130" s="11" t="s">
        <v>12</v>
      </c>
      <c r="I2130" s="11" t="s">
        <v>42</v>
      </c>
      <c r="J2130" s="33" t="str">
        <f t="shared" si="66"/>
        <v>10-Aug-1971</v>
      </c>
      <c r="K2130" s="11">
        <f t="shared" si="67"/>
        <v>51</v>
      </c>
    </row>
    <row r="2131" spans="1:11" x14ac:dyDescent="0.25">
      <c r="A2131" s="11" t="s">
        <v>31</v>
      </c>
      <c r="B2131" s="11">
        <v>2000</v>
      </c>
      <c r="C2131" s="11" t="s">
        <v>37</v>
      </c>
      <c r="D2131" s="29">
        <v>13</v>
      </c>
      <c r="E2131" s="11">
        <v>0</v>
      </c>
      <c r="F2131" s="20">
        <v>35585.58</v>
      </c>
      <c r="G2131" s="11" t="s">
        <v>16</v>
      </c>
      <c r="H2131" s="11" t="s">
        <v>11</v>
      </c>
      <c r="I2131" s="11" t="s">
        <v>42</v>
      </c>
      <c r="J2131" s="33" t="str">
        <f t="shared" si="66"/>
        <v>13-Oct-2000</v>
      </c>
      <c r="K2131" s="11">
        <f t="shared" si="67"/>
        <v>22</v>
      </c>
    </row>
    <row r="2132" spans="1:11" x14ac:dyDescent="0.25">
      <c r="A2132" s="11" t="s">
        <v>2162</v>
      </c>
      <c r="B2132" s="11">
        <v>2000</v>
      </c>
      <c r="C2132" s="11" t="s">
        <v>15</v>
      </c>
      <c r="D2132" s="29">
        <v>19</v>
      </c>
      <c r="E2132" s="11">
        <v>0</v>
      </c>
      <c r="F2132" s="20">
        <v>35585.58</v>
      </c>
      <c r="G2132" s="11" t="s">
        <v>11</v>
      </c>
      <c r="H2132" s="11" t="s">
        <v>12</v>
      </c>
      <c r="I2132" s="11" t="s">
        <v>42</v>
      </c>
      <c r="J2132" s="33" t="str">
        <f t="shared" si="66"/>
        <v>19-Nov-2000</v>
      </c>
      <c r="K2132" s="11">
        <f t="shared" si="67"/>
        <v>22</v>
      </c>
    </row>
    <row r="2133" spans="1:11" x14ac:dyDescent="0.25">
      <c r="A2133" s="11" t="s">
        <v>2163</v>
      </c>
      <c r="B2133" s="11">
        <v>2000</v>
      </c>
      <c r="C2133" s="11" t="s">
        <v>30</v>
      </c>
      <c r="D2133" s="29">
        <v>17</v>
      </c>
      <c r="E2133" s="11">
        <v>3</v>
      </c>
      <c r="F2133" s="20">
        <v>35595.589999999997</v>
      </c>
      <c r="G2133" s="11" t="s">
        <v>11</v>
      </c>
      <c r="H2133" s="11" t="s">
        <v>12</v>
      </c>
      <c r="I2133" s="11" t="s">
        <v>13</v>
      </c>
      <c r="J2133" s="33" t="str">
        <f t="shared" si="66"/>
        <v>17-Dec-2000</v>
      </c>
      <c r="K2133" s="11">
        <f t="shared" si="67"/>
        <v>22</v>
      </c>
    </row>
    <row r="2134" spans="1:11" x14ac:dyDescent="0.25">
      <c r="A2134" s="11" t="s">
        <v>2164</v>
      </c>
      <c r="B2134" s="11">
        <v>1978</v>
      </c>
      <c r="C2134" s="11" t="s">
        <v>30</v>
      </c>
      <c r="D2134" s="29">
        <v>19</v>
      </c>
      <c r="E2134" s="11">
        <v>2</v>
      </c>
      <c r="F2134" s="20">
        <v>35701.9</v>
      </c>
      <c r="G2134" s="11" t="s">
        <v>11</v>
      </c>
      <c r="H2134" s="11" t="s">
        <v>16</v>
      </c>
      <c r="I2134" s="11" t="s">
        <v>42</v>
      </c>
      <c r="J2134" s="33" t="str">
        <f t="shared" si="66"/>
        <v>19-Dec-1978</v>
      </c>
      <c r="K2134" s="11">
        <f t="shared" si="67"/>
        <v>44</v>
      </c>
    </row>
    <row r="2135" spans="1:11" x14ac:dyDescent="0.25">
      <c r="A2135" s="11" t="s">
        <v>2165</v>
      </c>
      <c r="B2135" s="11">
        <v>1974</v>
      </c>
      <c r="C2135" s="11" t="s">
        <v>10</v>
      </c>
      <c r="D2135" s="29">
        <v>15</v>
      </c>
      <c r="E2135" s="11">
        <v>0</v>
      </c>
      <c r="F2135" s="20">
        <v>35711.39</v>
      </c>
      <c r="G2135" s="11" t="s">
        <v>11</v>
      </c>
      <c r="H2135" s="11" t="s">
        <v>12</v>
      </c>
      <c r="I2135" s="11" t="s">
        <v>23</v>
      </c>
      <c r="J2135" s="33" t="str">
        <f t="shared" si="66"/>
        <v>15-Jul-1974</v>
      </c>
      <c r="K2135" s="11">
        <f t="shared" si="67"/>
        <v>48</v>
      </c>
    </row>
    <row r="2136" spans="1:11" x14ac:dyDescent="0.25">
      <c r="A2136" s="11" t="s">
        <v>2166</v>
      </c>
      <c r="B2136" s="11">
        <v>1976</v>
      </c>
      <c r="C2136" s="11" t="s">
        <v>37</v>
      </c>
      <c r="D2136" s="29">
        <v>4</v>
      </c>
      <c r="E2136" s="11">
        <v>2</v>
      </c>
      <c r="F2136" s="20">
        <v>35733.96</v>
      </c>
      <c r="G2136" s="11" t="s">
        <v>11</v>
      </c>
      <c r="H2136" s="11" t="s">
        <v>11</v>
      </c>
      <c r="I2136" s="11" t="s">
        <v>42</v>
      </c>
      <c r="J2136" s="33" t="str">
        <f t="shared" si="66"/>
        <v>04-Oct-1976</v>
      </c>
      <c r="K2136" s="11">
        <f t="shared" si="67"/>
        <v>46</v>
      </c>
    </row>
    <row r="2137" spans="1:11" x14ac:dyDescent="0.25">
      <c r="A2137" s="11" t="s">
        <v>2167</v>
      </c>
      <c r="B2137" s="11">
        <v>1992</v>
      </c>
      <c r="C2137" s="11" t="s">
        <v>18</v>
      </c>
      <c r="D2137" s="29">
        <v>18</v>
      </c>
      <c r="E2137" s="11">
        <v>0</v>
      </c>
      <c r="F2137" s="20">
        <v>35883.269999999997</v>
      </c>
      <c r="G2137" s="11" t="s">
        <v>11</v>
      </c>
      <c r="H2137" s="11" t="s">
        <v>16</v>
      </c>
      <c r="I2137" s="11" t="s">
        <v>42</v>
      </c>
      <c r="J2137" s="33" t="str">
        <f t="shared" si="66"/>
        <v>18-Jun-1992</v>
      </c>
      <c r="K2137" s="11">
        <f t="shared" si="67"/>
        <v>30</v>
      </c>
    </row>
    <row r="2138" spans="1:11" x14ac:dyDescent="0.25">
      <c r="A2138" s="11" t="s">
        <v>2168</v>
      </c>
      <c r="B2138" s="11">
        <v>1981</v>
      </c>
      <c r="C2138" s="11" t="s">
        <v>15</v>
      </c>
      <c r="D2138" s="29">
        <v>22</v>
      </c>
      <c r="E2138" s="11">
        <v>1</v>
      </c>
      <c r="F2138" s="20">
        <v>35952.65</v>
      </c>
      <c r="G2138" s="11" t="s">
        <v>16</v>
      </c>
      <c r="H2138" s="11" t="s">
        <v>12</v>
      </c>
      <c r="I2138" s="11" t="s">
        <v>42</v>
      </c>
      <c r="J2138" s="33" t="str">
        <f t="shared" si="66"/>
        <v>22-Nov-1981</v>
      </c>
      <c r="K2138" s="11">
        <f t="shared" si="67"/>
        <v>41</v>
      </c>
    </row>
    <row r="2139" spans="1:11" x14ac:dyDescent="0.25">
      <c r="A2139" s="11" t="s">
        <v>2169</v>
      </c>
      <c r="B2139" s="11">
        <v>1999</v>
      </c>
      <c r="C2139" s="11" t="s">
        <v>20</v>
      </c>
      <c r="D2139" s="29">
        <v>4</v>
      </c>
      <c r="E2139" s="11">
        <v>2</v>
      </c>
      <c r="F2139" s="20">
        <v>36021.01</v>
      </c>
      <c r="G2139" s="11" t="s">
        <v>11</v>
      </c>
      <c r="H2139" s="11" t="s">
        <v>12</v>
      </c>
      <c r="I2139" s="11" t="s">
        <v>13</v>
      </c>
      <c r="J2139" s="33" t="str">
        <f t="shared" si="66"/>
        <v>04-Sep-1999</v>
      </c>
      <c r="K2139" s="11">
        <f t="shared" si="67"/>
        <v>23</v>
      </c>
    </row>
    <row r="2140" spans="1:11" x14ac:dyDescent="0.25">
      <c r="A2140" s="11" t="s">
        <v>2170</v>
      </c>
      <c r="B2140" s="11">
        <v>1963</v>
      </c>
      <c r="C2140" s="11" t="s">
        <v>10</v>
      </c>
      <c r="D2140" s="29">
        <v>22</v>
      </c>
      <c r="E2140" s="11">
        <v>0</v>
      </c>
      <c r="F2140" s="20">
        <v>36074.339999999997</v>
      </c>
      <c r="G2140" s="11" t="s">
        <v>11</v>
      </c>
      <c r="H2140" s="11" t="s">
        <v>16</v>
      </c>
      <c r="I2140" s="11" t="s">
        <v>42</v>
      </c>
      <c r="J2140" s="33" t="str">
        <f t="shared" si="66"/>
        <v>22-Jul-1963</v>
      </c>
      <c r="K2140" s="11">
        <f t="shared" si="67"/>
        <v>59</v>
      </c>
    </row>
    <row r="2141" spans="1:11" x14ac:dyDescent="0.25">
      <c r="A2141" s="11" t="s">
        <v>2171</v>
      </c>
      <c r="B2141" s="11">
        <v>1996</v>
      </c>
      <c r="C2141" s="11" t="s">
        <v>35</v>
      </c>
      <c r="D2141" s="29">
        <v>20</v>
      </c>
      <c r="E2141" s="11">
        <v>2</v>
      </c>
      <c r="F2141" s="20">
        <v>36085.22</v>
      </c>
      <c r="G2141" s="11" t="s">
        <v>16</v>
      </c>
      <c r="H2141" s="11" t="s">
        <v>16</v>
      </c>
      <c r="I2141" s="11" t="s">
        <v>42</v>
      </c>
      <c r="J2141" s="33" t="str">
        <f t="shared" si="66"/>
        <v>20-Aug-1996</v>
      </c>
      <c r="K2141" s="11">
        <f t="shared" si="67"/>
        <v>26</v>
      </c>
    </row>
    <row r="2142" spans="1:11" x14ac:dyDescent="0.25">
      <c r="A2142" s="11" t="s">
        <v>2172</v>
      </c>
      <c r="B2142" s="11">
        <v>1979</v>
      </c>
      <c r="C2142" s="11" t="s">
        <v>15</v>
      </c>
      <c r="D2142" s="29">
        <v>4</v>
      </c>
      <c r="E2142" s="11">
        <v>2</v>
      </c>
      <c r="F2142" s="20">
        <v>36090.49</v>
      </c>
      <c r="G2142" s="11" t="s">
        <v>11</v>
      </c>
      <c r="H2142" s="11" t="s">
        <v>11</v>
      </c>
      <c r="I2142" s="11" t="s">
        <v>42</v>
      </c>
      <c r="J2142" s="33" t="str">
        <f t="shared" si="66"/>
        <v>04-Nov-1979</v>
      </c>
      <c r="K2142" s="11">
        <f t="shared" si="67"/>
        <v>43</v>
      </c>
    </row>
    <row r="2143" spans="1:11" x14ac:dyDescent="0.25">
      <c r="A2143" s="11" t="s">
        <v>2173</v>
      </c>
      <c r="B2143" s="11">
        <v>1997</v>
      </c>
      <c r="C2143" s="11" t="s">
        <v>18</v>
      </c>
      <c r="D2143" s="29">
        <v>12</v>
      </c>
      <c r="E2143" s="11">
        <v>2</v>
      </c>
      <c r="F2143" s="20">
        <v>36124.57</v>
      </c>
      <c r="G2143" s="11" t="s">
        <v>16</v>
      </c>
      <c r="H2143" s="11" t="s">
        <v>12</v>
      </c>
      <c r="I2143" s="11" t="s">
        <v>13</v>
      </c>
      <c r="J2143" s="33" t="str">
        <f t="shared" si="66"/>
        <v>12-Jun-1997</v>
      </c>
      <c r="K2143" s="11">
        <f t="shared" si="67"/>
        <v>25</v>
      </c>
    </row>
    <row r="2144" spans="1:11" x14ac:dyDescent="0.25">
      <c r="A2144" s="11" t="s">
        <v>2174</v>
      </c>
      <c r="B2144" s="11">
        <v>2004</v>
      </c>
      <c r="C2144" s="11" t="s">
        <v>35</v>
      </c>
      <c r="D2144" s="29">
        <v>30</v>
      </c>
      <c r="E2144" s="11">
        <v>0</v>
      </c>
      <c r="F2144" s="20">
        <v>36149.480000000003</v>
      </c>
      <c r="G2144" s="11" t="s">
        <v>11</v>
      </c>
      <c r="H2144" s="11" t="s">
        <v>11</v>
      </c>
      <c r="I2144" s="11" t="s">
        <v>13</v>
      </c>
      <c r="J2144" s="33" t="str">
        <f t="shared" si="66"/>
        <v>30-Aug-2004</v>
      </c>
      <c r="K2144" s="11">
        <f t="shared" si="67"/>
        <v>18</v>
      </c>
    </row>
    <row r="2145" spans="1:11" x14ac:dyDescent="0.25">
      <c r="A2145" s="11" t="s">
        <v>2175</v>
      </c>
      <c r="B2145" s="11">
        <v>1974</v>
      </c>
      <c r="C2145" s="11" t="s">
        <v>30</v>
      </c>
      <c r="D2145" s="29">
        <v>6</v>
      </c>
      <c r="E2145" s="11">
        <v>0</v>
      </c>
      <c r="F2145" s="20">
        <v>36182.870000000003</v>
      </c>
      <c r="G2145" s="11" t="s">
        <v>11</v>
      </c>
      <c r="H2145" s="11" t="s">
        <v>12</v>
      </c>
      <c r="I2145" s="11" t="s">
        <v>23</v>
      </c>
      <c r="J2145" s="33" t="str">
        <f t="shared" si="66"/>
        <v>06-Dec-1974</v>
      </c>
      <c r="K2145" s="11">
        <f t="shared" si="67"/>
        <v>48</v>
      </c>
    </row>
    <row r="2146" spans="1:11" x14ac:dyDescent="0.25">
      <c r="A2146" s="11" t="s">
        <v>2176</v>
      </c>
      <c r="B2146" s="11">
        <v>1999</v>
      </c>
      <c r="C2146" s="11" t="s">
        <v>37</v>
      </c>
      <c r="D2146" s="29">
        <v>1</v>
      </c>
      <c r="E2146" s="11">
        <v>3</v>
      </c>
      <c r="F2146" s="20">
        <v>36189.1</v>
      </c>
      <c r="G2146" s="11" t="s">
        <v>16</v>
      </c>
      <c r="H2146" s="11" t="s">
        <v>12</v>
      </c>
      <c r="I2146" s="11" t="s">
        <v>168</v>
      </c>
      <c r="J2146" s="33" t="str">
        <f t="shared" si="66"/>
        <v>01-Oct-1999</v>
      </c>
      <c r="K2146" s="11">
        <f t="shared" si="67"/>
        <v>23</v>
      </c>
    </row>
    <row r="2147" spans="1:11" x14ac:dyDescent="0.25">
      <c r="A2147" s="11" t="s">
        <v>2177</v>
      </c>
      <c r="B2147" s="11">
        <v>1993</v>
      </c>
      <c r="C2147" s="11" t="s">
        <v>30</v>
      </c>
      <c r="D2147" s="29">
        <v>28</v>
      </c>
      <c r="E2147" s="11">
        <v>0</v>
      </c>
      <c r="F2147" s="20">
        <v>36197.699999999997</v>
      </c>
      <c r="G2147" s="11" t="s">
        <v>16</v>
      </c>
      <c r="H2147" s="11" t="s">
        <v>12</v>
      </c>
      <c r="I2147" s="11" t="s">
        <v>42</v>
      </c>
      <c r="J2147" s="33" t="str">
        <f t="shared" si="66"/>
        <v>28-Dec-1993</v>
      </c>
      <c r="K2147" s="11">
        <f t="shared" si="67"/>
        <v>29</v>
      </c>
    </row>
    <row r="2148" spans="1:11" x14ac:dyDescent="0.25">
      <c r="A2148" s="11" t="s">
        <v>2178</v>
      </c>
      <c r="B2148" s="11">
        <v>2003</v>
      </c>
      <c r="C2148" s="11" t="s">
        <v>20</v>
      </c>
      <c r="D2148" s="29">
        <v>5</v>
      </c>
      <c r="E2148" s="11">
        <v>0</v>
      </c>
      <c r="F2148" s="20">
        <v>36219.410000000003</v>
      </c>
      <c r="G2148" s="11" t="s">
        <v>16</v>
      </c>
      <c r="H2148" s="11" t="s">
        <v>16</v>
      </c>
      <c r="I2148" s="11" t="s">
        <v>23</v>
      </c>
      <c r="J2148" s="33" t="str">
        <f t="shared" si="66"/>
        <v>05-Sep-2003</v>
      </c>
      <c r="K2148" s="11">
        <f t="shared" si="67"/>
        <v>19</v>
      </c>
    </row>
    <row r="2149" spans="1:11" x14ac:dyDescent="0.25">
      <c r="A2149" s="11" t="s">
        <v>2179</v>
      </c>
      <c r="B2149" s="11">
        <v>2004</v>
      </c>
      <c r="C2149" s="11" t="s">
        <v>30</v>
      </c>
      <c r="D2149" s="29">
        <v>25</v>
      </c>
      <c r="E2149" s="11">
        <v>0</v>
      </c>
      <c r="F2149" s="20">
        <v>36307.800000000003</v>
      </c>
      <c r="G2149" s="11" t="s">
        <v>16</v>
      </c>
      <c r="H2149" s="11" t="s">
        <v>11</v>
      </c>
      <c r="I2149" s="11" t="s">
        <v>13</v>
      </c>
      <c r="J2149" s="33" t="str">
        <f t="shared" si="66"/>
        <v>25-Dec-2004</v>
      </c>
      <c r="K2149" s="11">
        <f t="shared" si="67"/>
        <v>18</v>
      </c>
    </row>
    <row r="2150" spans="1:11" x14ac:dyDescent="0.25">
      <c r="A2150" s="11" t="s">
        <v>2180</v>
      </c>
      <c r="B2150" s="11">
        <v>1992</v>
      </c>
      <c r="C2150" s="11" t="s">
        <v>18</v>
      </c>
      <c r="D2150" s="29">
        <v>16</v>
      </c>
      <c r="E2150" s="11">
        <v>0</v>
      </c>
      <c r="F2150" s="20">
        <v>36314.050000000003</v>
      </c>
      <c r="G2150" s="11" t="s">
        <v>11</v>
      </c>
      <c r="H2150" s="11" t="s">
        <v>11</v>
      </c>
      <c r="I2150" s="11" t="s">
        <v>42</v>
      </c>
      <c r="J2150" s="33" t="str">
        <f t="shared" si="66"/>
        <v>16-Jun-1992</v>
      </c>
      <c r="K2150" s="11">
        <f t="shared" si="67"/>
        <v>30</v>
      </c>
    </row>
    <row r="2151" spans="1:11" x14ac:dyDescent="0.25">
      <c r="A2151" s="11" t="s">
        <v>2181</v>
      </c>
      <c r="B2151" s="11">
        <v>1967</v>
      </c>
      <c r="C2151" s="11" t="s">
        <v>37</v>
      </c>
      <c r="D2151" s="29">
        <v>18</v>
      </c>
      <c r="E2151" s="11">
        <v>0</v>
      </c>
      <c r="F2151" s="20">
        <v>36332.449999999997</v>
      </c>
      <c r="G2151" s="11" t="s">
        <v>16</v>
      </c>
      <c r="H2151" s="11" t="s">
        <v>12</v>
      </c>
      <c r="I2151" s="11" t="s">
        <v>42</v>
      </c>
      <c r="J2151" s="33" t="str">
        <f t="shared" si="66"/>
        <v>18-Oct-1967</v>
      </c>
      <c r="K2151" s="11">
        <f t="shared" si="67"/>
        <v>55</v>
      </c>
    </row>
    <row r="2152" spans="1:11" x14ac:dyDescent="0.25">
      <c r="A2152" s="11" t="s">
        <v>2182</v>
      </c>
      <c r="B2152" s="11">
        <v>1975</v>
      </c>
      <c r="C2152" s="11" t="s">
        <v>18</v>
      </c>
      <c r="D2152" s="29">
        <v>5</v>
      </c>
      <c r="E2152" s="11">
        <v>1</v>
      </c>
      <c r="F2152" s="20">
        <v>36350.71</v>
      </c>
      <c r="G2152" s="11" t="s">
        <v>16</v>
      </c>
      <c r="H2152" s="11" t="s">
        <v>11</v>
      </c>
      <c r="I2152" s="11" t="s">
        <v>42</v>
      </c>
      <c r="J2152" s="33" t="str">
        <f t="shared" si="66"/>
        <v>05-Jun-1975</v>
      </c>
      <c r="K2152" s="11">
        <f t="shared" si="67"/>
        <v>48</v>
      </c>
    </row>
    <row r="2153" spans="1:11" x14ac:dyDescent="0.25">
      <c r="A2153" s="11" t="s">
        <v>2183</v>
      </c>
      <c r="B2153" s="11">
        <v>2003</v>
      </c>
      <c r="C2153" s="11" t="s">
        <v>30</v>
      </c>
      <c r="D2153" s="29">
        <v>9</v>
      </c>
      <c r="E2153" s="11">
        <v>2</v>
      </c>
      <c r="F2153" s="20">
        <v>36397.58</v>
      </c>
      <c r="G2153" s="11" t="s">
        <v>11</v>
      </c>
      <c r="H2153" s="11" t="s">
        <v>12</v>
      </c>
      <c r="I2153" s="11" t="s">
        <v>42</v>
      </c>
      <c r="J2153" s="33" t="str">
        <f t="shared" si="66"/>
        <v>09-Dec-2003</v>
      </c>
      <c r="K2153" s="11">
        <f t="shared" si="67"/>
        <v>19</v>
      </c>
    </row>
    <row r="2154" spans="1:11" x14ac:dyDescent="0.25">
      <c r="A2154" s="11" t="s">
        <v>2184</v>
      </c>
      <c r="B2154" s="11">
        <v>1962</v>
      </c>
      <c r="C2154" s="11" t="s">
        <v>15</v>
      </c>
      <c r="D2154" s="29">
        <v>19</v>
      </c>
      <c r="E2154" s="11">
        <v>0</v>
      </c>
      <c r="F2154" s="20">
        <v>36445.550000000003</v>
      </c>
      <c r="G2154" s="11" t="s">
        <v>11</v>
      </c>
      <c r="H2154" s="11" t="s">
        <v>11</v>
      </c>
      <c r="I2154" s="11" t="s">
        <v>42</v>
      </c>
      <c r="J2154" s="33" t="str">
        <f t="shared" si="66"/>
        <v>19-Nov-1962</v>
      </c>
      <c r="K2154" s="11">
        <f t="shared" si="67"/>
        <v>60</v>
      </c>
    </row>
    <row r="2155" spans="1:11" x14ac:dyDescent="0.25">
      <c r="A2155" s="11" t="s">
        <v>2185</v>
      </c>
      <c r="B2155" s="11">
        <v>1973</v>
      </c>
      <c r="C2155" s="11" t="s">
        <v>35</v>
      </c>
      <c r="D2155" s="29">
        <v>9</v>
      </c>
      <c r="E2155" s="11">
        <v>0</v>
      </c>
      <c r="F2155" s="20">
        <v>36541.550000000003</v>
      </c>
      <c r="G2155" s="11" t="s">
        <v>11</v>
      </c>
      <c r="H2155" s="11" t="s">
        <v>12</v>
      </c>
      <c r="I2155" s="11" t="s">
        <v>42</v>
      </c>
      <c r="J2155" s="33" t="str">
        <f t="shared" si="66"/>
        <v>09-Aug-1973</v>
      </c>
      <c r="K2155" s="11">
        <f t="shared" si="67"/>
        <v>49</v>
      </c>
    </row>
    <row r="2156" spans="1:11" x14ac:dyDescent="0.25">
      <c r="A2156" s="11" t="s">
        <v>2186</v>
      </c>
      <c r="B2156" s="11">
        <v>1992</v>
      </c>
      <c r="C2156" s="11" t="s">
        <v>37</v>
      </c>
      <c r="D2156" s="29">
        <v>9</v>
      </c>
      <c r="E2156" s="11">
        <v>0</v>
      </c>
      <c r="F2156" s="20">
        <v>36572.800000000003</v>
      </c>
      <c r="G2156" s="11" t="s">
        <v>16</v>
      </c>
      <c r="H2156" s="11" t="s">
        <v>11</v>
      </c>
      <c r="I2156" s="11" t="s">
        <v>42</v>
      </c>
      <c r="J2156" s="33" t="str">
        <f t="shared" si="66"/>
        <v>09-Oct-1992</v>
      </c>
      <c r="K2156" s="11">
        <f t="shared" si="67"/>
        <v>30</v>
      </c>
    </row>
    <row r="2157" spans="1:11" x14ac:dyDescent="0.25">
      <c r="A2157" s="11" t="s">
        <v>2187</v>
      </c>
      <c r="B2157" s="11">
        <v>1961</v>
      </c>
      <c r="C2157" s="11" t="s">
        <v>10</v>
      </c>
      <c r="D2157" s="29">
        <v>29</v>
      </c>
      <c r="E2157" s="11">
        <v>4</v>
      </c>
      <c r="F2157" s="20">
        <v>36580.28</v>
      </c>
      <c r="G2157" s="11" t="s">
        <v>11</v>
      </c>
      <c r="H2157" s="11" t="s">
        <v>11</v>
      </c>
      <c r="I2157" s="11" t="s">
        <v>13</v>
      </c>
      <c r="J2157" s="33" t="str">
        <f t="shared" si="66"/>
        <v>29-Jul-1961</v>
      </c>
      <c r="K2157" s="11">
        <f t="shared" si="67"/>
        <v>61</v>
      </c>
    </row>
    <row r="2158" spans="1:11" x14ac:dyDescent="0.25">
      <c r="A2158" s="11" t="s">
        <v>2188</v>
      </c>
      <c r="B2158" s="11">
        <v>1970</v>
      </c>
      <c r="C2158" s="11" t="s">
        <v>10</v>
      </c>
      <c r="D2158" s="29">
        <v>14</v>
      </c>
      <c r="E2158" s="11">
        <v>0</v>
      </c>
      <c r="F2158" s="20">
        <v>36786.370000000003</v>
      </c>
      <c r="G2158" s="11" t="s">
        <v>16</v>
      </c>
      <c r="H2158" s="11" t="s">
        <v>16</v>
      </c>
      <c r="I2158" s="11" t="s">
        <v>42</v>
      </c>
      <c r="J2158" s="33" t="str">
        <f t="shared" si="66"/>
        <v>14-Jul-1970</v>
      </c>
      <c r="K2158" s="11">
        <f t="shared" si="67"/>
        <v>52</v>
      </c>
    </row>
    <row r="2159" spans="1:11" x14ac:dyDescent="0.25">
      <c r="A2159" s="11" t="s">
        <v>2189</v>
      </c>
      <c r="B2159" s="11">
        <v>1965</v>
      </c>
      <c r="C2159" s="11" t="s">
        <v>30</v>
      </c>
      <c r="D2159" s="29">
        <v>28</v>
      </c>
      <c r="E2159" s="11">
        <v>0</v>
      </c>
      <c r="F2159" s="20">
        <v>36795.29</v>
      </c>
      <c r="G2159" s="11" t="s">
        <v>11</v>
      </c>
      <c r="H2159" s="11" t="s">
        <v>16</v>
      </c>
      <c r="I2159" s="11" t="s">
        <v>42</v>
      </c>
      <c r="J2159" s="33" t="str">
        <f t="shared" si="66"/>
        <v>28-Dec-1965</v>
      </c>
      <c r="K2159" s="11">
        <f t="shared" si="67"/>
        <v>57</v>
      </c>
    </row>
    <row r="2160" spans="1:11" x14ac:dyDescent="0.25">
      <c r="A2160" s="11" t="s">
        <v>31</v>
      </c>
      <c r="B2160" s="11">
        <v>1992</v>
      </c>
      <c r="C2160" s="11" t="s">
        <v>37</v>
      </c>
      <c r="D2160" s="29">
        <v>6</v>
      </c>
      <c r="E2160" s="11">
        <v>0</v>
      </c>
      <c r="F2160" s="20">
        <v>36837.47</v>
      </c>
      <c r="G2160" s="11" t="s">
        <v>16</v>
      </c>
      <c r="H2160" s="11" t="s">
        <v>11</v>
      </c>
      <c r="I2160" s="11" t="s">
        <v>42</v>
      </c>
      <c r="J2160" s="33" t="str">
        <f t="shared" si="66"/>
        <v>06-Oct-1992</v>
      </c>
      <c r="K2160" s="11">
        <f t="shared" si="67"/>
        <v>30</v>
      </c>
    </row>
    <row r="2161" spans="1:11" x14ac:dyDescent="0.25">
      <c r="A2161" s="11" t="s">
        <v>2190</v>
      </c>
      <c r="B2161" s="11">
        <v>1992</v>
      </c>
      <c r="C2161" s="11" t="s">
        <v>10</v>
      </c>
      <c r="D2161" s="29">
        <v>4</v>
      </c>
      <c r="E2161" s="11">
        <v>0</v>
      </c>
      <c r="F2161" s="20">
        <v>36837.47</v>
      </c>
      <c r="G2161" s="11" t="s">
        <v>11</v>
      </c>
      <c r="H2161" s="11" t="s">
        <v>12</v>
      </c>
      <c r="I2161" s="11" t="s">
        <v>42</v>
      </c>
      <c r="J2161" s="33" t="str">
        <f t="shared" si="66"/>
        <v>04-Jul-1992</v>
      </c>
      <c r="K2161" s="11">
        <f t="shared" si="67"/>
        <v>30</v>
      </c>
    </row>
    <row r="2162" spans="1:11" x14ac:dyDescent="0.25">
      <c r="A2162" s="11" t="s">
        <v>2191</v>
      </c>
      <c r="B2162" s="11">
        <v>1972</v>
      </c>
      <c r="C2162" s="11" t="s">
        <v>30</v>
      </c>
      <c r="D2162" s="29">
        <v>5</v>
      </c>
      <c r="E2162" s="11">
        <v>0</v>
      </c>
      <c r="F2162" s="20">
        <v>36889.99</v>
      </c>
      <c r="G2162" s="11" t="s">
        <v>16</v>
      </c>
      <c r="H2162" s="11" t="s">
        <v>12</v>
      </c>
      <c r="I2162" s="11" t="s">
        <v>42</v>
      </c>
      <c r="J2162" s="33" t="str">
        <f t="shared" si="66"/>
        <v>05-Dec-1972</v>
      </c>
      <c r="K2162" s="11">
        <f t="shared" si="67"/>
        <v>50</v>
      </c>
    </row>
    <row r="2163" spans="1:11" x14ac:dyDescent="0.25">
      <c r="A2163" s="11" t="s">
        <v>2192</v>
      </c>
      <c r="B2163" s="11">
        <v>2003</v>
      </c>
      <c r="C2163" s="11" t="s">
        <v>18</v>
      </c>
      <c r="D2163" s="29">
        <v>21</v>
      </c>
      <c r="E2163" s="11">
        <v>0</v>
      </c>
      <c r="F2163" s="20">
        <v>36898.730000000003</v>
      </c>
      <c r="G2163" s="11" t="s">
        <v>11</v>
      </c>
      <c r="H2163" s="11" t="s">
        <v>16</v>
      </c>
      <c r="I2163" s="11" t="s">
        <v>23</v>
      </c>
      <c r="J2163" s="33" t="str">
        <f t="shared" si="66"/>
        <v>21-Jun-2003</v>
      </c>
      <c r="K2163" s="11">
        <f t="shared" si="67"/>
        <v>19</v>
      </c>
    </row>
    <row r="2164" spans="1:11" x14ac:dyDescent="0.25">
      <c r="A2164" s="11" t="s">
        <v>2193</v>
      </c>
      <c r="B2164" s="11">
        <v>1963</v>
      </c>
      <c r="C2164" s="11" t="s">
        <v>10</v>
      </c>
      <c r="D2164" s="29">
        <v>24</v>
      </c>
      <c r="E2164" s="11">
        <v>2</v>
      </c>
      <c r="F2164" s="20">
        <v>36910.61</v>
      </c>
      <c r="G2164" s="11" t="s">
        <v>11</v>
      </c>
      <c r="H2164" s="11" t="s">
        <v>11</v>
      </c>
      <c r="I2164" s="11" t="s">
        <v>42</v>
      </c>
      <c r="J2164" s="33" t="str">
        <f t="shared" si="66"/>
        <v>24-Jul-1963</v>
      </c>
      <c r="K2164" s="11">
        <f t="shared" si="67"/>
        <v>59</v>
      </c>
    </row>
    <row r="2165" spans="1:11" x14ac:dyDescent="0.25">
      <c r="A2165" s="11" t="s">
        <v>2194</v>
      </c>
      <c r="B2165" s="11">
        <v>1991</v>
      </c>
      <c r="C2165" s="11" t="s">
        <v>18</v>
      </c>
      <c r="D2165" s="29">
        <v>10</v>
      </c>
      <c r="E2165" s="11">
        <v>3</v>
      </c>
      <c r="F2165" s="20">
        <v>36911.99</v>
      </c>
      <c r="G2165" s="11" t="s">
        <v>11</v>
      </c>
      <c r="H2165" s="11" t="s">
        <v>11</v>
      </c>
      <c r="I2165" s="11" t="s">
        <v>42</v>
      </c>
      <c r="J2165" s="33" t="str">
        <f t="shared" si="66"/>
        <v>10-Jun-1991</v>
      </c>
      <c r="K2165" s="11">
        <f t="shared" si="67"/>
        <v>31</v>
      </c>
    </row>
    <row r="2166" spans="1:11" x14ac:dyDescent="0.25">
      <c r="A2166" s="11" t="s">
        <v>2195</v>
      </c>
      <c r="B2166" s="11">
        <v>1968</v>
      </c>
      <c r="C2166" s="11" t="s">
        <v>37</v>
      </c>
      <c r="D2166" s="29">
        <v>22</v>
      </c>
      <c r="E2166" s="11">
        <v>0</v>
      </c>
      <c r="F2166" s="20">
        <v>36922.61</v>
      </c>
      <c r="G2166" s="11" t="s">
        <v>11</v>
      </c>
      <c r="H2166" s="11" t="s">
        <v>16</v>
      </c>
      <c r="I2166" s="11" t="s">
        <v>42</v>
      </c>
      <c r="J2166" s="33" t="str">
        <f t="shared" si="66"/>
        <v>22-Oct-1968</v>
      </c>
      <c r="K2166" s="11">
        <f t="shared" si="67"/>
        <v>54</v>
      </c>
    </row>
    <row r="2167" spans="1:11" x14ac:dyDescent="0.25">
      <c r="A2167" s="11" t="s">
        <v>2196</v>
      </c>
      <c r="B2167" s="11">
        <v>1977</v>
      </c>
      <c r="C2167" s="11" t="s">
        <v>35</v>
      </c>
      <c r="D2167" s="29">
        <v>13</v>
      </c>
      <c r="E2167" s="11">
        <v>2</v>
      </c>
      <c r="F2167" s="20">
        <v>36935.64</v>
      </c>
      <c r="G2167" s="11" t="s">
        <v>11</v>
      </c>
      <c r="H2167" s="11" t="s">
        <v>16</v>
      </c>
      <c r="I2167" s="11" t="s">
        <v>42</v>
      </c>
      <c r="J2167" s="33" t="str">
        <f t="shared" si="66"/>
        <v>13-Aug-1977</v>
      </c>
      <c r="K2167" s="11">
        <f t="shared" si="67"/>
        <v>45</v>
      </c>
    </row>
    <row r="2168" spans="1:11" x14ac:dyDescent="0.25">
      <c r="A2168" s="11" t="s">
        <v>2197</v>
      </c>
      <c r="B2168" s="11">
        <v>1992</v>
      </c>
      <c r="C2168" s="11" t="s">
        <v>35</v>
      </c>
      <c r="D2168" s="29">
        <v>25</v>
      </c>
      <c r="E2168" s="11">
        <v>0</v>
      </c>
      <c r="F2168" s="20">
        <v>36950.26</v>
      </c>
      <c r="G2168" s="11" t="s">
        <v>16</v>
      </c>
      <c r="H2168" s="11" t="s">
        <v>16</v>
      </c>
      <c r="I2168" s="11" t="s">
        <v>13</v>
      </c>
      <c r="J2168" s="33" t="str">
        <f t="shared" si="66"/>
        <v>25-Aug-1992</v>
      </c>
      <c r="K2168" s="11">
        <f t="shared" si="67"/>
        <v>30</v>
      </c>
    </row>
    <row r="2169" spans="1:11" x14ac:dyDescent="0.25">
      <c r="A2169" s="11" t="s">
        <v>2198</v>
      </c>
      <c r="B2169" s="11">
        <v>1992</v>
      </c>
      <c r="C2169" s="11" t="s">
        <v>20</v>
      </c>
      <c r="D2169" s="29">
        <v>13</v>
      </c>
      <c r="E2169" s="11">
        <v>0</v>
      </c>
      <c r="F2169" s="20">
        <v>36976.449999999997</v>
      </c>
      <c r="G2169" s="11" t="s">
        <v>11</v>
      </c>
      <c r="H2169" s="11" t="s">
        <v>12</v>
      </c>
      <c r="I2169" s="11" t="s">
        <v>42</v>
      </c>
      <c r="J2169" s="33" t="str">
        <f t="shared" si="66"/>
        <v>13-Sep-1992</v>
      </c>
      <c r="K2169" s="11">
        <f t="shared" si="67"/>
        <v>30</v>
      </c>
    </row>
    <row r="2170" spans="1:11" x14ac:dyDescent="0.25">
      <c r="A2170" s="11" t="s">
        <v>2199</v>
      </c>
      <c r="B2170" s="11">
        <v>1991</v>
      </c>
      <c r="C2170" s="11" t="s">
        <v>15</v>
      </c>
      <c r="D2170" s="29">
        <v>1</v>
      </c>
      <c r="E2170" s="11">
        <v>3</v>
      </c>
      <c r="F2170" s="20">
        <v>37040.879999999997</v>
      </c>
      <c r="G2170" s="11" t="s">
        <v>11</v>
      </c>
      <c r="H2170" s="11" t="s">
        <v>11</v>
      </c>
      <c r="I2170" s="11" t="s">
        <v>42</v>
      </c>
      <c r="J2170" s="33" t="str">
        <f t="shared" si="66"/>
        <v>01-Nov-1991</v>
      </c>
      <c r="K2170" s="11">
        <f t="shared" si="67"/>
        <v>31</v>
      </c>
    </row>
    <row r="2171" spans="1:11" x14ac:dyDescent="0.25">
      <c r="A2171" s="11" t="s">
        <v>2200</v>
      </c>
      <c r="B2171" s="11">
        <v>1988</v>
      </c>
      <c r="C2171" s="11" t="s">
        <v>30</v>
      </c>
      <c r="D2171" s="29">
        <v>17</v>
      </c>
      <c r="E2171" s="11">
        <v>3</v>
      </c>
      <c r="F2171" s="20">
        <v>37076.370000000003</v>
      </c>
      <c r="G2171" s="11" t="s">
        <v>11</v>
      </c>
      <c r="H2171" s="11" t="s">
        <v>16</v>
      </c>
      <c r="I2171" s="11" t="s">
        <v>42</v>
      </c>
      <c r="J2171" s="33" t="str">
        <f t="shared" si="66"/>
        <v>17-Dec-1988</v>
      </c>
      <c r="K2171" s="11">
        <f t="shared" si="67"/>
        <v>34</v>
      </c>
    </row>
    <row r="2172" spans="1:11" x14ac:dyDescent="0.25">
      <c r="A2172" s="11" t="s">
        <v>2201</v>
      </c>
      <c r="B2172" s="11">
        <v>1989</v>
      </c>
      <c r="C2172" s="11" t="s">
        <v>18</v>
      </c>
      <c r="D2172" s="29">
        <v>10</v>
      </c>
      <c r="E2172" s="11">
        <v>0</v>
      </c>
      <c r="F2172" s="20">
        <v>37079.370000000003</v>
      </c>
      <c r="G2172" s="11" t="s">
        <v>11</v>
      </c>
      <c r="H2172" s="11" t="s">
        <v>12</v>
      </c>
      <c r="I2172" s="11" t="s">
        <v>42</v>
      </c>
      <c r="J2172" s="33" t="str">
        <f t="shared" si="66"/>
        <v>10-Jun-1989</v>
      </c>
      <c r="K2172" s="11">
        <f t="shared" si="67"/>
        <v>33</v>
      </c>
    </row>
    <row r="2173" spans="1:11" x14ac:dyDescent="0.25">
      <c r="A2173" s="11" t="s">
        <v>2202</v>
      </c>
      <c r="B2173" s="11">
        <v>1995</v>
      </c>
      <c r="C2173" s="11" t="s">
        <v>37</v>
      </c>
      <c r="D2173" s="29">
        <v>30</v>
      </c>
      <c r="E2173" s="11">
        <v>0</v>
      </c>
      <c r="F2173" s="20">
        <v>37133.9</v>
      </c>
      <c r="G2173" s="11" t="s">
        <v>11</v>
      </c>
      <c r="H2173" s="11" t="s">
        <v>11</v>
      </c>
      <c r="I2173" s="11" t="s">
        <v>13</v>
      </c>
      <c r="J2173" s="33" t="str">
        <f t="shared" si="66"/>
        <v>30-Oct-1995</v>
      </c>
      <c r="K2173" s="11">
        <f t="shared" si="67"/>
        <v>27</v>
      </c>
    </row>
    <row r="2174" spans="1:11" x14ac:dyDescent="0.25">
      <c r="A2174" s="11" t="s">
        <v>2203</v>
      </c>
      <c r="B2174" s="11">
        <v>2000</v>
      </c>
      <c r="C2174" s="11" t="s">
        <v>20</v>
      </c>
      <c r="D2174" s="29">
        <v>5</v>
      </c>
      <c r="E2174" s="11">
        <v>1</v>
      </c>
      <c r="F2174" s="20">
        <v>37165.160000000003</v>
      </c>
      <c r="G2174" s="11" t="s">
        <v>16</v>
      </c>
      <c r="H2174" s="11" t="s">
        <v>12</v>
      </c>
      <c r="I2174" s="12" t="s">
        <v>5989</v>
      </c>
      <c r="J2174" s="33" t="str">
        <f t="shared" si="66"/>
        <v>05-Sep-2000</v>
      </c>
      <c r="K2174" s="11">
        <f t="shared" si="67"/>
        <v>22</v>
      </c>
    </row>
    <row r="2175" spans="1:11" x14ac:dyDescent="0.25">
      <c r="A2175" s="11" t="s">
        <v>2204</v>
      </c>
      <c r="B2175" s="11">
        <v>1990</v>
      </c>
      <c r="C2175" s="11" t="s">
        <v>37</v>
      </c>
      <c r="D2175" s="29">
        <v>17</v>
      </c>
      <c r="E2175" s="11">
        <v>3</v>
      </c>
      <c r="F2175" s="20">
        <v>37251.22</v>
      </c>
      <c r="G2175" s="11" t="s">
        <v>11</v>
      </c>
      <c r="H2175" s="11" t="s">
        <v>11</v>
      </c>
      <c r="I2175" s="11" t="s">
        <v>42</v>
      </c>
      <c r="J2175" s="33" t="str">
        <f t="shared" si="66"/>
        <v>17-Oct-1990</v>
      </c>
      <c r="K2175" s="11">
        <f t="shared" si="67"/>
        <v>32</v>
      </c>
    </row>
    <row r="2176" spans="1:11" x14ac:dyDescent="0.25">
      <c r="A2176" s="11" t="s">
        <v>2205</v>
      </c>
      <c r="B2176" s="11">
        <v>1985</v>
      </c>
      <c r="C2176" s="11" t="s">
        <v>15</v>
      </c>
      <c r="D2176" s="29">
        <v>17</v>
      </c>
      <c r="E2176" s="11">
        <v>0</v>
      </c>
      <c r="F2176" s="20">
        <v>37270.15</v>
      </c>
      <c r="G2176" s="11" t="s">
        <v>11</v>
      </c>
      <c r="H2176" s="11" t="s">
        <v>16</v>
      </c>
      <c r="I2176" s="11" t="s">
        <v>247</v>
      </c>
      <c r="J2176" s="33" t="str">
        <f t="shared" si="66"/>
        <v>17-Nov-1985</v>
      </c>
      <c r="K2176" s="11">
        <f t="shared" si="67"/>
        <v>37</v>
      </c>
    </row>
    <row r="2177" spans="1:11" x14ac:dyDescent="0.25">
      <c r="A2177" s="11" t="s">
        <v>2206</v>
      </c>
      <c r="B2177" s="11">
        <v>1975</v>
      </c>
      <c r="C2177" s="11" t="s">
        <v>15</v>
      </c>
      <c r="D2177" s="29">
        <v>9</v>
      </c>
      <c r="E2177" s="11">
        <v>1</v>
      </c>
      <c r="F2177" s="20">
        <v>37272.339999999997</v>
      </c>
      <c r="G2177" s="11" t="s">
        <v>11</v>
      </c>
      <c r="H2177" s="11" t="s">
        <v>12</v>
      </c>
      <c r="I2177" s="11" t="s">
        <v>42</v>
      </c>
      <c r="J2177" s="33" t="str">
        <f t="shared" si="66"/>
        <v>09-Nov-1975</v>
      </c>
      <c r="K2177" s="11">
        <f t="shared" si="67"/>
        <v>47</v>
      </c>
    </row>
    <row r="2178" spans="1:11" x14ac:dyDescent="0.25">
      <c r="A2178" s="11" t="s">
        <v>2207</v>
      </c>
      <c r="B2178" s="11">
        <v>1969</v>
      </c>
      <c r="C2178" s="11" t="s">
        <v>37</v>
      </c>
      <c r="D2178" s="29">
        <v>30</v>
      </c>
      <c r="E2178" s="11">
        <v>0</v>
      </c>
      <c r="F2178" s="20">
        <v>37277.269999999997</v>
      </c>
      <c r="G2178" s="11" t="s">
        <v>16</v>
      </c>
      <c r="H2178" s="11" t="s">
        <v>12</v>
      </c>
      <c r="I2178" s="11" t="s">
        <v>42</v>
      </c>
      <c r="J2178" s="33" t="str">
        <f t="shared" ref="J2178:J2241" si="68">TEXT(CONCATENATE(D2178,C2178,B2178,),"DD-MMM-YYYY")</f>
        <v>30-Oct-1969</v>
      </c>
      <c r="K2178" s="11">
        <f t="shared" si="67"/>
        <v>53</v>
      </c>
    </row>
    <row r="2179" spans="1:11" x14ac:dyDescent="0.25">
      <c r="A2179" s="11" t="s">
        <v>2208</v>
      </c>
      <c r="B2179" s="11">
        <v>1979</v>
      </c>
      <c r="C2179" s="11" t="s">
        <v>35</v>
      </c>
      <c r="D2179" s="29">
        <v>3</v>
      </c>
      <c r="E2179" s="11">
        <v>2</v>
      </c>
      <c r="F2179" s="20">
        <v>37425.94</v>
      </c>
      <c r="G2179" s="11" t="s">
        <v>11</v>
      </c>
      <c r="H2179" s="11" t="s">
        <v>16</v>
      </c>
      <c r="I2179" s="11" t="s">
        <v>42</v>
      </c>
      <c r="J2179" s="33" t="str">
        <f t="shared" si="68"/>
        <v>03-Aug-1979</v>
      </c>
      <c r="K2179" s="11">
        <f t="shared" ref="K2179:K2242" si="69">DATEDIF(J2179, "2023-06-08", "Y")</f>
        <v>43</v>
      </c>
    </row>
    <row r="2180" spans="1:11" x14ac:dyDescent="0.25">
      <c r="A2180" s="11" t="s">
        <v>2209</v>
      </c>
      <c r="B2180" s="11">
        <v>2002</v>
      </c>
      <c r="C2180" s="11" t="s">
        <v>20</v>
      </c>
      <c r="D2180" s="29">
        <v>27</v>
      </c>
      <c r="E2180" s="11">
        <v>3</v>
      </c>
      <c r="F2180" s="20">
        <v>37465.339999999997</v>
      </c>
      <c r="G2180" s="11" t="s">
        <v>16</v>
      </c>
      <c r="H2180" s="11" t="s">
        <v>11</v>
      </c>
      <c r="I2180" s="11" t="s">
        <v>23</v>
      </c>
      <c r="J2180" s="33" t="str">
        <f t="shared" si="68"/>
        <v>27-Sep-2002</v>
      </c>
      <c r="K2180" s="11">
        <f t="shared" si="69"/>
        <v>20</v>
      </c>
    </row>
    <row r="2181" spans="1:11" x14ac:dyDescent="0.25">
      <c r="A2181" s="11" t="s">
        <v>2210</v>
      </c>
      <c r="B2181" s="11">
        <v>2000</v>
      </c>
      <c r="C2181" s="11" t="s">
        <v>37</v>
      </c>
      <c r="D2181" s="29">
        <v>12</v>
      </c>
      <c r="E2181" s="11">
        <v>2</v>
      </c>
      <c r="F2181" s="20">
        <v>37484.449999999997</v>
      </c>
      <c r="G2181" s="11" t="s">
        <v>16</v>
      </c>
      <c r="H2181" s="11" t="s">
        <v>16</v>
      </c>
      <c r="I2181" s="11" t="s">
        <v>13</v>
      </c>
      <c r="J2181" s="33" t="str">
        <f t="shared" si="68"/>
        <v>12-Oct-2000</v>
      </c>
      <c r="K2181" s="11">
        <f t="shared" si="69"/>
        <v>22</v>
      </c>
    </row>
    <row r="2182" spans="1:11" x14ac:dyDescent="0.25">
      <c r="A2182" s="11" t="s">
        <v>2211</v>
      </c>
      <c r="B2182" s="11">
        <v>1990</v>
      </c>
      <c r="C2182" s="11" t="s">
        <v>15</v>
      </c>
      <c r="D2182" s="29">
        <v>16</v>
      </c>
      <c r="E2182" s="11">
        <v>1</v>
      </c>
      <c r="F2182" s="20">
        <v>37607.53</v>
      </c>
      <c r="G2182" s="11" t="s">
        <v>16</v>
      </c>
      <c r="H2182" s="11" t="s">
        <v>11</v>
      </c>
      <c r="I2182" s="11" t="s">
        <v>166</v>
      </c>
      <c r="J2182" s="33" t="str">
        <f t="shared" si="68"/>
        <v>16-Nov-1990</v>
      </c>
      <c r="K2182" s="11">
        <f t="shared" si="69"/>
        <v>32</v>
      </c>
    </row>
    <row r="2183" spans="1:11" x14ac:dyDescent="0.25">
      <c r="A2183" s="11" t="s">
        <v>2212</v>
      </c>
      <c r="B2183" s="11">
        <v>1982</v>
      </c>
      <c r="C2183" s="11" t="s">
        <v>18</v>
      </c>
      <c r="D2183" s="29">
        <v>20</v>
      </c>
      <c r="E2183" s="11">
        <v>3</v>
      </c>
      <c r="F2183" s="20">
        <v>37650.74</v>
      </c>
      <c r="G2183" s="11" t="s">
        <v>11</v>
      </c>
      <c r="H2183" s="11" t="s">
        <v>11</v>
      </c>
      <c r="I2183" s="11" t="s">
        <v>23</v>
      </c>
      <c r="J2183" s="33" t="str">
        <f t="shared" si="68"/>
        <v>20-Jun-1982</v>
      </c>
      <c r="K2183" s="11">
        <f t="shared" si="69"/>
        <v>40</v>
      </c>
    </row>
    <row r="2184" spans="1:11" x14ac:dyDescent="0.25">
      <c r="A2184" s="11" t="s">
        <v>2213</v>
      </c>
      <c r="B2184" s="11">
        <v>1970</v>
      </c>
      <c r="C2184" s="11" t="s">
        <v>37</v>
      </c>
      <c r="D2184" s="29">
        <v>28</v>
      </c>
      <c r="E2184" s="11">
        <v>0</v>
      </c>
      <c r="F2184" s="20">
        <v>37675.06</v>
      </c>
      <c r="G2184" s="11" t="s">
        <v>11</v>
      </c>
      <c r="H2184" s="11" t="s">
        <v>12</v>
      </c>
      <c r="I2184" s="11" t="s">
        <v>42</v>
      </c>
      <c r="J2184" s="33" t="str">
        <f t="shared" si="68"/>
        <v>28-Oct-1970</v>
      </c>
      <c r="K2184" s="11">
        <f t="shared" si="69"/>
        <v>52</v>
      </c>
    </row>
    <row r="2185" spans="1:11" x14ac:dyDescent="0.25">
      <c r="A2185" s="11" t="s">
        <v>2214</v>
      </c>
      <c r="B2185" s="11">
        <v>1988</v>
      </c>
      <c r="C2185" s="11" t="s">
        <v>37</v>
      </c>
      <c r="D2185" s="29">
        <v>10</v>
      </c>
      <c r="E2185" s="11">
        <v>1</v>
      </c>
      <c r="F2185" s="20">
        <v>37701.879999999997</v>
      </c>
      <c r="G2185" s="11" t="s">
        <v>11</v>
      </c>
      <c r="H2185" s="11" t="s">
        <v>12</v>
      </c>
      <c r="I2185" s="11" t="s">
        <v>249</v>
      </c>
      <c r="J2185" s="33" t="str">
        <f t="shared" si="68"/>
        <v>10-Oct-1988</v>
      </c>
      <c r="K2185" s="11">
        <f t="shared" si="69"/>
        <v>34</v>
      </c>
    </row>
    <row r="2186" spans="1:11" x14ac:dyDescent="0.25">
      <c r="A2186" s="11" t="s">
        <v>2215</v>
      </c>
      <c r="B2186" s="11">
        <v>1976</v>
      </c>
      <c r="C2186" s="11" t="s">
        <v>20</v>
      </c>
      <c r="D2186" s="29">
        <v>18</v>
      </c>
      <c r="E2186" s="11">
        <v>2</v>
      </c>
      <c r="F2186" s="20">
        <v>37735.199999999997</v>
      </c>
      <c r="G2186" s="11" t="s">
        <v>11</v>
      </c>
      <c r="H2186" s="11" t="s">
        <v>11</v>
      </c>
      <c r="I2186" s="11" t="s">
        <v>42</v>
      </c>
      <c r="J2186" s="33" t="str">
        <f t="shared" si="68"/>
        <v>18-Sep-1976</v>
      </c>
      <c r="K2186" s="11">
        <f t="shared" si="69"/>
        <v>46</v>
      </c>
    </row>
    <row r="2187" spans="1:11" x14ac:dyDescent="0.25">
      <c r="A2187" s="11" t="s">
        <v>2216</v>
      </c>
      <c r="B2187" s="11">
        <v>1986</v>
      </c>
      <c r="C2187" s="11" t="s">
        <v>35</v>
      </c>
      <c r="D2187" s="29">
        <v>15</v>
      </c>
      <c r="E2187" s="11">
        <v>0</v>
      </c>
      <c r="F2187" s="20">
        <v>37742.58</v>
      </c>
      <c r="G2187" s="11" t="s">
        <v>16</v>
      </c>
      <c r="H2187" s="11" t="s">
        <v>16</v>
      </c>
      <c r="I2187" s="11" t="s">
        <v>13</v>
      </c>
      <c r="J2187" s="33" t="str">
        <f t="shared" si="68"/>
        <v>15-Aug-1986</v>
      </c>
      <c r="K2187" s="11">
        <f t="shared" si="69"/>
        <v>36</v>
      </c>
    </row>
    <row r="2188" spans="1:11" x14ac:dyDescent="0.25">
      <c r="A2188" s="11" t="s">
        <v>2217</v>
      </c>
      <c r="B2188" s="11">
        <v>1983</v>
      </c>
      <c r="C2188" s="11" t="s">
        <v>10</v>
      </c>
      <c r="D2188" s="29">
        <v>26</v>
      </c>
      <c r="E2188" s="11">
        <v>3</v>
      </c>
      <c r="F2188" s="20">
        <v>37800.980000000003</v>
      </c>
      <c r="G2188" s="11" t="s">
        <v>11</v>
      </c>
      <c r="H2188" s="11" t="s">
        <v>11</v>
      </c>
      <c r="I2188" s="11" t="s">
        <v>42</v>
      </c>
      <c r="J2188" s="33" t="str">
        <f t="shared" si="68"/>
        <v>26-Jul-1983</v>
      </c>
      <c r="K2188" s="11">
        <f t="shared" si="69"/>
        <v>39</v>
      </c>
    </row>
    <row r="2189" spans="1:11" x14ac:dyDescent="0.25">
      <c r="A2189" s="11" t="s">
        <v>2218</v>
      </c>
      <c r="B2189" s="11">
        <v>1979</v>
      </c>
      <c r="C2189" s="11" t="s">
        <v>20</v>
      </c>
      <c r="D2189" s="29">
        <v>9</v>
      </c>
      <c r="E2189" s="11">
        <v>0</v>
      </c>
      <c r="F2189" s="20">
        <v>37829.72</v>
      </c>
      <c r="G2189" s="11" t="s">
        <v>16</v>
      </c>
      <c r="H2189" s="11" t="s">
        <v>11</v>
      </c>
      <c r="I2189" s="11" t="s">
        <v>42</v>
      </c>
      <c r="J2189" s="33" t="str">
        <f t="shared" si="68"/>
        <v>09-Sep-1979</v>
      </c>
      <c r="K2189" s="11">
        <f t="shared" si="69"/>
        <v>43</v>
      </c>
    </row>
    <row r="2190" spans="1:11" x14ac:dyDescent="0.25">
      <c r="A2190" s="11" t="s">
        <v>2219</v>
      </c>
      <c r="B2190" s="11">
        <v>1998</v>
      </c>
      <c r="C2190" s="11" t="s">
        <v>10</v>
      </c>
      <c r="D2190" s="29">
        <v>29</v>
      </c>
      <c r="E2190" s="11">
        <v>0</v>
      </c>
      <c r="F2190" s="20">
        <v>38126.25</v>
      </c>
      <c r="G2190" s="11" t="s">
        <v>16</v>
      </c>
      <c r="H2190" s="11" t="s">
        <v>12</v>
      </c>
      <c r="I2190" s="11" t="s">
        <v>13</v>
      </c>
      <c r="J2190" s="33" t="str">
        <f t="shared" si="68"/>
        <v>29-Jul-1998</v>
      </c>
      <c r="K2190" s="11">
        <f t="shared" si="69"/>
        <v>24</v>
      </c>
    </row>
    <row r="2191" spans="1:11" x14ac:dyDescent="0.25">
      <c r="A2191" s="11" t="s">
        <v>2220</v>
      </c>
      <c r="B2191" s="11">
        <v>1972</v>
      </c>
      <c r="C2191" s="11" t="s">
        <v>15</v>
      </c>
      <c r="D2191" s="29">
        <v>19</v>
      </c>
      <c r="E2191" s="11">
        <v>0</v>
      </c>
      <c r="F2191" s="20">
        <v>38189.1</v>
      </c>
      <c r="G2191" s="11" t="s">
        <v>11</v>
      </c>
      <c r="H2191" s="11" t="s">
        <v>11</v>
      </c>
      <c r="I2191" s="11" t="s">
        <v>42</v>
      </c>
      <c r="J2191" s="33" t="str">
        <f t="shared" si="68"/>
        <v>19-Nov-1972</v>
      </c>
      <c r="K2191" s="11">
        <f t="shared" si="69"/>
        <v>50</v>
      </c>
    </row>
    <row r="2192" spans="1:11" x14ac:dyDescent="0.25">
      <c r="A2192" s="11" t="s">
        <v>2221</v>
      </c>
      <c r="B2192" s="11">
        <v>1989</v>
      </c>
      <c r="C2192" s="11" t="s">
        <v>20</v>
      </c>
      <c r="D2192" s="29">
        <v>8</v>
      </c>
      <c r="E2192" s="11">
        <v>3</v>
      </c>
      <c r="F2192" s="20">
        <v>38237.339999999997</v>
      </c>
      <c r="G2192" s="11" t="s">
        <v>11</v>
      </c>
      <c r="H2192" s="11" t="s">
        <v>12</v>
      </c>
      <c r="I2192" s="11" t="s">
        <v>42</v>
      </c>
      <c r="J2192" s="33" t="str">
        <f t="shared" si="68"/>
        <v>08-Sep-1989</v>
      </c>
      <c r="K2192" s="11">
        <f t="shared" si="69"/>
        <v>33</v>
      </c>
    </row>
    <row r="2193" spans="1:11" x14ac:dyDescent="0.25">
      <c r="A2193" s="11" t="s">
        <v>2222</v>
      </c>
      <c r="B2193" s="11">
        <v>1964</v>
      </c>
      <c r="C2193" s="11" t="s">
        <v>18</v>
      </c>
      <c r="D2193" s="29">
        <v>16</v>
      </c>
      <c r="E2193" s="11">
        <v>0</v>
      </c>
      <c r="F2193" s="20">
        <v>38241.74</v>
      </c>
      <c r="G2193" s="11" t="s">
        <v>11</v>
      </c>
      <c r="H2193" s="11" t="s">
        <v>12</v>
      </c>
      <c r="I2193" s="11" t="s">
        <v>42</v>
      </c>
      <c r="J2193" s="33" t="str">
        <f t="shared" si="68"/>
        <v>16-Jun-1964</v>
      </c>
      <c r="K2193" s="11">
        <f t="shared" si="69"/>
        <v>58</v>
      </c>
    </row>
    <row r="2194" spans="1:11" x14ac:dyDescent="0.25">
      <c r="A2194" s="11" t="s">
        <v>2223</v>
      </c>
      <c r="B2194" s="11">
        <v>1980</v>
      </c>
      <c r="C2194" s="11" t="s">
        <v>35</v>
      </c>
      <c r="D2194" s="29">
        <v>16</v>
      </c>
      <c r="E2194" s="11">
        <v>1</v>
      </c>
      <c r="F2194" s="20">
        <v>38245.589999999997</v>
      </c>
      <c r="G2194" s="11" t="s">
        <v>16</v>
      </c>
      <c r="H2194" s="11" t="s">
        <v>11</v>
      </c>
      <c r="I2194" s="11" t="s">
        <v>13</v>
      </c>
      <c r="J2194" s="33" t="str">
        <f t="shared" si="68"/>
        <v>16-Aug-1980</v>
      </c>
      <c r="K2194" s="11">
        <f t="shared" si="69"/>
        <v>42</v>
      </c>
    </row>
    <row r="2195" spans="1:11" x14ac:dyDescent="0.25">
      <c r="A2195" s="11" t="s">
        <v>2224</v>
      </c>
      <c r="B2195" s="11">
        <v>1989</v>
      </c>
      <c r="C2195" s="11" t="s">
        <v>37</v>
      </c>
      <c r="D2195" s="29">
        <v>30</v>
      </c>
      <c r="E2195" s="11">
        <v>1</v>
      </c>
      <c r="F2195" s="20">
        <v>38282.75</v>
      </c>
      <c r="G2195" s="11" t="s">
        <v>16</v>
      </c>
      <c r="H2195" s="11" t="s">
        <v>11</v>
      </c>
      <c r="I2195" s="11" t="s">
        <v>13</v>
      </c>
      <c r="J2195" s="33" t="str">
        <f t="shared" si="68"/>
        <v>30-Oct-1989</v>
      </c>
      <c r="K2195" s="11">
        <f t="shared" si="69"/>
        <v>33</v>
      </c>
    </row>
    <row r="2196" spans="1:11" x14ac:dyDescent="0.25">
      <c r="A2196" s="11" t="s">
        <v>2225</v>
      </c>
      <c r="B2196" s="11">
        <v>1980</v>
      </c>
      <c r="C2196" s="11" t="s">
        <v>18</v>
      </c>
      <c r="D2196" s="29">
        <v>12</v>
      </c>
      <c r="E2196" s="11">
        <v>2</v>
      </c>
      <c r="F2196" s="20">
        <v>38313.129999999997</v>
      </c>
      <c r="G2196" s="11" t="s">
        <v>16</v>
      </c>
      <c r="H2196" s="11" t="s">
        <v>12</v>
      </c>
      <c r="I2196" s="11" t="s">
        <v>42</v>
      </c>
      <c r="J2196" s="33" t="str">
        <f t="shared" si="68"/>
        <v>12-Jun-1980</v>
      </c>
      <c r="K2196" s="11">
        <f t="shared" si="69"/>
        <v>42</v>
      </c>
    </row>
    <row r="2197" spans="1:11" x14ac:dyDescent="0.25">
      <c r="A2197" s="11" t="s">
        <v>2226</v>
      </c>
      <c r="B2197" s="11">
        <v>2002</v>
      </c>
      <c r="C2197" s="11" t="s">
        <v>20</v>
      </c>
      <c r="D2197" s="29">
        <v>17</v>
      </c>
      <c r="E2197" s="11">
        <v>2</v>
      </c>
      <c r="F2197" s="20">
        <v>38344.57</v>
      </c>
      <c r="G2197" s="11" t="s">
        <v>16</v>
      </c>
      <c r="H2197" s="11" t="s">
        <v>12</v>
      </c>
      <c r="I2197" s="11" t="s">
        <v>42</v>
      </c>
      <c r="J2197" s="33" t="str">
        <f t="shared" si="68"/>
        <v>17-Sep-2002</v>
      </c>
      <c r="K2197" s="11">
        <f t="shared" si="69"/>
        <v>20</v>
      </c>
    </row>
    <row r="2198" spans="1:11" x14ac:dyDescent="0.25">
      <c r="A2198" s="11" t="s">
        <v>2227</v>
      </c>
      <c r="B2198" s="11">
        <v>1970</v>
      </c>
      <c r="C2198" s="11" t="s">
        <v>35</v>
      </c>
      <c r="D2198" s="29">
        <v>22</v>
      </c>
      <c r="E2198" s="11">
        <v>0</v>
      </c>
      <c r="F2198" s="20">
        <v>38389.79</v>
      </c>
      <c r="G2198" s="11" t="s">
        <v>11</v>
      </c>
      <c r="H2198" s="11" t="s">
        <v>12</v>
      </c>
      <c r="I2198" s="11" t="s">
        <v>42</v>
      </c>
      <c r="J2198" s="33" t="str">
        <f t="shared" si="68"/>
        <v>22-Aug-1970</v>
      </c>
      <c r="K2198" s="11">
        <f t="shared" si="69"/>
        <v>52</v>
      </c>
    </row>
    <row r="2199" spans="1:11" x14ac:dyDescent="0.25">
      <c r="A2199" s="11" t="s">
        <v>2228</v>
      </c>
      <c r="B2199" s="11">
        <v>1971</v>
      </c>
      <c r="C2199" s="11" t="s">
        <v>30</v>
      </c>
      <c r="D2199" s="29">
        <v>23</v>
      </c>
      <c r="E2199" s="11">
        <v>0</v>
      </c>
      <c r="F2199" s="20">
        <v>38405.26</v>
      </c>
      <c r="G2199" s="11" t="s">
        <v>11</v>
      </c>
      <c r="H2199" s="11" t="s">
        <v>16</v>
      </c>
      <c r="I2199" s="11" t="s">
        <v>42</v>
      </c>
      <c r="J2199" s="33" t="str">
        <f t="shared" si="68"/>
        <v>23-Dec-1971</v>
      </c>
      <c r="K2199" s="11">
        <f t="shared" si="69"/>
        <v>51</v>
      </c>
    </row>
    <row r="2200" spans="1:11" x14ac:dyDescent="0.25">
      <c r="A2200" s="11" t="s">
        <v>2229</v>
      </c>
      <c r="B2200" s="11">
        <v>1986</v>
      </c>
      <c r="C2200" s="11" t="s">
        <v>18</v>
      </c>
      <c r="D2200" s="29">
        <v>21</v>
      </c>
      <c r="E2200" s="11">
        <v>2</v>
      </c>
      <c r="F2200" s="20">
        <v>38415.47</v>
      </c>
      <c r="G2200" s="11" t="s">
        <v>16</v>
      </c>
      <c r="H2200" s="11" t="s">
        <v>11</v>
      </c>
      <c r="I2200" s="11" t="s">
        <v>42</v>
      </c>
      <c r="J2200" s="33" t="str">
        <f t="shared" si="68"/>
        <v>21-Jun-1986</v>
      </c>
      <c r="K2200" s="11">
        <f t="shared" si="69"/>
        <v>36</v>
      </c>
    </row>
    <row r="2201" spans="1:11" x14ac:dyDescent="0.25">
      <c r="A2201" s="11" t="s">
        <v>2230</v>
      </c>
      <c r="B2201" s="11">
        <v>1999</v>
      </c>
      <c r="C2201" s="11" t="s">
        <v>15</v>
      </c>
      <c r="D2201" s="29">
        <v>12</v>
      </c>
      <c r="E2201" s="11">
        <v>2</v>
      </c>
      <c r="F2201" s="20">
        <v>38511.629999999997</v>
      </c>
      <c r="G2201" s="11" t="s">
        <v>11</v>
      </c>
      <c r="H2201" s="11" t="s">
        <v>11</v>
      </c>
      <c r="I2201" s="11" t="s">
        <v>247</v>
      </c>
      <c r="J2201" s="33" t="str">
        <f t="shared" si="68"/>
        <v>12-Nov-1999</v>
      </c>
      <c r="K2201" s="11">
        <f t="shared" si="69"/>
        <v>23</v>
      </c>
    </row>
    <row r="2202" spans="1:11" x14ac:dyDescent="0.25">
      <c r="A2202" s="11" t="s">
        <v>2231</v>
      </c>
      <c r="B2202" s="11">
        <v>1990</v>
      </c>
      <c r="C2202" s="11" t="s">
        <v>10</v>
      </c>
      <c r="D2202" s="29">
        <v>13</v>
      </c>
      <c r="E2202" s="11">
        <v>3</v>
      </c>
      <c r="F2202" s="20">
        <v>38652.089999999997</v>
      </c>
      <c r="G2202" s="11" t="s">
        <v>11</v>
      </c>
      <c r="H2202" s="11" t="s">
        <v>11</v>
      </c>
      <c r="I2202" s="11" t="s">
        <v>42</v>
      </c>
      <c r="J2202" s="33" t="str">
        <f t="shared" si="68"/>
        <v>13-Jul-1990</v>
      </c>
      <c r="K2202" s="11">
        <f t="shared" si="69"/>
        <v>32</v>
      </c>
    </row>
    <row r="2203" spans="1:11" x14ac:dyDescent="0.25">
      <c r="A2203" s="11" t="s">
        <v>2232</v>
      </c>
      <c r="B2203" s="11">
        <v>1986</v>
      </c>
      <c r="C2203" s="11" t="s">
        <v>10</v>
      </c>
      <c r="D2203" s="29">
        <v>20</v>
      </c>
      <c r="E2203" s="11">
        <v>1</v>
      </c>
      <c r="F2203" s="20">
        <v>38709.18</v>
      </c>
      <c r="G2203" s="11" t="s">
        <v>16</v>
      </c>
      <c r="H2203" s="11" t="s">
        <v>12</v>
      </c>
      <c r="I2203" s="11" t="s">
        <v>13</v>
      </c>
      <c r="J2203" s="33" t="str">
        <f t="shared" si="68"/>
        <v>20-Jul-1986</v>
      </c>
      <c r="K2203" s="11">
        <f t="shared" si="69"/>
        <v>36</v>
      </c>
    </row>
    <row r="2204" spans="1:11" x14ac:dyDescent="0.25">
      <c r="A2204" s="11" t="s">
        <v>31</v>
      </c>
      <c r="B2204" s="11">
        <v>1991</v>
      </c>
      <c r="C2204" s="11" t="s">
        <v>15</v>
      </c>
      <c r="D2204" s="29">
        <v>22</v>
      </c>
      <c r="E2204" s="11">
        <v>2</v>
      </c>
      <c r="F2204" s="20">
        <v>38711</v>
      </c>
      <c r="G2204" s="11" t="s">
        <v>16</v>
      </c>
      <c r="H2204" s="11" t="s">
        <v>12</v>
      </c>
      <c r="I2204" s="11" t="s">
        <v>42</v>
      </c>
      <c r="J2204" s="33" t="str">
        <f t="shared" si="68"/>
        <v>22-Nov-1991</v>
      </c>
      <c r="K2204" s="11">
        <f t="shared" si="69"/>
        <v>31</v>
      </c>
    </row>
    <row r="2205" spans="1:11" x14ac:dyDescent="0.25">
      <c r="A2205" s="11" t="s">
        <v>2233</v>
      </c>
      <c r="B2205" s="11">
        <v>1991</v>
      </c>
      <c r="C2205" s="11" t="s">
        <v>15</v>
      </c>
      <c r="D2205" s="29">
        <v>2</v>
      </c>
      <c r="E2205" s="11">
        <v>2</v>
      </c>
      <c r="F2205" s="20">
        <v>38711</v>
      </c>
      <c r="G2205" s="11" t="s">
        <v>11</v>
      </c>
      <c r="H2205" s="11" t="s">
        <v>11</v>
      </c>
      <c r="I2205" s="11" t="s">
        <v>42</v>
      </c>
      <c r="J2205" s="33" t="str">
        <f t="shared" si="68"/>
        <v>02-Nov-1991</v>
      </c>
      <c r="K2205" s="11">
        <f t="shared" si="69"/>
        <v>31</v>
      </c>
    </row>
    <row r="2206" spans="1:11" x14ac:dyDescent="0.25">
      <c r="A2206" s="11" t="s">
        <v>2234</v>
      </c>
      <c r="B2206" s="11">
        <v>1976</v>
      </c>
      <c r="C2206" s="11" t="s">
        <v>18</v>
      </c>
      <c r="D2206" s="29">
        <v>15</v>
      </c>
      <c r="E2206" s="11">
        <v>2</v>
      </c>
      <c r="F2206" s="20">
        <v>38740.120000000003</v>
      </c>
      <c r="G2206" s="11" t="s">
        <v>11</v>
      </c>
      <c r="H2206" s="11" t="s">
        <v>11</v>
      </c>
      <c r="I2206" s="11" t="s">
        <v>23</v>
      </c>
      <c r="J2206" s="33" t="str">
        <f t="shared" si="68"/>
        <v>15-Jun-1976</v>
      </c>
      <c r="K2206" s="11">
        <f t="shared" si="69"/>
        <v>46</v>
      </c>
    </row>
    <row r="2207" spans="1:11" x14ac:dyDescent="0.25">
      <c r="A2207" s="11" t="s">
        <v>2235</v>
      </c>
      <c r="B2207" s="11">
        <v>1991</v>
      </c>
      <c r="C2207" s="11" t="s">
        <v>15</v>
      </c>
      <c r="D2207" s="29">
        <v>8</v>
      </c>
      <c r="E2207" s="11">
        <v>3</v>
      </c>
      <c r="F2207" s="20">
        <v>38746.36</v>
      </c>
      <c r="G2207" s="11" t="s">
        <v>16</v>
      </c>
      <c r="H2207" s="11" t="s">
        <v>11</v>
      </c>
      <c r="I2207" s="11" t="s">
        <v>23</v>
      </c>
      <c r="J2207" s="33" t="str">
        <f t="shared" si="68"/>
        <v>08-Nov-1991</v>
      </c>
      <c r="K2207" s="11">
        <f t="shared" si="69"/>
        <v>31</v>
      </c>
    </row>
    <row r="2208" spans="1:11" x14ac:dyDescent="0.25">
      <c r="A2208" s="11" t="s">
        <v>2236</v>
      </c>
      <c r="B2208" s="11">
        <v>2004</v>
      </c>
      <c r="C2208" s="11" t="s">
        <v>30</v>
      </c>
      <c r="D2208" s="29">
        <v>5</v>
      </c>
      <c r="E2208" s="11">
        <v>0</v>
      </c>
      <c r="F2208" s="20">
        <v>38792.69</v>
      </c>
      <c r="G2208" s="11" t="s">
        <v>11</v>
      </c>
      <c r="H2208" s="11" t="s">
        <v>11</v>
      </c>
      <c r="I2208" s="11" t="s">
        <v>13</v>
      </c>
      <c r="J2208" s="33" t="str">
        <f t="shared" si="68"/>
        <v>05-Dec-2004</v>
      </c>
      <c r="K2208" s="11">
        <f t="shared" si="69"/>
        <v>18</v>
      </c>
    </row>
    <row r="2209" spans="1:11" x14ac:dyDescent="0.25">
      <c r="A2209" s="11" t="s">
        <v>2237</v>
      </c>
      <c r="B2209" s="11">
        <v>1979</v>
      </c>
      <c r="C2209" s="11" t="s">
        <v>30</v>
      </c>
      <c r="D2209" s="29">
        <v>3</v>
      </c>
      <c r="E2209" s="11">
        <v>2</v>
      </c>
      <c r="F2209" s="20">
        <v>38836.980000000003</v>
      </c>
      <c r="G2209" s="11" t="s">
        <v>11</v>
      </c>
      <c r="H2209" s="11" t="s">
        <v>16</v>
      </c>
      <c r="I2209" s="11" t="s">
        <v>42</v>
      </c>
      <c r="J2209" s="33" t="str">
        <f t="shared" si="68"/>
        <v>03-Dec-1979</v>
      </c>
      <c r="K2209" s="11">
        <f t="shared" si="69"/>
        <v>43</v>
      </c>
    </row>
    <row r="2210" spans="1:11" x14ac:dyDescent="0.25">
      <c r="A2210" s="11" t="s">
        <v>2238</v>
      </c>
      <c r="B2210" s="11">
        <v>1964</v>
      </c>
      <c r="C2210" s="11" t="s">
        <v>18</v>
      </c>
      <c r="D2210" s="29">
        <v>6</v>
      </c>
      <c r="E2210" s="11">
        <v>0</v>
      </c>
      <c r="F2210" s="20">
        <v>38869.25</v>
      </c>
      <c r="G2210" s="11" t="s">
        <v>11</v>
      </c>
      <c r="H2210" s="11" t="s">
        <v>11</v>
      </c>
      <c r="I2210" s="11" t="s">
        <v>42</v>
      </c>
      <c r="J2210" s="33" t="str">
        <f t="shared" si="68"/>
        <v>06-Jun-1964</v>
      </c>
      <c r="K2210" s="11">
        <f t="shared" si="69"/>
        <v>59</v>
      </c>
    </row>
    <row r="2211" spans="1:11" x14ac:dyDescent="0.25">
      <c r="A2211" s="11" t="s">
        <v>2239</v>
      </c>
      <c r="B2211" s="11">
        <v>1967</v>
      </c>
      <c r="C2211" s="11" t="s">
        <v>10</v>
      </c>
      <c r="D2211" s="29">
        <v>30</v>
      </c>
      <c r="E2211" s="11">
        <v>0</v>
      </c>
      <c r="F2211" s="20">
        <v>38893.360000000001</v>
      </c>
      <c r="G2211" s="11" t="s">
        <v>16</v>
      </c>
      <c r="H2211" s="11" t="s">
        <v>11</v>
      </c>
      <c r="I2211" s="11" t="s">
        <v>42</v>
      </c>
      <c r="J2211" s="33" t="str">
        <f t="shared" si="68"/>
        <v>30-Jul-1967</v>
      </c>
      <c r="K2211" s="11">
        <f t="shared" si="69"/>
        <v>55</v>
      </c>
    </row>
    <row r="2212" spans="1:11" x14ac:dyDescent="0.25">
      <c r="A2212" s="11" t="s">
        <v>2240</v>
      </c>
      <c r="B2212" s="11">
        <v>1987</v>
      </c>
      <c r="C2212" s="11" t="s">
        <v>18</v>
      </c>
      <c r="D2212" s="29">
        <v>16</v>
      </c>
      <c r="E2212" s="11">
        <v>3</v>
      </c>
      <c r="F2212" s="20">
        <v>38924.04</v>
      </c>
      <c r="G2212" s="11" t="s">
        <v>11</v>
      </c>
      <c r="H2212" s="11" t="s">
        <v>11</v>
      </c>
      <c r="I2212" s="11" t="s">
        <v>42</v>
      </c>
      <c r="J2212" s="33" t="str">
        <f t="shared" si="68"/>
        <v>16-Jun-1987</v>
      </c>
      <c r="K2212" s="11">
        <f t="shared" si="69"/>
        <v>35</v>
      </c>
    </row>
    <row r="2213" spans="1:11" x14ac:dyDescent="0.25">
      <c r="A2213" s="11" t="s">
        <v>2241</v>
      </c>
      <c r="B2213" s="11">
        <v>1976</v>
      </c>
      <c r="C2213" s="11" t="s">
        <v>30</v>
      </c>
      <c r="D2213" s="29">
        <v>15</v>
      </c>
      <c r="E2213" s="11">
        <v>2</v>
      </c>
      <c r="F2213" s="20">
        <v>38932.559999999998</v>
      </c>
      <c r="G2213" s="11" t="s">
        <v>11</v>
      </c>
      <c r="H2213" s="11" t="s">
        <v>12</v>
      </c>
      <c r="I2213" s="11" t="s">
        <v>42</v>
      </c>
      <c r="J2213" s="33" t="str">
        <f t="shared" si="68"/>
        <v>15-Dec-1976</v>
      </c>
      <c r="K2213" s="11">
        <f t="shared" si="69"/>
        <v>46</v>
      </c>
    </row>
    <row r="2214" spans="1:11" x14ac:dyDescent="0.25">
      <c r="A2214" s="11" t="s">
        <v>2242</v>
      </c>
      <c r="B2214" s="11">
        <v>1980</v>
      </c>
      <c r="C2214" s="11" t="s">
        <v>20</v>
      </c>
      <c r="D2214" s="29">
        <v>24</v>
      </c>
      <c r="E2214" s="11">
        <v>2</v>
      </c>
      <c r="F2214" s="20">
        <v>38947.43</v>
      </c>
      <c r="G2214" s="11" t="s">
        <v>11</v>
      </c>
      <c r="H2214" s="11" t="s">
        <v>12</v>
      </c>
      <c r="I2214" s="11" t="s">
        <v>42</v>
      </c>
      <c r="J2214" s="33" t="str">
        <f t="shared" si="68"/>
        <v>24-Sep-1980</v>
      </c>
      <c r="K2214" s="11">
        <f t="shared" si="69"/>
        <v>42</v>
      </c>
    </row>
    <row r="2215" spans="1:11" x14ac:dyDescent="0.25">
      <c r="A2215" s="11" t="s">
        <v>2243</v>
      </c>
      <c r="B2215" s="11">
        <v>1978</v>
      </c>
      <c r="C2215" s="11" t="s">
        <v>37</v>
      </c>
      <c r="D2215" s="29">
        <v>12</v>
      </c>
      <c r="E2215" s="11">
        <v>2</v>
      </c>
      <c r="F2215" s="20">
        <v>38998.550000000003</v>
      </c>
      <c r="G2215" s="11" t="s">
        <v>16</v>
      </c>
      <c r="H2215" s="11" t="s">
        <v>16</v>
      </c>
      <c r="I2215" s="11" t="s">
        <v>42</v>
      </c>
      <c r="J2215" s="33" t="str">
        <f t="shared" si="68"/>
        <v>12-Oct-1978</v>
      </c>
      <c r="K2215" s="11">
        <f t="shared" si="69"/>
        <v>44</v>
      </c>
    </row>
    <row r="2216" spans="1:11" x14ac:dyDescent="0.25">
      <c r="A2216" s="11" t="s">
        <v>2244</v>
      </c>
      <c r="B2216" s="11">
        <v>1985</v>
      </c>
      <c r="C2216" s="11" t="s">
        <v>20</v>
      </c>
      <c r="D2216" s="29">
        <v>20</v>
      </c>
      <c r="E2216" s="11">
        <v>1</v>
      </c>
      <c r="F2216" s="20">
        <v>39047.29</v>
      </c>
      <c r="G2216" s="11" t="s">
        <v>16</v>
      </c>
      <c r="H2216" s="11" t="s">
        <v>12</v>
      </c>
      <c r="I2216" s="11" t="s">
        <v>356</v>
      </c>
      <c r="J2216" s="33" t="str">
        <f t="shared" si="68"/>
        <v>20-Sep-1985</v>
      </c>
      <c r="K2216" s="11">
        <f t="shared" si="69"/>
        <v>37</v>
      </c>
    </row>
    <row r="2217" spans="1:11" x14ac:dyDescent="0.25">
      <c r="A2217" s="11" t="s">
        <v>2245</v>
      </c>
      <c r="B2217" s="11">
        <v>1982</v>
      </c>
      <c r="C2217" s="11" t="s">
        <v>35</v>
      </c>
      <c r="D2217" s="29">
        <v>4</v>
      </c>
      <c r="E2217" s="11">
        <v>1</v>
      </c>
      <c r="F2217" s="20">
        <v>39125.33</v>
      </c>
      <c r="G2217" s="11" t="s">
        <v>16</v>
      </c>
      <c r="H2217" s="11" t="s">
        <v>16</v>
      </c>
      <c r="I2217" s="11" t="s">
        <v>168</v>
      </c>
      <c r="J2217" s="33" t="str">
        <f t="shared" si="68"/>
        <v>04-Aug-1982</v>
      </c>
      <c r="K2217" s="11">
        <f t="shared" si="69"/>
        <v>40</v>
      </c>
    </row>
    <row r="2218" spans="1:11" x14ac:dyDescent="0.25">
      <c r="A2218" s="11" t="s">
        <v>2246</v>
      </c>
      <c r="B2218" s="11">
        <v>1962</v>
      </c>
      <c r="C2218" s="11" t="s">
        <v>10</v>
      </c>
      <c r="D2218" s="29">
        <v>7</v>
      </c>
      <c r="E2218" s="11">
        <v>0</v>
      </c>
      <c r="F2218" s="20">
        <v>39221.120000000003</v>
      </c>
      <c r="G2218" s="11" t="s">
        <v>11</v>
      </c>
      <c r="H2218" s="11" t="s">
        <v>16</v>
      </c>
      <c r="I2218" s="11" t="s">
        <v>42</v>
      </c>
      <c r="J2218" s="33" t="str">
        <f t="shared" si="68"/>
        <v>07-Jul-1962</v>
      </c>
      <c r="K2218" s="11">
        <f t="shared" si="69"/>
        <v>60</v>
      </c>
    </row>
    <row r="2219" spans="1:11" x14ac:dyDescent="0.25">
      <c r="A2219" s="11" t="s">
        <v>2247</v>
      </c>
      <c r="B2219" s="11">
        <v>1992</v>
      </c>
      <c r="C2219" s="11" t="s">
        <v>15</v>
      </c>
      <c r="D2219" s="29">
        <v>30</v>
      </c>
      <c r="E2219" s="11">
        <v>2</v>
      </c>
      <c r="F2219" s="20">
        <v>39241.440000000002</v>
      </c>
      <c r="G2219" s="11" t="s">
        <v>16</v>
      </c>
      <c r="H2219" s="11" t="s">
        <v>12</v>
      </c>
      <c r="I2219" s="11" t="s">
        <v>42</v>
      </c>
      <c r="J2219" s="33" t="str">
        <f t="shared" si="68"/>
        <v>30-Nov-1992</v>
      </c>
      <c r="K2219" s="11">
        <f t="shared" si="69"/>
        <v>30</v>
      </c>
    </row>
    <row r="2220" spans="1:11" x14ac:dyDescent="0.25">
      <c r="A2220" s="11" t="s">
        <v>2248</v>
      </c>
      <c r="B2220" s="11">
        <v>1982</v>
      </c>
      <c r="C2220" s="11" t="s">
        <v>35</v>
      </c>
      <c r="D2220" s="29">
        <v>16</v>
      </c>
      <c r="E2220" s="11">
        <v>3</v>
      </c>
      <c r="F2220" s="20">
        <v>39315.279999999999</v>
      </c>
      <c r="G2220" s="11" t="s">
        <v>11</v>
      </c>
      <c r="H2220" s="11" t="s">
        <v>12</v>
      </c>
      <c r="I2220" s="11" t="s">
        <v>42</v>
      </c>
      <c r="J2220" s="33" t="str">
        <f t="shared" si="68"/>
        <v>16-Aug-1982</v>
      </c>
      <c r="K2220" s="11">
        <f t="shared" si="69"/>
        <v>40</v>
      </c>
    </row>
    <row r="2221" spans="1:11" x14ac:dyDescent="0.25">
      <c r="A2221" s="11" t="s">
        <v>2249</v>
      </c>
      <c r="B2221" s="11">
        <v>1978</v>
      </c>
      <c r="C2221" s="11" t="s">
        <v>35</v>
      </c>
      <c r="D2221" s="29">
        <v>5</v>
      </c>
      <c r="E2221" s="11">
        <v>2</v>
      </c>
      <c r="F2221" s="20">
        <v>39352.6</v>
      </c>
      <c r="G2221" s="11" t="s">
        <v>11</v>
      </c>
      <c r="H2221" s="11" t="s">
        <v>12</v>
      </c>
      <c r="I2221" s="11" t="s">
        <v>42</v>
      </c>
      <c r="J2221" s="33" t="str">
        <f t="shared" si="68"/>
        <v>05-Aug-1978</v>
      </c>
      <c r="K2221" s="11">
        <f t="shared" si="69"/>
        <v>44</v>
      </c>
    </row>
    <row r="2222" spans="1:11" x14ac:dyDescent="0.25">
      <c r="A2222" s="11" t="s">
        <v>2250</v>
      </c>
      <c r="B2222" s="11">
        <v>1966</v>
      </c>
      <c r="C2222" s="11" t="s">
        <v>18</v>
      </c>
      <c r="D2222" s="29">
        <v>24</v>
      </c>
      <c r="E2222" s="11">
        <v>0</v>
      </c>
      <c r="F2222" s="20">
        <v>39396.86</v>
      </c>
      <c r="G2222" s="11" t="s">
        <v>11</v>
      </c>
      <c r="H2222" s="11" t="s">
        <v>11</v>
      </c>
      <c r="I2222" s="11" t="s">
        <v>42</v>
      </c>
      <c r="J2222" s="33" t="str">
        <f t="shared" si="68"/>
        <v>24-Jun-1966</v>
      </c>
      <c r="K2222" s="11">
        <f t="shared" si="69"/>
        <v>56</v>
      </c>
    </row>
    <row r="2223" spans="1:11" x14ac:dyDescent="0.25">
      <c r="A2223" s="11" t="s">
        <v>2251</v>
      </c>
      <c r="B2223" s="11">
        <v>1978</v>
      </c>
      <c r="C2223" s="11" t="s">
        <v>10</v>
      </c>
      <c r="D2223" s="29">
        <v>12</v>
      </c>
      <c r="E2223" s="11">
        <v>1</v>
      </c>
      <c r="F2223" s="20">
        <v>39556.49</v>
      </c>
      <c r="G2223" s="11" t="s">
        <v>16</v>
      </c>
      <c r="H2223" s="11" t="s">
        <v>11</v>
      </c>
      <c r="I2223" s="11" t="s">
        <v>164</v>
      </c>
      <c r="J2223" s="33" t="str">
        <f t="shared" si="68"/>
        <v>12-Jul-1978</v>
      </c>
      <c r="K2223" s="11">
        <f t="shared" si="69"/>
        <v>44</v>
      </c>
    </row>
    <row r="2224" spans="1:11" x14ac:dyDescent="0.25">
      <c r="A2224" s="11" t="s">
        <v>2252</v>
      </c>
      <c r="B2224" s="11">
        <v>1981</v>
      </c>
      <c r="C2224" s="11" t="s">
        <v>10</v>
      </c>
      <c r="D2224" s="29">
        <v>5</v>
      </c>
      <c r="E2224" s="11">
        <v>3</v>
      </c>
      <c r="F2224" s="20">
        <v>39597.410000000003</v>
      </c>
      <c r="G2224" s="11" t="s">
        <v>16</v>
      </c>
      <c r="H2224" s="11" t="s">
        <v>11</v>
      </c>
      <c r="I2224" s="11" t="s">
        <v>356</v>
      </c>
      <c r="J2224" s="33" t="str">
        <f t="shared" si="68"/>
        <v>05-Jul-1981</v>
      </c>
      <c r="K2224" s="11">
        <f t="shared" si="69"/>
        <v>41</v>
      </c>
    </row>
    <row r="2225" spans="1:11" x14ac:dyDescent="0.25">
      <c r="A2225" s="11" t="s">
        <v>2253</v>
      </c>
      <c r="B2225" s="11">
        <v>1995</v>
      </c>
      <c r="C2225" s="11" t="s">
        <v>35</v>
      </c>
      <c r="D2225" s="29">
        <v>7</v>
      </c>
      <c r="E2225" s="11">
        <v>0</v>
      </c>
      <c r="F2225" s="20">
        <v>39611.760000000002</v>
      </c>
      <c r="G2225" s="11" t="s">
        <v>16</v>
      </c>
      <c r="H2225" s="11" t="s">
        <v>12</v>
      </c>
      <c r="I2225" s="11" t="s">
        <v>13</v>
      </c>
      <c r="J2225" s="33" t="str">
        <f t="shared" si="68"/>
        <v>07-Aug-1995</v>
      </c>
      <c r="K2225" s="11">
        <f t="shared" si="69"/>
        <v>27</v>
      </c>
    </row>
    <row r="2226" spans="1:11" x14ac:dyDescent="0.25">
      <c r="A2226" s="11" t="s">
        <v>2254</v>
      </c>
      <c r="B2226" s="11">
        <v>1977</v>
      </c>
      <c r="C2226" s="11" t="s">
        <v>30</v>
      </c>
      <c r="D2226" s="29">
        <v>17</v>
      </c>
      <c r="E2226" s="11">
        <v>2</v>
      </c>
      <c r="F2226" s="20">
        <v>39670.44</v>
      </c>
      <c r="G2226" s="11" t="s">
        <v>11</v>
      </c>
      <c r="H2226" s="11" t="s">
        <v>16</v>
      </c>
      <c r="I2226" s="11" t="s">
        <v>23</v>
      </c>
      <c r="J2226" s="33" t="str">
        <f t="shared" si="68"/>
        <v>17-Dec-1977</v>
      </c>
      <c r="K2226" s="11">
        <f t="shared" si="69"/>
        <v>45</v>
      </c>
    </row>
    <row r="2227" spans="1:11" x14ac:dyDescent="0.25">
      <c r="A2227" s="11" t="s">
        <v>2255</v>
      </c>
      <c r="B2227" s="11">
        <v>1968</v>
      </c>
      <c r="C2227" s="11" t="s">
        <v>20</v>
      </c>
      <c r="D2227" s="29">
        <v>29</v>
      </c>
      <c r="E2227" s="11">
        <v>0</v>
      </c>
      <c r="F2227" s="20">
        <v>39721.93</v>
      </c>
      <c r="G2227" s="11" t="s">
        <v>11</v>
      </c>
      <c r="H2227" s="11" t="s">
        <v>11</v>
      </c>
      <c r="I2227" s="11" t="s">
        <v>42</v>
      </c>
      <c r="J2227" s="33" t="str">
        <f t="shared" si="68"/>
        <v>29-Sep-1968</v>
      </c>
      <c r="K2227" s="11">
        <f t="shared" si="69"/>
        <v>54</v>
      </c>
    </row>
    <row r="2228" spans="1:11" x14ac:dyDescent="0.25">
      <c r="A2228" s="11" t="s">
        <v>2256</v>
      </c>
      <c r="B2228" s="11">
        <v>2003</v>
      </c>
      <c r="C2228" s="11" t="s">
        <v>10</v>
      </c>
      <c r="D2228" s="29">
        <v>16</v>
      </c>
      <c r="E2228" s="11">
        <v>0</v>
      </c>
      <c r="F2228" s="20">
        <v>39722.75</v>
      </c>
      <c r="G2228" s="11" t="s">
        <v>16</v>
      </c>
      <c r="H2228" s="11" t="s">
        <v>16</v>
      </c>
      <c r="I2228" s="11" t="s">
        <v>13</v>
      </c>
      <c r="J2228" s="33" t="str">
        <f t="shared" si="68"/>
        <v>16-Jul-2003</v>
      </c>
      <c r="K2228" s="11">
        <f t="shared" si="69"/>
        <v>19</v>
      </c>
    </row>
    <row r="2229" spans="1:11" x14ac:dyDescent="0.25">
      <c r="A2229" s="11" t="s">
        <v>2257</v>
      </c>
      <c r="B2229" s="11">
        <v>1977</v>
      </c>
      <c r="C2229" s="11" t="s">
        <v>35</v>
      </c>
      <c r="D2229" s="29">
        <v>12</v>
      </c>
      <c r="E2229" s="11">
        <v>1</v>
      </c>
      <c r="F2229" s="20">
        <v>39725.519999999997</v>
      </c>
      <c r="G2229" s="11" t="s">
        <v>11</v>
      </c>
      <c r="H2229" s="11" t="s">
        <v>16</v>
      </c>
      <c r="I2229" s="11" t="s">
        <v>23</v>
      </c>
      <c r="J2229" s="33" t="str">
        <f t="shared" si="68"/>
        <v>12-Aug-1977</v>
      </c>
      <c r="K2229" s="11">
        <f t="shared" si="69"/>
        <v>45</v>
      </c>
    </row>
    <row r="2230" spans="1:11" x14ac:dyDescent="0.25">
      <c r="A2230" s="11" t="s">
        <v>2258</v>
      </c>
      <c r="B2230" s="11">
        <v>1973</v>
      </c>
      <c r="C2230" s="11" t="s">
        <v>30</v>
      </c>
      <c r="D2230" s="29">
        <v>17</v>
      </c>
      <c r="E2230" s="11">
        <v>0</v>
      </c>
      <c r="F2230" s="20">
        <v>39727.61</v>
      </c>
      <c r="G2230" s="11" t="s">
        <v>16</v>
      </c>
      <c r="H2230" s="11" t="s">
        <v>11</v>
      </c>
      <c r="I2230" s="11" t="s">
        <v>42</v>
      </c>
      <c r="J2230" s="33" t="str">
        <f t="shared" si="68"/>
        <v>17-Dec-1973</v>
      </c>
      <c r="K2230" s="11">
        <f t="shared" si="69"/>
        <v>49</v>
      </c>
    </row>
    <row r="2231" spans="1:11" x14ac:dyDescent="0.25">
      <c r="A2231" s="11" t="s">
        <v>2259</v>
      </c>
      <c r="B2231" s="11">
        <v>1987</v>
      </c>
      <c r="C2231" s="11" t="s">
        <v>10</v>
      </c>
      <c r="D2231" s="29">
        <v>24</v>
      </c>
      <c r="E2231" s="11">
        <v>1</v>
      </c>
      <c r="F2231" s="20">
        <v>39774.28</v>
      </c>
      <c r="G2231" s="11" t="s">
        <v>16</v>
      </c>
      <c r="H2231" s="11" t="s">
        <v>16</v>
      </c>
      <c r="I2231" s="11" t="s">
        <v>276</v>
      </c>
      <c r="J2231" s="33" t="str">
        <f t="shared" si="68"/>
        <v>24-Jul-1987</v>
      </c>
      <c r="K2231" s="11">
        <f t="shared" si="69"/>
        <v>35</v>
      </c>
    </row>
    <row r="2232" spans="1:11" x14ac:dyDescent="0.25">
      <c r="A2232" s="11" t="s">
        <v>2260</v>
      </c>
      <c r="B2232" s="11">
        <v>1985</v>
      </c>
      <c r="C2232" s="11" t="s">
        <v>10</v>
      </c>
      <c r="D2232" s="29">
        <v>17</v>
      </c>
      <c r="E2232" s="11">
        <v>2</v>
      </c>
      <c r="F2232" s="20">
        <v>39836.519999999997</v>
      </c>
      <c r="G2232" s="11" t="s">
        <v>11</v>
      </c>
      <c r="H2232" s="11" t="s">
        <v>16</v>
      </c>
      <c r="I2232" s="11" t="s">
        <v>42</v>
      </c>
      <c r="J2232" s="33" t="str">
        <f t="shared" si="68"/>
        <v>17-Jul-1985</v>
      </c>
      <c r="K2232" s="11">
        <f t="shared" si="69"/>
        <v>37</v>
      </c>
    </row>
    <row r="2233" spans="1:11" x14ac:dyDescent="0.25">
      <c r="A2233" s="11" t="s">
        <v>2261</v>
      </c>
      <c r="B2233" s="11">
        <v>1983</v>
      </c>
      <c r="C2233" s="11" t="s">
        <v>18</v>
      </c>
      <c r="D2233" s="29">
        <v>1</v>
      </c>
      <c r="E2233" s="11">
        <v>3</v>
      </c>
      <c r="F2233" s="20">
        <v>39865.699999999997</v>
      </c>
      <c r="G2233" s="11" t="s">
        <v>11</v>
      </c>
      <c r="H2233" s="11" t="s">
        <v>11</v>
      </c>
      <c r="I2233" s="11" t="s">
        <v>42</v>
      </c>
      <c r="J2233" s="33" t="str">
        <f t="shared" si="68"/>
        <v>01-Jun-1983</v>
      </c>
      <c r="K2233" s="11">
        <f t="shared" si="69"/>
        <v>40</v>
      </c>
    </row>
    <row r="2234" spans="1:11" x14ac:dyDescent="0.25">
      <c r="A2234" s="11" t="s">
        <v>2262</v>
      </c>
      <c r="B2234" s="11">
        <v>1985</v>
      </c>
      <c r="C2234" s="11" t="s">
        <v>35</v>
      </c>
      <c r="D2234" s="29">
        <v>22</v>
      </c>
      <c r="E2234" s="11">
        <v>1</v>
      </c>
      <c r="F2234" s="20">
        <v>39871.699999999997</v>
      </c>
      <c r="G2234" s="11" t="s">
        <v>16</v>
      </c>
      <c r="H2234" s="11" t="s">
        <v>11</v>
      </c>
      <c r="I2234" s="11" t="s">
        <v>13</v>
      </c>
      <c r="J2234" s="33" t="str">
        <f t="shared" si="68"/>
        <v>22-Aug-1985</v>
      </c>
      <c r="K2234" s="11">
        <f t="shared" si="69"/>
        <v>37</v>
      </c>
    </row>
    <row r="2235" spans="1:11" x14ac:dyDescent="0.25">
      <c r="A2235" s="11" t="s">
        <v>2263</v>
      </c>
      <c r="B2235" s="11">
        <v>1975</v>
      </c>
      <c r="C2235" s="11" t="s">
        <v>30</v>
      </c>
      <c r="D2235" s="29">
        <v>2</v>
      </c>
      <c r="E2235" s="11">
        <v>1</v>
      </c>
      <c r="F2235" s="20">
        <v>39963.120000000003</v>
      </c>
      <c r="G2235" s="11" t="s">
        <v>11</v>
      </c>
      <c r="H2235" s="11" t="s">
        <v>11</v>
      </c>
      <c r="I2235" s="11" t="s">
        <v>42</v>
      </c>
      <c r="J2235" s="33" t="str">
        <f t="shared" si="68"/>
        <v>02-Dec-1975</v>
      </c>
      <c r="K2235" s="11">
        <f t="shared" si="69"/>
        <v>47</v>
      </c>
    </row>
    <row r="2236" spans="1:11" x14ac:dyDescent="0.25">
      <c r="A2236" s="11" t="s">
        <v>2264</v>
      </c>
      <c r="B2236" s="11">
        <v>1987</v>
      </c>
      <c r="C2236" s="11" t="s">
        <v>35</v>
      </c>
      <c r="D2236" s="29">
        <v>8</v>
      </c>
      <c r="E2236" s="11">
        <v>3</v>
      </c>
      <c r="F2236" s="20">
        <v>39983.43</v>
      </c>
      <c r="G2236" s="11" t="s">
        <v>11</v>
      </c>
      <c r="H2236" s="11" t="s">
        <v>12</v>
      </c>
      <c r="I2236" s="11" t="s">
        <v>23</v>
      </c>
      <c r="J2236" s="33" t="str">
        <f t="shared" si="68"/>
        <v>08-Aug-1987</v>
      </c>
      <c r="K2236" s="11">
        <f t="shared" si="69"/>
        <v>35</v>
      </c>
    </row>
    <row r="2237" spans="1:11" x14ac:dyDescent="0.25">
      <c r="A2237" s="11" t="s">
        <v>2265</v>
      </c>
      <c r="B2237" s="11">
        <v>1982</v>
      </c>
      <c r="C2237" s="11" t="s">
        <v>30</v>
      </c>
      <c r="D2237" s="29">
        <v>25</v>
      </c>
      <c r="E2237" s="11">
        <v>2</v>
      </c>
      <c r="F2237" s="20">
        <v>40003.33</v>
      </c>
      <c r="G2237" s="11" t="s">
        <v>16</v>
      </c>
      <c r="H2237" s="11" t="s">
        <v>16</v>
      </c>
      <c r="I2237" s="11" t="s">
        <v>23</v>
      </c>
      <c r="J2237" s="33" t="str">
        <f t="shared" si="68"/>
        <v>25-Dec-1982</v>
      </c>
      <c r="K2237" s="11">
        <f t="shared" si="69"/>
        <v>40</v>
      </c>
    </row>
    <row r="2238" spans="1:11" x14ac:dyDescent="0.25">
      <c r="A2238" s="11" t="s">
        <v>2266</v>
      </c>
      <c r="B2238" s="11">
        <v>1978</v>
      </c>
      <c r="C2238" s="11" t="s">
        <v>30</v>
      </c>
      <c r="D2238" s="29">
        <v>20</v>
      </c>
      <c r="E2238" s="11">
        <v>2</v>
      </c>
      <c r="F2238" s="20">
        <v>40054.730000000003</v>
      </c>
      <c r="G2238" s="11" t="s">
        <v>16</v>
      </c>
      <c r="H2238" s="11" t="s">
        <v>12</v>
      </c>
      <c r="I2238" s="11" t="s">
        <v>42</v>
      </c>
      <c r="J2238" s="33" t="str">
        <f t="shared" si="68"/>
        <v>20-Dec-1978</v>
      </c>
      <c r="K2238" s="11">
        <f t="shared" si="69"/>
        <v>44</v>
      </c>
    </row>
    <row r="2239" spans="1:11" x14ac:dyDescent="0.25">
      <c r="A2239" s="11" t="s">
        <v>2267</v>
      </c>
      <c r="B2239" s="11">
        <v>1966</v>
      </c>
      <c r="C2239" s="11" t="s">
        <v>35</v>
      </c>
      <c r="D2239" s="29">
        <v>12</v>
      </c>
      <c r="E2239" s="11">
        <v>0</v>
      </c>
      <c r="F2239" s="20">
        <v>40069.440000000002</v>
      </c>
      <c r="G2239" s="11" t="s">
        <v>16</v>
      </c>
      <c r="H2239" s="11" t="s">
        <v>12</v>
      </c>
      <c r="I2239" s="11" t="s">
        <v>42</v>
      </c>
      <c r="J2239" s="33" t="str">
        <f t="shared" si="68"/>
        <v>12-Aug-1966</v>
      </c>
      <c r="K2239" s="11">
        <f t="shared" si="69"/>
        <v>56</v>
      </c>
    </row>
    <row r="2240" spans="1:11" x14ac:dyDescent="0.25">
      <c r="A2240" s="11" t="s">
        <v>2268</v>
      </c>
      <c r="B2240" s="11">
        <v>1983</v>
      </c>
      <c r="C2240" s="11" t="s">
        <v>37</v>
      </c>
      <c r="D2240" s="29">
        <v>14</v>
      </c>
      <c r="E2240" s="11">
        <v>2</v>
      </c>
      <c r="F2240" s="20">
        <v>40103.89</v>
      </c>
      <c r="G2240" s="11" t="s">
        <v>16</v>
      </c>
      <c r="H2240" s="11" t="s">
        <v>11</v>
      </c>
      <c r="I2240" s="11" t="s">
        <v>42</v>
      </c>
      <c r="J2240" s="33" t="str">
        <f t="shared" si="68"/>
        <v>14-Oct-1983</v>
      </c>
      <c r="K2240" s="11">
        <f t="shared" si="69"/>
        <v>39</v>
      </c>
    </row>
    <row r="2241" spans="1:11" x14ac:dyDescent="0.25">
      <c r="A2241" s="11" t="s">
        <v>2269</v>
      </c>
      <c r="B2241" s="11">
        <v>1985</v>
      </c>
      <c r="C2241" s="11" t="s">
        <v>37</v>
      </c>
      <c r="D2241" s="29">
        <v>21</v>
      </c>
      <c r="E2241" s="11">
        <v>4</v>
      </c>
      <c r="F2241" s="20">
        <v>40182.25</v>
      </c>
      <c r="G2241" s="11" t="s">
        <v>16</v>
      </c>
      <c r="H2241" s="11" t="s">
        <v>11</v>
      </c>
      <c r="I2241" s="11" t="s">
        <v>42</v>
      </c>
      <c r="J2241" s="33" t="str">
        <f t="shared" si="68"/>
        <v>21-Oct-1985</v>
      </c>
      <c r="K2241" s="11">
        <f t="shared" si="69"/>
        <v>37</v>
      </c>
    </row>
    <row r="2242" spans="1:11" x14ac:dyDescent="0.25">
      <c r="A2242" s="11" t="s">
        <v>2270</v>
      </c>
      <c r="B2242" s="11">
        <v>1979</v>
      </c>
      <c r="C2242" s="11" t="s">
        <v>35</v>
      </c>
      <c r="D2242" s="29">
        <v>18</v>
      </c>
      <c r="E2242" s="11">
        <v>2</v>
      </c>
      <c r="F2242" s="20">
        <v>40204.83</v>
      </c>
      <c r="G2242" s="11" t="s">
        <v>16</v>
      </c>
      <c r="H2242" s="11" t="s">
        <v>12</v>
      </c>
      <c r="I2242" s="11" t="s">
        <v>23</v>
      </c>
      <c r="J2242" s="33" t="str">
        <f t="shared" ref="J2242:J2305" si="70">TEXT(CONCATENATE(D2242,C2242,B2242,),"DD-MMM-YYYY")</f>
        <v>18-Aug-1979</v>
      </c>
      <c r="K2242" s="11">
        <f t="shared" si="69"/>
        <v>43</v>
      </c>
    </row>
    <row r="2243" spans="1:11" x14ac:dyDescent="0.25">
      <c r="A2243" s="11" t="s">
        <v>2271</v>
      </c>
      <c r="B2243" s="11">
        <v>1981</v>
      </c>
      <c r="C2243" s="11" t="s">
        <v>10</v>
      </c>
      <c r="D2243" s="29">
        <v>28</v>
      </c>
      <c r="E2243" s="11">
        <v>1</v>
      </c>
      <c r="F2243" s="20">
        <v>40208.559999999998</v>
      </c>
      <c r="G2243" s="11" t="s">
        <v>16</v>
      </c>
      <c r="H2243" s="11" t="s">
        <v>11</v>
      </c>
      <c r="I2243" s="11" t="s">
        <v>42</v>
      </c>
      <c r="J2243" s="33" t="str">
        <f t="shared" si="70"/>
        <v>28-Jul-1981</v>
      </c>
      <c r="K2243" s="11">
        <f t="shared" ref="K2243:K2306" si="71">DATEDIF(J2243, "2023-06-08", "Y")</f>
        <v>41</v>
      </c>
    </row>
    <row r="2244" spans="1:11" x14ac:dyDescent="0.25">
      <c r="A2244" s="11" t="s">
        <v>2272</v>
      </c>
      <c r="B2244" s="11">
        <v>1981</v>
      </c>
      <c r="C2244" s="11" t="s">
        <v>37</v>
      </c>
      <c r="D2244" s="29">
        <v>4</v>
      </c>
      <c r="E2244" s="11">
        <v>1</v>
      </c>
      <c r="F2244" s="20">
        <v>40273.65</v>
      </c>
      <c r="G2244" s="11" t="s">
        <v>16</v>
      </c>
      <c r="H2244" s="11" t="s">
        <v>12</v>
      </c>
      <c r="I2244" s="11" t="s">
        <v>13</v>
      </c>
      <c r="J2244" s="33" t="str">
        <f t="shared" si="70"/>
        <v>04-Oct-1981</v>
      </c>
      <c r="K2244" s="11">
        <f t="shared" si="71"/>
        <v>41</v>
      </c>
    </row>
    <row r="2245" spans="1:11" x14ac:dyDescent="0.25">
      <c r="A2245" s="11" t="s">
        <v>2273</v>
      </c>
      <c r="B2245" s="11">
        <v>1977</v>
      </c>
      <c r="C2245" s="11" t="s">
        <v>18</v>
      </c>
      <c r="D2245" s="29">
        <v>27</v>
      </c>
      <c r="E2245" s="11">
        <v>2</v>
      </c>
      <c r="F2245" s="20">
        <v>40284.379999999997</v>
      </c>
      <c r="G2245" s="11" t="s">
        <v>16</v>
      </c>
      <c r="H2245" s="11" t="s">
        <v>12</v>
      </c>
      <c r="I2245" s="11" t="s">
        <v>23</v>
      </c>
      <c r="J2245" s="33" t="str">
        <f t="shared" si="70"/>
        <v>27-Jun-1977</v>
      </c>
      <c r="K2245" s="11">
        <f t="shared" si="71"/>
        <v>45</v>
      </c>
    </row>
    <row r="2246" spans="1:11" x14ac:dyDescent="0.25">
      <c r="A2246" s="11" t="s">
        <v>2274</v>
      </c>
      <c r="B2246" s="11">
        <v>1962</v>
      </c>
      <c r="C2246" s="11" t="s">
        <v>20</v>
      </c>
      <c r="D2246" s="29">
        <v>4</v>
      </c>
      <c r="E2246" s="11">
        <v>0</v>
      </c>
      <c r="F2246" s="20">
        <v>40309.93</v>
      </c>
      <c r="G2246" s="11" t="s">
        <v>16</v>
      </c>
      <c r="H2246" s="11" t="s">
        <v>12</v>
      </c>
      <c r="I2246" s="11" t="s">
        <v>42</v>
      </c>
      <c r="J2246" s="33" t="str">
        <f t="shared" si="70"/>
        <v>04-Sep-1962</v>
      </c>
      <c r="K2246" s="11">
        <f t="shared" si="71"/>
        <v>60</v>
      </c>
    </row>
    <row r="2247" spans="1:11" x14ac:dyDescent="0.25">
      <c r="A2247" s="11" t="s">
        <v>2275</v>
      </c>
      <c r="B2247" s="11">
        <v>1966</v>
      </c>
      <c r="C2247" s="11" t="s">
        <v>35</v>
      </c>
      <c r="D2247" s="29">
        <v>12</v>
      </c>
      <c r="E2247" s="11">
        <v>0</v>
      </c>
      <c r="F2247" s="20">
        <v>40373.74</v>
      </c>
      <c r="G2247" s="11" t="s">
        <v>16</v>
      </c>
      <c r="H2247" s="11" t="s">
        <v>12</v>
      </c>
      <c r="I2247" s="11" t="s">
        <v>42</v>
      </c>
      <c r="J2247" s="33" t="str">
        <f t="shared" si="70"/>
        <v>12-Aug-1966</v>
      </c>
      <c r="K2247" s="11">
        <f t="shared" si="71"/>
        <v>56</v>
      </c>
    </row>
    <row r="2248" spans="1:11" x14ac:dyDescent="0.25">
      <c r="A2248" s="11" t="s">
        <v>2276</v>
      </c>
      <c r="B2248" s="11">
        <v>1985</v>
      </c>
      <c r="C2248" s="11" t="s">
        <v>15</v>
      </c>
      <c r="D2248" s="29">
        <v>3</v>
      </c>
      <c r="E2248" s="11">
        <v>0</v>
      </c>
      <c r="F2248" s="20">
        <v>40419.019999999997</v>
      </c>
      <c r="G2248" s="11" t="s">
        <v>16</v>
      </c>
      <c r="H2248" s="11" t="s">
        <v>11</v>
      </c>
      <c r="I2248" s="11" t="s">
        <v>13</v>
      </c>
      <c r="J2248" s="33" t="str">
        <f t="shared" si="70"/>
        <v>03-Nov-1985</v>
      </c>
      <c r="K2248" s="11">
        <f t="shared" si="71"/>
        <v>37</v>
      </c>
    </row>
    <row r="2249" spans="1:11" x14ac:dyDescent="0.25">
      <c r="A2249" s="11" t="s">
        <v>2277</v>
      </c>
      <c r="B2249" s="11">
        <v>1975</v>
      </c>
      <c r="C2249" s="11" t="s">
        <v>10</v>
      </c>
      <c r="D2249" s="29">
        <v>10</v>
      </c>
      <c r="E2249" s="11">
        <v>1</v>
      </c>
      <c r="F2249" s="20">
        <v>40590.550000000003</v>
      </c>
      <c r="G2249" s="11" t="s">
        <v>16</v>
      </c>
      <c r="H2249" s="11" t="s">
        <v>12</v>
      </c>
      <c r="I2249" s="11" t="s">
        <v>23</v>
      </c>
      <c r="J2249" s="33" t="str">
        <f t="shared" si="70"/>
        <v>10-Jul-1975</v>
      </c>
      <c r="K2249" s="11">
        <f t="shared" si="71"/>
        <v>47</v>
      </c>
    </row>
    <row r="2250" spans="1:11" x14ac:dyDescent="0.25">
      <c r="A2250" s="11" t="s">
        <v>2278</v>
      </c>
      <c r="B2250" s="11">
        <v>1970</v>
      </c>
      <c r="C2250" s="11" t="s">
        <v>20</v>
      </c>
      <c r="D2250" s="29">
        <v>25</v>
      </c>
      <c r="E2250" s="11">
        <v>0</v>
      </c>
      <c r="F2250" s="20">
        <v>40692.910000000003</v>
      </c>
      <c r="G2250" s="11" t="s">
        <v>16</v>
      </c>
      <c r="H2250" s="11" t="s">
        <v>16</v>
      </c>
      <c r="I2250" s="11" t="s">
        <v>42</v>
      </c>
      <c r="J2250" s="33" t="str">
        <f t="shared" si="70"/>
        <v>25-Sep-1970</v>
      </c>
      <c r="K2250" s="11">
        <f t="shared" si="71"/>
        <v>52</v>
      </c>
    </row>
    <row r="2251" spans="1:11" x14ac:dyDescent="0.25">
      <c r="A2251" s="11" t="s">
        <v>2279</v>
      </c>
      <c r="B2251" s="11">
        <v>1976</v>
      </c>
      <c r="C2251" s="11" t="s">
        <v>30</v>
      </c>
      <c r="D2251" s="29">
        <v>26</v>
      </c>
      <c r="E2251" s="11">
        <v>3</v>
      </c>
      <c r="F2251" s="20">
        <v>40720.550000000003</v>
      </c>
      <c r="G2251" s="11" t="s">
        <v>16</v>
      </c>
      <c r="H2251" s="11" t="s">
        <v>12</v>
      </c>
      <c r="I2251" s="11" t="s">
        <v>23</v>
      </c>
      <c r="J2251" s="33" t="str">
        <f t="shared" si="70"/>
        <v>26-Dec-1976</v>
      </c>
      <c r="K2251" s="11">
        <f t="shared" si="71"/>
        <v>46</v>
      </c>
    </row>
    <row r="2252" spans="1:11" x14ac:dyDescent="0.25">
      <c r="A2252" s="11" t="s">
        <v>2280</v>
      </c>
      <c r="B2252" s="11">
        <v>1972</v>
      </c>
      <c r="C2252" s="11" t="s">
        <v>18</v>
      </c>
      <c r="D2252" s="29">
        <v>10</v>
      </c>
      <c r="E2252" s="11">
        <v>0</v>
      </c>
      <c r="F2252" s="20">
        <v>40817.85</v>
      </c>
      <c r="G2252" s="11" t="s">
        <v>16</v>
      </c>
      <c r="H2252" s="11" t="s">
        <v>12</v>
      </c>
      <c r="I2252" s="11" t="s">
        <v>42</v>
      </c>
      <c r="J2252" s="33" t="str">
        <f t="shared" si="70"/>
        <v>10-Jun-1972</v>
      </c>
      <c r="K2252" s="11">
        <f t="shared" si="71"/>
        <v>50</v>
      </c>
    </row>
    <row r="2253" spans="1:11" x14ac:dyDescent="0.25">
      <c r="A2253" s="11" t="s">
        <v>2281</v>
      </c>
      <c r="B2253" s="11">
        <v>1999</v>
      </c>
      <c r="C2253" s="11" t="s">
        <v>10</v>
      </c>
      <c r="D2253" s="29">
        <v>2</v>
      </c>
      <c r="E2253" s="11">
        <v>1</v>
      </c>
      <c r="F2253" s="20">
        <v>40904.199999999997</v>
      </c>
      <c r="G2253" s="11" t="s">
        <v>16</v>
      </c>
      <c r="H2253" s="11" t="s">
        <v>16</v>
      </c>
      <c r="I2253" s="11" t="s">
        <v>247</v>
      </c>
      <c r="J2253" s="33" t="str">
        <f t="shared" si="70"/>
        <v>02-Jul-1999</v>
      </c>
      <c r="K2253" s="11">
        <f t="shared" si="71"/>
        <v>23</v>
      </c>
    </row>
    <row r="2254" spans="1:11" x14ac:dyDescent="0.25">
      <c r="A2254" s="11" t="s">
        <v>2282</v>
      </c>
      <c r="B2254" s="11">
        <v>1992</v>
      </c>
      <c r="C2254" s="11" t="s">
        <v>35</v>
      </c>
      <c r="D2254" s="29">
        <v>4</v>
      </c>
      <c r="E2254" s="11">
        <v>3</v>
      </c>
      <c r="F2254" s="20">
        <v>40932.43</v>
      </c>
      <c r="G2254" s="11" t="s">
        <v>16</v>
      </c>
      <c r="H2254" s="11" t="s">
        <v>11</v>
      </c>
      <c r="I2254" s="11" t="s">
        <v>13</v>
      </c>
      <c r="J2254" s="33" t="str">
        <f t="shared" si="70"/>
        <v>04-Aug-1992</v>
      </c>
      <c r="K2254" s="11">
        <f t="shared" si="71"/>
        <v>30</v>
      </c>
    </row>
    <row r="2255" spans="1:11" x14ac:dyDescent="0.25">
      <c r="A2255" s="11" t="s">
        <v>2283</v>
      </c>
      <c r="B2255" s="11">
        <v>1979</v>
      </c>
      <c r="C2255" s="11" t="s">
        <v>20</v>
      </c>
      <c r="D2255" s="29">
        <v>16</v>
      </c>
      <c r="E2255" s="11">
        <v>3</v>
      </c>
      <c r="F2255" s="20">
        <v>40941.29</v>
      </c>
      <c r="G2255" s="11" t="s">
        <v>16</v>
      </c>
      <c r="H2255" s="11" t="s">
        <v>11</v>
      </c>
      <c r="I2255" s="11" t="s">
        <v>13</v>
      </c>
      <c r="J2255" s="33" t="str">
        <f t="shared" si="70"/>
        <v>16-Sep-1979</v>
      </c>
      <c r="K2255" s="11">
        <f t="shared" si="71"/>
        <v>43</v>
      </c>
    </row>
    <row r="2256" spans="1:11" x14ac:dyDescent="0.25">
      <c r="A2256" s="11" t="s">
        <v>2284</v>
      </c>
      <c r="B2256" s="11">
        <v>1983</v>
      </c>
      <c r="C2256" s="11" t="s">
        <v>20</v>
      </c>
      <c r="D2256" s="29">
        <v>8</v>
      </c>
      <c r="E2256" s="11">
        <v>3</v>
      </c>
      <c r="F2256" s="20">
        <v>40961.29</v>
      </c>
      <c r="G2256" s="11" t="s">
        <v>16</v>
      </c>
      <c r="H2256" s="11" t="s">
        <v>11</v>
      </c>
      <c r="I2256" s="11" t="s">
        <v>42</v>
      </c>
      <c r="J2256" s="33" t="str">
        <f t="shared" si="70"/>
        <v>08-Sep-1983</v>
      </c>
      <c r="K2256" s="11">
        <f t="shared" si="71"/>
        <v>39</v>
      </c>
    </row>
    <row r="2257" spans="1:11" x14ac:dyDescent="0.25">
      <c r="A2257" s="11" t="s">
        <v>2285</v>
      </c>
      <c r="B2257" s="11">
        <v>1974</v>
      </c>
      <c r="C2257" s="11" t="s">
        <v>18</v>
      </c>
      <c r="D2257" s="29">
        <v>5</v>
      </c>
      <c r="E2257" s="11">
        <v>0</v>
      </c>
      <c r="F2257" s="20">
        <v>40974.160000000003</v>
      </c>
      <c r="G2257" s="11" t="s">
        <v>16</v>
      </c>
      <c r="H2257" s="11" t="s">
        <v>11</v>
      </c>
      <c r="I2257" s="11" t="s">
        <v>13</v>
      </c>
      <c r="J2257" s="33" t="str">
        <f t="shared" si="70"/>
        <v>05-Jun-1974</v>
      </c>
      <c r="K2257" s="11">
        <f t="shared" si="71"/>
        <v>49</v>
      </c>
    </row>
    <row r="2258" spans="1:11" x14ac:dyDescent="0.25">
      <c r="A2258" s="11" t="s">
        <v>2286</v>
      </c>
      <c r="B2258" s="11">
        <v>1979</v>
      </c>
      <c r="C2258" s="11" t="s">
        <v>37</v>
      </c>
      <c r="D2258" s="29">
        <v>11</v>
      </c>
      <c r="E2258" s="11">
        <v>1</v>
      </c>
      <c r="F2258" s="20">
        <v>41034.22</v>
      </c>
      <c r="G2258" s="11" t="s">
        <v>16</v>
      </c>
      <c r="H2258" s="11" t="s">
        <v>12</v>
      </c>
      <c r="I2258" s="11" t="s">
        <v>356</v>
      </c>
      <c r="J2258" s="33" t="str">
        <f t="shared" si="70"/>
        <v>11-Oct-1979</v>
      </c>
      <c r="K2258" s="11">
        <f t="shared" si="71"/>
        <v>43</v>
      </c>
    </row>
    <row r="2259" spans="1:11" x14ac:dyDescent="0.25">
      <c r="A2259" s="11" t="s">
        <v>2287</v>
      </c>
      <c r="B2259" s="11">
        <v>1972</v>
      </c>
      <c r="C2259" s="11" t="s">
        <v>35</v>
      </c>
      <c r="D2259" s="29">
        <v>12</v>
      </c>
      <c r="E2259" s="11">
        <v>0</v>
      </c>
      <c r="F2259" s="20">
        <v>41055.29</v>
      </c>
      <c r="G2259" s="11" t="s">
        <v>16</v>
      </c>
      <c r="H2259" s="11" t="s">
        <v>11</v>
      </c>
      <c r="I2259" s="11" t="s">
        <v>42</v>
      </c>
      <c r="J2259" s="33" t="str">
        <f t="shared" si="70"/>
        <v>12-Aug-1972</v>
      </c>
      <c r="K2259" s="11">
        <f t="shared" si="71"/>
        <v>50</v>
      </c>
    </row>
    <row r="2260" spans="1:11" x14ac:dyDescent="0.25">
      <c r="A2260" s="11" t="s">
        <v>2288</v>
      </c>
      <c r="B2260" s="11">
        <v>1972</v>
      </c>
      <c r="C2260" s="11" t="s">
        <v>20</v>
      </c>
      <c r="D2260" s="29">
        <v>6</v>
      </c>
      <c r="E2260" s="11">
        <v>0</v>
      </c>
      <c r="F2260" s="20">
        <v>41097.160000000003</v>
      </c>
      <c r="G2260" s="11" t="s">
        <v>16</v>
      </c>
      <c r="H2260" s="11" t="s">
        <v>12</v>
      </c>
      <c r="I2260" s="11" t="s">
        <v>168</v>
      </c>
      <c r="J2260" s="33" t="str">
        <f t="shared" si="70"/>
        <v>06-Sep-1972</v>
      </c>
      <c r="K2260" s="11">
        <f t="shared" si="71"/>
        <v>50</v>
      </c>
    </row>
    <row r="2261" spans="1:11" x14ac:dyDescent="0.25">
      <c r="A2261" s="11" t="s">
        <v>2289</v>
      </c>
      <c r="B2261" s="11">
        <v>1969</v>
      </c>
      <c r="C2261" s="11" t="s">
        <v>35</v>
      </c>
      <c r="D2261" s="29">
        <v>8</v>
      </c>
      <c r="E2261" s="11">
        <v>0</v>
      </c>
      <c r="F2261" s="20">
        <v>41191.57</v>
      </c>
      <c r="G2261" s="11" t="s">
        <v>16</v>
      </c>
      <c r="H2261" s="11" t="s">
        <v>11</v>
      </c>
      <c r="I2261" s="11" t="s">
        <v>42</v>
      </c>
      <c r="J2261" s="33" t="str">
        <f t="shared" si="70"/>
        <v>08-Aug-1969</v>
      </c>
      <c r="K2261" s="11">
        <f t="shared" si="71"/>
        <v>53</v>
      </c>
    </row>
    <row r="2262" spans="1:11" x14ac:dyDescent="0.25">
      <c r="A2262" s="11" t="s">
        <v>2290</v>
      </c>
      <c r="B2262" s="11">
        <v>1964</v>
      </c>
      <c r="C2262" s="11" t="s">
        <v>18</v>
      </c>
      <c r="D2262" s="29">
        <v>6</v>
      </c>
      <c r="E2262" s="11">
        <v>0</v>
      </c>
      <c r="F2262" s="20">
        <v>41250.39</v>
      </c>
      <c r="G2262" s="11" t="s">
        <v>16</v>
      </c>
      <c r="H2262" s="11" t="s">
        <v>12</v>
      </c>
      <c r="I2262" s="11" t="s">
        <v>42</v>
      </c>
      <c r="J2262" s="33" t="str">
        <f t="shared" si="70"/>
        <v>06-Jun-1964</v>
      </c>
      <c r="K2262" s="11">
        <f t="shared" si="71"/>
        <v>59</v>
      </c>
    </row>
    <row r="2263" spans="1:11" x14ac:dyDescent="0.25">
      <c r="A2263" s="11" t="s">
        <v>2291</v>
      </c>
      <c r="B2263" s="11">
        <v>1977</v>
      </c>
      <c r="C2263" s="11" t="s">
        <v>35</v>
      </c>
      <c r="D2263" s="29">
        <v>27</v>
      </c>
      <c r="E2263" s="11">
        <v>2</v>
      </c>
      <c r="F2263" s="20">
        <v>41271.5</v>
      </c>
      <c r="G2263" s="11" t="s">
        <v>16</v>
      </c>
      <c r="H2263" s="11" t="s">
        <v>11</v>
      </c>
      <c r="I2263" s="11" t="s">
        <v>42</v>
      </c>
      <c r="J2263" s="33" t="str">
        <f t="shared" si="70"/>
        <v>27-Aug-1977</v>
      </c>
      <c r="K2263" s="11">
        <f t="shared" si="71"/>
        <v>45</v>
      </c>
    </row>
    <row r="2264" spans="1:11" x14ac:dyDescent="0.25">
      <c r="A2264" s="11" t="s">
        <v>2292</v>
      </c>
      <c r="B2264" s="11">
        <v>1964</v>
      </c>
      <c r="C2264" s="11" t="s">
        <v>37</v>
      </c>
      <c r="D2264" s="29">
        <v>7</v>
      </c>
      <c r="E2264" s="11">
        <v>0</v>
      </c>
      <c r="F2264" s="20">
        <v>41331.79</v>
      </c>
      <c r="G2264" s="11" t="s">
        <v>16</v>
      </c>
      <c r="H2264" s="11" t="s">
        <v>11</v>
      </c>
      <c r="I2264" s="11" t="s">
        <v>42</v>
      </c>
      <c r="J2264" s="33" t="str">
        <f t="shared" si="70"/>
        <v>07-Oct-1964</v>
      </c>
      <c r="K2264" s="11">
        <f t="shared" si="71"/>
        <v>58</v>
      </c>
    </row>
    <row r="2265" spans="1:11" x14ac:dyDescent="0.25">
      <c r="A2265" s="11" t="s">
        <v>2293</v>
      </c>
      <c r="B2265" s="11">
        <v>1971</v>
      </c>
      <c r="C2265" s="11" t="s">
        <v>37</v>
      </c>
      <c r="D2265" s="29">
        <v>16</v>
      </c>
      <c r="E2265" s="11">
        <v>0</v>
      </c>
      <c r="F2265" s="20">
        <v>41351.879999999997</v>
      </c>
      <c r="G2265" s="11" t="s">
        <v>16</v>
      </c>
      <c r="H2265" s="11" t="s">
        <v>11</v>
      </c>
      <c r="I2265" s="11" t="s">
        <v>42</v>
      </c>
      <c r="J2265" s="33" t="str">
        <f t="shared" si="70"/>
        <v>16-Oct-1971</v>
      </c>
      <c r="K2265" s="11">
        <f t="shared" si="71"/>
        <v>51</v>
      </c>
    </row>
    <row r="2266" spans="1:11" x14ac:dyDescent="0.25">
      <c r="A2266" s="11" t="s">
        <v>2294</v>
      </c>
      <c r="B2266" s="11">
        <v>1967</v>
      </c>
      <c r="C2266" s="11" t="s">
        <v>30</v>
      </c>
      <c r="D2266" s="29">
        <v>22</v>
      </c>
      <c r="E2266" s="11">
        <v>0</v>
      </c>
      <c r="F2266" s="20">
        <v>41505.15</v>
      </c>
      <c r="G2266" s="11" t="s">
        <v>16</v>
      </c>
      <c r="H2266" s="11" t="s">
        <v>11</v>
      </c>
      <c r="I2266" s="11" t="s">
        <v>42</v>
      </c>
      <c r="J2266" s="33" t="str">
        <f t="shared" si="70"/>
        <v>22-Dec-1967</v>
      </c>
      <c r="K2266" s="11">
        <f t="shared" si="71"/>
        <v>55</v>
      </c>
    </row>
    <row r="2267" spans="1:11" x14ac:dyDescent="0.25">
      <c r="A2267" s="11" t="s">
        <v>2295</v>
      </c>
      <c r="B2267" s="11">
        <v>1974</v>
      </c>
      <c r="C2267" s="11" t="s">
        <v>15</v>
      </c>
      <c r="D2267" s="29">
        <v>24</v>
      </c>
      <c r="E2267" s="11">
        <v>0</v>
      </c>
      <c r="F2267" s="20">
        <v>41636.199999999997</v>
      </c>
      <c r="G2267" s="11" t="s">
        <v>16</v>
      </c>
      <c r="H2267" s="11" t="s">
        <v>16</v>
      </c>
      <c r="I2267" s="11" t="s">
        <v>42</v>
      </c>
      <c r="J2267" s="33" t="str">
        <f t="shared" si="70"/>
        <v>24-Nov-1974</v>
      </c>
      <c r="K2267" s="11">
        <f t="shared" si="71"/>
        <v>48</v>
      </c>
    </row>
    <row r="2268" spans="1:11" x14ac:dyDescent="0.25">
      <c r="A2268" s="11" t="s">
        <v>2296</v>
      </c>
      <c r="B2268" s="11">
        <v>1976</v>
      </c>
      <c r="C2268" s="11" t="s">
        <v>37</v>
      </c>
      <c r="D2268" s="29">
        <v>29</v>
      </c>
      <c r="E2268" s="11">
        <v>1</v>
      </c>
      <c r="F2268" s="20">
        <v>41661.599999999999</v>
      </c>
      <c r="G2268" s="11" t="s">
        <v>16</v>
      </c>
      <c r="H2268" s="11" t="s">
        <v>12</v>
      </c>
      <c r="I2268" s="11" t="s">
        <v>42</v>
      </c>
      <c r="J2268" s="33" t="str">
        <f t="shared" si="70"/>
        <v>29-Oct-1976</v>
      </c>
      <c r="K2268" s="11">
        <f t="shared" si="71"/>
        <v>46</v>
      </c>
    </row>
    <row r="2269" spans="1:11" x14ac:dyDescent="0.25">
      <c r="A2269" s="11" t="s">
        <v>2297</v>
      </c>
      <c r="B2269" s="11">
        <v>1975</v>
      </c>
      <c r="C2269" s="11" t="s">
        <v>15</v>
      </c>
      <c r="D2269" s="29">
        <v>14</v>
      </c>
      <c r="E2269" s="11">
        <v>0</v>
      </c>
      <c r="F2269" s="20">
        <v>41676.080000000002</v>
      </c>
      <c r="G2269" s="11" t="s">
        <v>16</v>
      </c>
      <c r="H2269" s="11" t="s">
        <v>11</v>
      </c>
      <c r="I2269" s="11" t="s">
        <v>13</v>
      </c>
      <c r="J2269" s="33" t="str">
        <f t="shared" si="70"/>
        <v>14-Nov-1975</v>
      </c>
      <c r="K2269" s="11">
        <f t="shared" si="71"/>
        <v>47</v>
      </c>
    </row>
    <row r="2270" spans="1:11" x14ac:dyDescent="0.25">
      <c r="A2270" s="11" t="s">
        <v>2298</v>
      </c>
      <c r="B2270" s="11">
        <v>1975</v>
      </c>
      <c r="C2270" s="11" t="s">
        <v>20</v>
      </c>
      <c r="D2270" s="29">
        <v>29</v>
      </c>
      <c r="E2270" s="11">
        <v>1</v>
      </c>
      <c r="F2270" s="20">
        <v>41681.86</v>
      </c>
      <c r="G2270" s="11" t="s">
        <v>16</v>
      </c>
      <c r="H2270" s="11" t="s">
        <v>16</v>
      </c>
      <c r="I2270" s="11" t="s">
        <v>42</v>
      </c>
      <c r="J2270" s="33" t="str">
        <f t="shared" si="70"/>
        <v>29-Sep-1975</v>
      </c>
      <c r="K2270" s="11">
        <f t="shared" si="71"/>
        <v>47</v>
      </c>
    </row>
    <row r="2271" spans="1:11" x14ac:dyDescent="0.25">
      <c r="A2271" s="11" t="s">
        <v>2299</v>
      </c>
      <c r="B2271" s="11">
        <v>1962</v>
      </c>
      <c r="C2271" s="11" t="s">
        <v>20</v>
      </c>
      <c r="D2271" s="29">
        <v>22</v>
      </c>
      <c r="E2271" s="11">
        <v>0</v>
      </c>
      <c r="F2271" s="20">
        <v>41794.629999999997</v>
      </c>
      <c r="G2271" s="11" t="s">
        <v>16</v>
      </c>
      <c r="H2271" s="11" t="s">
        <v>12</v>
      </c>
      <c r="I2271" s="11" t="s">
        <v>42</v>
      </c>
      <c r="J2271" s="33" t="str">
        <f t="shared" si="70"/>
        <v>22-Sep-1962</v>
      </c>
      <c r="K2271" s="11">
        <f t="shared" si="71"/>
        <v>60</v>
      </c>
    </row>
    <row r="2272" spans="1:11" x14ac:dyDescent="0.25">
      <c r="A2272" s="11" t="s">
        <v>2300</v>
      </c>
      <c r="B2272" s="11">
        <v>1966</v>
      </c>
      <c r="C2272" s="11" t="s">
        <v>20</v>
      </c>
      <c r="D2272" s="29">
        <v>21</v>
      </c>
      <c r="E2272" s="11">
        <v>0</v>
      </c>
      <c r="F2272" s="20">
        <v>41886.54</v>
      </c>
      <c r="G2272" s="11" t="s">
        <v>16</v>
      </c>
      <c r="H2272" s="11" t="s">
        <v>12</v>
      </c>
      <c r="I2272" s="11" t="s">
        <v>42</v>
      </c>
      <c r="J2272" s="33" t="str">
        <f t="shared" si="70"/>
        <v>21-Sep-1966</v>
      </c>
      <c r="K2272" s="11">
        <f t="shared" si="71"/>
        <v>56</v>
      </c>
    </row>
    <row r="2273" spans="1:11" x14ac:dyDescent="0.25">
      <c r="A2273" s="11" t="s">
        <v>2301</v>
      </c>
      <c r="B2273" s="11">
        <v>1972</v>
      </c>
      <c r="C2273" s="11" t="s">
        <v>18</v>
      </c>
      <c r="D2273" s="29">
        <v>8</v>
      </c>
      <c r="E2273" s="11">
        <v>1</v>
      </c>
      <c r="F2273" s="20">
        <v>41919.1</v>
      </c>
      <c r="G2273" s="11" t="s">
        <v>16</v>
      </c>
      <c r="H2273" s="11" t="s">
        <v>16</v>
      </c>
      <c r="I2273" s="11" t="s">
        <v>168</v>
      </c>
      <c r="J2273" s="33" t="str">
        <f t="shared" si="70"/>
        <v>08-Jun-1972</v>
      </c>
      <c r="K2273" s="11">
        <f t="shared" si="71"/>
        <v>51</v>
      </c>
    </row>
    <row r="2274" spans="1:11" x14ac:dyDescent="0.25">
      <c r="A2274" s="11" t="s">
        <v>2302</v>
      </c>
      <c r="B2274" s="11">
        <v>1984</v>
      </c>
      <c r="C2274" s="11" t="s">
        <v>15</v>
      </c>
      <c r="D2274" s="29">
        <v>10</v>
      </c>
      <c r="E2274" s="11">
        <v>3</v>
      </c>
      <c r="F2274" s="20">
        <v>41949.24</v>
      </c>
      <c r="G2274" s="11" t="s">
        <v>16</v>
      </c>
      <c r="H2274" s="11" t="s">
        <v>16</v>
      </c>
      <c r="I2274" s="11" t="s">
        <v>13</v>
      </c>
      <c r="J2274" s="33" t="str">
        <f t="shared" si="70"/>
        <v>10-Nov-1984</v>
      </c>
      <c r="K2274" s="11">
        <f t="shared" si="71"/>
        <v>38</v>
      </c>
    </row>
    <row r="2275" spans="1:11" x14ac:dyDescent="0.25">
      <c r="A2275" s="11" t="s">
        <v>2303</v>
      </c>
      <c r="B2275" s="11">
        <v>1968</v>
      </c>
      <c r="C2275" s="11" t="s">
        <v>30</v>
      </c>
      <c r="D2275" s="29">
        <v>19</v>
      </c>
      <c r="E2275" s="11">
        <v>1</v>
      </c>
      <c r="F2275" s="20">
        <v>41999.519999999997</v>
      </c>
      <c r="G2275" s="11" t="s">
        <v>16</v>
      </c>
      <c r="H2275" s="11" t="s">
        <v>12</v>
      </c>
      <c r="I2275" s="11" t="s">
        <v>13</v>
      </c>
      <c r="J2275" s="33" t="str">
        <f t="shared" si="70"/>
        <v>19-Dec-1968</v>
      </c>
      <c r="K2275" s="11">
        <f t="shared" si="71"/>
        <v>54</v>
      </c>
    </row>
    <row r="2276" spans="1:11" x14ac:dyDescent="0.25">
      <c r="A2276" s="11" t="s">
        <v>2304</v>
      </c>
      <c r="B2276" s="11">
        <v>1976</v>
      </c>
      <c r="C2276" s="11" t="s">
        <v>15</v>
      </c>
      <c r="D2276" s="29">
        <v>28</v>
      </c>
      <c r="E2276" s="11">
        <v>0</v>
      </c>
      <c r="F2276" s="20">
        <v>42111.66</v>
      </c>
      <c r="G2276" s="11" t="s">
        <v>16</v>
      </c>
      <c r="H2276" s="11" t="s">
        <v>16</v>
      </c>
      <c r="I2276" s="11" t="s">
        <v>247</v>
      </c>
      <c r="J2276" s="33" t="str">
        <f t="shared" si="70"/>
        <v>28-Nov-1976</v>
      </c>
      <c r="K2276" s="11">
        <f t="shared" si="71"/>
        <v>46</v>
      </c>
    </row>
    <row r="2277" spans="1:11" x14ac:dyDescent="0.25">
      <c r="A2277" s="11" t="s">
        <v>2305</v>
      </c>
      <c r="B2277" s="11">
        <v>1997</v>
      </c>
      <c r="C2277" s="11" t="s">
        <v>30</v>
      </c>
      <c r="D2277" s="29">
        <v>9</v>
      </c>
      <c r="E2277" s="11">
        <v>2</v>
      </c>
      <c r="F2277" s="20">
        <v>42112.24</v>
      </c>
      <c r="G2277" s="11" t="s">
        <v>16</v>
      </c>
      <c r="H2277" s="11" t="s">
        <v>12</v>
      </c>
      <c r="I2277" s="11" t="s">
        <v>13</v>
      </c>
      <c r="J2277" s="33" t="str">
        <f t="shared" si="70"/>
        <v>09-Dec-1997</v>
      </c>
      <c r="K2277" s="11">
        <f t="shared" si="71"/>
        <v>25</v>
      </c>
    </row>
    <row r="2278" spans="1:11" x14ac:dyDescent="0.25">
      <c r="A2278" s="11" t="s">
        <v>2306</v>
      </c>
      <c r="B2278" s="11">
        <v>1979</v>
      </c>
      <c r="C2278" s="11" t="s">
        <v>10</v>
      </c>
      <c r="D2278" s="29">
        <v>3</v>
      </c>
      <c r="E2278" s="11">
        <v>3</v>
      </c>
      <c r="F2278" s="20">
        <v>42124.52</v>
      </c>
      <c r="G2278" s="11" t="s">
        <v>16</v>
      </c>
      <c r="H2278" s="11" t="s">
        <v>16</v>
      </c>
      <c r="I2278" s="11" t="s">
        <v>13</v>
      </c>
      <c r="J2278" s="33" t="str">
        <f t="shared" si="70"/>
        <v>03-Jul-1979</v>
      </c>
      <c r="K2278" s="11">
        <f t="shared" si="71"/>
        <v>43</v>
      </c>
    </row>
    <row r="2279" spans="1:11" x14ac:dyDescent="0.25">
      <c r="A2279" s="11" t="s">
        <v>2307</v>
      </c>
      <c r="B2279" s="11">
        <v>1973</v>
      </c>
      <c r="C2279" s="11" t="s">
        <v>20</v>
      </c>
      <c r="D2279" s="29">
        <v>18</v>
      </c>
      <c r="E2279" s="11">
        <v>0</v>
      </c>
      <c r="F2279" s="20">
        <v>42188.15</v>
      </c>
      <c r="G2279" s="11" t="s">
        <v>16</v>
      </c>
      <c r="H2279" s="11" t="s">
        <v>16</v>
      </c>
      <c r="I2279" s="11" t="s">
        <v>42</v>
      </c>
      <c r="J2279" s="33" t="str">
        <f t="shared" si="70"/>
        <v>18-Sep-1973</v>
      </c>
      <c r="K2279" s="11">
        <f t="shared" si="71"/>
        <v>49</v>
      </c>
    </row>
    <row r="2280" spans="1:11" x14ac:dyDescent="0.25">
      <c r="A2280" s="11" t="s">
        <v>2308</v>
      </c>
      <c r="B2280" s="11">
        <v>1975</v>
      </c>
      <c r="C2280" s="11" t="s">
        <v>35</v>
      </c>
      <c r="D2280" s="29">
        <v>15</v>
      </c>
      <c r="E2280" s="11">
        <v>1</v>
      </c>
      <c r="F2280" s="20">
        <v>42211.14</v>
      </c>
      <c r="G2280" s="11" t="s">
        <v>16</v>
      </c>
      <c r="H2280" s="11" t="s">
        <v>12</v>
      </c>
      <c r="I2280" s="11" t="s">
        <v>13</v>
      </c>
      <c r="J2280" s="33" t="str">
        <f t="shared" si="70"/>
        <v>15-Aug-1975</v>
      </c>
      <c r="K2280" s="11">
        <f t="shared" si="71"/>
        <v>47</v>
      </c>
    </row>
    <row r="2281" spans="1:11" x14ac:dyDescent="0.25">
      <c r="A2281" s="11" t="s">
        <v>2309</v>
      </c>
      <c r="B2281" s="11">
        <v>1967</v>
      </c>
      <c r="C2281" s="11" t="s">
        <v>18</v>
      </c>
      <c r="D2281" s="29">
        <v>28</v>
      </c>
      <c r="E2281" s="11">
        <v>0</v>
      </c>
      <c r="F2281" s="20">
        <v>42303.69</v>
      </c>
      <c r="G2281" s="11" t="s">
        <v>16</v>
      </c>
      <c r="H2281" s="11" t="s">
        <v>11</v>
      </c>
      <c r="I2281" s="11" t="s">
        <v>168</v>
      </c>
      <c r="J2281" s="33" t="str">
        <f t="shared" si="70"/>
        <v>28-Jun-1967</v>
      </c>
      <c r="K2281" s="11">
        <f t="shared" si="71"/>
        <v>55</v>
      </c>
    </row>
    <row r="2282" spans="1:11" x14ac:dyDescent="0.25">
      <c r="A2282" s="11" t="s">
        <v>2310</v>
      </c>
      <c r="B2282" s="11">
        <v>1968</v>
      </c>
      <c r="C2282" s="11" t="s">
        <v>35</v>
      </c>
      <c r="D2282" s="29">
        <v>3</v>
      </c>
      <c r="E2282" s="11">
        <v>0</v>
      </c>
      <c r="F2282" s="20">
        <v>42478.6</v>
      </c>
      <c r="G2282" s="11" t="s">
        <v>16</v>
      </c>
      <c r="H2282" s="11" t="s">
        <v>11</v>
      </c>
      <c r="I2282" s="11" t="s">
        <v>42</v>
      </c>
      <c r="J2282" s="33" t="str">
        <f t="shared" si="70"/>
        <v>03-Aug-1968</v>
      </c>
      <c r="K2282" s="11">
        <f t="shared" si="71"/>
        <v>54</v>
      </c>
    </row>
    <row r="2283" spans="1:11" x14ac:dyDescent="0.25">
      <c r="A2283" s="11" t="s">
        <v>2311</v>
      </c>
      <c r="B2283" s="11">
        <v>1967</v>
      </c>
      <c r="C2283" s="11" t="s">
        <v>18</v>
      </c>
      <c r="D2283" s="29">
        <v>27</v>
      </c>
      <c r="E2283" s="11">
        <v>0</v>
      </c>
      <c r="F2283" s="20">
        <v>42538.720000000001</v>
      </c>
      <c r="G2283" s="11" t="s">
        <v>16</v>
      </c>
      <c r="H2283" s="11" t="s">
        <v>12</v>
      </c>
      <c r="I2283" s="11" t="s">
        <v>42</v>
      </c>
      <c r="J2283" s="33" t="str">
        <f t="shared" si="70"/>
        <v>27-Jun-1967</v>
      </c>
      <c r="K2283" s="11">
        <f t="shared" si="71"/>
        <v>55</v>
      </c>
    </row>
    <row r="2284" spans="1:11" x14ac:dyDescent="0.25">
      <c r="A2284" s="11" t="s">
        <v>2312</v>
      </c>
      <c r="B2284" s="11">
        <v>1979</v>
      </c>
      <c r="C2284" s="11" t="s">
        <v>30</v>
      </c>
      <c r="D2284" s="29">
        <v>27</v>
      </c>
      <c r="E2284" s="11">
        <v>2</v>
      </c>
      <c r="F2284" s="20">
        <v>42560.43</v>
      </c>
      <c r="G2284" s="11" t="s">
        <v>16</v>
      </c>
      <c r="H2284" s="11" t="s">
        <v>12</v>
      </c>
      <c r="I2284" s="11" t="s">
        <v>13</v>
      </c>
      <c r="J2284" s="33" t="str">
        <f t="shared" si="70"/>
        <v>27-Dec-1979</v>
      </c>
      <c r="K2284" s="11">
        <f t="shared" si="71"/>
        <v>43</v>
      </c>
    </row>
    <row r="2285" spans="1:11" x14ac:dyDescent="0.25">
      <c r="A2285" s="11" t="s">
        <v>2313</v>
      </c>
      <c r="B2285" s="11">
        <v>1971</v>
      </c>
      <c r="C2285" s="11" t="s">
        <v>15</v>
      </c>
      <c r="D2285" s="29">
        <v>3</v>
      </c>
      <c r="E2285" s="11">
        <v>0</v>
      </c>
      <c r="F2285" s="20">
        <v>42644.2</v>
      </c>
      <c r="G2285" s="11" t="s">
        <v>16</v>
      </c>
      <c r="H2285" s="11" t="s">
        <v>12</v>
      </c>
      <c r="I2285" s="11" t="s">
        <v>42</v>
      </c>
      <c r="J2285" s="33" t="str">
        <f t="shared" si="70"/>
        <v>03-Nov-1971</v>
      </c>
      <c r="K2285" s="11">
        <f t="shared" si="71"/>
        <v>51</v>
      </c>
    </row>
    <row r="2286" spans="1:11" x14ac:dyDescent="0.25">
      <c r="A2286" s="11" t="s">
        <v>2314</v>
      </c>
      <c r="B2286" s="11">
        <v>1977</v>
      </c>
      <c r="C2286" s="11" t="s">
        <v>37</v>
      </c>
      <c r="D2286" s="29">
        <v>21</v>
      </c>
      <c r="E2286" s="11">
        <v>2</v>
      </c>
      <c r="F2286" s="20">
        <v>42760.5</v>
      </c>
      <c r="G2286" s="11" t="s">
        <v>16</v>
      </c>
      <c r="H2286" s="11" t="s">
        <v>11</v>
      </c>
      <c r="I2286" s="11" t="s">
        <v>23</v>
      </c>
      <c r="J2286" s="33" t="str">
        <f t="shared" si="70"/>
        <v>21-Oct-1977</v>
      </c>
      <c r="K2286" s="11">
        <f t="shared" si="71"/>
        <v>45</v>
      </c>
    </row>
    <row r="2287" spans="1:11" x14ac:dyDescent="0.25">
      <c r="A2287" s="11" t="s">
        <v>2315</v>
      </c>
      <c r="B2287" s="11">
        <v>1965</v>
      </c>
      <c r="C2287" s="11" t="s">
        <v>37</v>
      </c>
      <c r="D2287" s="29">
        <v>29</v>
      </c>
      <c r="E2287" s="11">
        <v>0</v>
      </c>
      <c r="F2287" s="20">
        <v>42764.12</v>
      </c>
      <c r="G2287" s="11" t="s">
        <v>16</v>
      </c>
      <c r="H2287" s="11" t="s">
        <v>11</v>
      </c>
      <c r="I2287" s="11" t="s">
        <v>42</v>
      </c>
      <c r="J2287" s="33" t="str">
        <f t="shared" si="70"/>
        <v>29-Oct-1965</v>
      </c>
      <c r="K2287" s="11">
        <f t="shared" si="71"/>
        <v>57</v>
      </c>
    </row>
    <row r="2288" spans="1:11" x14ac:dyDescent="0.25">
      <c r="A2288" s="11" t="s">
        <v>2316</v>
      </c>
      <c r="B2288" s="11">
        <v>1972</v>
      </c>
      <c r="C2288" s="11" t="s">
        <v>20</v>
      </c>
      <c r="D2288" s="29">
        <v>10</v>
      </c>
      <c r="E2288" s="11">
        <v>2</v>
      </c>
      <c r="F2288" s="20">
        <v>42856.84</v>
      </c>
      <c r="G2288" s="11" t="s">
        <v>16</v>
      </c>
      <c r="H2288" s="11" t="s">
        <v>16</v>
      </c>
      <c r="I2288" s="11" t="s">
        <v>42</v>
      </c>
      <c r="J2288" s="33" t="str">
        <f t="shared" si="70"/>
        <v>10-Sep-1972</v>
      </c>
      <c r="K2288" s="11">
        <f t="shared" si="71"/>
        <v>50</v>
      </c>
    </row>
    <row r="2289" spans="1:11" x14ac:dyDescent="0.25">
      <c r="A2289" s="11" t="s">
        <v>2317</v>
      </c>
      <c r="B2289" s="11">
        <v>1975</v>
      </c>
      <c r="C2289" s="11" t="s">
        <v>37</v>
      </c>
      <c r="D2289" s="29">
        <v>23</v>
      </c>
      <c r="E2289" s="11">
        <v>1</v>
      </c>
      <c r="F2289" s="20">
        <v>42969.85</v>
      </c>
      <c r="G2289" s="11" t="s">
        <v>16</v>
      </c>
      <c r="H2289" s="11" t="s">
        <v>12</v>
      </c>
      <c r="I2289" s="11" t="s">
        <v>13</v>
      </c>
      <c r="J2289" s="33" t="str">
        <f t="shared" si="70"/>
        <v>23-Oct-1975</v>
      </c>
      <c r="K2289" s="11">
        <f t="shared" si="71"/>
        <v>47</v>
      </c>
    </row>
    <row r="2290" spans="1:11" x14ac:dyDescent="0.25">
      <c r="A2290" s="11" t="s">
        <v>2318</v>
      </c>
      <c r="B2290" s="11">
        <v>1978</v>
      </c>
      <c r="C2290" s="11" t="s">
        <v>15</v>
      </c>
      <c r="D2290" s="29">
        <v>4</v>
      </c>
      <c r="E2290" s="11">
        <v>0</v>
      </c>
      <c r="F2290" s="20">
        <v>42983.46</v>
      </c>
      <c r="G2290" s="11" t="s">
        <v>16</v>
      </c>
      <c r="H2290" s="11" t="s">
        <v>11</v>
      </c>
      <c r="I2290" s="11" t="s">
        <v>23</v>
      </c>
      <c r="J2290" s="33" t="str">
        <f t="shared" si="70"/>
        <v>04-Nov-1978</v>
      </c>
      <c r="K2290" s="11">
        <f t="shared" si="71"/>
        <v>44</v>
      </c>
    </row>
    <row r="2291" spans="1:11" x14ac:dyDescent="0.25">
      <c r="A2291" s="11" t="s">
        <v>2319</v>
      </c>
      <c r="B2291" s="11">
        <v>1965</v>
      </c>
      <c r="C2291" s="11" t="s">
        <v>15</v>
      </c>
      <c r="D2291" s="29">
        <v>29</v>
      </c>
      <c r="E2291" s="11">
        <v>0</v>
      </c>
      <c r="F2291" s="20">
        <v>43073.760000000002</v>
      </c>
      <c r="G2291" s="11" t="s">
        <v>11</v>
      </c>
      <c r="H2291" s="11" t="s">
        <v>11</v>
      </c>
      <c r="I2291" s="11" t="s">
        <v>42</v>
      </c>
      <c r="J2291" s="33" t="str">
        <f t="shared" si="70"/>
        <v>29-Nov-1965</v>
      </c>
      <c r="K2291" s="11">
        <f t="shared" si="71"/>
        <v>57</v>
      </c>
    </row>
    <row r="2292" spans="1:11" x14ac:dyDescent="0.25">
      <c r="A2292" s="11" t="s">
        <v>2320</v>
      </c>
      <c r="B2292" s="11">
        <v>1969</v>
      </c>
      <c r="C2292" s="11" t="s">
        <v>30</v>
      </c>
      <c r="D2292" s="29">
        <v>3</v>
      </c>
      <c r="E2292" s="11">
        <v>0</v>
      </c>
      <c r="F2292" s="20">
        <v>43254.42</v>
      </c>
      <c r="G2292" s="11" t="s">
        <v>11</v>
      </c>
      <c r="H2292" s="11" t="s">
        <v>11</v>
      </c>
      <c r="I2292" s="11" t="s">
        <v>168</v>
      </c>
      <c r="J2292" s="33" t="str">
        <f t="shared" si="70"/>
        <v>03-Dec-1969</v>
      </c>
      <c r="K2292" s="11">
        <f t="shared" si="71"/>
        <v>53</v>
      </c>
    </row>
    <row r="2293" spans="1:11" x14ac:dyDescent="0.25">
      <c r="A2293" s="11" t="s">
        <v>2321</v>
      </c>
      <c r="B2293" s="11">
        <v>1965</v>
      </c>
      <c r="C2293" s="11" t="s">
        <v>35</v>
      </c>
      <c r="D2293" s="29">
        <v>22</v>
      </c>
      <c r="E2293" s="11">
        <v>0</v>
      </c>
      <c r="F2293" s="20">
        <v>43578.94</v>
      </c>
      <c r="G2293" s="11" t="s">
        <v>11</v>
      </c>
      <c r="H2293" s="11" t="s">
        <v>11</v>
      </c>
      <c r="I2293" s="11" t="s">
        <v>23</v>
      </c>
      <c r="J2293" s="33" t="str">
        <f t="shared" si="70"/>
        <v>22-Aug-1965</v>
      </c>
      <c r="K2293" s="11">
        <f t="shared" si="71"/>
        <v>57</v>
      </c>
    </row>
    <row r="2294" spans="1:11" x14ac:dyDescent="0.25">
      <c r="A2294" s="11" t="s">
        <v>2322</v>
      </c>
      <c r="B2294" s="11">
        <v>1986</v>
      </c>
      <c r="C2294" s="11" t="s">
        <v>30</v>
      </c>
      <c r="D2294" s="29">
        <v>29</v>
      </c>
      <c r="E2294" s="11">
        <v>3</v>
      </c>
      <c r="F2294" s="20">
        <v>43753.34</v>
      </c>
      <c r="G2294" s="11" t="s">
        <v>11</v>
      </c>
      <c r="H2294" s="11" t="s">
        <v>16</v>
      </c>
      <c r="I2294" s="11" t="s">
        <v>164</v>
      </c>
      <c r="J2294" s="33" t="str">
        <f t="shared" si="70"/>
        <v>29-Dec-1986</v>
      </c>
      <c r="K2294" s="11">
        <f t="shared" si="71"/>
        <v>36</v>
      </c>
    </row>
    <row r="2295" spans="1:11" x14ac:dyDescent="0.25">
      <c r="A2295" s="11" t="s">
        <v>2323</v>
      </c>
      <c r="B2295" s="11">
        <v>1966</v>
      </c>
      <c r="C2295" s="11" t="s">
        <v>37</v>
      </c>
      <c r="D2295" s="29">
        <v>25</v>
      </c>
      <c r="E2295" s="11">
        <v>2</v>
      </c>
      <c r="F2295" s="20">
        <v>43813.87</v>
      </c>
      <c r="G2295" s="11" t="s">
        <v>11</v>
      </c>
      <c r="H2295" s="11" t="s">
        <v>11</v>
      </c>
      <c r="I2295" s="11" t="s">
        <v>13</v>
      </c>
      <c r="J2295" s="33" t="str">
        <f t="shared" si="70"/>
        <v>25-Oct-1966</v>
      </c>
      <c r="K2295" s="11">
        <f t="shared" si="71"/>
        <v>56</v>
      </c>
    </row>
    <row r="2296" spans="1:11" x14ac:dyDescent="0.25">
      <c r="A2296" s="11" t="s">
        <v>2324</v>
      </c>
      <c r="B2296" s="11">
        <v>1966</v>
      </c>
      <c r="C2296" s="11" t="s">
        <v>10</v>
      </c>
      <c r="D2296" s="29">
        <v>2</v>
      </c>
      <c r="E2296" s="11">
        <v>0</v>
      </c>
      <c r="F2296" s="20">
        <v>43817.45</v>
      </c>
      <c r="G2296" s="11" t="s">
        <v>11</v>
      </c>
      <c r="H2296" s="11" t="s">
        <v>12</v>
      </c>
      <c r="I2296" s="11" t="s">
        <v>23</v>
      </c>
      <c r="J2296" s="33" t="str">
        <f t="shared" si="70"/>
        <v>02-Jul-1966</v>
      </c>
      <c r="K2296" s="11">
        <f t="shared" si="71"/>
        <v>56</v>
      </c>
    </row>
    <row r="2297" spans="1:11" x14ac:dyDescent="0.25">
      <c r="A2297" s="11" t="s">
        <v>2325</v>
      </c>
      <c r="B2297" s="11">
        <v>1980</v>
      </c>
      <c r="C2297" s="11" t="s">
        <v>15</v>
      </c>
      <c r="D2297" s="29">
        <v>10</v>
      </c>
      <c r="E2297" s="11">
        <v>2</v>
      </c>
      <c r="F2297" s="20">
        <v>43896.38</v>
      </c>
      <c r="G2297" s="11" t="s">
        <v>11</v>
      </c>
      <c r="H2297" s="11" t="s">
        <v>16</v>
      </c>
      <c r="I2297" s="11" t="s">
        <v>13</v>
      </c>
      <c r="J2297" s="33" t="str">
        <f t="shared" si="70"/>
        <v>10-Nov-1980</v>
      </c>
      <c r="K2297" s="11">
        <f t="shared" si="71"/>
        <v>42</v>
      </c>
    </row>
    <row r="2298" spans="1:11" x14ac:dyDescent="0.25">
      <c r="A2298" s="11" t="s">
        <v>2326</v>
      </c>
      <c r="B2298" s="11">
        <v>1966</v>
      </c>
      <c r="C2298" s="11" t="s">
        <v>37</v>
      </c>
      <c r="D2298" s="29">
        <v>5</v>
      </c>
      <c r="E2298" s="11">
        <v>0</v>
      </c>
      <c r="F2298" s="20">
        <v>43921.18</v>
      </c>
      <c r="G2298" s="11" t="s">
        <v>11</v>
      </c>
      <c r="H2298" s="11" t="s">
        <v>11</v>
      </c>
      <c r="I2298" s="11" t="s">
        <v>23</v>
      </c>
      <c r="J2298" s="33" t="str">
        <f t="shared" si="70"/>
        <v>05-Oct-1966</v>
      </c>
      <c r="K2298" s="11">
        <f t="shared" si="71"/>
        <v>56</v>
      </c>
    </row>
    <row r="2299" spans="1:11" x14ac:dyDescent="0.25">
      <c r="A2299" s="11" t="s">
        <v>2327</v>
      </c>
      <c r="B2299" s="11">
        <v>1988</v>
      </c>
      <c r="C2299" s="11" t="s">
        <v>10</v>
      </c>
      <c r="D2299" s="29">
        <v>16</v>
      </c>
      <c r="E2299" s="11">
        <v>1</v>
      </c>
      <c r="F2299" s="20">
        <v>43943.88</v>
      </c>
      <c r="G2299" s="11" t="s">
        <v>11</v>
      </c>
      <c r="H2299" s="11" t="s">
        <v>16</v>
      </c>
      <c r="I2299" s="11" t="s">
        <v>23</v>
      </c>
      <c r="J2299" s="33" t="str">
        <f t="shared" si="70"/>
        <v>16-Jul-1988</v>
      </c>
      <c r="K2299" s="11">
        <f t="shared" si="71"/>
        <v>34</v>
      </c>
    </row>
    <row r="2300" spans="1:11" x14ac:dyDescent="0.25">
      <c r="A2300" s="11" t="s">
        <v>2328</v>
      </c>
      <c r="B2300" s="11">
        <v>1975</v>
      </c>
      <c r="C2300" s="11" t="s">
        <v>18</v>
      </c>
      <c r="D2300" s="29">
        <v>1</v>
      </c>
      <c r="E2300" s="11">
        <v>2</v>
      </c>
      <c r="F2300" s="20">
        <v>44202.65</v>
      </c>
      <c r="G2300" s="11" t="s">
        <v>11</v>
      </c>
      <c r="H2300" s="11" t="s">
        <v>11</v>
      </c>
      <c r="I2300" s="11" t="s">
        <v>13</v>
      </c>
      <c r="J2300" s="33" t="str">
        <f t="shared" si="70"/>
        <v>01-Jun-1975</v>
      </c>
      <c r="K2300" s="11">
        <f t="shared" si="71"/>
        <v>48</v>
      </c>
    </row>
    <row r="2301" spans="1:11" x14ac:dyDescent="0.25">
      <c r="A2301" s="11" t="s">
        <v>2329</v>
      </c>
      <c r="B2301" s="11">
        <v>1968</v>
      </c>
      <c r="C2301" s="11" t="s">
        <v>15</v>
      </c>
      <c r="D2301" s="29">
        <v>24</v>
      </c>
      <c r="E2301" s="11">
        <v>2</v>
      </c>
      <c r="F2301" s="20">
        <v>44260.75</v>
      </c>
      <c r="G2301" s="11" t="s">
        <v>11</v>
      </c>
      <c r="H2301" s="11" t="s">
        <v>16</v>
      </c>
      <c r="I2301" s="11" t="s">
        <v>13</v>
      </c>
      <c r="J2301" s="33" t="str">
        <f t="shared" si="70"/>
        <v>24-Nov-1968</v>
      </c>
      <c r="K2301" s="11">
        <f t="shared" si="71"/>
        <v>54</v>
      </c>
    </row>
    <row r="2302" spans="1:11" x14ac:dyDescent="0.25">
      <c r="A2302" s="11" t="s">
        <v>2330</v>
      </c>
      <c r="B2302" s="11">
        <v>1971</v>
      </c>
      <c r="C2302" s="11" t="s">
        <v>37</v>
      </c>
      <c r="D2302" s="29">
        <v>29</v>
      </c>
      <c r="E2302" s="11">
        <v>0</v>
      </c>
      <c r="F2302" s="20">
        <v>44400.41</v>
      </c>
      <c r="G2302" s="11" t="s">
        <v>11</v>
      </c>
      <c r="H2302" s="11" t="s">
        <v>11</v>
      </c>
      <c r="I2302" s="11" t="s">
        <v>13</v>
      </c>
      <c r="J2302" s="33" t="str">
        <f t="shared" si="70"/>
        <v>29-Oct-1971</v>
      </c>
      <c r="K2302" s="11">
        <f t="shared" si="71"/>
        <v>51</v>
      </c>
    </row>
    <row r="2303" spans="1:11" x14ac:dyDescent="0.25">
      <c r="A2303" s="11" t="s">
        <v>2331</v>
      </c>
      <c r="B2303" s="11">
        <v>1967</v>
      </c>
      <c r="C2303" s="11" t="s">
        <v>20</v>
      </c>
      <c r="D2303" s="29">
        <v>14</v>
      </c>
      <c r="E2303" s="11">
        <v>0</v>
      </c>
      <c r="F2303" s="20">
        <v>44423.8</v>
      </c>
      <c r="G2303" s="11" t="s">
        <v>11</v>
      </c>
      <c r="H2303" s="11" t="s">
        <v>12</v>
      </c>
      <c r="I2303" s="11" t="s">
        <v>13</v>
      </c>
      <c r="J2303" s="33" t="str">
        <f t="shared" si="70"/>
        <v>14-Sep-1967</v>
      </c>
      <c r="K2303" s="11">
        <f t="shared" si="71"/>
        <v>55</v>
      </c>
    </row>
    <row r="2304" spans="1:11" x14ac:dyDescent="0.25">
      <c r="A2304" s="11" t="s">
        <v>2332</v>
      </c>
      <c r="B2304" s="11">
        <v>2000</v>
      </c>
      <c r="C2304" s="11" t="s">
        <v>35</v>
      </c>
      <c r="D2304" s="29">
        <v>2</v>
      </c>
      <c r="E2304" s="11">
        <v>1</v>
      </c>
      <c r="F2304" s="20">
        <v>44501.4</v>
      </c>
      <c r="G2304" s="11" t="s">
        <v>11</v>
      </c>
      <c r="H2304" s="11" t="s">
        <v>12</v>
      </c>
      <c r="I2304" s="11" t="s">
        <v>13</v>
      </c>
      <c r="J2304" s="33" t="str">
        <f t="shared" si="70"/>
        <v>02-Aug-2000</v>
      </c>
      <c r="K2304" s="11">
        <f t="shared" si="71"/>
        <v>22</v>
      </c>
    </row>
    <row r="2305" spans="1:11" x14ac:dyDescent="0.25">
      <c r="A2305" s="11" t="s">
        <v>2333</v>
      </c>
      <c r="B2305" s="11">
        <v>1993</v>
      </c>
      <c r="C2305" s="11" t="s">
        <v>37</v>
      </c>
      <c r="D2305" s="29">
        <v>11</v>
      </c>
      <c r="E2305" s="11">
        <v>2</v>
      </c>
      <c r="F2305" s="20">
        <v>44585.46</v>
      </c>
      <c r="G2305" s="11" t="s">
        <v>11</v>
      </c>
      <c r="H2305" s="11" t="s">
        <v>11</v>
      </c>
      <c r="I2305" s="11" t="s">
        <v>42</v>
      </c>
      <c r="J2305" s="33" t="str">
        <f t="shared" si="70"/>
        <v>11-Oct-1993</v>
      </c>
      <c r="K2305" s="11">
        <f t="shared" si="71"/>
        <v>29</v>
      </c>
    </row>
    <row r="2306" spans="1:11" x14ac:dyDescent="0.25">
      <c r="A2306" s="11" t="s">
        <v>2334</v>
      </c>
      <c r="B2306" s="11">
        <v>1971</v>
      </c>
      <c r="C2306" s="11" t="s">
        <v>35</v>
      </c>
      <c r="D2306" s="29">
        <v>13</v>
      </c>
      <c r="E2306" s="11">
        <v>2</v>
      </c>
      <c r="F2306" s="20">
        <v>44641.2</v>
      </c>
      <c r="G2306" s="11" t="s">
        <v>11</v>
      </c>
      <c r="H2306" s="11" t="s">
        <v>12</v>
      </c>
      <c r="I2306" s="11" t="s">
        <v>247</v>
      </c>
      <c r="J2306" s="33" t="str">
        <f t="shared" ref="J2306:J2344" si="72">TEXT(CONCATENATE(D2306,C2306,B2306,),"DD-MMM-YYYY")</f>
        <v>13-Aug-1971</v>
      </c>
      <c r="K2306" s="11">
        <f t="shared" si="71"/>
        <v>51</v>
      </c>
    </row>
    <row r="2307" spans="1:11" x14ac:dyDescent="0.25">
      <c r="A2307" s="11" t="s">
        <v>2335</v>
      </c>
      <c r="B2307" s="11">
        <v>1962</v>
      </c>
      <c r="C2307" s="11" t="s">
        <v>30</v>
      </c>
      <c r="D2307" s="29">
        <v>17</v>
      </c>
      <c r="E2307" s="11">
        <v>0</v>
      </c>
      <c r="F2307" s="20">
        <v>45008.959999999999</v>
      </c>
      <c r="G2307" s="11" t="s">
        <v>11</v>
      </c>
      <c r="H2307" s="11" t="s">
        <v>11</v>
      </c>
      <c r="I2307" s="11" t="s">
        <v>13</v>
      </c>
      <c r="J2307" s="33" t="str">
        <f t="shared" si="72"/>
        <v>17-Dec-1962</v>
      </c>
      <c r="K2307" s="11">
        <f t="shared" ref="K2307:K2344" si="73">DATEDIF(J2307, "2023-06-08", "Y")</f>
        <v>60</v>
      </c>
    </row>
    <row r="2308" spans="1:11" x14ac:dyDescent="0.25">
      <c r="A2308" s="11" t="s">
        <v>2336</v>
      </c>
      <c r="B2308" s="11">
        <v>1974</v>
      </c>
      <c r="C2308" s="11" t="s">
        <v>35</v>
      </c>
      <c r="D2308" s="29">
        <v>9</v>
      </c>
      <c r="E2308" s="11">
        <v>2</v>
      </c>
      <c r="F2308" s="20">
        <v>45702.02</v>
      </c>
      <c r="G2308" s="11" t="s">
        <v>11</v>
      </c>
      <c r="H2308" s="11" t="s">
        <v>11</v>
      </c>
      <c r="I2308" s="11" t="s">
        <v>23</v>
      </c>
      <c r="J2308" s="33" t="str">
        <f t="shared" si="72"/>
        <v>09-Aug-1974</v>
      </c>
      <c r="K2308" s="11">
        <f t="shared" si="73"/>
        <v>48</v>
      </c>
    </row>
    <row r="2309" spans="1:11" x14ac:dyDescent="0.25">
      <c r="A2309" s="11" t="s">
        <v>2337</v>
      </c>
      <c r="B2309" s="11">
        <v>1960</v>
      </c>
      <c r="C2309" s="11" t="s">
        <v>30</v>
      </c>
      <c r="D2309" s="29">
        <v>21</v>
      </c>
      <c r="E2309" s="11">
        <v>0</v>
      </c>
      <c r="F2309" s="20">
        <v>45710.21</v>
      </c>
      <c r="G2309" s="11" t="s">
        <v>11</v>
      </c>
      <c r="H2309" s="11" t="s">
        <v>11</v>
      </c>
      <c r="I2309" s="11" t="s">
        <v>168</v>
      </c>
      <c r="J2309" s="33" t="str">
        <f t="shared" si="72"/>
        <v>21-Dec-1960</v>
      </c>
      <c r="K2309" s="11">
        <f t="shared" si="73"/>
        <v>62</v>
      </c>
    </row>
    <row r="2310" spans="1:11" x14ac:dyDescent="0.25">
      <c r="A2310" s="11" t="s">
        <v>2338</v>
      </c>
      <c r="B2310" s="11">
        <v>1979</v>
      </c>
      <c r="C2310" s="11" t="s">
        <v>35</v>
      </c>
      <c r="D2310" s="29">
        <v>12</v>
      </c>
      <c r="E2310" s="11">
        <v>0</v>
      </c>
      <c r="F2310" s="20">
        <v>45863.21</v>
      </c>
      <c r="G2310" s="11" t="s">
        <v>11</v>
      </c>
      <c r="H2310" s="11" t="s">
        <v>16</v>
      </c>
      <c r="I2310" s="11" t="s">
        <v>13</v>
      </c>
      <c r="J2310" s="33" t="str">
        <f t="shared" si="72"/>
        <v>12-Aug-1979</v>
      </c>
      <c r="K2310" s="11">
        <f t="shared" si="73"/>
        <v>43</v>
      </c>
    </row>
    <row r="2311" spans="1:11" x14ac:dyDescent="0.25">
      <c r="A2311" s="11" t="s">
        <v>2339</v>
      </c>
      <c r="B2311" s="11">
        <v>1985</v>
      </c>
      <c r="C2311" s="11" t="s">
        <v>20</v>
      </c>
      <c r="D2311" s="29">
        <v>30</v>
      </c>
      <c r="E2311" s="11">
        <v>2</v>
      </c>
      <c r="F2311" s="20">
        <v>46113.51</v>
      </c>
      <c r="G2311" s="11" t="s">
        <v>11</v>
      </c>
      <c r="H2311" s="11" t="s">
        <v>12</v>
      </c>
      <c r="I2311" s="11" t="s">
        <v>42</v>
      </c>
      <c r="J2311" s="33" t="str">
        <f t="shared" si="72"/>
        <v>30-Sep-1985</v>
      </c>
      <c r="K2311" s="11">
        <f t="shared" si="73"/>
        <v>37</v>
      </c>
    </row>
    <row r="2312" spans="1:11" x14ac:dyDescent="0.25">
      <c r="A2312" s="11" t="s">
        <v>2340</v>
      </c>
      <c r="B2312" s="11">
        <v>1962</v>
      </c>
      <c r="C2312" s="11" t="s">
        <v>30</v>
      </c>
      <c r="D2312" s="29">
        <v>4</v>
      </c>
      <c r="E2312" s="11">
        <v>3</v>
      </c>
      <c r="F2312" s="20">
        <v>46130.53</v>
      </c>
      <c r="G2312" s="11" t="s">
        <v>16</v>
      </c>
      <c r="H2312" s="11" t="s">
        <v>16</v>
      </c>
      <c r="I2312" s="11" t="s">
        <v>23</v>
      </c>
      <c r="J2312" s="33" t="str">
        <f t="shared" si="72"/>
        <v>04-Dec-1962</v>
      </c>
      <c r="K2312" s="11">
        <f t="shared" si="73"/>
        <v>60</v>
      </c>
    </row>
    <row r="2313" spans="1:11" x14ac:dyDescent="0.25">
      <c r="A2313" s="11" t="s">
        <v>2341</v>
      </c>
      <c r="B2313" s="11">
        <v>1976</v>
      </c>
      <c r="C2313" s="11" t="s">
        <v>30</v>
      </c>
      <c r="D2313" s="29">
        <v>2</v>
      </c>
      <c r="E2313" s="11">
        <v>3</v>
      </c>
      <c r="F2313" s="20">
        <v>46151.12</v>
      </c>
      <c r="G2313" s="11" t="s">
        <v>16</v>
      </c>
      <c r="H2313" s="11" t="s">
        <v>12</v>
      </c>
      <c r="I2313" s="11" t="s">
        <v>13</v>
      </c>
      <c r="J2313" s="33" t="str">
        <f t="shared" si="72"/>
        <v>02-Dec-1976</v>
      </c>
      <c r="K2313" s="11">
        <f t="shared" si="73"/>
        <v>46</v>
      </c>
    </row>
    <row r="2314" spans="1:11" x14ac:dyDescent="0.25">
      <c r="A2314" s="11" t="s">
        <v>2342</v>
      </c>
      <c r="B2314" s="11">
        <v>1978</v>
      </c>
      <c r="C2314" s="11" t="s">
        <v>35</v>
      </c>
      <c r="D2314" s="29">
        <v>17</v>
      </c>
      <c r="E2314" s="11">
        <v>2</v>
      </c>
      <c r="F2314" s="20">
        <v>46200.99</v>
      </c>
      <c r="G2314" s="11" t="s">
        <v>16</v>
      </c>
      <c r="H2314" s="11" t="s">
        <v>16</v>
      </c>
      <c r="I2314" s="11" t="s">
        <v>13</v>
      </c>
      <c r="J2314" s="33" t="str">
        <f t="shared" si="72"/>
        <v>17-Aug-1978</v>
      </c>
      <c r="K2314" s="11">
        <f t="shared" si="73"/>
        <v>44</v>
      </c>
    </row>
    <row r="2315" spans="1:11" x14ac:dyDescent="0.25">
      <c r="A2315" s="11" t="s">
        <v>2343</v>
      </c>
      <c r="B2315" s="11">
        <v>1971</v>
      </c>
      <c r="C2315" s="11" t="s">
        <v>30</v>
      </c>
      <c r="D2315" s="29">
        <v>6</v>
      </c>
      <c r="E2315" s="11">
        <v>3</v>
      </c>
      <c r="F2315" s="20">
        <v>46255.11</v>
      </c>
      <c r="G2315" s="11" t="s">
        <v>16</v>
      </c>
      <c r="H2315" s="11" t="s">
        <v>12</v>
      </c>
      <c r="I2315" s="11" t="s">
        <v>247</v>
      </c>
      <c r="J2315" s="33" t="str">
        <f t="shared" si="72"/>
        <v>06-Dec-1971</v>
      </c>
      <c r="K2315" s="11">
        <f t="shared" si="73"/>
        <v>51</v>
      </c>
    </row>
    <row r="2316" spans="1:11" x14ac:dyDescent="0.25">
      <c r="A2316" s="11" t="s">
        <v>2344</v>
      </c>
      <c r="B2316" s="11">
        <v>1961</v>
      </c>
      <c r="C2316" s="11" t="s">
        <v>35</v>
      </c>
      <c r="D2316" s="29">
        <v>8</v>
      </c>
      <c r="E2316" s="11">
        <v>0</v>
      </c>
      <c r="F2316" s="20">
        <v>46599.11</v>
      </c>
      <c r="G2316" s="11" t="s">
        <v>16</v>
      </c>
      <c r="H2316" s="11" t="s">
        <v>16</v>
      </c>
      <c r="I2316" s="11" t="s">
        <v>13</v>
      </c>
      <c r="J2316" s="33" t="str">
        <f t="shared" si="72"/>
        <v>08-Aug-1961</v>
      </c>
      <c r="K2316" s="11">
        <f t="shared" si="73"/>
        <v>61</v>
      </c>
    </row>
    <row r="2317" spans="1:11" x14ac:dyDescent="0.25">
      <c r="A2317" s="11" t="s">
        <v>2345</v>
      </c>
      <c r="B2317" s="11">
        <v>1969</v>
      </c>
      <c r="C2317" s="11" t="s">
        <v>18</v>
      </c>
      <c r="D2317" s="29">
        <v>23</v>
      </c>
      <c r="E2317" s="11">
        <v>3</v>
      </c>
      <c r="F2317" s="20">
        <v>46661.440000000002</v>
      </c>
      <c r="G2317" s="11" t="s">
        <v>16</v>
      </c>
      <c r="H2317" s="11" t="s">
        <v>12</v>
      </c>
      <c r="I2317" s="11" t="s">
        <v>23</v>
      </c>
      <c r="J2317" s="33" t="str">
        <f t="shared" si="72"/>
        <v>23-Jun-1969</v>
      </c>
      <c r="K2317" s="11">
        <f t="shared" si="73"/>
        <v>53</v>
      </c>
    </row>
    <row r="2318" spans="1:11" x14ac:dyDescent="0.25">
      <c r="A2318" s="11" t="s">
        <v>2346</v>
      </c>
      <c r="B2318" s="11">
        <v>1960</v>
      </c>
      <c r="C2318" s="11" t="s">
        <v>15</v>
      </c>
      <c r="D2318" s="29">
        <v>17</v>
      </c>
      <c r="E2318" s="11">
        <v>3</v>
      </c>
      <c r="F2318" s="20">
        <v>46718.16</v>
      </c>
      <c r="G2318" s="11" t="s">
        <v>16</v>
      </c>
      <c r="H2318" s="11" t="s">
        <v>16</v>
      </c>
      <c r="I2318" s="11" t="s">
        <v>23</v>
      </c>
      <c r="J2318" s="33" t="str">
        <f t="shared" si="72"/>
        <v>17-Nov-1960</v>
      </c>
      <c r="K2318" s="11">
        <f t="shared" si="73"/>
        <v>62</v>
      </c>
    </row>
    <row r="2319" spans="1:11" x14ac:dyDescent="0.25">
      <c r="A2319" s="11" t="s">
        <v>2347</v>
      </c>
      <c r="B2319" s="11">
        <v>1958</v>
      </c>
      <c r="C2319" s="11" t="s">
        <v>20</v>
      </c>
      <c r="D2319" s="29">
        <v>15</v>
      </c>
      <c r="E2319" s="11">
        <v>0</v>
      </c>
      <c r="F2319" s="20">
        <v>46889.26</v>
      </c>
      <c r="G2319" s="11" t="s">
        <v>11</v>
      </c>
      <c r="H2319" s="11" t="s">
        <v>12</v>
      </c>
      <c r="I2319" s="11" t="s">
        <v>13</v>
      </c>
      <c r="J2319" s="33" t="str">
        <f t="shared" si="72"/>
        <v>15-Sep-1958</v>
      </c>
      <c r="K2319" s="11">
        <f t="shared" si="73"/>
        <v>64</v>
      </c>
    </row>
    <row r="2320" spans="1:11" x14ac:dyDescent="0.25">
      <c r="A2320" s="11" t="s">
        <v>2348</v>
      </c>
      <c r="B2320" s="11">
        <v>1959</v>
      </c>
      <c r="C2320" s="11" t="s">
        <v>10</v>
      </c>
      <c r="D2320" s="29">
        <v>14</v>
      </c>
      <c r="E2320" s="11">
        <v>0</v>
      </c>
      <c r="F2320" s="20">
        <v>47055.53</v>
      </c>
      <c r="G2320" s="11" t="s">
        <v>11</v>
      </c>
      <c r="H2320" s="11" t="s">
        <v>16</v>
      </c>
      <c r="I2320" s="11" t="s">
        <v>13</v>
      </c>
      <c r="J2320" s="33" t="str">
        <f t="shared" si="72"/>
        <v>14-Jul-1959</v>
      </c>
      <c r="K2320" s="11">
        <f t="shared" si="73"/>
        <v>63</v>
      </c>
    </row>
    <row r="2321" spans="1:11" x14ac:dyDescent="0.25">
      <c r="A2321" s="11" t="s">
        <v>2349</v>
      </c>
      <c r="B2321" s="11">
        <v>1970</v>
      </c>
      <c r="C2321" s="11" t="s">
        <v>30</v>
      </c>
      <c r="D2321" s="29">
        <v>28</v>
      </c>
      <c r="E2321" s="11">
        <v>2</v>
      </c>
      <c r="F2321" s="20">
        <v>47269.85</v>
      </c>
      <c r="G2321" s="11" t="s">
        <v>16</v>
      </c>
      <c r="H2321" s="11" t="s">
        <v>11</v>
      </c>
      <c r="I2321" s="11" t="s">
        <v>13</v>
      </c>
      <c r="J2321" s="33" t="str">
        <f t="shared" si="72"/>
        <v>28-Dec-1970</v>
      </c>
      <c r="K2321" s="11">
        <f t="shared" si="73"/>
        <v>52</v>
      </c>
    </row>
    <row r="2322" spans="1:11" x14ac:dyDescent="0.25">
      <c r="A2322" s="11" t="s">
        <v>2350</v>
      </c>
      <c r="B2322" s="11">
        <v>1958</v>
      </c>
      <c r="C2322" s="11" t="s">
        <v>20</v>
      </c>
      <c r="D2322" s="29">
        <v>3</v>
      </c>
      <c r="E2322" s="11">
        <v>2</v>
      </c>
      <c r="F2322" s="20">
        <v>47291.06</v>
      </c>
      <c r="G2322" s="11" t="s">
        <v>11</v>
      </c>
      <c r="H2322" s="11" t="s">
        <v>16</v>
      </c>
      <c r="I2322" s="11" t="s">
        <v>42</v>
      </c>
      <c r="J2322" s="33" t="str">
        <f t="shared" si="72"/>
        <v>03-Sep-1958</v>
      </c>
      <c r="K2322" s="11">
        <f t="shared" si="73"/>
        <v>64</v>
      </c>
    </row>
    <row r="2323" spans="1:11" x14ac:dyDescent="0.25">
      <c r="A2323" s="11" t="s">
        <v>2351</v>
      </c>
      <c r="B2323" s="11">
        <v>1959</v>
      </c>
      <c r="C2323" s="11" t="s">
        <v>37</v>
      </c>
      <c r="D2323" s="29">
        <v>4</v>
      </c>
      <c r="E2323" s="11">
        <v>2</v>
      </c>
      <c r="F2323" s="20">
        <v>47305.31</v>
      </c>
      <c r="G2323" s="11" t="s">
        <v>11</v>
      </c>
      <c r="H2323" s="11" t="s">
        <v>16</v>
      </c>
      <c r="I2323" s="11" t="s">
        <v>42</v>
      </c>
      <c r="J2323" s="33" t="str">
        <f t="shared" si="72"/>
        <v>04-Oct-1959</v>
      </c>
      <c r="K2323" s="11">
        <f t="shared" si="73"/>
        <v>63</v>
      </c>
    </row>
    <row r="2324" spans="1:11" x14ac:dyDescent="0.25">
      <c r="A2324" s="11" t="s">
        <v>2352</v>
      </c>
      <c r="B2324" s="11">
        <v>1961</v>
      </c>
      <c r="C2324" s="11" t="s">
        <v>18</v>
      </c>
      <c r="D2324" s="29">
        <v>13</v>
      </c>
      <c r="E2324" s="11">
        <v>1</v>
      </c>
      <c r="F2324" s="20">
        <v>47403.88</v>
      </c>
      <c r="G2324" s="11" t="s">
        <v>16</v>
      </c>
      <c r="H2324" s="11" t="s">
        <v>12</v>
      </c>
      <c r="I2324" s="11" t="s">
        <v>42</v>
      </c>
      <c r="J2324" s="33" t="str">
        <f t="shared" si="72"/>
        <v>13-Jun-1961</v>
      </c>
      <c r="K2324" s="11">
        <f t="shared" si="73"/>
        <v>61</v>
      </c>
    </row>
    <row r="2325" spans="1:11" x14ac:dyDescent="0.25">
      <c r="A2325" s="11" t="s">
        <v>2353</v>
      </c>
      <c r="B2325" s="11">
        <v>1971</v>
      </c>
      <c r="C2325" s="11" t="s">
        <v>20</v>
      </c>
      <c r="D2325" s="29">
        <v>27</v>
      </c>
      <c r="E2325" s="11">
        <v>2</v>
      </c>
      <c r="F2325" s="20">
        <v>47462.89</v>
      </c>
      <c r="G2325" s="11" t="s">
        <v>16</v>
      </c>
      <c r="H2325" s="11" t="s">
        <v>11</v>
      </c>
      <c r="I2325" s="11" t="s">
        <v>13</v>
      </c>
      <c r="J2325" s="33" t="str">
        <f t="shared" si="72"/>
        <v>27-Sep-1971</v>
      </c>
      <c r="K2325" s="11">
        <f t="shared" si="73"/>
        <v>51</v>
      </c>
    </row>
    <row r="2326" spans="1:11" x14ac:dyDescent="0.25">
      <c r="A2326" s="11" t="s">
        <v>2354</v>
      </c>
      <c r="B2326" s="11">
        <v>1964</v>
      </c>
      <c r="C2326" s="11" t="s">
        <v>15</v>
      </c>
      <c r="D2326" s="29">
        <v>7</v>
      </c>
      <c r="E2326" s="11">
        <v>2</v>
      </c>
      <c r="F2326" s="20">
        <v>47496.49</v>
      </c>
      <c r="G2326" s="11" t="s">
        <v>16</v>
      </c>
      <c r="H2326" s="11" t="s">
        <v>12</v>
      </c>
      <c r="I2326" s="11" t="s">
        <v>23</v>
      </c>
      <c r="J2326" s="33" t="str">
        <f t="shared" si="72"/>
        <v>07-Nov-1964</v>
      </c>
      <c r="K2326" s="11">
        <f t="shared" si="73"/>
        <v>58</v>
      </c>
    </row>
    <row r="2327" spans="1:11" x14ac:dyDescent="0.25">
      <c r="A2327" s="11" t="s">
        <v>2355</v>
      </c>
      <c r="B2327" s="11">
        <v>1963</v>
      </c>
      <c r="C2327" s="11" t="s">
        <v>35</v>
      </c>
      <c r="D2327" s="29">
        <v>5</v>
      </c>
      <c r="E2327" s="11">
        <v>1</v>
      </c>
      <c r="F2327" s="20">
        <v>47896.79</v>
      </c>
      <c r="G2327" s="11" t="s">
        <v>16</v>
      </c>
      <c r="H2327" s="11" t="s">
        <v>12</v>
      </c>
      <c r="I2327" s="11" t="s">
        <v>247</v>
      </c>
      <c r="J2327" s="33" t="str">
        <f t="shared" si="72"/>
        <v>05-Aug-1963</v>
      </c>
      <c r="K2327" s="11">
        <f t="shared" si="73"/>
        <v>59</v>
      </c>
    </row>
    <row r="2328" spans="1:11" x14ac:dyDescent="0.25">
      <c r="A2328" s="11" t="s">
        <v>2356</v>
      </c>
      <c r="B2328" s="11">
        <v>1958</v>
      </c>
      <c r="C2328" s="11" t="s">
        <v>15</v>
      </c>
      <c r="D2328" s="29">
        <v>16</v>
      </c>
      <c r="E2328" s="11">
        <v>1</v>
      </c>
      <c r="F2328" s="20">
        <v>47928.03</v>
      </c>
      <c r="G2328" s="11" t="s">
        <v>11</v>
      </c>
      <c r="H2328" s="11" t="s">
        <v>12</v>
      </c>
      <c r="I2328" s="11" t="s">
        <v>42</v>
      </c>
      <c r="J2328" s="33" t="str">
        <f t="shared" si="72"/>
        <v>16-Nov-1958</v>
      </c>
      <c r="K2328" s="11">
        <f t="shared" si="73"/>
        <v>64</v>
      </c>
    </row>
    <row r="2329" spans="1:11" x14ac:dyDescent="0.25">
      <c r="A2329" s="11" t="s">
        <v>2357</v>
      </c>
      <c r="B2329" s="11">
        <v>1962</v>
      </c>
      <c r="C2329" s="11" t="s">
        <v>35</v>
      </c>
      <c r="D2329" s="29">
        <v>27</v>
      </c>
      <c r="E2329" s="11">
        <v>0</v>
      </c>
      <c r="F2329" s="20">
        <v>48173.36</v>
      </c>
      <c r="G2329" s="11" t="s">
        <v>16</v>
      </c>
      <c r="H2329" s="11" t="s">
        <v>12</v>
      </c>
      <c r="I2329" s="11" t="s">
        <v>42</v>
      </c>
      <c r="J2329" s="33" t="str">
        <f t="shared" si="72"/>
        <v>27-Aug-1962</v>
      </c>
      <c r="K2329" s="11">
        <f t="shared" si="73"/>
        <v>60</v>
      </c>
    </row>
    <row r="2330" spans="1:11" x14ac:dyDescent="0.25">
      <c r="A2330" s="11" t="s">
        <v>2358</v>
      </c>
      <c r="B2330" s="11">
        <v>1961</v>
      </c>
      <c r="C2330" s="11" t="s">
        <v>30</v>
      </c>
      <c r="D2330" s="29">
        <v>21</v>
      </c>
      <c r="E2330" s="11">
        <v>1</v>
      </c>
      <c r="F2330" s="20">
        <v>48517.56</v>
      </c>
      <c r="G2330" s="11" t="s">
        <v>16</v>
      </c>
      <c r="H2330" s="11" t="s">
        <v>12</v>
      </c>
      <c r="I2330" s="11" t="s">
        <v>247</v>
      </c>
      <c r="J2330" s="33" t="str">
        <f t="shared" si="72"/>
        <v>21-Dec-1961</v>
      </c>
      <c r="K2330" s="11">
        <f t="shared" si="73"/>
        <v>61</v>
      </c>
    </row>
    <row r="2331" spans="1:11" x14ac:dyDescent="0.25">
      <c r="A2331" s="11" t="s">
        <v>2359</v>
      </c>
      <c r="B2331" s="11">
        <v>1968</v>
      </c>
      <c r="C2331" s="11" t="s">
        <v>30</v>
      </c>
      <c r="D2331" s="29">
        <v>1</v>
      </c>
      <c r="E2331" s="11">
        <v>3</v>
      </c>
      <c r="F2331" s="20">
        <v>48549.18</v>
      </c>
      <c r="G2331" s="11" t="s">
        <v>16</v>
      </c>
      <c r="H2331" s="11" t="s">
        <v>12</v>
      </c>
      <c r="I2331" s="11" t="s">
        <v>168</v>
      </c>
      <c r="J2331" s="33" t="str">
        <f t="shared" si="72"/>
        <v>01-Dec-1968</v>
      </c>
      <c r="K2331" s="11">
        <f t="shared" si="73"/>
        <v>54</v>
      </c>
    </row>
    <row r="2332" spans="1:11" x14ac:dyDescent="0.25">
      <c r="A2332" s="11" t="s">
        <v>2360</v>
      </c>
      <c r="B2332" s="11">
        <v>1962</v>
      </c>
      <c r="C2332" s="11" t="s">
        <v>37</v>
      </c>
      <c r="D2332" s="29">
        <v>11</v>
      </c>
      <c r="E2332" s="11">
        <v>0</v>
      </c>
      <c r="F2332" s="20">
        <v>48673.56</v>
      </c>
      <c r="G2332" s="11" t="s">
        <v>16</v>
      </c>
      <c r="H2332" s="11" t="s">
        <v>11</v>
      </c>
      <c r="I2332" s="11" t="s">
        <v>13</v>
      </c>
      <c r="J2332" s="33" t="str">
        <f t="shared" si="72"/>
        <v>11-Oct-1962</v>
      </c>
      <c r="K2332" s="11">
        <f t="shared" si="73"/>
        <v>60</v>
      </c>
    </row>
    <row r="2333" spans="1:11" x14ac:dyDescent="0.25">
      <c r="A2333" s="11" t="s">
        <v>2361</v>
      </c>
      <c r="B2333" s="11">
        <v>1965</v>
      </c>
      <c r="C2333" s="11" t="s">
        <v>37</v>
      </c>
      <c r="D2333" s="29">
        <v>27</v>
      </c>
      <c r="E2333" s="11">
        <v>1</v>
      </c>
      <c r="F2333" s="20">
        <v>48675.519999999997</v>
      </c>
      <c r="G2333" s="11" t="s">
        <v>16</v>
      </c>
      <c r="H2333" s="11" t="s">
        <v>11</v>
      </c>
      <c r="I2333" s="11" t="s">
        <v>13</v>
      </c>
      <c r="J2333" s="33" t="str">
        <f t="shared" si="72"/>
        <v>27-Oct-1965</v>
      </c>
      <c r="K2333" s="11">
        <f t="shared" si="73"/>
        <v>57</v>
      </c>
    </row>
    <row r="2334" spans="1:11" x14ac:dyDescent="0.25">
      <c r="A2334" s="11" t="s">
        <v>2362</v>
      </c>
      <c r="B2334" s="11">
        <v>1959</v>
      </c>
      <c r="C2334" s="11" t="s">
        <v>10</v>
      </c>
      <c r="D2334" s="29">
        <v>22</v>
      </c>
      <c r="E2334" s="11">
        <v>0</v>
      </c>
      <c r="F2334" s="20">
        <v>48824.45</v>
      </c>
      <c r="G2334" s="11" t="s">
        <v>11</v>
      </c>
      <c r="H2334" s="11" t="s">
        <v>16</v>
      </c>
      <c r="I2334" s="11" t="s">
        <v>42</v>
      </c>
      <c r="J2334" s="33" t="str">
        <f t="shared" si="72"/>
        <v>22-Jul-1959</v>
      </c>
      <c r="K2334" s="11">
        <f t="shared" si="73"/>
        <v>63</v>
      </c>
    </row>
    <row r="2335" spans="1:11" x14ac:dyDescent="0.25">
      <c r="A2335" s="11" t="s">
        <v>2363</v>
      </c>
      <c r="B2335" s="11">
        <v>1978</v>
      </c>
      <c r="C2335" s="11" t="s">
        <v>30</v>
      </c>
      <c r="D2335" s="29">
        <v>29</v>
      </c>
      <c r="E2335" s="11">
        <v>0</v>
      </c>
      <c r="F2335" s="20">
        <v>48885.14</v>
      </c>
      <c r="G2335" s="11" t="s">
        <v>16</v>
      </c>
      <c r="H2335" s="11" t="s">
        <v>11</v>
      </c>
      <c r="I2335" s="11" t="s">
        <v>13</v>
      </c>
      <c r="J2335" s="33" t="str">
        <f t="shared" si="72"/>
        <v>29-Dec-1978</v>
      </c>
      <c r="K2335" s="11">
        <f t="shared" si="73"/>
        <v>44</v>
      </c>
    </row>
    <row r="2336" spans="1:11" x14ac:dyDescent="0.25">
      <c r="A2336" s="11" t="s">
        <v>2364</v>
      </c>
      <c r="B2336" s="11">
        <v>1963</v>
      </c>
      <c r="C2336" s="11" t="s">
        <v>20</v>
      </c>
      <c r="D2336" s="29">
        <v>4</v>
      </c>
      <c r="E2336" s="11">
        <v>1</v>
      </c>
      <c r="F2336" s="20">
        <v>48970.25</v>
      </c>
      <c r="G2336" s="11" t="s">
        <v>16</v>
      </c>
      <c r="H2336" s="11" t="s">
        <v>11</v>
      </c>
      <c r="I2336" s="11" t="s">
        <v>13</v>
      </c>
      <c r="J2336" s="33" t="str">
        <f t="shared" si="72"/>
        <v>04-Sep-1963</v>
      </c>
      <c r="K2336" s="11">
        <f t="shared" si="73"/>
        <v>59</v>
      </c>
    </row>
    <row r="2337" spans="1:11" x14ac:dyDescent="0.25">
      <c r="A2337" s="11" t="s">
        <v>2365</v>
      </c>
      <c r="B2337" s="11">
        <v>1958</v>
      </c>
      <c r="C2337" s="11" t="s">
        <v>18</v>
      </c>
      <c r="D2337" s="29">
        <v>27</v>
      </c>
      <c r="E2337" s="11">
        <v>2</v>
      </c>
      <c r="F2337" s="20">
        <v>49577.66</v>
      </c>
      <c r="G2337" s="11" t="s">
        <v>11</v>
      </c>
      <c r="H2337" s="11" t="s">
        <v>11</v>
      </c>
      <c r="I2337" s="11" t="s">
        <v>13</v>
      </c>
      <c r="J2337" s="33" t="str">
        <f t="shared" si="72"/>
        <v>27-Jun-1958</v>
      </c>
      <c r="K2337" s="11">
        <f t="shared" si="73"/>
        <v>64</v>
      </c>
    </row>
    <row r="2338" spans="1:11" x14ac:dyDescent="0.25">
      <c r="A2338" s="11" t="s">
        <v>2366</v>
      </c>
      <c r="B2338" s="11">
        <v>1994</v>
      </c>
      <c r="C2338" s="11" t="s">
        <v>37</v>
      </c>
      <c r="D2338" s="29">
        <v>27</v>
      </c>
      <c r="E2338" s="11">
        <v>1</v>
      </c>
      <c r="F2338" s="20">
        <v>51194.559999999998</v>
      </c>
      <c r="G2338" s="11" t="s">
        <v>16</v>
      </c>
      <c r="H2338" s="11" t="s">
        <v>12</v>
      </c>
      <c r="I2338" s="11" t="s">
        <v>42</v>
      </c>
      <c r="J2338" s="33" t="str">
        <f t="shared" si="72"/>
        <v>27-Oct-1994</v>
      </c>
      <c r="K2338" s="11">
        <f t="shared" si="73"/>
        <v>28</v>
      </c>
    </row>
    <row r="2339" spans="1:11" x14ac:dyDescent="0.25">
      <c r="A2339" s="11" t="s">
        <v>2367</v>
      </c>
      <c r="B2339" s="11">
        <v>1962</v>
      </c>
      <c r="C2339" s="11" t="s">
        <v>35</v>
      </c>
      <c r="D2339" s="29">
        <v>4</v>
      </c>
      <c r="E2339" s="11">
        <v>0</v>
      </c>
      <c r="F2339" s="20">
        <v>52590.83</v>
      </c>
      <c r="G2339" s="11" t="s">
        <v>16</v>
      </c>
      <c r="H2339" s="11" t="s">
        <v>12</v>
      </c>
      <c r="I2339" s="11" t="s">
        <v>42</v>
      </c>
      <c r="J2339" s="33" t="str">
        <f t="shared" si="72"/>
        <v>04-Aug-1962</v>
      </c>
      <c r="K2339" s="11">
        <f t="shared" si="73"/>
        <v>60</v>
      </c>
    </row>
    <row r="2340" spans="1:11" x14ac:dyDescent="0.25">
      <c r="A2340" s="11" t="s">
        <v>2368</v>
      </c>
      <c r="B2340" s="11">
        <v>1989</v>
      </c>
      <c r="C2340" s="11" t="s">
        <v>18</v>
      </c>
      <c r="D2340" s="29">
        <v>19</v>
      </c>
      <c r="E2340" s="11">
        <v>0</v>
      </c>
      <c r="F2340" s="20">
        <v>55135.4</v>
      </c>
      <c r="G2340" s="11" t="s">
        <v>16</v>
      </c>
      <c r="H2340" s="11" t="s">
        <v>11</v>
      </c>
      <c r="I2340" s="11" t="s">
        <v>23</v>
      </c>
      <c r="J2340" s="33" t="str">
        <f t="shared" si="72"/>
        <v>19-Jun-1989</v>
      </c>
      <c r="K2340" s="11">
        <f t="shared" si="73"/>
        <v>33</v>
      </c>
    </row>
    <row r="2341" spans="1:11" x14ac:dyDescent="0.25">
      <c r="A2341" s="11" t="s">
        <v>2369</v>
      </c>
      <c r="B2341" s="11">
        <v>1991</v>
      </c>
      <c r="C2341" s="11" t="s">
        <v>18</v>
      </c>
      <c r="D2341" s="29">
        <v>6</v>
      </c>
      <c r="E2341" s="11">
        <v>1</v>
      </c>
      <c r="F2341" s="20">
        <v>58571.07</v>
      </c>
      <c r="G2341" s="11" t="s">
        <v>16</v>
      </c>
      <c r="H2341" s="11" t="s">
        <v>12</v>
      </c>
      <c r="I2341" s="11" t="s">
        <v>247</v>
      </c>
      <c r="J2341" s="33" t="str">
        <f t="shared" si="72"/>
        <v>06-Jun-1991</v>
      </c>
      <c r="K2341" s="11">
        <f t="shared" si="73"/>
        <v>32</v>
      </c>
    </row>
    <row r="2342" spans="1:11" x14ac:dyDescent="0.25">
      <c r="A2342" s="11" t="s">
        <v>2370</v>
      </c>
      <c r="B2342" s="11">
        <v>1970</v>
      </c>
      <c r="C2342" s="12" t="s">
        <v>20</v>
      </c>
      <c r="D2342" s="29">
        <v>11</v>
      </c>
      <c r="E2342" s="11">
        <v>3</v>
      </c>
      <c r="F2342" s="20">
        <v>60021.4</v>
      </c>
      <c r="G2342" s="11" t="s">
        <v>16</v>
      </c>
      <c r="H2342" s="11" t="s">
        <v>16</v>
      </c>
      <c r="I2342" s="11" t="s">
        <v>23</v>
      </c>
      <c r="J2342" s="33" t="str">
        <f t="shared" si="72"/>
        <v>11-Sep-1970</v>
      </c>
      <c r="K2342" s="11">
        <f t="shared" si="73"/>
        <v>52</v>
      </c>
    </row>
    <row r="2343" spans="1:11" x14ac:dyDescent="0.25">
      <c r="A2343" s="11" t="s">
        <v>2371</v>
      </c>
      <c r="B2343" s="11">
        <v>1977</v>
      </c>
      <c r="C2343" s="11" t="s">
        <v>18</v>
      </c>
      <c r="D2343" s="29">
        <v>8</v>
      </c>
      <c r="E2343" s="11">
        <v>0</v>
      </c>
      <c r="F2343" s="20">
        <v>62592.87</v>
      </c>
      <c r="G2343" s="11" t="s">
        <v>11</v>
      </c>
      <c r="H2343" s="11" t="s">
        <v>12</v>
      </c>
      <c r="I2343" s="11" t="s">
        <v>13</v>
      </c>
      <c r="J2343" s="33" t="str">
        <f t="shared" si="72"/>
        <v>08-Jun-1977</v>
      </c>
      <c r="K2343" s="11">
        <f t="shared" si="73"/>
        <v>46</v>
      </c>
    </row>
    <row r="2344" spans="1:11" x14ac:dyDescent="0.25">
      <c r="A2344" s="11" t="s">
        <v>2372</v>
      </c>
      <c r="B2344" s="11">
        <v>1968</v>
      </c>
      <c r="C2344" s="11" t="s">
        <v>37</v>
      </c>
      <c r="D2344" s="29">
        <v>12</v>
      </c>
      <c r="E2344" s="11">
        <v>0</v>
      </c>
      <c r="F2344" s="20">
        <v>63770.43</v>
      </c>
      <c r="G2344" s="11" t="s">
        <v>16</v>
      </c>
      <c r="H2344" s="11" t="s">
        <v>12</v>
      </c>
      <c r="I2344" s="11" t="s">
        <v>13</v>
      </c>
      <c r="J2344" s="33" t="str">
        <f t="shared" si="72"/>
        <v>12-Oct-1968</v>
      </c>
      <c r="K2344" s="11">
        <f t="shared" si="73"/>
        <v>54</v>
      </c>
    </row>
    <row r="2345" spans="1:11" x14ac:dyDescent="0.25">
      <c r="A2345" s="13"/>
      <c r="B2345" s="13"/>
      <c r="C2345" s="13"/>
      <c r="D2345" s="152"/>
      <c r="E2345" s="13"/>
      <c r="F2345" s="153"/>
      <c r="G2345" s="13"/>
      <c r="H2345" s="13"/>
      <c r="I2345" s="13"/>
      <c r="J2345" s="154"/>
    </row>
    <row r="2346" spans="1:11" x14ac:dyDescent="0.25">
      <c r="F2346"/>
      <c r="J2346"/>
    </row>
    <row r="2347" spans="1:11" x14ac:dyDescent="0.25">
      <c r="F2347"/>
      <c r="J2347"/>
    </row>
    <row r="2348" spans="1:11" x14ac:dyDescent="0.25">
      <c r="F2348"/>
      <c r="J2348"/>
    </row>
    <row r="2349" spans="1:11" x14ac:dyDescent="0.25">
      <c r="F2349"/>
      <c r="J2349"/>
    </row>
    <row r="2350" spans="1:11" x14ac:dyDescent="0.25">
      <c r="F2350"/>
      <c r="J2350"/>
    </row>
    <row r="2351" spans="1:11" x14ac:dyDescent="0.25">
      <c r="F2351"/>
      <c r="J2351"/>
    </row>
    <row r="2352" spans="1:11" x14ac:dyDescent="0.25">
      <c r="F2352"/>
      <c r="J2352"/>
    </row>
    <row r="2353" spans="6:10" x14ac:dyDescent="0.25">
      <c r="F2353"/>
      <c r="J2353"/>
    </row>
    <row r="2354" spans="6:10" x14ac:dyDescent="0.25">
      <c r="F2354"/>
      <c r="J2354"/>
    </row>
    <row r="2355" spans="6:10" x14ac:dyDescent="0.25">
      <c r="F2355"/>
      <c r="J2355"/>
    </row>
    <row r="2356" spans="6:10" x14ac:dyDescent="0.25">
      <c r="F2356"/>
      <c r="J2356"/>
    </row>
    <row r="2357" spans="6:10" x14ac:dyDescent="0.25">
      <c r="F2357"/>
      <c r="J2357"/>
    </row>
    <row r="2358" spans="6:10" x14ac:dyDescent="0.25">
      <c r="F2358"/>
      <c r="J2358"/>
    </row>
    <row r="2359" spans="6:10" x14ac:dyDescent="0.25">
      <c r="F2359"/>
      <c r="J2359"/>
    </row>
    <row r="2360" spans="6:10" x14ac:dyDescent="0.25">
      <c r="F2360"/>
      <c r="J2360"/>
    </row>
    <row r="2361" spans="6:10" x14ac:dyDescent="0.25">
      <c r="F2361"/>
      <c r="J2361"/>
    </row>
    <row r="2362" spans="6:10" x14ac:dyDescent="0.25">
      <c r="F2362"/>
      <c r="J2362"/>
    </row>
    <row r="2363" spans="6:10" x14ac:dyDescent="0.25">
      <c r="F2363"/>
      <c r="J2363"/>
    </row>
    <row r="2364" spans="6:10" x14ac:dyDescent="0.25">
      <c r="F2364"/>
      <c r="J2364"/>
    </row>
    <row r="2365" spans="6:10" x14ac:dyDescent="0.25">
      <c r="F2365"/>
      <c r="J2365"/>
    </row>
    <row r="2366" spans="6:10" x14ac:dyDescent="0.25">
      <c r="F2366"/>
      <c r="J2366"/>
    </row>
    <row r="2367" spans="6:10" x14ac:dyDescent="0.25">
      <c r="F2367"/>
      <c r="J2367"/>
    </row>
    <row r="2368" spans="6:10" x14ac:dyDescent="0.25">
      <c r="F2368"/>
      <c r="J2368"/>
    </row>
    <row r="2369" spans="6:10" x14ac:dyDescent="0.25">
      <c r="F2369"/>
      <c r="J2369"/>
    </row>
    <row r="2370" spans="6:10" x14ac:dyDescent="0.25">
      <c r="F2370"/>
      <c r="J2370"/>
    </row>
    <row r="2371" spans="6:10" x14ac:dyDescent="0.25">
      <c r="F2371"/>
      <c r="J2371"/>
    </row>
    <row r="2372" spans="6:10" x14ac:dyDescent="0.25">
      <c r="F2372"/>
      <c r="J2372"/>
    </row>
    <row r="2373" spans="6:10" x14ac:dyDescent="0.25">
      <c r="F2373"/>
      <c r="J2373"/>
    </row>
    <row r="2374" spans="6:10" x14ac:dyDescent="0.25">
      <c r="F2374"/>
      <c r="J2374"/>
    </row>
    <row r="2375" spans="6:10" x14ac:dyDescent="0.25">
      <c r="F2375"/>
      <c r="J2375"/>
    </row>
    <row r="2376" spans="6:10" x14ac:dyDescent="0.25">
      <c r="F2376"/>
      <c r="J2376"/>
    </row>
    <row r="2377" spans="6:10" x14ac:dyDescent="0.25">
      <c r="F2377"/>
      <c r="J2377"/>
    </row>
    <row r="2378" spans="6:10" x14ac:dyDescent="0.25">
      <c r="F2378"/>
      <c r="J2378"/>
    </row>
    <row r="2379" spans="6:10" x14ac:dyDescent="0.25">
      <c r="F2379"/>
      <c r="J2379"/>
    </row>
    <row r="2380" spans="6:10" x14ac:dyDescent="0.25">
      <c r="F2380"/>
      <c r="J2380"/>
    </row>
    <row r="2381" spans="6:10" x14ac:dyDescent="0.25">
      <c r="F2381"/>
      <c r="J2381"/>
    </row>
    <row r="2382" spans="6:10" x14ac:dyDescent="0.25">
      <c r="F2382"/>
      <c r="J2382"/>
    </row>
    <row r="2383" spans="6:10" x14ac:dyDescent="0.25">
      <c r="F2383"/>
      <c r="J2383"/>
    </row>
    <row r="2384" spans="6:10" x14ac:dyDescent="0.25">
      <c r="F2384"/>
      <c r="J2384"/>
    </row>
    <row r="2385" spans="6:10" x14ac:dyDescent="0.25">
      <c r="F2385"/>
      <c r="J2385"/>
    </row>
    <row r="2386" spans="6:10" x14ac:dyDescent="0.25">
      <c r="F2386"/>
      <c r="J2386"/>
    </row>
    <row r="2387" spans="6:10" x14ac:dyDescent="0.25">
      <c r="F2387"/>
      <c r="J2387"/>
    </row>
    <row r="2388" spans="6:10" x14ac:dyDescent="0.25">
      <c r="F2388"/>
      <c r="J2388"/>
    </row>
    <row r="2389" spans="6:10" x14ac:dyDescent="0.25">
      <c r="F2389"/>
      <c r="J2389"/>
    </row>
    <row r="2390" spans="6:10" x14ac:dyDescent="0.25">
      <c r="F2390"/>
      <c r="J2390"/>
    </row>
    <row r="2391" spans="6:10" x14ac:dyDescent="0.25">
      <c r="F2391"/>
      <c r="J2391"/>
    </row>
    <row r="2392" spans="6:10" x14ac:dyDescent="0.25">
      <c r="F2392"/>
      <c r="J2392"/>
    </row>
    <row r="2393" spans="6:10" x14ac:dyDescent="0.25">
      <c r="F2393"/>
      <c r="J2393"/>
    </row>
    <row r="2394" spans="6:10" x14ac:dyDescent="0.25">
      <c r="F2394"/>
      <c r="J2394"/>
    </row>
    <row r="2395" spans="6:10" x14ac:dyDescent="0.25">
      <c r="F2395"/>
      <c r="J2395"/>
    </row>
    <row r="2396" spans="6:10" x14ac:dyDescent="0.25">
      <c r="F2396"/>
      <c r="J2396"/>
    </row>
    <row r="2397" spans="6:10" x14ac:dyDescent="0.25">
      <c r="F2397"/>
      <c r="J2397"/>
    </row>
    <row r="2398" spans="6:10" x14ac:dyDescent="0.25">
      <c r="F2398"/>
      <c r="J2398"/>
    </row>
    <row r="2399" spans="6:10" x14ac:dyDescent="0.25">
      <c r="F2399"/>
      <c r="J2399"/>
    </row>
    <row r="2400" spans="6:10" x14ac:dyDescent="0.25">
      <c r="F2400"/>
      <c r="J2400"/>
    </row>
    <row r="2401" spans="6:10" x14ac:dyDescent="0.25">
      <c r="F2401"/>
      <c r="J2401"/>
    </row>
    <row r="2402" spans="6:10" x14ac:dyDescent="0.25">
      <c r="F2402"/>
      <c r="J2402"/>
    </row>
    <row r="2403" spans="6:10" x14ac:dyDescent="0.25">
      <c r="F2403"/>
      <c r="J2403"/>
    </row>
    <row r="2404" spans="6:10" x14ac:dyDescent="0.25">
      <c r="F2404"/>
      <c r="J2404"/>
    </row>
    <row r="2405" spans="6:10" x14ac:dyDescent="0.25">
      <c r="F2405"/>
      <c r="J2405"/>
    </row>
    <row r="2406" spans="6:10" x14ac:dyDescent="0.25">
      <c r="F2406"/>
      <c r="J2406"/>
    </row>
    <row r="2407" spans="6:10" x14ac:dyDescent="0.25">
      <c r="F2407"/>
      <c r="J2407"/>
    </row>
    <row r="2408" spans="6:10" x14ac:dyDescent="0.25">
      <c r="F2408"/>
      <c r="J2408"/>
    </row>
    <row r="2409" spans="6:10" x14ac:dyDescent="0.25">
      <c r="F2409"/>
      <c r="J2409"/>
    </row>
    <row r="2410" spans="6:10" x14ac:dyDescent="0.25">
      <c r="F2410"/>
      <c r="J2410"/>
    </row>
    <row r="2411" spans="6:10" x14ac:dyDescent="0.25">
      <c r="F2411"/>
      <c r="J2411"/>
    </row>
    <row r="2412" spans="6:10" x14ac:dyDescent="0.25">
      <c r="F2412"/>
      <c r="J2412"/>
    </row>
    <row r="2413" spans="6:10" x14ac:dyDescent="0.25">
      <c r="F2413"/>
      <c r="J2413"/>
    </row>
    <row r="2414" spans="6:10" x14ac:dyDescent="0.25">
      <c r="F2414"/>
      <c r="J2414"/>
    </row>
    <row r="2415" spans="6:10" x14ac:dyDescent="0.25">
      <c r="F2415"/>
      <c r="J2415"/>
    </row>
    <row r="2416" spans="6:10" x14ac:dyDescent="0.25">
      <c r="F2416"/>
      <c r="J2416"/>
    </row>
    <row r="2417" spans="6:10" x14ac:dyDescent="0.25">
      <c r="F2417"/>
      <c r="J2417"/>
    </row>
    <row r="2418" spans="6:10" x14ac:dyDescent="0.25">
      <c r="F2418"/>
      <c r="J2418"/>
    </row>
    <row r="2419" spans="6:10" x14ac:dyDescent="0.25">
      <c r="F2419"/>
      <c r="J2419"/>
    </row>
    <row r="2420" spans="6:10" x14ac:dyDescent="0.25">
      <c r="F2420"/>
      <c r="J2420"/>
    </row>
    <row r="2421" spans="6:10" x14ac:dyDescent="0.25">
      <c r="F2421"/>
      <c r="J2421"/>
    </row>
    <row r="2422" spans="6:10" x14ac:dyDescent="0.25">
      <c r="F2422"/>
      <c r="J2422"/>
    </row>
    <row r="2423" spans="6:10" x14ac:dyDescent="0.25">
      <c r="F2423"/>
      <c r="J2423"/>
    </row>
    <row r="2424" spans="6:10" x14ac:dyDescent="0.25">
      <c r="F2424"/>
      <c r="J2424"/>
    </row>
    <row r="2425" spans="6:10" x14ac:dyDescent="0.25">
      <c r="F2425"/>
      <c r="J2425"/>
    </row>
    <row r="2426" spans="6:10" x14ac:dyDescent="0.25">
      <c r="F2426"/>
      <c r="J2426"/>
    </row>
    <row r="2427" spans="6:10" x14ac:dyDescent="0.25">
      <c r="F2427"/>
      <c r="J2427"/>
    </row>
    <row r="2428" spans="6:10" x14ac:dyDescent="0.25">
      <c r="F2428"/>
      <c r="J2428"/>
    </row>
    <row r="2429" spans="6:10" x14ac:dyDescent="0.25">
      <c r="F2429"/>
      <c r="J2429"/>
    </row>
    <row r="2430" spans="6:10" x14ac:dyDescent="0.25">
      <c r="F2430"/>
      <c r="J2430"/>
    </row>
    <row r="2431" spans="6:10" x14ac:dyDescent="0.25">
      <c r="F2431"/>
      <c r="J2431"/>
    </row>
    <row r="2432" spans="6:10" x14ac:dyDescent="0.25">
      <c r="F2432"/>
      <c r="J2432"/>
    </row>
    <row r="2433" spans="6:10" x14ac:dyDescent="0.25">
      <c r="F2433"/>
      <c r="J2433"/>
    </row>
    <row r="2434" spans="6:10" x14ac:dyDescent="0.25">
      <c r="F2434"/>
      <c r="J2434"/>
    </row>
    <row r="2435" spans="6:10" x14ac:dyDescent="0.25">
      <c r="F2435"/>
      <c r="J2435"/>
    </row>
    <row r="2436" spans="6:10" x14ac:dyDescent="0.25">
      <c r="F2436"/>
      <c r="J2436"/>
    </row>
    <row r="2437" spans="6:10" x14ac:dyDescent="0.25">
      <c r="F2437"/>
      <c r="J2437"/>
    </row>
    <row r="2438" spans="6:10" x14ac:dyDescent="0.25">
      <c r="F2438"/>
      <c r="J2438"/>
    </row>
    <row r="2439" spans="6:10" x14ac:dyDescent="0.25">
      <c r="F2439"/>
      <c r="J2439"/>
    </row>
    <row r="2440" spans="6:10" x14ac:dyDescent="0.25">
      <c r="F2440"/>
      <c r="J2440"/>
    </row>
    <row r="2441" spans="6:10" x14ac:dyDescent="0.25">
      <c r="F2441"/>
      <c r="J2441"/>
    </row>
    <row r="2442" spans="6:10" x14ac:dyDescent="0.25">
      <c r="F2442"/>
      <c r="J2442"/>
    </row>
    <row r="2443" spans="6:10" x14ac:dyDescent="0.25">
      <c r="F2443"/>
      <c r="J2443"/>
    </row>
    <row r="2444" spans="6:10" x14ac:dyDescent="0.25">
      <c r="F2444"/>
      <c r="J2444"/>
    </row>
    <row r="2445" spans="6:10" x14ac:dyDescent="0.25">
      <c r="F2445"/>
      <c r="J2445"/>
    </row>
    <row r="2446" spans="6:10" x14ac:dyDescent="0.25">
      <c r="F2446"/>
      <c r="J2446"/>
    </row>
    <row r="2447" spans="6:10" x14ac:dyDescent="0.25">
      <c r="F2447"/>
      <c r="J2447"/>
    </row>
    <row r="2448" spans="6:10" x14ac:dyDescent="0.25">
      <c r="F2448"/>
      <c r="J2448"/>
    </row>
    <row r="2449" spans="6:10" x14ac:dyDescent="0.25">
      <c r="F2449"/>
      <c r="J2449"/>
    </row>
    <row r="2450" spans="6:10" x14ac:dyDescent="0.25">
      <c r="F2450"/>
      <c r="J2450"/>
    </row>
    <row r="2451" spans="6:10" x14ac:dyDescent="0.25">
      <c r="F2451"/>
      <c r="J2451"/>
    </row>
    <row r="2452" spans="6:10" x14ac:dyDescent="0.25">
      <c r="F2452"/>
      <c r="J2452"/>
    </row>
    <row r="2453" spans="6:10" x14ac:dyDescent="0.25">
      <c r="F2453"/>
      <c r="J2453"/>
    </row>
    <row r="2454" spans="6:10" x14ac:dyDescent="0.25">
      <c r="F2454"/>
      <c r="J2454"/>
    </row>
    <row r="2455" spans="6:10" x14ac:dyDescent="0.25">
      <c r="F2455"/>
      <c r="J2455"/>
    </row>
    <row r="2456" spans="6:10" x14ac:dyDescent="0.25">
      <c r="F2456"/>
      <c r="J2456"/>
    </row>
    <row r="2457" spans="6:10" x14ac:dyDescent="0.25">
      <c r="F2457"/>
      <c r="J2457"/>
    </row>
    <row r="2458" spans="6:10" x14ac:dyDescent="0.25">
      <c r="F2458"/>
      <c r="J2458"/>
    </row>
    <row r="2459" spans="6:10" x14ac:dyDescent="0.25">
      <c r="F2459"/>
      <c r="J2459"/>
    </row>
    <row r="2460" spans="6:10" x14ac:dyDescent="0.25">
      <c r="F2460"/>
      <c r="J2460"/>
    </row>
    <row r="2461" spans="6:10" x14ac:dyDescent="0.25">
      <c r="F2461"/>
      <c r="J2461"/>
    </row>
    <row r="2462" spans="6:10" x14ac:dyDescent="0.25">
      <c r="F2462"/>
      <c r="J2462"/>
    </row>
    <row r="2463" spans="6:10" x14ac:dyDescent="0.25">
      <c r="F2463"/>
      <c r="J2463"/>
    </row>
    <row r="2464" spans="6:10" x14ac:dyDescent="0.25">
      <c r="F2464"/>
      <c r="J2464"/>
    </row>
    <row r="2465" spans="6:10" x14ac:dyDescent="0.25">
      <c r="F2465"/>
      <c r="J2465"/>
    </row>
    <row r="2466" spans="6:10" x14ac:dyDescent="0.25">
      <c r="F2466"/>
      <c r="J2466"/>
    </row>
    <row r="2467" spans="6:10" x14ac:dyDescent="0.25">
      <c r="F2467"/>
      <c r="J2467"/>
    </row>
    <row r="2468" spans="6:10" x14ac:dyDescent="0.25">
      <c r="F2468"/>
      <c r="J2468"/>
    </row>
    <row r="2469" spans="6:10" x14ac:dyDescent="0.25">
      <c r="F2469"/>
      <c r="J2469"/>
    </row>
    <row r="2470" spans="6:10" x14ac:dyDescent="0.25">
      <c r="F2470"/>
      <c r="J2470"/>
    </row>
    <row r="2471" spans="6:10" x14ac:dyDescent="0.25">
      <c r="F2471"/>
      <c r="J2471"/>
    </row>
    <row r="2472" spans="6:10" x14ac:dyDescent="0.25">
      <c r="F2472"/>
      <c r="J2472"/>
    </row>
    <row r="2473" spans="6:10" x14ac:dyDescent="0.25">
      <c r="F2473"/>
      <c r="J2473"/>
    </row>
    <row r="2474" spans="6:10" x14ac:dyDescent="0.25">
      <c r="F2474"/>
      <c r="J2474"/>
    </row>
    <row r="2475" spans="6:10" x14ac:dyDescent="0.25">
      <c r="F2475"/>
      <c r="J2475"/>
    </row>
    <row r="2476" spans="6:10" x14ac:dyDescent="0.25">
      <c r="F2476"/>
      <c r="J2476"/>
    </row>
    <row r="2477" spans="6:10" x14ac:dyDescent="0.25">
      <c r="F2477"/>
      <c r="J2477"/>
    </row>
    <row r="2478" spans="6:10" x14ac:dyDescent="0.25">
      <c r="F2478"/>
      <c r="J2478"/>
    </row>
    <row r="2479" spans="6:10" x14ac:dyDescent="0.25">
      <c r="F2479"/>
      <c r="J2479"/>
    </row>
    <row r="2480" spans="6:10" x14ac:dyDescent="0.25">
      <c r="F2480"/>
      <c r="J2480"/>
    </row>
    <row r="2481" spans="6:10" x14ac:dyDescent="0.25">
      <c r="F2481"/>
      <c r="J2481"/>
    </row>
    <row r="2482" spans="6:10" x14ac:dyDescent="0.25">
      <c r="F2482"/>
      <c r="J2482"/>
    </row>
    <row r="2483" spans="6:10" x14ac:dyDescent="0.25">
      <c r="F2483"/>
      <c r="J2483"/>
    </row>
    <row r="2484" spans="6:10" x14ac:dyDescent="0.25">
      <c r="F2484"/>
      <c r="J2484"/>
    </row>
    <row r="2485" spans="6:10" x14ac:dyDescent="0.25">
      <c r="F2485"/>
      <c r="J2485"/>
    </row>
    <row r="2486" spans="6:10" x14ac:dyDescent="0.25">
      <c r="F2486"/>
      <c r="J2486"/>
    </row>
    <row r="2487" spans="6:10" x14ac:dyDescent="0.25">
      <c r="F2487"/>
      <c r="J2487"/>
    </row>
    <row r="2488" spans="6:10" x14ac:dyDescent="0.25">
      <c r="F2488"/>
      <c r="J2488"/>
    </row>
    <row r="2489" spans="6:10" x14ac:dyDescent="0.25">
      <c r="F2489"/>
      <c r="J2489"/>
    </row>
    <row r="2490" spans="6:10" x14ac:dyDescent="0.25">
      <c r="F2490"/>
      <c r="J2490"/>
    </row>
    <row r="2491" spans="6:10" x14ac:dyDescent="0.25">
      <c r="F2491"/>
      <c r="J2491"/>
    </row>
    <row r="2492" spans="6:10" x14ac:dyDescent="0.25">
      <c r="F2492"/>
      <c r="J2492"/>
    </row>
    <row r="2493" spans="6:10" x14ac:dyDescent="0.25">
      <c r="F2493"/>
      <c r="J2493"/>
    </row>
    <row r="2494" spans="6:10" x14ac:dyDescent="0.25">
      <c r="F2494"/>
      <c r="J2494"/>
    </row>
    <row r="2495" spans="6:10" x14ac:dyDescent="0.25">
      <c r="F2495"/>
      <c r="J2495"/>
    </row>
    <row r="2496" spans="6:10" x14ac:dyDescent="0.25">
      <c r="F2496"/>
      <c r="J2496"/>
    </row>
    <row r="2497" spans="6:10" x14ac:dyDescent="0.25">
      <c r="F2497"/>
      <c r="J2497"/>
    </row>
    <row r="2498" spans="6:10" x14ac:dyDescent="0.25">
      <c r="F2498"/>
      <c r="J2498"/>
    </row>
    <row r="2499" spans="6:10" x14ac:dyDescent="0.25">
      <c r="F2499"/>
      <c r="J2499"/>
    </row>
    <row r="2500" spans="6:10" x14ac:dyDescent="0.25">
      <c r="F2500"/>
      <c r="J2500"/>
    </row>
    <row r="2501" spans="6:10" x14ac:dyDescent="0.25">
      <c r="F2501"/>
      <c r="J2501"/>
    </row>
    <row r="2502" spans="6:10" x14ac:dyDescent="0.25">
      <c r="F2502"/>
      <c r="J2502"/>
    </row>
    <row r="2503" spans="6:10" x14ac:dyDescent="0.25">
      <c r="F2503"/>
      <c r="J2503"/>
    </row>
    <row r="2504" spans="6:10" x14ac:dyDescent="0.25">
      <c r="F2504"/>
      <c r="J2504"/>
    </row>
    <row r="2505" spans="6:10" x14ac:dyDescent="0.25">
      <c r="F2505"/>
      <c r="J2505"/>
    </row>
    <row r="2506" spans="6:10" x14ac:dyDescent="0.25">
      <c r="F2506"/>
      <c r="J2506"/>
    </row>
    <row r="2507" spans="6:10" x14ac:dyDescent="0.25">
      <c r="F2507"/>
      <c r="J2507"/>
    </row>
    <row r="2508" spans="6:10" x14ac:dyDescent="0.25">
      <c r="F2508"/>
      <c r="J2508"/>
    </row>
    <row r="2509" spans="6:10" x14ac:dyDescent="0.25">
      <c r="F2509"/>
      <c r="J2509"/>
    </row>
    <row r="2510" spans="6:10" x14ac:dyDescent="0.25">
      <c r="F2510"/>
      <c r="J2510"/>
    </row>
    <row r="2511" spans="6:10" x14ac:dyDescent="0.25">
      <c r="F2511"/>
      <c r="J2511"/>
    </row>
    <row r="2512" spans="6:10" x14ac:dyDescent="0.25">
      <c r="F2512"/>
      <c r="J2512"/>
    </row>
    <row r="2513" spans="6:10" x14ac:dyDescent="0.25">
      <c r="F2513"/>
      <c r="J2513"/>
    </row>
    <row r="2514" spans="6:10" x14ac:dyDescent="0.25">
      <c r="F2514"/>
      <c r="J2514"/>
    </row>
    <row r="2515" spans="6:10" x14ac:dyDescent="0.25">
      <c r="F2515"/>
      <c r="J2515"/>
    </row>
    <row r="2516" spans="6:10" x14ac:dyDescent="0.25">
      <c r="F2516"/>
      <c r="J2516"/>
    </row>
    <row r="2517" spans="6:10" x14ac:dyDescent="0.25">
      <c r="F2517"/>
      <c r="J2517"/>
    </row>
    <row r="2518" spans="6:10" x14ac:dyDescent="0.25">
      <c r="F2518"/>
      <c r="J2518"/>
    </row>
    <row r="2519" spans="6:10" x14ac:dyDescent="0.25">
      <c r="F2519"/>
      <c r="J2519"/>
    </row>
    <row r="2520" spans="6:10" x14ac:dyDescent="0.25">
      <c r="F2520"/>
      <c r="J2520"/>
    </row>
    <row r="2521" spans="6:10" x14ac:dyDescent="0.25">
      <c r="F2521"/>
      <c r="J2521"/>
    </row>
    <row r="2522" spans="6:10" x14ac:dyDescent="0.25">
      <c r="F2522"/>
      <c r="J2522"/>
    </row>
    <row r="2523" spans="6:10" x14ac:dyDescent="0.25">
      <c r="F2523"/>
      <c r="J2523"/>
    </row>
    <row r="2524" spans="6:10" x14ac:dyDescent="0.25">
      <c r="F2524"/>
      <c r="J2524"/>
    </row>
    <row r="2525" spans="6:10" x14ac:dyDescent="0.25">
      <c r="F2525"/>
      <c r="J2525"/>
    </row>
    <row r="2526" spans="6:10" x14ac:dyDescent="0.25">
      <c r="F2526"/>
      <c r="J2526"/>
    </row>
    <row r="2527" spans="6:10" x14ac:dyDescent="0.25">
      <c r="F2527"/>
      <c r="J2527"/>
    </row>
    <row r="2528" spans="6:10" x14ac:dyDescent="0.25">
      <c r="F2528"/>
      <c r="J2528"/>
    </row>
    <row r="2529" spans="6:10" x14ac:dyDescent="0.25">
      <c r="F2529"/>
      <c r="J2529"/>
    </row>
    <row r="2530" spans="6:10" x14ac:dyDescent="0.25">
      <c r="F2530"/>
      <c r="J2530"/>
    </row>
    <row r="2531" spans="6:10" x14ac:dyDescent="0.25">
      <c r="F2531"/>
      <c r="J2531"/>
    </row>
    <row r="2532" spans="6:10" x14ac:dyDescent="0.25">
      <c r="F2532"/>
      <c r="J2532"/>
    </row>
    <row r="2533" spans="6:10" x14ac:dyDescent="0.25">
      <c r="F2533"/>
      <c r="J2533"/>
    </row>
    <row r="2534" spans="6:10" x14ac:dyDescent="0.25">
      <c r="F2534"/>
      <c r="J2534"/>
    </row>
    <row r="2535" spans="6:10" x14ac:dyDescent="0.25">
      <c r="F2535"/>
      <c r="J2535"/>
    </row>
    <row r="2536" spans="6:10" x14ac:dyDescent="0.25">
      <c r="F2536"/>
      <c r="J2536"/>
    </row>
    <row r="2537" spans="6:10" x14ac:dyDescent="0.25">
      <c r="F2537"/>
      <c r="J2537"/>
    </row>
    <row r="2538" spans="6:10" x14ac:dyDescent="0.25">
      <c r="F2538"/>
      <c r="J2538"/>
    </row>
    <row r="2539" spans="6:10" x14ac:dyDescent="0.25">
      <c r="F2539"/>
      <c r="J2539"/>
    </row>
    <row r="2540" spans="6:10" x14ac:dyDescent="0.25">
      <c r="F2540"/>
      <c r="J2540"/>
    </row>
    <row r="2541" spans="6:10" x14ac:dyDescent="0.25">
      <c r="F2541"/>
      <c r="J2541"/>
    </row>
    <row r="2542" spans="6:10" x14ac:dyDescent="0.25">
      <c r="F2542"/>
      <c r="J2542"/>
    </row>
    <row r="2543" spans="6:10" x14ac:dyDescent="0.25">
      <c r="F2543"/>
      <c r="J2543"/>
    </row>
    <row r="2544" spans="6:10" x14ac:dyDescent="0.25">
      <c r="F2544"/>
      <c r="J2544"/>
    </row>
    <row r="2545" spans="6:10" x14ac:dyDescent="0.25">
      <c r="F2545"/>
      <c r="J2545"/>
    </row>
    <row r="2546" spans="6:10" x14ac:dyDescent="0.25">
      <c r="F2546"/>
      <c r="J2546"/>
    </row>
    <row r="2547" spans="6:10" x14ac:dyDescent="0.25">
      <c r="F2547"/>
      <c r="J2547"/>
    </row>
    <row r="2548" spans="6:10" x14ac:dyDescent="0.25">
      <c r="F2548"/>
      <c r="J2548"/>
    </row>
    <row r="2549" spans="6:10" x14ac:dyDescent="0.25">
      <c r="F2549"/>
      <c r="J2549"/>
    </row>
    <row r="2550" spans="6:10" x14ac:dyDescent="0.25">
      <c r="F2550"/>
      <c r="J2550"/>
    </row>
    <row r="2551" spans="6:10" x14ac:dyDescent="0.25">
      <c r="F2551"/>
      <c r="J2551"/>
    </row>
    <row r="2552" spans="6:10" x14ac:dyDescent="0.25">
      <c r="F2552"/>
      <c r="J2552"/>
    </row>
    <row r="2553" spans="6:10" x14ac:dyDescent="0.25">
      <c r="F2553"/>
      <c r="J2553"/>
    </row>
    <row r="2554" spans="6:10" x14ac:dyDescent="0.25">
      <c r="F2554"/>
      <c r="J2554"/>
    </row>
    <row r="2555" spans="6:10" x14ac:dyDescent="0.25">
      <c r="F2555"/>
      <c r="J2555"/>
    </row>
    <row r="2556" spans="6:10" x14ac:dyDescent="0.25">
      <c r="F2556"/>
      <c r="J2556"/>
    </row>
    <row r="2557" spans="6:10" x14ac:dyDescent="0.25">
      <c r="F2557"/>
      <c r="J2557"/>
    </row>
    <row r="2558" spans="6:10" x14ac:dyDescent="0.25">
      <c r="F2558"/>
      <c r="J2558"/>
    </row>
    <row r="2559" spans="6:10" x14ac:dyDescent="0.25">
      <c r="F2559"/>
      <c r="J2559"/>
    </row>
    <row r="2560" spans="6:10" x14ac:dyDescent="0.25">
      <c r="F2560"/>
      <c r="J2560"/>
    </row>
    <row r="2561" spans="6:10" x14ac:dyDescent="0.25">
      <c r="F2561"/>
      <c r="J2561"/>
    </row>
    <row r="2562" spans="6:10" x14ac:dyDescent="0.25">
      <c r="F2562"/>
      <c r="J2562"/>
    </row>
    <row r="2563" spans="6:10" x14ac:dyDescent="0.25">
      <c r="F2563"/>
      <c r="J2563"/>
    </row>
    <row r="2564" spans="6:10" x14ac:dyDescent="0.25">
      <c r="F2564"/>
      <c r="J2564"/>
    </row>
    <row r="2565" spans="6:10" x14ac:dyDescent="0.25">
      <c r="F2565"/>
      <c r="J2565"/>
    </row>
    <row r="2566" spans="6:10" x14ac:dyDescent="0.25">
      <c r="F2566"/>
      <c r="J2566"/>
    </row>
    <row r="2567" spans="6:10" x14ac:dyDescent="0.25">
      <c r="F2567"/>
      <c r="J2567"/>
    </row>
    <row r="2568" spans="6:10" x14ac:dyDescent="0.25">
      <c r="F2568"/>
      <c r="J2568"/>
    </row>
    <row r="2569" spans="6:10" x14ac:dyDescent="0.25">
      <c r="F2569"/>
      <c r="J2569"/>
    </row>
    <row r="2570" spans="6:10" x14ac:dyDescent="0.25">
      <c r="F2570"/>
      <c r="J2570"/>
    </row>
    <row r="2571" spans="6:10" x14ac:dyDescent="0.25">
      <c r="F2571"/>
      <c r="J2571"/>
    </row>
    <row r="2572" spans="6:10" x14ac:dyDescent="0.25">
      <c r="F2572"/>
      <c r="J2572"/>
    </row>
    <row r="2573" spans="6:10" x14ac:dyDescent="0.25">
      <c r="F2573"/>
      <c r="J2573"/>
    </row>
    <row r="2574" spans="6:10" x14ac:dyDescent="0.25">
      <c r="F2574"/>
      <c r="J2574"/>
    </row>
    <row r="2575" spans="6:10" x14ac:dyDescent="0.25">
      <c r="F2575"/>
      <c r="J2575"/>
    </row>
    <row r="2576" spans="6:10" x14ac:dyDescent="0.25">
      <c r="F2576"/>
      <c r="J2576"/>
    </row>
    <row r="2577" spans="6:10" x14ac:dyDescent="0.25">
      <c r="F2577"/>
      <c r="J2577"/>
    </row>
    <row r="2578" spans="6:10" x14ac:dyDescent="0.25">
      <c r="F2578"/>
      <c r="J2578"/>
    </row>
    <row r="2579" spans="6:10" x14ac:dyDescent="0.25">
      <c r="F2579"/>
      <c r="J2579"/>
    </row>
    <row r="2580" spans="6:10" x14ac:dyDescent="0.25">
      <c r="F2580"/>
      <c r="J2580"/>
    </row>
    <row r="2581" spans="6:10" x14ac:dyDescent="0.25">
      <c r="F2581"/>
      <c r="J2581"/>
    </row>
    <row r="2582" spans="6:10" x14ac:dyDescent="0.25">
      <c r="F2582"/>
      <c r="J2582"/>
    </row>
    <row r="2583" spans="6:10" x14ac:dyDescent="0.25">
      <c r="F2583"/>
      <c r="J2583"/>
    </row>
    <row r="2584" spans="6:10" x14ac:dyDescent="0.25">
      <c r="F2584"/>
      <c r="J2584"/>
    </row>
    <row r="2585" spans="6:10" x14ac:dyDescent="0.25">
      <c r="F2585"/>
      <c r="J2585"/>
    </row>
    <row r="2586" spans="6:10" x14ac:dyDescent="0.25">
      <c r="F2586"/>
      <c r="J2586"/>
    </row>
    <row r="2587" spans="6:10" x14ac:dyDescent="0.25">
      <c r="F2587"/>
      <c r="J2587"/>
    </row>
    <row r="2588" spans="6:10" x14ac:dyDescent="0.25">
      <c r="F2588"/>
      <c r="J2588"/>
    </row>
    <row r="2589" spans="6:10" x14ac:dyDescent="0.25">
      <c r="F2589"/>
      <c r="J2589"/>
    </row>
    <row r="2590" spans="6:10" x14ac:dyDescent="0.25">
      <c r="F2590"/>
      <c r="J2590"/>
    </row>
    <row r="2591" spans="6:10" x14ac:dyDescent="0.25">
      <c r="F2591"/>
      <c r="J2591"/>
    </row>
    <row r="2592" spans="6:10" x14ac:dyDescent="0.25">
      <c r="F2592"/>
      <c r="J2592"/>
    </row>
    <row r="2593" spans="6:10" x14ac:dyDescent="0.25">
      <c r="F2593"/>
      <c r="J2593"/>
    </row>
    <row r="2594" spans="6:10" x14ac:dyDescent="0.25">
      <c r="F2594"/>
      <c r="J2594"/>
    </row>
    <row r="2595" spans="6:10" x14ac:dyDescent="0.25">
      <c r="F2595"/>
      <c r="J2595"/>
    </row>
    <row r="2596" spans="6:10" x14ac:dyDescent="0.25">
      <c r="F2596"/>
      <c r="J2596"/>
    </row>
    <row r="2597" spans="6:10" x14ac:dyDescent="0.25">
      <c r="F2597"/>
      <c r="J2597"/>
    </row>
    <row r="2598" spans="6:10" x14ac:dyDescent="0.25">
      <c r="F2598"/>
      <c r="J2598"/>
    </row>
    <row r="2599" spans="6:10" x14ac:dyDescent="0.25">
      <c r="F2599"/>
      <c r="J2599"/>
    </row>
    <row r="2600" spans="6:10" x14ac:dyDescent="0.25">
      <c r="F2600"/>
      <c r="J2600"/>
    </row>
    <row r="2601" spans="6:10" x14ac:dyDescent="0.25">
      <c r="F2601"/>
      <c r="J2601"/>
    </row>
    <row r="2602" spans="6:10" x14ac:dyDescent="0.25">
      <c r="F2602"/>
      <c r="J2602"/>
    </row>
    <row r="2603" spans="6:10" x14ac:dyDescent="0.25">
      <c r="F2603"/>
      <c r="J2603"/>
    </row>
    <row r="2604" spans="6:10" x14ac:dyDescent="0.25">
      <c r="F2604"/>
      <c r="J2604"/>
    </row>
    <row r="2605" spans="6:10" x14ac:dyDescent="0.25">
      <c r="F2605"/>
      <c r="J2605"/>
    </row>
    <row r="2606" spans="6:10" x14ac:dyDescent="0.25">
      <c r="F2606"/>
      <c r="J2606"/>
    </row>
    <row r="2607" spans="6:10" x14ac:dyDescent="0.25">
      <c r="F2607"/>
      <c r="J2607"/>
    </row>
    <row r="2608" spans="6:10" x14ac:dyDescent="0.25">
      <c r="F2608"/>
      <c r="J2608"/>
    </row>
    <row r="2609" spans="6:10" x14ac:dyDescent="0.25">
      <c r="F2609"/>
      <c r="J2609"/>
    </row>
    <row r="2610" spans="6:10" x14ac:dyDescent="0.25">
      <c r="F2610"/>
      <c r="J2610"/>
    </row>
    <row r="2611" spans="6:10" x14ac:dyDescent="0.25">
      <c r="F2611"/>
      <c r="J2611"/>
    </row>
    <row r="2612" spans="6:10" x14ac:dyDescent="0.25">
      <c r="F2612"/>
      <c r="J2612"/>
    </row>
    <row r="2613" spans="6:10" x14ac:dyDescent="0.25">
      <c r="F2613"/>
      <c r="J2613"/>
    </row>
    <row r="2614" spans="6:10" x14ac:dyDescent="0.25">
      <c r="F2614"/>
      <c r="J2614"/>
    </row>
    <row r="2615" spans="6:10" x14ac:dyDescent="0.25">
      <c r="F2615"/>
      <c r="J2615"/>
    </row>
    <row r="2616" spans="6:10" x14ac:dyDescent="0.25">
      <c r="F2616"/>
      <c r="J2616"/>
    </row>
    <row r="2617" spans="6:10" x14ac:dyDescent="0.25">
      <c r="F2617"/>
      <c r="J2617"/>
    </row>
    <row r="2618" spans="6:10" x14ac:dyDescent="0.25">
      <c r="F2618"/>
      <c r="J2618"/>
    </row>
    <row r="2619" spans="6:10" x14ac:dyDescent="0.25">
      <c r="F2619"/>
      <c r="J2619"/>
    </row>
    <row r="2620" spans="6:10" x14ac:dyDescent="0.25">
      <c r="F2620"/>
      <c r="J2620"/>
    </row>
    <row r="2621" spans="6:10" x14ac:dyDescent="0.25">
      <c r="F2621"/>
      <c r="J2621"/>
    </row>
    <row r="2622" spans="6:10" x14ac:dyDescent="0.25">
      <c r="F2622"/>
      <c r="J2622"/>
    </row>
    <row r="2623" spans="6:10" x14ac:dyDescent="0.25">
      <c r="F2623"/>
      <c r="J2623"/>
    </row>
    <row r="2624" spans="6:10" x14ac:dyDescent="0.25">
      <c r="F2624"/>
      <c r="J2624"/>
    </row>
    <row r="2625" spans="6:10" x14ac:dyDescent="0.25">
      <c r="F2625"/>
      <c r="J2625"/>
    </row>
    <row r="2626" spans="6:10" x14ac:dyDescent="0.25">
      <c r="F2626"/>
      <c r="J2626"/>
    </row>
    <row r="2627" spans="6:10" x14ac:dyDescent="0.25">
      <c r="F2627"/>
      <c r="J2627"/>
    </row>
    <row r="2628" spans="6:10" x14ac:dyDescent="0.25">
      <c r="F2628"/>
      <c r="J2628"/>
    </row>
    <row r="2629" spans="6:10" x14ac:dyDescent="0.25">
      <c r="F2629"/>
      <c r="J2629"/>
    </row>
    <row r="2630" spans="6:10" x14ac:dyDescent="0.25">
      <c r="F2630"/>
      <c r="J2630"/>
    </row>
    <row r="2631" spans="6:10" x14ac:dyDescent="0.25">
      <c r="F2631"/>
      <c r="J2631"/>
    </row>
    <row r="2632" spans="6:10" x14ac:dyDescent="0.25">
      <c r="F2632"/>
      <c r="J2632"/>
    </row>
    <row r="2633" spans="6:10" x14ac:dyDescent="0.25">
      <c r="F2633"/>
      <c r="J2633"/>
    </row>
    <row r="2634" spans="6:10" x14ac:dyDescent="0.25">
      <c r="F2634"/>
      <c r="J2634"/>
    </row>
    <row r="2635" spans="6:10" x14ac:dyDescent="0.25">
      <c r="F2635"/>
      <c r="J2635"/>
    </row>
    <row r="2636" spans="6:10" x14ac:dyDescent="0.25">
      <c r="F2636"/>
      <c r="J2636"/>
    </row>
    <row r="2637" spans="6:10" x14ac:dyDescent="0.25">
      <c r="F2637"/>
      <c r="J2637"/>
    </row>
    <row r="2638" spans="6:10" x14ac:dyDescent="0.25">
      <c r="F2638"/>
      <c r="J2638"/>
    </row>
    <row r="2639" spans="6:10" x14ac:dyDescent="0.25">
      <c r="F2639"/>
      <c r="J2639"/>
    </row>
    <row r="2640" spans="6:10" x14ac:dyDescent="0.25">
      <c r="F2640"/>
      <c r="J2640"/>
    </row>
    <row r="2641" spans="6:10" x14ac:dyDescent="0.25">
      <c r="F2641"/>
      <c r="J2641"/>
    </row>
    <row r="2642" spans="6:10" x14ac:dyDescent="0.25">
      <c r="F2642"/>
      <c r="J2642"/>
    </row>
    <row r="2643" spans="6:10" x14ac:dyDescent="0.25">
      <c r="F2643"/>
      <c r="J2643"/>
    </row>
    <row r="2644" spans="6:10" x14ac:dyDescent="0.25">
      <c r="F2644"/>
      <c r="J2644"/>
    </row>
    <row r="2645" spans="6:10" x14ac:dyDescent="0.25">
      <c r="F2645"/>
      <c r="J2645"/>
    </row>
    <row r="2646" spans="6:10" x14ac:dyDescent="0.25">
      <c r="F2646"/>
      <c r="J2646"/>
    </row>
    <row r="2647" spans="6:10" x14ac:dyDescent="0.25">
      <c r="F2647"/>
      <c r="J2647"/>
    </row>
    <row r="2648" spans="6:10" x14ac:dyDescent="0.25">
      <c r="F2648"/>
      <c r="J2648"/>
    </row>
    <row r="2649" spans="6:10" x14ac:dyDescent="0.25">
      <c r="F2649"/>
      <c r="J2649"/>
    </row>
    <row r="2650" spans="6:10" x14ac:dyDescent="0.25">
      <c r="F2650"/>
      <c r="J2650"/>
    </row>
    <row r="2651" spans="6:10" x14ac:dyDescent="0.25">
      <c r="F2651"/>
      <c r="J2651"/>
    </row>
    <row r="2652" spans="6:10" x14ac:dyDescent="0.25">
      <c r="F2652"/>
      <c r="J2652"/>
    </row>
    <row r="2653" spans="6:10" x14ac:dyDescent="0.25">
      <c r="F2653"/>
      <c r="J2653"/>
    </row>
    <row r="2654" spans="6:10" x14ac:dyDescent="0.25">
      <c r="F2654"/>
      <c r="J2654"/>
    </row>
    <row r="2655" spans="6:10" x14ac:dyDescent="0.25">
      <c r="F2655"/>
      <c r="J2655"/>
    </row>
    <row r="2656" spans="6:10" x14ac:dyDescent="0.25">
      <c r="F2656"/>
      <c r="J2656"/>
    </row>
    <row r="2657" spans="6:10" x14ac:dyDescent="0.25">
      <c r="F2657"/>
      <c r="J2657"/>
    </row>
    <row r="2658" spans="6:10" x14ac:dyDescent="0.25">
      <c r="F2658"/>
      <c r="J2658"/>
    </row>
    <row r="2659" spans="6:10" x14ac:dyDescent="0.25">
      <c r="F2659"/>
      <c r="J2659"/>
    </row>
    <row r="2660" spans="6:10" x14ac:dyDescent="0.25">
      <c r="F2660"/>
      <c r="J2660"/>
    </row>
    <row r="2661" spans="6:10" x14ac:dyDescent="0.25">
      <c r="F2661"/>
      <c r="J2661"/>
    </row>
    <row r="2662" spans="6:10" x14ac:dyDescent="0.25">
      <c r="F2662"/>
      <c r="J2662"/>
    </row>
    <row r="2663" spans="6:10" x14ac:dyDescent="0.25">
      <c r="F2663"/>
      <c r="J2663"/>
    </row>
    <row r="2664" spans="6:10" x14ac:dyDescent="0.25">
      <c r="F2664"/>
      <c r="J2664"/>
    </row>
    <row r="2665" spans="6:10" x14ac:dyDescent="0.25">
      <c r="F2665"/>
      <c r="J2665"/>
    </row>
    <row r="2666" spans="6:10" x14ac:dyDescent="0.25">
      <c r="F2666"/>
      <c r="J2666"/>
    </row>
    <row r="2667" spans="6:10" x14ac:dyDescent="0.25">
      <c r="F2667"/>
      <c r="J2667"/>
    </row>
    <row r="2668" spans="6:10" x14ac:dyDescent="0.25">
      <c r="F2668"/>
      <c r="J2668"/>
    </row>
    <row r="2669" spans="6:10" x14ac:dyDescent="0.25">
      <c r="F2669"/>
      <c r="J2669"/>
    </row>
    <row r="2670" spans="6:10" x14ac:dyDescent="0.25">
      <c r="F2670"/>
      <c r="J2670"/>
    </row>
    <row r="2671" spans="6:10" x14ac:dyDescent="0.25">
      <c r="F2671"/>
      <c r="J2671"/>
    </row>
    <row r="2672" spans="6:10" x14ac:dyDescent="0.25">
      <c r="F2672"/>
      <c r="J2672"/>
    </row>
    <row r="2673" spans="6:10" x14ac:dyDescent="0.25">
      <c r="F2673"/>
      <c r="J2673"/>
    </row>
    <row r="2674" spans="6:10" x14ac:dyDescent="0.25">
      <c r="F2674"/>
      <c r="J2674"/>
    </row>
    <row r="2675" spans="6:10" x14ac:dyDescent="0.25">
      <c r="F2675"/>
      <c r="J2675"/>
    </row>
    <row r="2676" spans="6:10" x14ac:dyDescent="0.25">
      <c r="F2676"/>
      <c r="J2676"/>
    </row>
    <row r="2677" spans="6:10" x14ac:dyDescent="0.25">
      <c r="F2677"/>
      <c r="J2677"/>
    </row>
    <row r="2678" spans="6:10" x14ac:dyDescent="0.25">
      <c r="F2678"/>
      <c r="J2678"/>
    </row>
    <row r="2679" spans="6:10" x14ac:dyDescent="0.25">
      <c r="F2679"/>
      <c r="J2679"/>
    </row>
    <row r="2680" spans="6:10" x14ac:dyDescent="0.25">
      <c r="F2680"/>
      <c r="J2680"/>
    </row>
    <row r="2681" spans="6:10" x14ac:dyDescent="0.25">
      <c r="F2681"/>
      <c r="J2681"/>
    </row>
    <row r="2682" spans="6:10" x14ac:dyDescent="0.25">
      <c r="F2682"/>
      <c r="J2682"/>
    </row>
    <row r="2683" spans="6:10" x14ac:dyDescent="0.25">
      <c r="F2683"/>
      <c r="J2683"/>
    </row>
    <row r="2684" spans="6:10" x14ac:dyDescent="0.25">
      <c r="F2684"/>
      <c r="J2684"/>
    </row>
    <row r="2685" spans="6:10" x14ac:dyDescent="0.25">
      <c r="F2685"/>
      <c r="J2685"/>
    </row>
    <row r="2686" spans="6:10" x14ac:dyDescent="0.25">
      <c r="F2686"/>
      <c r="J2686"/>
    </row>
    <row r="2687" spans="6:10" x14ac:dyDescent="0.25">
      <c r="F2687"/>
      <c r="J2687"/>
    </row>
    <row r="2688" spans="6:10" x14ac:dyDescent="0.25">
      <c r="F2688"/>
      <c r="J2688"/>
    </row>
    <row r="2689" spans="6:10" x14ac:dyDescent="0.25">
      <c r="F2689"/>
      <c r="J2689"/>
    </row>
    <row r="2690" spans="6:10" x14ac:dyDescent="0.25">
      <c r="F2690"/>
      <c r="J2690"/>
    </row>
    <row r="2691" spans="6:10" x14ac:dyDescent="0.25">
      <c r="F2691"/>
      <c r="J2691"/>
    </row>
    <row r="2692" spans="6:10" x14ac:dyDescent="0.25">
      <c r="F2692"/>
      <c r="J2692"/>
    </row>
    <row r="2693" spans="6:10" x14ac:dyDescent="0.25">
      <c r="F2693"/>
      <c r="J2693"/>
    </row>
    <row r="2694" spans="6:10" x14ac:dyDescent="0.25">
      <c r="F2694"/>
      <c r="J2694"/>
    </row>
    <row r="2695" spans="6:10" x14ac:dyDescent="0.25">
      <c r="F2695"/>
      <c r="J2695"/>
    </row>
    <row r="2696" spans="6:10" x14ac:dyDescent="0.25">
      <c r="F2696"/>
      <c r="J2696"/>
    </row>
    <row r="2697" spans="6:10" x14ac:dyDescent="0.25">
      <c r="F2697"/>
      <c r="J2697"/>
    </row>
    <row r="2698" spans="6:10" x14ac:dyDescent="0.25">
      <c r="F2698"/>
      <c r="J2698"/>
    </row>
    <row r="2699" spans="6:10" x14ac:dyDescent="0.25">
      <c r="F2699"/>
      <c r="J2699"/>
    </row>
    <row r="2700" spans="6:10" x14ac:dyDescent="0.25">
      <c r="F2700"/>
      <c r="J2700"/>
    </row>
    <row r="2701" spans="6:10" x14ac:dyDescent="0.25">
      <c r="F2701"/>
      <c r="J2701"/>
    </row>
    <row r="2702" spans="6:10" x14ac:dyDescent="0.25">
      <c r="F2702"/>
      <c r="J2702"/>
    </row>
    <row r="2703" spans="6:10" x14ac:dyDescent="0.25">
      <c r="F2703"/>
      <c r="J2703"/>
    </row>
    <row r="2704" spans="6:10" x14ac:dyDescent="0.25">
      <c r="F2704"/>
      <c r="J2704"/>
    </row>
    <row r="2705" spans="6:10" x14ac:dyDescent="0.25">
      <c r="F2705"/>
      <c r="J2705"/>
    </row>
    <row r="2706" spans="6:10" x14ac:dyDescent="0.25">
      <c r="F2706"/>
      <c r="J2706"/>
    </row>
    <row r="2707" spans="6:10" x14ac:dyDescent="0.25">
      <c r="F2707"/>
      <c r="J2707"/>
    </row>
    <row r="2708" spans="6:10" x14ac:dyDescent="0.25">
      <c r="F2708"/>
      <c r="J2708"/>
    </row>
    <row r="2709" spans="6:10" x14ac:dyDescent="0.25">
      <c r="F2709"/>
      <c r="J2709"/>
    </row>
    <row r="2710" spans="6:10" x14ac:dyDescent="0.25">
      <c r="F2710"/>
      <c r="J2710"/>
    </row>
    <row r="2711" spans="6:10" x14ac:dyDescent="0.25">
      <c r="F2711"/>
      <c r="J2711"/>
    </row>
    <row r="2712" spans="6:10" x14ac:dyDescent="0.25">
      <c r="F2712"/>
      <c r="J2712"/>
    </row>
    <row r="2713" spans="6:10" x14ac:dyDescent="0.25">
      <c r="F2713"/>
      <c r="J2713"/>
    </row>
    <row r="2714" spans="6:10" x14ac:dyDescent="0.25">
      <c r="F2714"/>
      <c r="J2714"/>
    </row>
    <row r="2715" spans="6:10" x14ac:dyDescent="0.25">
      <c r="F2715"/>
      <c r="J2715"/>
    </row>
    <row r="2716" spans="6:10" x14ac:dyDescent="0.25">
      <c r="F2716"/>
      <c r="J2716"/>
    </row>
    <row r="2717" spans="6:10" x14ac:dyDescent="0.25">
      <c r="F2717"/>
      <c r="J2717"/>
    </row>
    <row r="2718" spans="6:10" x14ac:dyDescent="0.25">
      <c r="F2718"/>
      <c r="J2718"/>
    </row>
    <row r="2719" spans="6:10" x14ac:dyDescent="0.25">
      <c r="F2719"/>
      <c r="J2719"/>
    </row>
    <row r="2720" spans="6:10" x14ac:dyDescent="0.25">
      <c r="F2720"/>
      <c r="J2720"/>
    </row>
    <row r="2721" spans="6:10" x14ac:dyDescent="0.25">
      <c r="F2721"/>
      <c r="J2721"/>
    </row>
    <row r="2722" spans="6:10" x14ac:dyDescent="0.25">
      <c r="F2722"/>
      <c r="J2722"/>
    </row>
    <row r="2723" spans="6:10" x14ac:dyDescent="0.25">
      <c r="F2723"/>
      <c r="J2723"/>
    </row>
    <row r="2724" spans="6:10" x14ac:dyDescent="0.25">
      <c r="F2724"/>
      <c r="J2724"/>
    </row>
    <row r="2725" spans="6:10" x14ac:dyDescent="0.25">
      <c r="F2725"/>
      <c r="J2725"/>
    </row>
    <row r="2726" spans="6:10" x14ac:dyDescent="0.25">
      <c r="F2726"/>
      <c r="J2726"/>
    </row>
    <row r="2727" spans="6:10" x14ac:dyDescent="0.25">
      <c r="F2727"/>
      <c r="J2727"/>
    </row>
    <row r="2728" spans="6:10" x14ac:dyDescent="0.25">
      <c r="F2728"/>
      <c r="J2728"/>
    </row>
    <row r="2729" spans="6:10" x14ac:dyDescent="0.25">
      <c r="F2729"/>
      <c r="J2729"/>
    </row>
    <row r="2730" spans="6:10" x14ac:dyDescent="0.25">
      <c r="F2730"/>
      <c r="J2730"/>
    </row>
    <row r="2731" spans="6:10" x14ac:dyDescent="0.25">
      <c r="F2731"/>
      <c r="J2731"/>
    </row>
    <row r="2732" spans="6:10" x14ac:dyDescent="0.25">
      <c r="F2732"/>
      <c r="J2732"/>
    </row>
    <row r="2733" spans="6:10" x14ac:dyDescent="0.25">
      <c r="F2733"/>
      <c r="J2733"/>
    </row>
    <row r="2734" spans="6:10" x14ac:dyDescent="0.25">
      <c r="F2734"/>
      <c r="J2734"/>
    </row>
    <row r="2735" spans="6:10" x14ac:dyDescent="0.25">
      <c r="F2735"/>
      <c r="J2735"/>
    </row>
    <row r="2736" spans="6:10" x14ac:dyDescent="0.25">
      <c r="F2736"/>
      <c r="J2736"/>
    </row>
    <row r="2737" spans="6:10" x14ac:dyDescent="0.25">
      <c r="F2737"/>
      <c r="J2737"/>
    </row>
    <row r="2738" spans="6:10" x14ac:dyDescent="0.25">
      <c r="F2738"/>
      <c r="J2738"/>
    </row>
    <row r="2739" spans="6:10" x14ac:dyDescent="0.25">
      <c r="F2739"/>
      <c r="J2739"/>
    </row>
    <row r="2740" spans="6:10" x14ac:dyDescent="0.25">
      <c r="F2740"/>
      <c r="J2740"/>
    </row>
    <row r="2741" spans="6:10" x14ac:dyDescent="0.25">
      <c r="F2741"/>
      <c r="J2741"/>
    </row>
    <row r="2742" spans="6:10" x14ac:dyDescent="0.25">
      <c r="F2742"/>
      <c r="J2742"/>
    </row>
    <row r="2743" spans="6:10" x14ac:dyDescent="0.25">
      <c r="F2743"/>
      <c r="J2743"/>
    </row>
    <row r="2744" spans="6:10" x14ac:dyDescent="0.25">
      <c r="F2744"/>
      <c r="J2744"/>
    </row>
    <row r="2745" spans="6:10" x14ac:dyDescent="0.25">
      <c r="F2745"/>
      <c r="J2745"/>
    </row>
    <row r="2746" spans="6:10" x14ac:dyDescent="0.25">
      <c r="F2746"/>
      <c r="J2746"/>
    </row>
    <row r="2747" spans="6:10" x14ac:dyDescent="0.25">
      <c r="F2747"/>
      <c r="J2747"/>
    </row>
    <row r="2748" spans="6:10" x14ac:dyDescent="0.25">
      <c r="F2748"/>
      <c r="J2748"/>
    </row>
    <row r="2749" spans="6:10" x14ac:dyDescent="0.25">
      <c r="F2749"/>
      <c r="J2749"/>
    </row>
    <row r="2750" spans="6:10" x14ac:dyDescent="0.25">
      <c r="F2750"/>
      <c r="J2750"/>
    </row>
    <row r="2751" spans="6:10" x14ac:dyDescent="0.25">
      <c r="F2751"/>
      <c r="J2751"/>
    </row>
    <row r="2752" spans="6:10" x14ac:dyDescent="0.25">
      <c r="F2752"/>
      <c r="J2752"/>
    </row>
    <row r="2753" spans="6:10" x14ac:dyDescent="0.25">
      <c r="F2753"/>
      <c r="J2753"/>
    </row>
    <row r="2754" spans="6:10" x14ac:dyDescent="0.25">
      <c r="F2754"/>
      <c r="J2754"/>
    </row>
    <row r="2755" spans="6:10" x14ac:dyDescent="0.25">
      <c r="F2755"/>
      <c r="J2755"/>
    </row>
    <row r="2756" spans="6:10" x14ac:dyDescent="0.25">
      <c r="F2756"/>
      <c r="J2756"/>
    </row>
    <row r="2757" spans="6:10" x14ac:dyDescent="0.25">
      <c r="F2757"/>
      <c r="J2757"/>
    </row>
    <row r="2758" spans="6:10" x14ac:dyDescent="0.25">
      <c r="F2758"/>
      <c r="J2758"/>
    </row>
    <row r="2759" spans="6:10" x14ac:dyDescent="0.25">
      <c r="F2759"/>
      <c r="J2759"/>
    </row>
    <row r="2760" spans="6:10" x14ac:dyDescent="0.25">
      <c r="F2760"/>
      <c r="J2760"/>
    </row>
    <row r="2761" spans="6:10" x14ac:dyDescent="0.25">
      <c r="F2761"/>
      <c r="J2761"/>
    </row>
    <row r="2762" spans="6:10" x14ac:dyDescent="0.25">
      <c r="F2762"/>
      <c r="J2762"/>
    </row>
    <row r="2763" spans="6:10" x14ac:dyDescent="0.25">
      <c r="F2763"/>
      <c r="J2763"/>
    </row>
    <row r="2764" spans="6:10" x14ac:dyDescent="0.25">
      <c r="F2764"/>
      <c r="J2764"/>
    </row>
    <row r="2765" spans="6:10" x14ac:dyDescent="0.25">
      <c r="F2765"/>
      <c r="J2765"/>
    </row>
    <row r="2766" spans="6:10" x14ac:dyDescent="0.25">
      <c r="F2766"/>
      <c r="J2766"/>
    </row>
    <row r="2767" spans="6:10" x14ac:dyDescent="0.25">
      <c r="F2767"/>
      <c r="J2767"/>
    </row>
    <row r="2768" spans="6:10" x14ac:dyDescent="0.25">
      <c r="F2768"/>
      <c r="J2768"/>
    </row>
    <row r="2769" spans="6:10" x14ac:dyDescent="0.25">
      <c r="F2769"/>
      <c r="J2769"/>
    </row>
    <row r="2770" spans="6:10" x14ac:dyDescent="0.25">
      <c r="F2770"/>
      <c r="J2770"/>
    </row>
    <row r="2771" spans="6:10" x14ac:dyDescent="0.25">
      <c r="F2771"/>
      <c r="J2771"/>
    </row>
    <row r="2772" spans="6:10" x14ac:dyDescent="0.25">
      <c r="F2772"/>
      <c r="J2772"/>
    </row>
    <row r="2773" spans="6:10" x14ac:dyDescent="0.25">
      <c r="F2773"/>
      <c r="J2773"/>
    </row>
    <row r="2774" spans="6:10" x14ac:dyDescent="0.25">
      <c r="F2774"/>
      <c r="J2774"/>
    </row>
    <row r="2775" spans="6:10" x14ac:dyDescent="0.25">
      <c r="F2775"/>
      <c r="J2775"/>
    </row>
    <row r="2776" spans="6:10" x14ac:dyDescent="0.25">
      <c r="F2776"/>
      <c r="J2776"/>
    </row>
    <row r="2777" spans="6:10" x14ac:dyDescent="0.25">
      <c r="F2777"/>
      <c r="J2777"/>
    </row>
    <row r="2778" spans="6:10" x14ac:dyDescent="0.25">
      <c r="F2778"/>
      <c r="J2778"/>
    </row>
    <row r="2779" spans="6:10" x14ac:dyDescent="0.25">
      <c r="F2779"/>
      <c r="J2779"/>
    </row>
    <row r="2780" spans="6:10" x14ac:dyDescent="0.25">
      <c r="F2780"/>
      <c r="J2780"/>
    </row>
    <row r="2781" spans="6:10" x14ac:dyDescent="0.25">
      <c r="F2781"/>
      <c r="J2781"/>
    </row>
    <row r="2782" spans="6:10" x14ac:dyDescent="0.25">
      <c r="F2782"/>
      <c r="J2782"/>
    </row>
    <row r="2783" spans="6:10" x14ac:dyDescent="0.25">
      <c r="F2783"/>
      <c r="J2783"/>
    </row>
    <row r="2784" spans="6:10" x14ac:dyDescent="0.25">
      <c r="F2784"/>
      <c r="J2784"/>
    </row>
    <row r="2785" spans="6:10" x14ac:dyDescent="0.25">
      <c r="F2785"/>
      <c r="J2785"/>
    </row>
    <row r="2786" spans="6:10" x14ac:dyDescent="0.25">
      <c r="F2786"/>
      <c r="J2786"/>
    </row>
    <row r="2787" spans="6:10" x14ac:dyDescent="0.25">
      <c r="F2787"/>
      <c r="J2787"/>
    </row>
    <row r="2788" spans="6:10" x14ac:dyDescent="0.25">
      <c r="F2788"/>
      <c r="J2788"/>
    </row>
    <row r="2789" spans="6:10" x14ac:dyDescent="0.25">
      <c r="F2789"/>
      <c r="J2789"/>
    </row>
    <row r="2790" spans="6:10" x14ac:dyDescent="0.25">
      <c r="F2790"/>
      <c r="J2790"/>
    </row>
    <row r="2791" spans="6:10" x14ac:dyDescent="0.25">
      <c r="F2791"/>
      <c r="J2791"/>
    </row>
    <row r="2792" spans="6:10" x14ac:dyDescent="0.25">
      <c r="F2792"/>
      <c r="J2792"/>
    </row>
    <row r="2793" spans="6:10" x14ac:dyDescent="0.25">
      <c r="F2793"/>
      <c r="J2793"/>
    </row>
    <row r="2794" spans="6:10" x14ac:dyDescent="0.25">
      <c r="F2794"/>
      <c r="J2794"/>
    </row>
    <row r="2795" spans="6:10" x14ac:dyDescent="0.25">
      <c r="F2795"/>
      <c r="J2795"/>
    </row>
    <row r="2796" spans="6:10" x14ac:dyDescent="0.25">
      <c r="F2796"/>
      <c r="J2796"/>
    </row>
    <row r="2797" spans="6:10" x14ac:dyDescent="0.25">
      <c r="F2797"/>
      <c r="J2797"/>
    </row>
    <row r="2798" spans="6:10" x14ac:dyDescent="0.25">
      <c r="F2798"/>
      <c r="J2798"/>
    </row>
    <row r="2799" spans="6:10" x14ac:dyDescent="0.25">
      <c r="F2799"/>
      <c r="J2799"/>
    </row>
    <row r="2800" spans="6:10" x14ac:dyDescent="0.25">
      <c r="F2800"/>
      <c r="J2800"/>
    </row>
    <row r="2801" spans="6:10" x14ac:dyDescent="0.25">
      <c r="F2801"/>
      <c r="J2801"/>
    </row>
    <row r="2802" spans="6:10" x14ac:dyDescent="0.25">
      <c r="F2802"/>
      <c r="J2802"/>
    </row>
    <row r="2803" spans="6:10" x14ac:dyDescent="0.25">
      <c r="F2803"/>
      <c r="J2803"/>
    </row>
    <row r="2804" spans="6:10" x14ac:dyDescent="0.25">
      <c r="F2804"/>
      <c r="J2804"/>
    </row>
    <row r="2805" spans="6:10" x14ac:dyDescent="0.25">
      <c r="F2805"/>
      <c r="J2805"/>
    </row>
    <row r="2806" spans="6:10" x14ac:dyDescent="0.25">
      <c r="F2806"/>
      <c r="J2806"/>
    </row>
    <row r="2807" spans="6:10" x14ac:dyDescent="0.25">
      <c r="F2807"/>
      <c r="J2807"/>
    </row>
    <row r="2808" spans="6:10" x14ac:dyDescent="0.25">
      <c r="F2808"/>
      <c r="J2808"/>
    </row>
    <row r="2809" spans="6:10" x14ac:dyDescent="0.25">
      <c r="F2809"/>
      <c r="J2809"/>
    </row>
    <row r="2810" spans="6:10" x14ac:dyDescent="0.25">
      <c r="F2810"/>
      <c r="J2810"/>
    </row>
    <row r="2811" spans="6:10" x14ac:dyDescent="0.25">
      <c r="F2811"/>
      <c r="J2811"/>
    </row>
    <row r="2812" spans="6:10" x14ac:dyDescent="0.25">
      <c r="F2812"/>
      <c r="J2812"/>
    </row>
    <row r="2813" spans="6:10" x14ac:dyDescent="0.25">
      <c r="F2813"/>
      <c r="J2813"/>
    </row>
    <row r="2814" spans="6:10" x14ac:dyDescent="0.25">
      <c r="F2814"/>
      <c r="J2814"/>
    </row>
    <row r="2815" spans="6:10" x14ac:dyDescent="0.25">
      <c r="F2815"/>
      <c r="J2815"/>
    </row>
    <row r="2816" spans="6:10" x14ac:dyDescent="0.25">
      <c r="F2816"/>
      <c r="J2816"/>
    </row>
    <row r="2817" spans="6:10" x14ac:dyDescent="0.25">
      <c r="F2817"/>
      <c r="J2817"/>
    </row>
    <row r="2818" spans="6:10" x14ac:dyDescent="0.25">
      <c r="F2818"/>
      <c r="J2818"/>
    </row>
    <row r="2819" spans="6:10" x14ac:dyDescent="0.25">
      <c r="F2819"/>
      <c r="J2819"/>
    </row>
    <row r="2820" spans="6:10" x14ac:dyDescent="0.25">
      <c r="F2820"/>
      <c r="J2820"/>
    </row>
    <row r="2821" spans="6:10" x14ac:dyDescent="0.25">
      <c r="F2821"/>
      <c r="J2821"/>
    </row>
    <row r="2822" spans="6:10" x14ac:dyDescent="0.25">
      <c r="F2822"/>
      <c r="J2822"/>
    </row>
    <row r="2823" spans="6:10" x14ac:dyDescent="0.25">
      <c r="F2823"/>
      <c r="J2823"/>
    </row>
    <row r="2824" spans="6:10" x14ac:dyDescent="0.25">
      <c r="F2824"/>
      <c r="J2824"/>
    </row>
    <row r="2825" spans="6:10" x14ac:dyDescent="0.25">
      <c r="F2825"/>
      <c r="J2825"/>
    </row>
    <row r="2826" spans="6:10" x14ac:dyDescent="0.25">
      <c r="F2826"/>
      <c r="J2826"/>
    </row>
    <row r="2827" spans="6:10" x14ac:dyDescent="0.25">
      <c r="F2827"/>
      <c r="J2827"/>
    </row>
    <row r="2828" spans="6:10" x14ac:dyDescent="0.25">
      <c r="F2828"/>
      <c r="J2828"/>
    </row>
    <row r="2829" spans="6:10" x14ac:dyDescent="0.25">
      <c r="F2829"/>
      <c r="J2829"/>
    </row>
    <row r="2830" spans="6:10" x14ac:dyDescent="0.25">
      <c r="F2830"/>
      <c r="J2830"/>
    </row>
    <row r="2831" spans="6:10" x14ac:dyDescent="0.25">
      <c r="F2831"/>
      <c r="J2831"/>
    </row>
    <row r="2832" spans="6:10" x14ac:dyDescent="0.25">
      <c r="F2832"/>
      <c r="J2832"/>
    </row>
    <row r="2833" spans="6:10" x14ac:dyDescent="0.25">
      <c r="F2833"/>
      <c r="J2833"/>
    </row>
    <row r="2834" spans="6:10" x14ac:dyDescent="0.25">
      <c r="F2834"/>
      <c r="J2834"/>
    </row>
    <row r="2835" spans="6:10" x14ac:dyDescent="0.25">
      <c r="F2835"/>
      <c r="J2835"/>
    </row>
    <row r="2836" spans="6:10" x14ac:dyDescent="0.25">
      <c r="F2836"/>
      <c r="J2836"/>
    </row>
    <row r="2837" spans="6:10" x14ac:dyDescent="0.25">
      <c r="F2837"/>
      <c r="J2837"/>
    </row>
    <row r="2838" spans="6:10" x14ac:dyDescent="0.25">
      <c r="F2838"/>
      <c r="J2838"/>
    </row>
    <row r="2839" spans="6:10" x14ac:dyDescent="0.25">
      <c r="F2839"/>
      <c r="J2839"/>
    </row>
    <row r="2840" spans="6:10" x14ac:dyDescent="0.25">
      <c r="F2840"/>
      <c r="J2840"/>
    </row>
    <row r="2841" spans="6:10" x14ac:dyDescent="0.25">
      <c r="F2841"/>
      <c r="J2841"/>
    </row>
    <row r="2842" spans="6:10" x14ac:dyDescent="0.25">
      <c r="F2842"/>
      <c r="J2842"/>
    </row>
    <row r="2843" spans="6:10" x14ac:dyDescent="0.25">
      <c r="F2843"/>
      <c r="J2843"/>
    </row>
    <row r="2844" spans="6:10" x14ac:dyDescent="0.25">
      <c r="F2844"/>
      <c r="J2844"/>
    </row>
    <row r="2845" spans="6:10" x14ac:dyDescent="0.25">
      <c r="F2845"/>
      <c r="J2845"/>
    </row>
    <row r="2846" spans="6:10" x14ac:dyDescent="0.25">
      <c r="F2846"/>
      <c r="J2846"/>
    </row>
    <row r="2847" spans="6:10" x14ac:dyDescent="0.25">
      <c r="F2847"/>
      <c r="J2847"/>
    </row>
    <row r="2848" spans="6:10" x14ac:dyDescent="0.25">
      <c r="F2848"/>
      <c r="J2848"/>
    </row>
    <row r="2849" spans="6:10" x14ac:dyDescent="0.25">
      <c r="F2849"/>
      <c r="J2849"/>
    </row>
    <row r="2850" spans="6:10" x14ac:dyDescent="0.25">
      <c r="F2850"/>
      <c r="J2850"/>
    </row>
    <row r="2851" spans="6:10" x14ac:dyDescent="0.25">
      <c r="F2851"/>
      <c r="J2851"/>
    </row>
    <row r="2852" spans="6:10" x14ac:dyDescent="0.25">
      <c r="F2852"/>
      <c r="J2852"/>
    </row>
    <row r="2853" spans="6:10" x14ac:dyDescent="0.25">
      <c r="F2853"/>
      <c r="J2853"/>
    </row>
    <row r="2854" spans="6:10" x14ac:dyDescent="0.25">
      <c r="F2854"/>
      <c r="J2854"/>
    </row>
    <row r="2855" spans="6:10" x14ac:dyDescent="0.25">
      <c r="F2855"/>
      <c r="J2855"/>
    </row>
    <row r="2856" spans="6:10" x14ac:dyDescent="0.25">
      <c r="F2856"/>
      <c r="J2856"/>
    </row>
    <row r="2857" spans="6:10" x14ac:dyDescent="0.25">
      <c r="F2857"/>
      <c r="J2857"/>
    </row>
    <row r="2858" spans="6:10" x14ac:dyDescent="0.25">
      <c r="F2858"/>
      <c r="J2858"/>
    </row>
    <row r="2859" spans="6:10" x14ac:dyDescent="0.25">
      <c r="F2859"/>
      <c r="J2859"/>
    </row>
    <row r="2860" spans="6:10" x14ac:dyDescent="0.25">
      <c r="F2860"/>
      <c r="J2860"/>
    </row>
    <row r="2861" spans="6:10" x14ac:dyDescent="0.25">
      <c r="F2861"/>
      <c r="J2861"/>
    </row>
    <row r="2862" spans="6:10" x14ac:dyDescent="0.25">
      <c r="F2862"/>
      <c r="J2862"/>
    </row>
    <row r="2863" spans="6:10" x14ac:dyDescent="0.25">
      <c r="F2863"/>
      <c r="J2863"/>
    </row>
    <row r="2864" spans="6:10" x14ac:dyDescent="0.25">
      <c r="F2864"/>
      <c r="J2864"/>
    </row>
    <row r="2865" spans="6:10" x14ac:dyDescent="0.25">
      <c r="F2865"/>
      <c r="J2865"/>
    </row>
    <row r="2866" spans="6:10" x14ac:dyDescent="0.25">
      <c r="F2866"/>
      <c r="J2866"/>
    </row>
    <row r="2867" spans="6:10" x14ac:dyDescent="0.25">
      <c r="F2867"/>
      <c r="J2867"/>
    </row>
    <row r="2868" spans="6:10" x14ac:dyDescent="0.25">
      <c r="F2868"/>
      <c r="J2868"/>
    </row>
    <row r="2869" spans="6:10" x14ac:dyDescent="0.25">
      <c r="F2869"/>
      <c r="J2869"/>
    </row>
    <row r="2870" spans="6:10" x14ac:dyDescent="0.25">
      <c r="F2870"/>
      <c r="J2870"/>
    </row>
    <row r="2871" spans="6:10" x14ac:dyDescent="0.25">
      <c r="F2871"/>
      <c r="J2871"/>
    </row>
    <row r="2872" spans="6:10" x14ac:dyDescent="0.25">
      <c r="F2872"/>
      <c r="J2872"/>
    </row>
    <row r="2873" spans="6:10" x14ac:dyDescent="0.25">
      <c r="F2873"/>
      <c r="J2873"/>
    </row>
    <row r="2874" spans="6:10" x14ac:dyDescent="0.25">
      <c r="F2874"/>
      <c r="J2874"/>
    </row>
    <row r="2875" spans="6:10" x14ac:dyDescent="0.25">
      <c r="F2875"/>
      <c r="J2875"/>
    </row>
    <row r="2876" spans="6:10" x14ac:dyDescent="0.25">
      <c r="F2876"/>
      <c r="J2876"/>
    </row>
    <row r="2877" spans="6:10" x14ac:dyDescent="0.25">
      <c r="F2877"/>
      <c r="J2877"/>
    </row>
    <row r="2878" spans="6:10" x14ac:dyDescent="0.25">
      <c r="F2878"/>
      <c r="J2878"/>
    </row>
    <row r="2879" spans="6:10" x14ac:dyDescent="0.25">
      <c r="F2879"/>
      <c r="J2879"/>
    </row>
    <row r="2880" spans="6:10" x14ac:dyDescent="0.25">
      <c r="F2880"/>
      <c r="J2880"/>
    </row>
    <row r="2881" spans="6:10" x14ac:dyDescent="0.25">
      <c r="F2881"/>
      <c r="J2881"/>
    </row>
    <row r="2882" spans="6:10" x14ac:dyDescent="0.25">
      <c r="F2882"/>
      <c r="J2882"/>
    </row>
    <row r="2883" spans="6:10" x14ac:dyDescent="0.25">
      <c r="F2883"/>
      <c r="J2883"/>
    </row>
    <row r="2884" spans="6:10" x14ac:dyDescent="0.25">
      <c r="F2884"/>
      <c r="J2884"/>
    </row>
    <row r="2885" spans="6:10" x14ac:dyDescent="0.25">
      <c r="F2885"/>
      <c r="J2885"/>
    </row>
    <row r="2886" spans="6:10" x14ac:dyDescent="0.25">
      <c r="F2886"/>
      <c r="J2886"/>
    </row>
    <row r="2887" spans="6:10" x14ac:dyDescent="0.25">
      <c r="F2887"/>
      <c r="J2887"/>
    </row>
    <row r="2888" spans="6:10" x14ac:dyDescent="0.25">
      <c r="F2888"/>
      <c r="J2888"/>
    </row>
    <row r="2889" spans="6:10" x14ac:dyDescent="0.25">
      <c r="F2889"/>
      <c r="J2889"/>
    </row>
    <row r="2890" spans="6:10" x14ac:dyDescent="0.25">
      <c r="F2890"/>
      <c r="J2890"/>
    </row>
    <row r="2891" spans="6:10" x14ac:dyDescent="0.25">
      <c r="F2891"/>
      <c r="J2891"/>
    </row>
    <row r="2892" spans="6:10" x14ac:dyDescent="0.25">
      <c r="F2892"/>
      <c r="J2892"/>
    </row>
    <row r="2893" spans="6:10" x14ac:dyDescent="0.25">
      <c r="F2893"/>
      <c r="J2893"/>
    </row>
    <row r="2894" spans="6:10" x14ac:dyDescent="0.25">
      <c r="F2894"/>
      <c r="J2894"/>
    </row>
    <row r="2895" spans="6:10" x14ac:dyDescent="0.25">
      <c r="F2895"/>
      <c r="J2895"/>
    </row>
    <row r="2896" spans="6:10" x14ac:dyDescent="0.25">
      <c r="F2896"/>
      <c r="J2896"/>
    </row>
    <row r="2897" spans="6:10" x14ac:dyDescent="0.25">
      <c r="F2897"/>
      <c r="J2897"/>
    </row>
    <row r="2898" spans="6:10" x14ac:dyDescent="0.25">
      <c r="F2898"/>
      <c r="J2898"/>
    </row>
    <row r="2899" spans="6:10" x14ac:dyDescent="0.25">
      <c r="F2899"/>
      <c r="J2899"/>
    </row>
    <row r="2900" spans="6:10" x14ac:dyDescent="0.25">
      <c r="F2900"/>
      <c r="J2900"/>
    </row>
    <row r="2901" spans="6:10" x14ac:dyDescent="0.25">
      <c r="F2901"/>
      <c r="J2901"/>
    </row>
    <row r="2902" spans="6:10" x14ac:dyDescent="0.25">
      <c r="F2902"/>
      <c r="J2902"/>
    </row>
    <row r="2903" spans="6:10" x14ac:dyDescent="0.25">
      <c r="F2903"/>
      <c r="J2903"/>
    </row>
    <row r="2904" spans="6:10" x14ac:dyDescent="0.25">
      <c r="F2904"/>
      <c r="J2904"/>
    </row>
    <row r="2905" spans="6:10" x14ac:dyDescent="0.25">
      <c r="F2905"/>
      <c r="J2905"/>
    </row>
    <row r="2906" spans="6:10" x14ac:dyDescent="0.25">
      <c r="F2906"/>
      <c r="J2906"/>
    </row>
    <row r="2907" spans="6:10" x14ac:dyDescent="0.25">
      <c r="F2907"/>
      <c r="J2907"/>
    </row>
    <row r="2908" spans="6:10" x14ac:dyDescent="0.25">
      <c r="F2908"/>
      <c r="J2908"/>
    </row>
    <row r="2909" spans="6:10" x14ac:dyDescent="0.25">
      <c r="F2909"/>
      <c r="J2909"/>
    </row>
    <row r="2910" spans="6:10" x14ac:dyDescent="0.25">
      <c r="F2910"/>
      <c r="J2910"/>
    </row>
    <row r="2911" spans="6:10" x14ac:dyDescent="0.25">
      <c r="F2911"/>
      <c r="J2911"/>
    </row>
    <row r="2912" spans="6:10" x14ac:dyDescent="0.25">
      <c r="F2912"/>
      <c r="J2912"/>
    </row>
    <row r="2913" spans="6:10" x14ac:dyDescent="0.25">
      <c r="F2913"/>
      <c r="J2913"/>
    </row>
    <row r="2914" spans="6:10" x14ac:dyDescent="0.25">
      <c r="F2914"/>
      <c r="J2914"/>
    </row>
    <row r="2915" spans="6:10" x14ac:dyDescent="0.25">
      <c r="F2915"/>
      <c r="J2915"/>
    </row>
    <row r="2916" spans="6:10" x14ac:dyDescent="0.25">
      <c r="F2916"/>
      <c r="J2916"/>
    </row>
    <row r="2917" spans="6:10" x14ac:dyDescent="0.25">
      <c r="F2917"/>
      <c r="J2917"/>
    </row>
    <row r="2918" spans="6:10" x14ac:dyDescent="0.25">
      <c r="F2918"/>
      <c r="J2918"/>
    </row>
    <row r="2919" spans="6:10" x14ac:dyDescent="0.25">
      <c r="F2919"/>
      <c r="J2919"/>
    </row>
    <row r="2920" spans="6:10" x14ac:dyDescent="0.25">
      <c r="F2920"/>
      <c r="J2920"/>
    </row>
    <row r="2921" spans="6:10" x14ac:dyDescent="0.25">
      <c r="F2921"/>
      <c r="J2921"/>
    </row>
    <row r="2922" spans="6:10" x14ac:dyDescent="0.25">
      <c r="F2922"/>
      <c r="J2922"/>
    </row>
    <row r="2923" spans="6:10" x14ac:dyDescent="0.25">
      <c r="F2923"/>
      <c r="J2923"/>
    </row>
    <row r="2924" spans="6:10" x14ac:dyDescent="0.25">
      <c r="F2924"/>
      <c r="J2924"/>
    </row>
    <row r="2925" spans="6:10" x14ac:dyDescent="0.25">
      <c r="F2925"/>
      <c r="J2925"/>
    </row>
    <row r="2926" spans="6:10" x14ac:dyDescent="0.25">
      <c r="F2926"/>
      <c r="J2926"/>
    </row>
    <row r="2927" spans="6:10" x14ac:dyDescent="0.25">
      <c r="F2927"/>
      <c r="J2927"/>
    </row>
    <row r="2928" spans="6:10" x14ac:dyDescent="0.25">
      <c r="F2928"/>
      <c r="J2928"/>
    </row>
    <row r="2929" spans="6:10" x14ac:dyDescent="0.25">
      <c r="F2929"/>
      <c r="J2929"/>
    </row>
    <row r="2930" spans="6:10" x14ac:dyDescent="0.25">
      <c r="F2930"/>
      <c r="J2930"/>
    </row>
    <row r="2931" spans="6:10" x14ac:dyDescent="0.25">
      <c r="F2931"/>
      <c r="J2931"/>
    </row>
    <row r="2932" spans="6:10" x14ac:dyDescent="0.25">
      <c r="F2932"/>
      <c r="J2932"/>
    </row>
    <row r="2933" spans="6:10" x14ac:dyDescent="0.25">
      <c r="F2933"/>
      <c r="J2933"/>
    </row>
    <row r="2934" spans="6:10" x14ac:dyDescent="0.25">
      <c r="F2934"/>
      <c r="J2934"/>
    </row>
    <row r="2935" spans="6:10" x14ac:dyDescent="0.25">
      <c r="F2935"/>
      <c r="J2935"/>
    </row>
    <row r="2936" spans="6:10" x14ac:dyDescent="0.25">
      <c r="F2936"/>
      <c r="J2936"/>
    </row>
    <row r="2937" spans="6:10" x14ac:dyDescent="0.25">
      <c r="F2937"/>
      <c r="J2937"/>
    </row>
    <row r="2938" spans="6:10" x14ac:dyDescent="0.25">
      <c r="F2938"/>
      <c r="J2938"/>
    </row>
    <row r="2939" spans="6:10" x14ac:dyDescent="0.25">
      <c r="F2939"/>
      <c r="J2939"/>
    </row>
    <row r="2940" spans="6:10" x14ac:dyDescent="0.25">
      <c r="F2940"/>
      <c r="J2940"/>
    </row>
    <row r="2941" spans="6:10" x14ac:dyDescent="0.25">
      <c r="F2941"/>
      <c r="J2941"/>
    </row>
    <row r="2942" spans="6:10" x14ac:dyDescent="0.25">
      <c r="F2942"/>
      <c r="J2942"/>
    </row>
    <row r="2943" spans="6:10" x14ac:dyDescent="0.25">
      <c r="F2943"/>
      <c r="J2943"/>
    </row>
    <row r="2944" spans="6:10" x14ac:dyDescent="0.25">
      <c r="F2944"/>
      <c r="J2944"/>
    </row>
    <row r="2945" spans="6:10" x14ac:dyDescent="0.25">
      <c r="F2945"/>
      <c r="J2945"/>
    </row>
    <row r="2946" spans="6:10" x14ac:dyDescent="0.25">
      <c r="F2946"/>
      <c r="J2946"/>
    </row>
    <row r="2947" spans="6:10" x14ac:dyDescent="0.25">
      <c r="F2947"/>
      <c r="J2947"/>
    </row>
    <row r="2948" spans="6:10" x14ac:dyDescent="0.25">
      <c r="F2948"/>
      <c r="J2948"/>
    </row>
    <row r="2949" spans="6:10" x14ac:dyDescent="0.25">
      <c r="F2949"/>
      <c r="J2949"/>
    </row>
    <row r="2950" spans="6:10" x14ac:dyDescent="0.25">
      <c r="F2950"/>
      <c r="J2950"/>
    </row>
    <row r="2951" spans="6:10" x14ac:dyDescent="0.25">
      <c r="F2951"/>
      <c r="J2951"/>
    </row>
    <row r="2952" spans="6:10" x14ac:dyDescent="0.25">
      <c r="F2952"/>
      <c r="J2952"/>
    </row>
    <row r="2953" spans="6:10" x14ac:dyDescent="0.25">
      <c r="F2953"/>
      <c r="J2953"/>
    </row>
    <row r="2954" spans="6:10" x14ac:dyDescent="0.25">
      <c r="F2954"/>
      <c r="J2954"/>
    </row>
    <row r="2955" spans="6:10" x14ac:dyDescent="0.25">
      <c r="F2955"/>
      <c r="J2955"/>
    </row>
    <row r="2956" spans="6:10" x14ac:dyDescent="0.25">
      <c r="F2956"/>
      <c r="J2956"/>
    </row>
    <row r="2957" spans="6:10" x14ac:dyDescent="0.25">
      <c r="F2957"/>
      <c r="J2957"/>
    </row>
    <row r="2958" spans="6:10" x14ac:dyDescent="0.25">
      <c r="F2958"/>
      <c r="J2958"/>
    </row>
    <row r="2959" spans="6:10" x14ac:dyDescent="0.25">
      <c r="F2959"/>
      <c r="J2959"/>
    </row>
    <row r="2960" spans="6:10" x14ac:dyDescent="0.25">
      <c r="F2960"/>
      <c r="J2960"/>
    </row>
    <row r="2961" spans="6:10" x14ac:dyDescent="0.25">
      <c r="F2961"/>
      <c r="J2961"/>
    </row>
    <row r="2962" spans="6:10" x14ac:dyDescent="0.25">
      <c r="F2962"/>
      <c r="J2962"/>
    </row>
    <row r="2963" spans="6:10" x14ac:dyDescent="0.25">
      <c r="F2963"/>
      <c r="J2963"/>
    </row>
    <row r="2964" spans="6:10" x14ac:dyDescent="0.25">
      <c r="F2964"/>
      <c r="J2964"/>
    </row>
    <row r="2965" spans="6:10" x14ac:dyDescent="0.25">
      <c r="F2965"/>
      <c r="J2965"/>
    </row>
    <row r="2966" spans="6:10" x14ac:dyDescent="0.25">
      <c r="F2966"/>
      <c r="J2966"/>
    </row>
    <row r="2967" spans="6:10" x14ac:dyDescent="0.25">
      <c r="F2967"/>
      <c r="J2967"/>
    </row>
    <row r="2968" spans="6:10" x14ac:dyDescent="0.25">
      <c r="F2968"/>
      <c r="J2968"/>
    </row>
    <row r="2969" spans="6:10" x14ac:dyDescent="0.25">
      <c r="F2969"/>
      <c r="J2969"/>
    </row>
    <row r="2970" spans="6:10" x14ac:dyDescent="0.25">
      <c r="F2970"/>
      <c r="J2970"/>
    </row>
    <row r="2971" spans="6:10" x14ac:dyDescent="0.25">
      <c r="F2971"/>
      <c r="J2971"/>
    </row>
    <row r="2972" spans="6:10" x14ac:dyDescent="0.25">
      <c r="F2972"/>
      <c r="J2972"/>
    </row>
    <row r="2973" spans="6:10" x14ac:dyDescent="0.25">
      <c r="F2973"/>
      <c r="J2973"/>
    </row>
    <row r="2974" spans="6:10" x14ac:dyDescent="0.25">
      <c r="F2974"/>
      <c r="J2974"/>
    </row>
    <row r="2975" spans="6:10" x14ac:dyDescent="0.25">
      <c r="F2975"/>
      <c r="J2975"/>
    </row>
    <row r="2976" spans="6:10" x14ac:dyDescent="0.25">
      <c r="F2976"/>
      <c r="J2976"/>
    </row>
    <row r="2977" spans="6:10" x14ac:dyDescent="0.25">
      <c r="F2977"/>
      <c r="J2977"/>
    </row>
    <row r="2978" spans="6:10" x14ac:dyDescent="0.25">
      <c r="F2978"/>
      <c r="J2978"/>
    </row>
    <row r="2979" spans="6:10" x14ac:dyDescent="0.25">
      <c r="F2979"/>
      <c r="J2979"/>
    </row>
    <row r="2980" spans="6:10" x14ac:dyDescent="0.25">
      <c r="F2980"/>
      <c r="J2980"/>
    </row>
    <row r="2981" spans="6:10" x14ac:dyDescent="0.25">
      <c r="F2981"/>
      <c r="J2981"/>
    </row>
    <row r="2982" spans="6:10" x14ac:dyDescent="0.25">
      <c r="F2982"/>
      <c r="J2982"/>
    </row>
    <row r="2983" spans="6:10" x14ac:dyDescent="0.25">
      <c r="F2983"/>
      <c r="J2983"/>
    </row>
    <row r="2984" spans="6:10" x14ac:dyDescent="0.25">
      <c r="F2984"/>
      <c r="J2984"/>
    </row>
    <row r="2985" spans="6:10" x14ac:dyDescent="0.25">
      <c r="F2985"/>
      <c r="J2985"/>
    </row>
    <row r="2986" spans="6:10" x14ac:dyDescent="0.25">
      <c r="F2986"/>
      <c r="J2986"/>
    </row>
    <row r="2987" spans="6:10" x14ac:dyDescent="0.25">
      <c r="F2987"/>
      <c r="J2987"/>
    </row>
    <row r="2988" spans="6:10" x14ac:dyDescent="0.25">
      <c r="F2988"/>
      <c r="J2988"/>
    </row>
    <row r="2989" spans="6:10" x14ac:dyDescent="0.25">
      <c r="F2989"/>
      <c r="J2989"/>
    </row>
    <row r="2990" spans="6:10" x14ac:dyDescent="0.25">
      <c r="F2990"/>
      <c r="J2990"/>
    </row>
    <row r="2991" spans="6:10" x14ac:dyDescent="0.25">
      <c r="F2991"/>
      <c r="J2991"/>
    </row>
    <row r="2992" spans="6:10" x14ac:dyDescent="0.25">
      <c r="F2992"/>
      <c r="J2992"/>
    </row>
    <row r="2993" spans="6:10" x14ac:dyDescent="0.25">
      <c r="F2993"/>
      <c r="J2993"/>
    </row>
    <row r="2994" spans="6:10" x14ac:dyDescent="0.25">
      <c r="F2994"/>
      <c r="J2994"/>
    </row>
    <row r="2995" spans="6:10" x14ac:dyDescent="0.25">
      <c r="F2995"/>
      <c r="J2995"/>
    </row>
    <row r="2996" spans="6:10" x14ac:dyDescent="0.25">
      <c r="F2996"/>
      <c r="J2996"/>
    </row>
    <row r="2997" spans="6:10" x14ac:dyDescent="0.25">
      <c r="F2997"/>
      <c r="J2997"/>
    </row>
    <row r="2998" spans="6:10" x14ac:dyDescent="0.25">
      <c r="F2998"/>
      <c r="J2998"/>
    </row>
    <row r="2999" spans="6:10" x14ac:dyDescent="0.25">
      <c r="F2999"/>
      <c r="J2999"/>
    </row>
    <row r="3000" spans="6:10" x14ac:dyDescent="0.25">
      <c r="F3000"/>
      <c r="J3000"/>
    </row>
    <row r="3001" spans="6:10" x14ac:dyDescent="0.25">
      <c r="F3001"/>
      <c r="J3001"/>
    </row>
    <row r="3002" spans="6:10" x14ac:dyDescent="0.25">
      <c r="F3002"/>
      <c r="J3002"/>
    </row>
    <row r="3003" spans="6:10" x14ac:dyDescent="0.25">
      <c r="F3003"/>
      <c r="J3003"/>
    </row>
    <row r="3004" spans="6:10" x14ac:dyDescent="0.25">
      <c r="F3004"/>
      <c r="J3004"/>
    </row>
    <row r="3005" spans="6:10" x14ac:dyDescent="0.25">
      <c r="F3005"/>
      <c r="J3005"/>
    </row>
    <row r="3006" spans="6:10" x14ac:dyDescent="0.25">
      <c r="F3006"/>
      <c r="J3006"/>
    </row>
    <row r="3007" spans="6:10" x14ac:dyDescent="0.25">
      <c r="F3007"/>
      <c r="J3007"/>
    </row>
    <row r="3008" spans="6:10" x14ac:dyDescent="0.25">
      <c r="F3008"/>
      <c r="J3008"/>
    </row>
    <row r="3009" spans="6:10" x14ac:dyDescent="0.25">
      <c r="F3009"/>
      <c r="J3009"/>
    </row>
    <row r="3010" spans="6:10" x14ac:dyDescent="0.25">
      <c r="F3010"/>
      <c r="J3010"/>
    </row>
    <row r="3011" spans="6:10" x14ac:dyDescent="0.25">
      <c r="F3011"/>
      <c r="J3011"/>
    </row>
    <row r="3012" spans="6:10" x14ac:dyDescent="0.25">
      <c r="F3012"/>
      <c r="J3012"/>
    </row>
    <row r="3013" spans="6:10" x14ac:dyDescent="0.25">
      <c r="F3013"/>
      <c r="J3013"/>
    </row>
    <row r="3014" spans="6:10" x14ac:dyDescent="0.25">
      <c r="F3014"/>
      <c r="J3014"/>
    </row>
    <row r="3015" spans="6:10" x14ac:dyDescent="0.25">
      <c r="F3015"/>
      <c r="J3015"/>
    </row>
    <row r="3016" spans="6:10" x14ac:dyDescent="0.25">
      <c r="F3016"/>
      <c r="J3016"/>
    </row>
    <row r="3017" spans="6:10" x14ac:dyDescent="0.25">
      <c r="F3017"/>
      <c r="J3017"/>
    </row>
    <row r="3018" spans="6:10" x14ac:dyDescent="0.25">
      <c r="F3018"/>
      <c r="J3018"/>
    </row>
    <row r="3019" spans="6:10" x14ac:dyDescent="0.25">
      <c r="F3019"/>
      <c r="J3019"/>
    </row>
    <row r="3020" spans="6:10" x14ac:dyDescent="0.25">
      <c r="F3020"/>
      <c r="J3020"/>
    </row>
    <row r="3021" spans="6:10" x14ac:dyDescent="0.25">
      <c r="F3021"/>
      <c r="J3021"/>
    </row>
    <row r="3022" spans="6:10" x14ac:dyDescent="0.25">
      <c r="F3022"/>
      <c r="J3022"/>
    </row>
    <row r="3023" spans="6:10" x14ac:dyDescent="0.25">
      <c r="F3023"/>
      <c r="J3023"/>
    </row>
    <row r="3024" spans="6:10" x14ac:dyDescent="0.25">
      <c r="F3024"/>
      <c r="J3024"/>
    </row>
    <row r="3025" spans="6:10" x14ac:dyDescent="0.25">
      <c r="F3025"/>
      <c r="J3025"/>
    </row>
    <row r="3026" spans="6:10" x14ac:dyDescent="0.25">
      <c r="F3026"/>
      <c r="J3026"/>
    </row>
    <row r="3027" spans="6:10" x14ac:dyDescent="0.25">
      <c r="F3027"/>
      <c r="J3027"/>
    </row>
    <row r="3028" spans="6:10" x14ac:dyDescent="0.25">
      <c r="F3028"/>
      <c r="J3028"/>
    </row>
    <row r="3029" spans="6:10" x14ac:dyDescent="0.25">
      <c r="F3029"/>
      <c r="J3029"/>
    </row>
    <row r="3030" spans="6:10" x14ac:dyDescent="0.25">
      <c r="F3030"/>
      <c r="J3030"/>
    </row>
    <row r="3031" spans="6:10" x14ac:dyDescent="0.25">
      <c r="F3031"/>
      <c r="J3031"/>
    </row>
    <row r="3032" spans="6:10" x14ac:dyDescent="0.25">
      <c r="F3032"/>
      <c r="J3032"/>
    </row>
    <row r="3033" spans="6:10" x14ac:dyDescent="0.25">
      <c r="F3033"/>
      <c r="J3033"/>
    </row>
    <row r="3034" spans="6:10" x14ac:dyDescent="0.25">
      <c r="F3034"/>
      <c r="J3034"/>
    </row>
    <row r="3035" spans="6:10" x14ac:dyDescent="0.25">
      <c r="F3035"/>
      <c r="J3035"/>
    </row>
    <row r="3036" spans="6:10" x14ac:dyDescent="0.25">
      <c r="F3036"/>
      <c r="J3036"/>
    </row>
    <row r="3037" spans="6:10" x14ac:dyDescent="0.25">
      <c r="F3037"/>
      <c r="J3037"/>
    </row>
    <row r="3038" spans="6:10" x14ac:dyDescent="0.25">
      <c r="F3038"/>
      <c r="J3038"/>
    </row>
    <row r="3039" spans="6:10" x14ac:dyDescent="0.25">
      <c r="F3039"/>
      <c r="J3039"/>
    </row>
    <row r="3040" spans="6:10" x14ac:dyDescent="0.25">
      <c r="F3040"/>
      <c r="J3040"/>
    </row>
    <row r="3041" spans="6:10" x14ac:dyDescent="0.25">
      <c r="F3041"/>
      <c r="J3041"/>
    </row>
    <row r="3042" spans="6:10" x14ac:dyDescent="0.25">
      <c r="F3042"/>
      <c r="J3042"/>
    </row>
    <row r="3043" spans="6:10" x14ac:dyDescent="0.25">
      <c r="F3043"/>
      <c r="J3043"/>
    </row>
    <row r="3044" spans="6:10" x14ac:dyDescent="0.25">
      <c r="F3044"/>
      <c r="J3044"/>
    </row>
    <row r="3045" spans="6:10" x14ac:dyDescent="0.25">
      <c r="F3045"/>
      <c r="J3045"/>
    </row>
    <row r="3046" spans="6:10" x14ac:dyDescent="0.25">
      <c r="F3046"/>
      <c r="J3046"/>
    </row>
    <row r="3047" spans="6:10" x14ac:dyDescent="0.25">
      <c r="F3047"/>
      <c r="J3047"/>
    </row>
    <row r="3048" spans="6:10" x14ac:dyDescent="0.25">
      <c r="F3048"/>
      <c r="J3048"/>
    </row>
    <row r="3049" spans="6:10" x14ac:dyDescent="0.25">
      <c r="F3049"/>
      <c r="J3049"/>
    </row>
    <row r="3050" spans="6:10" x14ac:dyDescent="0.25">
      <c r="F3050"/>
      <c r="J3050"/>
    </row>
    <row r="3051" spans="6:10" x14ac:dyDescent="0.25">
      <c r="F3051"/>
      <c r="J3051"/>
    </row>
    <row r="3052" spans="6:10" x14ac:dyDescent="0.25">
      <c r="F3052"/>
      <c r="J3052"/>
    </row>
    <row r="3053" spans="6:10" x14ac:dyDescent="0.25">
      <c r="F3053"/>
      <c r="J3053"/>
    </row>
    <row r="3054" spans="6:10" x14ac:dyDescent="0.25">
      <c r="F3054"/>
      <c r="J3054"/>
    </row>
    <row r="3055" spans="6:10" x14ac:dyDescent="0.25">
      <c r="F3055"/>
      <c r="J3055"/>
    </row>
    <row r="3056" spans="6:10" x14ac:dyDescent="0.25">
      <c r="F3056"/>
      <c r="J3056"/>
    </row>
    <row r="3057" spans="6:10" x14ac:dyDescent="0.25">
      <c r="F3057"/>
      <c r="J3057"/>
    </row>
    <row r="3058" spans="6:10" x14ac:dyDescent="0.25">
      <c r="F3058"/>
      <c r="J3058"/>
    </row>
    <row r="3059" spans="6:10" x14ac:dyDescent="0.25">
      <c r="F3059"/>
      <c r="J3059"/>
    </row>
    <row r="3060" spans="6:10" x14ac:dyDescent="0.25">
      <c r="F3060"/>
      <c r="J3060"/>
    </row>
    <row r="3061" spans="6:10" x14ac:dyDescent="0.25">
      <c r="F3061"/>
      <c r="J3061"/>
    </row>
    <row r="3062" spans="6:10" x14ac:dyDescent="0.25">
      <c r="F3062"/>
      <c r="J3062"/>
    </row>
    <row r="3063" spans="6:10" x14ac:dyDescent="0.25">
      <c r="F3063"/>
      <c r="J3063"/>
    </row>
    <row r="3064" spans="6:10" x14ac:dyDescent="0.25">
      <c r="F3064"/>
      <c r="J3064"/>
    </row>
    <row r="3065" spans="6:10" x14ac:dyDescent="0.25">
      <c r="F3065"/>
      <c r="J3065"/>
    </row>
    <row r="3066" spans="6:10" x14ac:dyDescent="0.25">
      <c r="F3066"/>
      <c r="J3066"/>
    </row>
    <row r="3067" spans="6:10" x14ac:dyDescent="0.25">
      <c r="F3067"/>
      <c r="J3067"/>
    </row>
    <row r="3068" spans="6:10" x14ac:dyDescent="0.25">
      <c r="F3068"/>
      <c r="J3068"/>
    </row>
    <row r="3069" spans="6:10" x14ac:dyDescent="0.25">
      <c r="F3069"/>
      <c r="J3069"/>
    </row>
    <row r="3070" spans="6:10" x14ac:dyDescent="0.25">
      <c r="F3070"/>
      <c r="J3070"/>
    </row>
    <row r="3071" spans="6:10" x14ac:dyDescent="0.25">
      <c r="F3071"/>
      <c r="J3071"/>
    </row>
    <row r="3072" spans="6:10" x14ac:dyDescent="0.25">
      <c r="F3072"/>
      <c r="J3072"/>
    </row>
    <row r="3073" spans="6:10" x14ac:dyDescent="0.25">
      <c r="F3073"/>
      <c r="J3073"/>
    </row>
    <row r="3074" spans="6:10" x14ac:dyDescent="0.25">
      <c r="F3074"/>
      <c r="J3074"/>
    </row>
    <row r="3075" spans="6:10" x14ac:dyDescent="0.25">
      <c r="F3075"/>
      <c r="J3075"/>
    </row>
    <row r="3076" spans="6:10" x14ac:dyDescent="0.25">
      <c r="F3076"/>
      <c r="J3076"/>
    </row>
    <row r="3077" spans="6:10" x14ac:dyDescent="0.25">
      <c r="F3077"/>
      <c r="J3077"/>
    </row>
    <row r="3078" spans="6:10" x14ac:dyDescent="0.25">
      <c r="F3078"/>
      <c r="J3078"/>
    </row>
    <row r="3079" spans="6:10" x14ac:dyDescent="0.25">
      <c r="F3079"/>
      <c r="J3079"/>
    </row>
    <row r="3080" spans="6:10" x14ac:dyDescent="0.25">
      <c r="F3080"/>
      <c r="J3080"/>
    </row>
    <row r="3081" spans="6:10" x14ac:dyDescent="0.25">
      <c r="F3081"/>
      <c r="J3081"/>
    </row>
    <row r="3082" spans="6:10" x14ac:dyDescent="0.25">
      <c r="F3082"/>
      <c r="J3082"/>
    </row>
    <row r="3083" spans="6:10" x14ac:dyDescent="0.25">
      <c r="F3083"/>
      <c r="J3083"/>
    </row>
    <row r="3084" spans="6:10" x14ac:dyDescent="0.25">
      <c r="F3084"/>
      <c r="J3084"/>
    </row>
    <row r="3085" spans="6:10" x14ac:dyDescent="0.25">
      <c r="F3085"/>
      <c r="J3085"/>
    </row>
    <row r="3086" spans="6:10" x14ac:dyDescent="0.25">
      <c r="F3086"/>
      <c r="J3086"/>
    </row>
    <row r="3087" spans="6:10" x14ac:dyDescent="0.25">
      <c r="F3087"/>
      <c r="J3087"/>
    </row>
    <row r="3088" spans="6:10" x14ac:dyDescent="0.25">
      <c r="F3088"/>
      <c r="J3088"/>
    </row>
    <row r="3089" spans="6:10" x14ac:dyDescent="0.25">
      <c r="F3089"/>
      <c r="J3089"/>
    </row>
    <row r="3090" spans="6:10" x14ac:dyDescent="0.25">
      <c r="F3090"/>
      <c r="J3090"/>
    </row>
    <row r="3091" spans="6:10" x14ac:dyDescent="0.25">
      <c r="F3091"/>
      <c r="J3091"/>
    </row>
    <row r="3092" spans="6:10" x14ac:dyDescent="0.25">
      <c r="F3092"/>
      <c r="J3092"/>
    </row>
    <row r="3093" spans="6:10" x14ac:dyDescent="0.25">
      <c r="F3093"/>
      <c r="J3093"/>
    </row>
    <row r="3094" spans="6:10" x14ac:dyDescent="0.25">
      <c r="F3094"/>
      <c r="J3094"/>
    </row>
    <row r="3095" spans="6:10" x14ac:dyDescent="0.25">
      <c r="F3095"/>
      <c r="J3095"/>
    </row>
    <row r="3096" spans="6:10" x14ac:dyDescent="0.25">
      <c r="F3096"/>
      <c r="J3096"/>
    </row>
    <row r="3097" spans="6:10" x14ac:dyDescent="0.25">
      <c r="F3097"/>
      <c r="J3097"/>
    </row>
    <row r="3098" spans="6:10" x14ac:dyDescent="0.25">
      <c r="F3098"/>
      <c r="J3098"/>
    </row>
    <row r="3099" spans="6:10" x14ac:dyDescent="0.25">
      <c r="F3099"/>
      <c r="J3099"/>
    </row>
    <row r="3100" spans="6:10" x14ac:dyDescent="0.25">
      <c r="F3100"/>
      <c r="J3100"/>
    </row>
    <row r="3101" spans="6:10" x14ac:dyDescent="0.25">
      <c r="F3101"/>
      <c r="J3101"/>
    </row>
    <row r="3102" spans="6:10" x14ac:dyDescent="0.25">
      <c r="F3102"/>
      <c r="J3102"/>
    </row>
    <row r="3103" spans="6:10" x14ac:dyDescent="0.25">
      <c r="F3103"/>
      <c r="J3103"/>
    </row>
    <row r="3104" spans="6:10" x14ac:dyDescent="0.25">
      <c r="F3104"/>
      <c r="J3104"/>
    </row>
    <row r="3105" spans="6:10" x14ac:dyDescent="0.25">
      <c r="F3105"/>
      <c r="J3105"/>
    </row>
    <row r="3106" spans="6:10" x14ac:dyDescent="0.25">
      <c r="F3106"/>
      <c r="J3106"/>
    </row>
    <row r="3107" spans="6:10" x14ac:dyDescent="0.25">
      <c r="F3107"/>
      <c r="J3107"/>
    </row>
    <row r="3108" spans="6:10" x14ac:dyDescent="0.25">
      <c r="F3108"/>
      <c r="J3108"/>
    </row>
    <row r="3109" spans="6:10" x14ac:dyDescent="0.25">
      <c r="F3109"/>
      <c r="J3109"/>
    </row>
    <row r="3110" spans="6:10" x14ac:dyDescent="0.25">
      <c r="F3110"/>
      <c r="J3110"/>
    </row>
    <row r="3111" spans="6:10" x14ac:dyDescent="0.25">
      <c r="F3111"/>
      <c r="J3111"/>
    </row>
    <row r="3112" spans="6:10" x14ac:dyDescent="0.25">
      <c r="F3112"/>
      <c r="J3112"/>
    </row>
    <row r="3113" spans="6:10" x14ac:dyDescent="0.25">
      <c r="F3113"/>
      <c r="J3113"/>
    </row>
    <row r="3114" spans="6:10" x14ac:dyDescent="0.25">
      <c r="F3114"/>
      <c r="J3114"/>
    </row>
    <row r="3115" spans="6:10" x14ac:dyDescent="0.25">
      <c r="F3115"/>
      <c r="J3115"/>
    </row>
    <row r="3116" spans="6:10" x14ac:dyDescent="0.25">
      <c r="F3116"/>
      <c r="J3116"/>
    </row>
    <row r="3117" spans="6:10" x14ac:dyDescent="0.25">
      <c r="F3117"/>
      <c r="J3117"/>
    </row>
    <row r="3118" spans="6:10" x14ac:dyDescent="0.25">
      <c r="F3118"/>
      <c r="J3118"/>
    </row>
    <row r="3119" spans="6:10" x14ac:dyDescent="0.25">
      <c r="F3119"/>
      <c r="J3119"/>
    </row>
    <row r="3120" spans="6:10" x14ac:dyDescent="0.25">
      <c r="F3120"/>
      <c r="J3120"/>
    </row>
    <row r="3121" spans="6:10" x14ac:dyDescent="0.25">
      <c r="F3121"/>
      <c r="J3121"/>
    </row>
    <row r="3122" spans="6:10" x14ac:dyDescent="0.25">
      <c r="F3122"/>
      <c r="J3122"/>
    </row>
    <row r="3123" spans="6:10" x14ac:dyDescent="0.25">
      <c r="F3123"/>
      <c r="J3123"/>
    </row>
    <row r="3124" spans="6:10" x14ac:dyDescent="0.25">
      <c r="F3124"/>
      <c r="J3124"/>
    </row>
    <row r="3125" spans="6:10" x14ac:dyDescent="0.25">
      <c r="F3125"/>
      <c r="J3125"/>
    </row>
    <row r="3126" spans="6:10" x14ac:dyDescent="0.25">
      <c r="F3126"/>
      <c r="J3126"/>
    </row>
    <row r="3127" spans="6:10" x14ac:dyDescent="0.25">
      <c r="F3127"/>
      <c r="J3127"/>
    </row>
    <row r="3128" spans="6:10" x14ac:dyDescent="0.25">
      <c r="F3128"/>
      <c r="J3128"/>
    </row>
    <row r="3129" spans="6:10" x14ac:dyDescent="0.25">
      <c r="F3129"/>
      <c r="J3129"/>
    </row>
    <row r="3130" spans="6:10" x14ac:dyDescent="0.25">
      <c r="F3130"/>
      <c r="J3130"/>
    </row>
    <row r="3131" spans="6:10" x14ac:dyDescent="0.25">
      <c r="F3131"/>
      <c r="J3131"/>
    </row>
    <row r="3132" spans="6:10" x14ac:dyDescent="0.25">
      <c r="F3132"/>
      <c r="J3132"/>
    </row>
    <row r="3133" spans="6:10" x14ac:dyDescent="0.25">
      <c r="F3133"/>
      <c r="J3133"/>
    </row>
    <row r="3134" spans="6:10" x14ac:dyDescent="0.25">
      <c r="F3134"/>
      <c r="J3134"/>
    </row>
    <row r="3135" spans="6:10" x14ac:dyDescent="0.25">
      <c r="F3135"/>
      <c r="J3135"/>
    </row>
    <row r="3136" spans="6:10" x14ac:dyDescent="0.25">
      <c r="F3136"/>
      <c r="J3136"/>
    </row>
    <row r="3137" spans="6:10" x14ac:dyDescent="0.25">
      <c r="F3137"/>
      <c r="J3137"/>
    </row>
    <row r="3138" spans="6:10" x14ac:dyDescent="0.25">
      <c r="F3138"/>
      <c r="J3138"/>
    </row>
    <row r="3139" spans="6:10" x14ac:dyDescent="0.25">
      <c r="F3139"/>
      <c r="J3139"/>
    </row>
    <row r="3140" spans="6:10" x14ac:dyDescent="0.25">
      <c r="F3140"/>
      <c r="J3140"/>
    </row>
    <row r="3141" spans="6:10" x14ac:dyDescent="0.25">
      <c r="F3141"/>
      <c r="J3141"/>
    </row>
    <row r="3142" spans="6:10" x14ac:dyDescent="0.25">
      <c r="F3142"/>
      <c r="J3142"/>
    </row>
    <row r="3143" spans="6:10" x14ac:dyDescent="0.25">
      <c r="F3143"/>
      <c r="J3143"/>
    </row>
    <row r="3144" spans="6:10" x14ac:dyDescent="0.25">
      <c r="F3144"/>
      <c r="J3144"/>
    </row>
    <row r="3145" spans="6:10" x14ac:dyDescent="0.25">
      <c r="F3145"/>
      <c r="J3145"/>
    </row>
    <row r="3146" spans="6:10" x14ac:dyDescent="0.25">
      <c r="F3146"/>
      <c r="J3146"/>
    </row>
    <row r="3147" spans="6:10" x14ac:dyDescent="0.25">
      <c r="F3147"/>
      <c r="J3147"/>
    </row>
    <row r="3148" spans="6:10" x14ac:dyDescent="0.25">
      <c r="F3148"/>
      <c r="J3148"/>
    </row>
    <row r="3149" spans="6:10" x14ac:dyDescent="0.25">
      <c r="F3149"/>
      <c r="J3149"/>
    </row>
    <row r="3150" spans="6:10" x14ac:dyDescent="0.25">
      <c r="F3150"/>
      <c r="J3150"/>
    </row>
    <row r="3151" spans="6:10" x14ac:dyDescent="0.25">
      <c r="F3151"/>
      <c r="J3151"/>
    </row>
    <row r="3152" spans="6:10" x14ac:dyDescent="0.25">
      <c r="F3152"/>
      <c r="J3152"/>
    </row>
    <row r="3153" spans="6:10" x14ac:dyDescent="0.25">
      <c r="F3153"/>
      <c r="J3153"/>
    </row>
    <row r="3154" spans="6:10" x14ac:dyDescent="0.25">
      <c r="F3154"/>
      <c r="J3154"/>
    </row>
    <row r="3155" spans="6:10" x14ac:dyDescent="0.25">
      <c r="F3155"/>
      <c r="J3155"/>
    </row>
    <row r="3156" spans="6:10" x14ac:dyDescent="0.25">
      <c r="F3156"/>
      <c r="J3156"/>
    </row>
    <row r="3157" spans="6:10" x14ac:dyDescent="0.25">
      <c r="F3157"/>
      <c r="J3157"/>
    </row>
    <row r="3158" spans="6:10" x14ac:dyDescent="0.25">
      <c r="F3158"/>
      <c r="J3158"/>
    </row>
    <row r="3159" spans="6:10" x14ac:dyDescent="0.25">
      <c r="F3159"/>
      <c r="J3159"/>
    </row>
    <row r="3160" spans="6:10" x14ac:dyDescent="0.25">
      <c r="F3160"/>
      <c r="J3160"/>
    </row>
    <row r="3161" spans="6:10" x14ac:dyDescent="0.25">
      <c r="F3161"/>
      <c r="J3161"/>
    </row>
    <row r="3162" spans="6:10" x14ac:dyDescent="0.25">
      <c r="F3162"/>
      <c r="J3162"/>
    </row>
    <row r="3163" spans="6:10" x14ac:dyDescent="0.25">
      <c r="F3163"/>
      <c r="J3163"/>
    </row>
    <row r="3164" spans="6:10" x14ac:dyDescent="0.25">
      <c r="F3164"/>
      <c r="J3164"/>
    </row>
    <row r="3165" spans="6:10" x14ac:dyDescent="0.25">
      <c r="F3165"/>
      <c r="J3165"/>
    </row>
    <row r="3166" spans="6:10" x14ac:dyDescent="0.25">
      <c r="F3166"/>
      <c r="J3166"/>
    </row>
    <row r="3167" spans="6:10" x14ac:dyDescent="0.25">
      <c r="F3167"/>
      <c r="J3167"/>
    </row>
    <row r="3168" spans="6:10" x14ac:dyDescent="0.25">
      <c r="F3168"/>
      <c r="J3168"/>
    </row>
    <row r="3169" spans="6:10" x14ac:dyDescent="0.25">
      <c r="F3169"/>
      <c r="J3169"/>
    </row>
    <row r="3170" spans="6:10" x14ac:dyDescent="0.25">
      <c r="F3170"/>
      <c r="J3170"/>
    </row>
    <row r="3171" spans="6:10" x14ac:dyDescent="0.25">
      <c r="F3171"/>
      <c r="J3171"/>
    </row>
    <row r="3172" spans="6:10" x14ac:dyDescent="0.25">
      <c r="F3172"/>
      <c r="J3172"/>
    </row>
    <row r="3173" spans="6:10" x14ac:dyDescent="0.25">
      <c r="F3173"/>
      <c r="J3173"/>
    </row>
    <row r="3174" spans="6:10" x14ac:dyDescent="0.25">
      <c r="F3174"/>
      <c r="J3174"/>
    </row>
    <row r="3175" spans="6:10" x14ac:dyDescent="0.25">
      <c r="F3175"/>
      <c r="J3175"/>
    </row>
    <row r="3176" spans="6:10" x14ac:dyDescent="0.25">
      <c r="F3176"/>
      <c r="J3176"/>
    </row>
    <row r="3177" spans="6:10" x14ac:dyDescent="0.25">
      <c r="F3177"/>
      <c r="J3177"/>
    </row>
    <row r="3178" spans="6:10" x14ac:dyDescent="0.25">
      <c r="F3178"/>
      <c r="J3178"/>
    </row>
    <row r="3179" spans="6:10" x14ac:dyDescent="0.25">
      <c r="F3179"/>
      <c r="J3179"/>
    </row>
    <row r="3180" spans="6:10" x14ac:dyDescent="0.25">
      <c r="F3180"/>
      <c r="J3180"/>
    </row>
    <row r="3181" spans="6:10" x14ac:dyDescent="0.25">
      <c r="F3181"/>
      <c r="J3181"/>
    </row>
    <row r="3182" spans="6:10" x14ac:dyDescent="0.25">
      <c r="F3182"/>
      <c r="J3182"/>
    </row>
    <row r="3183" spans="6:10" x14ac:dyDescent="0.25">
      <c r="F3183"/>
      <c r="J3183"/>
    </row>
    <row r="3184" spans="6:10" x14ac:dyDescent="0.25">
      <c r="F3184"/>
      <c r="J3184"/>
    </row>
    <row r="3185" spans="6:10" x14ac:dyDescent="0.25">
      <c r="F3185"/>
      <c r="J3185"/>
    </row>
    <row r="3186" spans="6:10" x14ac:dyDescent="0.25">
      <c r="F3186"/>
      <c r="J3186"/>
    </row>
    <row r="3187" spans="6:10" x14ac:dyDescent="0.25">
      <c r="F3187"/>
      <c r="J3187"/>
    </row>
    <row r="3188" spans="6:10" x14ac:dyDescent="0.25">
      <c r="F3188"/>
      <c r="J3188"/>
    </row>
    <row r="3189" spans="6:10" x14ac:dyDescent="0.25">
      <c r="F3189"/>
      <c r="J3189"/>
    </row>
    <row r="3190" spans="6:10" x14ac:dyDescent="0.25">
      <c r="F3190"/>
      <c r="J3190"/>
    </row>
    <row r="3191" spans="6:10" x14ac:dyDescent="0.25">
      <c r="F3191"/>
      <c r="J3191"/>
    </row>
    <row r="3192" spans="6:10" x14ac:dyDescent="0.25">
      <c r="F3192"/>
      <c r="J3192"/>
    </row>
    <row r="3193" spans="6:10" x14ac:dyDescent="0.25">
      <c r="F3193"/>
      <c r="J3193"/>
    </row>
    <row r="3194" spans="6:10" x14ac:dyDescent="0.25">
      <c r="F3194"/>
      <c r="J3194"/>
    </row>
    <row r="3195" spans="6:10" x14ac:dyDescent="0.25">
      <c r="F3195"/>
      <c r="J3195"/>
    </row>
    <row r="3196" spans="6:10" x14ac:dyDescent="0.25">
      <c r="F3196"/>
      <c r="J3196"/>
    </row>
    <row r="3197" spans="6:10" x14ac:dyDescent="0.25">
      <c r="F3197"/>
      <c r="J3197"/>
    </row>
    <row r="3198" spans="6:10" x14ac:dyDescent="0.25">
      <c r="F3198"/>
      <c r="J3198"/>
    </row>
    <row r="3199" spans="6:10" x14ac:dyDescent="0.25">
      <c r="F3199"/>
      <c r="J3199"/>
    </row>
    <row r="3200" spans="6:10" x14ac:dyDescent="0.25">
      <c r="F3200"/>
      <c r="J3200"/>
    </row>
    <row r="3201" spans="6:10" x14ac:dyDescent="0.25">
      <c r="F3201"/>
      <c r="J3201"/>
    </row>
    <row r="3202" spans="6:10" x14ac:dyDescent="0.25">
      <c r="F3202"/>
      <c r="J3202"/>
    </row>
    <row r="3203" spans="6:10" x14ac:dyDescent="0.25">
      <c r="F3203"/>
      <c r="J3203"/>
    </row>
    <row r="3204" spans="6:10" x14ac:dyDescent="0.25">
      <c r="F3204"/>
      <c r="J3204"/>
    </row>
    <row r="3205" spans="6:10" x14ac:dyDescent="0.25">
      <c r="F3205"/>
      <c r="J3205"/>
    </row>
    <row r="3206" spans="6:10" x14ac:dyDescent="0.25">
      <c r="F3206"/>
      <c r="J3206"/>
    </row>
    <row r="3207" spans="6:10" x14ac:dyDescent="0.25">
      <c r="F3207"/>
      <c r="J3207"/>
    </row>
    <row r="3208" spans="6:10" x14ac:dyDescent="0.25">
      <c r="F3208"/>
      <c r="J3208"/>
    </row>
    <row r="3209" spans="6:10" x14ac:dyDescent="0.25">
      <c r="F3209"/>
      <c r="J3209"/>
    </row>
    <row r="3210" spans="6:10" x14ac:dyDescent="0.25">
      <c r="F3210"/>
      <c r="J3210"/>
    </row>
    <row r="3211" spans="6:10" x14ac:dyDescent="0.25">
      <c r="F3211"/>
      <c r="J3211"/>
    </row>
    <row r="3212" spans="6:10" x14ac:dyDescent="0.25">
      <c r="F3212"/>
      <c r="J3212"/>
    </row>
    <row r="3213" spans="6:10" x14ac:dyDescent="0.25">
      <c r="F3213"/>
      <c r="J3213"/>
    </row>
    <row r="3214" spans="6:10" x14ac:dyDescent="0.25">
      <c r="F3214"/>
      <c r="J3214"/>
    </row>
    <row r="3215" spans="6:10" x14ac:dyDescent="0.25">
      <c r="F3215"/>
      <c r="J3215"/>
    </row>
    <row r="3216" spans="6:10" x14ac:dyDescent="0.25">
      <c r="F3216"/>
      <c r="J3216"/>
    </row>
    <row r="3217" spans="6:10" x14ac:dyDescent="0.25">
      <c r="F3217"/>
      <c r="J3217"/>
    </row>
    <row r="3218" spans="6:10" x14ac:dyDescent="0.25">
      <c r="F3218"/>
      <c r="J3218"/>
    </row>
    <row r="3219" spans="6:10" x14ac:dyDescent="0.25">
      <c r="F3219"/>
      <c r="J3219"/>
    </row>
    <row r="3220" spans="6:10" x14ac:dyDescent="0.25">
      <c r="F3220"/>
      <c r="J3220"/>
    </row>
    <row r="3221" spans="6:10" x14ac:dyDescent="0.25">
      <c r="F3221"/>
      <c r="J3221"/>
    </row>
    <row r="3222" spans="6:10" x14ac:dyDescent="0.25">
      <c r="F3222"/>
      <c r="J3222"/>
    </row>
    <row r="3223" spans="6:10" x14ac:dyDescent="0.25">
      <c r="F3223"/>
      <c r="J3223"/>
    </row>
    <row r="3224" spans="6:10" x14ac:dyDescent="0.25">
      <c r="F3224"/>
      <c r="J3224"/>
    </row>
    <row r="3225" spans="6:10" x14ac:dyDescent="0.25">
      <c r="F3225"/>
      <c r="J3225"/>
    </row>
    <row r="3226" spans="6:10" x14ac:dyDescent="0.25">
      <c r="F3226"/>
      <c r="J3226"/>
    </row>
    <row r="3227" spans="6:10" x14ac:dyDescent="0.25">
      <c r="F3227"/>
      <c r="J3227"/>
    </row>
    <row r="3228" spans="6:10" x14ac:dyDescent="0.25">
      <c r="F3228"/>
      <c r="J3228"/>
    </row>
    <row r="3229" spans="6:10" x14ac:dyDescent="0.25">
      <c r="F3229"/>
      <c r="J3229"/>
    </row>
    <row r="3230" spans="6:10" x14ac:dyDescent="0.25">
      <c r="F3230"/>
      <c r="J3230"/>
    </row>
    <row r="3231" spans="6:10" x14ac:dyDescent="0.25">
      <c r="F3231"/>
      <c r="J3231"/>
    </row>
    <row r="3232" spans="6:10" x14ac:dyDescent="0.25">
      <c r="F3232"/>
      <c r="J3232"/>
    </row>
    <row r="3233" spans="6:10" x14ac:dyDescent="0.25">
      <c r="F3233"/>
      <c r="J3233"/>
    </row>
    <row r="3234" spans="6:10" x14ac:dyDescent="0.25">
      <c r="F3234"/>
      <c r="J3234"/>
    </row>
    <row r="3235" spans="6:10" x14ac:dyDescent="0.25">
      <c r="F3235"/>
      <c r="J3235"/>
    </row>
    <row r="3236" spans="6:10" x14ac:dyDescent="0.25">
      <c r="F3236"/>
      <c r="J3236"/>
    </row>
    <row r="3237" spans="6:10" x14ac:dyDescent="0.25">
      <c r="F3237"/>
      <c r="J3237"/>
    </row>
    <row r="3238" spans="6:10" x14ac:dyDescent="0.25">
      <c r="F3238"/>
      <c r="J3238"/>
    </row>
    <row r="3239" spans="6:10" x14ac:dyDescent="0.25">
      <c r="F3239"/>
      <c r="J3239"/>
    </row>
    <row r="3240" spans="6:10" x14ac:dyDescent="0.25">
      <c r="F3240"/>
      <c r="J3240"/>
    </row>
    <row r="3241" spans="6:10" x14ac:dyDescent="0.25">
      <c r="F3241"/>
      <c r="J3241"/>
    </row>
    <row r="3242" spans="6:10" x14ac:dyDescent="0.25">
      <c r="F3242"/>
      <c r="J3242"/>
    </row>
    <row r="3243" spans="6:10" x14ac:dyDescent="0.25">
      <c r="F3243"/>
      <c r="J3243"/>
    </row>
    <row r="3244" spans="6:10" x14ac:dyDescent="0.25">
      <c r="F3244"/>
      <c r="J3244"/>
    </row>
    <row r="3245" spans="6:10" x14ac:dyDescent="0.25">
      <c r="F3245"/>
      <c r="J3245"/>
    </row>
    <row r="3246" spans="6:10" x14ac:dyDescent="0.25">
      <c r="F3246"/>
      <c r="J3246"/>
    </row>
    <row r="3247" spans="6:10" x14ac:dyDescent="0.25">
      <c r="F3247"/>
      <c r="J3247"/>
    </row>
    <row r="3248" spans="6:10" x14ac:dyDescent="0.25">
      <c r="F3248"/>
      <c r="J3248"/>
    </row>
    <row r="3249" spans="6:10" x14ac:dyDescent="0.25">
      <c r="F3249"/>
      <c r="J3249"/>
    </row>
    <row r="3250" spans="6:10" x14ac:dyDescent="0.25">
      <c r="F3250"/>
      <c r="J3250"/>
    </row>
    <row r="3251" spans="6:10" x14ac:dyDescent="0.25">
      <c r="F3251"/>
      <c r="J3251"/>
    </row>
    <row r="3252" spans="6:10" x14ac:dyDescent="0.25">
      <c r="F3252"/>
      <c r="J3252"/>
    </row>
    <row r="3253" spans="6:10" x14ac:dyDescent="0.25">
      <c r="F3253"/>
      <c r="J3253"/>
    </row>
    <row r="3254" spans="6:10" x14ac:dyDescent="0.25">
      <c r="F3254"/>
      <c r="J3254"/>
    </row>
    <row r="3255" spans="6:10" x14ac:dyDescent="0.25">
      <c r="F3255"/>
      <c r="J3255"/>
    </row>
    <row r="3256" spans="6:10" x14ac:dyDescent="0.25">
      <c r="F3256"/>
      <c r="J3256"/>
    </row>
    <row r="3257" spans="6:10" x14ac:dyDescent="0.25">
      <c r="F3257"/>
      <c r="J3257"/>
    </row>
    <row r="3258" spans="6:10" x14ac:dyDescent="0.25">
      <c r="F3258"/>
      <c r="J3258"/>
    </row>
    <row r="3259" spans="6:10" x14ac:dyDescent="0.25">
      <c r="F3259"/>
      <c r="J3259"/>
    </row>
    <row r="3260" spans="6:10" x14ac:dyDescent="0.25">
      <c r="F3260"/>
      <c r="J3260"/>
    </row>
    <row r="3261" spans="6:10" x14ac:dyDescent="0.25">
      <c r="F3261"/>
      <c r="J3261"/>
    </row>
    <row r="3262" spans="6:10" x14ac:dyDescent="0.25">
      <c r="F3262"/>
      <c r="J3262"/>
    </row>
    <row r="3263" spans="6:10" x14ac:dyDescent="0.25">
      <c r="F3263"/>
      <c r="J3263"/>
    </row>
    <row r="3264" spans="6:10" x14ac:dyDescent="0.25">
      <c r="F3264"/>
      <c r="J3264"/>
    </row>
    <row r="3265" spans="6:10" x14ac:dyDescent="0.25">
      <c r="F3265"/>
      <c r="J3265"/>
    </row>
    <row r="3266" spans="6:10" x14ac:dyDescent="0.25">
      <c r="F3266"/>
      <c r="J3266"/>
    </row>
    <row r="3267" spans="6:10" x14ac:dyDescent="0.25">
      <c r="F3267"/>
      <c r="J3267"/>
    </row>
    <row r="3268" spans="6:10" x14ac:dyDescent="0.25">
      <c r="F3268"/>
      <c r="J3268"/>
    </row>
    <row r="3269" spans="6:10" x14ac:dyDescent="0.25">
      <c r="F3269"/>
      <c r="J3269"/>
    </row>
    <row r="3270" spans="6:10" x14ac:dyDescent="0.25">
      <c r="F3270"/>
      <c r="J3270"/>
    </row>
    <row r="3271" spans="6:10" x14ac:dyDescent="0.25">
      <c r="F3271"/>
      <c r="J3271"/>
    </row>
    <row r="3272" spans="6:10" x14ac:dyDescent="0.25">
      <c r="F3272"/>
      <c r="J3272"/>
    </row>
    <row r="3273" spans="6:10" x14ac:dyDescent="0.25">
      <c r="F3273"/>
      <c r="J3273"/>
    </row>
    <row r="3274" spans="6:10" x14ac:dyDescent="0.25">
      <c r="F3274"/>
      <c r="J3274"/>
    </row>
    <row r="3275" spans="6:10" x14ac:dyDescent="0.25">
      <c r="F3275"/>
      <c r="J3275"/>
    </row>
    <row r="3276" spans="6:10" x14ac:dyDescent="0.25">
      <c r="F3276"/>
      <c r="J3276"/>
    </row>
    <row r="3277" spans="6:10" x14ac:dyDescent="0.25">
      <c r="F3277"/>
      <c r="J3277"/>
    </row>
    <row r="3278" spans="6:10" x14ac:dyDescent="0.25">
      <c r="F3278"/>
      <c r="J3278"/>
    </row>
    <row r="3279" spans="6:10" x14ac:dyDescent="0.25">
      <c r="F3279"/>
      <c r="J3279"/>
    </row>
    <row r="3280" spans="6:10" x14ac:dyDescent="0.25">
      <c r="F3280"/>
      <c r="J3280"/>
    </row>
    <row r="3281" spans="6:10" x14ac:dyDescent="0.25">
      <c r="F3281"/>
      <c r="J3281"/>
    </row>
    <row r="3282" spans="6:10" x14ac:dyDescent="0.25">
      <c r="F3282"/>
      <c r="J3282"/>
    </row>
    <row r="3283" spans="6:10" x14ac:dyDescent="0.25">
      <c r="F3283"/>
      <c r="J3283"/>
    </row>
    <row r="3284" spans="6:10" x14ac:dyDescent="0.25">
      <c r="F3284"/>
      <c r="J3284"/>
    </row>
    <row r="3285" spans="6:10" x14ac:dyDescent="0.25">
      <c r="F3285"/>
      <c r="J3285"/>
    </row>
    <row r="3286" spans="6:10" x14ac:dyDescent="0.25">
      <c r="F3286"/>
      <c r="J3286"/>
    </row>
    <row r="3287" spans="6:10" x14ac:dyDescent="0.25">
      <c r="F3287"/>
      <c r="J3287"/>
    </row>
    <row r="3288" spans="6:10" x14ac:dyDescent="0.25">
      <c r="F3288"/>
      <c r="J3288"/>
    </row>
    <row r="3289" spans="6:10" x14ac:dyDescent="0.25">
      <c r="F3289"/>
      <c r="J3289"/>
    </row>
    <row r="3290" spans="6:10" x14ac:dyDescent="0.25">
      <c r="F3290"/>
      <c r="J3290"/>
    </row>
    <row r="3291" spans="6:10" x14ac:dyDescent="0.25">
      <c r="F3291"/>
      <c r="J3291"/>
    </row>
    <row r="3292" spans="6:10" x14ac:dyDescent="0.25">
      <c r="F3292"/>
      <c r="J3292"/>
    </row>
    <row r="3293" spans="6:10" x14ac:dyDescent="0.25">
      <c r="F3293"/>
      <c r="J3293"/>
    </row>
    <row r="3294" spans="6:10" x14ac:dyDescent="0.25">
      <c r="F3294"/>
      <c r="J3294"/>
    </row>
    <row r="3295" spans="6:10" x14ac:dyDescent="0.25">
      <c r="F3295"/>
      <c r="J3295"/>
    </row>
    <row r="3296" spans="6:10" x14ac:dyDescent="0.25">
      <c r="F3296"/>
      <c r="J3296"/>
    </row>
    <row r="3297" spans="6:10" x14ac:dyDescent="0.25">
      <c r="F3297"/>
      <c r="J3297"/>
    </row>
    <row r="3298" spans="6:10" x14ac:dyDescent="0.25">
      <c r="F3298"/>
      <c r="J3298"/>
    </row>
    <row r="3299" spans="6:10" x14ac:dyDescent="0.25">
      <c r="F3299"/>
      <c r="J3299"/>
    </row>
    <row r="3300" spans="6:10" x14ac:dyDescent="0.25">
      <c r="F3300"/>
      <c r="J3300"/>
    </row>
    <row r="3301" spans="6:10" x14ac:dyDescent="0.25">
      <c r="F3301"/>
      <c r="J3301"/>
    </row>
    <row r="3302" spans="6:10" x14ac:dyDescent="0.25">
      <c r="F3302"/>
      <c r="J3302"/>
    </row>
    <row r="3303" spans="6:10" x14ac:dyDescent="0.25">
      <c r="F3303"/>
      <c r="J3303"/>
    </row>
    <row r="3304" spans="6:10" x14ac:dyDescent="0.25">
      <c r="F3304"/>
      <c r="J3304"/>
    </row>
    <row r="3305" spans="6:10" x14ac:dyDescent="0.25">
      <c r="F3305"/>
      <c r="J3305"/>
    </row>
    <row r="3306" spans="6:10" x14ac:dyDescent="0.25">
      <c r="F3306"/>
      <c r="J3306"/>
    </row>
    <row r="3307" spans="6:10" x14ac:dyDescent="0.25">
      <c r="F3307"/>
      <c r="J3307"/>
    </row>
    <row r="3308" spans="6:10" x14ac:dyDescent="0.25">
      <c r="F3308"/>
      <c r="J3308"/>
    </row>
    <row r="3309" spans="6:10" x14ac:dyDescent="0.25">
      <c r="F3309"/>
      <c r="J3309"/>
    </row>
    <row r="3310" spans="6:10" x14ac:dyDescent="0.25">
      <c r="F3310"/>
      <c r="J3310"/>
    </row>
    <row r="3311" spans="6:10" x14ac:dyDescent="0.25">
      <c r="F3311"/>
      <c r="J3311"/>
    </row>
    <row r="3312" spans="6:10" x14ac:dyDescent="0.25">
      <c r="F3312"/>
      <c r="J3312"/>
    </row>
    <row r="3313" spans="6:10" x14ac:dyDescent="0.25">
      <c r="F3313"/>
      <c r="J3313"/>
    </row>
    <row r="3314" spans="6:10" x14ac:dyDescent="0.25">
      <c r="F3314"/>
      <c r="J3314"/>
    </row>
    <row r="3315" spans="6:10" x14ac:dyDescent="0.25">
      <c r="F3315"/>
      <c r="J3315"/>
    </row>
    <row r="3316" spans="6:10" x14ac:dyDescent="0.25">
      <c r="F3316"/>
      <c r="J3316"/>
    </row>
    <row r="3317" spans="6:10" x14ac:dyDescent="0.25">
      <c r="F3317"/>
      <c r="J3317"/>
    </row>
    <row r="3318" spans="6:10" x14ac:dyDescent="0.25">
      <c r="F3318"/>
      <c r="J3318"/>
    </row>
    <row r="3319" spans="6:10" x14ac:dyDescent="0.25">
      <c r="F3319"/>
      <c r="J3319"/>
    </row>
    <row r="3320" spans="6:10" x14ac:dyDescent="0.25">
      <c r="F3320"/>
      <c r="J3320"/>
    </row>
    <row r="3321" spans="6:10" x14ac:dyDescent="0.25">
      <c r="F3321"/>
      <c r="J3321"/>
    </row>
    <row r="3322" spans="6:10" x14ac:dyDescent="0.25">
      <c r="F3322"/>
      <c r="J3322"/>
    </row>
    <row r="3323" spans="6:10" x14ac:dyDescent="0.25">
      <c r="F3323"/>
      <c r="J3323"/>
    </row>
    <row r="3324" spans="6:10" x14ac:dyDescent="0.25">
      <c r="F3324"/>
      <c r="J3324"/>
    </row>
    <row r="3325" spans="6:10" x14ac:dyDescent="0.25">
      <c r="F3325"/>
      <c r="J3325"/>
    </row>
    <row r="3326" spans="6:10" x14ac:dyDescent="0.25">
      <c r="F3326"/>
      <c r="J3326"/>
    </row>
    <row r="3327" spans="6:10" x14ac:dyDescent="0.25">
      <c r="F3327"/>
      <c r="J3327"/>
    </row>
    <row r="3328" spans="6:10" x14ac:dyDescent="0.25">
      <c r="F3328"/>
      <c r="J3328"/>
    </row>
    <row r="3329" spans="6:10" x14ac:dyDescent="0.25">
      <c r="F3329"/>
      <c r="J3329"/>
    </row>
    <row r="3330" spans="6:10" x14ac:dyDescent="0.25">
      <c r="F3330"/>
      <c r="J3330"/>
    </row>
    <row r="3331" spans="6:10" x14ac:dyDescent="0.25">
      <c r="F3331"/>
      <c r="J3331"/>
    </row>
    <row r="3332" spans="6:10" x14ac:dyDescent="0.25">
      <c r="F3332"/>
      <c r="J3332"/>
    </row>
    <row r="3333" spans="6:10" x14ac:dyDescent="0.25">
      <c r="F3333"/>
      <c r="J3333"/>
    </row>
    <row r="3334" spans="6:10" x14ac:dyDescent="0.25">
      <c r="F3334"/>
      <c r="J3334"/>
    </row>
    <row r="3335" spans="6:10" x14ac:dyDescent="0.25">
      <c r="F3335"/>
      <c r="J3335"/>
    </row>
    <row r="3336" spans="6:10" x14ac:dyDescent="0.25">
      <c r="F3336"/>
      <c r="J3336"/>
    </row>
    <row r="3337" spans="6:10" x14ac:dyDescent="0.25">
      <c r="F3337"/>
      <c r="J3337"/>
    </row>
    <row r="3338" spans="6:10" x14ac:dyDescent="0.25">
      <c r="F3338"/>
      <c r="J3338"/>
    </row>
    <row r="3339" spans="6:10" x14ac:dyDescent="0.25">
      <c r="F3339"/>
      <c r="J3339"/>
    </row>
    <row r="3340" spans="6:10" x14ac:dyDescent="0.25">
      <c r="F3340"/>
      <c r="J3340"/>
    </row>
    <row r="3341" spans="6:10" x14ac:dyDescent="0.25">
      <c r="F3341"/>
      <c r="J3341"/>
    </row>
    <row r="3342" spans="6:10" x14ac:dyDescent="0.25">
      <c r="F3342"/>
      <c r="J3342"/>
    </row>
    <row r="3343" spans="6:10" x14ac:dyDescent="0.25">
      <c r="F3343"/>
      <c r="J3343"/>
    </row>
    <row r="3344" spans="6:10" x14ac:dyDescent="0.25">
      <c r="F3344"/>
      <c r="J3344"/>
    </row>
    <row r="3345" spans="6:10" x14ac:dyDescent="0.25">
      <c r="F3345"/>
      <c r="J3345"/>
    </row>
    <row r="3346" spans="6:10" x14ac:dyDescent="0.25">
      <c r="F3346"/>
      <c r="J3346"/>
    </row>
    <row r="3347" spans="6:10" x14ac:dyDescent="0.25">
      <c r="F3347"/>
      <c r="J3347"/>
    </row>
    <row r="3348" spans="6:10" x14ac:dyDescent="0.25">
      <c r="F3348"/>
      <c r="J3348"/>
    </row>
    <row r="3349" spans="6:10" x14ac:dyDescent="0.25">
      <c r="F3349"/>
      <c r="J3349"/>
    </row>
    <row r="3350" spans="6:10" x14ac:dyDescent="0.25">
      <c r="F3350"/>
      <c r="J3350"/>
    </row>
    <row r="3351" spans="6:10" x14ac:dyDescent="0.25">
      <c r="F3351"/>
      <c r="J3351"/>
    </row>
    <row r="3352" spans="6:10" x14ac:dyDescent="0.25">
      <c r="F3352"/>
      <c r="J3352"/>
    </row>
    <row r="3353" spans="6:10" x14ac:dyDescent="0.25">
      <c r="F3353"/>
      <c r="J3353"/>
    </row>
    <row r="3354" spans="6:10" x14ac:dyDescent="0.25">
      <c r="F3354"/>
      <c r="J3354"/>
    </row>
    <row r="3355" spans="6:10" x14ac:dyDescent="0.25">
      <c r="F3355"/>
      <c r="J3355"/>
    </row>
    <row r="3356" spans="6:10" x14ac:dyDescent="0.25">
      <c r="F3356"/>
      <c r="J3356"/>
    </row>
    <row r="3357" spans="6:10" x14ac:dyDescent="0.25">
      <c r="F3357"/>
      <c r="J3357"/>
    </row>
    <row r="3358" spans="6:10" x14ac:dyDescent="0.25">
      <c r="F3358"/>
      <c r="J3358"/>
    </row>
    <row r="3359" spans="6:10" x14ac:dyDescent="0.25">
      <c r="F3359"/>
      <c r="J3359"/>
    </row>
    <row r="3360" spans="6:10" x14ac:dyDescent="0.25">
      <c r="F3360"/>
      <c r="J3360"/>
    </row>
    <row r="3361" spans="6:10" x14ac:dyDescent="0.25">
      <c r="F3361"/>
      <c r="J3361"/>
    </row>
    <row r="3362" spans="6:10" x14ac:dyDescent="0.25">
      <c r="F3362"/>
      <c r="J3362"/>
    </row>
    <row r="3363" spans="6:10" x14ac:dyDescent="0.25">
      <c r="F3363"/>
      <c r="J3363"/>
    </row>
    <row r="3364" spans="6:10" x14ac:dyDescent="0.25">
      <c r="F3364"/>
      <c r="J3364"/>
    </row>
    <row r="3365" spans="6:10" x14ac:dyDescent="0.25">
      <c r="F3365"/>
      <c r="J3365"/>
    </row>
    <row r="3366" spans="6:10" x14ac:dyDescent="0.25">
      <c r="F3366"/>
      <c r="J3366"/>
    </row>
    <row r="3367" spans="6:10" x14ac:dyDescent="0.25">
      <c r="F3367"/>
      <c r="J3367"/>
    </row>
    <row r="3368" spans="6:10" x14ac:dyDescent="0.25">
      <c r="F3368"/>
      <c r="J3368"/>
    </row>
    <row r="3369" spans="6:10" x14ac:dyDescent="0.25">
      <c r="F3369"/>
      <c r="J3369"/>
    </row>
    <row r="3370" spans="6:10" x14ac:dyDescent="0.25">
      <c r="F3370"/>
      <c r="J3370"/>
    </row>
    <row r="3371" spans="6:10" x14ac:dyDescent="0.25">
      <c r="F3371"/>
      <c r="J3371"/>
    </row>
    <row r="3372" spans="6:10" x14ac:dyDescent="0.25">
      <c r="F3372"/>
      <c r="J3372"/>
    </row>
    <row r="3373" spans="6:10" x14ac:dyDescent="0.25">
      <c r="F3373"/>
      <c r="J3373"/>
    </row>
    <row r="3374" spans="6:10" x14ac:dyDescent="0.25">
      <c r="F3374"/>
      <c r="J3374"/>
    </row>
    <row r="3375" spans="6:10" x14ac:dyDescent="0.25">
      <c r="F3375"/>
      <c r="J3375"/>
    </row>
    <row r="3376" spans="6:10" x14ac:dyDescent="0.25">
      <c r="F3376"/>
      <c r="J3376"/>
    </row>
    <row r="3377" spans="6:10" x14ac:dyDescent="0.25">
      <c r="F3377"/>
      <c r="J3377"/>
    </row>
    <row r="3378" spans="6:10" x14ac:dyDescent="0.25">
      <c r="F3378"/>
      <c r="J3378"/>
    </row>
    <row r="3379" spans="6:10" x14ac:dyDescent="0.25">
      <c r="F3379"/>
      <c r="J3379"/>
    </row>
    <row r="3380" spans="6:10" x14ac:dyDescent="0.25">
      <c r="F3380"/>
      <c r="J3380"/>
    </row>
    <row r="3381" spans="6:10" x14ac:dyDescent="0.25">
      <c r="F3381"/>
      <c r="J3381"/>
    </row>
    <row r="3382" spans="6:10" x14ac:dyDescent="0.25">
      <c r="F3382"/>
      <c r="J3382"/>
    </row>
    <row r="3383" spans="6:10" x14ac:dyDescent="0.25">
      <c r="F3383"/>
      <c r="J3383"/>
    </row>
    <row r="3384" spans="6:10" x14ac:dyDescent="0.25">
      <c r="F3384"/>
      <c r="J3384"/>
    </row>
    <row r="3385" spans="6:10" x14ac:dyDescent="0.25">
      <c r="F3385"/>
      <c r="J3385"/>
    </row>
    <row r="3386" spans="6:10" x14ac:dyDescent="0.25">
      <c r="F3386"/>
      <c r="J3386"/>
    </row>
    <row r="3387" spans="6:10" x14ac:dyDescent="0.25">
      <c r="F3387"/>
      <c r="J3387"/>
    </row>
    <row r="3388" spans="6:10" x14ac:dyDescent="0.25">
      <c r="F3388"/>
      <c r="J3388"/>
    </row>
    <row r="3389" spans="6:10" x14ac:dyDescent="0.25">
      <c r="F3389"/>
      <c r="J3389"/>
    </row>
    <row r="3390" spans="6:10" x14ac:dyDescent="0.25">
      <c r="F3390"/>
      <c r="J3390"/>
    </row>
    <row r="3391" spans="6:10" x14ac:dyDescent="0.25">
      <c r="F3391"/>
      <c r="J3391"/>
    </row>
    <row r="3392" spans="6:10" x14ac:dyDescent="0.25">
      <c r="F3392"/>
      <c r="J3392"/>
    </row>
    <row r="3393" spans="6:10" x14ac:dyDescent="0.25">
      <c r="F3393"/>
      <c r="J3393"/>
    </row>
    <row r="3394" spans="6:10" x14ac:dyDescent="0.25">
      <c r="F3394"/>
      <c r="J3394"/>
    </row>
    <row r="3395" spans="6:10" x14ac:dyDescent="0.25">
      <c r="F3395"/>
      <c r="J3395"/>
    </row>
    <row r="3396" spans="6:10" x14ac:dyDescent="0.25">
      <c r="F3396"/>
      <c r="J3396"/>
    </row>
    <row r="3397" spans="6:10" x14ac:dyDescent="0.25">
      <c r="F3397"/>
      <c r="J3397"/>
    </row>
    <row r="3398" spans="6:10" x14ac:dyDescent="0.25">
      <c r="F3398"/>
      <c r="J3398"/>
    </row>
    <row r="3399" spans="6:10" x14ac:dyDescent="0.25">
      <c r="F3399"/>
      <c r="J3399"/>
    </row>
    <row r="3400" spans="6:10" x14ac:dyDescent="0.25">
      <c r="F3400"/>
      <c r="J3400"/>
    </row>
    <row r="3401" spans="6:10" x14ac:dyDescent="0.25">
      <c r="F3401"/>
      <c r="J3401"/>
    </row>
    <row r="3402" spans="6:10" x14ac:dyDescent="0.25">
      <c r="F3402"/>
      <c r="J3402"/>
    </row>
    <row r="3403" spans="6:10" x14ac:dyDescent="0.25">
      <c r="F3403"/>
      <c r="J3403"/>
    </row>
    <row r="3404" spans="6:10" x14ac:dyDescent="0.25">
      <c r="F3404"/>
      <c r="J3404"/>
    </row>
    <row r="3405" spans="6:10" x14ac:dyDescent="0.25">
      <c r="F3405"/>
      <c r="J3405"/>
    </row>
    <row r="3406" spans="6:10" x14ac:dyDescent="0.25">
      <c r="F3406"/>
      <c r="J3406"/>
    </row>
    <row r="3407" spans="6:10" x14ac:dyDescent="0.25">
      <c r="F3407"/>
      <c r="J3407"/>
    </row>
    <row r="3408" spans="6:10" x14ac:dyDescent="0.25">
      <c r="F3408"/>
      <c r="J3408"/>
    </row>
    <row r="3409" spans="6:10" x14ac:dyDescent="0.25">
      <c r="F3409"/>
      <c r="J3409"/>
    </row>
    <row r="3410" spans="6:10" x14ac:dyDescent="0.25">
      <c r="F3410"/>
      <c r="J3410"/>
    </row>
    <row r="3411" spans="6:10" x14ac:dyDescent="0.25">
      <c r="F3411"/>
      <c r="J3411"/>
    </row>
    <row r="3412" spans="6:10" x14ac:dyDescent="0.25">
      <c r="F3412"/>
      <c r="J3412"/>
    </row>
    <row r="3413" spans="6:10" x14ac:dyDescent="0.25">
      <c r="F3413"/>
      <c r="J3413"/>
    </row>
    <row r="3414" spans="6:10" x14ac:dyDescent="0.25">
      <c r="F3414"/>
      <c r="J3414"/>
    </row>
    <row r="3415" spans="6:10" x14ac:dyDescent="0.25">
      <c r="F3415"/>
      <c r="J3415"/>
    </row>
    <row r="3416" spans="6:10" x14ac:dyDescent="0.25">
      <c r="F3416"/>
      <c r="J3416"/>
    </row>
    <row r="3417" spans="6:10" x14ac:dyDescent="0.25">
      <c r="F3417"/>
      <c r="J3417"/>
    </row>
    <row r="3418" spans="6:10" x14ac:dyDescent="0.25">
      <c r="F3418"/>
      <c r="J3418"/>
    </row>
    <row r="3419" spans="6:10" x14ac:dyDescent="0.25">
      <c r="F3419"/>
      <c r="J3419"/>
    </row>
    <row r="3420" spans="6:10" x14ac:dyDescent="0.25">
      <c r="F3420"/>
      <c r="J3420"/>
    </row>
    <row r="3421" spans="6:10" x14ac:dyDescent="0.25">
      <c r="F3421"/>
      <c r="J3421"/>
    </row>
    <row r="3422" spans="6:10" x14ac:dyDescent="0.25">
      <c r="F3422"/>
      <c r="J3422"/>
    </row>
    <row r="3423" spans="6:10" x14ac:dyDescent="0.25">
      <c r="F3423"/>
      <c r="J3423"/>
    </row>
    <row r="3424" spans="6:10" x14ac:dyDescent="0.25">
      <c r="F3424"/>
      <c r="J3424"/>
    </row>
    <row r="3425" spans="6:10" x14ac:dyDescent="0.25">
      <c r="F3425"/>
      <c r="J3425"/>
    </row>
    <row r="3426" spans="6:10" x14ac:dyDescent="0.25">
      <c r="F3426"/>
      <c r="J3426"/>
    </row>
    <row r="3427" spans="6:10" x14ac:dyDescent="0.25">
      <c r="F3427"/>
      <c r="J3427"/>
    </row>
    <row r="3428" spans="6:10" x14ac:dyDescent="0.25">
      <c r="F3428"/>
      <c r="J3428"/>
    </row>
    <row r="3429" spans="6:10" x14ac:dyDescent="0.25">
      <c r="F3429"/>
      <c r="J3429"/>
    </row>
    <row r="3430" spans="6:10" x14ac:dyDescent="0.25">
      <c r="F3430"/>
      <c r="J3430"/>
    </row>
    <row r="3431" spans="6:10" x14ac:dyDescent="0.25">
      <c r="F3431"/>
      <c r="J3431"/>
    </row>
    <row r="3432" spans="6:10" x14ac:dyDescent="0.25">
      <c r="F3432"/>
      <c r="J3432"/>
    </row>
    <row r="3433" spans="6:10" x14ac:dyDescent="0.25">
      <c r="F3433"/>
      <c r="J3433"/>
    </row>
    <row r="3434" spans="6:10" x14ac:dyDescent="0.25">
      <c r="F3434"/>
      <c r="J3434"/>
    </row>
    <row r="3435" spans="6:10" x14ac:dyDescent="0.25">
      <c r="F3435"/>
      <c r="J3435"/>
    </row>
    <row r="3436" spans="6:10" x14ac:dyDescent="0.25">
      <c r="F3436"/>
      <c r="J3436"/>
    </row>
    <row r="3437" spans="6:10" x14ac:dyDescent="0.25">
      <c r="F3437"/>
      <c r="J3437"/>
    </row>
    <row r="3438" spans="6:10" x14ac:dyDescent="0.25">
      <c r="F3438"/>
      <c r="J3438"/>
    </row>
    <row r="3439" spans="6:10" x14ac:dyDescent="0.25">
      <c r="F3439"/>
      <c r="J3439"/>
    </row>
    <row r="3440" spans="6:10" x14ac:dyDescent="0.25">
      <c r="F3440"/>
      <c r="J3440"/>
    </row>
    <row r="3441" spans="6:10" x14ac:dyDescent="0.25">
      <c r="F3441"/>
      <c r="J3441"/>
    </row>
    <row r="3442" spans="6:10" x14ac:dyDescent="0.25">
      <c r="F3442"/>
      <c r="J3442"/>
    </row>
    <row r="3443" spans="6:10" x14ac:dyDescent="0.25">
      <c r="F3443"/>
      <c r="J3443"/>
    </row>
    <row r="3444" spans="6:10" x14ac:dyDescent="0.25">
      <c r="F3444"/>
      <c r="J3444"/>
    </row>
    <row r="3445" spans="6:10" x14ac:dyDescent="0.25">
      <c r="F3445"/>
      <c r="J3445"/>
    </row>
    <row r="3446" spans="6:10" x14ac:dyDescent="0.25">
      <c r="F3446"/>
      <c r="J3446"/>
    </row>
    <row r="3447" spans="6:10" x14ac:dyDescent="0.25">
      <c r="F3447"/>
      <c r="J3447"/>
    </row>
    <row r="3448" spans="6:10" x14ac:dyDescent="0.25">
      <c r="F3448"/>
      <c r="J3448"/>
    </row>
    <row r="3449" spans="6:10" x14ac:dyDescent="0.25">
      <c r="F3449"/>
      <c r="J3449"/>
    </row>
    <row r="3450" spans="6:10" x14ac:dyDescent="0.25">
      <c r="F3450"/>
      <c r="J3450"/>
    </row>
    <row r="3451" spans="6:10" x14ac:dyDescent="0.25">
      <c r="F3451"/>
      <c r="J3451"/>
    </row>
    <row r="3452" spans="6:10" x14ac:dyDescent="0.25">
      <c r="F3452"/>
      <c r="J3452"/>
    </row>
    <row r="3453" spans="6:10" x14ac:dyDescent="0.25">
      <c r="F3453"/>
      <c r="J3453"/>
    </row>
    <row r="3454" spans="6:10" x14ac:dyDescent="0.25">
      <c r="F3454"/>
      <c r="J3454"/>
    </row>
    <row r="3455" spans="6:10" x14ac:dyDescent="0.25">
      <c r="F3455"/>
      <c r="J3455"/>
    </row>
    <row r="3456" spans="6:10" x14ac:dyDescent="0.25">
      <c r="F3456"/>
      <c r="J3456"/>
    </row>
    <row r="3457" spans="6:10" x14ac:dyDescent="0.25">
      <c r="F3457"/>
      <c r="J3457"/>
    </row>
    <row r="3458" spans="6:10" x14ac:dyDescent="0.25">
      <c r="F3458"/>
      <c r="J3458"/>
    </row>
    <row r="3459" spans="6:10" x14ac:dyDescent="0.25">
      <c r="F3459"/>
      <c r="J3459"/>
    </row>
    <row r="3460" spans="6:10" x14ac:dyDescent="0.25">
      <c r="F3460"/>
      <c r="J3460"/>
    </row>
    <row r="3461" spans="6:10" x14ac:dyDescent="0.25">
      <c r="F3461"/>
      <c r="J3461"/>
    </row>
    <row r="3462" spans="6:10" x14ac:dyDescent="0.25">
      <c r="F3462"/>
      <c r="J3462"/>
    </row>
    <row r="3463" spans="6:10" x14ac:dyDescent="0.25">
      <c r="F3463"/>
      <c r="J3463"/>
    </row>
    <row r="3464" spans="6:10" x14ac:dyDescent="0.25">
      <c r="F3464"/>
      <c r="J3464"/>
    </row>
    <row r="3465" spans="6:10" x14ac:dyDescent="0.25">
      <c r="F3465"/>
      <c r="J3465"/>
    </row>
    <row r="3466" spans="6:10" x14ac:dyDescent="0.25">
      <c r="F3466"/>
      <c r="J3466"/>
    </row>
    <row r="3467" spans="6:10" x14ac:dyDescent="0.25">
      <c r="F3467"/>
      <c r="J3467"/>
    </row>
    <row r="3468" spans="6:10" x14ac:dyDescent="0.25">
      <c r="F3468"/>
      <c r="J3468"/>
    </row>
    <row r="3469" spans="6:10" x14ac:dyDescent="0.25">
      <c r="F3469"/>
      <c r="J3469"/>
    </row>
    <row r="3470" spans="6:10" x14ac:dyDescent="0.25">
      <c r="F3470"/>
      <c r="J3470"/>
    </row>
    <row r="3471" spans="6:10" x14ac:dyDescent="0.25">
      <c r="F3471"/>
      <c r="J3471"/>
    </row>
    <row r="3472" spans="6:10" x14ac:dyDescent="0.25">
      <c r="F3472"/>
      <c r="J3472"/>
    </row>
    <row r="3473" spans="6:10" x14ac:dyDescent="0.25">
      <c r="F3473"/>
      <c r="J3473"/>
    </row>
    <row r="3474" spans="6:10" x14ac:dyDescent="0.25">
      <c r="F3474"/>
      <c r="J3474"/>
    </row>
    <row r="3475" spans="6:10" x14ac:dyDescent="0.25">
      <c r="F3475"/>
      <c r="J3475"/>
    </row>
    <row r="3476" spans="6:10" x14ac:dyDescent="0.25">
      <c r="F3476"/>
      <c r="J3476"/>
    </row>
    <row r="3477" spans="6:10" x14ac:dyDescent="0.25">
      <c r="F3477"/>
      <c r="J3477"/>
    </row>
    <row r="3478" spans="6:10" x14ac:dyDescent="0.25">
      <c r="F3478"/>
      <c r="J3478"/>
    </row>
    <row r="3479" spans="6:10" x14ac:dyDescent="0.25">
      <c r="F3479"/>
      <c r="J3479"/>
    </row>
    <row r="3480" spans="6:10" x14ac:dyDescent="0.25">
      <c r="F3480"/>
      <c r="J3480"/>
    </row>
    <row r="3481" spans="6:10" x14ac:dyDescent="0.25">
      <c r="F3481"/>
      <c r="J3481"/>
    </row>
    <row r="3482" spans="6:10" x14ac:dyDescent="0.25">
      <c r="F3482"/>
      <c r="J3482"/>
    </row>
    <row r="3483" spans="6:10" x14ac:dyDescent="0.25">
      <c r="F3483"/>
      <c r="J3483"/>
    </row>
    <row r="3484" spans="6:10" x14ac:dyDescent="0.25">
      <c r="F3484"/>
      <c r="J3484"/>
    </row>
    <row r="3485" spans="6:10" x14ac:dyDescent="0.25">
      <c r="F3485"/>
      <c r="J3485"/>
    </row>
    <row r="3486" spans="6:10" x14ac:dyDescent="0.25">
      <c r="F3486"/>
      <c r="J3486"/>
    </row>
    <row r="3487" spans="6:10" x14ac:dyDescent="0.25">
      <c r="F3487"/>
      <c r="J3487"/>
    </row>
    <row r="3488" spans="6:10" x14ac:dyDescent="0.25">
      <c r="F3488"/>
      <c r="J3488"/>
    </row>
    <row r="3489" spans="6:10" x14ac:dyDescent="0.25">
      <c r="F3489"/>
      <c r="J3489"/>
    </row>
    <row r="3490" spans="6:10" x14ac:dyDescent="0.25">
      <c r="F3490"/>
      <c r="J3490"/>
    </row>
    <row r="3491" spans="6:10" x14ac:dyDescent="0.25">
      <c r="F3491"/>
      <c r="J3491"/>
    </row>
    <row r="3492" spans="6:10" x14ac:dyDescent="0.25">
      <c r="F3492"/>
      <c r="J3492"/>
    </row>
    <row r="3493" spans="6:10" x14ac:dyDescent="0.25">
      <c r="F3493"/>
      <c r="J3493"/>
    </row>
    <row r="3494" spans="6:10" x14ac:dyDescent="0.25">
      <c r="F3494"/>
      <c r="J3494"/>
    </row>
    <row r="3495" spans="6:10" x14ac:dyDescent="0.25">
      <c r="F3495"/>
      <c r="J3495"/>
    </row>
    <row r="3496" spans="6:10" x14ac:dyDescent="0.25">
      <c r="F3496"/>
      <c r="J3496"/>
    </row>
    <row r="3497" spans="6:10" x14ac:dyDescent="0.25">
      <c r="F3497"/>
      <c r="J3497"/>
    </row>
    <row r="3498" spans="6:10" x14ac:dyDescent="0.25">
      <c r="F3498"/>
      <c r="J3498"/>
    </row>
    <row r="3499" spans="6:10" x14ac:dyDescent="0.25">
      <c r="F3499"/>
      <c r="J3499"/>
    </row>
    <row r="3500" spans="6:10" x14ac:dyDescent="0.25">
      <c r="F3500"/>
      <c r="J3500"/>
    </row>
    <row r="3501" spans="6:10" x14ac:dyDescent="0.25">
      <c r="F3501"/>
      <c r="J3501"/>
    </row>
    <row r="3502" spans="6:10" x14ac:dyDescent="0.25">
      <c r="F3502"/>
      <c r="J3502"/>
    </row>
    <row r="3503" spans="6:10" x14ac:dyDescent="0.25">
      <c r="F3503"/>
      <c r="J3503"/>
    </row>
    <row r="3504" spans="6:10" x14ac:dyDescent="0.25">
      <c r="F3504"/>
      <c r="J3504"/>
    </row>
    <row r="3505" spans="6:10" x14ac:dyDescent="0.25">
      <c r="F3505"/>
      <c r="J3505"/>
    </row>
    <row r="3506" spans="6:10" x14ac:dyDescent="0.25">
      <c r="F3506"/>
      <c r="J3506"/>
    </row>
    <row r="3507" spans="6:10" x14ac:dyDescent="0.25">
      <c r="F3507"/>
      <c r="J3507"/>
    </row>
    <row r="3508" spans="6:10" x14ac:dyDescent="0.25">
      <c r="F3508"/>
      <c r="J3508"/>
    </row>
    <row r="3509" spans="6:10" x14ac:dyDescent="0.25">
      <c r="F3509"/>
      <c r="J3509"/>
    </row>
    <row r="3510" spans="6:10" x14ac:dyDescent="0.25">
      <c r="F3510"/>
      <c r="J3510"/>
    </row>
    <row r="3511" spans="6:10" x14ac:dyDescent="0.25">
      <c r="F3511"/>
      <c r="J3511"/>
    </row>
    <row r="3512" spans="6:10" x14ac:dyDescent="0.25">
      <c r="F3512"/>
      <c r="J3512"/>
    </row>
    <row r="3513" spans="6:10" x14ac:dyDescent="0.25">
      <c r="F3513"/>
      <c r="J3513"/>
    </row>
    <row r="3514" spans="6:10" x14ac:dyDescent="0.25">
      <c r="F3514"/>
      <c r="J3514"/>
    </row>
    <row r="3515" spans="6:10" x14ac:dyDescent="0.25">
      <c r="F3515"/>
      <c r="J3515"/>
    </row>
    <row r="3516" spans="6:10" x14ac:dyDescent="0.25">
      <c r="F3516"/>
      <c r="J3516"/>
    </row>
    <row r="3517" spans="6:10" x14ac:dyDescent="0.25">
      <c r="F3517"/>
      <c r="J3517"/>
    </row>
    <row r="3518" spans="6:10" x14ac:dyDescent="0.25">
      <c r="F3518"/>
      <c r="J3518"/>
    </row>
    <row r="3519" spans="6:10" x14ac:dyDescent="0.25">
      <c r="F3519"/>
      <c r="J3519"/>
    </row>
    <row r="3520" spans="6:10" x14ac:dyDescent="0.25">
      <c r="F3520"/>
      <c r="J3520"/>
    </row>
    <row r="3521" spans="6:10" x14ac:dyDescent="0.25">
      <c r="F3521"/>
      <c r="J3521"/>
    </row>
    <row r="3522" spans="6:10" x14ac:dyDescent="0.25">
      <c r="F3522"/>
      <c r="J3522"/>
    </row>
    <row r="3523" spans="6:10" x14ac:dyDescent="0.25">
      <c r="F3523"/>
      <c r="J3523"/>
    </row>
    <row r="3524" spans="6:10" x14ac:dyDescent="0.25">
      <c r="F3524"/>
      <c r="J3524"/>
    </row>
    <row r="3525" spans="6:10" x14ac:dyDescent="0.25">
      <c r="F3525"/>
      <c r="J3525"/>
    </row>
    <row r="3526" spans="6:10" x14ac:dyDescent="0.25">
      <c r="F3526"/>
      <c r="J3526"/>
    </row>
    <row r="3527" spans="6:10" x14ac:dyDescent="0.25">
      <c r="F3527"/>
      <c r="J3527"/>
    </row>
    <row r="3528" spans="6:10" x14ac:dyDescent="0.25">
      <c r="F3528"/>
      <c r="J3528"/>
    </row>
    <row r="3529" spans="6:10" x14ac:dyDescent="0.25">
      <c r="F3529"/>
      <c r="J3529"/>
    </row>
    <row r="3530" spans="6:10" x14ac:dyDescent="0.25">
      <c r="F3530"/>
      <c r="J3530"/>
    </row>
    <row r="3531" spans="6:10" x14ac:dyDescent="0.25">
      <c r="F3531"/>
      <c r="J3531"/>
    </row>
    <row r="3532" spans="6:10" x14ac:dyDescent="0.25">
      <c r="F3532"/>
      <c r="J3532"/>
    </row>
    <row r="3533" spans="6:10" x14ac:dyDescent="0.25">
      <c r="F3533"/>
      <c r="J3533"/>
    </row>
    <row r="3534" spans="6:10" x14ac:dyDescent="0.25">
      <c r="F3534"/>
      <c r="J3534"/>
    </row>
    <row r="3535" spans="6:10" x14ac:dyDescent="0.25">
      <c r="F3535"/>
      <c r="J3535"/>
    </row>
    <row r="3536" spans="6:10" x14ac:dyDescent="0.25">
      <c r="F3536"/>
      <c r="J3536"/>
    </row>
    <row r="3537" spans="6:10" x14ac:dyDescent="0.25">
      <c r="F3537"/>
      <c r="J3537"/>
    </row>
    <row r="3538" spans="6:10" x14ac:dyDescent="0.25">
      <c r="F3538"/>
      <c r="J3538"/>
    </row>
    <row r="3539" spans="6:10" x14ac:dyDescent="0.25">
      <c r="F3539"/>
      <c r="J3539"/>
    </row>
    <row r="3540" spans="6:10" x14ac:dyDescent="0.25">
      <c r="F3540"/>
      <c r="J3540"/>
    </row>
    <row r="3541" spans="6:10" x14ac:dyDescent="0.25">
      <c r="F3541"/>
      <c r="J3541"/>
    </row>
    <row r="3542" spans="6:10" x14ac:dyDescent="0.25">
      <c r="F3542"/>
      <c r="J3542"/>
    </row>
    <row r="3543" spans="6:10" x14ac:dyDescent="0.25">
      <c r="F3543"/>
      <c r="J3543"/>
    </row>
    <row r="3544" spans="6:10" x14ac:dyDescent="0.25">
      <c r="F3544"/>
      <c r="J3544"/>
    </row>
    <row r="3545" spans="6:10" x14ac:dyDescent="0.25">
      <c r="F3545"/>
      <c r="J3545"/>
    </row>
    <row r="3546" spans="6:10" x14ac:dyDescent="0.25">
      <c r="F3546"/>
      <c r="J3546"/>
    </row>
    <row r="3547" spans="6:10" x14ac:dyDescent="0.25">
      <c r="F3547"/>
      <c r="J3547"/>
    </row>
    <row r="3548" spans="6:10" x14ac:dyDescent="0.25">
      <c r="F3548"/>
      <c r="J3548"/>
    </row>
    <row r="3549" spans="6:10" x14ac:dyDescent="0.25">
      <c r="F3549"/>
      <c r="J3549"/>
    </row>
    <row r="3550" spans="6:10" x14ac:dyDescent="0.25">
      <c r="F3550"/>
      <c r="J3550"/>
    </row>
    <row r="3551" spans="6:10" x14ac:dyDescent="0.25">
      <c r="F3551"/>
      <c r="J3551"/>
    </row>
    <row r="3552" spans="6:10" x14ac:dyDescent="0.25">
      <c r="F3552"/>
      <c r="J3552"/>
    </row>
    <row r="3553" spans="6:10" x14ac:dyDescent="0.25">
      <c r="F3553"/>
      <c r="J3553"/>
    </row>
    <row r="3554" spans="6:10" x14ac:dyDescent="0.25">
      <c r="F3554"/>
      <c r="J3554"/>
    </row>
    <row r="3555" spans="6:10" x14ac:dyDescent="0.25">
      <c r="F3555"/>
      <c r="J3555"/>
    </row>
    <row r="3556" spans="6:10" x14ac:dyDescent="0.25">
      <c r="F3556"/>
      <c r="J3556"/>
    </row>
    <row r="3557" spans="6:10" x14ac:dyDescent="0.25">
      <c r="F3557"/>
      <c r="J3557"/>
    </row>
    <row r="3558" spans="6:10" x14ac:dyDescent="0.25">
      <c r="F3558"/>
      <c r="J3558"/>
    </row>
    <row r="3559" spans="6:10" x14ac:dyDescent="0.25">
      <c r="F3559"/>
      <c r="J3559"/>
    </row>
    <row r="3560" spans="6:10" x14ac:dyDescent="0.25">
      <c r="F3560"/>
      <c r="J3560"/>
    </row>
    <row r="3561" spans="6:10" x14ac:dyDescent="0.25">
      <c r="F3561"/>
      <c r="J3561"/>
    </row>
    <row r="3562" spans="6:10" x14ac:dyDescent="0.25">
      <c r="F3562"/>
      <c r="J3562"/>
    </row>
    <row r="3563" spans="6:10" x14ac:dyDescent="0.25">
      <c r="F3563"/>
      <c r="J3563"/>
    </row>
    <row r="3564" spans="6:10" x14ac:dyDescent="0.25">
      <c r="F3564"/>
      <c r="J3564"/>
    </row>
    <row r="3565" spans="6:10" x14ac:dyDescent="0.25">
      <c r="F3565"/>
      <c r="J3565"/>
    </row>
    <row r="3566" spans="6:10" x14ac:dyDescent="0.25">
      <c r="F3566"/>
      <c r="J3566"/>
    </row>
    <row r="3567" spans="6:10" x14ac:dyDescent="0.25">
      <c r="F3567"/>
      <c r="J3567"/>
    </row>
    <row r="3568" spans="6:10" x14ac:dyDescent="0.25">
      <c r="F3568"/>
      <c r="J3568"/>
    </row>
    <row r="3569" spans="6:10" x14ac:dyDescent="0.25">
      <c r="F3569"/>
      <c r="J3569"/>
    </row>
    <row r="3570" spans="6:10" x14ac:dyDescent="0.25">
      <c r="F3570"/>
      <c r="J3570"/>
    </row>
    <row r="3571" spans="6:10" x14ac:dyDescent="0.25">
      <c r="F3571"/>
      <c r="J3571"/>
    </row>
    <row r="3572" spans="6:10" x14ac:dyDescent="0.25">
      <c r="F3572"/>
      <c r="J3572"/>
    </row>
    <row r="3573" spans="6:10" x14ac:dyDescent="0.25">
      <c r="F3573"/>
      <c r="J3573"/>
    </row>
    <row r="3574" spans="6:10" x14ac:dyDescent="0.25">
      <c r="F3574"/>
      <c r="J3574"/>
    </row>
    <row r="3575" spans="6:10" x14ac:dyDescent="0.25">
      <c r="F3575"/>
      <c r="J3575"/>
    </row>
    <row r="3576" spans="6:10" x14ac:dyDescent="0.25">
      <c r="F3576"/>
      <c r="J3576"/>
    </row>
    <row r="3577" spans="6:10" x14ac:dyDescent="0.25">
      <c r="F3577"/>
      <c r="J3577"/>
    </row>
    <row r="3578" spans="6:10" x14ac:dyDescent="0.25">
      <c r="F3578"/>
      <c r="J3578"/>
    </row>
    <row r="3579" spans="6:10" x14ac:dyDescent="0.25">
      <c r="F3579"/>
      <c r="J3579"/>
    </row>
    <row r="3580" spans="6:10" x14ac:dyDescent="0.25">
      <c r="F3580"/>
      <c r="J3580"/>
    </row>
    <row r="3581" spans="6:10" x14ac:dyDescent="0.25">
      <c r="F3581"/>
      <c r="J3581"/>
    </row>
    <row r="3582" spans="6:10" x14ac:dyDescent="0.25">
      <c r="F3582"/>
      <c r="J3582"/>
    </row>
    <row r="3583" spans="6:10" x14ac:dyDescent="0.25">
      <c r="F3583"/>
      <c r="J3583"/>
    </row>
    <row r="3584" spans="6:10" x14ac:dyDescent="0.25">
      <c r="F3584"/>
      <c r="J3584"/>
    </row>
    <row r="3585" spans="6:10" x14ac:dyDescent="0.25">
      <c r="F3585"/>
      <c r="J3585"/>
    </row>
    <row r="3586" spans="6:10" x14ac:dyDescent="0.25">
      <c r="F3586"/>
      <c r="J3586"/>
    </row>
    <row r="3587" spans="6:10" x14ac:dyDescent="0.25">
      <c r="F3587"/>
      <c r="J3587"/>
    </row>
    <row r="3588" spans="6:10" x14ac:dyDescent="0.25">
      <c r="F3588"/>
      <c r="J3588"/>
    </row>
    <row r="3589" spans="6:10" x14ac:dyDescent="0.25">
      <c r="F3589"/>
      <c r="J3589"/>
    </row>
    <row r="3590" spans="6:10" x14ac:dyDescent="0.25">
      <c r="F3590"/>
      <c r="J3590"/>
    </row>
    <row r="3591" spans="6:10" x14ac:dyDescent="0.25">
      <c r="F3591"/>
      <c r="J3591"/>
    </row>
    <row r="3592" spans="6:10" x14ac:dyDescent="0.25">
      <c r="F3592"/>
      <c r="J3592"/>
    </row>
    <row r="3593" spans="6:10" x14ac:dyDescent="0.25">
      <c r="F3593"/>
      <c r="J3593"/>
    </row>
    <row r="3594" spans="6:10" x14ac:dyDescent="0.25">
      <c r="F3594"/>
      <c r="J3594"/>
    </row>
    <row r="3595" spans="6:10" x14ac:dyDescent="0.25">
      <c r="F3595"/>
      <c r="J3595"/>
    </row>
    <row r="3596" spans="6:10" x14ac:dyDescent="0.25">
      <c r="F3596"/>
      <c r="J3596"/>
    </row>
    <row r="3597" spans="6:10" x14ac:dyDescent="0.25">
      <c r="F3597"/>
      <c r="J3597"/>
    </row>
    <row r="3598" spans="6:10" x14ac:dyDescent="0.25">
      <c r="F3598"/>
      <c r="J3598"/>
    </row>
    <row r="3599" spans="6:10" x14ac:dyDescent="0.25">
      <c r="F3599"/>
      <c r="J3599"/>
    </row>
    <row r="3600" spans="6:10" x14ac:dyDescent="0.25">
      <c r="F3600"/>
      <c r="J3600"/>
    </row>
    <row r="3601" spans="6:10" x14ac:dyDescent="0.25">
      <c r="F3601"/>
      <c r="J3601"/>
    </row>
    <row r="3602" spans="6:10" x14ac:dyDescent="0.25">
      <c r="F3602"/>
      <c r="J3602"/>
    </row>
    <row r="3603" spans="6:10" x14ac:dyDescent="0.25">
      <c r="F3603"/>
      <c r="J3603"/>
    </row>
    <row r="3604" spans="6:10" x14ac:dyDescent="0.25">
      <c r="F3604"/>
      <c r="J3604"/>
    </row>
    <row r="3605" spans="6:10" x14ac:dyDescent="0.25">
      <c r="F3605"/>
      <c r="J3605"/>
    </row>
    <row r="3606" spans="6:10" x14ac:dyDescent="0.25">
      <c r="F3606"/>
      <c r="J3606"/>
    </row>
    <row r="3607" spans="6:10" x14ac:dyDescent="0.25">
      <c r="F3607"/>
      <c r="J3607"/>
    </row>
    <row r="3608" spans="6:10" x14ac:dyDescent="0.25">
      <c r="F3608"/>
      <c r="J3608"/>
    </row>
    <row r="3609" spans="6:10" x14ac:dyDescent="0.25">
      <c r="F3609"/>
      <c r="J3609"/>
    </row>
    <row r="3610" spans="6:10" x14ac:dyDescent="0.25">
      <c r="F3610"/>
      <c r="J3610"/>
    </row>
    <row r="3611" spans="6:10" x14ac:dyDescent="0.25">
      <c r="F3611"/>
      <c r="J3611"/>
    </row>
    <row r="3612" spans="6:10" x14ac:dyDescent="0.25">
      <c r="F3612"/>
      <c r="J3612"/>
    </row>
    <row r="3613" spans="6:10" x14ac:dyDescent="0.25">
      <c r="F3613"/>
      <c r="J3613"/>
    </row>
    <row r="3614" spans="6:10" x14ac:dyDescent="0.25">
      <c r="F3614"/>
      <c r="J3614"/>
    </row>
    <row r="3615" spans="6:10" x14ac:dyDescent="0.25">
      <c r="F3615"/>
      <c r="J3615"/>
    </row>
    <row r="3616" spans="6:10" x14ac:dyDescent="0.25">
      <c r="F3616"/>
      <c r="J3616"/>
    </row>
    <row r="3617" spans="6:10" x14ac:dyDescent="0.25">
      <c r="F3617"/>
      <c r="J3617"/>
    </row>
    <row r="3618" spans="6:10" x14ac:dyDescent="0.25">
      <c r="F3618"/>
      <c r="J3618"/>
    </row>
    <row r="3619" spans="6:10" x14ac:dyDescent="0.25">
      <c r="F3619"/>
      <c r="J3619"/>
    </row>
    <row r="3620" spans="6:10" x14ac:dyDescent="0.25">
      <c r="F3620"/>
      <c r="J3620"/>
    </row>
    <row r="3621" spans="6:10" x14ac:dyDescent="0.25">
      <c r="F3621"/>
      <c r="J3621"/>
    </row>
    <row r="3622" spans="6:10" x14ac:dyDescent="0.25">
      <c r="F3622"/>
      <c r="J3622"/>
    </row>
    <row r="3623" spans="6:10" x14ac:dyDescent="0.25">
      <c r="F3623"/>
      <c r="J3623"/>
    </row>
    <row r="3624" spans="6:10" x14ac:dyDescent="0.25">
      <c r="F3624"/>
      <c r="J3624"/>
    </row>
    <row r="3625" spans="6:10" x14ac:dyDescent="0.25">
      <c r="F3625"/>
      <c r="J3625"/>
    </row>
    <row r="3626" spans="6:10" x14ac:dyDescent="0.25">
      <c r="F3626"/>
      <c r="J3626"/>
    </row>
    <row r="3627" spans="6:10" x14ac:dyDescent="0.25">
      <c r="F3627"/>
      <c r="J3627"/>
    </row>
    <row r="3628" spans="6:10" x14ac:dyDescent="0.25">
      <c r="F3628"/>
      <c r="J3628"/>
    </row>
    <row r="3629" spans="6:10" x14ac:dyDescent="0.25">
      <c r="F3629"/>
      <c r="J3629"/>
    </row>
    <row r="3630" spans="6:10" x14ac:dyDescent="0.25">
      <c r="F3630"/>
      <c r="J3630"/>
    </row>
    <row r="3631" spans="6:10" x14ac:dyDescent="0.25">
      <c r="F3631"/>
      <c r="J3631"/>
    </row>
    <row r="3632" spans="6:10" x14ac:dyDescent="0.25">
      <c r="F3632"/>
      <c r="J3632"/>
    </row>
    <row r="3633" spans="6:10" x14ac:dyDescent="0.25">
      <c r="F3633"/>
      <c r="J3633"/>
    </row>
    <row r="3634" spans="6:10" x14ac:dyDescent="0.25">
      <c r="F3634"/>
      <c r="J3634"/>
    </row>
    <row r="3635" spans="6:10" x14ac:dyDescent="0.25">
      <c r="F3635"/>
      <c r="J3635"/>
    </row>
    <row r="3636" spans="6:10" x14ac:dyDescent="0.25">
      <c r="F3636"/>
      <c r="J3636"/>
    </row>
    <row r="3637" spans="6:10" x14ac:dyDescent="0.25">
      <c r="F3637"/>
      <c r="J3637"/>
    </row>
    <row r="3638" spans="6:10" x14ac:dyDescent="0.25">
      <c r="F3638"/>
      <c r="J3638"/>
    </row>
    <row r="3639" spans="6:10" x14ac:dyDescent="0.25">
      <c r="F3639"/>
      <c r="J3639"/>
    </row>
    <row r="3640" spans="6:10" x14ac:dyDescent="0.25">
      <c r="F3640"/>
      <c r="J3640"/>
    </row>
    <row r="3641" spans="6:10" x14ac:dyDescent="0.25">
      <c r="F3641"/>
      <c r="J3641"/>
    </row>
    <row r="3642" spans="6:10" x14ac:dyDescent="0.25">
      <c r="F3642"/>
      <c r="J3642"/>
    </row>
    <row r="3643" spans="6:10" x14ac:dyDescent="0.25">
      <c r="F3643"/>
      <c r="J3643"/>
    </row>
    <row r="3644" spans="6:10" x14ac:dyDescent="0.25">
      <c r="F3644"/>
      <c r="J3644"/>
    </row>
    <row r="3645" spans="6:10" x14ac:dyDescent="0.25">
      <c r="F3645"/>
      <c r="J3645"/>
    </row>
    <row r="3646" spans="6:10" x14ac:dyDescent="0.25">
      <c r="F3646"/>
      <c r="J3646"/>
    </row>
    <row r="3647" spans="6:10" x14ac:dyDescent="0.25">
      <c r="F3647"/>
      <c r="J3647"/>
    </row>
    <row r="3648" spans="6:10" x14ac:dyDescent="0.25">
      <c r="F3648"/>
      <c r="J3648"/>
    </row>
    <row r="3649" spans="6:10" x14ac:dyDescent="0.25">
      <c r="F3649"/>
      <c r="J3649"/>
    </row>
    <row r="3650" spans="6:10" x14ac:dyDescent="0.25">
      <c r="F3650"/>
      <c r="J3650"/>
    </row>
    <row r="3651" spans="6:10" x14ac:dyDescent="0.25">
      <c r="F3651"/>
      <c r="J3651"/>
    </row>
    <row r="3652" spans="6:10" x14ac:dyDescent="0.25">
      <c r="F3652"/>
      <c r="J3652"/>
    </row>
    <row r="3653" spans="6:10" x14ac:dyDescent="0.25">
      <c r="F3653"/>
      <c r="J3653"/>
    </row>
    <row r="3654" spans="6:10" x14ac:dyDescent="0.25">
      <c r="F3654"/>
      <c r="J3654"/>
    </row>
    <row r="3655" spans="6:10" x14ac:dyDescent="0.25">
      <c r="F3655"/>
      <c r="J3655"/>
    </row>
    <row r="3656" spans="6:10" x14ac:dyDescent="0.25">
      <c r="F3656"/>
      <c r="J3656"/>
    </row>
    <row r="3657" spans="6:10" x14ac:dyDescent="0.25">
      <c r="F3657"/>
      <c r="J3657"/>
    </row>
    <row r="3658" spans="6:10" x14ac:dyDescent="0.25">
      <c r="F3658"/>
      <c r="J3658"/>
    </row>
    <row r="3659" spans="6:10" x14ac:dyDescent="0.25">
      <c r="F3659"/>
      <c r="J3659"/>
    </row>
    <row r="3660" spans="6:10" x14ac:dyDescent="0.25">
      <c r="F3660"/>
      <c r="J3660"/>
    </row>
    <row r="3661" spans="6:10" x14ac:dyDescent="0.25">
      <c r="F3661"/>
      <c r="J3661"/>
    </row>
    <row r="3662" spans="6:10" x14ac:dyDescent="0.25">
      <c r="F3662"/>
      <c r="J3662"/>
    </row>
    <row r="3663" spans="6:10" x14ac:dyDescent="0.25">
      <c r="F3663"/>
      <c r="J3663"/>
    </row>
    <row r="3664" spans="6:10" x14ac:dyDescent="0.25">
      <c r="F3664"/>
      <c r="J3664"/>
    </row>
    <row r="3665" spans="6:10" x14ac:dyDescent="0.25">
      <c r="F3665"/>
      <c r="J3665"/>
    </row>
    <row r="3666" spans="6:10" x14ac:dyDescent="0.25">
      <c r="F3666"/>
      <c r="J3666"/>
    </row>
    <row r="3667" spans="6:10" x14ac:dyDescent="0.25">
      <c r="F3667"/>
      <c r="J3667"/>
    </row>
    <row r="3668" spans="6:10" x14ac:dyDescent="0.25">
      <c r="F3668"/>
      <c r="J3668"/>
    </row>
    <row r="3669" spans="6:10" x14ac:dyDescent="0.25">
      <c r="F3669"/>
      <c r="J3669"/>
    </row>
    <row r="3670" spans="6:10" x14ac:dyDescent="0.25">
      <c r="F3670"/>
      <c r="J3670"/>
    </row>
    <row r="3671" spans="6:10" x14ac:dyDescent="0.25">
      <c r="F3671"/>
      <c r="J3671"/>
    </row>
    <row r="3672" spans="6:10" x14ac:dyDescent="0.25">
      <c r="F3672"/>
      <c r="J3672"/>
    </row>
    <row r="3673" spans="6:10" x14ac:dyDescent="0.25">
      <c r="F3673"/>
      <c r="J3673"/>
    </row>
    <row r="3674" spans="6:10" x14ac:dyDescent="0.25">
      <c r="F3674"/>
      <c r="J3674"/>
    </row>
    <row r="3675" spans="6:10" x14ac:dyDescent="0.25">
      <c r="F3675"/>
      <c r="J3675"/>
    </row>
    <row r="3676" spans="6:10" x14ac:dyDescent="0.25">
      <c r="F3676"/>
      <c r="J3676"/>
    </row>
    <row r="3677" spans="6:10" x14ac:dyDescent="0.25">
      <c r="F3677"/>
      <c r="J3677"/>
    </row>
    <row r="3678" spans="6:10" x14ac:dyDescent="0.25">
      <c r="F3678"/>
      <c r="J3678"/>
    </row>
    <row r="3679" spans="6:10" x14ac:dyDescent="0.25">
      <c r="F3679"/>
      <c r="J3679"/>
    </row>
    <row r="3680" spans="6:10" x14ac:dyDescent="0.25">
      <c r="F3680"/>
      <c r="J3680"/>
    </row>
    <row r="3681" spans="6:10" x14ac:dyDescent="0.25">
      <c r="F3681"/>
      <c r="J3681"/>
    </row>
    <row r="3682" spans="6:10" x14ac:dyDescent="0.25">
      <c r="F3682"/>
      <c r="J3682"/>
    </row>
    <row r="3683" spans="6:10" x14ac:dyDescent="0.25">
      <c r="F3683"/>
      <c r="J3683"/>
    </row>
    <row r="3684" spans="6:10" x14ac:dyDescent="0.25">
      <c r="F3684"/>
      <c r="J3684"/>
    </row>
    <row r="3685" spans="6:10" x14ac:dyDescent="0.25">
      <c r="F3685"/>
      <c r="J3685"/>
    </row>
    <row r="3686" spans="6:10" x14ac:dyDescent="0.25">
      <c r="F3686"/>
      <c r="J3686"/>
    </row>
    <row r="3687" spans="6:10" x14ac:dyDescent="0.25">
      <c r="F3687"/>
      <c r="J3687"/>
    </row>
    <row r="3688" spans="6:10" x14ac:dyDescent="0.25">
      <c r="F3688"/>
      <c r="J3688"/>
    </row>
    <row r="3689" spans="6:10" x14ac:dyDescent="0.25">
      <c r="F3689"/>
      <c r="J3689"/>
    </row>
    <row r="3690" spans="6:10" x14ac:dyDescent="0.25">
      <c r="F3690"/>
      <c r="J3690"/>
    </row>
    <row r="3691" spans="6:10" x14ac:dyDescent="0.25">
      <c r="F3691"/>
      <c r="J3691"/>
    </row>
    <row r="3692" spans="6:10" x14ac:dyDescent="0.25">
      <c r="F3692"/>
      <c r="J3692"/>
    </row>
    <row r="3693" spans="6:10" x14ac:dyDescent="0.25">
      <c r="F3693"/>
      <c r="J3693"/>
    </row>
    <row r="3694" spans="6:10" x14ac:dyDescent="0.25">
      <c r="F3694"/>
      <c r="J3694"/>
    </row>
    <row r="3695" spans="6:10" x14ac:dyDescent="0.25">
      <c r="F3695"/>
      <c r="J3695"/>
    </row>
    <row r="3696" spans="6:10" x14ac:dyDescent="0.25">
      <c r="F3696"/>
      <c r="J3696"/>
    </row>
    <row r="3697" spans="6:10" x14ac:dyDescent="0.25">
      <c r="F3697"/>
      <c r="J3697"/>
    </row>
    <row r="3698" spans="6:10" x14ac:dyDescent="0.25">
      <c r="F3698"/>
      <c r="J3698"/>
    </row>
    <row r="3699" spans="6:10" x14ac:dyDescent="0.25">
      <c r="F3699"/>
      <c r="J3699"/>
    </row>
    <row r="3700" spans="6:10" x14ac:dyDescent="0.25">
      <c r="F3700"/>
      <c r="J3700"/>
    </row>
    <row r="3701" spans="6:10" x14ac:dyDescent="0.25">
      <c r="F3701"/>
      <c r="J3701"/>
    </row>
    <row r="3702" spans="6:10" x14ac:dyDescent="0.25">
      <c r="F3702"/>
      <c r="J3702"/>
    </row>
    <row r="3703" spans="6:10" x14ac:dyDescent="0.25">
      <c r="F3703"/>
      <c r="J3703"/>
    </row>
    <row r="3704" spans="6:10" x14ac:dyDescent="0.25">
      <c r="F3704"/>
      <c r="J3704"/>
    </row>
    <row r="3705" spans="6:10" x14ac:dyDescent="0.25">
      <c r="F3705"/>
      <c r="J3705"/>
    </row>
    <row r="3706" spans="6:10" x14ac:dyDescent="0.25">
      <c r="F3706"/>
      <c r="J3706"/>
    </row>
    <row r="3707" spans="6:10" x14ac:dyDescent="0.25">
      <c r="F3707"/>
      <c r="J3707"/>
    </row>
    <row r="3708" spans="6:10" x14ac:dyDescent="0.25">
      <c r="F3708"/>
      <c r="J3708"/>
    </row>
    <row r="3709" spans="6:10" x14ac:dyDescent="0.25">
      <c r="F3709"/>
      <c r="J3709"/>
    </row>
    <row r="3710" spans="6:10" x14ac:dyDescent="0.25">
      <c r="F3710"/>
      <c r="J3710"/>
    </row>
    <row r="3711" spans="6:10" x14ac:dyDescent="0.25">
      <c r="F3711"/>
      <c r="J3711"/>
    </row>
    <row r="3712" spans="6:10" x14ac:dyDescent="0.25">
      <c r="F3712"/>
      <c r="J3712"/>
    </row>
    <row r="3713" spans="6:10" x14ac:dyDescent="0.25">
      <c r="F3713"/>
      <c r="J3713"/>
    </row>
    <row r="3714" spans="6:10" x14ac:dyDescent="0.25">
      <c r="F3714"/>
      <c r="J3714"/>
    </row>
    <row r="3715" spans="6:10" x14ac:dyDescent="0.25">
      <c r="F3715"/>
      <c r="J3715"/>
    </row>
    <row r="3716" spans="6:10" x14ac:dyDescent="0.25">
      <c r="F3716"/>
      <c r="J3716"/>
    </row>
    <row r="3717" spans="6:10" x14ac:dyDescent="0.25">
      <c r="F3717"/>
      <c r="J3717"/>
    </row>
    <row r="3718" spans="6:10" x14ac:dyDescent="0.25">
      <c r="F3718"/>
      <c r="J3718"/>
    </row>
    <row r="3719" spans="6:10" x14ac:dyDescent="0.25">
      <c r="F3719"/>
      <c r="J3719"/>
    </row>
    <row r="3720" spans="6:10" x14ac:dyDescent="0.25">
      <c r="F3720"/>
      <c r="J3720"/>
    </row>
    <row r="3721" spans="6:10" x14ac:dyDescent="0.25">
      <c r="F3721"/>
      <c r="J3721"/>
    </row>
    <row r="3722" spans="6:10" x14ac:dyDescent="0.25">
      <c r="F3722"/>
      <c r="J3722"/>
    </row>
    <row r="3723" spans="6:10" x14ac:dyDescent="0.25">
      <c r="F3723"/>
      <c r="J3723"/>
    </row>
    <row r="3724" spans="6:10" x14ac:dyDescent="0.25">
      <c r="F3724"/>
      <c r="J3724"/>
    </row>
    <row r="3725" spans="6:10" x14ac:dyDescent="0.25">
      <c r="F3725"/>
      <c r="J3725"/>
    </row>
    <row r="3726" spans="6:10" x14ac:dyDescent="0.25">
      <c r="F3726"/>
      <c r="J3726"/>
    </row>
    <row r="3727" spans="6:10" x14ac:dyDescent="0.25">
      <c r="F3727"/>
      <c r="J3727"/>
    </row>
    <row r="3728" spans="6:10" x14ac:dyDescent="0.25">
      <c r="F3728"/>
      <c r="J3728"/>
    </row>
    <row r="3729" spans="6:10" x14ac:dyDescent="0.25">
      <c r="F3729"/>
      <c r="J3729"/>
    </row>
    <row r="3730" spans="6:10" x14ac:dyDescent="0.25">
      <c r="F3730"/>
      <c r="J3730"/>
    </row>
    <row r="3731" spans="6:10" x14ac:dyDescent="0.25">
      <c r="F3731"/>
      <c r="J3731"/>
    </row>
    <row r="3732" spans="6:10" x14ac:dyDescent="0.25">
      <c r="F3732"/>
      <c r="J3732"/>
    </row>
    <row r="3733" spans="6:10" x14ac:dyDescent="0.25">
      <c r="F3733"/>
      <c r="J3733"/>
    </row>
    <row r="3734" spans="6:10" x14ac:dyDescent="0.25">
      <c r="F3734"/>
      <c r="J3734"/>
    </row>
    <row r="3735" spans="6:10" x14ac:dyDescent="0.25">
      <c r="F3735"/>
      <c r="J3735"/>
    </row>
    <row r="3736" spans="6:10" x14ac:dyDescent="0.25">
      <c r="F3736"/>
      <c r="J3736"/>
    </row>
    <row r="3737" spans="6:10" x14ac:dyDescent="0.25">
      <c r="F3737"/>
      <c r="J3737"/>
    </row>
    <row r="3738" spans="6:10" x14ac:dyDescent="0.25">
      <c r="F3738"/>
      <c r="J3738"/>
    </row>
    <row r="3739" spans="6:10" x14ac:dyDescent="0.25">
      <c r="F3739"/>
      <c r="J3739"/>
    </row>
    <row r="3740" spans="6:10" x14ac:dyDescent="0.25">
      <c r="F3740"/>
      <c r="J3740"/>
    </row>
    <row r="3741" spans="6:10" x14ac:dyDescent="0.25">
      <c r="F3741"/>
      <c r="J3741"/>
    </row>
    <row r="3742" spans="6:10" x14ac:dyDescent="0.25">
      <c r="F3742"/>
      <c r="J3742"/>
    </row>
    <row r="3743" spans="6:10" x14ac:dyDescent="0.25">
      <c r="F3743"/>
      <c r="J3743"/>
    </row>
    <row r="3744" spans="6:10" x14ac:dyDescent="0.25">
      <c r="F3744"/>
      <c r="J3744"/>
    </row>
    <row r="3745" spans="6:10" x14ac:dyDescent="0.25">
      <c r="F3745"/>
      <c r="J3745"/>
    </row>
    <row r="3746" spans="6:10" x14ac:dyDescent="0.25">
      <c r="F3746"/>
      <c r="J3746"/>
    </row>
    <row r="3747" spans="6:10" x14ac:dyDescent="0.25">
      <c r="F3747"/>
      <c r="J3747"/>
    </row>
    <row r="3748" spans="6:10" x14ac:dyDescent="0.25">
      <c r="F3748"/>
      <c r="J3748"/>
    </row>
    <row r="3749" spans="6:10" x14ac:dyDescent="0.25">
      <c r="F3749"/>
      <c r="J3749"/>
    </row>
    <row r="3750" spans="6:10" x14ac:dyDescent="0.25">
      <c r="F3750"/>
      <c r="J3750"/>
    </row>
    <row r="3751" spans="6:10" x14ac:dyDescent="0.25">
      <c r="F3751"/>
      <c r="J3751"/>
    </row>
    <row r="3752" spans="6:10" x14ac:dyDescent="0.25">
      <c r="F3752"/>
      <c r="J3752"/>
    </row>
    <row r="3753" spans="6:10" x14ac:dyDescent="0.25">
      <c r="F3753"/>
      <c r="J3753"/>
    </row>
    <row r="3754" spans="6:10" x14ac:dyDescent="0.25">
      <c r="F3754"/>
      <c r="J3754"/>
    </row>
    <row r="3755" spans="6:10" x14ac:dyDescent="0.25">
      <c r="F3755"/>
      <c r="J3755"/>
    </row>
    <row r="3756" spans="6:10" x14ac:dyDescent="0.25">
      <c r="F3756"/>
      <c r="J3756"/>
    </row>
    <row r="3757" spans="6:10" x14ac:dyDescent="0.25">
      <c r="F3757"/>
      <c r="J3757"/>
    </row>
    <row r="3758" spans="6:10" x14ac:dyDescent="0.25">
      <c r="F3758"/>
      <c r="J3758"/>
    </row>
    <row r="3759" spans="6:10" x14ac:dyDescent="0.25">
      <c r="F3759"/>
      <c r="J3759"/>
    </row>
    <row r="3760" spans="6:10" x14ac:dyDescent="0.25">
      <c r="F3760"/>
      <c r="J3760"/>
    </row>
    <row r="3761" spans="6:10" x14ac:dyDescent="0.25">
      <c r="F3761"/>
      <c r="J3761"/>
    </row>
    <row r="3762" spans="6:10" x14ac:dyDescent="0.25">
      <c r="F3762"/>
      <c r="J3762"/>
    </row>
    <row r="3763" spans="6:10" x14ac:dyDescent="0.25">
      <c r="F3763"/>
      <c r="J3763"/>
    </row>
    <row r="3764" spans="6:10" x14ac:dyDescent="0.25">
      <c r="F3764"/>
      <c r="J3764"/>
    </row>
    <row r="3765" spans="6:10" x14ac:dyDescent="0.25">
      <c r="F3765"/>
      <c r="J3765"/>
    </row>
    <row r="3766" spans="6:10" x14ac:dyDescent="0.25">
      <c r="F3766"/>
      <c r="J3766"/>
    </row>
    <row r="3767" spans="6:10" x14ac:dyDescent="0.25">
      <c r="F3767"/>
      <c r="J3767"/>
    </row>
    <row r="3768" spans="6:10" x14ac:dyDescent="0.25">
      <c r="F3768"/>
      <c r="J3768"/>
    </row>
    <row r="3769" spans="6:10" x14ac:dyDescent="0.25">
      <c r="F3769"/>
      <c r="J3769"/>
    </row>
    <row r="3770" spans="6:10" x14ac:dyDescent="0.25">
      <c r="F3770"/>
      <c r="J3770"/>
    </row>
    <row r="3771" spans="6:10" x14ac:dyDescent="0.25">
      <c r="F3771"/>
      <c r="J3771"/>
    </row>
    <row r="3772" spans="6:10" x14ac:dyDescent="0.25">
      <c r="F3772"/>
      <c r="J3772"/>
    </row>
    <row r="3773" spans="6:10" x14ac:dyDescent="0.25">
      <c r="F3773"/>
      <c r="J3773"/>
    </row>
    <row r="3774" spans="6:10" x14ac:dyDescent="0.25">
      <c r="F3774"/>
      <c r="J3774"/>
    </row>
    <row r="3775" spans="6:10" x14ac:dyDescent="0.25">
      <c r="F3775"/>
      <c r="J3775"/>
    </row>
    <row r="3776" spans="6:10" x14ac:dyDescent="0.25">
      <c r="F3776"/>
      <c r="J3776"/>
    </row>
    <row r="3777" spans="6:10" x14ac:dyDescent="0.25">
      <c r="F3777"/>
      <c r="J3777"/>
    </row>
    <row r="3778" spans="6:10" x14ac:dyDescent="0.25">
      <c r="F3778"/>
      <c r="J3778"/>
    </row>
    <row r="3779" spans="6:10" x14ac:dyDescent="0.25">
      <c r="F3779"/>
      <c r="J3779"/>
    </row>
    <row r="3780" spans="6:10" x14ac:dyDescent="0.25">
      <c r="F3780"/>
      <c r="J3780"/>
    </row>
    <row r="3781" spans="6:10" x14ac:dyDescent="0.25">
      <c r="F3781"/>
      <c r="J3781"/>
    </row>
    <row r="3782" spans="6:10" x14ac:dyDescent="0.25">
      <c r="F3782"/>
      <c r="J3782"/>
    </row>
    <row r="3783" spans="6:10" x14ac:dyDescent="0.25">
      <c r="F3783"/>
      <c r="J3783"/>
    </row>
    <row r="3784" spans="6:10" x14ac:dyDescent="0.25">
      <c r="F3784"/>
      <c r="J3784"/>
    </row>
    <row r="3785" spans="6:10" x14ac:dyDescent="0.25">
      <c r="F3785"/>
      <c r="J3785"/>
    </row>
    <row r="3786" spans="6:10" x14ac:dyDescent="0.25">
      <c r="F3786"/>
      <c r="J3786"/>
    </row>
    <row r="3787" spans="6:10" x14ac:dyDescent="0.25">
      <c r="F3787"/>
      <c r="J3787"/>
    </row>
    <row r="3788" spans="6:10" x14ac:dyDescent="0.25">
      <c r="F3788"/>
      <c r="J3788"/>
    </row>
    <row r="3789" spans="6:10" x14ac:dyDescent="0.25">
      <c r="F3789"/>
      <c r="J3789"/>
    </row>
    <row r="3790" spans="6:10" x14ac:dyDescent="0.25">
      <c r="F3790"/>
      <c r="J3790"/>
    </row>
    <row r="3791" spans="6:10" x14ac:dyDescent="0.25">
      <c r="F3791"/>
      <c r="J3791"/>
    </row>
    <row r="3792" spans="6:10" x14ac:dyDescent="0.25">
      <c r="F3792"/>
      <c r="J3792"/>
    </row>
    <row r="3793" spans="6:10" x14ac:dyDescent="0.25">
      <c r="F3793"/>
      <c r="J3793"/>
    </row>
    <row r="3794" spans="6:10" x14ac:dyDescent="0.25">
      <c r="F3794"/>
      <c r="J3794"/>
    </row>
    <row r="3795" spans="6:10" x14ac:dyDescent="0.25">
      <c r="F3795"/>
      <c r="J3795"/>
    </row>
    <row r="3796" spans="6:10" x14ac:dyDescent="0.25">
      <c r="F3796"/>
      <c r="J3796"/>
    </row>
    <row r="3797" spans="6:10" x14ac:dyDescent="0.25">
      <c r="F3797"/>
      <c r="J3797"/>
    </row>
    <row r="3798" spans="6:10" x14ac:dyDescent="0.25">
      <c r="F3798"/>
      <c r="J3798"/>
    </row>
    <row r="3799" spans="6:10" x14ac:dyDescent="0.25">
      <c r="F3799"/>
      <c r="J3799"/>
    </row>
    <row r="3800" spans="6:10" x14ac:dyDescent="0.25">
      <c r="F3800"/>
      <c r="J3800"/>
    </row>
    <row r="3801" spans="6:10" x14ac:dyDescent="0.25">
      <c r="F3801"/>
      <c r="J3801"/>
    </row>
    <row r="3802" spans="6:10" x14ac:dyDescent="0.25">
      <c r="F3802"/>
      <c r="J3802"/>
    </row>
    <row r="3803" spans="6:10" x14ac:dyDescent="0.25">
      <c r="F3803"/>
      <c r="J3803"/>
    </row>
    <row r="3804" spans="6:10" x14ac:dyDescent="0.25">
      <c r="F3804"/>
      <c r="J3804"/>
    </row>
    <row r="3805" spans="6:10" x14ac:dyDescent="0.25">
      <c r="F3805"/>
      <c r="J3805"/>
    </row>
    <row r="3806" spans="6:10" x14ac:dyDescent="0.25">
      <c r="F3806"/>
      <c r="J3806"/>
    </row>
    <row r="3807" spans="6:10" x14ac:dyDescent="0.25">
      <c r="F3807"/>
      <c r="J3807"/>
    </row>
    <row r="3808" spans="6:10" x14ac:dyDescent="0.25">
      <c r="F3808"/>
      <c r="J3808"/>
    </row>
    <row r="3809" spans="6:10" x14ac:dyDescent="0.25">
      <c r="F3809"/>
      <c r="J3809"/>
    </row>
    <row r="3810" spans="6:10" x14ac:dyDescent="0.25">
      <c r="F3810"/>
      <c r="J3810"/>
    </row>
    <row r="3811" spans="6:10" x14ac:dyDescent="0.25">
      <c r="F3811"/>
      <c r="J3811"/>
    </row>
    <row r="3812" spans="6:10" x14ac:dyDescent="0.25">
      <c r="F3812"/>
      <c r="J3812"/>
    </row>
    <row r="3813" spans="6:10" x14ac:dyDescent="0.25">
      <c r="F3813"/>
      <c r="J3813"/>
    </row>
    <row r="3814" spans="6:10" x14ac:dyDescent="0.25">
      <c r="F3814"/>
      <c r="J3814"/>
    </row>
    <row r="3815" spans="6:10" x14ac:dyDescent="0.25">
      <c r="F3815"/>
      <c r="J3815"/>
    </row>
    <row r="3816" spans="6:10" x14ac:dyDescent="0.25">
      <c r="F3816"/>
      <c r="J3816"/>
    </row>
    <row r="3817" spans="6:10" x14ac:dyDescent="0.25">
      <c r="F3817"/>
      <c r="J3817"/>
    </row>
    <row r="3818" spans="6:10" x14ac:dyDescent="0.25">
      <c r="F3818"/>
      <c r="J3818"/>
    </row>
    <row r="3819" spans="6:10" x14ac:dyDescent="0.25">
      <c r="F3819"/>
      <c r="J3819"/>
    </row>
    <row r="3820" spans="6:10" x14ac:dyDescent="0.25">
      <c r="F3820"/>
      <c r="J3820"/>
    </row>
    <row r="3821" spans="6:10" x14ac:dyDescent="0.25">
      <c r="F3821"/>
      <c r="J3821"/>
    </row>
    <row r="3822" spans="6:10" x14ac:dyDescent="0.25">
      <c r="F3822"/>
      <c r="J3822"/>
    </row>
    <row r="3823" spans="6:10" x14ac:dyDescent="0.25">
      <c r="F3823"/>
      <c r="J3823"/>
    </row>
    <row r="3824" spans="6:10" x14ac:dyDescent="0.25">
      <c r="F3824"/>
      <c r="J3824"/>
    </row>
    <row r="3825" spans="6:10" x14ac:dyDescent="0.25">
      <c r="F3825"/>
      <c r="J3825"/>
    </row>
    <row r="3826" spans="6:10" x14ac:dyDescent="0.25">
      <c r="F3826"/>
      <c r="J3826"/>
    </row>
    <row r="3827" spans="6:10" x14ac:dyDescent="0.25">
      <c r="F3827"/>
      <c r="J3827"/>
    </row>
    <row r="3828" spans="6:10" x14ac:dyDescent="0.25">
      <c r="F3828"/>
      <c r="J3828"/>
    </row>
    <row r="3829" spans="6:10" x14ac:dyDescent="0.25">
      <c r="F3829"/>
      <c r="J3829"/>
    </row>
    <row r="3830" spans="6:10" x14ac:dyDescent="0.25">
      <c r="F3830"/>
      <c r="J3830"/>
    </row>
    <row r="3831" spans="6:10" x14ac:dyDescent="0.25">
      <c r="F3831"/>
      <c r="J3831"/>
    </row>
    <row r="3832" spans="6:10" x14ac:dyDescent="0.25">
      <c r="F3832"/>
      <c r="J3832"/>
    </row>
    <row r="3833" spans="6:10" x14ac:dyDescent="0.25">
      <c r="F3833"/>
      <c r="J3833"/>
    </row>
    <row r="3834" spans="6:10" x14ac:dyDescent="0.25">
      <c r="F3834"/>
      <c r="J3834"/>
    </row>
    <row r="3835" spans="6:10" x14ac:dyDescent="0.25">
      <c r="F3835"/>
      <c r="J3835"/>
    </row>
    <row r="3836" spans="6:10" x14ac:dyDescent="0.25">
      <c r="F3836"/>
      <c r="J3836"/>
    </row>
    <row r="3837" spans="6:10" x14ac:dyDescent="0.25">
      <c r="F3837"/>
      <c r="J3837"/>
    </row>
    <row r="3838" spans="6:10" x14ac:dyDescent="0.25">
      <c r="F3838"/>
      <c r="J3838"/>
    </row>
    <row r="3839" spans="6:10" x14ac:dyDescent="0.25">
      <c r="F3839"/>
      <c r="J3839"/>
    </row>
    <row r="3840" spans="6:10" x14ac:dyDescent="0.25">
      <c r="F3840"/>
      <c r="J3840"/>
    </row>
    <row r="3841" spans="6:10" x14ac:dyDescent="0.25">
      <c r="F3841"/>
      <c r="J3841"/>
    </row>
    <row r="3842" spans="6:10" x14ac:dyDescent="0.25">
      <c r="F3842"/>
      <c r="J3842"/>
    </row>
    <row r="3843" spans="6:10" x14ac:dyDescent="0.25">
      <c r="F3843"/>
      <c r="J3843"/>
    </row>
    <row r="3844" spans="6:10" x14ac:dyDescent="0.25">
      <c r="F3844"/>
      <c r="J3844"/>
    </row>
    <row r="3845" spans="6:10" x14ac:dyDescent="0.25">
      <c r="F3845"/>
      <c r="J3845"/>
    </row>
    <row r="3846" spans="6:10" x14ac:dyDescent="0.25">
      <c r="F3846"/>
      <c r="J3846"/>
    </row>
    <row r="3847" spans="6:10" x14ac:dyDescent="0.25">
      <c r="F3847"/>
      <c r="J3847"/>
    </row>
    <row r="3848" spans="6:10" x14ac:dyDescent="0.25">
      <c r="F3848"/>
      <c r="J3848"/>
    </row>
    <row r="3849" spans="6:10" x14ac:dyDescent="0.25">
      <c r="F3849"/>
      <c r="J3849"/>
    </row>
    <row r="3850" spans="6:10" x14ac:dyDescent="0.25">
      <c r="F3850"/>
      <c r="J3850"/>
    </row>
    <row r="3851" spans="6:10" x14ac:dyDescent="0.25">
      <c r="F3851"/>
      <c r="J3851"/>
    </row>
    <row r="3852" spans="6:10" x14ac:dyDescent="0.25">
      <c r="F3852"/>
      <c r="J3852"/>
    </row>
    <row r="3853" spans="6:10" x14ac:dyDescent="0.25">
      <c r="F3853"/>
      <c r="J3853"/>
    </row>
    <row r="3854" spans="6:10" x14ac:dyDescent="0.25">
      <c r="F3854"/>
      <c r="J3854"/>
    </row>
    <row r="3855" spans="6:10" x14ac:dyDescent="0.25">
      <c r="F3855"/>
      <c r="J3855"/>
    </row>
    <row r="3856" spans="6:10" x14ac:dyDescent="0.25">
      <c r="F3856"/>
      <c r="J3856"/>
    </row>
    <row r="3857" spans="6:10" x14ac:dyDescent="0.25">
      <c r="F3857"/>
      <c r="J3857"/>
    </row>
    <row r="3858" spans="6:10" x14ac:dyDescent="0.25">
      <c r="F3858"/>
      <c r="J3858"/>
    </row>
    <row r="3859" spans="6:10" x14ac:dyDescent="0.25">
      <c r="F3859"/>
      <c r="J3859"/>
    </row>
    <row r="3860" spans="6:10" x14ac:dyDescent="0.25">
      <c r="F3860"/>
      <c r="J3860"/>
    </row>
    <row r="3861" spans="6:10" x14ac:dyDescent="0.25">
      <c r="F3861"/>
      <c r="J3861"/>
    </row>
    <row r="3862" spans="6:10" x14ac:dyDescent="0.25">
      <c r="F3862"/>
      <c r="J3862"/>
    </row>
    <row r="3863" spans="6:10" x14ac:dyDescent="0.25">
      <c r="F3863"/>
      <c r="J3863"/>
    </row>
    <row r="3864" spans="6:10" x14ac:dyDescent="0.25">
      <c r="F3864"/>
      <c r="J3864"/>
    </row>
    <row r="3865" spans="6:10" x14ac:dyDescent="0.25">
      <c r="F3865"/>
      <c r="J3865"/>
    </row>
    <row r="3866" spans="6:10" x14ac:dyDescent="0.25">
      <c r="F3866"/>
      <c r="J3866"/>
    </row>
    <row r="3867" spans="6:10" x14ac:dyDescent="0.25">
      <c r="F3867"/>
      <c r="J3867"/>
    </row>
    <row r="3868" spans="6:10" x14ac:dyDescent="0.25">
      <c r="F3868"/>
      <c r="J3868"/>
    </row>
    <row r="3869" spans="6:10" x14ac:dyDescent="0.25">
      <c r="F3869"/>
      <c r="J3869"/>
    </row>
    <row r="3870" spans="6:10" x14ac:dyDescent="0.25">
      <c r="F3870"/>
      <c r="J3870"/>
    </row>
    <row r="3871" spans="6:10" x14ac:dyDescent="0.25">
      <c r="F3871"/>
      <c r="J3871"/>
    </row>
    <row r="3872" spans="6:10" x14ac:dyDescent="0.25">
      <c r="F3872"/>
      <c r="J3872"/>
    </row>
    <row r="3873" spans="6:10" x14ac:dyDescent="0.25">
      <c r="F3873"/>
      <c r="J3873"/>
    </row>
    <row r="3874" spans="6:10" x14ac:dyDescent="0.25">
      <c r="F3874"/>
      <c r="J3874"/>
    </row>
    <row r="3875" spans="6:10" x14ac:dyDescent="0.25">
      <c r="F3875"/>
      <c r="J3875"/>
    </row>
    <row r="3876" spans="6:10" x14ac:dyDescent="0.25">
      <c r="F3876"/>
      <c r="J3876"/>
    </row>
    <row r="3877" spans="6:10" x14ac:dyDescent="0.25">
      <c r="F3877"/>
      <c r="J3877"/>
    </row>
    <row r="3878" spans="6:10" x14ac:dyDescent="0.25">
      <c r="F3878"/>
      <c r="J3878"/>
    </row>
    <row r="3879" spans="6:10" x14ac:dyDescent="0.25">
      <c r="F3879"/>
      <c r="J3879"/>
    </row>
    <row r="3880" spans="6:10" x14ac:dyDescent="0.25">
      <c r="F3880"/>
      <c r="J3880"/>
    </row>
    <row r="3881" spans="6:10" x14ac:dyDescent="0.25">
      <c r="F3881"/>
      <c r="J3881"/>
    </row>
    <row r="3882" spans="6:10" x14ac:dyDescent="0.25">
      <c r="F3882"/>
      <c r="J3882"/>
    </row>
    <row r="3883" spans="6:10" x14ac:dyDescent="0.25">
      <c r="F3883"/>
      <c r="J3883"/>
    </row>
    <row r="3884" spans="6:10" x14ac:dyDescent="0.25">
      <c r="F3884"/>
      <c r="J3884"/>
    </row>
    <row r="3885" spans="6:10" x14ac:dyDescent="0.25">
      <c r="F3885"/>
      <c r="J3885"/>
    </row>
    <row r="3886" spans="6:10" x14ac:dyDescent="0.25">
      <c r="F3886"/>
      <c r="J3886"/>
    </row>
    <row r="3887" spans="6:10" x14ac:dyDescent="0.25">
      <c r="F3887"/>
      <c r="J3887"/>
    </row>
    <row r="3888" spans="6:10" x14ac:dyDescent="0.25">
      <c r="F3888"/>
      <c r="J3888"/>
    </row>
    <row r="3889" spans="6:10" x14ac:dyDescent="0.25">
      <c r="F3889"/>
      <c r="J3889"/>
    </row>
    <row r="3890" spans="6:10" x14ac:dyDescent="0.25">
      <c r="F3890"/>
      <c r="J3890"/>
    </row>
    <row r="3891" spans="6:10" x14ac:dyDescent="0.25">
      <c r="F3891"/>
      <c r="J3891"/>
    </row>
    <row r="3892" spans="6:10" x14ac:dyDescent="0.25">
      <c r="F3892"/>
      <c r="J3892"/>
    </row>
    <row r="3893" spans="6:10" x14ac:dyDescent="0.25">
      <c r="F3893"/>
      <c r="J3893"/>
    </row>
    <row r="3894" spans="6:10" x14ac:dyDescent="0.25">
      <c r="F3894"/>
      <c r="J3894"/>
    </row>
    <row r="3895" spans="6:10" x14ac:dyDescent="0.25">
      <c r="F3895"/>
      <c r="J3895"/>
    </row>
    <row r="3896" spans="6:10" x14ac:dyDescent="0.25">
      <c r="F3896"/>
      <c r="J3896"/>
    </row>
    <row r="3897" spans="6:10" x14ac:dyDescent="0.25">
      <c r="F3897"/>
      <c r="J3897"/>
    </row>
    <row r="3898" spans="6:10" x14ac:dyDescent="0.25">
      <c r="F3898"/>
      <c r="J3898"/>
    </row>
    <row r="3899" spans="6:10" x14ac:dyDescent="0.25">
      <c r="F3899"/>
      <c r="J3899"/>
    </row>
    <row r="3900" spans="6:10" x14ac:dyDescent="0.25">
      <c r="F3900"/>
      <c r="J3900"/>
    </row>
    <row r="3901" spans="6:10" x14ac:dyDescent="0.25">
      <c r="F3901"/>
      <c r="J3901"/>
    </row>
    <row r="3902" spans="6:10" x14ac:dyDescent="0.25">
      <c r="F3902"/>
      <c r="J3902"/>
    </row>
    <row r="3903" spans="6:10" x14ac:dyDescent="0.25">
      <c r="F3903"/>
      <c r="J3903"/>
    </row>
    <row r="3904" spans="6:10" x14ac:dyDescent="0.25">
      <c r="F3904"/>
      <c r="J3904"/>
    </row>
    <row r="3905" spans="6:10" x14ac:dyDescent="0.25">
      <c r="F3905"/>
      <c r="J3905"/>
    </row>
    <row r="3906" spans="6:10" x14ac:dyDescent="0.25">
      <c r="F3906"/>
      <c r="J3906"/>
    </row>
    <row r="3907" spans="6:10" x14ac:dyDescent="0.25">
      <c r="F3907"/>
      <c r="J3907"/>
    </row>
    <row r="3908" spans="6:10" x14ac:dyDescent="0.25">
      <c r="F3908"/>
      <c r="J3908"/>
    </row>
    <row r="3909" spans="6:10" x14ac:dyDescent="0.25">
      <c r="F3909"/>
      <c r="J3909"/>
    </row>
    <row r="3910" spans="6:10" x14ac:dyDescent="0.25">
      <c r="F3910"/>
      <c r="J3910"/>
    </row>
    <row r="3911" spans="6:10" x14ac:dyDescent="0.25">
      <c r="F3911"/>
      <c r="J3911"/>
    </row>
    <row r="3912" spans="6:10" x14ac:dyDescent="0.25">
      <c r="F3912"/>
      <c r="J3912"/>
    </row>
    <row r="3913" spans="6:10" x14ac:dyDescent="0.25">
      <c r="F3913"/>
      <c r="J3913"/>
    </row>
    <row r="3914" spans="6:10" x14ac:dyDescent="0.25">
      <c r="F3914"/>
      <c r="J3914"/>
    </row>
    <row r="3915" spans="6:10" x14ac:dyDescent="0.25">
      <c r="F3915"/>
      <c r="J3915"/>
    </row>
    <row r="3916" spans="6:10" x14ac:dyDescent="0.25">
      <c r="F3916"/>
      <c r="J3916"/>
    </row>
    <row r="3917" spans="6:10" x14ac:dyDescent="0.25">
      <c r="F3917"/>
      <c r="J3917"/>
    </row>
    <row r="3918" spans="6:10" x14ac:dyDescent="0.25">
      <c r="F3918"/>
      <c r="J3918"/>
    </row>
    <row r="3919" spans="6:10" x14ac:dyDescent="0.25">
      <c r="F3919"/>
      <c r="J3919"/>
    </row>
    <row r="3920" spans="6:10" x14ac:dyDescent="0.25">
      <c r="F3920"/>
      <c r="J3920"/>
    </row>
    <row r="3921" spans="6:10" x14ac:dyDescent="0.25">
      <c r="F3921"/>
      <c r="J3921"/>
    </row>
    <row r="3922" spans="6:10" x14ac:dyDescent="0.25">
      <c r="F3922"/>
      <c r="J3922"/>
    </row>
    <row r="3923" spans="6:10" x14ac:dyDescent="0.25">
      <c r="F3923"/>
      <c r="J3923"/>
    </row>
    <row r="3924" spans="6:10" x14ac:dyDescent="0.25">
      <c r="F3924"/>
      <c r="J3924"/>
    </row>
    <row r="3925" spans="6:10" x14ac:dyDescent="0.25">
      <c r="F3925"/>
      <c r="J3925"/>
    </row>
    <row r="3926" spans="6:10" x14ac:dyDescent="0.25">
      <c r="F3926"/>
      <c r="J3926"/>
    </row>
    <row r="3927" spans="6:10" x14ac:dyDescent="0.25">
      <c r="F3927"/>
      <c r="J3927"/>
    </row>
    <row r="3928" spans="6:10" x14ac:dyDescent="0.25">
      <c r="F3928"/>
      <c r="J3928"/>
    </row>
    <row r="3929" spans="6:10" x14ac:dyDescent="0.25">
      <c r="F3929"/>
      <c r="J3929"/>
    </row>
    <row r="3930" spans="6:10" x14ac:dyDescent="0.25">
      <c r="F3930"/>
      <c r="J3930"/>
    </row>
    <row r="3931" spans="6:10" x14ac:dyDescent="0.25">
      <c r="F3931"/>
      <c r="J3931"/>
    </row>
    <row r="3932" spans="6:10" x14ac:dyDescent="0.25">
      <c r="F3932"/>
      <c r="J3932"/>
    </row>
    <row r="3933" spans="6:10" x14ac:dyDescent="0.25">
      <c r="F3933"/>
      <c r="J3933"/>
    </row>
    <row r="3934" spans="6:10" x14ac:dyDescent="0.25">
      <c r="F3934"/>
      <c r="J3934"/>
    </row>
    <row r="3935" spans="6:10" x14ac:dyDescent="0.25">
      <c r="F3935"/>
      <c r="J3935"/>
    </row>
    <row r="3936" spans="6:10" x14ac:dyDescent="0.25">
      <c r="F3936"/>
      <c r="J3936"/>
    </row>
    <row r="3937" spans="6:10" x14ac:dyDescent="0.25">
      <c r="F3937"/>
      <c r="J3937"/>
    </row>
    <row r="3938" spans="6:10" x14ac:dyDescent="0.25">
      <c r="F3938"/>
      <c r="J3938"/>
    </row>
    <row r="3939" spans="6:10" x14ac:dyDescent="0.25">
      <c r="F3939"/>
      <c r="J3939"/>
    </row>
    <row r="3940" spans="6:10" x14ac:dyDescent="0.25">
      <c r="F3940"/>
      <c r="J3940"/>
    </row>
    <row r="3941" spans="6:10" x14ac:dyDescent="0.25">
      <c r="F3941"/>
      <c r="J3941"/>
    </row>
    <row r="3942" spans="6:10" x14ac:dyDescent="0.25">
      <c r="F3942"/>
      <c r="J3942"/>
    </row>
    <row r="3943" spans="6:10" x14ac:dyDescent="0.25">
      <c r="F3943"/>
      <c r="J3943"/>
    </row>
    <row r="3944" spans="6:10" x14ac:dyDescent="0.25">
      <c r="F3944"/>
      <c r="J3944"/>
    </row>
    <row r="3945" spans="6:10" x14ac:dyDescent="0.25">
      <c r="F3945"/>
      <c r="J3945"/>
    </row>
    <row r="3946" spans="6:10" x14ac:dyDescent="0.25">
      <c r="F3946"/>
      <c r="J3946"/>
    </row>
    <row r="3947" spans="6:10" x14ac:dyDescent="0.25">
      <c r="F3947"/>
      <c r="J3947"/>
    </row>
    <row r="3948" spans="6:10" x14ac:dyDescent="0.25">
      <c r="F3948"/>
      <c r="J3948"/>
    </row>
    <row r="3949" spans="6:10" x14ac:dyDescent="0.25">
      <c r="F3949"/>
      <c r="J3949"/>
    </row>
    <row r="3950" spans="6:10" x14ac:dyDescent="0.25">
      <c r="F3950"/>
      <c r="J3950"/>
    </row>
    <row r="3951" spans="6:10" x14ac:dyDescent="0.25">
      <c r="F3951"/>
      <c r="J3951"/>
    </row>
    <row r="3952" spans="6:10" x14ac:dyDescent="0.25">
      <c r="F3952"/>
      <c r="J3952"/>
    </row>
    <row r="3953" spans="6:10" x14ac:dyDescent="0.25">
      <c r="F3953"/>
      <c r="J3953"/>
    </row>
    <row r="3954" spans="6:10" x14ac:dyDescent="0.25">
      <c r="F3954"/>
      <c r="J3954"/>
    </row>
    <row r="3955" spans="6:10" x14ac:dyDescent="0.25">
      <c r="F3955"/>
      <c r="J3955"/>
    </row>
    <row r="3956" spans="6:10" x14ac:dyDescent="0.25">
      <c r="F3956"/>
      <c r="J3956"/>
    </row>
    <row r="3957" spans="6:10" x14ac:dyDescent="0.25">
      <c r="F3957"/>
      <c r="J3957"/>
    </row>
    <row r="3958" spans="6:10" x14ac:dyDescent="0.25">
      <c r="F3958"/>
      <c r="J3958"/>
    </row>
    <row r="3959" spans="6:10" x14ac:dyDescent="0.25">
      <c r="F3959"/>
      <c r="J3959"/>
    </row>
    <row r="3960" spans="6:10" x14ac:dyDescent="0.25">
      <c r="F3960"/>
      <c r="J3960"/>
    </row>
    <row r="3961" spans="6:10" x14ac:dyDescent="0.25">
      <c r="F3961"/>
      <c r="J3961"/>
    </row>
    <row r="3962" spans="6:10" x14ac:dyDescent="0.25">
      <c r="F3962"/>
      <c r="J3962"/>
    </row>
    <row r="3963" spans="6:10" x14ac:dyDescent="0.25">
      <c r="F3963"/>
      <c r="J3963"/>
    </row>
    <row r="3964" spans="6:10" x14ac:dyDescent="0.25">
      <c r="F3964"/>
      <c r="J3964"/>
    </row>
    <row r="3965" spans="6:10" x14ac:dyDescent="0.25">
      <c r="F3965"/>
      <c r="J3965"/>
    </row>
    <row r="3966" spans="6:10" x14ac:dyDescent="0.25">
      <c r="F3966"/>
      <c r="J3966"/>
    </row>
    <row r="3967" spans="6:10" x14ac:dyDescent="0.25">
      <c r="F3967"/>
      <c r="J3967"/>
    </row>
    <row r="3968" spans="6:10" x14ac:dyDescent="0.25">
      <c r="F3968"/>
      <c r="J3968"/>
    </row>
    <row r="3969" spans="6:10" x14ac:dyDescent="0.25">
      <c r="F3969"/>
      <c r="J3969"/>
    </row>
    <row r="3970" spans="6:10" x14ac:dyDescent="0.25">
      <c r="F3970"/>
      <c r="J3970"/>
    </row>
    <row r="3971" spans="6:10" x14ac:dyDescent="0.25">
      <c r="F3971"/>
      <c r="J3971"/>
    </row>
    <row r="3972" spans="6:10" x14ac:dyDescent="0.25">
      <c r="F3972"/>
      <c r="J3972"/>
    </row>
    <row r="3973" spans="6:10" x14ac:dyDescent="0.25">
      <c r="F3973"/>
      <c r="J3973"/>
    </row>
    <row r="3974" spans="6:10" x14ac:dyDescent="0.25">
      <c r="F3974"/>
      <c r="J3974"/>
    </row>
    <row r="3975" spans="6:10" x14ac:dyDescent="0.25">
      <c r="F3975"/>
      <c r="J3975"/>
    </row>
    <row r="3976" spans="6:10" x14ac:dyDescent="0.25">
      <c r="F3976"/>
      <c r="J3976"/>
    </row>
    <row r="3977" spans="6:10" x14ac:dyDescent="0.25">
      <c r="F3977"/>
      <c r="J3977"/>
    </row>
    <row r="3978" spans="6:10" x14ac:dyDescent="0.25">
      <c r="F3978"/>
      <c r="J3978"/>
    </row>
    <row r="3979" spans="6:10" x14ac:dyDescent="0.25">
      <c r="F3979"/>
      <c r="J3979"/>
    </row>
    <row r="3980" spans="6:10" x14ac:dyDescent="0.25">
      <c r="F3980"/>
      <c r="J3980"/>
    </row>
    <row r="3981" spans="6:10" x14ac:dyDescent="0.25">
      <c r="F3981"/>
      <c r="J3981"/>
    </row>
    <row r="3982" spans="6:10" x14ac:dyDescent="0.25">
      <c r="F3982"/>
      <c r="J3982"/>
    </row>
    <row r="3983" spans="6:10" x14ac:dyDescent="0.25">
      <c r="F3983"/>
      <c r="J3983"/>
    </row>
    <row r="3984" spans="6:10" x14ac:dyDescent="0.25">
      <c r="F3984"/>
      <c r="J3984"/>
    </row>
    <row r="3985" spans="6:10" x14ac:dyDescent="0.25">
      <c r="F3985"/>
      <c r="J3985"/>
    </row>
    <row r="3986" spans="6:10" x14ac:dyDescent="0.25">
      <c r="F3986"/>
      <c r="J3986"/>
    </row>
    <row r="3987" spans="6:10" x14ac:dyDescent="0.25">
      <c r="F3987"/>
      <c r="J3987"/>
    </row>
    <row r="3988" spans="6:10" x14ac:dyDescent="0.25">
      <c r="F3988"/>
      <c r="J3988"/>
    </row>
    <row r="3989" spans="6:10" x14ac:dyDescent="0.25">
      <c r="F3989"/>
      <c r="J3989"/>
    </row>
    <row r="3990" spans="6:10" x14ac:dyDescent="0.25">
      <c r="F3990"/>
      <c r="J3990"/>
    </row>
    <row r="3991" spans="6:10" x14ac:dyDescent="0.25">
      <c r="F3991"/>
      <c r="J3991"/>
    </row>
    <row r="3992" spans="6:10" x14ac:dyDescent="0.25">
      <c r="F3992"/>
      <c r="J3992"/>
    </row>
    <row r="3993" spans="6:10" x14ac:dyDescent="0.25">
      <c r="F3993"/>
      <c r="J3993"/>
    </row>
    <row r="3994" spans="6:10" x14ac:dyDescent="0.25">
      <c r="F3994"/>
      <c r="J3994"/>
    </row>
    <row r="3995" spans="6:10" x14ac:dyDescent="0.25">
      <c r="F3995"/>
      <c r="J3995"/>
    </row>
    <row r="3996" spans="6:10" x14ac:dyDescent="0.25">
      <c r="F3996"/>
      <c r="J3996"/>
    </row>
    <row r="3997" spans="6:10" x14ac:dyDescent="0.25">
      <c r="F3997"/>
      <c r="J3997"/>
    </row>
    <row r="3998" spans="6:10" x14ac:dyDescent="0.25">
      <c r="F3998"/>
      <c r="J3998"/>
    </row>
    <row r="3999" spans="6:10" x14ac:dyDescent="0.25">
      <c r="F3999"/>
      <c r="J3999"/>
    </row>
    <row r="4000" spans="6:10" x14ac:dyDescent="0.25">
      <c r="F4000"/>
      <c r="J4000"/>
    </row>
    <row r="4001" spans="6:10" x14ac:dyDescent="0.25">
      <c r="F4001"/>
      <c r="J4001"/>
    </row>
    <row r="4002" spans="6:10" x14ac:dyDescent="0.25">
      <c r="F4002"/>
      <c r="J4002"/>
    </row>
    <row r="4003" spans="6:10" x14ac:dyDescent="0.25">
      <c r="F4003"/>
      <c r="J4003"/>
    </row>
    <row r="4004" spans="6:10" x14ac:dyDescent="0.25">
      <c r="F4004"/>
      <c r="J4004"/>
    </row>
    <row r="4005" spans="6:10" x14ac:dyDescent="0.25">
      <c r="F4005"/>
      <c r="J4005"/>
    </row>
    <row r="4006" spans="6:10" x14ac:dyDescent="0.25">
      <c r="F4006"/>
      <c r="J4006"/>
    </row>
    <row r="4007" spans="6:10" x14ac:dyDescent="0.25">
      <c r="F4007"/>
      <c r="J4007"/>
    </row>
    <row r="4008" spans="6:10" x14ac:dyDescent="0.25">
      <c r="F4008"/>
      <c r="J4008"/>
    </row>
    <row r="4009" spans="6:10" x14ac:dyDescent="0.25">
      <c r="F4009"/>
      <c r="J4009"/>
    </row>
    <row r="4010" spans="6:10" x14ac:dyDescent="0.25">
      <c r="F4010"/>
      <c r="J4010"/>
    </row>
    <row r="4011" spans="6:10" x14ac:dyDescent="0.25">
      <c r="F4011"/>
      <c r="J4011"/>
    </row>
    <row r="4012" spans="6:10" x14ac:dyDescent="0.25">
      <c r="F4012"/>
      <c r="J4012"/>
    </row>
    <row r="4013" spans="6:10" x14ac:dyDescent="0.25">
      <c r="F4013"/>
      <c r="J4013"/>
    </row>
    <row r="4014" spans="6:10" x14ac:dyDescent="0.25">
      <c r="F4014"/>
      <c r="J4014"/>
    </row>
    <row r="4015" spans="6:10" x14ac:dyDescent="0.25">
      <c r="F4015"/>
      <c r="J4015"/>
    </row>
    <row r="4016" spans="6:10" x14ac:dyDescent="0.25">
      <c r="F4016"/>
      <c r="J4016"/>
    </row>
    <row r="4017" spans="6:10" x14ac:dyDescent="0.25">
      <c r="F4017"/>
      <c r="J4017"/>
    </row>
    <row r="4018" spans="6:10" x14ac:dyDescent="0.25">
      <c r="F4018"/>
      <c r="J4018"/>
    </row>
    <row r="4019" spans="6:10" x14ac:dyDescent="0.25">
      <c r="F4019"/>
      <c r="J4019"/>
    </row>
    <row r="4020" spans="6:10" x14ac:dyDescent="0.25">
      <c r="F4020"/>
      <c r="J4020"/>
    </row>
    <row r="4021" spans="6:10" x14ac:dyDescent="0.25">
      <c r="F4021"/>
      <c r="J4021"/>
    </row>
    <row r="4022" spans="6:10" x14ac:dyDescent="0.25">
      <c r="F4022"/>
      <c r="J4022"/>
    </row>
    <row r="4023" spans="6:10" x14ac:dyDescent="0.25">
      <c r="F4023"/>
      <c r="J4023"/>
    </row>
    <row r="4024" spans="6:10" x14ac:dyDescent="0.25">
      <c r="F4024"/>
      <c r="J4024"/>
    </row>
    <row r="4025" spans="6:10" x14ac:dyDescent="0.25">
      <c r="F4025"/>
      <c r="J4025"/>
    </row>
    <row r="4026" spans="6:10" x14ac:dyDescent="0.25">
      <c r="F4026"/>
      <c r="J4026"/>
    </row>
    <row r="4027" spans="6:10" x14ac:dyDescent="0.25">
      <c r="F4027"/>
      <c r="J4027"/>
    </row>
    <row r="4028" spans="6:10" x14ac:dyDescent="0.25">
      <c r="F4028"/>
      <c r="J4028"/>
    </row>
    <row r="4029" spans="6:10" x14ac:dyDescent="0.25">
      <c r="F4029"/>
      <c r="J4029"/>
    </row>
    <row r="4030" spans="6:10" x14ac:dyDescent="0.25">
      <c r="F4030"/>
      <c r="J4030"/>
    </row>
    <row r="4031" spans="6:10" x14ac:dyDescent="0.25">
      <c r="F4031"/>
      <c r="J4031"/>
    </row>
    <row r="4032" spans="6:10" x14ac:dyDescent="0.25">
      <c r="F4032"/>
      <c r="J4032"/>
    </row>
    <row r="4033" spans="6:10" x14ac:dyDescent="0.25">
      <c r="F4033"/>
      <c r="J4033"/>
    </row>
    <row r="4034" spans="6:10" x14ac:dyDescent="0.25">
      <c r="F4034"/>
      <c r="J4034"/>
    </row>
    <row r="4035" spans="6:10" x14ac:dyDescent="0.25">
      <c r="F4035"/>
      <c r="J4035"/>
    </row>
    <row r="4036" spans="6:10" x14ac:dyDescent="0.25">
      <c r="F4036"/>
      <c r="J4036"/>
    </row>
    <row r="4037" spans="6:10" x14ac:dyDescent="0.25">
      <c r="F4037"/>
      <c r="J4037"/>
    </row>
    <row r="4038" spans="6:10" x14ac:dyDescent="0.25">
      <c r="F4038"/>
      <c r="J4038"/>
    </row>
    <row r="4039" spans="6:10" x14ac:dyDescent="0.25">
      <c r="F4039"/>
      <c r="J4039"/>
    </row>
    <row r="4040" spans="6:10" x14ac:dyDescent="0.25">
      <c r="F4040"/>
      <c r="J4040"/>
    </row>
    <row r="4041" spans="6:10" x14ac:dyDescent="0.25">
      <c r="F4041"/>
      <c r="J4041"/>
    </row>
    <row r="4042" spans="6:10" x14ac:dyDescent="0.25">
      <c r="F4042"/>
      <c r="J4042"/>
    </row>
    <row r="4043" spans="6:10" x14ac:dyDescent="0.25">
      <c r="F4043"/>
      <c r="J4043"/>
    </row>
    <row r="4044" spans="6:10" x14ac:dyDescent="0.25">
      <c r="F4044"/>
      <c r="J4044"/>
    </row>
    <row r="4045" spans="6:10" x14ac:dyDescent="0.25">
      <c r="F4045"/>
      <c r="J4045"/>
    </row>
    <row r="4046" spans="6:10" x14ac:dyDescent="0.25">
      <c r="F4046"/>
      <c r="J4046"/>
    </row>
    <row r="4047" spans="6:10" x14ac:dyDescent="0.25">
      <c r="F4047"/>
      <c r="J4047"/>
    </row>
    <row r="4048" spans="6:10" x14ac:dyDescent="0.25">
      <c r="F4048"/>
      <c r="J4048"/>
    </row>
    <row r="4049" spans="6:10" x14ac:dyDescent="0.25">
      <c r="F4049"/>
      <c r="J4049"/>
    </row>
    <row r="4050" spans="6:10" x14ac:dyDescent="0.25">
      <c r="F4050"/>
      <c r="J4050"/>
    </row>
    <row r="4051" spans="6:10" x14ac:dyDescent="0.25">
      <c r="F4051"/>
      <c r="J4051"/>
    </row>
    <row r="4052" spans="6:10" x14ac:dyDescent="0.25">
      <c r="F4052"/>
      <c r="J4052"/>
    </row>
    <row r="4053" spans="6:10" x14ac:dyDescent="0.25">
      <c r="F4053"/>
      <c r="J4053"/>
    </row>
    <row r="4054" spans="6:10" x14ac:dyDescent="0.25">
      <c r="F4054"/>
      <c r="J4054"/>
    </row>
    <row r="4055" spans="6:10" x14ac:dyDescent="0.25">
      <c r="F4055"/>
      <c r="J4055"/>
    </row>
    <row r="4056" spans="6:10" x14ac:dyDescent="0.25">
      <c r="F4056"/>
      <c r="J4056"/>
    </row>
    <row r="4057" spans="6:10" x14ac:dyDescent="0.25">
      <c r="F4057"/>
      <c r="J4057"/>
    </row>
    <row r="4058" spans="6:10" x14ac:dyDescent="0.25">
      <c r="F4058"/>
      <c r="J4058"/>
    </row>
    <row r="4059" spans="6:10" x14ac:dyDescent="0.25">
      <c r="F4059"/>
      <c r="J4059"/>
    </row>
    <row r="4060" spans="6:10" x14ac:dyDescent="0.25">
      <c r="F4060"/>
      <c r="J4060"/>
    </row>
    <row r="4061" spans="6:10" x14ac:dyDescent="0.25">
      <c r="F4061"/>
      <c r="J4061"/>
    </row>
    <row r="4062" spans="6:10" x14ac:dyDescent="0.25">
      <c r="F4062"/>
      <c r="J4062"/>
    </row>
    <row r="4063" spans="6:10" x14ac:dyDescent="0.25">
      <c r="F4063"/>
      <c r="J4063"/>
    </row>
    <row r="4064" spans="6:10" x14ac:dyDescent="0.25">
      <c r="F4064"/>
      <c r="J4064"/>
    </row>
    <row r="4065" spans="6:10" x14ac:dyDescent="0.25">
      <c r="F4065"/>
      <c r="J4065"/>
    </row>
    <row r="4066" spans="6:10" x14ac:dyDescent="0.25">
      <c r="F4066"/>
      <c r="J4066"/>
    </row>
    <row r="4067" spans="6:10" x14ac:dyDescent="0.25">
      <c r="F4067"/>
      <c r="J4067"/>
    </row>
    <row r="4068" spans="6:10" x14ac:dyDescent="0.25">
      <c r="F4068"/>
      <c r="J4068"/>
    </row>
    <row r="4069" spans="6:10" x14ac:dyDescent="0.25">
      <c r="F4069"/>
      <c r="J4069"/>
    </row>
    <row r="4070" spans="6:10" x14ac:dyDescent="0.25">
      <c r="F4070"/>
      <c r="J4070"/>
    </row>
    <row r="4071" spans="6:10" x14ac:dyDescent="0.25">
      <c r="F4071"/>
      <c r="J4071"/>
    </row>
    <row r="4072" spans="6:10" x14ac:dyDescent="0.25">
      <c r="F4072"/>
      <c r="J4072"/>
    </row>
    <row r="4073" spans="6:10" x14ac:dyDescent="0.25">
      <c r="F4073"/>
      <c r="J4073"/>
    </row>
    <row r="4074" spans="6:10" x14ac:dyDescent="0.25">
      <c r="F4074"/>
      <c r="J4074"/>
    </row>
    <row r="4075" spans="6:10" x14ac:dyDescent="0.25">
      <c r="F4075"/>
      <c r="J4075"/>
    </row>
    <row r="4076" spans="6:10" x14ac:dyDescent="0.25">
      <c r="F4076"/>
      <c r="J4076"/>
    </row>
    <row r="4077" spans="6:10" x14ac:dyDescent="0.25">
      <c r="F4077"/>
      <c r="J4077"/>
    </row>
    <row r="4078" spans="6:10" x14ac:dyDescent="0.25">
      <c r="F4078"/>
      <c r="J4078"/>
    </row>
    <row r="4079" spans="6:10" x14ac:dyDescent="0.25">
      <c r="F4079"/>
      <c r="J4079"/>
    </row>
    <row r="4080" spans="6:10" x14ac:dyDescent="0.25">
      <c r="F4080"/>
      <c r="J4080"/>
    </row>
    <row r="4081" spans="6:10" x14ac:dyDescent="0.25">
      <c r="F4081"/>
      <c r="J4081"/>
    </row>
    <row r="4082" spans="6:10" x14ac:dyDescent="0.25">
      <c r="F4082"/>
      <c r="J4082"/>
    </row>
    <row r="4083" spans="6:10" x14ac:dyDescent="0.25">
      <c r="F4083"/>
      <c r="J4083"/>
    </row>
    <row r="4084" spans="6:10" x14ac:dyDescent="0.25">
      <c r="F4084"/>
      <c r="J4084"/>
    </row>
    <row r="4085" spans="6:10" x14ac:dyDescent="0.25">
      <c r="F4085"/>
      <c r="J4085"/>
    </row>
    <row r="4086" spans="6:10" x14ac:dyDescent="0.25">
      <c r="F4086"/>
      <c r="J4086"/>
    </row>
    <row r="4087" spans="6:10" x14ac:dyDescent="0.25">
      <c r="F4087"/>
      <c r="J4087"/>
    </row>
    <row r="4088" spans="6:10" x14ac:dyDescent="0.25">
      <c r="F4088"/>
      <c r="J4088"/>
    </row>
    <row r="4089" spans="6:10" x14ac:dyDescent="0.25">
      <c r="F4089"/>
      <c r="J4089"/>
    </row>
    <row r="4090" spans="6:10" x14ac:dyDescent="0.25">
      <c r="F4090"/>
      <c r="J4090"/>
    </row>
    <row r="4091" spans="6:10" x14ac:dyDescent="0.25">
      <c r="F4091"/>
      <c r="J4091"/>
    </row>
    <row r="4092" spans="6:10" x14ac:dyDescent="0.25">
      <c r="F4092"/>
      <c r="J4092"/>
    </row>
    <row r="4093" spans="6:10" x14ac:dyDescent="0.25">
      <c r="F4093"/>
      <c r="J4093"/>
    </row>
    <row r="4094" spans="6:10" x14ac:dyDescent="0.25">
      <c r="F4094"/>
      <c r="J4094"/>
    </row>
    <row r="4095" spans="6:10" x14ac:dyDescent="0.25">
      <c r="F4095"/>
      <c r="J4095"/>
    </row>
    <row r="4096" spans="6:10" x14ac:dyDescent="0.25">
      <c r="F4096"/>
      <c r="J4096"/>
    </row>
    <row r="4097" spans="6:10" x14ac:dyDescent="0.25">
      <c r="F4097"/>
      <c r="J4097"/>
    </row>
    <row r="4098" spans="6:10" x14ac:dyDescent="0.25">
      <c r="F4098"/>
      <c r="J4098"/>
    </row>
    <row r="4099" spans="6:10" x14ac:dyDescent="0.25">
      <c r="F4099"/>
      <c r="J4099"/>
    </row>
    <row r="4100" spans="6:10" x14ac:dyDescent="0.25">
      <c r="F4100"/>
      <c r="J4100"/>
    </row>
    <row r="4101" spans="6:10" x14ac:dyDescent="0.25">
      <c r="F4101"/>
      <c r="J4101"/>
    </row>
    <row r="4102" spans="6:10" x14ac:dyDescent="0.25">
      <c r="F4102"/>
      <c r="J4102"/>
    </row>
    <row r="4103" spans="6:10" x14ac:dyDescent="0.25">
      <c r="F4103"/>
      <c r="J4103"/>
    </row>
    <row r="4104" spans="6:10" x14ac:dyDescent="0.25">
      <c r="F4104"/>
      <c r="J4104"/>
    </row>
    <row r="4105" spans="6:10" x14ac:dyDescent="0.25">
      <c r="F4105"/>
      <c r="J4105"/>
    </row>
    <row r="4106" spans="6:10" x14ac:dyDescent="0.25">
      <c r="F4106"/>
      <c r="J4106"/>
    </row>
    <row r="4107" spans="6:10" x14ac:dyDescent="0.25">
      <c r="F4107"/>
      <c r="J4107"/>
    </row>
    <row r="4108" spans="6:10" x14ac:dyDescent="0.25">
      <c r="F4108"/>
      <c r="J4108"/>
    </row>
    <row r="4109" spans="6:10" x14ac:dyDescent="0.25">
      <c r="F4109"/>
      <c r="J4109"/>
    </row>
    <row r="4110" spans="6:10" x14ac:dyDescent="0.25">
      <c r="F4110"/>
      <c r="J4110"/>
    </row>
    <row r="4111" spans="6:10" x14ac:dyDescent="0.25">
      <c r="F4111"/>
      <c r="J4111"/>
    </row>
    <row r="4112" spans="6:10" x14ac:dyDescent="0.25">
      <c r="F4112"/>
      <c r="J4112"/>
    </row>
    <row r="4113" spans="6:10" x14ac:dyDescent="0.25">
      <c r="F4113"/>
      <c r="J4113"/>
    </row>
    <row r="4114" spans="6:10" x14ac:dyDescent="0.25">
      <c r="F4114"/>
      <c r="J4114"/>
    </row>
    <row r="4115" spans="6:10" x14ac:dyDescent="0.25">
      <c r="F4115"/>
      <c r="J4115"/>
    </row>
    <row r="4116" spans="6:10" x14ac:dyDescent="0.25">
      <c r="F4116"/>
      <c r="J4116"/>
    </row>
    <row r="4117" spans="6:10" x14ac:dyDescent="0.25">
      <c r="F4117"/>
      <c r="J4117"/>
    </row>
    <row r="4118" spans="6:10" x14ac:dyDescent="0.25">
      <c r="F4118"/>
      <c r="J4118"/>
    </row>
    <row r="4119" spans="6:10" x14ac:dyDescent="0.25">
      <c r="F4119"/>
      <c r="J4119"/>
    </row>
    <row r="4120" spans="6:10" x14ac:dyDescent="0.25">
      <c r="F4120"/>
      <c r="J4120"/>
    </row>
    <row r="4121" spans="6:10" x14ac:dyDescent="0.25">
      <c r="F4121"/>
      <c r="J4121"/>
    </row>
    <row r="4122" spans="6:10" x14ac:dyDescent="0.25">
      <c r="F4122"/>
      <c r="J4122"/>
    </row>
    <row r="4123" spans="6:10" x14ac:dyDescent="0.25">
      <c r="F4123"/>
      <c r="J4123"/>
    </row>
    <row r="4124" spans="6:10" x14ac:dyDescent="0.25">
      <c r="F4124"/>
      <c r="J4124"/>
    </row>
    <row r="4125" spans="6:10" x14ac:dyDescent="0.25">
      <c r="F4125"/>
      <c r="J4125"/>
    </row>
    <row r="4126" spans="6:10" x14ac:dyDescent="0.25">
      <c r="F4126"/>
      <c r="J4126"/>
    </row>
    <row r="4127" spans="6:10" x14ac:dyDescent="0.25">
      <c r="F4127"/>
      <c r="J4127"/>
    </row>
    <row r="4128" spans="6:10" x14ac:dyDescent="0.25">
      <c r="F4128"/>
      <c r="J4128"/>
    </row>
    <row r="4129" spans="6:10" x14ac:dyDescent="0.25">
      <c r="F4129"/>
      <c r="J4129"/>
    </row>
    <row r="4130" spans="6:10" x14ac:dyDescent="0.25">
      <c r="F4130"/>
      <c r="J4130"/>
    </row>
    <row r="4131" spans="6:10" x14ac:dyDescent="0.25">
      <c r="F4131"/>
      <c r="J4131"/>
    </row>
    <row r="4132" spans="6:10" x14ac:dyDescent="0.25">
      <c r="F4132"/>
      <c r="J4132"/>
    </row>
    <row r="4133" spans="6:10" x14ac:dyDescent="0.25">
      <c r="F4133"/>
      <c r="J4133"/>
    </row>
    <row r="4134" spans="6:10" x14ac:dyDescent="0.25">
      <c r="F4134"/>
      <c r="J4134"/>
    </row>
    <row r="4135" spans="6:10" x14ac:dyDescent="0.25">
      <c r="F4135"/>
      <c r="J4135"/>
    </row>
    <row r="4136" spans="6:10" x14ac:dyDescent="0.25">
      <c r="F4136"/>
      <c r="J4136"/>
    </row>
    <row r="4137" spans="6:10" x14ac:dyDescent="0.25">
      <c r="F4137"/>
      <c r="J4137"/>
    </row>
    <row r="4138" spans="6:10" x14ac:dyDescent="0.25">
      <c r="F4138"/>
      <c r="J4138"/>
    </row>
    <row r="4139" spans="6:10" x14ac:dyDescent="0.25">
      <c r="F4139"/>
      <c r="J4139"/>
    </row>
    <row r="4140" spans="6:10" x14ac:dyDescent="0.25">
      <c r="F4140"/>
      <c r="J4140"/>
    </row>
    <row r="4141" spans="6:10" x14ac:dyDescent="0.25">
      <c r="F4141"/>
      <c r="J4141"/>
    </row>
    <row r="4142" spans="6:10" x14ac:dyDescent="0.25">
      <c r="F4142"/>
      <c r="J4142"/>
    </row>
    <row r="4143" spans="6:10" x14ac:dyDescent="0.25">
      <c r="F4143"/>
      <c r="J4143"/>
    </row>
    <row r="4144" spans="6:10" x14ac:dyDescent="0.25">
      <c r="F4144"/>
      <c r="J4144"/>
    </row>
    <row r="4145" spans="6:10" x14ac:dyDescent="0.25">
      <c r="F4145"/>
      <c r="J4145"/>
    </row>
    <row r="4146" spans="6:10" x14ac:dyDescent="0.25">
      <c r="F4146"/>
      <c r="J4146"/>
    </row>
    <row r="4147" spans="6:10" x14ac:dyDescent="0.25">
      <c r="F4147"/>
      <c r="J4147"/>
    </row>
    <row r="4148" spans="6:10" x14ac:dyDescent="0.25">
      <c r="F4148"/>
      <c r="J4148"/>
    </row>
    <row r="4149" spans="6:10" x14ac:dyDescent="0.25">
      <c r="F4149"/>
      <c r="J4149"/>
    </row>
    <row r="4150" spans="6:10" x14ac:dyDescent="0.25">
      <c r="F4150"/>
      <c r="J4150"/>
    </row>
    <row r="4151" spans="6:10" x14ac:dyDescent="0.25">
      <c r="F4151"/>
      <c r="J4151"/>
    </row>
    <row r="4152" spans="6:10" x14ac:dyDescent="0.25">
      <c r="F4152"/>
      <c r="J4152"/>
    </row>
    <row r="4153" spans="6:10" x14ac:dyDescent="0.25">
      <c r="F4153"/>
      <c r="J4153"/>
    </row>
    <row r="4154" spans="6:10" x14ac:dyDescent="0.25">
      <c r="F4154"/>
      <c r="J4154"/>
    </row>
    <row r="4155" spans="6:10" x14ac:dyDescent="0.25">
      <c r="F4155"/>
      <c r="J4155"/>
    </row>
    <row r="4156" spans="6:10" x14ac:dyDescent="0.25">
      <c r="F4156"/>
      <c r="J4156"/>
    </row>
    <row r="4157" spans="6:10" x14ac:dyDescent="0.25">
      <c r="F4157"/>
      <c r="J4157"/>
    </row>
    <row r="4158" spans="6:10" x14ac:dyDescent="0.25">
      <c r="F4158"/>
      <c r="J4158"/>
    </row>
    <row r="4159" spans="6:10" x14ac:dyDescent="0.25">
      <c r="F4159"/>
      <c r="J4159"/>
    </row>
    <row r="4160" spans="6:10" x14ac:dyDescent="0.25">
      <c r="F4160"/>
      <c r="J4160"/>
    </row>
    <row r="4161" spans="6:10" x14ac:dyDescent="0.25">
      <c r="F4161"/>
      <c r="J4161"/>
    </row>
    <row r="4162" spans="6:10" x14ac:dyDescent="0.25">
      <c r="F4162"/>
      <c r="J4162"/>
    </row>
    <row r="4163" spans="6:10" x14ac:dyDescent="0.25">
      <c r="F4163"/>
      <c r="J4163"/>
    </row>
    <row r="4164" spans="6:10" x14ac:dyDescent="0.25">
      <c r="F4164"/>
      <c r="J4164"/>
    </row>
    <row r="4165" spans="6:10" x14ac:dyDescent="0.25">
      <c r="F4165"/>
      <c r="J4165"/>
    </row>
    <row r="4166" spans="6:10" x14ac:dyDescent="0.25">
      <c r="F4166"/>
      <c r="J4166"/>
    </row>
    <row r="4167" spans="6:10" x14ac:dyDescent="0.25">
      <c r="F4167"/>
      <c r="J4167"/>
    </row>
    <row r="4168" spans="6:10" x14ac:dyDescent="0.25">
      <c r="F4168"/>
      <c r="J4168"/>
    </row>
    <row r="4169" spans="6:10" x14ac:dyDescent="0.25">
      <c r="F4169"/>
      <c r="J4169"/>
    </row>
    <row r="4170" spans="6:10" x14ac:dyDescent="0.25">
      <c r="F4170"/>
      <c r="J4170"/>
    </row>
    <row r="4171" spans="6:10" x14ac:dyDescent="0.25">
      <c r="F4171"/>
      <c r="J4171"/>
    </row>
    <row r="4172" spans="6:10" x14ac:dyDescent="0.25">
      <c r="F4172"/>
      <c r="J4172"/>
    </row>
    <row r="4173" spans="6:10" x14ac:dyDescent="0.25">
      <c r="F4173"/>
      <c r="J4173"/>
    </row>
    <row r="4174" spans="6:10" x14ac:dyDescent="0.25">
      <c r="F4174"/>
      <c r="J4174"/>
    </row>
    <row r="4175" spans="6:10" x14ac:dyDescent="0.25">
      <c r="F4175"/>
      <c r="J4175"/>
    </row>
    <row r="4176" spans="6:10" x14ac:dyDescent="0.25">
      <c r="F4176"/>
      <c r="J4176"/>
    </row>
    <row r="4177" spans="6:10" x14ac:dyDescent="0.25">
      <c r="F4177"/>
      <c r="J4177"/>
    </row>
    <row r="4178" spans="6:10" x14ac:dyDescent="0.25">
      <c r="F4178"/>
      <c r="J4178"/>
    </row>
    <row r="4179" spans="6:10" x14ac:dyDescent="0.25">
      <c r="F4179"/>
      <c r="J4179"/>
    </row>
    <row r="4180" spans="6:10" x14ac:dyDescent="0.25">
      <c r="F4180"/>
      <c r="J4180"/>
    </row>
    <row r="4181" spans="6:10" x14ac:dyDescent="0.25">
      <c r="F4181"/>
      <c r="J4181"/>
    </row>
    <row r="4182" spans="6:10" x14ac:dyDescent="0.25">
      <c r="F4182"/>
      <c r="J4182"/>
    </row>
    <row r="4183" spans="6:10" x14ac:dyDescent="0.25">
      <c r="F4183"/>
      <c r="J4183"/>
    </row>
    <row r="4184" spans="6:10" x14ac:dyDescent="0.25">
      <c r="F4184"/>
      <c r="J4184"/>
    </row>
    <row r="4185" spans="6:10" x14ac:dyDescent="0.25">
      <c r="F4185"/>
      <c r="J4185"/>
    </row>
    <row r="4186" spans="6:10" x14ac:dyDescent="0.25">
      <c r="F4186"/>
      <c r="J4186"/>
    </row>
    <row r="4187" spans="6:10" x14ac:dyDescent="0.25">
      <c r="F4187"/>
      <c r="J4187"/>
    </row>
    <row r="4188" spans="6:10" x14ac:dyDescent="0.25">
      <c r="F4188"/>
      <c r="J4188"/>
    </row>
    <row r="4189" spans="6:10" x14ac:dyDescent="0.25">
      <c r="F4189"/>
      <c r="J4189"/>
    </row>
    <row r="4190" spans="6:10" x14ac:dyDescent="0.25">
      <c r="F4190"/>
      <c r="J4190"/>
    </row>
    <row r="4191" spans="6:10" x14ac:dyDescent="0.25">
      <c r="F4191"/>
      <c r="J4191"/>
    </row>
    <row r="4192" spans="6:10" x14ac:dyDescent="0.25">
      <c r="F4192"/>
      <c r="J4192"/>
    </row>
    <row r="4193" spans="6:10" x14ac:dyDescent="0.25">
      <c r="F4193"/>
      <c r="J4193"/>
    </row>
    <row r="4194" spans="6:10" x14ac:dyDescent="0.25">
      <c r="F4194"/>
      <c r="J4194"/>
    </row>
    <row r="4195" spans="6:10" x14ac:dyDescent="0.25">
      <c r="F4195"/>
      <c r="J4195"/>
    </row>
    <row r="4196" spans="6:10" x14ac:dyDescent="0.25">
      <c r="F4196"/>
      <c r="J4196"/>
    </row>
    <row r="4197" spans="6:10" x14ac:dyDescent="0.25">
      <c r="F4197"/>
      <c r="J4197"/>
    </row>
    <row r="4198" spans="6:10" x14ac:dyDescent="0.25">
      <c r="F4198"/>
      <c r="J4198"/>
    </row>
    <row r="4199" spans="6:10" x14ac:dyDescent="0.25">
      <c r="F4199"/>
      <c r="J4199"/>
    </row>
    <row r="4200" spans="6:10" x14ac:dyDescent="0.25">
      <c r="F4200"/>
      <c r="J4200"/>
    </row>
    <row r="4201" spans="6:10" x14ac:dyDescent="0.25">
      <c r="F4201"/>
      <c r="J4201"/>
    </row>
    <row r="4202" spans="6:10" x14ac:dyDescent="0.25">
      <c r="F4202"/>
      <c r="J4202"/>
    </row>
    <row r="4203" spans="6:10" x14ac:dyDescent="0.25">
      <c r="F4203"/>
      <c r="J4203"/>
    </row>
    <row r="4204" spans="6:10" x14ac:dyDescent="0.25">
      <c r="F4204"/>
      <c r="J4204"/>
    </row>
    <row r="4205" spans="6:10" x14ac:dyDescent="0.25">
      <c r="F4205"/>
      <c r="J4205"/>
    </row>
    <row r="4206" spans="6:10" x14ac:dyDescent="0.25">
      <c r="F4206"/>
      <c r="J4206"/>
    </row>
    <row r="4207" spans="6:10" x14ac:dyDescent="0.25">
      <c r="F4207"/>
      <c r="J4207"/>
    </row>
    <row r="4208" spans="6:10" x14ac:dyDescent="0.25">
      <c r="F4208"/>
      <c r="J4208"/>
    </row>
    <row r="4209" spans="6:10" x14ac:dyDescent="0.25">
      <c r="F4209"/>
      <c r="J4209"/>
    </row>
    <row r="4210" spans="6:10" x14ac:dyDescent="0.25">
      <c r="F4210"/>
      <c r="J4210"/>
    </row>
    <row r="4211" spans="6:10" x14ac:dyDescent="0.25">
      <c r="F4211"/>
      <c r="J4211"/>
    </row>
    <row r="4212" spans="6:10" x14ac:dyDescent="0.25">
      <c r="F4212"/>
      <c r="J4212"/>
    </row>
    <row r="4213" spans="6:10" x14ac:dyDescent="0.25">
      <c r="F4213"/>
      <c r="J4213"/>
    </row>
    <row r="4214" spans="6:10" x14ac:dyDescent="0.25">
      <c r="F4214"/>
      <c r="J4214"/>
    </row>
    <row r="4215" spans="6:10" x14ac:dyDescent="0.25">
      <c r="F4215"/>
      <c r="J4215"/>
    </row>
    <row r="4216" spans="6:10" x14ac:dyDescent="0.25">
      <c r="F4216"/>
      <c r="J4216"/>
    </row>
    <row r="4217" spans="6:10" x14ac:dyDescent="0.25">
      <c r="F4217"/>
      <c r="J4217"/>
    </row>
    <row r="4218" spans="6:10" x14ac:dyDescent="0.25">
      <c r="F4218"/>
      <c r="J4218"/>
    </row>
    <row r="4219" spans="6:10" x14ac:dyDescent="0.25">
      <c r="F4219"/>
      <c r="J4219"/>
    </row>
    <row r="4220" spans="6:10" x14ac:dyDescent="0.25">
      <c r="F4220"/>
      <c r="J4220"/>
    </row>
    <row r="4221" spans="6:10" x14ac:dyDescent="0.25">
      <c r="F4221"/>
      <c r="J4221"/>
    </row>
    <row r="4222" spans="6:10" x14ac:dyDescent="0.25">
      <c r="F4222"/>
      <c r="J4222"/>
    </row>
    <row r="4223" spans="6:10" x14ac:dyDescent="0.25">
      <c r="F4223"/>
      <c r="J4223"/>
    </row>
    <row r="4224" spans="6:10" x14ac:dyDescent="0.25">
      <c r="F4224"/>
      <c r="J4224"/>
    </row>
    <row r="4225" spans="6:10" x14ac:dyDescent="0.25">
      <c r="F4225"/>
      <c r="J4225"/>
    </row>
    <row r="4226" spans="6:10" x14ac:dyDescent="0.25">
      <c r="F4226"/>
      <c r="J4226"/>
    </row>
    <row r="4227" spans="6:10" x14ac:dyDescent="0.25">
      <c r="F4227"/>
      <c r="J4227"/>
    </row>
    <row r="4228" spans="6:10" x14ac:dyDescent="0.25">
      <c r="F4228"/>
      <c r="J4228"/>
    </row>
    <row r="4229" spans="6:10" x14ac:dyDescent="0.25">
      <c r="F4229"/>
      <c r="J4229"/>
    </row>
    <row r="4230" spans="6:10" x14ac:dyDescent="0.25">
      <c r="F4230"/>
      <c r="J4230"/>
    </row>
    <row r="4231" spans="6:10" x14ac:dyDescent="0.25">
      <c r="F4231"/>
      <c r="J4231"/>
    </row>
    <row r="4232" spans="6:10" x14ac:dyDescent="0.25">
      <c r="F4232"/>
      <c r="J4232"/>
    </row>
    <row r="4233" spans="6:10" x14ac:dyDescent="0.25">
      <c r="F4233"/>
      <c r="J4233"/>
    </row>
    <row r="4234" spans="6:10" x14ac:dyDescent="0.25">
      <c r="F4234"/>
      <c r="J4234"/>
    </row>
    <row r="4235" spans="6:10" x14ac:dyDescent="0.25">
      <c r="F4235"/>
      <c r="J4235"/>
    </row>
    <row r="4236" spans="6:10" x14ac:dyDescent="0.25">
      <c r="F4236"/>
      <c r="J4236"/>
    </row>
    <row r="4237" spans="6:10" x14ac:dyDescent="0.25">
      <c r="F4237"/>
      <c r="J4237"/>
    </row>
    <row r="4238" spans="6:10" x14ac:dyDescent="0.25">
      <c r="F4238"/>
      <c r="J4238"/>
    </row>
    <row r="4239" spans="6:10" x14ac:dyDescent="0.25">
      <c r="F4239"/>
      <c r="J4239"/>
    </row>
    <row r="4240" spans="6:10" x14ac:dyDescent="0.25">
      <c r="F4240"/>
      <c r="J4240"/>
    </row>
    <row r="4241" spans="6:10" x14ac:dyDescent="0.25">
      <c r="F4241"/>
      <c r="J4241"/>
    </row>
    <row r="4242" spans="6:10" x14ac:dyDescent="0.25">
      <c r="F4242"/>
      <c r="J4242"/>
    </row>
    <row r="4243" spans="6:10" x14ac:dyDescent="0.25">
      <c r="F4243"/>
      <c r="J4243"/>
    </row>
    <row r="4244" spans="6:10" x14ac:dyDescent="0.25">
      <c r="F4244"/>
      <c r="J4244"/>
    </row>
    <row r="4245" spans="6:10" x14ac:dyDescent="0.25">
      <c r="F4245"/>
      <c r="J4245"/>
    </row>
    <row r="4246" spans="6:10" x14ac:dyDescent="0.25">
      <c r="F4246"/>
      <c r="J4246"/>
    </row>
    <row r="4247" spans="6:10" x14ac:dyDescent="0.25">
      <c r="F4247"/>
      <c r="J4247"/>
    </row>
    <row r="4248" spans="6:10" x14ac:dyDescent="0.25">
      <c r="F4248"/>
      <c r="J4248"/>
    </row>
    <row r="4249" spans="6:10" x14ac:dyDescent="0.25">
      <c r="F4249"/>
      <c r="J4249"/>
    </row>
    <row r="4250" spans="6:10" x14ac:dyDescent="0.25">
      <c r="F4250"/>
      <c r="J4250"/>
    </row>
    <row r="4251" spans="6:10" x14ac:dyDescent="0.25">
      <c r="F4251"/>
      <c r="J4251"/>
    </row>
    <row r="4252" spans="6:10" x14ac:dyDescent="0.25">
      <c r="F4252"/>
      <c r="J4252"/>
    </row>
    <row r="4253" spans="6:10" x14ac:dyDescent="0.25">
      <c r="F4253"/>
      <c r="J4253"/>
    </row>
    <row r="4254" spans="6:10" x14ac:dyDescent="0.25">
      <c r="F4254"/>
      <c r="J4254"/>
    </row>
    <row r="4255" spans="6:10" x14ac:dyDescent="0.25">
      <c r="F4255"/>
      <c r="J4255"/>
    </row>
    <row r="4256" spans="6:10" x14ac:dyDescent="0.25">
      <c r="F4256"/>
      <c r="J4256"/>
    </row>
    <row r="4257" spans="6:10" x14ac:dyDescent="0.25">
      <c r="F4257"/>
      <c r="J4257"/>
    </row>
    <row r="4258" spans="6:10" x14ac:dyDescent="0.25">
      <c r="F4258"/>
      <c r="J4258"/>
    </row>
    <row r="4259" spans="6:10" x14ac:dyDescent="0.25">
      <c r="F4259"/>
      <c r="J4259"/>
    </row>
    <row r="4260" spans="6:10" x14ac:dyDescent="0.25">
      <c r="F4260"/>
      <c r="J4260"/>
    </row>
    <row r="4261" spans="6:10" x14ac:dyDescent="0.25">
      <c r="F4261"/>
      <c r="J4261"/>
    </row>
    <row r="4262" spans="6:10" x14ac:dyDescent="0.25">
      <c r="F4262"/>
      <c r="J4262"/>
    </row>
    <row r="4263" spans="6:10" x14ac:dyDescent="0.25">
      <c r="F4263"/>
      <c r="J4263"/>
    </row>
    <row r="4264" spans="6:10" x14ac:dyDescent="0.25">
      <c r="F4264"/>
      <c r="J4264"/>
    </row>
    <row r="4265" spans="6:10" x14ac:dyDescent="0.25">
      <c r="F4265"/>
      <c r="J4265"/>
    </row>
    <row r="4266" spans="6:10" x14ac:dyDescent="0.25">
      <c r="F4266"/>
      <c r="J4266"/>
    </row>
    <row r="4267" spans="6:10" x14ac:dyDescent="0.25">
      <c r="F4267"/>
      <c r="J4267"/>
    </row>
    <row r="4268" spans="6:10" x14ac:dyDescent="0.25">
      <c r="F4268"/>
      <c r="J4268"/>
    </row>
    <row r="4269" spans="6:10" x14ac:dyDescent="0.25">
      <c r="F4269"/>
      <c r="J4269"/>
    </row>
    <row r="4270" spans="6:10" x14ac:dyDescent="0.25">
      <c r="F4270"/>
      <c r="J4270"/>
    </row>
    <row r="4271" spans="6:10" x14ac:dyDescent="0.25">
      <c r="F4271"/>
      <c r="J4271"/>
    </row>
    <row r="4272" spans="6:10" x14ac:dyDescent="0.25">
      <c r="F4272"/>
      <c r="J4272"/>
    </row>
    <row r="4273" spans="6:10" x14ac:dyDescent="0.25">
      <c r="F4273"/>
      <c r="J4273"/>
    </row>
    <row r="4274" spans="6:10" x14ac:dyDescent="0.25">
      <c r="F4274"/>
      <c r="J4274"/>
    </row>
    <row r="4275" spans="6:10" x14ac:dyDescent="0.25">
      <c r="F4275"/>
      <c r="J4275"/>
    </row>
    <row r="4276" spans="6:10" x14ac:dyDescent="0.25">
      <c r="F4276"/>
      <c r="J4276"/>
    </row>
    <row r="4277" spans="6:10" x14ac:dyDescent="0.25">
      <c r="F4277"/>
      <c r="J4277"/>
    </row>
    <row r="4278" spans="6:10" x14ac:dyDescent="0.25">
      <c r="F4278"/>
      <c r="J4278"/>
    </row>
    <row r="4279" spans="6:10" x14ac:dyDescent="0.25">
      <c r="F4279"/>
      <c r="J4279"/>
    </row>
    <row r="4280" spans="6:10" x14ac:dyDescent="0.25">
      <c r="F4280"/>
      <c r="J4280"/>
    </row>
    <row r="4281" spans="6:10" x14ac:dyDescent="0.25">
      <c r="F4281"/>
      <c r="J4281"/>
    </row>
    <row r="4282" spans="6:10" x14ac:dyDescent="0.25">
      <c r="F4282"/>
      <c r="J4282"/>
    </row>
    <row r="4283" spans="6:10" x14ac:dyDescent="0.25">
      <c r="F4283"/>
      <c r="J4283"/>
    </row>
    <row r="4284" spans="6:10" x14ac:dyDescent="0.25">
      <c r="F4284"/>
      <c r="J4284"/>
    </row>
    <row r="4285" spans="6:10" x14ac:dyDescent="0.25">
      <c r="F4285"/>
      <c r="J4285"/>
    </row>
    <row r="4286" spans="6:10" x14ac:dyDescent="0.25">
      <c r="F4286"/>
      <c r="J4286"/>
    </row>
    <row r="4287" spans="6:10" x14ac:dyDescent="0.25">
      <c r="F4287"/>
      <c r="J4287"/>
    </row>
    <row r="4288" spans="6:10" x14ac:dyDescent="0.25">
      <c r="F4288"/>
      <c r="J4288"/>
    </row>
    <row r="4289" spans="6:10" x14ac:dyDescent="0.25">
      <c r="F4289"/>
      <c r="J4289"/>
    </row>
    <row r="4290" spans="6:10" x14ac:dyDescent="0.25">
      <c r="F4290"/>
      <c r="J4290"/>
    </row>
    <row r="4291" spans="6:10" x14ac:dyDescent="0.25">
      <c r="F4291"/>
      <c r="J4291"/>
    </row>
    <row r="4292" spans="6:10" x14ac:dyDescent="0.25">
      <c r="F4292"/>
      <c r="J4292"/>
    </row>
    <row r="4293" spans="6:10" x14ac:dyDescent="0.25">
      <c r="F4293"/>
      <c r="J4293"/>
    </row>
    <row r="4294" spans="6:10" x14ac:dyDescent="0.25">
      <c r="F4294"/>
      <c r="J4294"/>
    </row>
    <row r="4295" spans="6:10" x14ac:dyDescent="0.25">
      <c r="F4295"/>
      <c r="J4295"/>
    </row>
    <row r="4296" spans="6:10" x14ac:dyDescent="0.25">
      <c r="F4296"/>
      <c r="J4296"/>
    </row>
    <row r="4297" spans="6:10" x14ac:dyDescent="0.25">
      <c r="F4297"/>
      <c r="J4297"/>
    </row>
    <row r="4298" spans="6:10" x14ac:dyDescent="0.25">
      <c r="F4298"/>
      <c r="J4298"/>
    </row>
    <row r="4299" spans="6:10" x14ac:dyDescent="0.25">
      <c r="F4299"/>
      <c r="J4299"/>
    </row>
    <row r="4300" spans="6:10" x14ac:dyDescent="0.25">
      <c r="F4300"/>
      <c r="J4300"/>
    </row>
    <row r="4301" spans="6:10" x14ac:dyDescent="0.25">
      <c r="F4301"/>
      <c r="J4301"/>
    </row>
    <row r="4302" spans="6:10" x14ac:dyDescent="0.25">
      <c r="F4302"/>
      <c r="J4302"/>
    </row>
    <row r="4303" spans="6:10" x14ac:dyDescent="0.25">
      <c r="F4303"/>
      <c r="J4303"/>
    </row>
    <row r="4304" spans="6:10" x14ac:dyDescent="0.25">
      <c r="F4304"/>
      <c r="J4304"/>
    </row>
    <row r="4305" spans="6:10" x14ac:dyDescent="0.25">
      <c r="F4305"/>
      <c r="J4305"/>
    </row>
    <row r="4306" spans="6:10" x14ac:dyDescent="0.25">
      <c r="F4306"/>
      <c r="J4306"/>
    </row>
    <row r="4307" spans="6:10" x14ac:dyDescent="0.25">
      <c r="F4307"/>
      <c r="J4307"/>
    </row>
    <row r="4308" spans="6:10" x14ac:dyDescent="0.25">
      <c r="F4308"/>
      <c r="J4308"/>
    </row>
    <row r="4309" spans="6:10" x14ac:dyDescent="0.25">
      <c r="F4309"/>
      <c r="J4309"/>
    </row>
    <row r="4310" spans="6:10" x14ac:dyDescent="0.25">
      <c r="F4310"/>
      <c r="J4310"/>
    </row>
    <row r="4311" spans="6:10" x14ac:dyDescent="0.25">
      <c r="F4311"/>
      <c r="J4311"/>
    </row>
    <row r="4312" spans="6:10" x14ac:dyDescent="0.25">
      <c r="F4312"/>
      <c r="J4312"/>
    </row>
    <row r="4313" spans="6:10" x14ac:dyDescent="0.25">
      <c r="F4313"/>
      <c r="J4313"/>
    </row>
    <row r="4314" spans="6:10" x14ac:dyDescent="0.25">
      <c r="F4314"/>
      <c r="J4314"/>
    </row>
    <row r="4315" spans="6:10" x14ac:dyDescent="0.25">
      <c r="F4315"/>
      <c r="J4315"/>
    </row>
    <row r="4316" spans="6:10" x14ac:dyDescent="0.25">
      <c r="F4316"/>
      <c r="J4316"/>
    </row>
    <row r="4317" spans="6:10" x14ac:dyDescent="0.25">
      <c r="F4317"/>
      <c r="J4317"/>
    </row>
    <row r="4318" spans="6:10" x14ac:dyDescent="0.25">
      <c r="F4318"/>
      <c r="J4318"/>
    </row>
    <row r="4319" spans="6:10" x14ac:dyDescent="0.25">
      <c r="F4319"/>
      <c r="J4319"/>
    </row>
    <row r="4320" spans="6:10" x14ac:dyDescent="0.25">
      <c r="F4320"/>
      <c r="J4320"/>
    </row>
    <row r="4321" spans="6:10" x14ac:dyDescent="0.25">
      <c r="F4321"/>
      <c r="J4321"/>
    </row>
    <row r="4322" spans="6:10" x14ac:dyDescent="0.25">
      <c r="F4322"/>
      <c r="J4322"/>
    </row>
    <row r="4323" spans="6:10" x14ac:dyDescent="0.25">
      <c r="F4323"/>
      <c r="J4323"/>
    </row>
    <row r="4324" spans="6:10" x14ac:dyDescent="0.25">
      <c r="F4324"/>
      <c r="J4324"/>
    </row>
    <row r="4325" spans="6:10" x14ac:dyDescent="0.25">
      <c r="F4325"/>
      <c r="J4325"/>
    </row>
    <row r="4326" spans="6:10" x14ac:dyDescent="0.25">
      <c r="F4326"/>
      <c r="J4326"/>
    </row>
    <row r="4327" spans="6:10" x14ac:dyDescent="0.25">
      <c r="F4327"/>
      <c r="J4327"/>
    </row>
    <row r="4328" spans="6:10" x14ac:dyDescent="0.25">
      <c r="F4328"/>
      <c r="J4328"/>
    </row>
    <row r="4329" spans="6:10" x14ac:dyDescent="0.25">
      <c r="F4329"/>
      <c r="J4329"/>
    </row>
    <row r="4330" spans="6:10" x14ac:dyDescent="0.25">
      <c r="F4330"/>
      <c r="J4330"/>
    </row>
    <row r="4331" spans="6:10" x14ac:dyDescent="0.25">
      <c r="F4331"/>
      <c r="J4331"/>
    </row>
    <row r="4332" spans="6:10" x14ac:dyDescent="0.25">
      <c r="F4332"/>
      <c r="J4332"/>
    </row>
    <row r="4333" spans="6:10" x14ac:dyDescent="0.25">
      <c r="F4333"/>
      <c r="J4333"/>
    </row>
    <row r="4334" spans="6:10" x14ac:dyDescent="0.25">
      <c r="F4334"/>
      <c r="J4334"/>
    </row>
    <row r="4335" spans="6:10" x14ac:dyDescent="0.25">
      <c r="F4335"/>
      <c r="J4335"/>
    </row>
    <row r="4336" spans="6:10" x14ac:dyDescent="0.25">
      <c r="F4336"/>
      <c r="J4336"/>
    </row>
    <row r="4337" spans="6:10" x14ac:dyDescent="0.25">
      <c r="F4337"/>
      <c r="J4337"/>
    </row>
    <row r="4338" spans="6:10" x14ac:dyDescent="0.25">
      <c r="F4338"/>
      <c r="J4338"/>
    </row>
    <row r="4339" spans="6:10" x14ac:dyDescent="0.25">
      <c r="F4339"/>
      <c r="J4339"/>
    </row>
    <row r="4340" spans="6:10" x14ac:dyDescent="0.25">
      <c r="F4340"/>
      <c r="J4340"/>
    </row>
    <row r="4341" spans="6:10" x14ac:dyDescent="0.25">
      <c r="F4341"/>
      <c r="J4341"/>
    </row>
    <row r="4342" spans="6:10" x14ac:dyDescent="0.25">
      <c r="F4342"/>
      <c r="J4342"/>
    </row>
    <row r="4343" spans="6:10" x14ac:dyDescent="0.25">
      <c r="F4343"/>
      <c r="J4343"/>
    </row>
    <row r="4344" spans="6:10" x14ac:dyDescent="0.25">
      <c r="F4344"/>
      <c r="J4344"/>
    </row>
    <row r="4345" spans="6:10" x14ac:dyDescent="0.25">
      <c r="F4345"/>
      <c r="J4345"/>
    </row>
    <row r="4346" spans="6:10" x14ac:dyDescent="0.25">
      <c r="F4346"/>
      <c r="J4346"/>
    </row>
    <row r="4347" spans="6:10" x14ac:dyDescent="0.25">
      <c r="F4347"/>
      <c r="J4347"/>
    </row>
    <row r="4348" spans="6:10" x14ac:dyDescent="0.25">
      <c r="F4348"/>
      <c r="J4348"/>
    </row>
    <row r="4349" spans="6:10" x14ac:dyDescent="0.25">
      <c r="F4349"/>
      <c r="J4349"/>
    </row>
    <row r="4350" spans="6:10" x14ac:dyDescent="0.25">
      <c r="F4350"/>
      <c r="J4350"/>
    </row>
    <row r="4351" spans="6:10" x14ac:dyDescent="0.25">
      <c r="F4351"/>
      <c r="J4351"/>
    </row>
    <row r="4352" spans="6:10" x14ac:dyDescent="0.25">
      <c r="F4352"/>
      <c r="J4352"/>
    </row>
    <row r="4353" spans="6:10" x14ac:dyDescent="0.25">
      <c r="F4353"/>
      <c r="J4353"/>
    </row>
    <row r="4354" spans="6:10" x14ac:dyDescent="0.25">
      <c r="F4354"/>
      <c r="J4354"/>
    </row>
    <row r="4355" spans="6:10" x14ac:dyDescent="0.25">
      <c r="F4355"/>
      <c r="J4355"/>
    </row>
    <row r="4356" spans="6:10" x14ac:dyDescent="0.25">
      <c r="F4356"/>
      <c r="J4356"/>
    </row>
    <row r="4357" spans="6:10" x14ac:dyDescent="0.25">
      <c r="F4357"/>
      <c r="J4357"/>
    </row>
    <row r="4358" spans="6:10" x14ac:dyDescent="0.25">
      <c r="F4358"/>
      <c r="J4358"/>
    </row>
    <row r="4359" spans="6:10" x14ac:dyDescent="0.25">
      <c r="F4359"/>
      <c r="J4359"/>
    </row>
    <row r="4360" spans="6:10" x14ac:dyDescent="0.25">
      <c r="F4360"/>
      <c r="J4360"/>
    </row>
    <row r="4361" spans="6:10" x14ac:dyDescent="0.25">
      <c r="F4361"/>
      <c r="J4361"/>
    </row>
    <row r="4362" spans="6:10" x14ac:dyDescent="0.25">
      <c r="F4362"/>
      <c r="J4362"/>
    </row>
    <row r="4363" spans="6:10" x14ac:dyDescent="0.25">
      <c r="F4363"/>
      <c r="J4363"/>
    </row>
    <row r="4364" spans="6:10" x14ac:dyDescent="0.25">
      <c r="F4364"/>
      <c r="J4364"/>
    </row>
    <row r="4365" spans="6:10" x14ac:dyDescent="0.25">
      <c r="F4365"/>
      <c r="J4365"/>
    </row>
    <row r="4366" spans="6:10" x14ac:dyDescent="0.25">
      <c r="F4366"/>
      <c r="J4366"/>
    </row>
    <row r="4367" spans="6:10" x14ac:dyDescent="0.25">
      <c r="F4367"/>
      <c r="J4367"/>
    </row>
    <row r="4368" spans="6:10" x14ac:dyDescent="0.25">
      <c r="F4368"/>
      <c r="J4368"/>
    </row>
    <row r="4369" spans="6:10" x14ac:dyDescent="0.25">
      <c r="F4369"/>
      <c r="J4369"/>
    </row>
    <row r="4370" spans="6:10" x14ac:dyDescent="0.25">
      <c r="F4370"/>
      <c r="J4370"/>
    </row>
    <row r="4371" spans="6:10" x14ac:dyDescent="0.25">
      <c r="F4371"/>
      <c r="J4371"/>
    </row>
    <row r="4372" spans="6:10" x14ac:dyDescent="0.25">
      <c r="F4372"/>
      <c r="J4372"/>
    </row>
    <row r="4373" spans="6:10" x14ac:dyDescent="0.25">
      <c r="F4373"/>
      <c r="J4373"/>
    </row>
    <row r="4374" spans="6:10" x14ac:dyDescent="0.25">
      <c r="F4374"/>
      <c r="J4374"/>
    </row>
    <row r="4375" spans="6:10" x14ac:dyDescent="0.25">
      <c r="F4375"/>
      <c r="J4375"/>
    </row>
    <row r="4376" spans="6:10" x14ac:dyDescent="0.25">
      <c r="F4376"/>
      <c r="J4376"/>
    </row>
    <row r="4377" spans="6:10" x14ac:dyDescent="0.25">
      <c r="F4377"/>
      <c r="J4377"/>
    </row>
    <row r="4378" spans="6:10" x14ac:dyDescent="0.25">
      <c r="F4378"/>
      <c r="J4378"/>
    </row>
    <row r="4379" spans="6:10" x14ac:dyDescent="0.25">
      <c r="F4379"/>
      <c r="J4379"/>
    </row>
    <row r="4380" spans="6:10" x14ac:dyDescent="0.25">
      <c r="F4380"/>
      <c r="J4380"/>
    </row>
    <row r="4381" spans="6:10" x14ac:dyDescent="0.25">
      <c r="F4381"/>
      <c r="J4381"/>
    </row>
    <row r="4382" spans="6:10" x14ac:dyDescent="0.25">
      <c r="F4382"/>
      <c r="J4382"/>
    </row>
    <row r="4383" spans="6:10" x14ac:dyDescent="0.25">
      <c r="F4383"/>
      <c r="J4383"/>
    </row>
    <row r="4384" spans="6:10" x14ac:dyDescent="0.25">
      <c r="F4384"/>
      <c r="J4384"/>
    </row>
    <row r="4385" spans="6:10" x14ac:dyDescent="0.25">
      <c r="F4385"/>
      <c r="J4385"/>
    </row>
    <row r="4386" spans="6:10" x14ac:dyDescent="0.25">
      <c r="F4386"/>
      <c r="J4386"/>
    </row>
    <row r="4387" spans="6:10" x14ac:dyDescent="0.25">
      <c r="F4387"/>
      <c r="J4387"/>
    </row>
    <row r="4388" spans="6:10" x14ac:dyDescent="0.25">
      <c r="F4388"/>
      <c r="J4388"/>
    </row>
    <row r="4389" spans="6:10" x14ac:dyDescent="0.25">
      <c r="F4389"/>
      <c r="J4389"/>
    </row>
    <row r="4390" spans="6:10" x14ac:dyDescent="0.25">
      <c r="F4390"/>
      <c r="J4390"/>
    </row>
    <row r="4391" spans="6:10" x14ac:dyDescent="0.25">
      <c r="F4391"/>
      <c r="J4391"/>
    </row>
    <row r="4392" spans="6:10" x14ac:dyDescent="0.25">
      <c r="F4392"/>
      <c r="J4392"/>
    </row>
    <row r="4393" spans="6:10" x14ac:dyDescent="0.25">
      <c r="F4393"/>
      <c r="J4393"/>
    </row>
    <row r="4394" spans="6:10" x14ac:dyDescent="0.25">
      <c r="F4394"/>
      <c r="J4394"/>
    </row>
    <row r="4395" spans="6:10" x14ac:dyDescent="0.25">
      <c r="F4395"/>
      <c r="J4395"/>
    </row>
    <row r="4396" spans="6:10" x14ac:dyDescent="0.25">
      <c r="F4396"/>
      <c r="J4396"/>
    </row>
    <row r="4397" spans="6:10" x14ac:dyDescent="0.25">
      <c r="F4397"/>
      <c r="J4397"/>
    </row>
    <row r="4398" spans="6:10" x14ac:dyDescent="0.25">
      <c r="F4398"/>
      <c r="J4398"/>
    </row>
    <row r="4399" spans="6:10" x14ac:dyDescent="0.25">
      <c r="F4399"/>
      <c r="J4399"/>
    </row>
    <row r="4400" spans="6:10" x14ac:dyDescent="0.25">
      <c r="F4400"/>
      <c r="J4400"/>
    </row>
    <row r="4401" spans="6:10" x14ac:dyDescent="0.25">
      <c r="F4401"/>
      <c r="J4401"/>
    </row>
    <row r="4402" spans="6:10" x14ac:dyDescent="0.25">
      <c r="F4402"/>
      <c r="J4402"/>
    </row>
    <row r="4403" spans="6:10" x14ac:dyDescent="0.25">
      <c r="F4403"/>
      <c r="J4403"/>
    </row>
    <row r="4404" spans="6:10" x14ac:dyDescent="0.25">
      <c r="F4404"/>
      <c r="J4404"/>
    </row>
    <row r="4405" spans="6:10" x14ac:dyDescent="0.25">
      <c r="F4405"/>
      <c r="J4405"/>
    </row>
    <row r="4406" spans="6:10" x14ac:dyDescent="0.25">
      <c r="F4406"/>
      <c r="J4406"/>
    </row>
    <row r="4407" spans="6:10" x14ac:dyDescent="0.25">
      <c r="F4407"/>
      <c r="J4407"/>
    </row>
    <row r="4408" spans="6:10" x14ac:dyDescent="0.25">
      <c r="F4408"/>
      <c r="J4408"/>
    </row>
    <row r="4409" spans="6:10" x14ac:dyDescent="0.25">
      <c r="F4409"/>
      <c r="J4409"/>
    </row>
    <row r="4410" spans="6:10" x14ac:dyDescent="0.25">
      <c r="F4410"/>
      <c r="J4410"/>
    </row>
    <row r="4411" spans="6:10" x14ac:dyDescent="0.25">
      <c r="F4411"/>
      <c r="J4411"/>
    </row>
    <row r="4412" spans="6:10" x14ac:dyDescent="0.25">
      <c r="F4412"/>
      <c r="J4412"/>
    </row>
    <row r="4413" spans="6:10" x14ac:dyDescent="0.25">
      <c r="F4413"/>
      <c r="J4413"/>
    </row>
    <row r="4414" spans="6:10" x14ac:dyDescent="0.25">
      <c r="F4414"/>
      <c r="J4414"/>
    </row>
    <row r="4415" spans="6:10" x14ac:dyDescent="0.25">
      <c r="F4415"/>
      <c r="J4415"/>
    </row>
    <row r="4416" spans="6:10" x14ac:dyDescent="0.25">
      <c r="F4416"/>
      <c r="J4416"/>
    </row>
    <row r="4417" spans="6:10" x14ac:dyDescent="0.25">
      <c r="F4417"/>
      <c r="J4417"/>
    </row>
    <row r="4418" spans="6:10" x14ac:dyDescent="0.25">
      <c r="F4418"/>
      <c r="J4418"/>
    </row>
    <row r="4419" spans="6:10" x14ac:dyDescent="0.25">
      <c r="F4419"/>
      <c r="J4419"/>
    </row>
    <row r="4420" spans="6:10" x14ac:dyDescent="0.25">
      <c r="F4420"/>
      <c r="J4420"/>
    </row>
    <row r="4421" spans="6:10" x14ac:dyDescent="0.25">
      <c r="F4421"/>
      <c r="J4421"/>
    </row>
    <row r="4422" spans="6:10" x14ac:dyDescent="0.25">
      <c r="F4422"/>
      <c r="J4422"/>
    </row>
    <row r="4423" spans="6:10" x14ac:dyDescent="0.25">
      <c r="F4423"/>
      <c r="J4423"/>
    </row>
    <row r="4424" spans="6:10" x14ac:dyDescent="0.25">
      <c r="F4424"/>
      <c r="J4424"/>
    </row>
    <row r="4425" spans="6:10" x14ac:dyDescent="0.25">
      <c r="F4425"/>
      <c r="J4425"/>
    </row>
    <row r="4426" spans="6:10" x14ac:dyDescent="0.25">
      <c r="F4426"/>
      <c r="J4426"/>
    </row>
    <row r="4427" spans="6:10" x14ac:dyDescent="0.25">
      <c r="F4427"/>
      <c r="J4427"/>
    </row>
    <row r="4428" spans="6:10" x14ac:dyDescent="0.25">
      <c r="F4428"/>
      <c r="J4428"/>
    </row>
    <row r="4429" spans="6:10" x14ac:dyDescent="0.25">
      <c r="F4429"/>
      <c r="J4429"/>
    </row>
    <row r="4430" spans="6:10" x14ac:dyDescent="0.25">
      <c r="F4430"/>
      <c r="J4430"/>
    </row>
    <row r="4431" spans="6:10" x14ac:dyDescent="0.25">
      <c r="F4431"/>
      <c r="J4431"/>
    </row>
    <row r="4432" spans="6:10" x14ac:dyDescent="0.25">
      <c r="F4432"/>
      <c r="J4432"/>
    </row>
    <row r="4433" spans="6:10" x14ac:dyDescent="0.25">
      <c r="F4433"/>
      <c r="J4433"/>
    </row>
    <row r="4434" spans="6:10" x14ac:dyDescent="0.25">
      <c r="F4434"/>
      <c r="J4434"/>
    </row>
    <row r="4435" spans="6:10" x14ac:dyDescent="0.25">
      <c r="F4435"/>
      <c r="J4435"/>
    </row>
    <row r="4436" spans="6:10" x14ac:dyDescent="0.25">
      <c r="F4436"/>
      <c r="J4436"/>
    </row>
    <row r="4437" spans="6:10" x14ac:dyDescent="0.25">
      <c r="F4437"/>
      <c r="J4437"/>
    </row>
    <row r="4438" spans="6:10" x14ac:dyDescent="0.25">
      <c r="F4438"/>
      <c r="J4438"/>
    </row>
    <row r="4439" spans="6:10" x14ac:dyDescent="0.25">
      <c r="F4439"/>
      <c r="J4439"/>
    </row>
    <row r="4440" spans="6:10" x14ac:dyDescent="0.25">
      <c r="F4440"/>
      <c r="J4440"/>
    </row>
    <row r="4441" spans="6:10" x14ac:dyDescent="0.25">
      <c r="F4441"/>
      <c r="J4441"/>
    </row>
    <row r="4442" spans="6:10" x14ac:dyDescent="0.25">
      <c r="F4442"/>
      <c r="J4442"/>
    </row>
    <row r="4443" spans="6:10" x14ac:dyDescent="0.25">
      <c r="F4443"/>
      <c r="J4443"/>
    </row>
    <row r="4444" spans="6:10" x14ac:dyDescent="0.25">
      <c r="F4444"/>
      <c r="J4444"/>
    </row>
    <row r="4445" spans="6:10" x14ac:dyDescent="0.25">
      <c r="F4445"/>
      <c r="J4445"/>
    </row>
    <row r="4446" spans="6:10" x14ac:dyDescent="0.25">
      <c r="F4446"/>
      <c r="J4446"/>
    </row>
    <row r="4447" spans="6:10" x14ac:dyDescent="0.25">
      <c r="F4447"/>
      <c r="J4447"/>
    </row>
    <row r="4448" spans="6:10" x14ac:dyDescent="0.25">
      <c r="F4448"/>
      <c r="J4448"/>
    </row>
    <row r="4449" spans="6:10" x14ac:dyDescent="0.25">
      <c r="F4449"/>
      <c r="J4449"/>
    </row>
    <row r="4450" spans="6:10" x14ac:dyDescent="0.25">
      <c r="F4450"/>
      <c r="J4450"/>
    </row>
    <row r="4451" spans="6:10" x14ac:dyDescent="0.25">
      <c r="F4451"/>
      <c r="J4451"/>
    </row>
    <row r="4452" spans="6:10" x14ac:dyDescent="0.25">
      <c r="F4452"/>
      <c r="J4452"/>
    </row>
    <row r="4453" spans="6:10" x14ac:dyDescent="0.25">
      <c r="F4453"/>
      <c r="J4453"/>
    </row>
    <row r="4454" spans="6:10" x14ac:dyDescent="0.25">
      <c r="F4454"/>
      <c r="J4454"/>
    </row>
    <row r="4455" spans="6:10" x14ac:dyDescent="0.25">
      <c r="F4455"/>
      <c r="J4455"/>
    </row>
    <row r="4456" spans="6:10" x14ac:dyDescent="0.25">
      <c r="F4456"/>
      <c r="J4456"/>
    </row>
    <row r="4457" spans="6:10" x14ac:dyDescent="0.25">
      <c r="F4457"/>
      <c r="J4457"/>
    </row>
    <row r="4458" spans="6:10" x14ac:dyDescent="0.25">
      <c r="F4458"/>
      <c r="J4458"/>
    </row>
    <row r="4459" spans="6:10" x14ac:dyDescent="0.25">
      <c r="F4459"/>
      <c r="J4459"/>
    </row>
    <row r="4460" spans="6:10" x14ac:dyDescent="0.25">
      <c r="F4460"/>
      <c r="J4460"/>
    </row>
    <row r="4461" spans="6:10" x14ac:dyDescent="0.25">
      <c r="F4461"/>
      <c r="J4461"/>
    </row>
    <row r="4462" spans="6:10" x14ac:dyDescent="0.25">
      <c r="F4462"/>
      <c r="J4462"/>
    </row>
    <row r="4463" spans="6:10" x14ac:dyDescent="0.25">
      <c r="F4463"/>
      <c r="J4463"/>
    </row>
    <row r="4464" spans="6:10" x14ac:dyDescent="0.25">
      <c r="F4464"/>
      <c r="J4464"/>
    </row>
    <row r="4465" spans="6:10" x14ac:dyDescent="0.25">
      <c r="F4465"/>
      <c r="J4465"/>
    </row>
    <row r="4466" spans="6:10" x14ac:dyDescent="0.25">
      <c r="F4466"/>
      <c r="J4466"/>
    </row>
    <row r="4467" spans="6:10" x14ac:dyDescent="0.25">
      <c r="F4467"/>
      <c r="J4467"/>
    </row>
    <row r="4468" spans="6:10" x14ac:dyDescent="0.25">
      <c r="F4468"/>
      <c r="J4468"/>
    </row>
    <row r="4469" spans="6:10" x14ac:dyDescent="0.25">
      <c r="F4469"/>
      <c r="J4469"/>
    </row>
    <row r="4470" spans="6:10" x14ac:dyDescent="0.25">
      <c r="F4470"/>
      <c r="J4470"/>
    </row>
    <row r="4471" spans="6:10" x14ac:dyDescent="0.25">
      <c r="F4471"/>
      <c r="J4471"/>
    </row>
    <row r="4472" spans="6:10" x14ac:dyDescent="0.25">
      <c r="F4472"/>
      <c r="J4472"/>
    </row>
    <row r="4473" spans="6:10" x14ac:dyDescent="0.25">
      <c r="F4473"/>
      <c r="J4473"/>
    </row>
    <row r="4474" spans="6:10" x14ac:dyDescent="0.25">
      <c r="F4474"/>
      <c r="J4474"/>
    </row>
    <row r="4475" spans="6:10" x14ac:dyDescent="0.25">
      <c r="F4475"/>
      <c r="J4475"/>
    </row>
    <row r="4476" spans="6:10" x14ac:dyDescent="0.25">
      <c r="F4476"/>
      <c r="J4476"/>
    </row>
    <row r="4477" spans="6:10" x14ac:dyDescent="0.25">
      <c r="F4477"/>
      <c r="J4477"/>
    </row>
    <row r="4478" spans="6:10" x14ac:dyDescent="0.25">
      <c r="F4478"/>
      <c r="J4478"/>
    </row>
    <row r="4479" spans="6:10" x14ac:dyDescent="0.25">
      <c r="F4479"/>
      <c r="J4479"/>
    </row>
    <row r="4480" spans="6:10" x14ac:dyDescent="0.25">
      <c r="F4480"/>
      <c r="J4480"/>
    </row>
    <row r="4481" spans="6:10" x14ac:dyDescent="0.25">
      <c r="F4481"/>
      <c r="J4481"/>
    </row>
    <row r="4482" spans="6:10" x14ac:dyDescent="0.25">
      <c r="F4482"/>
      <c r="J4482"/>
    </row>
    <row r="4483" spans="6:10" x14ac:dyDescent="0.25">
      <c r="F4483"/>
      <c r="J4483"/>
    </row>
    <row r="4484" spans="6:10" x14ac:dyDescent="0.25">
      <c r="F4484"/>
      <c r="J4484"/>
    </row>
    <row r="4485" spans="6:10" x14ac:dyDescent="0.25">
      <c r="F4485"/>
      <c r="J4485"/>
    </row>
    <row r="4486" spans="6:10" x14ac:dyDescent="0.25">
      <c r="F4486"/>
      <c r="J4486"/>
    </row>
    <row r="4487" spans="6:10" x14ac:dyDescent="0.25">
      <c r="F4487"/>
      <c r="J4487"/>
    </row>
    <row r="4488" spans="6:10" x14ac:dyDescent="0.25">
      <c r="F4488"/>
      <c r="J4488"/>
    </row>
    <row r="4489" spans="6:10" x14ac:dyDescent="0.25">
      <c r="F4489"/>
      <c r="J4489"/>
    </row>
    <row r="4490" spans="6:10" x14ac:dyDescent="0.25">
      <c r="F4490"/>
      <c r="J4490"/>
    </row>
    <row r="4491" spans="6:10" x14ac:dyDescent="0.25">
      <c r="F4491"/>
      <c r="J4491"/>
    </row>
    <row r="4492" spans="6:10" x14ac:dyDescent="0.25">
      <c r="F4492"/>
      <c r="J4492"/>
    </row>
    <row r="4493" spans="6:10" x14ac:dyDescent="0.25">
      <c r="F4493"/>
      <c r="J4493"/>
    </row>
    <row r="4494" spans="6:10" x14ac:dyDescent="0.25">
      <c r="F4494"/>
      <c r="J4494"/>
    </row>
    <row r="4495" spans="6:10" x14ac:dyDescent="0.25">
      <c r="F4495"/>
      <c r="J4495"/>
    </row>
    <row r="4496" spans="6:10" x14ac:dyDescent="0.25">
      <c r="F4496"/>
      <c r="J4496"/>
    </row>
    <row r="4497" spans="6:10" x14ac:dyDescent="0.25">
      <c r="F4497"/>
      <c r="J4497"/>
    </row>
    <row r="4498" spans="6:10" x14ac:dyDescent="0.25">
      <c r="F4498"/>
      <c r="J4498"/>
    </row>
    <row r="4499" spans="6:10" x14ac:dyDescent="0.25">
      <c r="F4499"/>
      <c r="J4499"/>
    </row>
    <row r="4500" spans="6:10" x14ac:dyDescent="0.25">
      <c r="F4500"/>
      <c r="J4500"/>
    </row>
    <row r="4501" spans="6:10" x14ac:dyDescent="0.25">
      <c r="F4501"/>
      <c r="J4501"/>
    </row>
    <row r="4502" spans="6:10" x14ac:dyDescent="0.25">
      <c r="F4502"/>
      <c r="J4502"/>
    </row>
    <row r="4503" spans="6:10" x14ac:dyDescent="0.25">
      <c r="F4503"/>
      <c r="J4503"/>
    </row>
    <row r="4504" spans="6:10" x14ac:dyDescent="0.25">
      <c r="F4504"/>
      <c r="J4504"/>
    </row>
    <row r="4505" spans="6:10" x14ac:dyDescent="0.25">
      <c r="F4505"/>
      <c r="J4505"/>
    </row>
    <row r="4506" spans="6:10" x14ac:dyDescent="0.25">
      <c r="F4506"/>
      <c r="J4506"/>
    </row>
    <row r="4507" spans="6:10" x14ac:dyDescent="0.25">
      <c r="F4507"/>
      <c r="J4507"/>
    </row>
    <row r="4508" spans="6:10" x14ac:dyDescent="0.25">
      <c r="F4508"/>
      <c r="J4508"/>
    </row>
    <row r="4509" spans="6:10" x14ac:dyDescent="0.25">
      <c r="F4509"/>
      <c r="J4509"/>
    </row>
    <row r="4510" spans="6:10" x14ac:dyDescent="0.25">
      <c r="F4510"/>
      <c r="J4510"/>
    </row>
    <row r="4511" spans="6:10" x14ac:dyDescent="0.25">
      <c r="F4511"/>
      <c r="J4511"/>
    </row>
    <row r="4512" spans="6:10" x14ac:dyDescent="0.25">
      <c r="F4512"/>
      <c r="J4512"/>
    </row>
    <row r="4513" spans="6:10" x14ac:dyDescent="0.25">
      <c r="F4513"/>
      <c r="J4513"/>
    </row>
    <row r="4514" spans="6:10" x14ac:dyDescent="0.25">
      <c r="F4514"/>
      <c r="J4514"/>
    </row>
    <row r="4515" spans="6:10" x14ac:dyDescent="0.25">
      <c r="F4515"/>
      <c r="J4515"/>
    </row>
    <row r="4516" spans="6:10" x14ac:dyDescent="0.25">
      <c r="F4516"/>
      <c r="J4516"/>
    </row>
    <row r="4517" spans="6:10" x14ac:dyDescent="0.25">
      <c r="F4517"/>
      <c r="J4517"/>
    </row>
    <row r="4518" spans="6:10" x14ac:dyDescent="0.25">
      <c r="F4518"/>
      <c r="J4518"/>
    </row>
    <row r="4519" spans="6:10" x14ac:dyDescent="0.25">
      <c r="F4519"/>
      <c r="J4519"/>
    </row>
    <row r="4520" spans="6:10" x14ac:dyDescent="0.25">
      <c r="F4520"/>
      <c r="J4520"/>
    </row>
    <row r="4521" spans="6:10" x14ac:dyDescent="0.25">
      <c r="F4521"/>
      <c r="J4521"/>
    </row>
    <row r="4522" spans="6:10" x14ac:dyDescent="0.25">
      <c r="F4522"/>
      <c r="J4522"/>
    </row>
    <row r="4523" spans="6:10" x14ac:dyDescent="0.25">
      <c r="F4523"/>
      <c r="J4523"/>
    </row>
    <row r="4524" spans="6:10" x14ac:dyDescent="0.25">
      <c r="F4524"/>
      <c r="J4524"/>
    </row>
    <row r="4525" spans="6:10" x14ac:dyDescent="0.25">
      <c r="F4525"/>
      <c r="J4525"/>
    </row>
    <row r="4526" spans="6:10" x14ac:dyDescent="0.25">
      <c r="F4526"/>
      <c r="J4526"/>
    </row>
    <row r="4527" spans="6:10" x14ac:dyDescent="0.25">
      <c r="F4527"/>
      <c r="J4527"/>
    </row>
    <row r="4528" spans="6:10" x14ac:dyDescent="0.25">
      <c r="F4528"/>
      <c r="J4528"/>
    </row>
    <row r="4529" spans="6:10" x14ac:dyDescent="0.25">
      <c r="F4529"/>
      <c r="J4529"/>
    </row>
    <row r="4530" spans="6:10" x14ac:dyDescent="0.25">
      <c r="F4530"/>
      <c r="J4530"/>
    </row>
    <row r="4531" spans="6:10" x14ac:dyDescent="0.25">
      <c r="F4531"/>
      <c r="J4531"/>
    </row>
    <row r="4532" spans="6:10" x14ac:dyDescent="0.25">
      <c r="F4532"/>
      <c r="J4532"/>
    </row>
    <row r="4533" spans="6:10" x14ac:dyDescent="0.25">
      <c r="F4533"/>
      <c r="J4533"/>
    </row>
    <row r="4534" spans="6:10" x14ac:dyDescent="0.25">
      <c r="F4534"/>
      <c r="J4534"/>
    </row>
    <row r="4535" spans="6:10" x14ac:dyDescent="0.25">
      <c r="F4535"/>
      <c r="J4535"/>
    </row>
    <row r="4536" spans="6:10" x14ac:dyDescent="0.25">
      <c r="F4536"/>
      <c r="J4536"/>
    </row>
    <row r="4537" spans="6:10" x14ac:dyDescent="0.25">
      <c r="F4537"/>
      <c r="J4537"/>
    </row>
    <row r="4538" spans="6:10" x14ac:dyDescent="0.25">
      <c r="F4538"/>
      <c r="J4538"/>
    </row>
    <row r="4539" spans="6:10" x14ac:dyDescent="0.25">
      <c r="F4539"/>
      <c r="J4539"/>
    </row>
    <row r="4540" spans="6:10" x14ac:dyDescent="0.25">
      <c r="F4540"/>
      <c r="J4540"/>
    </row>
    <row r="4541" spans="6:10" x14ac:dyDescent="0.25">
      <c r="F4541"/>
      <c r="J4541"/>
    </row>
    <row r="4542" spans="6:10" x14ac:dyDescent="0.25">
      <c r="F4542"/>
      <c r="J4542"/>
    </row>
    <row r="4543" spans="6:10" x14ac:dyDescent="0.25">
      <c r="F4543"/>
      <c r="J4543"/>
    </row>
    <row r="4544" spans="6:10" x14ac:dyDescent="0.25">
      <c r="F4544"/>
      <c r="J4544"/>
    </row>
    <row r="4545" spans="6:10" x14ac:dyDescent="0.25">
      <c r="F4545"/>
      <c r="J4545"/>
    </row>
    <row r="4546" spans="6:10" x14ac:dyDescent="0.25">
      <c r="F4546"/>
      <c r="J4546"/>
    </row>
    <row r="4547" spans="6:10" x14ac:dyDescent="0.25">
      <c r="F4547"/>
      <c r="J4547"/>
    </row>
    <row r="4548" spans="6:10" x14ac:dyDescent="0.25">
      <c r="F4548"/>
      <c r="J4548"/>
    </row>
    <row r="4549" spans="6:10" x14ac:dyDescent="0.25">
      <c r="F4549"/>
      <c r="J4549"/>
    </row>
    <row r="4550" spans="6:10" x14ac:dyDescent="0.25">
      <c r="F4550"/>
      <c r="J4550"/>
    </row>
    <row r="4551" spans="6:10" x14ac:dyDescent="0.25">
      <c r="F4551"/>
      <c r="J4551"/>
    </row>
    <row r="4552" spans="6:10" x14ac:dyDescent="0.25">
      <c r="F4552"/>
      <c r="J4552"/>
    </row>
    <row r="4553" spans="6:10" x14ac:dyDescent="0.25">
      <c r="F4553"/>
      <c r="J4553"/>
    </row>
    <row r="4554" spans="6:10" x14ac:dyDescent="0.25">
      <c r="F4554"/>
      <c r="J4554"/>
    </row>
    <row r="4555" spans="6:10" x14ac:dyDescent="0.25">
      <c r="F4555"/>
      <c r="J4555"/>
    </row>
    <row r="4556" spans="6:10" x14ac:dyDescent="0.25">
      <c r="F4556"/>
      <c r="J4556"/>
    </row>
    <row r="4557" spans="6:10" x14ac:dyDescent="0.25">
      <c r="F4557"/>
      <c r="J4557"/>
    </row>
    <row r="4558" spans="6:10" x14ac:dyDescent="0.25">
      <c r="F4558"/>
      <c r="J4558"/>
    </row>
    <row r="4559" spans="6:10" x14ac:dyDescent="0.25">
      <c r="F4559"/>
      <c r="J4559"/>
    </row>
    <row r="4560" spans="6:10" x14ac:dyDescent="0.25">
      <c r="F4560"/>
      <c r="J4560"/>
    </row>
    <row r="4561" spans="6:10" x14ac:dyDescent="0.25">
      <c r="F4561"/>
      <c r="J4561"/>
    </row>
    <row r="4562" spans="6:10" x14ac:dyDescent="0.25">
      <c r="F4562"/>
      <c r="J4562"/>
    </row>
    <row r="4563" spans="6:10" x14ac:dyDescent="0.25">
      <c r="F4563"/>
      <c r="J4563"/>
    </row>
    <row r="4564" spans="6:10" x14ac:dyDescent="0.25">
      <c r="F4564"/>
      <c r="J4564"/>
    </row>
    <row r="4565" spans="6:10" x14ac:dyDescent="0.25">
      <c r="F4565"/>
      <c r="J4565"/>
    </row>
    <row r="4566" spans="6:10" x14ac:dyDescent="0.25">
      <c r="F4566"/>
      <c r="J4566"/>
    </row>
    <row r="4567" spans="6:10" x14ac:dyDescent="0.25">
      <c r="F4567"/>
      <c r="J4567"/>
    </row>
    <row r="4568" spans="6:10" x14ac:dyDescent="0.25">
      <c r="F4568"/>
      <c r="J4568"/>
    </row>
    <row r="4569" spans="6:10" x14ac:dyDescent="0.25">
      <c r="F4569"/>
      <c r="J4569"/>
    </row>
    <row r="4570" spans="6:10" x14ac:dyDescent="0.25">
      <c r="F4570"/>
      <c r="J4570"/>
    </row>
    <row r="4571" spans="6:10" x14ac:dyDescent="0.25">
      <c r="F4571"/>
      <c r="J4571"/>
    </row>
    <row r="4572" spans="6:10" x14ac:dyDescent="0.25">
      <c r="F4572"/>
      <c r="J4572"/>
    </row>
    <row r="4573" spans="6:10" x14ac:dyDescent="0.25">
      <c r="F4573"/>
      <c r="J4573"/>
    </row>
    <row r="4574" spans="6:10" x14ac:dyDescent="0.25">
      <c r="F4574"/>
      <c r="J4574"/>
    </row>
    <row r="4575" spans="6:10" x14ac:dyDescent="0.25">
      <c r="F4575"/>
      <c r="J4575"/>
    </row>
    <row r="4576" spans="6:10" x14ac:dyDescent="0.25">
      <c r="F4576"/>
      <c r="J4576"/>
    </row>
    <row r="4577" spans="6:10" x14ac:dyDescent="0.25">
      <c r="F4577"/>
      <c r="J4577"/>
    </row>
    <row r="4578" spans="6:10" x14ac:dyDescent="0.25">
      <c r="F4578"/>
      <c r="J4578"/>
    </row>
    <row r="4579" spans="6:10" x14ac:dyDescent="0.25">
      <c r="F4579"/>
      <c r="J4579"/>
    </row>
    <row r="4580" spans="6:10" x14ac:dyDescent="0.25">
      <c r="F4580"/>
      <c r="J4580"/>
    </row>
    <row r="4581" spans="6:10" x14ac:dyDescent="0.25">
      <c r="F4581"/>
      <c r="J4581"/>
    </row>
    <row r="4582" spans="6:10" x14ac:dyDescent="0.25">
      <c r="F4582"/>
      <c r="J4582"/>
    </row>
    <row r="4583" spans="6:10" x14ac:dyDescent="0.25">
      <c r="F4583"/>
      <c r="J4583"/>
    </row>
    <row r="4584" spans="6:10" x14ac:dyDescent="0.25">
      <c r="F4584"/>
      <c r="J4584"/>
    </row>
    <row r="4585" spans="6:10" x14ac:dyDescent="0.25">
      <c r="F4585"/>
      <c r="J4585"/>
    </row>
    <row r="4586" spans="6:10" x14ac:dyDescent="0.25">
      <c r="F4586"/>
      <c r="J4586"/>
    </row>
    <row r="4587" spans="6:10" x14ac:dyDescent="0.25">
      <c r="F4587"/>
      <c r="J4587"/>
    </row>
    <row r="4588" spans="6:10" x14ac:dyDescent="0.25">
      <c r="F4588"/>
      <c r="J4588"/>
    </row>
    <row r="4589" spans="6:10" x14ac:dyDescent="0.25">
      <c r="F4589"/>
      <c r="J4589"/>
    </row>
    <row r="4590" spans="6:10" x14ac:dyDescent="0.25">
      <c r="F4590"/>
      <c r="J4590"/>
    </row>
    <row r="4591" spans="6:10" x14ac:dyDescent="0.25">
      <c r="F4591"/>
      <c r="J4591"/>
    </row>
    <row r="4592" spans="6:10" x14ac:dyDescent="0.25">
      <c r="F4592"/>
      <c r="J4592"/>
    </row>
    <row r="4593" spans="6:10" x14ac:dyDescent="0.25">
      <c r="F4593"/>
      <c r="J4593"/>
    </row>
    <row r="4594" spans="6:10" x14ac:dyDescent="0.25">
      <c r="F4594"/>
      <c r="J4594"/>
    </row>
    <row r="4595" spans="6:10" x14ac:dyDescent="0.25">
      <c r="F4595"/>
      <c r="J4595"/>
    </row>
    <row r="4596" spans="6:10" x14ac:dyDescent="0.25">
      <c r="F4596"/>
      <c r="J4596"/>
    </row>
    <row r="4597" spans="6:10" x14ac:dyDescent="0.25">
      <c r="F4597"/>
      <c r="J4597"/>
    </row>
    <row r="4598" spans="6:10" x14ac:dyDescent="0.25">
      <c r="F4598"/>
      <c r="J4598"/>
    </row>
    <row r="4599" spans="6:10" x14ac:dyDescent="0.25">
      <c r="F4599"/>
      <c r="J4599"/>
    </row>
    <row r="4600" spans="6:10" x14ac:dyDescent="0.25">
      <c r="F4600"/>
      <c r="J4600"/>
    </row>
    <row r="4601" spans="6:10" x14ac:dyDescent="0.25">
      <c r="F4601"/>
      <c r="J4601"/>
    </row>
    <row r="4602" spans="6:10" x14ac:dyDescent="0.25">
      <c r="F4602"/>
      <c r="J4602"/>
    </row>
    <row r="4603" spans="6:10" x14ac:dyDescent="0.25">
      <c r="F4603"/>
      <c r="J4603"/>
    </row>
    <row r="4604" spans="6:10" x14ac:dyDescent="0.25">
      <c r="F4604"/>
      <c r="J4604"/>
    </row>
    <row r="4605" spans="6:10" x14ac:dyDescent="0.25">
      <c r="F4605"/>
      <c r="J4605"/>
    </row>
    <row r="4606" spans="6:10" x14ac:dyDescent="0.25">
      <c r="F4606"/>
      <c r="J4606"/>
    </row>
    <row r="4607" spans="6:10" x14ac:dyDescent="0.25">
      <c r="F4607"/>
      <c r="J4607"/>
    </row>
    <row r="4608" spans="6:10" x14ac:dyDescent="0.25">
      <c r="F4608"/>
      <c r="J4608"/>
    </row>
    <row r="4609" spans="6:10" x14ac:dyDescent="0.25">
      <c r="F4609"/>
      <c r="J4609"/>
    </row>
    <row r="4610" spans="6:10" x14ac:dyDescent="0.25">
      <c r="F4610"/>
      <c r="J4610"/>
    </row>
    <row r="4611" spans="6:10" x14ac:dyDescent="0.25">
      <c r="F4611"/>
      <c r="J4611"/>
    </row>
    <row r="4612" spans="6:10" x14ac:dyDescent="0.25">
      <c r="F4612"/>
      <c r="J4612"/>
    </row>
    <row r="4613" spans="6:10" x14ac:dyDescent="0.25">
      <c r="F4613"/>
      <c r="J4613"/>
    </row>
    <row r="4614" spans="6:10" x14ac:dyDescent="0.25">
      <c r="F4614"/>
      <c r="J4614"/>
    </row>
    <row r="4615" spans="6:10" x14ac:dyDescent="0.25">
      <c r="F4615"/>
      <c r="J4615"/>
    </row>
    <row r="4616" spans="6:10" x14ac:dyDescent="0.25">
      <c r="F4616"/>
      <c r="J4616"/>
    </row>
    <row r="4617" spans="6:10" x14ac:dyDescent="0.25">
      <c r="F4617"/>
      <c r="J4617"/>
    </row>
    <row r="4618" spans="6:10" x14ac:dyDescent="0.25">
      <c r="F4618"/>
      <c r="J4618"/>
    </row>
    <row r="4619" spans="6:10" x14ac:dyDescent="0.25">
      <c r="F4619"/>
      <c r="J4619"/>
    </row>
    <row r="4620" spans="6:10" x14ac:dyDescent="0.25">
      <c r="F4620"/>
      <c r="J4620"/>
    </row>
    <row r="4621" spans="6:10" x14ac:dyDescent="0.25">
      <c r="F4621"/>
      <c r="J4621"/>
    </row>
    <row r="4622" spans="6:10" x14ac:dyDescent="0.25">
      <c r="F4622"/>
      <c r="J4622"/>
    </row>
    <row r="4623" spans="6:10" x14ac:dyDescent="0.25">
      <c r="F4623"/>
      <c r="J4623"/>
    </row>
    <row r="4624" spans="6:10" x14ac:dyDescent="0.25">
      <c r="F4624"/>
      <c r="J4624"/>
    </row>
    <row r="4625" spans="6:10" x14ac:dyDescent="0.25">
      <c r="F4625"/>
      <c r="J4625"/>
    </row>
    <row r="4626" spans="6:10" x14ac:dyDescent="0.25">
      <c r="F4626"/>
      <c r="J4626"/>
    </row>
    <row r="4627" spans="6:10" x14ac:dyDescent="0.25">
      <c r="F4627"/>
      <c r="J4627"/>
    </row>
    <row r="4628" spans="6:10" x14ac:dyDescent="0.25">
      <c r="F4628"/>
      <c r="J4628"/>
    </row>
    <row r="4629" spans="6:10" x14ac:dyDescent="0.25">
      <c r="F4629"/>
      <c r="J4629"/>
    </row>
    <row r="4630" spans="6:10" x14ac:dyDescent="0.25">
      <c r="F4630"/>
      <c r="J4630"/>
    </row>
    <row r="4631" spans="6:10" x14ac:dyDescent="0.25">
      <c r="F4631"/>
      <c r="J4631"/>
    </row>
    <row r="4632" spans="6:10" x14ac:dyDescent="0.25">
      <c r="F4632"/>
      <c r="J4632"/>
    </row>
    <row r="4633" spans="6:10" x14ac:dyDescent="0.25">
      <c r="F4633"/>
      <c r="J4633"/>
    </row>
    <row r="4634" spans="6:10" x14ac:dyDescent="0.25">
      <c r="F4634"/>
      <c r="J4634"/>
    </row>
    <row r="4635" spans="6:10" x14ac:dyDescent="0.25">
      <c r="F4635"/>
      <c r="J4635"/>
    </row>
    <row r="4636" spans="6:10" x14ac:dyDescent="0.25">
      <c r="F4636"/>
      <c r="J4636"/>
    </row>
    <row r="4637" spans="6:10" x14ac:dyDescent="0.25">
      <c r="F4637"/>
      <c r="J4637"/>
    </row>
    <row r="4638" spans="6:10" x14ac:dyDescent="0.25">
      <c r="F4638"/>
      <c r="J4638"/>
    </row>
    <row r="4639" spans="6:10" x14ac:dyDescent="0.25">
      <c r="F4639"/>
      <c r="J4639"/>
    </row>
    <row r="4640" spans="6:10" x14ac:dyDescent="0.25">
      <c r="F4640"/>
      <c r="J4640"/>
    </row>
    <row r="4641" spans="6:10" x14ac:dyDescent="0.25">
      <c r="F4641"/>
      <c r="J4641"/>
    </row>
    <row r="4642" spans="6:10" x14ac:dyDescent="0.25">
      <c r="F4642"/>
      <c r="J4642"/>
    </row>
    <row r="4643" spans="6:10" x14ac:dyDescent="0.25">
      <c r="F4643"/>
      <c r="J4643"/>
    </row>
    <row r="4644" spans="6:10" x14ac:dyDescent="0.25">
      <c r="F4644"/>
      <c r="J4644"/>
    </row>
    <row r="4645" spans="6:10" x14ac:dyDescent="0.25">
      <c r="F4645"/>
      <c r="J4645"/>
    </row>
    <row r="4646" spans="6:10" x14ac:dyDescent="0.25">
      <c r="F4646"/>
      <c r="J4646"/>
    </row>
    <row r="4647" spans="6:10" x14ac:dyDescent="0.25">
      <c r="F4647"/>
      <c r="J4647"/>
    </row>
    <row r="4648" spans="6:10" x14ac:dyDescent="0.25">
      <c r="F4648"/>
      <c r="J4648"/>
    </row>
    <row r="4649" spans="6:10" x14ac:dyDescent="0.25">
      <c r="F4649"/>
      <c r="J4649"/>
    </row>
    <row r="4650" spans="6:10" x14ac:dyDescent="0.25">
      <c r="F4650"/>
      <c r="J4650"/>
    </row>
    <row r="4651" spans="6:10" x14ac:dyDescent="0.25">
      <c r="F4651"/>
      <c r="J4651"/>
    </row>
    <row r="4652" spans="6:10" x14ac:dyDescent="0.25">
      <c r="F4652"/>
      <c r="J4652"/>
    </row>
    <row r="4653" spans="6:10" x14ac:dyDescent="0.25">
      <c r="F4653"/>
      <c r="J4653"/>
    </row>
    <row r="4654" spans="6:10" x14ac:dyDescent="0.25">
      <c r="F4654"/>
      <c r="J4654"/>
    </row>
    <row r="4655" spans="6:10" x14ac:dyDescent="0.25">
      <c r="F4655"/>
      <c r="J4655"/>
    </row>
    <row r="4656" spans="6:10" x14ac:dyDescent="0.25">
      <c r="F4656"/>
      <c r="J4656"/>
    </row>
    <row r="4657" spans="6:10" x14ac:dyDescent="0.25">
      <c r="F4657"/>
      <c r="J4657"/>
    </row>
    <row r="4658" spans="6:10" x14ac:dyDescent="0.25">
      <c r="F4658"/>
      <c r="J4658"/>
    </row>
    <row r="4659" spans="6:10" x14ac:dyDescent="0.25">
      <c r="F4659"/>
      <c r="J4659"/>
    </row>
    <row r="4660" spans="6:10" x14ac:dyDescent="0.25">
      <c r="F4660"/>
      <c r="J4660"/>
    </row>
    <row r="4661" spans="6:10" x14ac:dyDescent="0.25">
      <c r="F4661"/>
      <c r="J4661"/>
    </row>
    <row r="4662" spans="6:10" x14ac:dyDescent="0.25">
      <c r="F4662"/>
      <c r="J4662"/>
    </row>
    <row r="4663" spans="6:10" x14ac:dyDescent="0.25">
      <c r="F4663"/>
      <c r="J4663"/>
    </row>
    <row r="4664" spans="6:10" x14ac:dyDescent="0.25">
      <c r="F4664"/>
      <c r="J4664"/>
    </row>
    <row r="4665" spans="6:10" x14ac:dyDescent="0.25">
      <c r="F4665"/>
      <c r="J4665"/>
    </row>
    <row r="4666" spans="6:10" x14ac:dyDescent="0.25">
      <c r="F4666"/>
      <c r="J4666"/>
    </row>
    <row r="4667" spans="6:10" x14ac:dyDescent="0.25">
      <c r="F4667"/>
      <c r="J4667"/>
    </row>
    <row r="4668" spans="6:10" x14ac:dyDescent="0.25">
      <c r="F4668"/>
      <c r="J4668"/>
    </row>
    <row r="4669" spans="6:10" x14ac:dyDescent="0.25">
      <c r="F4669"/>
      <c r="J4669"/>
    </row>
    <row r="4670" spans="6:10" x14ac:dyDescent="0.25">
      <c r="F4670"/>
      <c r="J4670"/>
    </row>
    <row r="4671" spans="6:10" x14ac:dyDescent="0.25">
      <c r="F4671"/>
      <c r="J4671"/>
    </row>
    <row r="4672" spans="6:10" x14ac:dyDescent="0.25">
      <c r="F4672"/>
      <c r="J4672"/>
    </row>
    <row r="4673" spans="6:10" x14ac:dyDescent="0.25">
      <c r="F4673"/>
      <c r="J4673"/>
    </row>
    <row r="4674" spans="6:10" x14ac:dyDescent="0.25">
      <c r="F4674"/>
      <c r="J4674"/>
    </row>
    <row r="4675" spans="6:10" x14ac:dyDescent="0.25">
      <c r="F4675"/>
      <c r="J4675"/>
    </row>
    <row r="4676" spans="6:10" x14ac:dyDescent="0.25">
      <c r="F4676"/>
      <c r="J4676"/>
    </row>
    <row r="4677" spans="6:10" x14ac:dyDescent="0.25">
      <c r="F4677"/>
      <c r="J4677"/>
    </row>
    <row r="4678" spans="6:10" x14ac:dyDescent="0.25">
      <c r="F4678"/>
      <c r="J4678"/>
    </row>
    <row r="4679" spans="6:10" x14ac:dyDescent="0.25">
      <c r="F4679"/>
      <c r="J4679"/>
    </row>
    <row r="4680" spans="6:10" x14ac:dyDescent="0.25">
      <c r="F4680"/>
      <c r="J4680"/>
    </row>
    <row r="4681" spans="6:10" x14ac:dyDescent="0.25">
      <c r="F4681"/>
      <c r="J4681"/>
    </row>
    <row r="4682" spans="6:10" x14ac:dyDescent="0.25">
      <c r="F4682"/>
      <c r="J4682"/>
    </row>
    <row r="4683" spans="6:10" x14ac:dyDescent="0.25">
      <c r="F4683"/>
      <c r="J4683"/>
    </row>
    <row r="4684" spans="6:10" x14ac:dyDescent="0.25">
      <c r="F4684"/>
      <c r="J4684"/>
    </row>
    <row r="4685" spans="6:10" x14ac:dyDescent="0.25">
      <c r="F4685"/>
      <c r="J4685"/>
    </row>
    <row r="4686" spans="6:10" x14ac:dyDescent="0.25">
      <c r="F4686"/>
      <c r="J4686"/>
    </row>
    <row r="4687" spans="6:10" x14ac:dyDescent="0.25">
      <c r="F4687"/>
      <c r="J4687"/>
    </row>
    <row r="4688" spans="6:10" x14ac:dyDescent="0.25">
      <c r="F4688"/>
      <c r="J4688"/>
    </row>
    <row r="4689" spans="6:10" x14ac:dyDescent="0.25">
      <c r="F4689"/>
      <c r="J4689"/>
    </row>
    <row r="4690" spans="6:10" x14ac:dyDescent="0.25">
      <c r="F4690"/>
      <c r="J4690"/>
    </row>
    <row r="4691" spans="6:10" x14ac:dyDescent="0.25">
      <c r="F4691"/>
      <c r="J4691"/>
    </row>
    <row r="4692" spans="6:10" x14ac:dyDescent="0.25">
      <c r="F4692"/>
      <c r="J4692"/>
    </row>
    <row r="4693" spans="6:10" x14ac:dyDescent="0.25">
      <c r="F4693"/>
      <c r="J4693"/>
    </row>
    <row r="4694" spans="6:10" x14ac:dyDescent="0.25">
      <c r="F4694"/>
      <c r="J4694"/>
    </row>
    <row r="4695" spans="6:10" x14ac:dyDescent="0.25">
      <c r="F4695"/>
      <c r="J4695"/>
    </row>
    <row r="4696" spans="6:10" x14ac:dyDescent="0.25">
      <c r="F4696"/>
      <c r="J4696"/>
    </row>
    <row r="4697" spans="6:10" x14ac:dyDescent="0.25">
      <c r="F4697"/>
      <c r="J4697"/>
    </row>
    <row r="4698" spans="6:10" x14ac:dyDescent="0.25">
      <c r="F4698"/>
      <c r="J4698"/>
    </row>
    <row r="4699" spans="6:10" x14ac:dyDescent="0.25">
      <c r="F4699"/>
      <c r="J4699"/>
    </row>
    <row r="4700" spans="6:10" x14ac:dyDescent="0.25">
      <c r="F4700"/>
      <c r="J4700"/>
    </row>
    <row r="4701" spans="6:10" x14ac:dyDescent="0.25">
      <c r="F4701"/>
      <c r="J4701"/>
    </row>
    <row r="4702" spans="6:10" x14ac:dyDescent="0.25">
      <c r="F4702"/>
      <c r="J4702"/>
    </row>
    <row r="4703" spans="6:10" x14ac:dyDescent="0.25">
      <c r="F4703"/>
      <c r="J4703"/>
    </row>
    <row r="4704" spans="6:10" x14ac:dyDescent="0.25">
      <c r="F4704"/>
      <c r="J4704"/>
    </row>
    <row r="4705" spans="6:10" x14ac:dyDescent="0.25">
      <c r="F4705"/>
      <c r="J4705"/>
    </row>
    <row r="4706" spans="6:10" x14ac:dyDescent="0.25">
      <c r="F4706"/>
      <c r="J4706"/>
    </row>
    <row r="4707" spans="6:10" x14ac:dyDescent="0.25">
      <c r="F4707"/>
      <c r="J4707"/>
    </row>
    <row r="4708" spans="6:10" x14ac:dyDescent="0.25">
      <c r="F4708"/>
      <c r="J4708"/>
    </row>
    <row r="4709" spans="6:10" x14ac:dyDescent="0.25">
      <c r="F4709"/>
      <c r="J4709"/>
    </row>
    <row r="4710" spans="6:10" x14ac:dyDescent="0.25">
      <c r="F4710"/>
      <c r="J4710"/>
    </row>
    <row r="4711" spans="6:10" x14ac:dyDescent="0.25">
      <c r="F4711"/>
      <c r="J4711"/>
    </row>
    <row r="4712" spans="6:10" x14ac:dyDescent="0.25">
      <c r="F4712"/>
      <c r="J4712"/>
    </row>
    <row r="4713" spans="6:10" x14ac:dyDescent="0.25">
      <c r="F4713"/>
      <c r="J4713"/>
    </row>
    <row r="4714" spans="6:10" x14ac:dyDescent="0.25">
      <c r="F4714"/>
      <c r="J4714"/>
    </row>
    <row r="4715" spans="6:10" x14ac:dyDescent="0.25">
      <c r="F4715"/>
      <c r="J4715"/>
    </row>
    <row r="4716" spans="6:10" x14ac:dyDescent="0.25">
      <c r="F4716"/>
      <c r="J4716"/>
    </row>
    <row r="4717" spans="6:10" x14ac:dyDescent="0.25">
      <c r="F4717"/>
      <c r="J4717"/>
    </row>
    <row r="4718" spans="6:10" x14ac:dyDescent="0.25">
      <c r="F4718"/>
      <c r="J4718"/>
    </row>
    <row r="4719" spans="6:10" x14ac:dyDescent="0.25">
      <c r="F4719"/>
      <c r="J4719"/>
    </row>
    <row r="4720" spans="6:10" x14ac:dyDescent="0.25">
      <c r="F4720"/>
      <c r="J4720"/>
    </row>
    <row r="4721" spans="6:10" x14ac:dyDescent="0.25">
      <c r="F4721"/>
      <c r="J4721"/>
    </row>
    <row r="4722" spans="6:10" x14ac:dyDescent="0.25">
      <c r="F4722"/>
      <c r="J4722"/>
    </row>
    <row r="4723" spans="6:10" x14ac:dyDescent="0.25">
      <c r="F4723"/>
      <c r="J4723"/>
    </row>
    <row r="4724" spans="6:10" x14ac:dyDescent="0.25">
      <c r="F4724"/>
      <c r="J4724"/>
    </row>
    <row r="4725" spans="6:10" x14ac:dyDescent="0.25">
      <c r="F4725"/>
      <c r="J4725"/>
    </row>
    <row r="4726" spans="6:10" x14ac:dyDescent="0.25">
      <c r="F4726"/>
      <c r="J4726"/>
    </row>
    <row r="4727" spans="6:10" x14ac:dyDescent="0.25">
      <c r="F4727"/>
      <c r="J4727"/>
    </row>
    <row r="4728" spans="6:10" x14ac:dyDescent="0.25">
      <c r="F4728"/>
      <c r="J4728"/>
    </row>
    <row r="4729" spans="6:10" x14ac:dyDescent="0.25">
      <c r="F4729"/>
      <c r="J4729"/>
    </row>
    <row r="4730" spans="6:10" x14ac:dyDescent="0.25">
      <c r="F4730"/>
      <c r="J4730"/>
    </row>
    <row r="4731" spans="6:10" x14ac:dyDescent="0.25">
      <c r="F4731"/>
      <c r="J4731"/>
    </row>
    <row r="4732" spans="6:10" x14ac:dyDescent="0.25">
      <c r="F4732"/>
      <c r="J4732"/>
    </row>
    <row r="4733" spans="6:10" x14ac:dyDescent="0.25">
      <c r="F4733"/>
      <c r="J4733"/>
    </row>
    <row r="4734" spans="6:10" x14ac:dyDescent="0.25">
      <c r="F4734"/>
      <c r="J4734"/>
    </row>
    <row r="4735" spans="6:10" x14ac:dyDescent="0.25">
      <c r="F4735"/>
      <c r="J4735"/>
    </row>
    <row r="4736" spans="6:10" x14ac:dyDescent="0.25">
      <c r="F4736"/>
      <c r="J4736"/>
    </row>
    <row r="4737" spans="6:10" x14ac:dyDescent="0.25">
      <c r="F4737"/>
      <c r="J4737"/>
    </row>
    <row r="4738" spans="6:10" x14ac:dyDescent="0.25">
      <c r="F4738"/>
      <c r="J4738"/>
    </row>
    <row r="4739" spans="6:10" x14ac:dyDescent="0.25">
      <c r="F4739"/>
      <c r="J4739"/>
    </row>
    <row r="4740" spans="6:10" x14ac:dyDescent="0.25">
      <c r="F4740"/>
      <c r="J4740"/>
    </row>
    <row r="4741" spans="6:10" x14ac:dyDescent="0.25">
      <c r="F4741"/>
      <c r="J4741"/>
    </row>
    <row r="4742" spans="6:10" x14ac:dyDescent="0.25">
      <c r="F4742"/>
      <c r="J4742"/>
    </row>
    <row r="4743" spans="6:10" x14ac:dyDescent="0.25">
      <c r="F4743"/>
      <c r="J4743"/>
    </row>
    <row r="4744" spans="6:10" x14ac:dyDescent="0.25">
      <c r="F4744"/>
      <c r="J4744"/>
    </row>
    <row r="4745" spans="6:10" x14ac:dyDescent="0.25">
      <c r="F4745"/>
      <c r="J4745"/>
    </row>
    <row r="4746" spans="6:10" x14ac:dyDescent="0.25">
      <c r="F4746"/>
      <c r="J4746"/>
    </row>
    <row r="4747" spans="6:10" x14ac:dyDescent="0.25">
      <c r="F4747"/>
      <c r="J4747"/>
    </row>
    <row r="4748" spans="6:10" x14ac:dyDescent="0.25">
      <c r="F4748"/>
      <c r="J4748"/>
    </row>
    <row r="4749" spans="6:10" x14ac:dyDescent="0.25">
      <c r="F4749"/>
      <c r="J4749"/>
    </row>
    <row r="4750" spans="6:10" x14ac:dyDescent="0.25">
      <c r="F4750"/>
      <c r="J4750"/>
    </row>
    <row r="4751" spans="6:10" x14ac:dyDescent="0.25">
      <c r="F4751"/>
      <c r="J4751"/>
    </row>
    <row r="4752" spans="6:10" x14ac:dyDescent="0.25">
      <c r="F4752"/>
      <c r="J4752"/>
    </row>
    <row r="4753" spans="6:10" x14ac:dyDescent="0.25">
      <c r="F4753"/>
      <c r="J4753"/>
    </row>
    <row r="4754" spans="6:10" x14ac:dyDescent="0.25">
      <c r="F4754"/>
      <c r="J4754"/>
    </row>
    <row r="4755" spans="6:10" x14ac:dyDescent="0.25">
      <c r="F4755"/>
      <c r="J4755"/>
    </row>
    <row r="4756" spans="6:10" x14ac:dyDescent="0.25">
      <c r="F4756"/>
      <c r="J4756"/>
    </row>
    <row r="4757" spans="6:10" x14ac:dyDescent="0.25">
      <c r="F4757"/>
      <c r="J4757"/>
    </row>
    <row r="4758" spans="6:10" x14ac:dyDescent="0.25">
      <c r="F4758"/>
      <c r="J4758"/>
    </row>
    <row r="4759" spans="6:10" x14ac:dyDescent="0.25">
      <c r="F4759"/>
      <c r="J4759"/>
    </row>
    <row r="4760" spans="6:10" x14ac:dyDescent="0.25">
      <c r="F4760"/>
      <c r="J4760"/>
    </row>
    <row r="4761" spans="6:10" x14ac:dyDescent="0.25">
      <c r="F4761"/>
      <c r="J4761"/>
    </row>
    <row r="4762" spans="6:10" x14ac:dyDescent="0.25">
      <c r="F4762"/>
      <c r="J4762"/>
    </row>
    <row r="4763" spans="6:10" x14ac:dyDescent="0.25">
      <c r="F4763"/>
      <c r="J4763"/>
    </row>
    <row r="4764" spans="6:10" x14ac:dyDescent="0.25">
      <c r="F4764"/>
      <c r="J4764"/>
    </row>
    <row r="4765" spans="6:10" x14ac:dyDescent="0.25">
      <c r="F4765"/>
      <c r="J4765"/>
    </row>
    <row r="4766" spans="6:10" x14ac:dyDescent="0.25">
      <c r="F4766"/>
      <c r="J4766"/>
    </row>
    <row r="4767" spans="6:10" x14ac:dyDescent="0.25">
      <c r="F4767"/>
      <c r="J4767"/>
    </row>
    <row r="4768" spans="6:10" x14ac:dyDescent="0.25">
      <c r="F4768"/>
      <c r="J4768"/>
    </row>
    <row r="4769" spans="6:10" x14ac:dyDescent="0.25">
      <c r="F4769"/>
      <c r="J4769"/>
    </row>
    <row r="4770" spans="6:10" x14ac:dyDescent="0.25">
      <c r="F4770"/>
      <c r="J4770"/>
    </row>
    <row r="4771" spans="6:10" x14ac:dyDescent="0.25">
      <c r="F4771"/>
      <c r="J4771"/>
    </row>
    <row r="4772" spans="6:10" x14ac:dyDescent="0.25">
      <c r="F4772"/>
      <c r="J4772"/>
    </row>
    <row r="4773" spans="6:10" x14ac:dyDescent="0.25">
      <c r="F4773"/>
      <c r="J4773"/>
    </row>
    <row r="4774" spans="6:10" x14ac:dyDescent="0.25">
      <c r="F4774"/>
      <c r="J4774"/>
    </row>
    <row r="4775" spans="6:10" x14ac:dyDescent="0.25">
      <c r="F4775"/>
      <c r="J4775"/>
    </row>
    <row r="4776" spans="6:10" x14ac:dyDescent="0.25">
      <c r="F4776"/>
      <c r="J4776"/>
    </row>
    <row r="4777" spans="6:10" x14ac:dyDescent="0.25">
      <c r="F4777"/>
      <c r="J4777"/>
    </row>
    <row r="4778" spans="6:10" x14ac:dyDescent="0.25">
      <c r="F4778"/>
      <c r="J4778"/>
    </row>
    <row r="4779" spans="6:10" x14ac:dyDescent="0.25">
      <c r="F4779"/>
      <c r="J4779"/>
    </row>
    <row r="4780" spans="6:10" x14ac:dyDescent="0.25">
      <c r="F4780"/>
      <c r="J4780"/>
    </row>
    <row r="4781" spans="6:10" x14ac:dyDescent="0.25">
      <c r="F4781"/>
      <c r="J4781"/>
    </row>
    <row r="4782" spans="6:10" x14ac:dyDescent="0.25">
      <c r="F4782"/>
      <c r="J4782"/>
    </row>
    <row r="4783" spans="6:10" x14ac:dyDescent="0.25">
      <c r="F4783"/>
      <c r="J4783"/>
    </row>
    <row r="4784" spans="6:10" x14ac:dyDescent="0.25">
      <c r="F4784"/>
      <c r="J4784"/>
    </row>
    <row r="4785" spans="6:10" x14ac:dyDescent="0.25">
      <c r="F4785"/>
      <c r="J4785"/>
    </row>
    <row r="4786" spans="6:10" x14ac:dyDescent="0.25">
      <c r="F4786"/>
      <c r="J4786"/>
    </row>
    <row r="4787" spans="6:10" x14ac:dyDescent="0.25">
      <c r="F4787"/>
      <c r="J4787"/>
    </row>
    <row r="4788" spans="6:10" x14ac:dyDescent="0.25">
      <c r="F4788"/>
      <c r="J4788"/>
    </row>
    <row r="4789" spans="6:10" x14ac:dyDescent="0.25">
      <c r="F4789"/>
      <c r="J4789"/>
    </row>
    <row r="4790" spans="6:10" x14ac:dyDescent="0.25">
      <c r="F4790"/>
      <c r="J4790"/>
    </row>
    <row r="4791" spans="6:10" x14ac:dyDescent="0.25">
      <c r="F4791"/>
      <c r="J4791"/>
    </row>
    <row r="4792" spans="6:10" x14ac:dyDescent="0.25">
      <c r="F4792"/>
      <c r="J4792"/>
    </row>
    <row r="4793" spans="6:10" x14ac:dyDescent="0.25">
      <c r="F4793"/>
      <c r="J4793"/>
    </row>
    <row r="4794" spans="6:10" x14ac:dyDescent="0.25">
      <c r="F4794"/>
      <c r="J4794"/>
    </row>
    <row r="4795" spans="6:10" x14ac:dyDescent="0.25">
      <c r="F4795"/>
      <c r="J4795"/>
    </row>
    <row r="4796" spans="6:10" x14ac:dyDescent="0.25">
      <c r="F4796"/>
      <c r="J4796"/>
    </row>
    <row r="4797" spans="6:10" x14ac:dyDescent="0.25">
      <c r="F4797"/>
      <c r="J4797"/>
    </row>
    <row r="4798" spans="6:10" x14ac:dyDescent="0.25">
      <c r="F4798"/>
      <c r="J4798"/>
    </row>
    <row r="4799" spans="6:10" x14ac:dyDescent="0.25">
      <c r="F4799"/>
      <c r="J4799"/>
    </row>
    <row r="4800" spans="6:10" x14ac:dyDescent="0.25">
      <c r="F4800"/>
      <c r="J4800"/>
    </row>
    <row r="4801" spans="6:10" x14ac:dyDescent="0.25">
      <c r="F4801"/>
      <c r="J4801"/>
    </row>
    <row r="4802" spans="6:10" x14ac:dyDescent="0.25">
      <c r="F4802"/>
      <c r="J4802"/>
    </row>
    <row r="4803" spans="6:10" x14ac:dyDescent="0.25">
      <c r="F4803"/>
      <c r="J4803"/>
    </row>
    <row r="4804" spans="6:10" x14ac:dyDescent="0.25">
      <c r="F4804"/>
      <c r="J4804"/>
    </row>
    <row r="4805" spans="6:10" x14ac:dyDescent="0.25">
      <c r="F4805"/>
      <c r="J4805"/>
    </row>
    <row r="4806" spans="6:10" x14ac:dyDescent="0.25">
      <c r="F4806"/>
      <c r="J4806"/>
    </row>
    <row r="4807" spans="6:10" x14ac:dyDescent="0.25">
      <c r="F4807"/>
      <c r="J4807"/>
    </row>
    <row r="4808" spans="6:10" x14ac:dyDescent="0.25">
      <c r="F4808"/>
      <c r="J4808"/>
    </row>
    <row r="4809" spans="6:10" x14ac:dyDescent="0.25">
      <c r="F4809"/>
      <c r="J4809"/>
    </row>
    <row r="4810" spans="6:10" x14ac:dyDescent="0.25">
      <c r="F4810"/>
      <c r="J4810"/>
    </row>
    <row r="4811" spans="6:10" x14ac:dyDescent="0.25">
      <c r="F4811"/>
      <c r="J4811"/>
    </row>
    <row r="4812" spans="6:10" x14ac:dyDescent="0.25">
      <c r="F4812"/>
      <c r="J4812"/>
    </row>
    <row r="4813" spans="6:10" x14ac:dyDescent="0.25">
      <c r="F4813"/>
      <c r="J4813"/>
    </row>
    <row r="4814" spans="6:10" x14ac:dyDescent="0.25">
      <c r="F4814"/>
      <c r="J4814"/>
    </row>
    <row r="4815" spans="6:10" x14ac:dyDescent="0.25">
      <c r="F4815"/>
      <c r="J4815"/>
    </row>
    <row r="4816" spans="6:10" x14ac:dyDescent="0.25">
      <c r="F4816"/>
      <c r="J4816"/>
    </row>
    <row r="4817" spans="6:10" x14ac:dyDescent="0.25">
      <c r="F4817"/>
      <c r="J4817"/>
    </row>
    <row r="4818" spans="6:10" x14ac:dyDescent="0.25">
      <c r="F4818"/>
      <c r="J4818"/>
    </row>
    <row r="4819" spans="6:10" x14ac:dyDescent="0.25">
      <c r="F4819"/>
      <c r="J4819"/>
    </row>
    <row r="4820" spans="6:10" x14ac:dyDescent="0.25">
      <c r="F4820"/>
      <c r="J4820"/>
    </row>
    <row r="4821" spans="6:10" x14ac:dyDescent="0.25">
      <c r="F4821"/>
      <c r="J4821"/>
    </row>
    <row r="4822" spans="6:10" x14ac:dyDescent="0.25">
      <c r="F4822"/>
      <c r="J4822"/>
    </row>
    <row r="4823" spans="6:10" x14ac:dyDescent="0.25">
      <c r="F4823"/>
      <c r="J4823"/>
    </row>
    <row r="4824" spans="6:10" x14ac:dyDescent="0.25">
      <c r="F4824"/>
      <c r="J4824"/>
    </row>
    <row r="4825" spans="6:10" x14ac:dyDescent="0.25">
      <c r="F4825"/>
      <c r="J4825"/>
    </row>
    <row r="4826" spans="6:10" x14ac:dyDescent="0.25">
      <c r="F4826"/>
      <c r="J4826"/>
    </row>
    <row r="4827" spans="6:10" x14ac:dyDescent="0.25">
      <c r="F4827"/>
      <c r="J4827"/>
    </row>
    <row r="4828" spans="6:10" x14ac:dyDescent="0.25">
      <c r="F4828"/>
      <c r="J4828"/>
    </row>
    <row r="4829" spans="6:10" x14ac:dyDescent="0.25">
      <c r="F4829"/>
      <c r="J4829"/>
    </row>
    <row r="4830" spans="6:10" x14ac:dyDescent="0.25">
      <c r="F4830"/>
      <c r="J4830"/>
    </row>
    <row r="4831" spans="6:10" x14ac:dyDescent="0.25">
      <c r="F4831"/>
      <c r="J4831"/>
    </row>
    <row r="4832" spans="6:10" x14ac:dyDescent="0.25">
      <c r="F4832"/>
      <c r="J4832"/>
    </row>
    <row r="4833" spans="6:10" x14ac:dyDescent="0.25">
      <c r="F4833"/>
      <c r="J4833"/>
    </row>
    <row r="4834" spans="6:10" x14ac:dyDescent="0.25">
      <c r="F4834"/>
      <c r="J4834"/>
    </row>
    <row r="4835" spans="6:10" x14ac:dyDescent="0.25">
      <c r="F4835"/>
      <c r="J4835"/>
    </row>
    <row r="4836" spans="6:10" x14ac:dyDescent="0.25">
      <c r="F4836"/>
      <c r="J4836"/>
    </row>
    <row r="4837" spans="6:10" x14ac:dyDescent="0.25">
      <c r="F4837"/>
      <c r="J4837"/>
    </row>
    <row r="4838" spans="6:10" x14ac:dyDescent="0.25">
      <c r="F4838"/>
      <c r="J4838"/>
    </row>
    <row r="4839" spans="6:10" x14ac:dyDescent="0.25">
      <c r="F4839"/>
      <c r="J4839"/>
    </row>
    <row r="4840" spans="6:10" x14ac:dyDescent="0.25">
      <c r="F4840"/>
      <c r="J4840"/>
    </row>
    <row r="4841" spans="6:10" x14ac:dyDescent="0.25">
      <c r="F4841"/>
      <c r="J4841"/>
    </row>
    <row r="4842" spans="6:10" x14ac:dyDescent="0.25">
      <c r="F4842"/>
      <c r="J4842"/>
    </row>
    <row r="4843" spans="6:10" x14ac:dyDescent="0.25">
      <c r="F4843"/>
      <c r="J4843"/>
    </row>
    <row r="4844" spans="6:10" x14ac:dyDescent="0.25">
      <c r="F4844"/>
      <c r="J4844"/>
    </row>
    <row r="4845" spans="6:10" x14ac:dyDescent="0.25">
      <c r="F4845"/>
      <c r="J4845"/>
    </row>
    <row r="4846" spans="6:10" x14ac:dyDescent="0.25">
      <c r="F4846"/>
      <c r="J4846"/>
    </row>
    <row r="4847" spans="6:10" x14ac:dyDescent="0.25">
      <c r="F4847"/>
      <c r="J4847"/>
    </row>
    <row r="4848" spans="6:10" x14ac:dyDescent="0.25">
      <c r="F4848"/>
      <c r="J4848"/>
    </row>
    <row r="4849" spans="6:10" x14ac:dyDescent="0.25">
      <c r="F4849"/>
      <c r="J4849"/>
    </row>
    <row r="4850" spans="6:10" x14ac:dyDescent="0.25">
      <c r="F4850"/>
      <c r="J4850"/>
    </row>
    <row r="4851" spans="6:10" x14ac:dyDescent="0.25">
      <c r="F4851"/>
      <c r="J4851"/>
    </row>
    <row r="4852" spans="6:10" x14ac:dyDescent="0.25">
      <c r="F4852"/>
      <c r="J4852"/>
    </row>
    <row r="4853" spans="6:10" x14ac:dyDescent="0.25">
      <c r="F4853"/>
      <c r="J4853"/>
    </row>
    <row r="4854" spans="6:10" x14ac:dyDescent="0.25">
      <c r="F4854"/>
      <c r="J4854"/>
    </row>
    <row r="4855" spans="6:10" x14ac:dyDescent="0.25">
      <c r="F4855"/>
      <c r="J4855"/>
    </row>
    <row r="4856" spans="6:10" x14ac:dyDescent="0.25">
      <c r="F4856"/>
      <c r="J4856"/>
    </row>
    <row r="4857" spans="6:10" x14ac:dyDescent="0.25">
      <c r="F4857"/>
      <c r="J4857"/>
    </row>
    <row r="4858" spans="6:10" x14ac:dyDescent="0.25">
      <c r="F4858"/>
      <c r="J4858"/>
    </row>
    <row r="4859" spans="6:10" x14ac:dyDescent="0.25">
      <c r="F4859"/>
      <c r="J4859"/>
    </row>
    <row r="4860" spans="6:10" x14ac:dyDescent="0.25">
      <c r="F4860"/>
      <c r="J4860"/>
    </row>
    <row r="4861" spans="6:10" x14ac:dyDescent="0.25">
      <c r="F4861"/>
      <c r="J4861"/>
    </row>
    <row r="4862" spans="6:10" x14ac:dyDescent="0.25">
      <c r="F4862"/>
      <c r="J4862"/>
    </row>
    <row r="4863" spans="6:10" x14ac:dyDescent="0.25">
      <c r="F4863"/>
      <c r="J4863"/>
    </row>
    <row r="4864" spans="6:10" x14ac:dyDescent="0.25">
      <c r="F4864"/>
      <c r="J4864"/>
    </row>
    <row r="4865" spans="6:10" x14ac:dyDescent="0.25">
      <c r="F4865"/>
      <c r="J4865"/>
    </row>
    <row r="4866" spans="6:10" x14ac:dyDescent="0.25">
      <c r="F4866"/>
      <c r="J4866"/>
    </row>
    <row r="4867" spans="6:10" x14ac:dyDescent="0.25">
      <c r="F4867"/>
      <c r="J4867"/>
    </row>
    <row r="4868" spans="6:10" x14ac:dyDescent="0.25">
      <c r="F4868"/>
      <c r="J4868"/>
    </row>
    <row r="4869" spans="6:10" x14ac:dyDescent="0.25">
      <c r="F4869"/>
      <c r="J4869"/>
    </row>
    <row r="4870" spans="6:10" x14ac:dyDescent="0.25">
      <c r="F4870"/>
      <c r="J4870"/>
    </row>
    <row r="4871" spans="6:10" x14ac:dyDescent="0.25">
      <c r="F4871"/>
      <c r="J4871"/>
    </row>
    <row r="4872" spans="6:10" x14ac:dyDescent="0.25">
      <c r="F4872"/>
      <c r="J4872"/>
    </row>
    <row r="4873" spans="6:10" x14ac:dyDescent="0.25">
      <c r="F4873"/>
      <c r="J4873"/>
    </row>
    <row r="4874" spans="6:10" x14ac:dyDescent="0.25">
      <c r="F4874"/>
      <c r="J4874"/>
    </row>
    <row r="4875" spans="6:10" x14ac:dyDescent="0.25">
      <c r="F4875"/>
      <c r="J4875"/>
    </row>
    <row r="4876" spans="6:10" x14ac:dyDescent="0.25">
      <c r="F4876"/>
      <c r="J4876"/>
    </row>
    <row r="4877" spans="6:10" x14ac:dyDescent="0.25">
      <c r="F4877"/>
      <c r="J4877"/>
    </row>
    <row r="4878" spans="6:10" x14ac:dyDescent="0.25">
      <c r="F4878"/>
      <c r="J4878"/>
    </row>
    <row r="4879" spans="6:10" x14ac:dyDescent="0.25">
      <c r="F4879"/>
      <c r="J4879"/>
    </row>
    <row r="4880" spans="6:10" x14ac:dyDescent="0.25">
      <c r="F4880"/>
      <c r="J4880"/>
    </row>
    <row r="4881" spans="6:10" x14ac:dyDescent="0.25">
      <c r="F4881"/>
      <c r="J4881"/>
    </row>
    <row r="4882" spans="6:10" x14ac:dyDescent="0.25">
      <c r="F4882"/>
      <c r="J4882"/>
    </row>
    <row r="4883" spans="6:10" x14ac:dyDescent="0.25">
      <c r="F4883"/>
      <c r="J4883"/>
    </row>
    <row r="4884" spans="6:10" x14ac:dyDescent="0.25">
      <c r="F4884"/>
      <c r="J4884"/>
    </row>
    <row r="4885" spans="6:10" x14ac:dyDescent="0.25">
      <c r="F4885"/>
      <c r="J4885"/>
    </row>
    <row r="4886" spans="6:10" x14ac:dyDescent="0.25">
      <c r="F4886"/>
      <c r="J4886"/>
    </row>
    <row r="4887" spans="6:10" x14ac:dyDescent="0.25">
      <c r="F4887"/>
      <c r="J4887"/>
    </row>
    <row r="4888" spans="6:10" x14ac:dyDescent="0.25">
      <c r="F4888"/>
      <c r="J4888"/>
    </row>
    <row r="4889" spans="6:10" x14ac:dyDescent="0.25">
      <c r="F4889"/>
      <c r="J4889"/>
    </row>
    <row r="4890" spans="6:10" x14ac:dyDescent="0.25">
      <c r="F4890"/>
      <c r="J4890"/>
    </row>
    <row r="4891" spans="6:10" x14ac:dyDescent="0.25">
      <c r="F4891"/>
      <c r="J4891"/>
    </row>
    <row r="4892" spans="6:10" x14ac:dyDescent="0.25">
      <c r="F4892"/>
      <c r="J4892"/>
    </row>
    <row r="4893" spans="6:10" x14ac:dyDescent="0.25">
      <c r="F4893"/>
      <c r="J4893"/>
    </row>
    <row r="4894" spans="6:10" x14ac:dyDescent="0.25">
      <c r="F4894"/>
      <c r="J4894"/>
    </row>
    <row r="4895" spans="6:10" x14ac:dyDescent="0.25">
      <c r="F4895"/>
      <c r="J4895"/>
    </row>
    <row r="4896" spans="6:10" x14ac:dyDescent="0.25">
      <c r="F4896"/>
      <c r="J4896"/>
    </row>
    <row r="4897" spans="6:10" x14ac:dyDescent="0.25">
      <c r="F4897"/>
      <c r="J4897"/>
    </row>
    <row r="4898" spans="6:10" x14ac:dyDescent="0.25">
      <c r="F4898"/>
      <c r="J4898"/>
    </row>
    <row r="4899" spans="6:10" x14ac:dyDescent="0.25">
      <c r="F4899"/>
      <c r="J4899"/>
    </row>
    <row r="4900" spans="6:10" x14ac:dyDescent="0.25">
      <c r="F4900"/>
      <c r="J4900"/>
    </row>
    <row r="4901" spans="6:10" x14ac:dyDescent="0.25">
      <c r="F4901"/>
      <c r="J4901"/>
    </row>
    <row r="4902" spans="6:10" x14ac:dyDescent="0.25">
      <c r="F4902"/>
      <c r="J4902"/>
    </row>
    <row r="4903" spans="6:10" x14ac:dyDescent="0.25">
      <c r="F4903"/>
      <c r="J4903"/>
    </row>
    <row r="4904" spans="6:10" x14ac:dyDescent="0.25">
      <c r="F4904"/>
      <c r="J4904"/>
    </row>
    <row r="4905" spans="6:10" x14ac:dyDescent="0.25">
      <c r="F4905"/>
      <c r="J4905"/>
    </row>
    <row r="4906" spans="6:10" x14ac:dyDescent="0.25">
      <c r="F4906"/>
      <c r="J4906"/>
    </row>
    <row r="4907" spans="6:10" x14ac:dyDescent="0.25">
      <c r="F4907"/>
      <c r="J4907"/>
    </row>
    <row r="4908" spans="6:10" x14ac:dyDescent="0.25">
      <c r="F4908"/>
      <c r="J4908"/>
    </row>
    <row r="4909" spans="6:10" x14ac:dyDescent="0.25">
      <c r="F4909"/>
      <c r="J4909"/>
    </row>
    <row r="4910" spans="6:10" x14ac:dyDescent="0.25">
      <c r="F4910"/>
      <c r="J4910"/>
    </row>
    <row r="4911" spans="6:10" x14ac:dyDescent="0.25">
      <c r="F4911"/>
      <c r="J4911"/>
    </row>
    <row r="4912" spans="6:10" x14ac:dyDescent="0.25">
      <c r="F4912"/>
      <c r="J4912"/>
    </row>
    <row r="4913" spans="6:10" x14ac:dyDescent="0.25">
      <c r="F4913"/>
      <c r="J4913"/>
    </row>
    <row r="4914" spans="6:10" x14ac:dyDescent="0.25">
      <c r="F4914"/>
      <c r="J4914"/>
    </row>
    <row r="4915" spans="6:10" x14ac:dyDescent="0.25">
      <c r="F4915"/>
      <c r="J4915"/>
    </row>
    <row r="4916" spans="6:10" x14ac:dyDescent="0.25">
      <c r="F4916"/>
      <c r="J4916"/>
    </row>
    <row r="4917" spans="6:10" x14ac:dyDescent="0.25">
      <c r="F4917"/>
      <c r="J4917"/>
    </row>
    <row r="4918" spans="6:10" x14ac:dyDescent="0.25">
      <c r="F4918"/>
      <c r="J4918"/>
    </row>
    <row r="4919" spans="6:10" x14ac:dyDescent="0.25">
      <c r="F4919"/>
      <c r="J4919"/>
    </row>
    <row r="4920" spans="6:10" x14ac:dyDescent="0.25">
      <c r="F4920"/>
      <c r="J4920"/>
    </row>
    <row r="4921" spans="6:10" x14ac:dyDescent="0.25">
      <c r="F4921"/>
      <c r="J4921"/>
    </row>
    <row r="4922" spans="6:10" x14ac:dyDescent="0.25">
      <c r="F4922"/>
      <c r="J4922"/>
    </row>
    <row r="4923" spans="6:10" x14ac:dyDescent="0.25">
      <c r="F4923"/>
      <c r="J4923"/>
    </row>
    <row r="4924" spans="6:10" x14ac:dyDescent="0.25">
      <c r="F4924"/>
      <c r="J4924"/>
    </row>
    <row r="4925" spans="6:10" x14ac:dyDescent="0.25">
      <c r="F4925"/>
      <c r="J4925"/>
    </row>
    <row r="4926" spans="6:10" x14ac:dyDescent="0.25">
      <c r="F4926"/>
      <c r="J4926"/>
    </row>
    <row r="4927" spans="6:10" x14ac:dyDescent="0.25">
      <c r="F4927"/>
      <c r="J4927"/>
    </row>
    <row r="4928" spans="6:10" x14ac:dyDescent="0.25">
      <c r="F4928"/>
      <c r="J4928"/>
    </row>
    <row r="4929" spans="6:10" x14ac:dyDescent="0.25">
      <c r="F4929"/>
      <c r="J4929"/>
    </row>
    <row r="4930" spans="6:10" x14ac:dyDescent="0.25">
      <c r="F4930"/>
      <c r="J4930"/>
    </row>
    <row r="4931" spans="6:10" x14ac:dyDescent="0.25">
      <c r="F4931"/>
      <c r="J4931"/>
    </row>
    <row r="4932" spans="6:10" x14ac:dyDescent="0.25">
      <c r="F4932"/>
      <c r="J4932"/>
    </row>
    <row r="4933" spans="6:10" x14ac:dyDescent="0.25">
      <c r="F4933"/>
      <c r="J4933"/>
    </row>
    <row r="4934" spans="6:10" x14ac:dyDescent="0.25">
      <c r="F4934"/>
      <c r="J4934"/>
    </row>
    <row r="4935" spans="6:10" x14ac:dyDescent="0.25">
      <c r="F4935"/>
      <c r="J4935"/>
    </row>
    <row r="4936" spans="6:10" x14ac:dyDescent="0.25">
      <c r="F4936"/>
      <c r="J4936"/>
    </row>
    <row r="4937" spans="6:10" x14ac:dyDescent="0.25">
      <c r="F4937"/>
      <c r="J4937"/>
    </row>
    <row r="4938" spans="6:10" x14ac:dyDescent="0.25">
      <c r="F4938"/>
      <c r="J4938"/>
    </row>
    <row r="4939" spans="6:10" x14ac:dyDescent="0.25">
      <c r="F4939"/>
      <c r="J4939"/>
    </row>
    <row r="4940" spans="6:10" x14ac:dyDescent="0.25">
      <c r="F4940"/>
      <c r="J4940"/>
    </row>
    <row r="4941" spans="6:10" x14ac:dyDescent="0.25">
      <c r="F4941"/>
      <c r="J4941"/>
    </row>
    <row r="4942" spans="6:10" x14ac:dyDescent="0.25">
      <c r="F4942"/>
      <c r="J4942"/>
    </row>
    <row r="4943" spans="6:10" x14ac:dyDescent="0.25">
      <c r="F4943"/>
      <c r="J4943"/>
    </row>
    <row r="4944" spans="6:10" x14ac:dyDescent="0.25">
      <c r="F4944"/>
      <c r="J4944"/>
    </row>
    <row r="4945" spans="6:10" x14ac:dyDescent="0.25">
      <c r="F4945"/>
      <c r="J4945"/>
    </row>
    <row r="4946" spans="6:10" x14ac:dyDescent="0.25">
      <c r="F4946"/>
      <c r="J4946"/>
    </row>
    <row r="4947" spans="6:10" x14ac:dyDescent="0.25">
      <c r="F4947"/>
      <c r="J4947"/>
    </row>
    <row r="4948" spans="6:10" x14ac:dyDescent="0.25">
      <c r="F4948"/>
      <c r="J4948"/>
    </row>
    <row r="4949" spans="6:10" x14ac:dyDescent="0.25">
      <c r="F4949"/>
      <c r="J4949"/>
    </row>
    <row r="4950" spans="6:10" x14ac:dyDescent="0.25">
      <c r="F4950"/>
      <c r="J4950"/>
    </row>
    <row r="4951" spans="6:10" x14ac:dyDescent="0.25">
      <c r="F4951"/>
      <c r="J4951"/>
    </row>
    <row r="4952" spans="6:10" x14ac:dyDescent="0.25">
      <c r="F4952"/>
      <c r="J4952"/>
    </row>
    <row r="4953" spans="6:10" x14ac:dyDescent="0.25">
      <c r="F4953"/>
      <c r="J4953"/>
    </row>
    <row r="4954" spans="6:10" x14ac:dyDescent="0.25">
      <c r="F4954"/>
      <c r="J4954"/>
    </row>
    <row r="4955" spans="6:10" x14ac:dyDescent="0.25">
      <c r="F4955"/>
      <c r="J4955"/>
    </row>
    <row r="4956" spans="6:10" x14ac:dyDescent="0.25">
      <c r="F4956"/>
      <c r="J4956"/>
    </row>
    <row r="4957" spans="6:10" x14ac:dyDescent="0.25">
      <c r="F4957"/>
      <c r="J4957"/>
    </row>
    <row r="4958" spans="6:10" x14ac:dyDescent="0.25">
      <c r="F4958"/>
      <c r="J4958"/>
    </row>
    <row r="4959" spans="6:10" x14ac:dyDescent="0.25">
      <c r="F4959"/>
      <c r="J4959"/>
    </row>
    <row r="4960" spans="6:10" x14ac:dyDescent="0.25">
      <c r="F4960"/>
      <c r="J4960"/>
    </row>
    <row r="4961" spans="6:10" x14ac:dyDescent="0.25">
      <c r="F4961"/>
      <c r="J4961"/>
    </row>
    <row r="4962" spans="6:10" x14ac:dyDescent="0.25">
      <c r="F4962"/>
      <c r="J4962"/>
    </row>
    <row r="4963" spans="6:10" x14ac:dyDescent="0.25">
      <c r="F4963"/>
      <c r="J4963"/>
    </row>
    <row r="4964" spans="6:10" x14ac:dyDescent="0.25">
      <c r="F4964"/>
      <c r="J4964"/>
    </row>
    <row r="4965" spans="6:10" x14ac:dyDescent="0.25">
      <c r="F4965"/>
      <c r="J4965"/>
    </row>
    <row r="4966" spans="6:10" x14ac:dyDescent="0.25">
      <c r="F4966"/>
      <c r="J4966"/>
    </row>
    <row r="4967" spans="6:10" x14ac:dyDescent="0.25">
      <c r="F4967"/>
      <c r="J4967"/>
    </row>
    <row r="4968" spans="6:10" x14ac:dyDescent="0.25">
      <c r="F4968"/>
      <c r="J4968"/>
    </row>
    <row r="4969" spans="6:10" x14ac:dyDescent="0.25">
      <c r="F4969"/>
      <c r="J4969"/>
    </row>
    <row r="4970" spans="6:10" x14ac:dyDescent="0.25">
      <c r="F4970"/>
      <c r="J4970"/>
    </row>
    <row r="4971" spans="6:10" x14ac:dyDescent="0.25">
      <c r="F4971"/>
      <c r="J4971"/>
    </row>
    <row r="4972" spans="6:10" x14ac:dyDescent="0.25">
      <c r="F4972"/>
      <c r="J4972"/>
    </row>
    <row r="4973" spans="6:10" x14ac:dyDescent="0.25">
      <c r="F4973"/>
      <c r="J4973"/>
    </row>
    <row r="4974" spans="6:10" x14ac:dyDescent="0.25">
      <c r="F4974"/>
      <c r="J4974"/>
    </row>
    <row r="4975" spans="6:10" x14ac:dyDescent="0.25">
      <c r="F4975"/>
      <c r="J4975"/>
    </row>
    <row r="4976" spans="6:10" x14ac:dyDescent="0.25">
      <c r="F4976"/>
      <c r="J4976"/>
    </row>
    <row r="4977" spans="6:10" x14ac:dyDescent="0.25">
      <c r="F4977"/>
      <c r="J4977"/>
    </row>
    <row r="4978" spans="6:10" x14ac:dyDescent="0.25">
      <c r="F4978"/>
      <c r="J4978"/>
    </row>
    <row r="4979" spans="6:10" x14ac:dyDescent="0.25">
      <c r="F4979"/>
      <c r="J4979"/>
    </row>
    <row r="4980" spans="6:10" x14ac:dyDescent="0.25">
      <c r="F4980"/>
      <c r="J4980"/>
    </row>
    <row r="4981" spans="6:10" x14ac:dyDescent="0.25">
      <c r="F4981"/>
      <c r="J4981"/>
    </row>
    <row r="4982" spans="6:10" x14ac:dyDescent="0.25">
      <c r="F4982"/>
      <c r="J4982"/>
    </row>
    <row r="4983" spans="6:10" x14ac:dyDescent="0.25">
      <c r="F4983"/>
      <c r="J4983"/>
    </row>
    <row r="4984" spans="6:10" x14ac:dyDescent="0.25">
      <c r="F4984"/>
      <c r="J4984"/>
    </row>
    <row r="4985" spans="6:10" x14ac:dyDescent="0.25">
      <c r="F4985"/>
      <c r="J4985"/>
    </row>
    <row r="4986" spans="6:10" x14ac:dyDescent="0.25">
      <c r="F4986"/>
      <c r="J4986"/>
    </row>
    <row r="4987" spans="6:10" x14ac:dyDescent="0.25">
      <c r="F4987"/>
      <c r="J4987"/>
    </row>
    <row r="4988" spans="6:10" x14ac:dyDescent="0.25">
      <c r="F4988"/>
      <c r="J4988"/>
    </row>
    <row r="4989" spans="6:10" x14ac:dyDescent="0.25">
      <c r="F4989"/>
      <c r="J4989"/>
    </row>
    <row r="4990" spans="6:10" x14ac:dyDescent="0.25">
      <c r="F4990"/>
      <c r="J4990"/>
    </row>
    <row r="4991" spans="6:10" x14ac:dyDescent="0.25">
      <c r="F4991"/>
      <c r="J4991"/>
    </row>
    <row r="4992" spans="6:10" x14ac:dyDescent="0.25">
      <c r="F4992"/>
      <c r="J4992"/>
    </row>
    <row r="4993" spans="6:10" x14ac:dyDescent="0.25">
      <c r="F4993"/>
      <c r="J4993"/>
    </row>
    <row r="4994" spans="6:10" x14ac:dyDescent="0.25">
      <c r="F4994"/>
      <c r="J4994"/>
    </row>
    <row r="4995" spans="6:10" x14ac:dyDescent="0.25">
      <c r="F4995"/>
      <c r="J4995"/>
    </row>
    <row r="4996" spans="6:10" x14ac:dyDescent="0.25">
      <c r="F4996"/>
      <c r="J4996"/>
    </row>
    <row r="4997" spans="6:10" x14ac:dyDescent="0.25">
      <c r="F4997"/>
      <c r="J4997"/>
    </row>
    <row r="4998" spans="6:10" x14ac:dyDescent="0.25">
      <c r="F4998"/>
      <c r="J4998"/>
    </row>
    <row r="4999" spans="6:10" x14ac:dyDescent="0.25">
      <c r="F4999"/>
      <c r="J4999"/>
    </row>
    <row r="5000" spans="6:10" x14ac:dyDescent="0.25">
      <c r="F5000"/>
      <c r="J5000"/>
    </row>
    <row r="5001" spans="6:10" x14ac:dyDescent="0.25">
      <c r="F5001"/>
      <c r="J5001"/>
    </row>
    <row r="5002" spans="6:10" x14ac:dyDescent="0.25">
      <c r="F5002"/>
      <c r="J5002"/>
    </row>
    <row r="5003" spans="6:10" x14ac:dyDescent="0.25">
      <c r="F5003"/>
      <c r="J5003"/>
    </row>
    <row r="5004" spans="6:10" x14ac:dyDescent="0.25">
      <c r="F5004"/>
      <c r="J5004"/>
    </row>
    <row r="5005" spans="6:10" x14ac:dyDescent="0.25">
      <c r="F5005"/>
      <c r="J5005"/>
    </row>
    <row r="5006" spans="6:10" x14ac:dyDescent="0.25">
      <c r="F5006"/>
      <c r="J5006"/>
    </row>
    <row r="5007" spans="6:10" x14ac:dyDescent="0.25">
      <c r="F5007"/>
      <c r="J5007"/>
    </row>
    <row r="5008" spans="6:10" x14ac:dyDescent="0.25">
      <c r="F5008"/>
      <c r="J5008"/>
    </row>
    <row r="5009" spans="6:10" x14ac:dyDescent="0.25">
      <c r="F5009"/>
      <c r="J5009"/>
    </row>
    <row r="5010" spans="6:10" x14ac:dyDescent="0.25">
      <c r="F5010"/>
      <c r="J5010"/>
    </row>
    <row r="5011" spans="6:10" x14ac:dyDescent="0.25">
      <c r="F5011"/>
      <c r="J5011"/>
    </row>
    <row r="5012" spans="6:10" x14ac:dyDescent="0.25">
      <c r="F5012"/>
      <c r="J5012"/>
    </row>
    <row r="5013" spans="6:10" x14ac:dyDescent="0.25">
      <c r="F5013"/>
      <c r="J5013"/>
    </row>
    <row r="5014" spans="6:10" x14ac:dyDescent="0.25">
      <c r="F5014"/>
      <c r="J5014"/>
    </row>
    <row r="5015" spans="6:10" x14ac:dyDescent="0.25">
      <c r="F5015"/>
      <c r="J5015"/>
    </row>
    <row r="5016" spans="6:10" x14ac:dyDescent="0.25">
      <c r="F5016"/>
      <c r="J5016"/>
    </row>
    <row r="5017" spans="6:10" x14ac:dyDescent="0.25">
      <c r="F5017"/>
      <c r="J5017"/>
    </row>
    <row r="5018" spans="6:10" x14ac:dyDescent="0.25">
      <c r="F5018"/>
      <c r="J5018"/>
    </row>
    <row r="5019" spans="6:10" x14ac:dyDescent="0.25">
      <c r="F5019"/>
      <c r="J5019"/>
    </row>
    <row r="5020" spans="6:10" x14ac:dyDescent="0.25">
      <c r="F5020"/>
      <c r="J5020"/>
    </row>
    <row r="5021" spans="6:10" x14ac:dyDescent="0.25">
      <c r="F5021"/>
      <c r="J5021"/>
    </row>
    <row r="5022" spans="6:10" x14ac:dyDescent="0.25">
      <c r="F5022"/>
      <c r="J5022"/>
    </row>
    <row r="5023" spans="6:10" x14ac:dyDescent="0.25">
      <c r="F5023"/>
      <c r="J5023"/>
    </row>
    <row r="5024" spans="6:10" x14ac:dyDescent="0.25">
      <c r="F5024"/>
      <c r="J5024"/>
    </row>
    <row r="5025" spans="6:10" x14ac:dyDescent="0.25">
      <c r="F5025"/>
      <c r="J5025"/>
    </row>
    <row r="5026" spans="6:10" x14ac:dyDescent="0.25">
      <c r="F5026"/>
      <c r="J5026"/>
    </row>
    <row r="5027" spans="6:10" x14ac:dyDescent="0.25">
      <c r="F5027"/>
      <c r="J5027"/>
    </row>
    <row r="5028" spans="6:10" x14ac:dyDescent="0.25">
      <c r="F5028"/>
      <c r="J5028"/>
    </row>
    <row r="5029" spans="6:10" x14ac:dyDescent="0.25">
      <c r="F5029"/>
      <c r="J5029"/>
    </row>
    <row r="5030" spans="6:10" x14ac:dyDescent="0.25">
      <c r="F5030"/>
      <c r="J5030"/>
    </row>
    <row r="5031" spans="6:10" x14ac:dyDescent="0.25">
      <c r="F5031"/>
      <c r="J5031"/>
    </row>
    <row r="5032" spans="6:10" x14ac:dyDescent="0.25">
      <c r="F5032"/>
      <c r="J5032"/>
    </row>
    <row r="5033" spans="6:10" x14ac:dyDescent="0.25">
      <c r="F5033"/>
      <c r="J5033"/>
    </row>
    <row r="5034" spans="6:10" x14ac:dyDescent="0.25">
      <c r="F5034"/>
      <c r="J5034"/>
    </row>
    <row r="5035" spans="6:10" x14ac:dyDescent="0.25">
      <c r="F5035"/>
      <c r="J5035"/>
    </row>
    <row r="5036" spans="6:10" x14ac:dyDescent="0.25">
      <c r="F5036"/>
      <c r="J5036"/>
    </row>
    <row r="5037" spans="6:10" x14ac:dyDescent="0.25">
      <c r="F5037"/>
      <c r="J5037"/>
    </row>
    <row r="5038" spans="6:10" x14ac:dyDescent="0.25">
      <c r="F5038"/>
      <c r="J5038"/>
    </row>
    <row r="5039" spans="6:10" x14ac:dyDescent="0.25">
      <c r="F5039"/>
      <c r="J5039"/>
    </row>
    <row r="5040" spans="6:10" x14ac:dyDescent="0.25">
      <c r="F5040"/>
      <c r="J5040"/>
    </row>
    <row r="5041" spans="6:10" x14ac:dyDescent="0.25">
      <c r="F5041"/>
      <c r="J5041"/>
    </row>
    <row r="5042" spans="6:10" x14ac:dyDescent="0.25">
      <c r="F5042"/>
      <c r="J5042"/>
    </row>
    <row r="5043" spans="6:10" x14ac:dyDescent="0.25">
      <c r="F5043"/>
      <c r="J5043"/>
    </row>
    <row r="5044" spans="6:10" x14ac:dyDescent="0.25">
      <c r="F5044"/>
      <c r="J5044"/>
    </row>
    <row r="5045" spans="6:10" x14ac:dyDescent="0.25">
      <c r="F5045"/>
      <c r="J5045"/>
    </row>
    <row r="5046" spans="6:10" x14ac:dyDescent="0.25">
      <c r="F5046"/>
      <c r="J5046"/>
    </row>
    <row r="5047" spans="6:10" x14ac:dyDescent="0.25">
      <c r="F5047"/>
      <c r="J5047"/>
    </row>
    <row r="5048" spans="6:10" x14ac:dyDescent="0.25">
      <c r="F5048"/>
      <c r="J5048"/>
    </row>
    <row r="5049" spans="6:10" x14ac:dyDescent="0.25">
      <c r="F5049"/>
      <c r="J5049"/>
    </row>
    <row r="5050" spans="6:10" x14ac:dyDescent="0.25">
      <c r="F5050"/>
      <c r="J5050"/>
    </row>
    <row r="5051" spans="6:10" x14ac:dyDescent="0.25">
      <c r="F5051"/>
      <c r="J5051"/>
    </row>
    <row r="5052" spans="6:10" x14ac:dyDescent="0.25">
      <c r="F5052"/>
      <c r="J5052"/>
    </row>
    <row r="5053" spans="6:10" x14ac:dyDescent="0.25">
      <c r="F5053"/>
      <c r="J5053"/>
    </row>
    <row r="5054" spans="6:10" x14ac:dyDescent="0.25">
      <c r="F5054"/>
      <c r="J5054"/>
    </row>
    <row r="5055" spans="6:10" x14ac:dyDescent="0.25">
      <c r="F5055"/>
      <c r="J5055"/>
    </row>
    <row r="5056" spans="6:10" x14ac:dyDescent="0.25">
      <c r="F5056"/>
      <c r="J5056"/>
    </row>
    <row r="5057" spans="6:10" x14ac:dyDescent="0.25">
      <c r="F5057"/>
      <c r="J5057"/>
    </row>
    <row r="5058" spans="6:10" x14ac:dyDescent="0.25">
      <c r="F5058"/>
      <c r="J5058"/>
    </row>
    <row r="5059" spans="6:10" x14ac:dyDescent="0.25">
      <c r="F5059"/>
      <c r="J5059"/>
    </row>
    <row r="5060" spans="6:10" x14ac:dyDescent="0.25">
      <c r="F5060"/>
      <c r="J5060"/>
    </row>
    <row r="5061" spans="6:10" x14ac:dyDescent="0.25">
      <c r="F5061"/>
      <c r="J5061"/>
    </row>
    <row r="5062" spans="6:10" x14ac:dyDescent="0.25">
      <c r="F5062"/>
      <c r="J5062"/>
    </row>
    <row r="5063" spans="6:10" x14ac:dyDescent="0.25">
      <c r="F5063"/>
      <c r="J5063"/>
    </row>
    <row r="5064" spans="6:10" x14ac:dyDescent="0.25">
      <c r="F5064"/>
      <c r="J5064"/>
    </row>
    <row r="5065" spans="6:10" x14ac:dyDescent="0.25">
      <c r="F5065"/>
      <c r="J5065"/>
    </row>
    <row r="5066" spans="6:10" x14ac:dyDescent="0.25">
      <c r="F5066"/>
      <c r="J5066"/>
    </row>
    <row r="5067" spans="6:10" x14ac:dyDescent="0.25">
      <c r="F5067"/>
      <c r="J5067"/>
    </row>
    <row r="5068" spans="6:10" x14ac:dyDescent="0.25">
      <c r="F5068"/>
      <c r="J5068"/>
    </row>
    <row r="5069" spans="6:10" x14ac:dyDescent="0.25">
      <c r="F5069"/>
      <c r="J5069"/>
    </row>
    <row r="5070" spans="6:10" x14ac:dyDescent="0.25">
      <c r="F5070"/>
      <c r="J5070"/>
    </row>
    <row r="5071" spans="6:10" x14ac:dyDescent="0.25">
      <c r="F5071"/>
      <c r="J5071"/>
    </row>
    <row r="5072" spans="6:10" x14ac:dyDescent="0.25">
      <c r="F5072"/>
      <c r="J5072"/>
    </row>
    <row r="5073" spans="6:10" x14ac:dyDescent="0.25">
      <c r="F5073"/>
      <c r="J5073"/>
    </row>
    <row r="5074" spans="6:10" x14ac:dyDescent="0.25">
      <c r="F5074"/>
      <c r="J5074"/>
    </row>
    <row r="5075" spans="6:10" x14ac:dyDescent="0.25">
      <c r="F5075"/>
      <c r="J5075"/>
    </row>
    <row r="5076" spans="6:10" x14ac:dyDescent="0.25">
      <c r="F5076"/>
      <c r="J5076"/>
    </row>
    <row r="5077" spans="6:10" x14ac:dyDescent="0.25">
      <c r="F5077"/>
      <c r="J5077"/>
    </row>
    <row r="5078" spans="6:10" x14ac:dyDescent="0.25">
      <c r="F5078"/>
      <c r="J5078"/>
    </row>
    <row r="5079" spans="6:10" x14ac:dyDescent="0.25">
      <c r="F5079"/>
      <c r="J5079"/>
    </row>
    <row r="5080" spans="6:10" x14ac:dyDescent="0.25">
      <c r="F5080"/>
      <c r="J5080"/>
    </row>
    <row r="5081" spans="6:10" x14ac:dyDescent="0.25">
      <c r="F5081"/>
      <c r="J5081"/>
    </row>
    <row r="5082" spans="6:10" x14ac:dyDescent="0.25">
      <c r="F5082"/>
      <c r="J5082"/>
    </row>
    <row r="5083" spans="6:10" x14ac:dyDescent="0.25">
      <c r="F5083"/>
      <c r="J5083"/>
    </row>
    <row r="5084" spans="6:10" x14ac:dyDescent="0.25">
      <c r="F5084"/>
      <c r="J5084"/>
    </row>
    <row r="5085" spans="6:10" x14ac:dyDescent="0.25">
      <c r="F5085"/>
      <c r="J5085"/>
    </row>
    <row r="5086" spans="6:10" x14ac:dyDescent="0.25">
      <c r="F5086"/>
      <c r="J5086"/>
    </row>
    <row r="5087" spans="6:10" x14ac:dyDescent="0.25">
      <c r="F5087"/>
      <c r="J5087"/>
    </row>
    <row r="5088" spans="6:10" x14ac:dyDescent="0.25">
      <c r="F5088"/>
      <c r="J5088"/>
    </row>
    <row r="5089" spans="6:10" x14ac:dyDescent="0.25">
      <c r="F5089"/>
      <c r="J5089"/>
    </row>
    <row r="5090" spans="6:10" x14ac:dyDescent="0.25">
      <c r="F5090"/>
      <c r="J5090"/>
    </row>
    <row r="5091" spans="6:10" x14ac:dyDescent="0.25">
      <c r="F5091"/>
      <c r="J5091"/>
    </row>
    <row r="5092" spans="6:10" x14ac:dyDescent="0.25">
      <c r="F5092"/>
      <c r="J5092"/>
    </row>
    <row r="5093" spans="6:10" x14ac:dyDescent="0.25">
      <c r="F5093"/>
      <c r="J5093"/>
    </row>
    <row r="5094" spans="6:10" x14ac:dyDescent="0.25">
      <c r="F5094"/>
      <c r="J5094"/>
    </row>
    <row r="5095" spans="6:10" x14ac:dyDescent="0.25">
      <c r="F5095"/>
      <c r="J5095"/>
    </row>
    <row r="5096" spans="6:10" x14ac:dyDescent="0.25">
      <c r="F5096"/>
      <c r="J5096"/>
    </row>
    <row r="5097" spans="6:10" x14ac:dyDescent="0.25">
      <c r="F5097"/>
      <c r="J5097"/>
    </row>
    <row r="5098" spans="6:10" x14ac:dyDescent="0.25">
      <c r="F5098"/>
      <c r="J5098"/>
    </row>
    <row r="5099" spans="6:10" x14ac:dyDescent="0.25">
      <c r="F5099"/>
      <c r="J5099"/>
    </row>
    <row r="5100" spans="6:10" x14ac:dyDescent="0.25">
      <c r="F5100"/>
      <c r="J5100"/>
    </row>
    <row r="5101" spans="6:10" x14ac:dyDescent="0.25">
      <c r="F5101"/>
      <c r="J5101"/>
    </row>
    <row r="5102" spans="6:10" x14ac:dyDescent="0.25">
      <c r="F5102"/>
      <c r="J5102"/>
    </row>
    <row r="5103" spans="6:10" x14ac:dyDescent="0.25">
      <c r="F5103"/>
      <c r="J5103"/>
    </row>
    <row r="5104" spans="6:10" x14ac:dyDescent="0.25">
      <c r="F5104"/>
      <c r="J5104"/>
    </row>
    <row r="5105" spans="6:10" x14ac:dyDescent="0.25">
      <c r="F5105"/>
      <c r="J5105"/>
    </row>
    <row r="5106" spans="6:10" x14ac:dyDescent="0.25">
      <c r="F5106"/>
      <c r="J5106"/>
    </row>
    <row r="5107" spans="6:10" x14ac:dyDescent="0.25">
      <c r="F5107"/>
      <c r="J5107"/>
    </row>
    <row r="5108" spans="6:10" x14ac:dyDescent="0.25">
      <c r="F5108"/>
      <c r="J5108"/>
    </row>
    <row r="5109" spans="6:10" x14ac:dyDescent="0.25">
      <c r="F5109"/>
      <c r="J5109"/>
    </row>
    <row r="5110" spans="6:10" x14ac:dyDescent="0.25">
      <c r="F5110"/>
      <c r="J5110"/>
    </row>
    <row r="5111" spans="6:10" x14ac:dyDescent="0.25">
      <c r="F5111"/>
      <c r="J5111"/>
    </row>
    <row r="5112" spans="6:10" x14ac:dyDescent="0.25">
      <c r="F5112"/>
      <c r="J5112"/>
    </row>
    <row r="5113" spans="6:10" x14ac:dyDescent="0.25">
      <c r="F5113"/>
      <c r="J5113"/>
    </row>
    <row r="5114" spans="6:10" x14ac:dyDescent="0.25">
      <c r="F5114"/>
      <c r="J5114"/>
    </row>
    <row r="5115" spans="6:10" x14ac:dyDescent="0.25">
      <c r="F5115"/>
      <c r="J5115"/>
    </row>
    <row r="5116" spans="6:10" x14ac:dyDescent="0.25">
      <c r="F5116"/>
      <c r="J5116"/>
    </row>
    <row r="5117" spans="6:10" x14ac:dyDescent="0.25">
      <c r="F5117"/>
      <c r="J5117"/>
    </row>
    <row r="5118" spans="6:10" x14ac:dyDescent="0.25">
      <c r="F5118"/>
      <c r="J5118"/>
    </row>
    <row r="5119" spans="6:10" x14ac:dyDescent="0.25">
      <c r="F5119"/>
      <c r="J5119"/>
    </row>
    <row r="5120" spans="6:10" x14ac:dyDescent="0.25">
      <c r="F5120"/>
      <c r="J5120"/>
    </row>
    <row r="5121" spans="6:10" x14ac:dyDescent="0.25">
      <c r="F5121"/>
      <c r="J5121"/>
    </row>
    <row r="5122" spans="6:10" x14ac:dyDescent="0.25">
      <c r="F5122"/>
      <c r="J5122"/>
    </row>
    <row r="5123" spans="6:10" x14ac:dyDescent="0.25">
      <c r="F5123"/>
      <c r="J5123"/>
    </row>
    <row r="5124" spans="6:10" x14ac:dyDescent="0.25">
      <c r="F5124"/>
      <c r="J5124"/>
    </row>
    <row r="5125" spans="6:10" x14ac:dyDescent="0.25">
      <c r="F5125"/>
      <c r="J5125"/>
    </row>
    <row r="5126" spans="6:10" x14ac:dyDescent="0.25">
      <c r="F5126"/>
      <c r="J5126"/>
    </row>
    <row r="5127" spans="6:10" x14ac:dyDescent="0.25">
      <c r="F5127"/>
      <c r="J5127"/>
    </row>
    <row r="5128" spans="6:10" x14ac:dyDescent="0.25">
      <c r="F5128"/>
      <c r="J5128"/>
    </row>
    <row r="5129" spans="6:10" x14ac:dyDescent="0.25">
      <c r="F5129"/>
      <c r="J5129"/>
    </row>
    <row r="5130" spans="6:10" x14ac:dyDescent="0.25">
      <c r="F5130"/>
      <c r="J5130"/>
    </row>
    <row r="5131" spans="6:10" x14ac:dyDescent="0.25">
      <c r="F5131"/>
      <c r="J5131"/>
    </row>
    <row r="5132" spans="6:10" x14ac:dyDescent="0.25">
      <c r="F5132"/>
      <c r="J5132"/>
    </row>
    <row r="5133" spans="6:10" x14ac:dyDescent="0.25">
      <c r="F5133"/>
      <c r="J5133"/>
    </row>
    <row r="5134" spans="6:10" x14ac:dyDescent="0.25">
      <c r="F5134"/>
      <c r="J5134"/>
    </row>
    <row r="5135" spans="6:10" x14ac:dyDescent="0.25">
      <c r="F5135"/>
      <c r="J5135"/>
    </row>
    <row r="5136" spans="6:10" x14ac:dyDescent="0.25">
      <c r="F5136"/>
      <c r="J5136"/>
    </row>
    <row r="5137" spans="6:10" x14ac:dyDescent="0.25">
      <c r="F5137"/>
      <c r="J5137"/>
    </row>
    <row r="5138" spans="6:10" x14ac:dyDescent="0.25">
      <c r="F5138"/>
      <c r="J5138"/>
    </row>
    <row r="5139" spans="6:10" x14ac:dyDescent="0.25">
      <c r="F5139"/>
      <c r="J5139"/>
    </row>
    <row r="5140" spans="6:10" x14ac:dyDescent="0.25">
      <c r="F5140"/>
      <c r="J5140"/>
    </row>
    <row r="5141" spans="6:10" x14ac:dyDescent="0.25">
      <c r="F5141"/>
      <c r="J5141"/>
    </row>
    <row r="5142" spans="6:10" x14ac:dyDescent="0.25">
      <c r="F5142"/>
      <c r="J5142"/>
    </row>
    <row r="5143" spans="6:10" x14ac:dyDescent="0.25">
      <c r="F5143"/>
      <c r="J5143"/>
    </row>
    <row r="5144" spans="6:10" x14ac:dyDescent="0.25">
      <c r="F5144"/>
      <c r="J5144"/>
    </row>
    <row r="5145" spans="6:10" x14ac:dyDescent="0.25">
      <c r="F5145"/>
      <c r="J5145"/>
    </row>
    <row r="5146" spans="6:10" x14ac:dyDescent="0.25">
      <c r="F5146"/>
      <c r="J5146"/>
    </row>
    <row r="5147" spans="6:10" x14ac:dyDescent="0.25">
      <c r="F5147"/>
      <c r="J5147"/>
    </row>
    <row r="5148" spans="6:10" x14ac:dyDescent="0.25">
      <c r="F5148"/>
      <c r="J5148"/>
    </row>
    <row r="5149" spans="6:10" x14ac:dyDescent="0.25">
      <c r="F5149"/>
      <c r="J5149"/>
    </row>
    <row r="5150" spans="6:10" x14ac:dyDescent="0.25">
      <c r="F5150"/>
      <c r="J5150"/>
    </row>
    <row r="5151" spans="6:10" x14ac:dyDescent="0.25">
      <c r="F5151"/>
      <c r="J5151"/>
    </row>
    <row r="5152" spans="6:10" x14ac:dyDescent="0.25">
      <c r="F5152"/>
      <c r="J5152"/>
    </row>
    <row r="5153" spans="6:10" x14ac:dyDescent="0.25">
      <c r="F5153"/>
      <c r="J5153"/>
    </row>
    <row r="5154" spans="6:10" x14ac:dyDescent="0.25">
      <c r="F5154"/>
      <c r="J5154"/>
    </row>
    <row r="5155" spans="6:10" x14ac:dyDescent="0.25">
      <c r="F5155"/>
      <c r="J5155"/>
    </row>
    <row r="5156" spans="6:10" x14ac:dyDescent="0.25">
      <c r="F5156"/>
      <c r="J5156"/>
    </row>
    <row r="5157" spans="6:10" x14ac:dyDescent="0.25">
      <c r="F5157"/>
      <c r="J5157"/>
    </row>
    <row r="5158" spans="6:10" x14ac:dyDescent="0.25">
      <c r="F5158"/>
      <c r="J5158"/>
    </row>
    <row r="5159" spans="6:10" x14ac:dyDescent="0.25">
      <c r="F5159"/>
      <c r="J5159"/>
    </row>
    <row r="5160" spans="6:10" x14ac:dyDescent="0.25">
      <c r="F5160"/>
      <c r="J5160"/>
    </row>
    <row r="5161" spans="6:10" x14ac:dyDescent="0.25">
      <c r="F5161"/>
      <c r="J5161"/>
    </row>
    <row r="5162" spans="6:10" x14ac:dyDescent="0.25">
      <c r="F5162"/>
      <c r="J5162"/>
    </row>
    <row r="5163" spans="6:10" x14ac:dyDescent="0.25">
      <c r="F5163"/>
      <c r="J5163"/>
    </row>
    <row r="5164" spans="6:10" x14ac:dyDescent="0.25">
      <c r="F5164"/>
      <c r="J5164"/>
    </row>
    <row r="5165" spans="6:10" x14ac:dyDescent="0.25">
      <c r="F5165"/>
      <c r="J5165"/>
    </row>
    <row r="5166" spans="6:10" x14ac:dyDescent="0.25">
      <c r="F5166"/>
      <c r="J5166"/>
    </row>
    <row r="5167" spans="6:10" x14ac:dyDescent="0.25">
      <c r="F5167"/>
      <c r="J5167"/>
    </row>
    <row r="5168" spans="6:10" x14ac:dyDescent="0.25">
      <c r="F5168"/>
      <c r="J5168"/>
    </row>
    <row r="5169" spans="6:10" x14ac:dyDescent="0.25">
      <c r="F5169"/>
      <c r="J5169"/>
    </row>
    <row r="5170" spans="6:10" x14ac:dyDescent="0.25">
      <c r="F5170"/>
      <c r="J5170"/>
    </row>
    <row r="5171" spans="6:10" x14ac:dyDescent="0.25">
      <c r="F5171"/>
      <c r="J5171"/>
    </row>
    <row r="5172" spans="6:10" x14ac:dyDescent="0.25">
      <c r="F5172"/>
      <c r="J5172"/>
    </row>
    <row r="5173" spans="6:10" x14ac:dyDescent="0.25">
      <c r="F5173"/>
      <c r="J5173"/>
    </row>
    <row r="5174" spans="6:10" x14ac:dyDescent="0.25">
      <c r="F5174"/>
      <c r="J5174"/>
    </row>
    <row r="5175" spans="6:10" x14ac:dyDescent="0.25">
      <c r="F5175"/>
      <c r="J5175"/>
    </row>
    <row r="5176" spans="6:10" x14ac:dyDescent="0.25">
      <c r="F5176"/>
      <c r="J5176"/>
    </row>
    <row r="5177" spans="6:10" x14ac:dyDescent="0.25">
      <c r="F5177"/>
      <c r="J5177"/>
    </row>
    <row r="5178" spans="6:10" x14ac:dyDescent="0.25">
      <c r="F5178"/>
      <c r="J5178"/>
    </row>
    <row r="5179" spans="6:10" x14ac:dyDescent="0.25">
      <c r="F5179"/>
      <c r="J5179"/>
    </row>
    <row r="5180" spans="6:10" x14ac:dyDescent="0.25">
      <c r="F5180"/>
      <c r="J5180"/>
    </row>
    <row r="5181" spans="6:10" x14ac:dyDescent="0.25">
      <c r="F5181"/>
      <c r="J5181"/>
    </row>
    <row r="5182" spans="6:10" x14ac:dyDescent="0.25">
      <c r="F5182"/>
      <c r="J5182"/>
    </row>
    <row r="5183" spans="6:10" x14ac:dyDescent="0.25">
      <c r="F5183"/>
      <c r="J5183"/>
    </row>
    <row r="5184" spans="6:10" x14ac:dyDescent="0.25">
      <c r="F5184"/>
      <c r="J5184"/>
    </row>
    <row r="5185" spans="6:10" x14ac:dyDescent="0.25">
      <c r="F5185"/>
      <c r="J5185"/>
    </row>
    <row r="5186" spans="6:10" x14ac:dyDescent="0.25">
      <c r="F5186"/>
      <c r="J5186"/>
    </row>
    <row r="5187" spans="6:10" x14ac:dyDescent="0.25">
      <c r="F5187"/>
      <c r="J5187"/>
    </row>
    <row r="5188" spans="6:10" x14ac:dyDescent="0.25">
      <c r="F5188"/>
      <c r="J5188"/>
    </row>
    <row r="5189" spans="6:10" x14ac:dyDescent="0.25">
      <c r="F5189"/>
      <c r="J5189"/>
    </row>
    <row r="5190" spans="6:10" x14ac:dyDescent="0.25">
      <c r="F5190"/>
      <c r="J5190"/>
    </row>
    <row r="5191" spans="6:10" x14ac:dyDescent="0.25">
      <c r="F5191"/>
      <c r="J5191"/>
    </row>
    <row r="5192" spans="6:10" x14ac:dyDescent="0.25">
      <c r="F5192"/>
      <c r="J5192"/>
    </row>
    <row r="5193" spans="6:10" x14ac:dyDescent="0.25">
      <c r="F5193"/>
      <c r="J5193"/>
    </row>
    <row r="5194" spans="6:10" x14ac:dyDescent="0.25">
      <c r="F5194"/>
      <c r="J5194"/>
    </row>
    <row r="5195" spans="6:10" x14ac:dyDescent="0.25">
      <c r="F5195"/>
      <c r="J5195"/>
    </row>
    <row r="5196" spans="6:10" x14ac:dyDescent="0.25">
      <c r="F5196"/>
      <c r="J5196"/>
    </row>
    <row r="5197" spans="6:10" x14ac:dyDescent="0.25">
      <c r="F5197"/>
      <c r="J5197"/>
    </row>
    <row r="5198" spans="6:10" x14ac:dyDescent="0.25">
      <c r="F5198"/>
      <c r="J5198"/>
    </row>
    <row r="5199" spans="6:10" x14ac:dyDescent="0.25">
      <c r="F5199"/>
      <c r="J5199"/>
    </row>
    <row r="5200" spans="6:10" x14ac:dyDescent="0.25">
      <c r="F5200"/>
      <c r="J5200"/>
    </row>
    <row r="5201" spans="6:10" x14ac:dyDescent="0.25">
      <c r="F5201"/>
      <c r="J5201"/>
    </row>
    <row r="5202" spans="6:10" x14ac:dyDescent="0.25">
      <c r="F5202"/>
      <c r="J5202"/>
    </row>
    <row r="5203" spans="6:10" x14ac:dyDescent="0.25">
      <c r="F5203"/>
      <c r="J5203"/>
    </row>
    <row r="5204" spans="6:10" x14ac:dyDescent="0.25">
      <c r="F5204"/>
      <c r="J5204"/>
    </row>
    <row r="5205" spans="6:10" x14ac:dyDescent="0.25">
      <c r="F5205"/>
      <c r="J5205"/>
    </row>
    <row r="5206" spans="6:10" x14ac:dyDescent="0.25">
      <c r="F5206"/>
      <c r="J5206"/>
    </row>
    <row r="5207" spans="6:10" x14ac:dyDescent="0.25">
      <c r="F5207"/>
      <c r="J5207"/>
    </row>
    <row r="5208" spans="6:10" x14ac:dyDescent="0.25">
      <c r="F5208"/>
      <c r="J5208"/>
    </row>
    <row r="5209" spans="6:10" x14ac:dyDescent="0.25">
      <c r="F5209"/>
      <c r="J5209"/>
    </row>
    <row r="5210" spans="6:10" x14ac:dyDescent="0.25">
      <c r="F5210"/>
      <c r="J5210"/>
    </row>
    <row r="5211" spans="6:10" x14ac:dyDescent="0.25">
      <c r="F5211"/>
      <c r="J5211"/>
    </row>
    <row r="5212" spans="6:10" x14ac:dyDescent="0.25">
      <c r="F5212"/>
      <c r="J5212"/>
    </row>
    <row r="5213" spans="6:10" x14ac:dyDescent="0.25">
      <c r="F5213"/>
      <c r="J5213"/>
    </row>
    <row r="5214" spans="6:10" x14ac:dyDescent="0.25">
      <c r="F5214"/>
      <c r="J5214"/>
    </row>
    <row r="5215" spans="6:10" x14ac:dyDescent="0.25">
      <c r="F5215"/>
      <c r="J5215"/>
    </row>
    <row r="5216" spans="6:10" x14ac:dyDescent="0.25">
      <c r="F5216"/>
      <c r="J5216"/>
    </row>
    <row r="5217" spans="6:10" x14ac:dyDescent="0.25">
      <c r="F5217"/>
      <c r="J5217"/>
    </row>
    <row r="5218" spans="6:10" x14ac:dyDescent="0.25">
      <c r="F5218"/>
      <c r="J5218"/>
    </row>
    <row r="5219" spans="6:10" x14ac:dyDescent="0.25">
      <c r="F5219"/>
      <c r="J5219"/>
    </row>
    <row r="5220" spans="6:10" x14ac:dyDescent="0.25">
      <c r="F5220"/>
      <c r="J5220"/>
    </row>
    <row r="5221" spans="6:10" x14ac:dyDescent="0.25">
      <c r="F5221"/>
      <c r="J5221"/>
    </row>
    <row r="5222" spans="6:10" x14ac:dyDescent="0.25">
      <c r="F5222"/>
      <c r="J5222"/>
    </row>
    <row r="5223" spans="6:10" x14ac:dyDescent="0.25">
      <c r="F5223"/>
      <c r="J5223"/>
    </row>
    <row r="5224" spans="6:10" x14ac:dyDescent="0.25">
      <c r="F5224"/>
      <c r="J5224"/>
    </row>
    <row r="5225" spans="6:10" x14ac:dyDescent="0.25">
      <c r="F5225"/>
      <c r="J5225"/>
    </row>
    <row r="5226" spans="6:10" x14ac:dyDescent="0.25">
      <c r="F5226"/>
      <c r="J5226"/>
    </row>
    <row r="5227" spans="6:10" x14ac:dyDescent="0.25">
      <c r="F5227"/>
      <c r="J5227"/>
    </row>
    <row r="5228" spans="6:10" x14ac:dyDescent="0.25">
      <c r="F5228"/>
      <c r="J5228"/>
    </row>
    <row r="5229" spans="6:10" x14ac:dyDescent="0.25">
      <c r="F5229"/>
      <c r="J5229"/>
    </row>
    <row r="5230" spans="6:10" x14ac:dyDescent="0.25">
      <c r="F5230"/>
      <c r="J5230"/>
    </row>
    <row r="5231" spans="6:10" x14ac:dyDescent="0.25">
      <c r="F5231"/>
      <c r="J5231"/>
    </row>
    <row r="5232" spans="6:10" x14ac:dyDescent="0.25">
      <c r="F5232"/>
      <c r="J5232"/>
    </row>
    <row r="5233" spans="6:10" x14ac:dyDescent="0.25">
      <c r="F5233"/>
      <c r="J5233"/>
    </row>
    <row r="5234" spans="6:10" x14ac:dyDescent="0.25">
      <c r="F5234"/>
      <c r="J5234"/>
    </row>
    <row r="5235" spans="6:10" x14ac:dyDescent="0.25">
      <c r="F5235"/>
      <c r="J5235"/>
    </row>
    <row r="5236" spans="6:10" x14ac:dyDescent="0.25">
      <c r="F5236"/>
      <c r="J5236"/>
    </row>
    <row r="5237" spans="6:10" x14ac:dyDescent="0.25">
      <c r="F5237"/>
      <c r="J5237"/>
    </row>
    <row r="5238" spans="6:10" x14ac:dyDescent="0.25">
      <c r="F5238"/>
      <c r="J5238"/>
    </row>
    <row r="5239" spans="6:10" x14ac:dyDescent="0.25">
      <c r="F5239"/>
      <c r="J5239"/>
    </row>
    <row r="5240" spans="6:10" x14ac:dyDescent="0.25">
      <c r="F5240"/>
      <c r="J5240"/>
    </row>
    <row r="5241" spans="6:10" x14ac:dyDescent="0.25">
      <c r="F5241"/>
      <c r="J5241"/>
    </row>
    <row r="5242" spans="6:10" x14ac:dyDescent="0.25">
      <c r="F5242"/>
      <c r="J5242"/>
    </row>
    <row r="5243" spans="6:10" x14ac:dyDescent="0.25">
      <c r="F5243"/>
      <c r="J5243"/>
    </row>
    <row r="5244" spans="6:10" x14ac:dyDescent="0.25">
      <c r="F5244"/>
      <c r="J5244"/>
    </row>
    <row r="5245" spans="6:10" x14ac:dyDescent="0.25">
      <c r="F5245"/>
      <c r="J5245"/>
    </row>
    <row r="5246" spans="6:10" x14ac:dyDescent="0.25">
      <c r="F5246"/>
      <c r="J5246"/>
    </row>
    <row r="5247" spans="6:10" x14ac:dyDescent="0.25">
      <c r="F5247"/>
      <c r="J5247"/>
    </row>
    <row r="5248" spans="6:10" x14ac:dyDescent="0.25">
      <c r="F5248"/>
      <c r="J5248"/>
    </row>
    <row r="5249" spans="6:10" x14ac:dyDescent="0.25">
      <c r="F5249"/>
      <c r="J5249"/>
    </row>
    <row r="5250" spans="6:10" x14ac:dyDescent="0.25">
      <c r="F5250"/>
      <c r="J5250"/>
    </row>
    <row r="5251" spans="6:10" x14ac:dyDescent="0.25">
      <c r="F5251"/>
      <c r="J5251"/>
    </row>
    <row r="5252" spans="6:10" x14ac:dyDescent="0.25">
      <c r="F5252"/>
      <c r="J5252"/>
    </row>
    <row r="5253" spans="6:10" x14ac:dyDescent="0.25">
      <c r="F5253"/>
      <c r="J5253"/>
    </row>
    <row r="5254" spans="6:10" x14ac:dyDescent="0.25">
      <c r="F5254"/>
      <c r="J5254"/>
    </row>
    <row r="5255" spans="6:10" x14ac:dyDescent="0.25">
      <c r="F5255"/>
      <c r="J5255"/>
    </row>
    <row r="5256" spans="6:10" x14ac:dyDescent="0.25">
      <c r="F5256"/>
      <c r="J5256"/>
    </row>
    <row r="5257" spans="6:10" x14ac:dyDescent="0.25">
      <c r="F5257"/>
      <c r="J5257"/>
    </row>
    <row r="5258" spans="6:10" x14ac:dyDescent="0.25">
      <c r="F5258"/>
      <c r="J5258"/>
    </row>
    <row r="5259" spans="6:10" x14ac:dyDescent="0.25">
      <c r="F5259"/>
      <c r="J5259"/>
    </row>
    <row r="5260" spans="6:10" x14ac:dyDescent="0.25">
      <c r="F5260"/>
      <c r="J5260"/>
    </row>
    <row r="5261" spans="6:10" x14ac:dyDescent="0.25">
      <c r="F5261"/>
      <c r="J5261"/>
    </row>
    <row r="5262" spans="6:10" x14ac:dyDescent="0.25">
      <c r="F5262"/>
      <c r="J5262"/>
    </row>
    <row r="5263" spans="6:10" x14ac:dyDescent="0.25">
      <c r="F5263"/>
      <c r="J5263"/>
    </row>
    <row r="5264" spans="6:10" x14ac:dyDescent="0.25">
      <c r="F5264"/>
      <c r="J5264"/>
    </row>
    <row r="5265" spans="6:10" x14ac:dyDescent="0.25">
      <c r="F5265"/>
      <c r="J5265"/>
    </row>
    <row r="5266" spans="6:10" x14ac:dyDescent="0.25">
      <c r="F5266"/>
      <c r="J5266"/>
    </row>
    <row r="5267" spans="6:10" x14ac:dyDescent="0.25">
      <c r="F5267"/>
      <c r="J5267"/>
    </row>
    <row r="5268" spans="6:10" x14ac:dyDescent="0.25">
      <c r="F5268"/>
      <c r="J5268"/>
    </row>
    <row r="5269" spans="6:10" x14ac:dyDescent="0.25">
      <c r="F5269"/>
      <c r="J5269"/>
    </row>
    <row r="5270" spans="6:10" x14ac:dyDescent="0.25">
      <c r="F5270"/>
      <c r="J5270"/>
    </row>
    <row r="5271" spans="6:10" x14ac:dyDescent="0.25">
      <c r="F5271"/>
      <c r="J5271"/>
    </row>
    <row r="5272" spans="6:10" x14ac:dyDescent="0.25">
      <c r="F5272"/>
      <c r="J5272"/>
    </row>
    <row r="5273" spans="6:10" x14ac:dyDescent="0.25">
      <c r="F5273"/>
      <c r="J5273"/>
    </row>
    <row r="5274" spans="6:10" x14ac:dyDescent="0.25">
      <c r="F5274"/>
      <c r="J5274"/>
    </row>
    <row r="5275" spans="6:10" x14ac:dyDescent="0.25">
      <c r="F5275"/>
      <c r="J5275"/>
    </row>
    <row r="5276" spans="6:10" x14ac:dyDescent="0.25">
      <c r="F5276"/>
      <c r="J5276"/>
    </row>
    <row r="5277" spans="6:10" x14ac:dyDescent="0.25">
      <c r="F5277"/>
      <c r="J5277"/>
    </row>
    <row r="5278" spans="6:10" x14ac:dyDescent="0.25">
      <c r="F5278"/>
      <c r="J5278"/>
    </row>
    <row r="5279" spans="6:10" x14ac:dyDescent="0.25">
      <c r="F5279"/>
      <c r="J5279"/>
    </row>
    <row r="5280" spans="6:10" x14ac:dyDescent="0.25">
      <c r="F5280"/>
      <c r="J5280"/>
    </row>
    <row r="5281" spans="6:10" x14ac:dyDescent="0.25">
      <c r="F5281"/>
      <c r="J5281"/>
    </row>
    <row r="5282" spans="6:10" x14ac:dyDescent="0.25">
      <c r="F5282"/>
      <c r="J5282"/>
    </row>
    <row r="5283" spans="6:10" x14ac:dyDescent="0.25">
      <c r="F5283"/>
      <c r="J5283"/>
    </row>
    <row r="5284" spans="6:10" x14ac:dyDescent="0.25">
      <c r="F5284"/>
      <c r="J5284"/>
    </row>
    <row r="5285" spans="6:10" x14ac:dyDescent="0.25">
      <c r="F5285"/>
      <c r="J5285"/>
    </row>
    <row r="5286" spans="6:10" x14ac:dyDescent="0.25">
      <c r="F5286"/>
      <c r="J5286"/>
    </row>
    <row r="5287" spans="6:10" x14ac:dyDescent="0.25">
      <c r="F5287"/>
      <c r="J5287"/>
    </row>
    <row r="5288" spans="6:10" x14ac:dyDescent="0.25">
      <c r="F5288"/>
      <c r="J5288"/>
    </row>
    <row r="5289" spans="6:10" x14ac:dyDescent="0.25">
      <c r="F5289"/>
      <c r="J5289"/>
    </row>
    <row r="5290" spans="6:10" x14ac:dyDescent="0.25">
      <c r="F5290"/>
      <c r="J5290"/>
    </row>
    <row r="5291" spans="6:10" x14ac:dyDescent="0.25">
      <c r="F5291"/>
      <c r="J5291"/>
    </row>
    <row r="5292" spans="6:10" x14ac:dyDescent="0.25">
      <c r="F5292"/>
      <c r="J5292"/>
    </row>
    <row r="5293" spans="6:10" x14ac:dyDescent="0.25">
      <c r="F5293"/>
      <c r="J5293"/>
    </row>
    <row r="5294" spans="6:10" x14ac:dyDescent="0.25">
      <c r="F5294"/>
      <c r="J5294"/>
    </row>
    <row r="5295" spans="6:10" x14ac:dyDescent="0.25">
      <c r="F5295"/>
      <c r="J5295"/>
    </row>
    <row r="5296" spans="6:10" x14ac:dyDescent="0.25">
      <c r="F5296"/>
      <c r="J5296"/>
    </row>
    <row r="5297" spans="6:10" x14ac:dyDescent="0.25">
      <c r="F5297"/>
      <c r="J5297"/>
    </row>
    <row r="5298" spans="6:10" x14ac:dyDescent="0.25">
      <c r="F5298"/>
      <c r="J5298"/>
    </row>
    <row r="5299" spans="6:10" x14ac:dyDescent="0.25">
      <c r="F5299"/>
      <c r="J5299"/>
    </row>
    <row r="5300" spans="6:10" x14ac:dyDescent="0.25">
      <c r="F5300"/>
      <c r="J5300"/>
    </row>
    <row r="5301" spans="6:10" x14ac:dyDescent="0.25">
      <c r="F5301"/>
      <c r="J5301"/>
    </row>
    <row r="5302" spans="6:10" x14ac:dyDescent="0.25">
      <c r="F5302"/>
      <c r="J5302"/>
    </row>
    <row r="5303" spans="6:10" x14ac:dyDescent="0.25">
      <c r="F5303"/>
      <c r="J5303"/>
    </row>
    <row r="5304" spans="6:10" x14ac:dyDescent="0.25">
      <c r="F5304"/>
      <c r="J5304"/>
    </row>
    <row r="5305" spans="6:10" x14ac:dyDescent="0.25">
      <c r="F5305"/>
      <c r="J5305"/>
    </row>
    <row r="5306" spans="6:10" x14ac:dyDescent="0.25">
      <c r="F5306"/>
      <c r="J5306"/>
    </row>
    <row r="5307" spans="6:10" x14ac:dyDescent="0.25">
      <c r="F5307"/>
      <c r="J5307"/>
    </row>
    <row r="5308" spans="6:10" x14ac:dyDescent="0.25">
      <c r="F5308"/>
      <c r="J5308"/>
    </row>
    <row r="5309" spans="6:10" x14ac:dyDescent="0.25">
      <c r="F5309"/>
      <c r="J5309"/>
    </row>
    <row r="5310" spans="6:10" x14ac:dyDescent="0.25">
      <c r="F5310"/>
      <c r="J5310"/>
    </row>
    <row r="5311" spans="6:10" x14ac:dyDescent="0.25">
      <c r="F5311"/>
      <c r="J5311"/>
    </row>
    <row r="5312" spans="6:10" x14ac:dyDescent="0.25">
      <c r="F5312"/>
      <c r="J5312"/>
    </row>
    <row r="5313" spans="6:10" x14ac:dyDescent="0.25">
      <c r="F5313"/>
      <c r="J5313"/>
    </row>
    <row r="5314" spans="6:10" x14ac:dyDescent="0.25">
      <c r="F5314"/>
      <c r="J5314"/>
    </row>
    <row r="5315" spans="6:10" x14ac:dyDescent="0.25">
      <c r="F5315"/>
      <c r="J5315"/>
    </row>
    <row r="5316" spans="6:10" x14ac:dyDescent="0.25">
      <c r="F5316"/>
      <c r="J5316"/>
    </row>
    <row r="5317" spans="6:10" x14ac:dyDescent="0.25">
      <c r="F5317"/>
      <c r="J5317"/>
    </row>
    <row r="5318" spans="6:10" x14ac:dyDescent="0.25">
      <c r="F5318"/>
      <c r="J5318"/>
    </row>
    <row r="5319" spans="6:10" x14ac:dyDescent="0.25">
      <c r="F5319"/>
      <c r="J5319"/>
    </row>
    <row r="5320" spans="6:10" x14ac:dyDescent="0.25">
      <c r="F5320"/>
      <c r="J5320"/>
    </row>
    <row r="5321" spans="6:10" x14ac:dyDescent="0.25">
      <c r="F5321"/>
      <c r="J5321"/>
    </row>
    <row r="5322" spans="6:10" x14ac:dyDescent="0.25">
      <c r="F5322"/>
      <c r="J5322"/>
    </row>
    <row r="5323" spans="6:10" x14ac:dyDescent="0.25">
      <c r="F5323"/>
      <c r="J5323"/>
    </row>
    <row r="5324" spans="6:10" x14ac:dyDescent="0.25">
      <c r="F5324"/>
      <c r="J5324"/>
    </row>
    <row r="5325" spans="6:10" x14ac:dyDescent="0.25">
      <c r="F5325"/>
      <c r="J5325"/>
    </row>
    <row r="5326" spans="6:10" x14ac:dyDescent="0.25">
      <c r="F5326"/>
      <c r="J5326"/>
    </row>
    <row r="5327" spans="6:10" x14ac:dyDescent="0.25">
      <c r="F5327"/>
      <c r="J5327"/>
    </row>
    <row r="5328" spans="6:10" x14ac:dyDescent="0.25">
      <c r="F5328"/>
      <c r="J5328"/>
    </row>
    <row r="5329" spans="6:10" x14ac:dyDescent="0.25">
      <c r="F5329"/>
      <c r="J5329"/>
    </row>
    <row r="5330" spans="6:10" x14ac:dyDescent="0.25">
      <c r="F5330"/>
      <c r="J5330"/>
    </row>
    <row r="5331" spans="6:10" x14ac:dyDescent="0.25">
      <c r="F5331"/>
      <c r="J5331"/>
    </row>
    <row r="5332" spans="6:10" x14ac:dyDescent="0.25">
      <c r="F5332"/>
      <c r="J5332"/>
    </row>
    <row r="5333" spans="6:10" x14ac:dyDescent="0.25">
      <c r="F5333"/>
      <c r="J5333"/>
    </row>
    <row r="5334" spans="6:10" x14ac:dyDescent="0.25">
      <c r="F5334"/>
      <c r="J5334"/>
    </row>
    <row r="5335" spans="6:10" x14ac:dyDescent="0.25">
      <c r="F5335"/>
      <c r="J5335"/>
    </row>
    <row r="5336" spans="6:10" x14ac:dyDescent="0.25">
      <c r="F5336"/>
      <c r="J5336"/>
    </row>
    <row r="5337" spans="6:10" x14ac:dyDescent="0.25">
      <c r="F5337"/>
      <c r="J5337"/>
    </row>
    <row r="5338" spans="6:10" x14ac:dyDescent="0.25">
      <c r="F5338"/>
      <c r="J5338"/>
    </row>
    <row r="5339" spans="6:10" x14ac:dyDescent="0.25">
      <c r="F5339"/>
      <c r="J5339"/>
    </row>
    <row r="5340" spans="6:10" x14ac:dyDescent="0.25">
      <c r="F5340"/>
      <c r="J5340"/>
    </row>
    <row r="5341" spans="6:10" x14ac:dyDescent="0.25">
      <c r="F5341"/>
      <c r="J5341"/>
    </row>
    <row r="5342" spans="6:10" x14ac:dyDescent="0.25">
      <c r="F5342"/>
      <c r="J5342"/>
    </row>
    <row r="5343" spans="6:10" x14ac:dyDescent="0.25">
      <c r="F5343"/>
      <c r="J5343"/>
    </row>
    <row r="5344" spans="6:10" x14ac:dyDescent="0.25">
      <c r="F5344"/>
      <c r="J5344"/>
    </row>
    <row r="5345" spans="6:10" x14ac:dyDescent="0.25">
      <c r="F5345"/>
      <c r="J5345"/>
    </row>
    <row r="5346" spans="6:10" x14ac:dyDescent="0.25">
      <c r="F5346"/>
      <c r="J5346"/>
    </row>
    <row r="5347" spans="6:10" x14ac:dyDescent="0.25">
      <c r="F5347"/>
      <c r="J5347"/>
    </row>
    <row r="5348" spans="6:10" x14ac:dyDescent="0.25">
      <c r="F5348"/>
      <c r="J5348"/>
    </row>
    <row r="5349" spans="6:10" x14ac:dyDescent="0.25">
      <c r="F5349"/>
      <c r="J5349"/>
    </row>
    <row r="5350" spans="6:10" x14ac:dyDescent="0.25">
      <c r="F5350"/>
      <c r="J5350"/>
    </row>
    <row r="5351" spans="6:10" x14ac:dyDescent="0.25">
      <c r="F5351"/>
      <c r="J5351"/>
    </row>
    <row r="5352" spans="6:10" x14ac:dyDescent="0.25">
      <c r="F5352"/>
      <c r="J5352"/>
    </row>
    <row r="5353" spans="6:10" x14ac:dyDescent="0.25">
      <c r="F5353"/>
      <c r="J5353"/>
    </row>
    <row r="5354" spans="6:10" x14ac:dyDescent="0.25">
      <c r="F5354"/>
      <c r="J5354"/>
    </row>
    <row r="5355" spans="6:10" x14ac:dyDescent="0.25">
      <c r="F5355"/>
      <c r="J5355"/>
    </row>
    <row r="5356" spans="6:10" x14ac:dyDescent="0.25">
      <c r="F5356"/>
      <c r="J5356"/>
    </row>
    <row r="5357" spans="6:10" x14ac:dyDescent="0.25">
      <c r="F5357"/>
      <c r="J5357"/>
    </row>
    <row r="5358" spans="6:10" x14ac:dyDescent="0.25">
      <c r="F5358"/>
      <c r="J5358"/>
    </row>
    <row r="5359" spans="6:10" x14ac:dyDescent="0.25">
      <c r="F5359"/>
      <c r="J5359"/>
    </row>
    <row r="5360" spans="6:10" x14ac:dyDescent="0.25">
      <c r="F5360"/>
      <c r="J5360"/>
    </row>
    <row r="5361" spans="6:10" x14ac:dyDescent="0.25">
      <c r="F5361"/>
      <c r="J5361"/>
    </row>
    <row r="5362" spans="6:10" x14ac:dyDescent="0.25">
      <c r="F5362"/>
      <c r="J5362"/>
    </row>
    <row r="5363" spans="6:10" x14ac:dyDescent="0.25">
      <c r="F5363"/>
      <c r="J5363"/>
    </row>
    <row r="5364" spans="6:10" x14ac:dyDescent="0.25">
      <c r="F5364"/>
      <c r="J5364"/>
    </row>
    <row r="5365" spans="6:10" x14ac:dyDescent="0.25">
      <c r="F5365"/>
      <c r="J5365"/>
    </row>
    <row r="5366" spans="6:10" x14ac:dyDescent="0.25">
      <c r="F5366"/>
      <c r="J5366"/>
    </row>
    <row r="5367" spans="6:10" x14ac:dyDescent="0.25">
      <c r="F5367"/>
      <c r="J5367"/>
    </row>
    <row r="5368" spans="6:10" x14ac:dyDescent="0.25">
      <c r="F5368"/>
      <c r="J5368"/>
    </row>
    <row r="5369" spans="6:10" x14ac:dyDescent="0.25">
      <c r="F5369"/>
      <c r="J5369"/>
    </row>
    <row r="5370" spans="6:10" x14ac:dyDescent="0.25">
      <c r="F5370"/>
      <c r="J5370"/>
    </row>
    <row r="5371" spans="6:10" x14ac:dyDescent="0.25">
      <c r="F5371"/>
      <c r="J5371"/>
    </row>
    <row r="5372" spans="6:10" x14ac:dyDescent="0.25">
      <c r="F5372"/>
      <c r="J5372"/>
    </row>
    <row r="5373" spans="6:10" x14ac:dyDescent="0.25">
      <c r="F5373"/>
      <c r="J5373"/>
    </row>
    <row r="5374" spans="6:10" x14ac:dyDescent="0.25">
      <c r="F5374"/>
      <c r="J5374"/>
    </row>
    <row r="5375" spans="6:10" x14ac:dyDescent="0.25">
      <c r="F5375"/>
      <c r="J5375"/>
    </row>
    <row r="5376" spans="6:10" x14ac:dyDescent="0.25">
      <c r="F5376"/>
      <c r="J5376"/>
    </row>
    <row r="5377" spans="6:10" x14ac:dyDescent="0.25">
      <c r="F5377"/>
      <c r="J5377"/>
    </row>
    <row r="5378" spans="6:10" x14ac:dyDescent="0.25">
      <c r="F5378"/>
      <c r="J5378"/>
    </row>
    <row r="5379" spans="6:10" x14ac:dyDescent="0.25">
      <c r="F5379"/>
      <c r="J5379"/>
    </row>
    <row r="5380" spans="6:10" x14ac:dyDescent="0.25">
      <c r="F5380"/>
      <c r="J5380"/>
    </row>
    <row r="5381" spans="6:10" x14ac:dyDescent="0.25">
      <c r="F5381"/>
      <c r="J5381"/>
    </row>
    <row r="5382" spans="6:10" x14ac:dyDescent="0.25">
      <c r="F5382"/>
      <c r="J5382"/>
    </row>
    <row r="5383" spans="6:10" x14ac:dyDescent="0.25">
      <c r="F5383"/>
      <c r="J5383"/>
    </row>
    <row r="5384" spans="6:10" x14ac:dyDescent="0.25">
      <c r="F5384"/>
      <c r="J5384"/>
    </row>
    <row r="5385" spans="6:10" x14ac:dyDescent="0.25">
      <c r="F5385"/>
      <c r="J5385"/>
    </row>
    <row r="5386" spans="6:10" x14ac:dyDescent="0.25">
      <c r="F5386"/>
      <c r="J5386"/>
    </row>
    <row r="5387" spans="6:10" x14ac:dyDescent="0.25">
      <c r="F5387"/>
      <c r="J5387"/>
    </row>
    <row r="5388" spans="6:10" x14ac:dyDescent="0.25">
      <c r="F5388"/>
      <c r="J5388"/>
    </row>
    <row r="5389" spans="6:10" x14ac:dyDescent="0.25">
      <c r="F5389"/>
      <c r="J5389"/>
    </row>
    <row r="5390" spans="6:10" x14ac:dyDescent="0.25">
      <c r="F5390"/>
      <c r="J5390"/>
    </row>
    <row r="5391" spans="6:10" x14ac:dyDescent="0.25">
      <c r="F5391"/>
      <c r="J5391"/>
    </row>
    <row r="5392" spans="6:10" x14ac:dyDescent="0.25">
      <c r="F5392"/>
      <c r="J5392"/>
    </row>
    <row r="5393" spans="6:10" x14ac:dyDescent="0.25">
      <c r="F5393"/>
      <c r="J5393"/>
    </row>
    <row r="5394" spans="6:10" x14ac:dyDescent="0.25">
      <c r="F5394"/>
      <c r="J5394"/>
    </row>
    <row r="5395" spans="6:10" x14ac:dyDescent="0.25">
      <c r="F5395"/>
      <c r="J5395"/>
    </row>
    <row r="5396" spans="6:10" x14ac:dyDescent="0.25">
      <c r="F5396"/>
      <c r="J5396"/>
    </row>
    <row r="5397" spans="6:10" x14ac:dyDescent="0.25">
      <c r="F5397"/>
      <c r="J5397"/>
    </row>
    <row r="5398" spans="6:10" x14ac:dyDescent="0.25">
      <c r="F5398"/>
      <c r="J5398"/>
    </row>
    <row r="5399" spans="6:10" x14ac:dyDescent="0.25">
      <c r="F5399"/>
      <c r="J5399"/>
    </row>
    <row r="5400" spans="6:10" x14ac:dyDescent="0.25">
      <c r="F5400"/>
      <c r="J5400"/>
    </row>
    <row r="5401" spans="6:10" x14ac:dyDescent="0.25">
      <c r="F5401"/>
      <c r="J5401"/>
    </row>
    <row r="5402" spans="6:10" x14ac:dyDescent="0.25">
      <c r="F5402"/>
      <c r="J5402"/>
    </row>
    <row r="5403" spans="6:10" x14ac:dyDescent="0.25">
      <c r="F5403"/>
      <c r="J5403"/>
    </row>
    <row r="5404" spans="6:10" x14ac:dyDescent="0.25">
      <c r="F5404"/>
      <c r="J5404"/>
    </row>
    <row r="5405" spans="6:10" x14ac:dyDescent="0.25">
      <c r="F5405"/>
      <c r="J5405"/>
    </row>
    <row r="5406" spans="6:10" x14ac:dyDescent="0.25">
      <c r="F5406"/>
      <c r="J5406"/>
    </row>
    <row r="5407" spans="6:10" x14ac:dyDescent="0.25">
      <c r="F5407"/>
      <c r="J5407"/>
    </row>
    <row r="5408" spans="6:10" x14ac:dyDescent="0.25">
      <c r="F5408"/>
      <c r="J5408"/>
    </row>
    <row r="5409" spans="6:10" x14ac:dyDescent="0.25">
      <c r="F5409"/>
      <c r="J5409"/>
    </row>
    <row r="5410" spans="6:10" x14ac:dyDescent="0.25">
      <c r="F5410"/>
      <c r="J5410"/>
    </row>
    <row r="5411" spans="6:10" x14ac:dyDescent="0.25">
      <c r="F5411"/>
      <c r="J5411"/>
    </row>
    <row r="5412" spans="6:10" x14ac:dyDescent="0.25">
      <c r="F5412"/>
      <c r="J5412"/>
    </row>
    <row r="5413" spans="6:10" x14ac:dyDescent="0.25">
      <c r="F5413"/>
      <c r="J5413"/>
    </row>
    <row r="5414" spans="6:10" x14ac:dyDescent="0.25">
      <c r="F5414"/>
      <c r="J5414"/>
    </row>
    <row r="5415" spans="6:10" x14ac:dyDescent="0.25">
      <c r="F5415"/>
      <c r="J5415"/>
    </row>
    <row r="5416" spans="6:10" x14ac:dyDescent="0.25">
      <c r="F5416"/>
      <c r="J5416"/>
    </row>
    <row r="5417" spans="6:10" x14ac:dyDescent="0.25">
      <c r="F5417"/>
      <c r="J5417"/>
    </row>
    <row r="5418" spans="6:10" x14ac:dyDescent="0.25">
      <c r="F5418"/>
      <c r="J5418"/>
    </row>
    <row r="5419" spans="6:10" x14ac:dyDescent="0.25">
      <c r="F5419"/>
      <c r="J5419"/>
    </row>
    <row r="5420" spans="6:10" x14ac:dyDescent="0.25">
      <c r="F5420"/>
      <c r="J5420"/>
    </row>
    <row r="5421" spans="6:10" x14ac:dyDescent="0.25">
      <c r="F5421"/>
      <c r="J5421"/>
    </row>
    <row r="5422" spans="6:10" x14ac:dyDescent="0.25">
      <c r="F5422"/>
      <c r="J5422"/>
    </row>
    <row r="5423" spans="6:10" x14ac:dyDescent="0.25">
      <c r="F5423"/>
      <c r="J5423"/>
    </row>
    <row r="5424" spans="6:10" x14ac:dyDescent="0.25">
      <c r="F5424"/>
      <c r="J5424"/>
    </row>
    <row r="5425" spans="6:10" x14ac:dyDescent="0.25">
      <c r="F5425"/>
      <c r="J5425"/>
    </row>
    <row r="5426" spans="6:10" x14ac:dyDescent="0.25">
      <c r="F5426"/>
      <c r="J5426"/>
    </row>
    <row r="5427" spans="6:10" x14ac:dyDescent="0.25">
      <c r="F5427"/>
      <c r="J5427"/>
    </row>
    <row r="5428" spans="6:10" x14ac:dyDescent="0.25">
      <c r="F5428"/>
      <c r="J5428"/>
    </row>
    <row r="5429" spans="6:10" x14ac:dyDescent="0.25">
      <c r="F5429"/>
      <c r="J5429"/>
    </row>
    <row r="5430" spans="6:10" x14ac:dyDescent="0.25">
      <c r="F5430"/>
      <c r="J5430"/>
    </row>
    <row r="5431" spans="6:10" x14ac:dyDescent="0.25">
      <c r="F5431"/>
      <c r="J5431"/>
    </row>
    <row r="5432" spans="6:10" x14ac:dyDescent="0.25">
      <c r="F5432"/>
      <c r="J5432"/>
    </row>
    <row r="5433" spans="6:10" x14ac:dyDescent="0.25">
      <c r="F5433"/>
      <c r="J5433"/>
    </row>
    <row r="5434" spans="6:10" x14ac:dyDescent="0.25">
      <c r="F5434"/>
      <c r="J5434"/>
    </row>
    <row r="5435" spans="6:10" x14ac:dyDescent="0.25">
      <c r="F5435"/>
      <c r="J5435"/>
    </row>
    <row r="5436" spans="6:10" x14ac:dyDescent="0.25">
      <c r="F5436"/>
      <c r="J5436"/>
    </row>
    <row r="5437" spans="6:10" x14ac:dyDescent="0.25">
      <c r="F5437"/>
      <c r="J5437"/>
    </row>
    <row r="5438" spans="6:10" x14ac:dyDescent="0.25">
      <c r="F5438"/>
      <c r="J5438"/>
    </row>
    <row r="5439" spans="6:10" x14ac:dyDescent="0.25">
      <c r="F5439"/>
      <c r="J5439"/>
    </row>
    <row r="5440" spans="6:10" x14ac:dyDescent="0.25">
      <c r="F5440"/>
      <c r="J5440"/>
    </row>
    <row r="5441" spans="6:10" x14ac:dyDescent="0.25">
      <c r="F5441"/>
      <c r="J5441"/>
    </row>
    <row r="5442" spans="6:10" x14ac:dyDescent="0.25">
      <c r="F5442"/>
      <c r="J5442"/>
    </row>
    <row r="5443" spans="6:10" x14ac:dyDescent="0.25">
      <c r="F5443"/>
      <c r="J5443"/>
    </row>
    <row r="5444" spans="6:10" x14ac:dyDescent="0.25">
      <c r="F5444"/>
      <c r="J5444"/>
    </row>
    <row r="5445" spans="6:10" x14ac:dyDescent="0.25">
      <c r="F5445"/>
      <c r="J5445"/>
    </row>
    <row r="5446" spans="6:10" x14ac:dyDescent="0.25">
      <c r="F5446"/>
      <c r="J5446"/>
    </row>
    <row r="5447" spans="6:10" x14ac:dyDescent="0.25">
      <c r="F5447"/>
      <c r="J5447"/>
    </row>
    <row r="5448" spans="6:10" x14ac:dyDescent="0.25">
      <c r="F5448"/>
      <c r="J5448"/>
    </row>
    <row r="5449" spans="6:10" x14ac:dyDescent="0.25">
      <c r="F5449"/>
      <c r="J5449"/>
    </row>
    <row r="5450" spans="6:10" x14ac:dyDescent="0.25">
      <c r="F5450"/>
      <c r="J5450"/>
    </row>
    <row r="5451" spans="6:10" x14ac:dyDescent="0.25">
      <c r="F5451"/>
      <c r="J5451"/>
    </row>
    <row r="5452" spans="6:10" x14ac:dyDescent="0.25">
      <c r="F5452"/>
      <c r="J5452"/>
    </row>
    <row r="5453" spans="6:10" x14ac:dyDescent="0.25">
      <c r="F5453"/>
      <c r="J5453"/>
    </row>
    <row r="5454" spans="6:10" x14ac:dyDescent="0.25">
      <c r="F5454"/>
      <c r="J5454"/>
    </row>
    <row r="5455" spans="6:10" x14ac:dyDescent="0.25">
      <c r="F5455"/>
      <c r="J5455"/>
    </row>
    <row r="5456" spans="6:10" x14ac:dyDescent="0.25">
      <c r="F5456"/>
      <c r="J5456"/>
    </row>
    <row r="5457" spans="6:10" x14ac:dyDescent="0.25">
      <c r="F5457"/>
      <c r="J5457"/>
    </row>
    <row r="5458" spans="6:10" x14ac:dyDescent="0.25">
      <c r="F5458"/>
      <c r="J5458"/>
    </row>
    <row r="5459" spans="6:10" x14ac:dyDescent="0.25">
      <c r="F5459"/>
      <c r="J5459"/>
    </row>
    <row r="5460" spans="6:10" x14ac:dyDescent="0.25">
      <c r="F5460"/>
      <c r="J5460"/>
    </row>
    <row r="5461" spans="6:10" x14ac:dyDescent="0.25">
      <c r="F5461"/>
      <c r="J5461"/>
    </row>
    <row r="5462" spans="6:10" x14ac:dyDescent="0.25">
      <c r="F5462"/>
      <c r="J5462"/>
    </row>
    <row r="5463" spans="6:10" x14ac:dyDescent="0.25">
      <c r="F5463"/>
      <c r="J5463"/>
    </row>
    <row r="5464" spans="6:10" x14ac:dyDescent="0.25">
      <c r="F5464"/>
      <c r="J5464"/>
    </row>
    <row r="5465" spans="6:10" x14ac:dyDescent="0.25">
      <c r="F5465"/>
      <c r="J5465"/>
    </row>
    <row r="5466" spans="6:10" x14ac:dyDescent="0.25">
      <c r="F5466"/>
      <c r="J5466"/>
    </row>
    <row r="5467" spans="6:10" x14ac:dyDescent="0.25">
      <c r="F5467"/>
      <c r="J5467"/>
    </row>
    <row r="5468" spans="6:10" x14ac:dyDescent="0.25">
      <c r="F5468"/>
      <c r="J5468"/>
    </row>
    <row r="5469" spans="6:10" x14ac:dyDescent="0.25">
      <c r="F5469"/>
      <c r="J5469"/>
    </row>
    <row r="5470" spans="6:10" x14ac:dyDescent="0.25">
      <c r="F5470"/>
      <c r="J5470"/>
    </row>
    <row r="5471" spans="6:10" x14ac:dyDescent="0.25">
      <c r="F5471"/>
      <c r="J5471"/>
    </row>
    <row r="5472" spans="6:10" x14ac:dyDescent="0.25">
      <c r="F5472"/>
      <c r="J5472"/>
    </row>
    <row r="5473" spans="6:10" x14ac:dyDescent="0.25">
      <c r="F5473"/>
      <c r="J5473"/>
    </row>
    <row r="5474" spans="6:10" x14ac:dyDescent="0.25">
      <c r="F5474"/>
      <c r="J5474"/>
    </row>
    <row r="5475" spans="6:10" x14ac:dyDescent="0.25">
      <c r="F5475"/>
      <c r="J5475"/>
    </row>
    <row r="5476" spans="6:10" x14ac:dyDescent="0.25">
      <c r="F5476"/>
      <c r="J5476"/>
    </row>
    <row r="5477" spans="6:10" x14ac:dyDescent="0.25">
      <c r="F5477"/>
      <c r="J5477"/>
    </row>
    <row r="5478" spans="6:10" x14ac:dyDescent="0.25">
      <c r="F5478"/>
      <c r="J5478"/>
    </row>
    <row r="5479" spans="6:10" x14ac:dyDescent="0.25">
      <c r="F5479"/>
      <c r="J5479"/>
    </row>
    <row r="5480" spans="6:10" x14ac:dyDescent="0.25">
      <c r="F5480"/>
      <c r="J5480"/>
    </row>
    <row r="5481" spans="6:10" x14ac:dyDescent="0.25">
      <c r="F5481"/>
      <c r="J5481"/>
    </row>
    <row r="5482" spans="6:10" x14ac:dyDescent="0.25">
      <c r="F5482"/>
      <c r="J5482"/>
    </row>
    <row r="5483" spans="6:10" x14ac:dyDescent="0.25">
      <c r="F5483"/>
      <c r="J5483"/>
    </row>
    <row r="5484" spans="6:10" x14ac:dyDescent="0.25">
      <c r="F5484"/>
      <c r="J5484"/>
    </row>
    <row r="5485" spans="6:10" x14ac:dyDescent="0.25">
      <c r="F5485"/>
      <c r="J5485"/>
    </row>
    <row r="5486" spans="6:10" x14ac:dyDescent="0.25">
      <c r="F5486"/>
      <c r="J5486"/>
    </row>
    <row r="5487" spans="6:10" x14ac:dyDescent="0.25">
      <c r="F5487"/>
      <c r="J5487"/>
    </row>
    <row r="5488" spans="6:10" x14ac:dyDescent="0.25">
      <c r="F5488"/>
      <c r="J5488"/>
    </row>
    <row r="5489" spans="6:10" x14ac:dyDescent="0.25">
      <c r="F5489"/>
      <c r="J5489"/>
    </row>
    <row r="5490" spans="6:10" x14ac:dyDescent="0.25">
      <c r="F5490"/>
      <c r="J5490"/>
    </row>
    <row r="5491" spans="6:10" x14ac:dyDescent="0.25">
      <c r="F5491"/>
      <c r="J5491"/>
    </row>
    <row r="5492" spans="6:10" x14ac:dyDescent="0.25">
      <c r="F5492"/>
      <c r="J5492"/>
    </row>
    <row r="5493" spans="6:10" x14ac:dyDescent="0.25">
      <c r="F5493"/>
      <c r="J5493"/>
    </row>
    <row r="5494" spans="6:10" x14ac:dyDescent="0.25">
      <c r="F5494"/>
      <c r="J5494"/>
    </row>
    <row r="5495" spans="6:10" x14ac:dyDescent="0.25">
      <c r="F5495"/>
      <c r="J5495"/>
    </row>
    <row r="5496" spans="6:10" x14ac:dyDescent="0.25">
      <c r="F5496"/>
      <c r="J5496"/>
    </row>
    <row r="5497" spans="6:10" x14ac:dyDescent="0.25">
      <c r="F5497"/>
      <c r="J5497"/>
    </row>
    <row r="5498" spans="6:10" x14ac:dyDescent="0.25">
      <c r="F5498"/>
      <c r="J5498"/>
    </row>
    <row r="5499" spans="6:10" x14ac:dyDescent="0.25">
      <c r="F5499"/>
      <c r="J5499"/>
    </row>
    <row r="5500" spans="6:10" x14ac:dyDescent="0.25">
      <c r="F5500"/>
      <c r="J5500"/>
    </row>
    <row r="5501" spans="6:10" x14ac:dyDescent="0.25">
      <c r="F5501"/>
      <c r="J5501"/>
    </row>
    <row r="5502" spans="6:10" x14ac:dyDescent="0.25">
      <c r="F5502"/>
      <c r="J5502"/>
    </row>
    <row r="5503" spans="6:10" x14ac:dyDescent="0.25">
      <c r="F5503"/>
      <c r="J5503"/>
    </row>
    <row r="5504" spans="6:10" x14ac:dyDescent="0.25">
      <c r="F5504"/>
      <c r="J5504"/>
    </row>
    <row r="5505" spans="6:10" x14ac:dyDescent="0.25">
      <c r="F5505"/>
      <c r="J5505"/>
    </row>
    <row r="5506" spans="6:10" x14ac:dyDescent="0.25">
      <c r="F5506"/>
      <c r="J5506"/>
    </row>
    <row r="5507" spans="6:10" x14ac:dyDescent="0.25">
      <c r="F5507"/>
      <c r="J5507"/>
    </row>
    <row r="5508" spans="6:10" x14ac:dyDescent="0.25">
      <c r="F5508"/>
      <c r="J5508"/>
    </row>
    <row r="5509" spans="6:10" x14ac:dyDescent="0.25">
      <c r="F5509"/>
      <c r="J5509"/>
    </row>
    <row r="5510" spans="6:10" x14ac:dyDescent="0.25">
      <c r="F5510"/>
      <c r="J5510"/>
    </row>
    <row r="5511" spans="6:10" x14ac:dyDescent="0.25">
      <c r="F5511"/>
      <c r="J5511"/>
    </row>
    <row r="5512" spans="6:10" x14ac:dyDescent="0.25">
      <c r="F5512"/>
      <c r="J5512"/>
    </row>
    <row r="5513" spans="6:10" x14ac:dyDescent="0.25">
      <c r="F5513"/>
      <c r="J5513"/>
    </row>
    <row r="5514" spans="6:10" x14ac:dyDescent="0.25">
      <c r="F5514"/>
      <c r="J5514"/>
    </row>
    <row r="5515" spans="6:10" x14ac:dyDescent="0.25">
      <c r="F5515"/>
      <c r="J5515"/>
    </row>
    <row r="5516" spans="6:10" x14ac:dyDescent="0.25">
      <c r="F5516"/>
      <c r="J5516"/>
    </row>
    <row r="5517" spans="6:10" x14ac:dyDescent="0.25">
      <c r="F5517"/>
      <c r="J5517"/>
    </row>
    <row r="5518" spans="6:10" x14ac:dyDescent="0.25">
      <c r="F5518"/>
      <c r="J5518"/>
    </row>
    <row r="5519" spans="6:10" x14ac:dyDescent="0.25">
      <c r="F5519"/>
      <c r="J5519"/>
    </row>
    <row r="5520" spans="6:10" x14ac:dyDescent="0.25">
      <c r="F5520"/>
      <c r="J5520"/>
    </row>
    <row r="5521" spans="6:10" x14ac:dyDescent="0.25">
      <c r="F5521"/>
      <c r="J5521"/>
    </row>
    <row r="5522" spans="6:10" x14ac:dyDescent="0.25">
      <c r="F5522"/>
      <c r="J5522"/>
    </row>
    <row r="5523" spans="6:10" x14ac:dyDescent="0.25">
      <c r="F5523"/>
      <c r="J5523"/>
    </row>
    <row r="5524" spans="6:10" x14ac:dyDescent="0.25">
      <c r="F5524"/>
      <c r="J5524"/>
    </row>
    <row r="5525" spans="6:10" x14ac:dyDescent="0.25">
      <c r="F5525"/>
      <c r="J5525"/>
    </row>
    <row r="5526" spans="6:10" x14ac:dyDescent="0.25">
      <c r="F5526"/>
      <c r="J5526"/>
    </row>
    <row r="5527" spans="6:10" x14ac:dyDescent="0.25">
      <c r="F5527"/>
      <c r="J5527"/>
    </row>
    <row r="5528" spans="6:10" x14ac:dyDescent="0.25">
      <c r="F5528"/>
      <c r="J5528"/>
    </row>
    <row r="5529" spans="6:10" x14ac:dyDescent="0.25">
      <c r="F5529"/>
      <c r="J5529"/>
    </row>
    <row r="5530" spans="6:10" x14ac:dyDescent="0.25">
      <c r="F5530"/>
      <c r="J5530"/>
    </row>
    <row r="5531" spans="6:10" x14ac:dyDescent="0.25">
      <c r="F5531"/>
      <c r="J5531"/>
    </row>
    <row r="5532" spans="6:10" x14ac:dyDescent="0.25">
      <c r="F5532"/>
      <c r="J5532"/>
    </row>
    <row r="5533" spans="6:10" x14ac:dyDescent="0.25">
      <c r="F5533"/>
      <c r="J5533"/>
    </row>
    <row r="5534" spans="6:10" x14ac:dyDescent="0.25">
      <c r="F5534"/>
      <c r="J5534"/>
    </row>
    <row r="5535" spans="6:10" x14ac:dyDescent="0.25">
      <c r="F5535"/>
      <c r="J5535"/>
    </row>
    <row r="5536" spans="6:10" x14ac:dyDescent="0.25">
      <c r="F5536"/>
      <c r="J5536"/>
    </row>
    <row r="5537" spans="6:10" x14ac:dyDescent="0.25">
      <c r="F5537"/>
      <c r="J5537"/>
    </row>
    <row r="5538" spans="6:10" x14ac:dyDescent="0.25">
      <c r="F5538"/>
      <c r="J5538"/>
    </row>
    <row r="5539" spans="6:10" x14ac:dyDescent="0.25">
      <c r="F5539"/>
      <c r="J5539"/>
    </row>
    <row r="5540" spans="6:10" x14ac:dyDescent="0.25">
      <c r="F5540"/>
      <c r="J5540"/>
    </row>
    <row r="5541" spans="6:10" x14ac:dyDescent="0.25">
      <c r="F5541"/>
      <c r="J5541"/>
    </row>
    <row r="5542" spans="6:10" x14ac:dyDescent="0.25">
      <c r="F5542"/>
      <c r="J5542"/>
    </row>
    <row r="5543" spans="6:10" x14ac:dyDescent="0.25">
      <c r="F5543"/>
      <c r="J5543"/>
    </row>
    <row r="5544" spans="6:10" x14ac:dyDescent="0.25">
      <c r="F5544"/>
      <c r="J5544"/>
    </row>
    <row r="5545" spans="6:10" x14ac:dyDescent="0.25">
      <c r="F5545"/>
      <c r="J5545"/>
    </row>
    <row r="5546" spans="6:10" x14ac:dyDescent="0.25">
      <c r="F5546"/>
      <c r="J5546"/>
    </row>
    <row r="5547" spans="6:10" x14ac:dyDescent="0.25">
      <c r="F5547"/>
      <c r="J5547"/>
    </row>
    <row r="5548" spans="6:10" x14ac:dyDescent="0.25">
      <c r="F5548"/>
      <c r="J5548"/>
    </row>
    <row r="5549" spans="6:10" x14ac:dyDescent="0.25">
      <c r="F5549"/>
      <c r="J5549"/>
    </row>
    <row r="5550" spans="6:10" x14ac:dyDescent="0.25">
      <c r="F5550"/>
      <c r="J5550"/>
    </row>
    <row r="5551" spans="6:10" x14ac:dyDescent="0.25">
      <c r="F5551"/>
      <c r="J5551"/>
    </row>
    <row r="5552" spans="6:10" x14ac:dyDescent="0.25">
      <c r="F5552"/>
      <c r="J5552"/>
    </row>
    <row r="5553" spans="6:10" x14ac:dyDescent="0.25">
      <c r="F5553"/>
      <c r="J5553"/>
    </row>
    <row r="5554" spans="6:10" x14ac:dyDescent="0.25">
      <c r="F5554"/>
      <c r="J5554"/>
    </row>
    <row r="5555" spans="6:10" x14ac:dyDescent="0.25">
      <c r="F5555"/>
      <c r="J5555"/>
    </row>
    <row r="5556" spans="6:10" x14ac:dyDescent="0.25">
      <c r="F5556"/>
      <c r="J5556"/>
    </row>
    <row r="5557" spans="6:10" x14ac:dyDescent="0.25">
      <c r="F5557"/>
      <c r="J5557"/>
    </row>
    <row r="5558" spans="6:10" x14ac:dyDescent="0.25">
      <c r="F5558"/>
      <c r="J5558"/>
    </row>
    <row r="5559" spans="6:10" x14ac:dyDescent="0.25">
      <c r="F5559"/>
      <c r="J5559"/>
    </row>
    <row r="5560" spans="6:10" x14ac:dyDescent="0.25">
      <c r="F5560"/>
      <c r="J5560"/>
    </row>
    <row r="5561" spans="6:10" x14ac:dyDescent="0.25">
      <c r="F5561"/>
      <c r="J5561"/>
    </row>
    <row r="5562" spans="6:10" x14ac:dyDescent="0.25">
      <c r="F5562"/>
      <c r="J5562"/>
    </row>
    <row r="5563" spans="6:10" x14ac:dyDescent="0.25">
      <c r="F5563"/>
      <c r="J5563"/>
    </row>
    <row r="5564" spans="6:10" x14ac:dyDescent="0.25">
      <c r="F5564"/>
      <c r="J5564"/>
    </row>
    <row r="5565" spans="6:10" x14ac:dyDescent="0.25">
      <c r="F5565"/>
      <c r="J5565"/>
    </row>
    <row r="5566" spans="6:10" x14ac:dyDescent="0.25">
      <c r="F5566"/>
      <c r="J5566"/>
    </row>
    <row r="5567" spans="6:10" x14ac:dyDescent="0.25">
      <c r="F5567"/>
      <c r="J5567"/>
    </row>
    <row r="5568" spans="6:10" x14ac:dyDescent="0.25">
      <c r="F5568"/>
      <c r="J5568"/>
    </row>
    <row r="5569" spans="6:10" x14ac:dyDescent="0.25">
      <c r="F5569"/>
      <c r="J5569"/>
    </row>
    <row r="5570" spans="6:10" x14ac:dyDescent="0.25">
      <c r="F5570"/>
      <c r="J5570"/>
    </row>
    <row r="5571" spans="6:10" x14ac:dyDescent="0.25">
      <c r="F5571"/>
      <c r="J5571"/>
    </row>
    <row r="5572" spans="6:10" x14ac:dyDescent="0.25">
      <c r="F5572"/>
      <c r="J5572"/>
    </row>
    <row r="5573" spans="6:10" x14ac:dyDescent="0.25">
      <c r="F5573"/>
      <c r="J5573"/>
    </row>
    <row r="5574" spans="6:10" x14ac:dyDescent="0.25">
      <c r="F5574"/>
      <c r="J5574"/>
    </row>
    <row r="5575" spans="6:10" x14ac:dyDescent="0.25">
      <c r="F5575"/>
      <c r="J5575"/>
    </row>
    <row r="5576" spans="6:10" x14ac:dyDescent="0.25">
      <c r="F5576"/>
      <c r="J5576"/>
    </row>
    <row r="5577" spans="6:10" x14ac:dyDescent="0.25">
      <c r="F5577"/>
      <c r="J5577"/>
    </row>
    <row r="5578" spans="6:10" x14ac:dyDescent="0.25">
      <c r="F5578"/>
      <c r="J5578"/>
    </row>
    <row r="5579" spans="6:10" x14ac:dyDescent="0.25">
      <c r="F5579"/>
      <c r="J5579"/>
    </row>
    <row r="5580" spans="6:10" x14ac:dyDescent="0.25">
      <c r="F5580"/>
      <c r="J5580"/>
    </row>
    <row r="5581" spans="6:10" x14ac:dyDescent="0.25">
      <c r="F5581"/>
      <c r="J5581"/>
    </row>
    <row r="5582" spans="6:10" x14ac:dyDescent="0.25">
      <c r="F5582"/>
      <c r="J5582"/>
    </row>
    <row r="5583" spans="6:10" x14ac:dyDescent="0.25">
      <c r="F5583"/>
      <c r="J5583"/>
    </row>
    <row r="5584" spans="6:10" x14ac:dyDescent="0.25">
      <c r="F5584"/>
      <c r="J5584"/>
    </row>
    <row r="5585" spans="6:10" x14ac:dyDescent="0.25">
      <c r="F5585"/>
      <c r="J5585"/>
    </row>
    <row r="5586" spans="6:10" x14ac:dyDescent="0.25">
      <c r="F5586"/>
      <c r="J5586"/>
    </row>
    <row r="5587" spans="6:10" x14ac:dyDescent="0.25">
      <c r="F5587"/>
      <c r="J5587"/>
    </row>
    <row r="5588" spans="6:10" x14ac:dyDescent="0.25">
      <c r="F5588"/>
      <c r="J5588"/>
    </row>
    <row r="5589" spans="6:10" x14ac:dyDescent="0.25">
      <c r="F5589"/>
      <c r="J5589"/>
    </row>
    <row r="5590" spans="6:10" x14ac:dyDescent="0.25">
      <c r="F5590"/>
      <c r="J5590"/>
    </row>
    <row r="5591" spans="6:10" x14ac:dyDescent="0.25">
      <c r="F5591"/>
      <c r="J5591"/>
    </row>
    <row r="5592" spans="6:10" x14ac:dyDescent="0.25">
      <c r="F5592"/>
      <c r="J5592"/>
    </row>
    <row r="5593" spans="6:10" x14ac:dyDescent="0.25">
      <c r="F5593"/>
      <c r="J5593"/>
    </row>
    <row r="5594" spans="6:10" x14ac:dyDescent="0.25">
      <c r="F5594"/>
      <c r="J5594"/>
    </row>
    <row r="5595" spans="6:10" x14ac:dyDescent="0.25">
      <c r="F5595"/>
      <c r="J5595"/>
    </row>
    <row r="5596" spans="6:10" x14ac:dyDescent="0.25">
      <c r="F5596"/>
      <c r="J5596"/>
    </row>
    <row r="5597" spans="6:10" x14ac:dyDescent="0.25">
      <c r="F5597"/>
      <c r="J5597"/>
    </row>
    <row r="5598" spans="6:10" x14ac:dyDescent="0.25">
      <c r="F5598"/>
      <c r="J5598"/>
    </row>
    <row r="5599" spans="6:10" x14ac:dyDescent="0.25">
      <c r="F5599"/>
      <c r="J5599"/>
    </row>
    <row r="5600" spans="6:10" x14ac:dyDescent="0.25">
      <c r="F5600"/>
      <c r="J5600"/>
    </row>
    <row r="5601" spans="6:10" x14ac:dyDescent="0.25">
      <c r="F5601"/>
      <c r="J5601"/>
    </row>
    <row r="5602" spans="6:10" x14ac:dyDescent="0.25">
      <c r="F5602"/>
      <c r="J5602"/>
    </row>
    <row r="5603" spans="6:10" x14ac:dyDescent="0.25">
      <c r="F5603"/>
      <c r="J5603"/>
    </row>
    <row r="5604" spans="6:10" x14ac:dyDescent="0.25">
      <c r="F5604"/>
      <c r="J5604"/>
    </row>
    <row r="5605" spans="6:10" x14ac:dyDescent="0.25">
      <c r="F5605"/>
      <c r="J5605"/>
    </row>
    <row r="5606" spans="6:10" x14ac:dyDescent="0.25">
      <c r="F5606"/>
      <c r="J5606"/>
    </row>
    <row r="5607" spans="6:10" x14ac:dyDescent="0.25">
      <c r="F5607"/>
      <c r="J5607"/>
    </row>
    <row r="5608" spans="6:10" x14ac:dyDescent="0.25">
      <c r="F5608"/>
      <c r="J5608"/>
    </row>
    <row r="5609" spans="6:10" x14ac:dyDescent="0.25">
      <c r="F5609"/>
      <c r="J5609"/>
    </row>
    <row r="5610" spans="6:10" x14ac:dyDescent="0.25">
      <c r="F5610"/>
      <c r="J5610"/>
    </row>
    <row r="5611" spans="6:10" x14ac:dyDescent="0.25">
      <c r="F5611"/>
      <c r="J5611"/>
    </row>
    <row r="5612" spans="6:10" x14ac:dyDescent="0.25">
      <c r="F5612"/>
      <c r="J5612"/>
    </row>
    <row r="5613" spans="6:10" x14ac:dyDescent="0.25">
      <c r="F5613"/>
      <c r="J5613"/>
    </row>
    <row r="5614" spans="6:10" x14ac:dyDescent="0.25">
      <c r="F5614"/>
      <c r="J5614"/>
    </row>
    <row r="5615" spans="6:10" x14ac:dyDescent="0.25">
      <c r="F5615"/>
      <c r="J5615"/>
    </row>
    <row r="5616" spans="6:10" x14ac:dyDescent="0.25">
      <c r="F5616"/>
      <c r="J5616"/>
    </row>
    <row r="5617" spans="6:10" x14ac:dyDescent="0.25">
      <c r="F5617"/>
      <c r="J5617"/>
    </row>
    <row r="5618" spans="6:10" x14ac:dyDescent="0.25">
      <c r="F5618"/>
      <c r="J5618"/>
    </row>
    <row r="5619" spans="6:10" x14ac:dyDescent="0.25">
      <c r="F5619"/>
      <c r="J5619"/>
    </row>
    <row r="5620" spans="6:10" x14ac:dyDescent="0.25">
      <c r="F5620"/>
      <c r="J5620"/>
    </row>
    <row r="5621" spans="6:10" x14ac:dyDescent="0.25">
      <c r="F5621"/>
      <c r="J5621"/>
    </row>
    <row r="5622" spans="6:10" x14ac:dyDescent="0.25">
      <c r="F5622"/>
      <c r="J5622"/>
    </row>
    <row r="5623" spans="6:10" x14ac:dyDescent="0.25">
      <c r="F5623"/>
      <c r="J5623"/>
    </row>
    <row r="5624" spans="6:10" x14ac:dyDescent="0.25">
      <c r="F5624"/>
      <c r="J5624"/>
    </row>
    <row r="5625" spans="6:10" x14ac:dyDescent="0.25">
      <c r="F5625"/>
      <c r="J5625"/>
    </row>
    <row r="5626" spans="6:10" x14ac:dyDescent="0.25">
      <c r="F5626"/>
      <c r="J5626"/>
    </row>
    <row r="5627" spans="6:10" x14ac:dyDescent="0.25">
      <c r="F5627"/>
      <c r="J5627"/>
    </row>
    <row r="5628" spans="6:10" x14ac:dyDescent="0.25">
      <c r="F5628"/>
      <c r="J5628"/>
    </row>
    <row r="5629" spans="6:10" x14ac:dyDescent="0.25">
      <c r="F5629"/>
      <c r="J5629"/>
    </row>
    <row r="5630" spans="6:10" x14ac:dyDescent="0.25">
      <c r="F5630"/>
      <c r="J5630"/>
    </row>
    <row r="5631" spans="6:10" x14ac:dyDescent="0.25">
      <c r="F5631"/>
      <c r="J5631"/>
    </row>
    <row r="5632" spans="6:10" x14ac:dyDescent="0.25">
      <c r="F5632"/>
      <c r="J5632"/>
    </row>
    <row r="5633" spans="6:10" x14ac:dyDescent="0.25">
      <c r="F5633"/>
      <c r="J5633"/>
    </row>
    <row r="5634" spans="6:10" x14ac:dyDescent="0.25">
      <c r="F5634"/>
      <c r="J5634"/>
    </row>
    <row r="5635" spans="6:10" x14ac:dyDescent="0.25">
      <c r="F5635"/>
      <c r="J5635"/>
    </row>
    <row r="5636" spans="6:10" x14ac:dyDescent="0.25">
      <c r="F5636"/>
      <c r="J5636"/>
    </row>
    <row r="5637" spans="6:10" x14ac:dyDescent="0.25">
      <c r="F5637"/>
      <c r="J5637"/>
    </row>
    <row r="5638" spans="6:10" x14ac:dyDescent="0.25">
      <c r="F5638"/>
      <c r="J5638"/>
    </row>
    <row r="5639" spans="6:10" x14ac:dyDescent="0.25">
      <c r="F5639"/>
      <c r="J5639"/>
    </row>
    <row r="5640" spans="6:10" x14ac:dyDescent="0.25">
      <c r="F5640"/>
      <c r="J5640"/>
    </row>
    <row r="5641" spans="6:10" x14ac:dyDescent="0.25">
      <c r="F5641"/>
      <c r="J5641"/>
    </row>
    <row r="5642" spans="6:10" x14ac:dyDescent="0.25">
      <c r="F5642"/>
      <c r="J5642"/>
    </row>
    <row r="5643" spans="6:10" x14ac:dyDescent="0.25">
      <c r="F5643"/>
      <c r="J5643"/>
    </row>
    <row r="5644" spans="6:10" x14ac:dyDescent="0.25">
      <c r="F5644"/>
      <c r="J5644"/>
    </row>
    <row r="5645" spans="6:10" x14ac:dyDescent="0.25">
      <c r="F5645"/>
      <c r="J5645"/>
    </row>
    <row r="5646" spans="6:10" x14ac:dyDescent="0.25">
      <c r="F5646"/>
      <c r="J5646"/>
    </row>
    <row r="5647" spans="6:10" x14ac:dyDescent="0.25">
      <c r="F5647"/>
      <c r="J5647"/>
    </row>
    <row r="5648" spans="6:10" x14ac:dyDescent="0.25">
      <c r="F5648"/>
      <c r="J5648"/>
    </row>
    <row r="5649" spans="6:10" x14ac:dyDescent="0.25">
      <c r="F5649"/>
      <c r="J5649"/>
    </row>
    <row r="5650" spans="6:10" x14ac:dyDescent="0.25">
      <c r="F5650"/>
      <c r="J5650"/>
    </row>
    <row r="5651" spans="6:10" x14ac:dyDescent="0.25">
      <c r="F5651"/>
      <c r="J5651"/>
    </row>
    <row r="5652" spans="6:10" x14ac:dyDescent="0.25">
      <c r="F5652"/>
      <c r="J5652"/>
    </row>
    <row r="5653" spans="6:10" x14ac:dyDescent="0.25">
      <c r="F5653"/>
      <c r="J5653"/>
    </row>
    <row r="5654" spans="6:10" x14ac:dyDescent="0.25">
      <c r="F5654"/>
      <c r="J5654"/>
    </row>
    <row r="5655" spans="6:10" x14ac:dyDescent="0.25">
      <c r="F5655"/>
      <c r="J5655"/>
    </row>
    <row r="5656" spans="6:10" x14ac:dyDescent="0.25">
      <c r="F5656"/>
      <c r="J5656"/>
    </row>
    <row r="5657" spans="6:10" x14ac:dyDescent="0.25">
      <c r="F5657"/>
      <c r="J5657"/>
    </row>
    <row r="5658" spans="6:10" x14ac:dyDescent="0.25">
      <c r="F5658"/>
      <c r="J5658"/>
    </row>
    <row r="5659" spans="6:10" x14ac:dyDescent="0.25">
      <c r="F5659"/>
      <c r="J5659"/>
    </row>
    <row r="5660" spans="6:10" x14ac:dyDescent="0.25">
      <c r="F5660"/>
      <c r="J5660"/>
    </row>
    <row r="5661" spans="6:10" x14ac:dyDescent="0.25">
      <c r="F5661"/>
      <c r="J5661"/>
    </row>
    <row r="5662" spans="6:10" x14ac:dyDescent="0.25">
      <c r="F5662"/>
      <c r="J5662"/>
    </row>
    <row r="5663" spans="6:10" x14ac:dyDescent="0.25">
      <c r="F5663"/>
      <c r="J5663"/>
    </row>
    <row r="5664" spans="6:10" x14ac:dyDescent="0.25">
      <c r="F5664"/>
      <c r="J5664"/>
    </row>
    <row r="5665" spans="6:10" x14ac:dyDescent="0.25">
      <c r="F5665"/>
      <c r="J5665"/>
    </row>
    <row r="5666" spans="6:10" x14ac:dyDescent="0.25">
      <c r="F5666"/>
      <c r="J5666"/>
    </row>
    <row r="5667" spans="6:10" x14ac:dyDescent="0.25">
      <c r="F5667"/>
      <c r="J5667"/>
    </row>
    <row r="5668" spans="6:10" x14ac:dyDescent="0.25">
      <c r="F5668"/>
      <c r="J5668"/>
    </row>
    <row r="5669" spans="6:10" x14ac:dyDescent="0.25">
      <c r="F5669"/>
      <c r="J5669"/>
    </row>
    <row r="5670" spans="6:10" x14ac:dyDescent="0.25">
      <c r="F5670"/>
      <c r="J5670"/>
    </row>
    <row r="5671" spans="6:10" x14ac:dyDescent="0.25">
      <c r="F5671"/>
      <c r="J5671"/>
    </row>
    <row r="5672" spans="6:10" x14ac:dyDescent="0.25">
      <c r="F5672"/>
      <c r="J5672"/>
    </row>
    <row r="5673" spans="6:10" x14ac:dyDescent="0.25">
      <c r="F5673"/>
      <c r="J5673"/>
    </row>
    <row r="5674" spans="6:10" x14ac:dyDescent="0.25">
      <c r="F5674"/>
      <c r="J5674"/>
    </row>
    <row r="5675" spans="6:10" x14ac:dyDescent="0.25">
      <c r="F5675"/>
      <c r="J5675"/>
    </row>
    <row r="5676" spans="6:10" x14ac:dyDescent="0.25">
      <c r="F5676"/>
      <c r="J5676"/>
    </row>
    <row r="5677" spans="6:10" x14ac:dyDescent="0.25">
      <c r="F5677"/>
      <c r="J5677"/>
    </row>
    <row r="5678" spans="6:10" x14ac:dyDescent="0.25">
      <c r="F5678"/>
      <c r="J5678"/>
    </row>
    <row r="5679" spans="6:10" x14ac:dyDescent="0.25">
      <c r="F5679"/>
      <c r="J5679"/>
    </row>
    <row r="5680" spans="6:10" x14ac:dyDescent="0.25">
      <c r="F5680"/>
      <c r="J5680"/>
    </row>
    <row r="5681" spans="6:10" x14ac:dyDescent="0.25">
      <c r="F5681"/>
      <c r="J5681"/>
    </row>
    <row r="5682" spans="6:10" x14ac:dyDescent="0.25">
      <c r="F5682"/>
      <c r="J5682"/>
    </row>
    <row r="5683" spans="6:10" x14ac:dyDescent="0.25">
      <c r="F5683"/>
      <c r="J5683"/>
    </row>
    <row r="5684" spans="6:10" x14ac:dyDescent="0.25">
      <c r="F5684"/>
      <c r="J5684"/>
    </row>
    <row r="5685" spans="6:10" x14ac:dyDescent="0.25">
      <c r="F5685"/>
      <c r="J5685"/>
    </row>
    <row r="5686" spans="6:10" x14ac:dyDescent="0.25">
      <c r="F5686"/>
      <c r="J5686"/>
    </row>
    <row r="5687" spans="6:10" x14ac:dyDescent="0.25">
      <c r="F5687"/>
      <c r="J5687"/>
    </row>
    <row r="5688" spans="6:10" x14ac:dyDescent="0.25">
      <c r="F5688"/>
      <c r="J5688"/>
    </row>
    <row r="5689" spans="6:10" x14ac:dyDescent="0.25">
      <c r="F5689"/>
      <c r="J5689"/>
    </row>
    <row r="5690" spans="6:10" x14ac:dyDescent="0.25">
      <c r="F5690"/>
      <c r="J5690"/>
    </row>
    <row r="5691" spans="6:10" x14ac:dyDescent="0.25">
      <c r="F5691"/>
      <c r="J5691"/>
    </row>
    <row r="5692" spans="6:10" x14ac:dyDescent="0.25">
      <c r="F5692"/>
      <c r="J5692"/>
    </row>
    <row r="5693" spans="6:10" x14ac:dyDescent="0.25">
      <c r="F5693"/>
      <c r="J5693"/>
    </row>
    <row r="5694" spans="6:10" x14ac:dyDescent="0.25">
      <c r="F5694"/>
      <c r="J5694"/>
    </row>
    <row r="5695" spans="6:10" x14ac:dyDescent="0.25">
      <c r="F5695"/>
      <c r="J5695"/>
    </row>
    <row r="5696" spans="6:10" x14ac:dyDescent="0.25">
      <c r="F5696"/>
      <c r="J5696"/>
    </row>
    <row r="5697" spans="6:10" x14ac:dyDescent="0.25">
      <c r="F5697"/>
      <c r="J5697"/>
    </row>
    <row r="5698" spans="6:10" x14ac:dyDescent="0.25">
      <c r="F5698"/>
      <c r="J5698"/>
    </row>
    <row r="5699" spans="6:10" x14ac:dyDescent="0.25">
      <c r="F5699"/>
      <c r="J5699"/>
    </row>
    <row r="5700" spans="6:10" x14ac:dyDescent="0.25">
      <c r="F5700"/>
      <c r="J5700"/>
    </row>
    <row r="5701" spans="6:10" x14ac:dyDescent="0.25">
      <c r="F5701"/>
      <c r="J5701"/>
    </row>
    <row r="5702" spans="6:10" x14ac:dyDescent="0.25">
      <c r="F5702"/>
      <c r="J5702"/>
    </row>
    <row r="5703" spans="6:10" x14ac:dyDescent="0.25">
      <c r="F5703"/>
      <c r="J5703"/>
    </row>
    <row r="5704" spans="6:10" x14ac:dyDescent="0.25">
      <c r="F5704"/>
      <c r="J5704"/>
    </row>
    <row r="5705" spans="6:10" x14ac:dyDescent="0.25">
      <c r="F5705"/>
      <c r="J5705"/>
    </row>
    <row r="5706" spans="6:10" x14ac:dyDescent="0.25">
      <c r="F5706"/>
      <c r="J5706"/>
    </row>
    <row r="5707" spans="6:10" x14ac:dyDescent="0.25">
      <c r="F5707"/>
      <c r="J5707"/>
    </row>
    <row r="5708" spans="6:10" x14ac:dyDescent="0.25">
      <c r="F5708"/>
      <c r="J5708"/>
    </row>
    <row r="5709" spans="6:10" x14ac:dyDescent="0.25">
      <c r="F5709"/>
      <c r="J5709"/>
    </row>
    <row r="5710" spans="6:10" x14ac:dyDescent="0.25">
      <c r="F5710"/>
      <c r="J5710"/>
    </row>
    <row r="5711" spans="6:10" x14ac:dyDescent="0.25">
      <c r="F5711"/>
      <c r="J5711"/>
    </row>
    <row r="5712" spans="6:10" x14ac:dyDescent="0.25">
      <c r="F5712"/>
      <c r="J5712"/>
    </row>
    <row r="5713" spans="6:10" x14ac:dyDescent="0.25">
      <c r="F5713"/>
      <c r="J5713"/>
    </row>
    <row r="5714" spans="6:10" x14ac:dyDescent="0.25">
      <c r="F5714"/>
      <c r="J5714"/>
    </row>
    <row r="5715" spans="6:10" x14ac:dyDescent="0.25">
      <c r="F5715"/>
      <c r="J5715"/>
    </row>
    <row r="5716" spans="6:10" x14ac:dyDescent="0.25">
      <c r="F5716"/>
      <c r="J5716"/>
    </row>
    <row r="5717" spans="6:10" x14ac:dyDescent="0.25">
      <c r="F5717"/>
      <c r="J5717"/>
    </row>
    <row r="5718" spans="6:10" x14ac:dyDescent="0.25">
      <c r="F5718"/>
      <c r="J5718"/>
    </row>
    <row r="5719" spans="6:10" x14ac:dyDescent="0.25">
      <c r="F5719"/>
      <c r="J5719"/>
    </row>
    <row r="5720" spans="6:10" x14ac:dyDescent="0.25">
      <c r="F5720"/>
      <c r="J5720"/>
    </row>
    <row r="5721" spans="6:10" x14ac:dyDescent="0.25">
      <c r="F5721"/>
      <c r="J5721"/>
    </row>
    <row r="5722" spans="6:10" x14ac:dyDescent="0.25">
      <c r="F5722"/>
      <c r="J5722"/>
    </row>
    <row r="5723" spans="6:10" x14ac:dyDescent="0.25">
      <c r="F5723"/>
      <c r="J5723"/>
    </row>
    <row r="5724" spans="6:10" x14ac:dyDescent="0.25">
      <c r="F5724"/>
      <c r="J5724"/>
    </row>
    <row r="5725" spans="6:10" x14ac:dyDescent="0.25">
      <c r="F5725"/>
      <c r="J5725"/>
    </row>
    <row r="5726" spans="6:10" x14ac:dyDescent="0.25">
      <c r="F5726"/>
      <c r="J5726"/>
    </row>
    <row r="5727" spans="6:10" x14ac:dyDescent="0.25">
      <c r="F5727"/>
      <c r="J5727"/>
    </row>
    <row r="5728" spans="6:10" x14ac:dyDescent="0.25">
      <c r="F5728"/>
      <c r="J5728"/>
    </row>
    <row r="5729" spans="6:10" x14ac:dyDescent="0.25">
      <c r="F5729"/>
      <c r="J5729"/>
    </row>
    <row r="5730" spans="6:10" x14ac:dyDescent="0.25">
      <c r="F5730"/>
      <c r="J5730"/>
    </row>
    <row r="5731" spans="6:10" x14ac:dyDescent="0.25">
      <c r="F5731"/>
      <c r="J5731"/>
    </row>
    <row r="5732" spans="6:10" x14ac:dyDescent="0.25">
      <c r="F5732"/>
      <c r="J5732"/>
    </row>
    <row r="5733" spans="6:10" x14ac:dyDescent="0.25">
      <c r="F5733"/>
      <c r="J5733"/>
    </row>
    <row r="5734" spans="6:10" x14ac:dyDescent="0.25">
      <c r="F5734"/>
      <c r="J5734"/>
    </row>
    <row r="5735" spans="6:10" x14ac:dyDescent="0.25">
      <c r="F5735"/>
      <c r="J5735"/>
    </row>
    <row r="5736" spans="6:10" x14ac:dyDescent="0.25">
      <c r="F5736"/>
      <c r="J5736"/>
    </row>
    <row r="5737" spans="6:10" x14ac:dyDescent="0.25">
      <c r="F5737"/>
      <c r="J5737"/>
    </row>
    <row r="5738" spans="6:10" x14ac:dyDescent="0.25">
      <c r="F5738"/>
      <c r="J5738"/>
    </row>
    <row r="5739" spans="6:10" x14ac:dyDescent="0.25">
      <c r="F5739"/>
      <c r="J5739"/>
    </row>
    <row r="5740" spans="6:10" x14ac:dyDescent="0.25">
      <c r="F5740"/>
      <c r="J5740"/>
    </row>
    <row r="5741" spans="6:10" x14ac:dyDescent="0.25">
      <c r="F5741"/>
      <c r="J5741"/>
    </row>
    <row r="5742" spans="6:10" x14ac:dyDescent="0.25">
      <c r="F5742"/>
      <c r="J5742"/>
    </row>
    <row r="5743" spans="6:10" x14ac:dyDescent="0.25">
      <c r="F5743"/>
      <c r="J5743"/>
    </row>
    <row r="5744" spans="6:10" x14ac:dyDescent="0.25">
      <c r="F5744"/>
      <c r="J5744"/>
    </row>
    <row r="5745" spans="6:10" x14ac:dyDescent="0.25">
      <c r="F5745"/>
      <c r="J5745"/>
    </row>
    <row r="5746" spans="6:10" x14ac:dyDescent="0.25">
      <c r="F5746"/>
      <c r="J5746"/>
    </row>
    <row r="5747" spans="6:10" x14ac:dyDescent="0.25">
      <c r="F5747"/>
      <c r="J5747"/>
    </row>
    <row r="5748" spans="6:10" x14ac:dyDescent="0.25">
      <c r="F5748"/>
      <c r="J5748"/>
    </row>
    <row r="5749" spans="6:10" x14ac:dyDescent="0.25">
      <c r="F5749"/>
      <c r="J5749"/>
    </row>
    <row r="5750" spans="6:10" x14ac:dyDescent="0.25">
      <c r="F5750"/>
      <c r="J5750"/>
    </row>
    <row r="5751" spans="6:10" x14ac:dyDescent="0.25">
      <c r="F5751"/>
      <c r="J5751"/>
    </row>
    <row r="5752" spans="6:10" x14ac:dyDescent="0.25">
      <c r="F5752"/>
      <c r="J5752"/>
    </row>
    <row r="5753" spans="6:10" x14ac:dyDescent="0.25">
      <c r="F5753"/>
      <c r="J5753"/>
    </row>
    <row r="5754" spans="6:10" x14ac:dyDescent="0.25">
      <c r="F5754"/>
      <c r="J5754"/>
    </row>
    <row r="5755" spans="6:10" x14ac:dyDescent="0.25">
      <c r="F5755"/>
      <c r="J5755"/>
    </row>
    <row r="5756" spans="6:10" x14ac:dyDescent="0.25">
      <c r="F5756"/>
      <c r="J5756"/>
    </row>
    <row r="5757" spans="6:10" x14ac:dyDescent="0.25">
      <c r="F5757"/>
      <c r="J5757"/>
    </row>
    <row r="5758" spans="6:10" x14ac:dyDescent="0.25">
      <c r="F5758"/>
      <c r="J5758"/>
    </row>
    <row r="5759" spans="6:10" x14ac:dyDescent="0.25">
      <c r="F5759"/>
      <c r="J5759"/>
    </row>
    <row r="5760" spans="6:10" x14ac:dyDescent="0.25">
      <c r="F5760"/>
      <c r="J5760"/>
    </row>
    <row r="5761" spans="6:10" x14ac:dyDescent="0.25">
      <c r="F5761"/>
      <c r="J5761"/>
    </row>
    <row r="5762" spans="6:10" x14ac:dyDescent="0.25">
      <c r="F5762"/>
      <c r="J5762"/>
    </row>
    <row r="5763" spans="6:10" x14ac:dyDescent="0.25">
      <c r="F5763"/>
      <c r="J5763"/>
    </row>
    <row r="5764" spans="6:10" x14ac:dyDescent="0.25">
      <c r="F5764"/>
      <c r="J5764"/>
    </row>
    <row r="5765" spans="6:10" x14ac:dyDescent="0.25">
      <c r="F5765"/>
      <c r="J5765"/>
    </row>
    <row r="5766" spans="6:10" x14ac:dyDescent="0.25">
      <c r="F5766"/>
      <c r="J5766"/>
    </row>
    <row r="5767" spans="6:10" x14ac:dyDescent="0.25">
      <c r="F5767"/>
      <c r="J5767"/>
    </row>
    <row r="5768" spans="6:10" x14ac:dyDescent="0.25">
      <c r="F5768"/>
      <c r="J5768"/>
    </row>
    <row r="5769" spans="6:10" x14ac:dyDescent="0.25">
      <c r="F5769"/>
      <c r="J5769"/>
    </row>
    <row r="5770" spans="6:10" x14ac:dyDescent="0.25">
      <c r="F5770"/>
      <c r="J5770"/>
    </row>
    <row r="5771" spans="6:10" x14ac:dyDescent="0.25">
      <c r="F5771"/>
      <c r="J5771"/>
    </row>
    <row r="5772" spans="6:10" x14ac:dyDescent="0.25">
      <c r="F5772"/>
      <c r="J5772"/>
    </row>
    <row r="5773" spans="6:10" x14ac:dyDescent="0.25">
      <c r="F5773"/>
      <c r="J5773"/>
    </row>
    <row r="5774" spans="6:10" x14ac:dyDescent="0.25">
      <c r="F5774"/>
      <c r="J5774"/>
    </row>
    <row r="5775" spans="6:10" x14ac:dyDescent="0.25">
      <c r="F5775"/>
      <c r="J5775"/>
    </row>
    <row r="5776" spans="6:10" x14ac:dyDescent="0.25">
      <c r="F5776"/>
      <c r="J5776"/>
    </row>
    <row r="5777" spans="6:10" x14ac:dyDescent="0.25">
      <c r="F5777"/>
      <c r="J5777"/>
    </row>
    <row r="5778" spans="6:10" x14ac:dyDescent="0.25">
      <c r="F5778"/>
      <c r="J5778"/>
    </row>
    <row r="5779" spans="6:10" x14ac:dyDescent="0.25">
      <c r="F5779"/>
      <c r="J5779"/>
    </row>
    <row r="5780" spans="6:10" x14ac:dyDescent="0.25">
      <c r="F5780"/>
      <c r="J5780"/>
    </row>
    <row r="5781" spans="6:10" x14ac:dyDescent="0.25">
      <c r="F5781"/>
      <c r="J5781"/>
    </row>
    <row r="5782" spans="6:10" x14ac:dyDescent="0.25">
      <c r="F5782"/>
      <c r="J5782"/>
    </row>
    <row r="5783" spans="6:10" x14ac:dyDescent="0.25">
      <c r="F5783"/>
      <c r="J5783"/>
    </row>
    <row r="5784" spans="6:10" x14ac:dyDescent="0.25">
      <c r="F5784"/>
      <c r="J5784"/>
    </row>
    <row r="5785" spans="6:10" x14ac:dyDescent="0.25">
      <c r="F5785"/>
      <c r="J5785"/>
    </row>
    <row r="5786" spans="6:10" x14ac:dyDescent="0.25">
      <c r="F5786"/>
      <c r="J5786"/>
    </row>
    <row r="5787" spans="6:10" x14ac:dyDescent="0.25">
      <c r="F5787"/>
      <c r="J5787"/>
    </row>
    <row r="5788" spans="6:10" x14ac:dyDescent="0.25">
      <c r="F5788"/>
      <c r="J5788"/>
    </row>
    <row r="5789" spans="6:10" x14ac:dyDescent="0.25">
      <c r="F5789"/>
      <c r="J5789"/>
    </row>
    <row r="5790" spans="6:10" x14ac:dyDescent="0.25">
      <c r="F5790"/>
      <c r="J5790"/>
    </row>
    <row r="5791" spans="6:10" x14ac:dyDescent="0.25">
      <c r="F5791"/>
      <c r="J5791"/>
    </row>
    <row r="5792" spans="6:10" x14ac:dyDescent="0.25">
      <c r="F5792"/>
      <c r="J5792"/>
    </row>
    <row r="5793" spans="6:10" x14ac:dyDescent="0.25">
      <c r="F5793"/>
      <c r="J5793"/>
    </row>
    <row r="5794" spans="6:10" x14ac:dyDescent="0.25">
      <c r="F5794"/>
      <c r="J5794"/>
    </row>
    <row r="5795" spans="6:10" x14ac:dyDescent="0.25">
      <c r="F5795"/>
      <c r="J5795"/>
    </row>
    <row r="5796" spans="6:10" x14ac:dyDescent="0.25">
      <c r="F5796"/>
      <c r="J5796"/>
    </row>
    <row r="5797" spans="6:10" x14ac:dyDescent="0.25">
      <c r="F5797"/>
      <c r="J5797"/>
    </row>
    <row r="5798" spans="6:10" x14ac:dyDescent="0.25">
      <c r="F5798"/>
      <c r="J5798"/>
    </row>
    <row r="5799" spans="6:10" x14ac:dyDescent="0.25">
      <c r="F5799"/>
      <c r="J5799"/>
    </row>
    <row r="5800" spans="6:10" x14ac:dyDescent="0.25">
      <c r="F5800"/>
      <c r="J5800"/>
    </row>
    <row r="5801" spans="6:10" x14ac:dyDescent="0.25">
      <c r="F5801"/>
      <c r="J5801"/>
    </row>
    <row r="5802" spans="6:10" x14ac:dyDescent="0.25">
      <c r="F5802"/>
      <c r="J5802"/>
    </row>
    <row r="5803" spans="6:10" x14ac:dyDescent="0.25">
      <c r="F5803"/>
      <c r="J5803"/>
    </row>
    <row r="5804" spans="6:10" x14ac:dyDescent="0.25">
      <c r="F5804"/>
      <c r="J5804"/>
    </row>
    <row r="5805" spans="6:10" x14ac:dyDescent="0.25">
      <c r="F5805"/>
      <c r="J5805"/>
    </row>
    <row r="5806" spans="6:10" x14ac:dyDescent="0.25">
      <c r="F5806"/>
      <c r="J5806"/>
    </row>
    <row r="5807" spans="6:10" x14ac:dyDescent="0.25">
      <c r="F5807"/>
      <c r="J5807"/>
    </row>
    <row r="5808" spans="6:10" x14ac:dyDescent="0.25">
      <c r="F5808"/>
      <c r="J5808"/>
    </row>
    <row r="5809" spans="6:10" x14ac:dyDescent="0.25">
      <c r="F5809"/>
      <c r="J5809"/>
    </row>
    <row r="5810" spans="6:10" x14ac:dyDescent="0.25">
      <c r="F5810"/>
      <c r="J5810"/>
    </row>
    <row r="5811" spans="6:10" x14ac:dyDescent="0.25">
      <c r="F5811"/>
      <c r="J5811"/>
    </row>
    <row r="5812" spans="6:10" x14ac:dyDescent="0.25">
      <c r="F5812"/>
      <c r="J5812"/>
    </row>
    <row r="5813" spans="6:10" x14ac:dyDescent="0.25">
      <c r="F5813"/>
      <c r="J5813"/>
    </row>
    <row r="5814" spans="6:10" x14ac:dyDescent="0.25">
      <c r="F5814"/>
      <c r="J5814"/>
    </row>
    <row r="5815" spans="6:10" x14ac:dyDescent="0.25">
      <c r="F5815"/>
      <c r="J5815"/>
    </row>
    <row r="5816" spans="6:10" x14ac:dyDescent="0.25">
      <c r="F5816"/>
      <c r="J5816"/>
    </row>
    <row r="5817" spans="6:10" x14ac:dyDescent="0.25">
      <c r="F5817"/>
      <c r="J5817"/>
    </row>
    <row r="5818" spans="6:10" x14ac:dyDescent="0.25">
      <c r="F5818"/>
      <c r="J5818"/>
    </row>
    <row r="5819" spans="6:10" x14ac:dyDescent="0.25">
      <c r="F5819"/>
      <c r="J5819"/>
    </row>
    <row r="5820" spans="6:10" x14ac:dyDescent="0.25">
      <c r="F5820"/>
      <c r="J5820"/>
    </row>
    <row r="5821" spans="6:10" x14ac:dyDescent="0.25">
      <c r="F5821"/>
      <c r="J5821"/>
    </row>
    <row r="5822" spans="6:10" x14ac:dyDescent="0.25">
      <c r="F5822"/>
      <c r="J5822"/>
    </row>
    <row r="5823" spans="6:10" x14ac:dyDescent="0.25">
      <c r="F5823"/>
      <c r="J5823"/>
    </row>
    <row r="5824" spans="6:10" x14ac:dyDescent="0.25">
      <c r="F5824"/>
      <c r="J5824"/>
    </row>
    <row r="5825" spans="6:10" x14ac:dyDescent="0.25">
      <c r="F5825"/>
      <c r="J5825"/>
    </row>
    <row r="5826" spans="6:10" x14ac:dyDescent="0.25">
      <c r="F5826"/>
      <c r="J5826"/>
    </row>
    <row r="5827" spans="6:10" x14ac:dyDescent="0.25">
      <c r="F5827"/>
      <c r="J5827"/>
    </row>
    <row r="5828" spans="6:10" x14ac:dyDescent="0.25">
      <c r="F5828"/>
      <c r="J5828"/>
    </row>
    <row r="5829" spans="6:10" x14ac:dyDescent="0.25">
      <c r="F5829"/>
      <c r="J5829"/>
    </row>
    <row r="5830" spans="6:10" x14ac:dyDescent="0.25">
      <c r="F5830"/>
      <c r="J5830"/>
    </row>
    <row r="5831" spans="6:10" x14ac:dyDescent="0.25">
      <c r="F5831"/>
      <c r="J5831"/>
    </row>
    <row r="5832" spans="6:10" x14ac:dyDescent="0.25">
      <c r="F5832"/>
      <c r="J5832"/>
    </row>
    <row r="5833" spans="6:10" x14ac:dyDescent="0.25">
      <c r="F5833"/>
      <c r="J5833"/>
    </row>
    <row r="5834" spans="6:10" x14ac:dyDescent="0.25">
      <c r="F5834"/>
      <c r="J5834"/>
    </row>
    <row r="5835" spans="6:10" x14ac:dyDescent="0.25">
      <c r="F5835"/>
      <c r="J5835"/>
    </row>
    <row r="5836" spans="6:10" x14ac:dyDescent="0.25">
      <c r="F5836"/>
      <c r="J5836"/>
    </row>
    <row r="5837" spans="6:10" x14ac:dyDescent="0.25">
      <c r="F5837"/>
      <c r="J5837"/>
    </row>
    <row r="5838" spans="6:10" x14ac:dyDescent="0.25">
      <c r="F5838"/>
      <c r="J5838"/>
    </row>
    <row r="5839" spans="6:10" x14ac:dyDescent="0.25">
      <c r="F5839"/>
      <c r="J5839"/>
    </row>
    <row r="5840" spans="6:10" x14ac:dyDescent="0.25">
      <c r="F5840"/>
      <c r="J5840"/>
    </row>
    <row r="5841" spans="6:10" x14ac:dyDescent="0.25">
      <c r="F5841"/>
      <c r="J5841"/>
    </row>
    <row r="5842" spans="6:10" x14ac:dyDescent="0.25">
      <c r="F5842"/>
      <c r="J5842"/>
    </row>
    <row r="5843" spans="6:10" x14ac:dyDescent="0.25">
      <c r="F5843"/>
      <c r="J5843"/>
    </row>
    <row r="5844" spans="6:10" x14ac:dyDescent="0.25">
      <c r="F5844"/>
      <c r="J5844"/>
    </row>
    <row r="5845" spans="6:10" x14ac:dyDescent="0.25">
      <c r="F5845"/>
      <c r="J5845"/>
    </row>
    <row r="5846" spans="6:10" x14ac:dyDescent="0.25">
      <c r="F5846"/>
      <c r="J5846"/>
    </row>
    <row r="5847" spans="6:10" x14ac:dyDescent="0.25">
      <c r="F5847"/>
      <c r="J5847"/>
    </row>
    <row r="5848" spans="6:10" x14ac:dyDescent="0.25">
      <c r="F5848"/>
      <c r="J5848"/>
    </row>
    <row r="5849" spans="6:10" x14ac:dyDescent="0.25">
      <c r="F5849"/>
      <c r="J5849"/>
    </row>
    <row r="5850" spans="6:10" x14ac:dyDescent="0.25">
      <c r="F5850"/>
      <c r="J5850"/>
    </row>
    <row r="5851" spans="6:10" x14ac:dyDescent="0.25">
      <c r="F5851"/>
      <c r="J5851"/>
    </row>
    <row r="5852" spans="6:10" x14ac:dyDescent="0.25">
      <c r="F5852"/>
      <c r="J5852"/>
    </row>
    <row r="5853" spans="6:10" x14ac:dyDescent="0.25">
      <c r="F5853"/>
      <c r="J5853"/>
    </row>
    <row r="5854" spans="6:10" x14ac:dyDescent="0.25">
      <c r="F5854"/>
      <c r="J5854"/>
    </row>
    <row r="5855" spans="6:10" x14ac:dyDescent="0.25">
      <c r="F5855"/>
      <c r="J5855"/>
    </row>
    <row r="5856" spans="6:10" x14ac:dyDescent="0.25">
      <c r="F5856"/>
      <c r="J5856"/>
    </row>
    <row r="5857" spans="6:10" x14ac:dyDescent="0.25">
      <c r="F5857"/>
      <c r="J5857"/>
    </row>
    <row r="5858" spans="6:10" x14ac:dyDescent="0.25">
      <c r="F5858"/>
      <c r="J5858"/>
    </row>
    <row r="5859" spans="6:10" x14ac:dyDescent="0.25">
      <c r="F5859"/>
      <c r="J5859"/>
    </row>
    <row r="5860" spans="6:10" x14ac:dyDescent="0.25">
      <c r="F5860"/>
      <c r="J5860"/>
    </row>
    <row r="5861" spans="6:10" x14ac:dyDescent="0.25">
      <c r="F5861"/>
      <c r="J5861"/>
    </row>
    <row r="5862" spans="6:10" x14ac:dyDescent="0.25">
      <c r="F5862"/>
      <c r="J5862"/>
    </row>
    <row r="5863" spans="6:10" x14ac:dyDescent="0.25">
      <c r="F5863"/>
      <c r="J5863"/>
    </row>
    <row r="5864" spans="6:10" x14ac:dyDescent="0.25">
      <c r="F5864"/>
      <c r="J5864"/>
    </row>
    <row r="5865" spans="6:10" x14ac:dyDescent="0.25">
      <c r="F5865"/>
      <c r="J5865"/>
    </row>
    <row r="5866" spans="6:10" x14ac:dyDescent="0.25">
      <c r="F5866"/>
      <c r="J5866"/>
    </row>
    <row r="5867" spans="6:10" x14ac:dyDescent="0.25">
      <c r="F5867"/>
      <c r="J5867"/>
    </row>
    <row r="5868" spans="6:10" x14ac:dyDescent="0.25">
      <c r="F5868"/>
      <c r="J5868"/>
    </row>
    <row r="5869" spans="6:10" x14ac:dyDescent="0.25">
      <c r="F5869"/>
      <c r="J5869"/>
    </row>
    <row r="5870" spans="6:10" x14ac:dyDescent="0.25">
      <c r="F5870"/>
      <c r="J5870"/>
    </row>
    <row r="5871" spans="6:10" x14ac:dyDescent="0.25">
      <c r="F5871"/>
      <c r="J5871"/>
    </row>
    <row r="5872" spans="6:10" x14ac:dyDescent="0.25">
      <c r="F5872"/>
      <c r="J5872"/>
    </row>
    <row r="5873" spans="6:10" x14ac:dyDescent="0.25">
      <c r="F5873"/>
      <c r="J5873"/>
    </row>
    <row r="5874" spans="6:10" x14ac:dyDescent="0.25">
      <c r="F5874"/>
      <c r="J5874"/>
    </row>
    <row r="5875" spans="6:10" x14ac:dyDescent="0.25">
      <c r="F5875"/>
      <c r="J5875"/>
    </row>
    <row r="5876" spans="6:10" x14ac:dyDescent="0.25">
      <c r="F5876"/>
      <c r="J5876"/>
    </row>
    <row r="5877" spans="6:10" x14ac:dyDescent="0.25">
      <c r="F5877"/>
      <c r="J5877"/>
    </row>
    <row r="5878" spans="6:10" x14ac:dyDescent="0.25">
      <c r="F5878"/>
      <c r="J5878"/>
    </row>
    <row r="5879" spans="6:10" x14ac:dyDescent="0.25">
      <c r="F5879"/>
      <c r="J5879"/>
    </row>
    <row r="5880" spans="6:10" x14ac:dyDescent="0.25">
      <c r="F5880"/>
      <c r="J5880"/>
    </row>
    <row r="5881" spans="6:10" x14ac:dyDescent="0.25">
      <c r="F5881"/>
      <c r="J5881"/>
    </row>
    <row r="5882" spans="6:10" x14ac:dyDescent="0.25">
      <c r="F5882"/>
      <c r="J5882"/>
    </row>
    <row r="5883" spans="6:10" x14ac:dyDescent="0.25">
      <c r="F5883"/>
      <c r="J5883"/>
    </row>
    <row r="5884" spans="6:10" x14ac:dyDescent="0.25">
      <c r="F5884"/>
      <c r="J5884"/>
    </row>
    <row r="5885" spans="6:10" x14ac:dyDescent="0.25">
      <c r="F5885"/>
      <c r="J5885"/>
    </row>
    <row r="5886" spans="6:10" x14ac:dyDescent="0.25">
      <c r="F5886"/>
      <c r="J5886"/>
    </row>
    <row r="5887" spans="6:10" x14ac:dyDescent="0.25">
      <c r="F5887"/>
      <c r="J5887"/>
    </row>
    <row r="5888" spans="6:10" x14ac:dyDescent="0.25">
      <c r="F5888"/>
      <c r="J5888"/>
    </row>
    <row r="5889" spans="6:10" x14ac:dyDescent="0.25">
      <c r="F5889"/>
      <c r="J5889"/>
    </row>
    <row r="5890" spans="6:10" x14ac:dyDescent="0.25">
      <c r="F5890"/>
      <c r="J5890"/>
    </row>
    <row r="5891" spans="6:10" x14ac:dyDescent="0.25">
      <c r="F5891"/>
      <c r="J5891"/>
    </row>
    <row r="5892" spans="6:10" x14ac:dyDescent="0.25">
      <c r="F5892"/>
      <c r="J5892"/>
    </row>
    <row r="5893" spans="6:10" x14ac:dyDescent="0.25">
      <c r="F5893"/>
      <c r="J5893"/>
    </row>
    <row r="5894" spans="6:10" x14ac:dyDescent="0.25">
      <c r="F5894"/>
      <c r="J5894"/>
    </row>
    <row r="5895" spans="6:10" x14ac:dyDescent="0.25">
      <c r="F5895"/>
      <c r="J5895"/>
    </row>
    <row r="5896" spans="6:10" x14ac:dyDescent="0.25">
      <c r="F5896"/>
      <c r="J5896"/>
    </row>
    <row r="5897" spans="6:10" x14ac:dyDescent="0.25">
      <c r="F5897"/>
      <c r="J5897"/>
    </row>
    <row r="5898" spans="6:10" x14ac:dyDescent="0.25">
      <c r="F5898"/>
      <c r="J5898"/>
    </row>
    <row r="5899" spans="6:10" x14ac:dyDescent="0.25">
      <c r="F5899"/>
      <c r="J5899"/>
    </row>
    <row r="5900" spans="6:10" x14ac:dyDescent="0.25">
      <c r="F5900"/>
      <c r="J5900"/>
    </row>
    <row r="5901" spans="6:10" x14ac:dyDescent="0.25">
      <c r="F5901"/>
      <c r="J5901"/>
    </row>
    <row r="5902" spans="6:10" x14ac:dyDescent="0.25">
      <c r="F5902"/>
      <c r="J5902"/>
    </row>
    <row r="5903" spans="6:10" x14ac:dyDescent="0.25">
      <c r="F5903"/>
      <c r="J5903"/>
    </row>
    <row r="5904" spans="6:10" x14ac:dyDescent="0.25">
      <c r="F5904"/>
      <c r="J5904"/>
    </row>
    <row r="5905" spans="6:10" x14ac:dyDescent="0.25">
      <c r="F5905"/>
      <c r="J5905"/>
    </row>
    <row r="5906" spans="6:10" x14ac:dyDescent="0.25">
      <c r="F5906"/>
      <c r="J5906"/>
    </row>
    <row r="5907" spans="6:10" x14ac:dyDescent="0.25">
      <c r="F5907"/>
      <c r="J5907"/>
    </row>
    <row r="5908" spans="6:10" x14ac:dyDescent="0.25">
      <c r="F5908"/>
      <c r="J5908"/>
    </row>
    <row r="5909" spans="6:10" x14ac:dyDescent="0.25">
      <c r="F5909"/>
      <c r="J5909"/>
    </row>
    <row r="5910" spans="6:10" x14ac:dyDescent="0.25">
      <c r="F5910"/>
      <c r="J5910"/>
    </row>
    <row r="5911" spans="6:10" x14ac:dyDescent="0.25">
      <c r="F5911"/>
      <c r="J5911"/>
    </row>
    <row r="5912" spans="6:10" x14ac:dyDescent="0.25">
      <c r="F5912"/>
      <c r="J5912"/>
    </row>
    <row r="5913" spans="6:10" x14ac:dyDescent="0.25">
      <c r="F5913"/>
      <c r="J5913"/>
    </row>
    <row r="5914" spans="6:10" x14ac:dyDescent="0.25">
      <c r="F5914"/>
      <c r="J5914"/>
    </row>
    <row r="5915" spans="6:10" x14ac:dyDescent="0.25">
      <c r="F5915"/>
      <c r="J5915"/>
    </row>
    <row r="5916" spans="6:10" x14ac:dyDescent="0.25">
      <c r="F5916"/>
      <c r="J5916"/>
    </row>
    <row r="5917" spans="6:10" x14ac:dyDescent="0.25">
      <c r="F5917"/>
      <c r="J5917"/>
    </row>
    <row r="5918" spans="6:10" x14ac:dyDescent="0.25">
      <c r="F5918"/>
      <c r="J5918"/>
    </row>
    <row r="5919" spans="6:10" x14ac:dyDescent="0.25">
      <c r="F5919"/>
      <c r="J5919"/>
    </row>
    <row r="5920" spans="6:10" x14ac:dyDescent="0.25">
      <c r="F5920"/>
      <c r="J5920"/>
    </row>
    <row r="5921" spans="6:10" x14ac:dyDescent="0.25">
      <c r="F5921"/>
      <c r="J5921"/>
    </row>
    <row r="5922" spans="6:10" x14ac:dyDescent="0.25">
      <c r="F5922"/>
      <c r="J5922"/>
    </row>
    <row r="5923" spans="6:10" x14ac:dyDescent="0.25">
      <c r="F5923"/>
      <c r="J5923"/>
    </row>
    <row r="5924" spans="6:10" x14ac:dyDescent="0.25">
      <c r="F5924"/>
      <c r="J5924"/>
    </row>
    <row r="5925" spans="6:10" x14ac:dyDescent="0.25">
      <c r="F5925"/>
      <c r="J5925"/>
    </row>
    <row r="5926" spans="6:10" x14ac:dyDescent="0.25">
      <c r="F5926"/>
      <c r="J5926"/>
    </row>
    <row r="5927" spans="6:10" x14ac:dyDescent="0.25">
      <c r="F5927"/>
      <c r="J5927"/>
    </row>
    <row r="5928" spans="6:10" x14ac:dyDescent="0.25">
      <c r="F5928"/>
      <c r="J5928"/>
    </row>
    <row r="5929" spans="6:10" x14ac:dyDescent="0.25">
      <c r="F5929"/>
      <c r="J5929"/>
    </row>
    <row r="5930" spans="6:10" x14ac:dyDescent="0.25">
      <c r="F5930"/>
      <c r="J5930"/>
    </row>
    <row r="5931" spans="6:10" x14ac:dyDescent="0.25">
      <c r="F5931"/>
      <c r="J5931"/>
    </row>
    <row r="5932" spans="6:10" x14ac:dyDescent="0.25">
      <c r="F5932"/>
      <c r="J5932"/>
    </row>
    <row r="5933" spans="6:10" x14ac:dyDescent="0.25">
      <c r="F5933"/>
      <c r="J5933"/>
    </row>
    <row r="5934" spans="6:10" x14ac:dyDescent="0.25">
      <c r="F5934"/>
      <c r="J5934"/>
    </row>
    <row r="5935" spans="6:10" x14ac:dyDescent="0.25">
      <c r="F5935"/>
      <c r="J5935"/>
    </row>
    <row r="5936" spans="6:10" x14ac:dyDescent="0.25">
      <c r="F5936"/>
      <c r="J5936"/>
    </row>
    <row r="5937" spans="6:10" x14ac:dyDescent="0.25">
      <c r="F5937"/>
      <c r="J5937"/>
    </row>
    <row r="5938" spans="6:10" x14ac:dyDescent="0.25">
      <c r="F5938"/>
      <c r="J5938"/>
    </row>
    <row r="5939" spans="6:10" x14ac:dyDescent="0.25">
      <c r="F5939"/>
      <c r="J5939"/>
    </row>
    <row r="5940" spans="6:10" x14ac:dyDescent="0.25">
      <c r="F5940"/>
      <c r="J5940"/>
    </row>
    <row r="5941" spans="6:10" x14ac:dyDescent="0.25">
      <c r="F5941"/>
      <c r="J5941"/>
    </row>
    <row r="5942" spans="6:10" x14ac:dyDescent="0.25">
      <c r="F5942"/>
      <c r="J5942"/>
    </row>
    <row r="5943" spans="6:10" x14ac:dyDescent="0.25">
      <c r="F5943"/>
      <c r="J5943"/>
    </row>
    <row r="5944" spans="6:10" x14ac:dyDescent="0.25">
      <c r="F5944"/>
      <c r="J5944"/>
    </row>
    <row r="5945" spans="6:10" x14ac:dyDescent="0.25">
      <c r="F5945"/>
      <c r="J5945"/>
    </row>
    <row r="5946" spans="6:10" x14ac:dyDescent="0.25">
      <c r="F5946"/>
      <c r="J5946"/>
    </row>
    <row r="5947" spans="6:10" x14ac:dyDescent="0.25">
      <c r="F5947"/>
      <c r="J5947"/>
    </row>
    <row r="5948" spans="6:10" x14ac:dyDescent="0.25">
      <c r="F5948"/>
      <c r="J5948"/>
    </row>
    <row r="5949" spans="6:10" x14ac:dyDescent="0.25">
      <c r="F5949"/>
      <c r="J5949"/>
    </row>
    <row r="5950" spans="6:10" x14ac:dyDescent="0.25">
      <c r="F5950"/>
      <c r="J5950"/>
    </row>
    <row r="5951" spans="6:10" x14ac:dyDescent="0.25">
      <c r="F5951"/>
      <c r="J5951"/>
    </row>
    <row r="5952" spans="6:10" x14ac:dyDescent="0.25">
      <c r="F5952"/>
      <c r="J5952"/>
    </row>
    <row r="5953" spans="6:10" x14ac:dyDescent="0.25">
      <c r="F5953"/>
      <c r="J5953"/>
    </row>
    <row r="5954" spans="6:10" x14ac:dyDescent="0.25">
      <c r="F5954"/>
      <c r="J5954"/>
    </row>
    <row r="5955" spans="6:10" x14ac:dyDescent="0.25">
      <c r="F5955"/>
      <c r="J5955"/>
    </row>
    <row r="5956" spans="6:10" x14ac:dyDescent="0.25">
      <c r="F5956"/>
      <c r="J5956"/>
    </row>
    <row r="5957" spans="6:10" x14ac:dyDescent="0.25">
      <c r="F5957"/>
      <c r="J5957"/>
    </row>
    <row r="5958" spans="6:10" x14ac:dyDescent="0.25">
      <c r="F5958"/>
      <c r="J5958"/>
    </row>
    <row r="5959" spans="6:10" x14ac:dyDescent="0.25">
      <c r="F5959"/>
      <c r="J5959"/>
    </row>
    <row r="5960" spans="6:10" x14ac:dyDescent="0.25">
      <c r="F5960"/>
      <c r="J5960"/>
    </row>
    <row r="5961" spans="6:10" x14ac:dyDescent="0.25">
      <c r="F5961"/>
      <c r="J5961"/>
    </row>
    <row r="5962" spans="6:10" x14ac:dyDescent="0.25">
      <c r="F5962"/>
      <c r="J5962"/>
    </row>
    <row r="5963" spans="6:10" x14ac:dyDescent="0.25">
      <c r="F5963"/>
      <c r="J5963"/>
    </row>
    <row r="5964" spans="6:10" x14ac:dyDescent="0.25">
      <c r="F5964"/>
      <c r="J5964"/>
    </row>
    <row r="5965" spans="6:10" x14ac:dyDescent="0.25">
      <c r="F5965"/>
      <c r="J5965"/>
    </row>
    <row r="5966" spans="6:10" x14ac:dyDescent="0.25">
      <c r="F5966"/>
      <c r="J5966"/>
    </row>
    <row r="5967" spans="6:10" x14ac:dyDescent="0.25">
      <c r="F5967"/>
      <c r="J5967"/>
    </row>
    <row r="5968" spans="6:10" x14ac:dyDescent="0.25">
      <c r="F5968"/>
      <c r="J5968"/>
    </row>
    <row r="5969" spans="6:10" x14ac:dyDescent="0.25">
      <c r="F5969"/>
      <c r="J5969"/>
    </row>
    <row r="5970" spans="6:10" x14ac:dyDescent="0.25">
      <c r="F5970"/>
      <c r="J5970"/>
    </row>
    <row r="5971" spans="6:10" x14ac:dyDescent="0.25">
      <c r="F5971"/>
      <c r="J5971"/>
    </row>
    <row r="5972" spans="6:10" x14ac:dyDescent="0.25">
      <c r="F5972"/>
      <c r="J5972"/>
    </row>
    <row r="5973" spans="6:10" x14ac:dyDescent="0.25">
      <c r="F5973"/>
      <c r="J5973"/>
    </row>
    <row r="5974" spans="6:10" x14ac:dyDescent="0.25">
      <c r="F5974"/>
      <c r="J5974"/>
    </row>
    <row r="5975" spans="6:10" x14ac:dyDescent="0.25">
      <c r="F5975"/>
      <c r="J5975"/>
    </row>
    <row r="5976" spans="6:10" x14ac:dyDescent="0.25">
      <c r="F5976"/>
      <c r="J5976"/>
    </row>
    <row r="5977" spans="6:10" x14ac:dyDescent="0.25">
      <c r="F5977"/>
      <c r="J5977"/>
    </row>
    <row r="5978" spans="6:10" x14ac:dyDescent="0.25">
      <c r="F5978"/>
      <c r="J5978"/>
    </row>
    <row r="5979" spans="6:10" x14ac:dyDescent="0.25">
      <c r="F5979"/>
      <c r="J5979"/>
    </row>
    <row r="5980" spans="6:10" x14ac:dyDescent="0.25">
      <c r="F5980"/>
      <c r="J5980"/>
    </row>
    <row r="5981" spans="6:10" x14ac:dyDescent="0.25">
      <c r="F5981"/>
      <c r="J5981"/>
    </row>
    <row r="5982" spans="6:10" x14ac:dyDescent="0.25">
      <c r="F5982"/>
      <c r="J5982"/>
    </row>
    <row r="5983" spans="6:10" x14ac:dyDescent="0.25">
      <c r="F5983"/>
      <c r="J5983"/>
    </row>
    <row r="5984" spans="6:10" x14ac:dyDescent="0.25">
      <c r="F5984"/>
      <c r="J5984"/>
    </row>
    <row r="5985" spans="6:10" x14ac:dyDescent="0.25">
      <c r="F5985"/>
      <c r="J5985"/>
    </row>
    <row r="5986" spans="6:10" x14ac:dyDescent="0.25">
      <c r="F5986"/>
      <c r="J5986"/>
    </row>
    <row r="5987" spans="6:10" x14ac:dyDescent="0.25">
      <c r="F5987"/>
      <c r="J5987"/>
    </row>
    <row r="5988" spans="6:10" x14ac:dyDescent="0.25">
      <c r="F5988"/>
      <c r="J5988"/>
    </row>
    <row r="5989" spans="6:10" x14ac:dyDescent="0.25">
      <c r="F5989"/>
      <c r="J5989"/>
    </row>
    <row r="5990" spans="6:10" x14ac:dyDescent="0.25">
      <c r="F5990"/>
      <c r="J5990"/>
    </row>
    <row r="5991" spans="6:10" x14ac:dyDescent="0.25">
      <c r="F5991"/>
      <c r="J5991"/>
    </row>
    <row r="5992" spans="6:10" x14ac:dyDescent="0.25">
      <c r="F5992"/>
      <c r="J5992"/>
    </row>
    <row r="5993" spans="6:10" x14ac:dyDescent="0.25">
      <c r="F5993"/>
      <c r="J5993"/>
    </row>
    <row r="5994" spans="6:10" x14ac:dyDescent="0.25">
      <c r="F5994"/>
      <c r="J5994"/>
    </row>
    <row r="5995" spans="6:10" x14ac:dyDescent="0.25">
      <c r="F5995"/>
      <c r="J5995"/>
    </row>
    <row r="5996" spans="6:10" x14ac:dyDescent="0.25">
      <c r="F5996"/>
      <c r="J5996"/>
    </row>
    <row r="5997" spans="6:10" x14ac:dyDescent="0.25">
      <c r="F5997"/>
      <c r="J5997"/>
    </row>
    <row r="5998" spans="6:10" x14ac:dyDescent="0.25">
      <c r="F5998"/>
      <c r="J5998"/>
    </row>
    <row r="5999" spans="6:10" x14ac:dyDescent="0.25">
      <c r="F5999"/>
      <c r="J5999"/>
    </row>
    <row r="6000" spans="6:10" x14ac:dyDescent="0.25">
      <c r="F6000"/>
      <c r="J6000"/>
    </row>
    <row r="6001" spans="6:10" x14ac:dyDescent="0.25">
      <c r="F6001"/>
      <c r="J6001"/>
    </row>
    <row r="6002" spans="6:10" x14ac:dyDescent="0.25">
      <c r="F6002"/>
      <c r="J6002"/>
    </row>
    <row r="6003" spans="6:10" x14ac:dyDescent="0.25">
      <c r="F6003"/>
      <c r="J6003"/>
    </row>
    <row r="6004" spans="6:10" x14ac:dyDescent="0.25">
      <c r="F6004"/>
      <c r="J6004"/>
    </row>
    <row r="6005" spans="6:10" x14ac:dyDescent="0.25">
      <c r="F6005"/>
      <c r="J6005"/>
    </row>
    <row r="6006" spans="6:10" x14ac:dyDescent="0.25">
      <c r="F6006"/>
      <c r="J6006"/>
    </row>
    <row r="6007" spans="6:10" x14ac:dyDescent="0.25">
      <c r="F6007"/>
      <c r="J6007"/>
    </row>
    <row r="6008" spans="6:10" x14ac:dyDescent="0.25">
      <c r="F6008"/>
      <c r="J6008"/>
    </row>
    <row r="6009" spans="6:10" x14ac:dyDescent="0.25">
      <c r="F6009"/>
      <c r="J6009"/>
    </row>
    <row r="6010" spans="6:10" x14ac:dyDescent="0.25">
      <c r="F6010"/>
      <c r="J6010"/>
    </row>
    <row r="6011" spans="6:10" x14ac:dyDescent="0.25">
      <c r="F6011"/>
      <c r="J6011"/>
    </row>
    <row r="6012" spans="6:10" x14ac:dyDescent="0.25">
      <c r="F6012"/>
      <c r="J6012"/>
    </row>
    <row r="6013" spans="6:10" x14ac:dyDescent="0.25">
      <c r="F6013"/>
      <c r="J6013"/>
    </row>
    <row r="6014" spans="6:10" x14ac:dyDescent="0.25">
      <c r="F6014"/>
      <c r="J6014"/>
    </row>
    <row r="6015" spans="6:10" x14ac:dyDescent="0.25">
      <c r="F6015"/>
      <c r="J6015"/>
    </row>
    <row r="6016" spans="6:10" x14ac:dyDescent="0.25">
      <c r="F6016"/>
      <c r="J6016"/>
    </row>
    <row r="6017" spans="6:10" x14ac:dyDescent="0.25">
      <c r="F6017"/>
      <c r="J6017"/>
    </row>
    <row r="6018" spans="6:10" x14ac:dyDescent="0.25">
      <c r="F6018"/>
      <c r="J6018"/>
    </row>
    <row r="6019" spans="6:10" x14ac:dyDescent="0.25">
      <c r="F6019"/>
      <c r="J6019"/>
    </row>
    <row r="6020" spans="6:10" x14ac:dyDescent="0.25">
      <c r="F6020"/>
      <c r="J6020"/>
    </row>
    <row r="6021" spans="6:10" x14ac:dyDescent="0.25">
      <c r="F6021"/>
      <c r="J6021"/>
    </row>
    <row r="6022" spans="6:10" x14ac:dyDescent="0.25">
      <c r="F6022"/>
      <c r="J6022"/>
    </row>
    <row r="6023" spans="6:10" x14ac:dyDescent="0.25">
      <c r="F6023"/>
      <c r="J6023"/>
    </row>
    <row r="6024" spans="6:10" x14ac:dyDescent="0.25">
      <c r="F6024"/>
      <c r="J6024"/>
    </row>
    <row r="6025" spans="6:10" x14ac:dyDescent="0.25">
      <c r="F6025"/>
      <c r="J6025"/>
    </row>
    <row r="6026" spans="6:10" x14ac:dyDescent="0.25">
      <c r="F6026"/>
      <c r="J6026"/>
    </row>
    <row r="6027" spans="6:10" x14ac:dyDescent="0.25">
      <c r="F6027"/>
      <c r="J6027"/>
    </row>
    <row r="6028" spans="6:10" x14ac:dyDescent="0.25">
      <c r="F6028"/>
      <c r="J6028"/>
    </row>
    <row r="6029" spans="6:10" x14ac:dyDescent="0.25">
      <c r="F6029"/>
      <c r="J6029"/>
    </row>
    <row r="6030" spans="6:10" x14ac:dyDescent="0.25">
      <c r="F6030"/>
      <c r="J6030"/>
    </row>
    <row r="6031" spans="6:10" x14ac:dyDescent="0.25">
      <c r="F6031"/>
      <c r="J6031"/>
    </row>
    <row r="6032" spans="6:10" x14ac:dyDescent="0.25">
      <c r="F6032"/>
      <c r="J6032"/>
    </row>
    <row r="6033" spans="6:10" x14ac:dyDescent="0.25">
      <c r="F6033"/>
      <c r="J6033"/>
    </row>
    <row r="6034" spans="6:10" x14ac:dyDescent="0.25">
      <c r="F6034"/>
      <c r="J6034"/>
    </row>
    <row r="6035" spans="6:10" x14ac:dyDescent="0.25">
      <c r="F6035"/>
      <c r="J6035"/>
    </row>
    <row r="6036" spans="6:10" x14ac:dyDescent="0.25">
      <c r="F6036"/>
      <c r="J6036"/>
    </row>
    <row r="6037" spans="6:10" x14ac:dyDescent="0.25">
      <c r="F6037"/>
      <c r="J6037"/>
    </row>
    <row r="6038" spans="6:10" x14ac:dyDescent="0.25">
      <c r="F6038"/>
      <c r="J6038"/>
    </row>
    <row r="6039" spans="6:10" x14ac:dyDescent="0.25">
      <c r="F6039"/>
      <c r="J6039"/>
    </row>
    <row r="6040" spans="6:10" x14ac:dyDescent="0.25">
      <c r="F6040"/>
      <c r="J6040"/>
    </row>
    <row r="6041" spans="6:10" x14ac:dyDescent="0.25">
      <c r="F6041"/>
      <c r="J6041"/>
    </row>
    <row r="6042" spans="6:10" x14ac:dyDescent="0.25">
      <c r="F6042"/>
      <c r="J6042"/>
    </row>
    <row r="6043" spans="6:10" x14ac:dyDescent="0.25">
      <c r="F6043"/>
      <c r="J6043"/>
    </row>
    <row r="6044" spans="6:10" x14ac:dyDescent="0.25">
      <c r="F6044"/>
      <c r="J6044"/>
    </row>
    <row r="6045" spans="6:10" x14ac:dyDescent="0.25">
      <c r="F6045"/>
      <c r="J6045"/>
    </row>
    <row r="6046" spans="6:10" x14ac:dyDescent="0.25">
      <c r="F6046"/>
      <c r="J6046"/>
    </row>
    <row r="6047" spans="6:10" x14ac:dyDescent="0.25">
      <c r="F6047"/>
      <c r="J6047"/>
    </row>
    <row r="6048" spans="6:10" x14ac:dyDescent="0.25">
      <c r="F6048"/>
      <c r="J6048"/>
    </row>
    <row r="6049" spans="6:10" x14ac:dyDescent="0.25">
      <c r="F6049"/>
      <c r="J6049"/>
    </row>
    <row r="6050" spans="6:10" x14ac:dyDescent="0.25">
      <c r="F6050"/>
      <c r="J6050"/>
    </row>
    <row r="6051" spans="6:10" x14ac:dyDescent="0.25">
      <c r="F6051"/>
      <c r="J6051"/>
    </row>
    <row r="6052" spans="6:10" x14ac:dyDescent="0.25">
      <c r="F6052"/>
      <c r="J6052"/>
    </row>
    <row r="6053" spans="6:10" x14ac:dyDescent="0.25">
      <c r="F6053"/>
      <c r="J6053"/>
    </row>
    <row r="6054" spans="6:10" x14ac:dyDescent="0.25">
      <c r="F6054"/>
      <c r="J6054"/>
    </row>
    <row r="6055" spans="6:10" x14ac:dyDescent="0.25">
      <c r="F6055"/>
      <c r="J6055"/>
    </row>
    <row r="6056" spans="6:10" x14ac:dyDescent="0.25">
      <c r="F6056"/>
      <c r="J6056"/>
    </row>
    <row r="6057" spans="6:10" x14ac:dyDescent="0.25">
      <c r="F6057"/>
      <c r="J6057"/>
    </row>
    <row r="6058" spans="6:10" x14ac:dyDescent="0.25">
      <c r="F6058"/>
      <c r="J6058"/>
    </row>
    <row r="6059" spans="6:10" x14ac:dyDescent="0.25">
      <c r="F6059"/>
      <c r="J6059"/>
    </row>
    <row r="6060" spans="6:10" x14ac:dyDescent="0.25">
      <c r="F6060"/>
      <c r="J6060"/>
    </row>
    <row r="6061" spans="6:10" x14ac:dyDescent="0.25">
      <c r="F6061"/>
      <c r="J6061"/>
    </row>
    <row r="6062" spans="6:10" x14ac:dyDescent="0.25">
      <c r="F6062"/>
      <c r="J6062"/>
    </row>
    <row r="6063" spans="6:10" x14ac:dyDescent="0.25">
      <c r="F6063"/>
      <c r="J6063"/>
    </row>
    <row r="6064" spans="6:10" x14ac:dyDescent="0.25">
      <c r="F6064"/>
      <c r="J6064"/>
    </row>
    <row r="6065" spans="6:10" x14ac:dyDescent="0.25">
      <c r="F6065"/>
      <c r="J6065"/>
    </row>
    <row r="6066" spans="6:10" x14ac:dyDescent="0.25">
      <c r="F6066"/>
      <c r="J6066"/>
    </row>
    <row r="6067" spans="6:10" x14ac:dyDescent="0.25">
      <c r="F6067"/>
      <c r="J6067"/>
    </row>
    <row r="6068" spans="6:10" x14ac:dyDescent="0.25">
      <c r="F6068"/>
      <c r="J6068"/>
    </row>
    <row r="6069" spans="6:10" x14ac:dyDescent="0.25">
      <c r="F6069"/>
      <c r="J6069"/>
    </row>
    <row r="6070" spans="6:10" x14ac:dyDescent="0.25">
      <c r="F6070"/>
      <c r="J6070"/>
    </row>
    <row r="6071" spans="6:10" x14ac:dyDescent="0.25">
      <c r="F6071"/>
      <c r="J6071"/>
    </row>
    <row r="6072" spans="6:10" x14ac:dyDescent="0.25">
      <c r="F6072"/>
      <c r="J6072"/>
    </row>
    <row r="6073" spans="6:10" x14ac:dyDescent="0.25">
      <c r="F6073"/>
      <c r="J6073"/>
    </row>
    <row r="6074" spans="6:10" x14ac:dyDescent="0.25">
      <c r="F6074"/>
      <c r="J6074"/>
    </row>
    <row r="6075" spans="6:10" x14ac:dyDescent="0.25">
      <c r="F6075"/>
      <c r="J6075"/>
    </row>
    <row r="6076" spans="6:10" x14ac:dyDescent="0.25">
      <c r="F6076"/>
      <c r="J6076"/>
    </row>
    <row r="6077" spans="6:10" x14ac:dyDescent="0.25">
      <c r="F6077"/>
      <c r="J6077"/>
    </row>
    <row r="6078" spans="6:10" x14ac:dyDescent="0.25">
      <c r="F6078"/>
      <c r="J6078"/>
    </row>
    <row r="6079" spans="6:10" x14ac:dyDescent="0.25">
      <c r="F6079"/>
      <c r="J6079"/>
    </row>
    <row r="6080" spans="6:10" x14ac:dyDescent="0.25">
      <c r="F6080"/>
      <c r="J6080"/>
    </row>
    <row r="6081" spans="6:10" x14ac:dyDescent="0.25">
      <c r="F6081"/>
      <c r="J6081"/>
    </row>
    <row r="6082" spans="6:10" x14ac:dyDescent="0.25">
      <c r="F6082"/>
      <c r="J6082"/>
    </row>
    <row r="6083" spans="6:10" x14ac:dyDescent="0.25">
      <c r="F6083"/>
      <c r="J6083"/>
    </row>
    <row r="6084" spans="6:10" x14ac:dyDescent="0.25">
      <c r="F6084"/>
      <c r="J6084"/>
    </row>
    <row r="6085" spans="6:10" x14ac:dyDescent="0.25">
      <c r="F6085"/>
      <c r="J6085"/>
    </row>
    <row r="6086" spans="6:10" x14ac:dyDescent="0.25">
      <c r="F6086"/>
      <c r="J6086"/>
    </row>
    <row r="6087" spans="6:10" x14ac:dyDescent="0.25">
      <c r="F6087"/>
      <c r="J6087"/>
    </row>
    <row r="6088" spans="6:10" x14ac:dyDescent="0.25">
      <c r="F6088"/>
      <c r="J6088"/>
    </row>
    <row r="6089" spans="6:10" x14ac:dyDescent="0.25">
      <c r="F6089"/>
      <c r="J6089"/>
    </row>
    <row r="6090" spans="6:10" x14ac:dyDescent="0.25">
      <c r="F6090"/>
      <c r="J6090"/>
    </row>
    <row r="6091" spans="6:10" x14ac:dyDescent="0.25">
      <c r="F6091"/>
      <c r="J6091"/>
    </row>
    <row r="6092" spans="6:10" x14ac:dyDescent="0.25">
      <c r="F6092"/>
      <c r="J6092"/>
    </row>
    <row r="6093" spans="6:10" x14ac:dyDescent="0.25">
      <c r="F6093"/>
      <c r="J6093"/>
    </row>
    <row r="6094" spans="6:10" x14ac:dyDescent="0.25">
      <c r="F6094"/>
      <c r="J6094"/>
    </row>
    <row r="6095" spans="6:10" x14ac:dyDescent="0.25">
      <c r="F6095"/>
      <c r="J6095"/>
    </row>
    <row r="6096" spans="6:10" x14ac:dyDescent="0.25">
      <c r="F6096"/>
      <c r="J6096"/>
    </row>
    <row r="6097" spans="6:10" x14ac:dyDescent="0.25">
      <c r="F6097"/>
      <c r="J6097"/>
    </row>
    <row r="6098" spans="6:10" x14ac:dyDescent="0.25">
      <c r="F6098"/>
      <c r="J6098"/>
    </row>
    <row r="6099" spans="6:10" x14ac:dyDescent="0.25">
      <c r="F6099"/>
      <c r="J6099"/>
    </row>
    <row r="6100" spans="6:10" x14ac:dyDescent="0.25">
      <c r="F6100"/>
      <c r="J6100"/>
    </row>
    <row r="6101" spans="6:10" x14ac:dyDescent="0.25">
      <c r="F6101"/>
      <c r="J6101"/>
    </row>
    <row r="6102" spans="6:10" x14ac:dyDescent="0.25">
      <c r="F6102"/>
      <c r="J6102"/>
    </row>
    <row r="6103" spans="6:10" x14ac:dyDescent="0.25">
      <c r="F6103"/>
      <c r="J6103"/>
    </row>
    <row r="6104" spans="6:10" x14ac:dyDescent="0.25">
      <c r="F6104"/>
      <c r="J6104"/>
    </row>
    <row r="6105" spans="6:10" x14ac:dyDescent="0.25">
      <c r="F6105"/>
      <c r="J6105"/>
    </row>
    <row r="6106" spans="6:10" x14ac:dyDescent="0.25">
      <c r="F6106"/>
      <c r="J6106"/>
    </row>
    <row r="6107" spans="6:10" x14ac:dyDescent="0.25">
      <c r="F6107"/>
      <c r="J6107"/>
    </row>
    <row r="6108" spans="6:10" x14ac:dyDescent="0.25">
      <c r="F6108"/>
      <c r="J6108"/>
    </row>
    <row r="6109" spans="6:10" x14ac:dyDescent="0.25">
      <c r="F6109"/>
      <c r="J6109"/>
    </row>
    <row r="6110" spans="6:10" x14ac:dyDescent="0.25">
      <c r="F6110"/>
      <c r="J6110"/>
    </row>
    <row r="6111" spans="6:10" x14ac:dyDescent="0.25">
      <c r="F6111"/>
      <c r="J6111"/>
    </row>
    <row r="6112" spans="6:10" x14ac:dyDescent="0.25">
      <c r="F6112"/>
      <c r="J6112"/>
    </row>
    <row r="6113" spans="6:10" x14ac:dyDescent="0.25">
      <c r="F6113"/>
      <c r="J6113"/>
    </row>
    <row r="6114" spans="6:10" x14ac:dyDescent="0.25">
      <c r="F6114"/>
      <c r="J6114"/>
    </row>
    <row r="6115" spans="6:10" x14ac:dyDescent="0.25">
      <c r="F6115"/>
      <c r="J6115"/>
    </row>
    <row r="6116" spans="6:10" x14ac:dyDescent="0.25">
      <c r="F6116"/>
      <c r="J6116"/>
    </row>
    <row r="6117" spans="6:10" x14ac:dyDescent="0.25">
      <c r="F6117"/>
      <c r="J6117"/>
    </row>
    <row r="6118" spans="6:10" x14ac:dyDescent="0.25">
      <c r="F6118"/>
      <c r="J6118"/>
    </row>
    <row r="6119" spans="6:10" x14ac:dyDescent="0.25">
      <c r="F6119"/>
      <c r="J6119"/>
    </row>
    <row r="6120" spans="6:10" x14ac:dyDescent="0.25">
      <c r="F6120"/>
      <c r="J6120"/>
    </row>
    <row r="6121" spans="6:10" x14ac:dyDescent="0.25">
      <c r="F6121"/>
      <c r="J6121"/>
    </row>
    <row r="6122" spans="6:10" x14ac:dyDescent="0.25">
      <c r="F6122"/>
      <c r="J6122"/>
    </row>
    <row r="6123" spans="6:10" x14ac:dyDescent="0.25">
      <c r="F6123"/>
      <c r="J6123"/>
    </row>
    <row r="6124" spans="6:10" x14ac:dyDescent="0.25">
      <c r="F6124"/>
      <c r="J6124"/>
    </row>
    <row r="6125" spans="6:10" x14ac:dyDescent="0.25">
      <c r="F6125"/>
      <c r="J6125"/>
    </row>
    <row r="6126" spans="6:10" x14ac:dyDescent="0.25">
      <c r="F6126"/>
      <c r="J6126"/>
    </row>
    <row r="6127" spans="6:10" x14ac:dyDescent="0.25">
      <c r="F6127"/>
      <c r="J6127"/>
    </row>
    <row r="6128" spans="6:10" x14ac:dyDescent="0.25">
      <c r="F6128"/>
      <c r="J6128"/>
    </row>
    <row r="6129" spans="6:10" x14ac:dyDescent="0.25">
      <c r="F6129"/>
      <c r="J6129"/>
    </row>
    <row r="6130" spans="6:10" x14ac:dyDescent="0.25">
      <c r="F6130"/>
      <c r="J6130"/>
    </row>
    <row r="6131" spans="6:10" x14ac:dyDescent="0.25">
      <c r="F6131"/>
      <c r="J6131"/>
    </row>
    <row r="6132" spans="6:10" x14ac:dyDescent="0.25">
      <c r="F6132"/>
      <c r="J6132"/>
    </row>
    <row r="6133" spans="6:10" x14ac:dyDescent="0.25">
      <c r="F6133"/>
      <c r="J6133"/>
    </row>
    <row r="6134" spans="6:10" x14ac:dyDescent="0.25">
      <c r="F6134"/>
      <c r="J6134"/>
    </row>
    <row r="6135" spans="6:10" x14ac:dyDescent="0.25">
      <c r="F6135"/>
      <c r="J6135"/>
    </row>
    <row r="6136" spans="6:10" x14ac:dyDescent="0.25">
      <c r="F6136"/>
      <c r="J6136"/>
    </row>
    <row r="6137" spans="6:10" x14ac:dyDescent="0.25">
      <c r="F6137"/>
      <c r="J6137"/>
    </row>
    <row r="6138" spans="6:10" x14ac:dyDescent="0.25">
      <c r="F6138"/>
      <c r="J6138"/>
    </row>
    <row r="6139" spans="6:10" x14ac:dyDescent="0.25">
      <c r="F6139"/>
      <c r="J6139"/>
    </row>
    <row r="6140" spans="6:10" x14ac:dyDescent="0.25">
      <c r="F6140"/>
      <c r="J6140"/>
    </row>
    <row r="6141" spans="6:10" x14ac:dyDescent="0.25">
      <c r="F6141"/>
      <c r="J6141"/>
    </row>
    <row r="6142" spans="6:10" x14ac:dyDescent="0.25">
      <c r="F6142"/>
      <c r="J6142"/>
    </row>
    <row r="6143" spans="6:10" x14ac:dyDescent="0.25">
      <c r="F6143"/>
      <c r="J6143"/>
    </row>
    <row r="6144" spans="6:10" x14ac:dyDescent="0.25">
      <c r="F6144"/>
      <c r="J6144"/>
    </row>
    <row r="6145" spans="6:10" x14ac:dyDescent="0.25">
      <c r="F6145"/>
      <c r="J6145"/>
    </row>
    <row r="6146" spans="6:10" x14ac:dyDescent="0.25">
      <c r="F6146"/>
      <c r="J6146"/>
    </row>
    <row r="6147" spans="6:10" x14ac:dyDescent="0.25">
      <c r="F6147"/>
      <c r="J6147"/>
    </row>
    <row r="6148" spans="6:10" x14ac:dyDescent="0.25">
      <c r="F6148"/>
      <c r="J6148"/>
    </row>
    <row r="6149" spans="6:10" x14ac:dyDescent="0.25">
      <c r="F6149"/>
      <c r="J6149"/>
    </row>
    <row r="6150" spans="6:10" x14ac:dyDescent="0.25">
      <c r="F6150"/>
      <c r="J6150"/>
    </row>
    <row r="6151" spans="6:10" x14ac:dyDescent="0.25">
      <c r="F6151"/>
      <c r="J6151"/>
    </row>
    <row r="6152" spans="6:10" x14ac:dyDescent="0.25">
      <c r="F6152"/>
      <c r="J6152"/>
    </row>
    <row r="6153" spans="6:10" x14ac:dyDescent="0.25">
      <c r="F6153"/>
      <c r="J6153"/>
    </row>
    <row r="6154" spans="6:10" x14ac:dyDescent="0.25">
      <c r="F6154"/>
      <c r="J6154"/>
    </row>
    <row r="6155" spans="6:10" x14ac:dyDescent="0.25">
      <c r="F6155"/>
      <c r="J6155"/>
    </row>
    <row r="6156" spans="6:10" x14ac:dyDescent="0.25">
      <c r="F6156"/>
      <c r="J6156"/>
    </row>
    <row r="6157" spans="6:10" x14ac:dyDescent="0.25">
      <c r="F6157"/>
      <c r="J6157"/>
    </row>
    <row r="6158" spans="6:10" x14ac:dyDescent="0.25">
      <c r="F6158"/>
      <c r="J6158"/>
    </row>
    <row r="6159" spans="6:10" x14ac:dyDescent="0.25">
      <c r="F6159"/>
      <c r="J6159"/>
    </row>
    <row r="6160" spans="6:10" x14ac:dyDescent="0.25">
      <c r="F6160"/>
      <c r="J6160"/>
    </row>
    <row r="6161" spans="6:10" x14ac:dyDescent="0.25">
      <c r="F6161"/>
      <c r="J6161"/>
    </row>
    <row r="6162" spans="6:10" x14ac:dyDescent="0.25">
      <c r="F6162"/>
      <c r="J6162"/>
    </row>
    <row r="6163" spans="6:10" x14ac:dyDescent="0.25">
      <c r="F6163"/>
      <c r="J6163"/>
    </row>
    <row r="6164" spans="6:10" x14ac:dyDescent="0.25">
      <c r="F6164"/>
      <c r="J6164"/>
    </row>
    <row r="6165" spans="6:10" x14ac:dyDescent="0.25">
      <c r="F6165"/>
      <c r="J6165"/>
    </row>
    <row r="6166" spans="6:10" x14ac:dyDescent="0.25">
      <c r="F6166"/>
      <c r="J6166"/>
    </row>
    <row r="6167" spans="6:10" x14ac:dyDescent="0.25">
      <c r="F6167"/>
      <c r="J6167"/>
    </row>
    <row r="6168" spans="6:10" x14ac:dyDescent="0.25">
      <c r="F6168"/>
      <c r="J6168"/>
    </row>
    <row r="6169" spans="6:10" x14ac:dyDescent="0.25">
      <c r="F6169"/>
      <c r="J6169"/>
    </row>
    <row r="6170" spans="6:10" x14ac:dyDescent="0.25">
      <c r="F6170"/>
      <c r="J6170"/>
    </row>
    <row r="6171" spans="6:10" x14ac:dyDescent="0.25">
      <c r="F6171"/>
      <c r="J6171"/>
    </row>
    <row r="6172" spans="6:10" x14ac:dyDescent="0.25">
      <c r="F6172"/>
      <c r="J6172"/>
    </row>
    <row r="6173" spans="6:10" x14ac:dyDescent="0.25">
      <c r="F6173"/>
      <c r="J6173"/>
    </row>
    <row r="6174" spans="6:10" x14ac:dyDescent="0.25">
      <c r="F6174"/>
      <c r="J6174"/>
    </row>
    <row r="6175" spans="6:10" x14ac:dyDescent="0.25">
      <c r="F6175"/>
      <c r="J6175"/>
    </row>
    <row r="6176" spans="6:10" x14ac:dyDescent="0.25">
      <c r="F6176"/>
      <c r="J6176"/>
    </row>
    <row r="6177" spans="6:10" x14ac:dyDescent="0.25">
      <c r="F6177"/>
      <c r="J6177"/>
    </row>
    <row r="6178" spans="6:10" x14ac:dyDescent="0.25">
      <c r="F6178"/>
      <c r="J6178"/>
    </row>
    <row r="6179" spans="6:10" x14ac:dyDescent="0.25">
      <c r="F6179"/>
      <c r="J6179"/>
    </row>
    <row r="6180" spans="6:10" x14ac:dyDescent="0.25">
      <c r="F6180"/>
      <c r="J6180"/>
    </row>
    <row r="6181" spans="6:10" x14ac:dyDescent="0.25">
      <c r="F6181"/>
      <c r="J6181"/>
    </row>
    <row r="6182" spans="6:10" x14ac:dyDescent="0.25">
      <c r="F6182"/>
      <c r="J6182"/>
    </row>
    <row r="6183" spans="6:10" x14ac:dyDescent="0.25">
      <c r="F6183"/>
      <c r="J6183"/>
    </row>
    <row r="6184" spans="6:10" x14ac:dyDescent="0.25">
      <c r="F6184"/>
      <c r="J6184"/>
    </row>
    <row r="6185" spans="6:10" x14ac:dyDescent="0.25">
      <c r="F6185"/>
      <c r="J6185"/>
    </row>
    <row r="6186" spans="6:10" x14ac:dyDescent="0.25">
      <c r="F6186"/>
      <c r="J6186"/>
    </row>
    <row r="6187" spans="6:10" x14ac:dyDescent="0.25">
      <c r="F6187"/>
      <c r="J6187"/>
    </row>
    <row r="6188" spans="6:10" x14ac:dyDescent="0.25">
      <c r="F6188"/>
      <c r="J6188"/>
    </row>
    <row r="6189" spans="6:10" x14ac:dyDescent="0.25">
      <c r="F6189"/>
      <c r="J6189"/>
    </row>
    <row r="6190" spans="6:10" x14ac:dyDescent="0.25">
      <c r="F6190"/>
      <c r="J6190"/>
    </row>
    <row r="6191" spans="6:10" x14ac:dyDescent="0.25">
      <c r="F6191"/>
      <c r="J6191"/>
    </row>
    <row r="6192" spans="6:10" x14ac:dyDescent="0.25">
      <c r="F6192"/>
      <c r="J6192"/>
    </row>
    <row r="6193" spans="6:10" x14ac:dyDescent="0.25">
      <c r="F6193"/>
      <c r="J6193"/>
    </row>
    <row r="6194" spans="6:10" x14ac:dyDescent="0.25">
      <c r="F6194"/>
      <c r="J6194"/>
    </row>
    <row r="6195" spans="6:10" x14ac:dyDescent="0.25">
      <c r="F6195"/>
      <c r="J6195"/>
    </row>
    <row r="6196" spans="6:10" x14ac:dyDescent="0.25">
      <c r="F6196"/>
      <c r="J6196"/>
    </row>
    <row r="6197" spans="6:10" x14ac:dyDescent="0.25">
      <c r="F6197"/>
      <c r="J6197"/>
    </row>
    <row r="6198" spans="6:10" x14ac:dyDescent="0.25">
      <c r="F6198"/>
      <c r="J6198"/>
    </row>
    <row r="6199" spans="6:10" x14ac:dyDescent="0.25">
      <c r="F6199"/>
      <c r="J6199"/>
    </row>
    <row r="6200" spans="6:10" x14ac:dyDescent="0.25">
      <c r="F6200"/>
      <c r="J6200"/>
    </row>
    <row r="6201" spans="6:10" x14ac:dyDescent="0.25">
      <c r="F6201"/>
      <c r="J6201"/>
    </row>
    <row r="6202" spans="6:10" x14ac:dyDescent="0.25">
      <c r="F6202"/>
      <c r="J6202"/>
    </row>
    <row r="6203" spans="6:10" x14ac:dyDescent="0.25">
      <c r="F6203"/>
      <c r="J6203"/>
    </row>
    <row r="6204" spans="6:10" x14ac:dyDescent="0.25">
      <c r="F6204"/>
      <c r="J6204"/>
    </row>
    <row r="6205" spans="6:10" x14ac:dyDescent="0.25">
      <c r="F6205"/>
      <c r="J6205"/>
    </row>
    <row r="6206" spans="6:10" x14ac:dyDescent="0.25">
      <c r="F6206"/>
      <c r="J6206"/>
    </row>
    <row r="6207" spans="6:10" x14ac:dyDescent="0.25">
      <c r="F6207"/>
      <c r="J6207"/>
    </row>
    <row r="6208" spans="6:10" x14ac:dyDescent="0.25">
      <c r="F6208"/>
      <c r="J6208"/>
    </row>
    <row r="6209" spans="6:10" x14ac:dyDescent="0.25">
      <c r="F6209"/>
      <c r="J6209"/>
    </row>
    <row r="6210" spans="6:10" x14ac:dyDescent="0.25">
      <c r="F6210"/>
      <c r="J6210"/>
    </row>
    <row r="6211" spans="6:10" x14ac:dyDescent="0.25">
      <c r="F6211"/>
      <c r="J6211"/>
    </row>
    <row r="6212" spans="6:10" x14ac:dyDescent="0.25">
      <c r="F6212"/>
      <c r="J6212"/>
    </row>
    <row r="6213" spans="6:10" x14ac:dyDescent="0.25">
      <c r="F6213"/>
      <c r="J6213"/>
    </row>
    <row r="6214" spans="6:10" x14ac:dyDescent="0.25">
      <c r="F6214"/>
      <c r="J6214"/>
    </row>
    <row r="6215" spans="6:10" x14ac:dyDescent="0.25">
      <c r="F6215"/>
      <c r="J6215"/>
    </row>
    <row r="6216" spans="6:10" x14ac:dyDescent="0.25">
      <c r="F6216"/>
      <c r="J6216"/>
    </row>
    <row r="6217" spans="6:10" x14ac:dyDescent="0.25">
      <c r="F6217"/>
      <c r="J6217"/>
    </row>
    <row r="6218" spans="6:10" x14ac:dyDescent="0.25">
      <c r="F6218"/>
      <c r="J6218"/>
    </row>
    <row r="6219" spans="6:10" x14ac:dyDescent="0.25">
      <c r="F6219"/>
      <c r="J6219"/>
    </row>
    <row r="6220" spans="6:10" x14ac:dyDescent="0.25">
      <c r="F6220"/>
      <c r="J6220"/>
    </row>
    <row r="6221" spans="6:10" x14ac:dyDescent="0.25">
      <c r="F6221"/>
      <c r="J6221"/>
    </row>
    <row r="6222" spans="6:10" x14ac:dyDescent="0.25">
      <c r="F6222"/>
      <c r="J6222"/>
    </row>
    <row r="6223" spans="6:10" x14ac:dyDescent="0.25">
      <c r="F6223"/>
      <c r="J6223"/>
    </row>
    <row r="6224" spans="6:10" x14ac:dyDescent="0.25">
      <c r="F6224"/>
      <c r="J6224"/>
    </row>
    <row r="6225" spans="6:10" x14ac:dyDescent="0.25">
      <c r="F6225"/>
      <c r="J6225"/>
    </row>
    <row r="6226" spans="6:10" x14ac:dyDescent="0.25">
      <c r="F6226"/>
      <c r="J6226"/>
    </row>
    <row r="6227" spans="6:10" x14ac:dyDescent="0.25">
      <c r="F6227"/>
      <c r="J6227"/>
    </row>
    <row r="6228" spans="6:10" x14ac:dyDescent="0.25">
      <c r="F6228"/>
      <c r="J6228"/>
    </row>
    <row r="6229" spans="6:10" x14ac:dyDescent="0.25">
      <c r="F6229"/>
      <c r="J6229"/>
    </row>
    <row r="6230" spans="6:10" x14ac:dyDescent="0.25">
      <c r="F6230"/>
      <c r="J6230"/>
    </row>
    <row r="6231" spans="6:10" x14ac:dyDescent="0.25">
      <c r="F6231"/>
      <c r="J6231"/>
    </row>
    <row r="6232" spans="6:10" x14ac:dyDescent="0.25">
      <c r="F6232"/>
      <c r="J6232"/>
    </row>
    <row r="6233" spans="6:10" x14ac:dyDescent="0.25">
      <c r="F6233"/>
      <c r="J6233"/>
    </row>
    <row r="6234" spans="6:10" x14ac:dyDescent="0.25">
      <c r="F6234"/>
      <c r="J6234"/>
    </row>
    <row r="6235" spans="6:10" x14ac:dyDescent="0.25">
      <c r="F6235"/>
      <c r="J6235"/>
    </row>
    <row r="6236" spans="6:10" x14ac:dyDescent="0.25">
      <c r="F6236"/>
      <c r="J6236"/>
    </row>
    <row r="6237" spans="6:10" x14ac:dyDescent="0.25">
      <c r="F6237"/>
      <c r="J6237"/>
    </row>
    <row r="6238" spans="6:10" x14ac:dyDescent="0.25">
      <c r="F6238"/>
      <c r="J6238"/>
    </row>
    <row r="6239" spans="6:10" x14ac:dyDescent="0.25">
      <c r="F6239"/>
      <c r="J6239"/>
    </row>
    <row r="6240" spans="6:10" x14ac:dyDescent="0.25">
      <c r="F6240"/>
      <c r="J6240"/>
    </row>
    <row r="6241" spans="6:10" x14ac:dyDescent="0.25">
      <c r="F6241"/>
      <c r="J6241"/>
    </row>
    <row r="6242" spans="6:10" x14ac:dyDescent="0.25">
      <c r="F6242"/>
      <c r="J6242"/>
    </row>
    <row r="6243" spans="6:10" x14ac:dyDescent="0.25">
      <c r="F6243"/>
      <c r="J6243"/>
    </row>
    <row r="6244" spans="6:10" x14ac:dyDescent="0.25">
      <c r="F6244"/>
      <c r="J6244"/>
    </row>
    <row r="6245" spans="6:10" x14ac:dyDescent="0.25">
      <c r="F6245"/>
      <c r="J6245"/>
    </row>
    <row r="6246" spans="6:10" x14ac:dyDescent="0.25">
      <c r="F6246"/>
      <c r="J6246"/>
    </row>
    <row r="6247" spans="6:10" x14ac:dyDescent="0.25">
      <c r="F6247"/>
      <c r="J6247"/>
    </row>
    <row r="6248" spans="6:10" x14ac:dyDescent="0.25">
      <c r="F6248"/>
      <c r="J6248"/>
    </row>
    <row r="6249" spans="6:10" x14ac:dyDescent="0.25">
      <c r="F6249"/>
      <c r="J6249"/>
    </row>
    <row r="6250" spans="6:10" x14ac:dyDescent="0.25">
      <c r="F6250"/>
      <c r="J6250"/>
    </row>
    <row r="6251" spans="6:10" x14ac:dyDescent="0.25">
      <c r="F6251"/>
      <c r="J6251"/>
    </row>
    <row r="6252" spans="6:10" x14ac:dyDescent="0.25">
      <c r="F6252"/>
      <c r="J6252"/>
    </row>
    <row r="6253" spans="6:10" x14ac:dyDescent="0.25">
      <c r="F6253"/>
      <c r="J6253"/>
    </row>
    <row r="6254" spans="6:10" x14ac:dyDescent="0.25">
      <c r="F6254"/>
      <c r="J6254"/>
    </row>
    <row r="6255" spans="6:10" x14ac:dyDescent="0.25">
      <c r="F6255"/>
      <c r="J6255"/>
    </row>
    <row r="6256" spans="6:10" x14ac:dyDescent="0.25">
      <c r="F6256"/>
      <c r="J6256"/>
    </row>
    <row r="6257" spans="6:10" x14ac:dyDescent="0.25">
      <c r="F6257"/>
      <c r="J6257"/>
    </row>
    <row r="6258" spans="6:10" x14ac:dyDescent="0.25">
      <c r="F6258"/>
      <c r="J6258"/>
    </row>
    <row r="6259" spans="6:10" x14ac:dyDescent="0.25">
      <c r="F6259"/>
      <c r="J6259"/>
    </row>
    <row r="6260" spans="6:10" x14ac:dyDescent="0.25">
      <c r="F6260"/>
      <c r="J6260"/>
    </row>
    <row r="6261" spans="6:10" x14ac:dyDescent="0.25">
      <c r="F6261"/>
      <c r="J6261"/>
    </row>
    <row r="6262" spans="6:10" x14ac:dyDescent="0.25">
      <c r="F6262"/>
      <c r="J6262"/>
    </row>
    <row r="6263" spans="6:10" x14ac:dyDescent="0.25">
      <c r="F6263"/>
      <c r="J6263"/>
    </row>
    <row r="6264" spans="6:10" x14ac:dyDescent="0.25">
      <c r="F6264"/>
      <c r="J6264"/>
    </row>
    <row r="6265" spans="6:10" x14ac:dyDescent="0.25">
      <c r="F6265"/>
      <c r="J6265"/>
    </row>
    <row r="6266" spans="6:10" x14ac:dyDescent="0.25">
      <c r="F6266"/>
      <c r="J6266"/>
    </row>
    <row r="6267" spans="6:10" x14ac:dyDescent="0.25">
      <c r="F6267"/>
      <c r="J6267"/>
    </row>
    <row r="6268" spans="6:10" x14ac:dyDescent="0.25">
      <c r="F6268"/>
      <c r="J6268"/>
    </row>
    <row r="6269" spans="6:10" x14ac:dyDescent="0.25">
      <c r="F6269"/>
      <c r="J6269"/>
    </row>
    <row r="6270" spans="6:10" x14ac:dyDescent="0.25">
      <c r="F6270"/>
      <c r="J6270"/>
    </row>
    <row r="6271" spans="6:10" x14ac:dyDescent="0.25">
      <c r="F6271"/>
      <c r="J6271"/>
    </row>
    <row r="6272" spans="6:10" x14ac:dyDescent="0.25">
      <c r="F6272"/>
      <c r="J6272"/>
    </row>
    <row r="6273" spans="6:10" x14ac:dyDescent="0.25">
      <c r="F6273"/>
      <c r="J6273"/>
    </row>
    <row r="6274" spans="6:10" x14ac:dyDescent="0.25">
      <c r="F6274"/>
      <c r="J6274"/>
    </row>
    <row r="6275" spans="6:10" x14ac:dyDescent="0.25">
      <c r="F6275"/>
      <c r="J6275"/>
    </row>
    <row r="6276" spans="6:10" x14ac:dyDescent="0.25">
      <c r="F6276"/>
      <c r="J6276"/>
    </row>
    <row r="6277" spans="6:10" x14ac:dyDescent="0.25">
      <c r="F6277"/>
      <c r="J6277"/>
    </row>
    <row r="6278" spans="6:10" x14ac:dyDescent="0.25">
      <c r="F6278"/>
      <c r="J6278"/>
    </row>
    <row r="6279" spans="6:10" x14ac:dyDescent="0.25">
      <c r="F6279"/>
      <c r="J6279"/>
    </row>
    <row r="6280" spans="6:10" x14ac:dyDescent="0.25">
      <c r="F6280"/>
      <c r="J6280"/>
    </row>
    <row r="6281" spans="6:10" x14ac:dyDescent="0.25">
      <c r="F6281"/>
      <c r="J6281"/>
    </row>
    <row r="6282" spans="6:10" x14ac:dyDescent="0.25">
      <c r="F6282"/>
      <c r="J6282"/>
    </row>
    <row r="6283" spans="6:10" x14ac:dyDescent="0.25">
      <c r="F6283"/>
      <c r="J6283"/>
    </row>
    <row r="6284" spans="6:10" x14ac:dyDescent="0.25">
      <c r="F6284"/>
      <c r="J6284"/>
    </row>
    <row r="6285" spans="6:10" x14ac:dyDescent="0.25">
      <c r="F6285"/>
      <c r="J6285"/>
    </row>
    <row r="6286" spans="6:10" x14ac:dyDescent="0.25">
      <c r="F6286"/>
      <c r="J6286"/>
    </row>
    <row r="6287" spans="6:10" x14ac:dyDescent="0.25">
      <c r="F6287"/>
      <c r="J6287"/>
    </row>
    <row r="6288" spans="6:10" x14ac:dyDescent="0.25">
      <c r="F6288"/>
      <c r="J6288"/>
    </row>
    <row r="6289" spans="6:10" x14ac:dyDescent="0.25">
      <c r="F6289"/>
      <c r="J6289"/>
    </row>
    <row r="6290" spans="6:10" x14ac:dyDescent="0.25">
      <c r="F6290"/>
      <c r="J6290"/>
    </row>
    <row r="6291" spans="6:10" x14ac:dyDescent="0.25">
      <c r="F6291"/>
      <c r="J6291"/>
    </row>
    <row r="6292" spans="6:10" x14ac:dyDescent="0.25">
      <c r="F6292"/>
      <c r="J6292"/>
    </row>
    <row r="6293" spans="6:10" x14ac:dyDescent="0.25">
      <c r="F6293"/>
      <c r="J6293"/>
    </row>
    <row r="6294" spans="6:10" x14ac:dyDescent="0.25">
      <c r="F6294"/>
      <c r="J6294"/>
    </row>
    <row r="6295" spans="6:10" x14ac:dyDescent="0.25">
      <c r="F6295"/>
      <c r="J6295"/>
    </row>
    <row r="6296" spans="6:10" x14ac:dyDescent="0.25">
      <c r="F6296"/>
      <c r="J6296"/>
    </row>
    <row r="6297" spans="6:10" x14ac:dyDescent="0.25">
      <c r="F6297"/>
      <c r="J6297"/>
    </row>
    <row r="6298" spans="6:10" x14ac:dyDescent="0.25">
      <c r="F6298"/>
      <c r="J6298"/>
    </row>
    <row r="6299" spans="6:10" x14ac:dyDescent="0.25">
      <c r="F6299"/>
      <c r="J6299"/>
    </row>
    <row r="6300" spans="6:10" x14ac:dyDescent="0.25">
      <c r="F6300"/>
      <c r="J6300"/>
    </row>
    <row r="6301" spans="6:10" x14ac:dyDescent="0.25">
      <c r="F6301"/>
      <c r="J6301"/>
    </row>
    <row r="6302" spans="6:10" x14ac:dyDescent="0.25">
      <c r="F6302"/>
      <c r="J6302"/>
    </row>
    <row r="6303" spans="6:10" x14ac:dyDescent="0.25">
      <c r="F6303"/>
      <c r="J6303"/>
    </row>
    <row r="6304" spans="6:10" x14ac:dyDescent="0.25">
      <c r="F6304"/>
      <c r="J6304"/>
    </row>
    <row r="6305" spans="6:10" x14ac:dyDescent="0.25">
      <c r="F6305"/>
      <c r="J6305"/>
    </row>
    <row r="6306" spans="6:10" x14ac:dyDescent="0.25">
      <c r="F6306"/>
      <c r="J6306"/>
    </row>
    <row r="6307" spans="6:10" x14ac:dyDescent="0.25">
      <c r="F6307"/>
      <c r="J6307"/>
    </row>
    <row r="6308" spans="6:10" x14ac:dyDescent="0.25">
      <c r="F6308"/>
      <c r="J6308"/>
    </row>
    <row r="6309" spans="6:10" x14ac:dyDescent="0.25">
      <c r="F6309"/>
      <c r="J6309"/>
    </row>
    <row r="6310" spans="6:10" x14ac:dyDescent="0.25">
      <c r="F6310"/>
      <c r="J6310"/>
    </row>
    <row r="6311" spans="6:10" x14ac:dyDescent="0.25">
      <c r="F6311"/>
      <c r="J6311"/>
    </row>
    <row r="6312" spans="6:10" x14ac:dyDescent="0.25">
      <c r="F6312"/>
      <c r="J6312"/>
    </row>
    <row r="6313" spans="6:10" x14ac:dyDescent="0.25">
      <c r="F6313"/>
      <c r="J6313"/>
    </row>
    <row r="6314" spans="6:10" x14ac:dyDescent="0.25">
      <c r="F6314"/>
      <c r="J6314"/>
    </row>
    <row r="6315" spans="6:10" x14ac:dyDescent="0.25">
      <c r="F6315"/>
      <c r="J6315"/>
    </row>
    <row r="6316" spans="6:10" x14ac:dyDescent="0.25">
      <c r="F6316"/>
      <c r="J6316"/>
    </row>
    <row r="6317" spans="6:10" x14ac:dyDescent="0.25">
      <c r="F6317"/>
      <c r="J6317"/>
    </row>
    <row r="6318" spans="6:10" x14ac:dyDescent="0.25">
      <c r="F6318"/>
      <c r="J6318"/>
    </row>
    <row r="6319" spans="6:10" x14ac:dyDescent="0.25">
      <c r="F6319"/>
      <c r="J6319"/>
    </row>
    <row r="6320" spans="6:10" x14ac:dyDescent="0.25">
      <c r="F6320"/>
      <c r="J6320"/>
    </row>
    <row r="6321" spans="6:10" x14ac:dyDescent="0.25">
      <c r="F6321"/>
      <c r="J6321"/>
    </row>
    <row r="6322" spans="6:10" x14ac:dyDescent="0.25">
      <c r="F6322"/>
      <c r="J6322"/>
    </row>
    <row r="6323" spans="6:10" x14ac:dyDescent="0.25">
      <c r="F6323"/>
      <c r="J6323"/>
    </row>
    <row r="6324" spans="6:10" x14ac:dyDescent="0.25">
      <c r="F6324"/>
      <c r="J6324"/>
    </row>
    <row r="6325" spans="6:10" x14ac:dyDescent="0.25">
      <c r="F6325"/>
      <c r="J6325"/>
    </row>
    <row r="6326" spans="6:10" x14ac:dyDescent="0.25">
      <c r="F6326"/>
      <c r="J6326"/>
    </row>
    <row r="6327" spans="6:10" x14ac:dyDescent="0.25">
      <c r="F6327"/>
      <c r="J6327"/>
    </row>
    <row r="6328" spans="6:10" x14ac:dyDescent="0.25">
      <c r="F6328"/>
      <c r="J6328"/>
    </row>
    <row r="6329" spans="6:10" x14ac:dyDescent="0.25">
      <c r="F6329"/>
      <c r="J6329"/>
    </row>
    <row r="6330" spans="6:10" x14ac:dyDescent="0.25">
      <c r="F6330"/>
      <c r="J6330"/>
    </row>
    <row r="6331" spans="6:10" x14ac:dyDescent="0.25">
      <c r="F6331"/>
      <c r="J6331"/>
    </row>
    <row r="6332" spans="6:10" x14ac:dyDescent="0.25">
      <c r="F6332"/>
      <c r="J6332"/>
    </row>
    <row r="6333" spans="6:10" x14ac:dyDescent="0.25">
      <c r="F6333"/>
      <c r="J6333"/>
    </row>
    <row r="6334" spans="6:10" x14ac:dyDescent="0.25">
      <c r="F6334"/>
      <c r="J6334"/>
    </row>
    <row r="6335" spans="6:10" x14ac:dyDescent="0.25">
      <c r="F6335"/>
      <c r="J6335"/>
    </row>
    <row r="6336" spans="6:10" x14ac:dyDescent="0.25">
      <c r="F6336"/>
      <c r="J6336"/>
    </row>
    <row r="6337" spans="6:10" x14ac:dyDescent="0.25">
      <c r="F6337"/>
      <c r="J6337"/>
    </row>
    <row r="6338" spans="6:10" x14ac:dyDescent="0.25">
      <c r="F6338"/>
      <c r="J6338"/>
    </row>
    <row r="6339" spans="6:10" x14ac:dyDescent="0.25">
      <c r="F6339"/>
      <c r="J6339"/>
    </row>
    <row r="6340" spans="6:10" x14ac:dyDescent="0.25">
      <c r="F6340"/>
      <c r="J6340"/>
    </row>
    <row r="6341" spans="6:10" x14ac:dyDescent="0.25">
      <c r="F6341"/>
      <c r="J6341"/>
    </row>
    <row r="6342" spans="6:10" x14ac:dyDescent="0.25">
      <c r="F6342"/>
      <c r="J6342"/>
    </row>
    <row r="6343" spans="6:10" x14ac:dyDescent="0.25">
      <c r="F6343"/>
      <c r="J6343"/>
    </row>
    <row r="6344" spans="6:10" x14ac:dyDescent="0.25">
      <c r="F6344"/>
      <c r="J6344"/>
    </row>
    <row r="6345" spans="6:10" x14ac:dyDescent="0.25">
      <c r="F6345"/>
      <c r="J6345"/>
    </row>
    <row r="6346" spans="6:10" x14ac:dyDescent="0.25">
      <c r="F6346"/>
      <c r="J6346"/>
    </row>
    <row r="6347" spans="6:10" x14ac:dyDescent="0.25">
      <c r="F6347"/>
      <c r="J6347"/>
    </row>
    <row r="6348" spans="6:10" x14ac:dyDescent="0.25">
      <c r="F6348"/>
      <c r="J6348"/>
    </row>
    <row r="6349" spans="6:10" x14ac:dyDescent="0.25">
      <c r="F6349"/>
      <c r="J6349"/>
    </row>
    <row r="6350" spans="6:10" x14ac:dyDescent="0.25">
      <c r="F6350"/>
      <c r="J6350"/>
    </row>
    <row r="6351" spans="6:10" x14ac:dyDescent="0.25">
      <c r="F6351"/>
      <c r="J6351"/>
    </row>
    <row r="6352" spans="6:10" x14ac:dyDescent="0.25">
      <c r="F6352"/>
      <c r="J6352"/>
    </row>
    <row r="6353" spans="6:10" x14ac:dyDescent="0.25">
      <c r="F6353"/>
      <c r="J6353"/>
    </row>
    <row r="6354" spans="6:10" x14ac:dyDescent="0.25">
      <c r="F6354"/>
      <c r="J6354"/>
    </row>
    <row r="6355" spans="6:10" x14ac:dyDescent="0.25">
      <c r="F6355"/>
      <c r="J6355"/>
    </row>
    <row r="6356" spans="6:10" x14ac:dyDescent="0.25">
      <c r="F6356"/>
      <c r="J6356"/>
    </row>
    <row r="6357" spans="6:10" x14ac:dyDescent="0.25">
      <c r="F6357"/>
      <c r="J6357"/>
    </row>
    <row r="6358" spans="6:10" x14ac:dyDescent="0.25">
      <c r="F6358"/>
      <c r="J6358"/>
    </row>
    <row r="6359" spans="6:10" x14ac:dyDescent="0.25">
      <c r="F6359"/>
      <c r="J6359"/>
    </row>
    <row r="6360" spans="6:10" x14ac:dyDescent="0.25">
      <c r="F6360"/>
      <c r="J6360"/>
    </row>
    <row r="6361" spans="6:10" x14ac:dyDescent="0.25">
      <c r="F6361"/>
      <c r="J6361"/>
    </row>
    <row r="6362" spans="6:10" x14ac:dyDescent="0.25">
      <c r="F6362"/>
      <c r="J6362"/>
    </row>
    <row r="6363" spans="6:10" x14ac:dyDescent="0.25">
      <c r="F6363"/>
      <c r="J6363"/>
    </row>
    <row r="6364" spans="6:10" x14ac:dyDescent="0.25">
      <c r="F6364"/>
      <c r="J6364"/>
    </row>
    <row r="6365" spans="6:10" x14ac:dyDescent="0.25">
      <c r="F6365"/>
      <c r="J6365"/>
    </row>
    <row r="6366" spans="6:10" x14ac:dyDescent="0.25">
      <c r="F6366"/>
      <c r="J6366"/>
    </row>
    <row r="6367" spans="6:10" x14ac:dyDescent="0.25">
      <c r="F6367"/>
      <c r="J6367"/>
    </row>
    <row r="6368" spans="6:10" x14ac:dyDescent="0.25">
      <c r="F6368"/>
      <c r="J6368"/>
    </row>
    <row r="6369" spans="6:10" x14ac:dyDescent="0.25">
      <c r="F6369"/>
      <c r="J6369"/>
    </row>
    <row r="6370" spans="6:10" x14ac:dyDescent="0.25">
      <c r="F6370"/>
      <c r="J6370"/>
    </row>
    <row r="6371" spans="6:10" x14ac:dyDescent="0.25">
      <c r="F6371"/>
      <c r="J6371"/>
    </row>
    <row r="6372" spans="6:10" x14ac:dyDescent="0.25">
      <c r="F6372"/>
      <c r="J6372"/>
    </row>
    <row r="6373" spans="6:10" x14ac:dyDescent="0.25">
      <c r="F6373"/>
      <c r="J6373"/>
    </row>
    <row r="6374" spans="6:10" x14ac:dyDescent="0.25">
      <c r="F6374"/>
      <c r="J6374"/>
    </row>
    <row r="6375" spans="6:10" x14ac:dyDescent="0.25">
      <c r="F6375"/>
      <c r="J6375"/>
    </row>
    <row r="6376" spans="6:10" x14ac:dyDescent="0.25">
      <c r="F6376"/>
      <c r="J6376"/>
    </row>
    <row r="6377" spans="6:10" x14ac:dyDescent="0.25">
      <c r="F6377"/>
      <c r="J6377"/>
    </row>
    <row r="6378" spans="6:10" x14ac:dyDescent="0.25">
      <c r="F6378"/>
      <c r="J6378"/>
    </row>
    <row r="6379" spans="6:10" x14ac:dyDescent="0.25">
      <c r="F6379"/>
      <c r="J6379"/>
    </row>
    <row r="6380" spans="6:10" x14ac:dyDescent="0.25">
      <c r="F6380"/>
      <c r="J6380"/>
    </row>
    <row r="6381" spans="6:10" x14ac:dyDescent="0.25">
      <c r="F6381"/>
      <c r="J6381"/>
    </row>
    <row r="6382" spans="6:10" x14ac:dyDescent="0.25">
      <c r="F6382"/>
      <c r="J6382"/>
    </row>
    <row r="6383" spans="6:10" x14ac:dyDescent="0.25">
      <c r="F6383"/>
      <c r="J6383"/>
    </row>
    <row r="6384" spans="6:10" x14ac:dyDescent="0.25">
      <c r="F6384"/>
      <c r="J6384"/>
    </row>
    <row r="6385" spans="6:10" x14ac:dyDescent="0.25">
      <c r="F6385"/>
      <c r="J6385"/>
    </row>
    <row r="6386" spans="6:10" x14ac:dyDescent="0.25">
      <c r="F6386"/>
      <c r="J6386"/>
    </row>
    <row r="6387" spans="6:10" x14ac:dyDescent="0.25">
      <c r="F6387"/>
      <c r="J6387"/>
    </row>
    <row r="6388" spans="6:10" x14ac:dyDescent="0.25">
      <c r="F6388"/>
      <c r="J6388"/>
    </row>
    <row r="6389" spans="6:10" x14ac:dyDescent="0.25">
      <c r="F6389"/>
      <c r="J6389"/>
    </row>
    <row r="6390" spans="6:10" x14ac:dyDescent="0.25">
      <c r="F6390"/>
      <c r="J6390"/>
    </row>
    <row r="6391" spans="6:10" x14ac:dyDescent="0.25">
      <c r="F6391"/>
      <c r="J6391"/>
    </row>
    <row r="6392" spans="6:10" x14ac:dyDescent="0.25">
      <c r="F6392"/>
      <c r="J6392"/>
    </row>
    <row r="6393" spans="6:10" x14ac:dyDescent="0.25">
      <c r="F6393"/>
      <c r="J6393"/>
    </row>
    <row r="6394" spans="6:10" x14ac:dyDescent="0.25">
      <c r="F6394"/>
      <c r="J6394"/>
    </row>
    <row r="6395" spans="6:10" x14ac:dyDescent="0.25">
      <c r="F6395"/>
      <c r="J6395"/>
    </row>
    <row r="6396" spans="6:10" x14ac:dyDescent="0.25">
      <c r="F6396"/>
      <c r="J6396"/>
    </row>
    <row r="6397" spans="6:10" x14ac:dyDescent="0.25">
      <c r="F6397"/>
      <c r="J6397"/>
    </row>
    <row r="6398" spans="6:10" x14ac:dyDescent="0.25">
      <c r="F6398"/>
      <c r="J6398"/>
    </row>
    <row r="6399" spans="6:10" x14ac:dyDescent="0.25">
      <c r="F6399"/>
      <c r="J6399"/>
    </row>
    <row r="6400" spans="6:10" x14ac:dyDescent="0.25">
      <c r="F6400"/>
      <c r="J6400"/>
    </row>
    <row r="6401" spans="6:10" x14ac:dyDescent="0.25">
      <c r="F6401"/>
      <c r="J6401"/>
    </row>
    <row r="6402" spans="6:10" x14ac:dyDescent="0.25">
      <c r="F6402"/>
      <c r="J6402"/>
    </row>
    <row r="6403" spans="6:10" x14ac:dyDescent="0.25">
      <c r="F6403"/>
      <c r="J6403"/>
    </row>
    <row r="6404" spans="6:10" x14ac:dyDescent="0.25">
      <c r="F6404"/>
      <c r="J6404"/>
    </row>
    <row r="6405" spans="6:10" x14ac:dyDescent="0.25">
      <c r="F6405"/>
      <c r="J6405"/>
    </row>
    <row r="6406" spans="6:10" x14ac:dyDescent="0.25">
      <c r="F6406"/>
      <c r="J6406"/>
    </row>
    <row r="6407" spans="6:10" x14ac:dyDescent="0.25">
      <c r="F6407"/>
      <c r="J6407"/>
    </row>
    <row r="6408" spans="6:10" x14ac:dyDescent="0.25">
      <c r="F6408"/>
      <c r="J6408"/>
    </row>
    <row r="6409" spans="6:10" x14ac:dyDescent="0.25">
      <c r="F6409"/>
      <c r="J6409"/>
    </row>
    <row r="6410" spans="6:10" x14ac:dyDescent="0.25">
      <c r="F6410"/>
      <c r="J6410"/>
    </row>
    <row r="6411" spans="6:10" x14ac:dyDescent="0.25">
      <c r="F6411"/>
      <c r="J6411"/>
    </row>
    <row r="6412" spans="6:10" x14ac:dyDescent="0.25">
      <c r="F6412"/>
      <c r="J6412"/>
    </row>
    <row r="6413" spans="6:10" x14ac:dyDescent="0.25">
      <c r="F6413"/>
      <c r="J6413"/>
    </row>
    <row r="6414" spans="6:10" x14ac:dyDescent="0.25">
      <c r="F6414"/>
      <c r="J6414"/>
    </row>
    <row r="6415" spans="6:10" x14ac:dyDescent="0.25">
      <c r="F6415"/>
      <c r="J6415"/>
    </row>
    <row r="6416" spans="6:10" x14ac:dyDescent="0.25">
      <c r="F6416"/>
      <c r="J6416"/>
    </row>
    <row r="6417" spans="6:10" x14ac:dyDescent="0.25">
      <c r="F6417"/>
      <c r="J6417"/>
    </row>
    <row r="6418" spans="6:10" x14ac:dyDescent="0.25">
      <c r="F6418"/>
      <c r="J6418"/>
    </row>
    <row r="6419" spans="6:10" x14ac:dyDescent="0.25">
      <c r="F6419"/>
      <c r="J6419"/>
    </row>
    <row r="6420" spans="6:10" x14ac:dyDescent="0.25">
      <c r="F6420"/>
      <c r="J6420"/>
    </row>
    <row r="6421" spans="6:10" x14ac:dyDescent="0.25">
      <c r="F6421"/>
      <c r="J6421"/>
    </row>
    <row r="6422" spans="6:10" x14ac:dyDescent="0.25">
      <c r="F6422"/>
      <c r="J6422"/>
    </row>
    <row r="6423" spans="6:10" x14ac:dyDescent="0.25">
      <c r="F6423"/>
      <c r="J6423"/>
    </row>
    <row r="6424" spans="6:10" x14ac:dyDescent="0.25">
      <c r="F6424"/>
      <c r="J6424"/>
    </row>
    <row r="6425" spans="6:10" x14ac:dyDescent="0.25">
      <c r="F6425"/>
      <c r="J6425"/>
    </row>
    <row r="6426" spans="6:10" x14ac:dyDescent="0.25">
      <c r="F6426"/>
      <c r="J6426"/>
    </row>
    <row r="6427" spans="6:10" x14ac:dyDescent="0.25">
      <c r="F6427"/>
      <c r="J6427"/>
    </row>
    <row r="6428" spans="6:10" x14ac:dyDescent="0.25">
      <c r="F6428"/>
      <c r="J6428"/>
    </row>
    <row r="6429" spans="6:10" x14ac:dyDescent="0.25">
      <c r="F6429"/>
      <c r="J6429"/>
    </row>
    <row r="6430" spans="6:10" x14ac:dyDescent="0.25">
      <c r="F6430"/>
      <c r="J6430"/>
    </row>
    <row r="6431" spans="6:10" x14ac:dyDescent="0.25">
      <c r="F6431"/>
      <c r="J6431"/>
    </row>
    <row r="6432" spans="6:10" x14ac:dyDescent="0.25">
      <c r="F6432"/>
      <c r="J6432"/>
    </row>
    <row r="6433" spans="6:10" x14ac:dyDescent="0.25">
      <c r="F6433"/>
      <c r="J6433"/>
    </row>
    <row r="6434" spans="6:10" x14ac:dyDescent="0.25">
      <c r="F6434"/>
      <c r="J6434"/>
    </row>
    <row r="6435" spans="6:10" x14ac:dyDescent="0.25">
      <c r="F6435"/>
      <c r="J6435"/>
    </row>
    <row r="6436" spans="6:10" x14ac:dyDescent="0.25">
      <c r="F6436"/>
      <c r="J6436"/>
    </row>
    <row r="6437" spans="6:10" x14ac:dyDescent="0.25">
      <c r="F6437"/>
      <c r="J6437"/>
    </row>
    <row r="6438" spans="6:10" x14ac:dyDescent="0.25">
      <c r="F6438"/>
      <c r="J6438"/>
    </row>
    <row r="6439" spans="6:10" x14ac:dyDescent="0.25">
      <c r="F6439"/>
      <c r="J6439"/>
    </row>
    <row r="6440" spans="6:10" x14ac:dyDescent="0.25">
      <c r="F6440"/>
      <c r="J6440"/>
    </row>
    <row r="6441" spans="6:10" x14ac:dyDescent="0.25">
      <c r="F6441"/>
      <c r="J6441"/>
    </row>
    <row r="6442" spans="6:10" x14ac:dyDescent="0.25">
      <c r="F6442"/>
      <c r="J6442"/>
    </row>
    <row r="6443" spans="6:10" x14ac:dyDescent="0.25">
      <c r="F6443"/>
      <c r="J6443"/>
    </row>
    <row r="6444" spans="6:10" x14ac:dyDescent="0.25">
      <c r="F6444"/>
      <c r="J6444"/>
    </row>
    <row r="6445" spans="6:10" x14ac:dyDescent="0.25">
      <c r="F6445"/>
      <c r="J6445"/>
    </row>
    <row r="6446" spans="6:10" x14ac:dyDescent="0.25">
      <c r="F6446"/>
      <c r="J6446"/>
    </row>
    <row r="6447" spans="6:10" x14ac:dyDescent="0.25">
      <c r="F6447"/>
      <c r="J6447"/>
    </row>
    <row r="6448" spans="6:10" x14ac:dyDescent="0.25">
      <c r="F6448"/>
      <c r="J6448"/>
    </row>
    <row r="6449" spans="6:10" x14ac:dyDescent="0.25">
      <c r="F6449"/>
      <c r="J6449"/>
    </row>
    <row r="6450" spans="6:10" x14ac:dyDescent="0.25">
      <c r="F6450"/>
      <c r="J6450"/>
    </row>
    <row r="6451" spans="6:10" x14ac:dyDescent="0.25">
      <c r="F6451"/>
      <c r="J6451"/>
    </row>
    <row r="6452" spans="6:10" x14ac:dyDescent="0.25">
      <c r="F6452"/>
      <c r="J6452"/>
    </row>
    <row r="6453" spans="6:10" x14ac:dyDescent="0.25">
      <c r="F6453"/>
      <c r="J6453"/>
    </row>
    <row r="6454" spans="6:10" x14ac:dyDescent="0.25">
      <c r="F6454"/>
      <c r="J6454"/>
    </row>
    <row r="6455" spans="6:10" x14ac:dyDescent="0.25">
      <c r="F6455"/>
      <c r="J6455"/>
    </row>
    <row r="6456" spans="6:10" x14ac:dyDescent="0.25">
      <c r="F6456"/>
      <c r="J6456"/>
    </row>
    <row r="6457" spans="6:10" x14ac:dyDescent="0.25">
      <c r="F6457"/>
      <c r="J6457"/>
    </row>
    <row r="6458" spans="6:10" x14ac:dyDescent="0.25">
      <c r="F6458"/>
      <c r="J6458"/>
    </row>
    <row r="6459" spans="6:10" x14ac:dyDescent="0.25">
      <c r="F6459"/>
      <c r="J6459"/>
    </row>
    <row r="6460" spans="6:10" x14ac:dyDescent="0.25">
      <c r="F6460"/>
      <c r="J6460"/>
    </row>
    <row r="6461" spans="6:10" x14ac:dyDescent="0.25">
      <c r="F6461"/>
      <c r="J6461"/>
    </row>
    <row r="6462" spans="6:10" x14ac:dyDescent="0.25">
      <c r="F6462"/>
      <c r="J6462"/>
    </row>
    <row r="6463" spans="6:10" x14ac:dyDescent="0.25">
      <c r="F6463"/>
      <c r="J6463"/>
    </row>
    <row r="6464" spans="6:10" x14ac:dyDescent="0.25">
      <c r="F6464"/>
      <c r="J6464"/>
    </row>
    <row r="6465" spans="6:10" x14ac:dyDescent="0.25">
      <c r="F6465"/>
      <c r="J6465"/>
    </row>
    <row r="6466" spans="6:10" x14ac:dyDescent="0.25">
      <c r="F6466"/>
      <c r="J6466"/>
    </row>
    <row r="6467" spans="6:10" x14ac:dyDescent="0.25">
      <c r="F6467"/>
      <c r="J6467"/>
    </row>
    <row r="6468" spans="6:10" x14ac:dyDescent="0.25">
      <c r="F6468"/>
      <c r="J6468"/>
    </row>
    <row r="6469" spans="6:10" x14ac:dyDescent="0.25">
      <c r="F6469"/>
      <c r="J6469"/>
    </row>
    <row r="6470" spans="6:10" x14ac:dyDescent="0.25">
      <c r="F6470"/>
      <c r="J6470"/>
    </row>
    <row r="6471" spans="6:10" x14ac:dyDescent="0.25">
      <c r="F6471"/>
      <c r="J6471"/>
    </row>
    <row r="6472" spans="6:10" x14ac:dyDescent="0.25">
      <c r="F6472"/>
      <c r="J6472"/>
    </row>
    <row r="6473" spans="6:10" x14ac:dyDescent="0.25">
      <c r="F6473"/>
      <c r="J6473"/>
    </row>
    <row r="6474" spans="6:10" x14ac:dyDescent="0.25">
      <c r="F6474"/>
      <c r="J6474"/>
    </row>
    <row r="6475" spans="6:10" x14ac:dyDescent="0.25">
      <c r="F6475"/>
      <c r="J6475"/>
    </row>
    <row r="6476" spans="6:10" x14ac:dyDescent="0.25">
      <c r="F6476"/>
      <c r="J6476"/>
    </row>
    <row r="6477" spans="6:10" x14ac:dyDescent="0.25">
      <c r="F6477"/>
      <c r="J6477"/>
    </row>
    <row r="6478" spans="6:10" x14ac:dyDescent="0.25">
      <c r="F6478"/>
      <c r="J6478"/>
    </row>
    <row r="6479" spans="6:10" x14ac:dyDescent="0.25">
      <c r="F6479"/>
      <c r="J6479"/>
    </row>
    <row r="6480" spans="6:10" x14ac:dyDescent="0.25">
      <c r="F6480"/>
      <c r="J6480"/>
    </row>
    <row r="6481" spans="6:10" x14ac:dyDescent="0.25">
      <c r="F6481"/>
      <c r="J6481"/>
    </row>
    <row r="6482" spans="6:10" x14ac:dyDescent="0.25">
      <c r="F6482"/>
      <c r="J6482"/>
    </row>
    <row r="6483" spans="6:10" x14ac:dyDescent="0.25">
      <c r="F6483"/>
      <c r="J6483"/>
    </row>
    <row r="6484" spans="6:10" x14ac:dyDescent="0.25">
      <c r="F6484"/>
      <c r="J6484"/>
    </row>
    <row r="6485" spans="6:10" x14ac:dyDescent="0.25">
      <c r="F6485"/>
      <c r="J6485"/>
    </row>
    <row r="6486" spans="6:10" x14ac:dyDescent="0.25">
      <c r="F6486"/>
      <c r="J6486"/>
    </row>
    <row r="6487" spans="6:10" x14ac:dyDescent="0.25">
      <c r="F6487"/>
      <c r="J6487"/>
    </row>
    <row r="6488" spans="6:10" x14ac:dyDescent="0.25">
      <c r="F6488"/>
      <c r="J6488"/>
    </row>
    <row r="6489" spans="6:10" x14ac:dyDescent="0.25">
      <c r="F6489"/>
      <c r="J6489"/>
    </row>
    <row r="6490" spans="6:10" x14ac:dyDescent="0.25">
      <c r="F6490"/>
      <c r="J6490"/>
    </row>
    <row r="6491" spans="6:10" x14ac:dyDescent="0.25">
      <c r="F6491"/>
      <c r="J6491"/>
    </row>
    <row r="6492" spans="6:10" x14ac:dyDescent="0.25">
      <c r="F6492"/>
      <c r="J6492"/>
    </row>
    <row r="6493" spans="6:10" x14ac:dyDescent="0.25">
      <c r="F6493"/>
      <c r="J6493"/>
    </row>
    <row r="6494" spans="6:10" x14ac:dyDescent="0.25">
      <c r="F6494"/>
      <c r="J6494"/>
    </row>
    <row r="6495" spans="6:10" x14ac:dyDescent="0.25">
      <c r="F6495"/>
      <c r="J6495"/>
    </row>
    <row r="6496" spans="6:10" x14ac:dyDescent="0.25">
      <c r="F6496"/>
      <c r="J6496"/>
    </row>
    <row r="6497" spans="6:10" x14ac:dyDescent="0.25">
      <c r="F6497"/>
      <c r="J6497"/>
    </row>
    <row r="6498" spans="6:10" x14ac:dyDescent="0.25">
      <c r="F6498"/>
      <c r="J6498"/>
    </row>
    <row r="6499" spans="6:10" x14ac:dyDescent="0.25">
      <c r="F6499"/>
      <c r="J6499"/>
    </row>
    <row r="6500" spans="6:10" x14ac:dyDescent="0.25">
      <c r="F6500"/>
      <c r="J6500"/>
    </row>
    <row r="6501" spans="6:10" x14ac:dyDescent="0.25">
      <c r="F6501"/>
      <c r="J6501"/>
    </row>
    <row r="6502" spans="6:10" x14ac:dyDescent="0.25">
      <c r="F6502"/>
      <c r="J6502"/>
    </row>
    <row r="6503" spans="6:10" x14ac:dyDescent="0.25">
      <c r="F6503"/>
      <c r="J6503"/>
    </row>
    <row r="6504" spans="6:10" x14ac:dyDescent="0.25">
      <c r="F6504"/>
      <c r="J6504"/>
    </row>
    <row r="6505" spans="6:10" x14ac:dyDescent="0.25">
      <c r="F6505"/>
      <c r="J6505"/>
    </row>
    <row r="6506" spans="6:10" x14ac:dyDescent="0.25">
      <c r="F6506"/>
      <c r="J6506"/>
    </row>
    <row r="6507" spans="6:10" x14ac:dyDescent="0.25">
      <c r="F6507"/>
      <c r="J6507"/>
    </row>
    <row r="6508" spans="6:10" x14ac:dyDescent="0.25">
      <c r="F6508"/>
      <c r="J6508"/>
    </row>
    <row r="6509" spans="6:10" x14ac:dyDescent="0.25">
      <c r="F6509"/>
      <c r="J6509"/>
    </row>
    <row r="6510" spans="6:10" x14ac:dyDescent="0.25">
      <c r="F6510"/>
      <c r="J6510"/>
    </row>
    <row r="6511" spans="6:10" x14ac:dyDescent="0.25">
      <c r="F6511"/>
      <c r="J6511"/>
    </row>
    <row r="6512" spans="6:10" x14ac:dyDescent="0.25">
      <c r="F6512"/>
      <c r="J6512"/>
    </row>
    <row r="6513" spans="6:10" x14ac:dyDescent="0.25">
      <c r="F6513"/>
      <c r="J6513"/>
    </row>
    <row r="6514" spans="6:10" x14ac:dyDescent="0.25">
      <c r="F6514"/>
      <c r="J6514"/>
    </row>
    <row r="6515" spans="6:10" x14ac:dyDescent="0.25">
      <c r="F6515"/>
      <c r="J6515"/>
    </row>
    <row r="6516" spans="6:10" x14ac:dyDescent="0.25">
      <c r="F6516"/>
      <c r="J6516"/>
    </row>
    <row r="6517" spans="6:10" x14ac:dyDescent="0.25">
      <c r="F6517"/>
      <c r="J6517"/>
    </row>
    <row r="6518" spans="6:10" x14ac:dyDescent="0.25">
      <c r="F6518"/>
      <c r="J6518"/>
    </row>
    <row r="6519" spans="6:10" x14ac:dyDescent="0.25">
      <c r="F6519"/>
      <c r="J6519"/>
    </row>
    <row r="6520" spans="6:10" x14ac:dyDescent="0.25">
      <c r="F6520"/>
      <c r="J6520"/>
    </row>
    <row r="6521" spans="6:10" x14ac:dyDescent="0.25">
      <c r="F6521"/>
      <c r="J6521"/>
    </row>
    <row r="6522" spans="6:10" x14ac:dyDescent="0.25">
      <c r="F6522"/>
      <c r="J6522"/>
    </row>
    <row r="6523" spans="6:10" x14ac:dyDescent="0.25">
      <c r="F6523"/>
      <c r="J6523"/>
    </row>
    <row r="6524" spans="6:10" x14ac:dyDescent="0.25">
      <c r="F6524"/>
      <c r="J6524"/>
    </row>
    <row r="6525" spans="6:10" x14ac:dyDescent="0.25">
      <c r="F6525"/>
      <c r="J6525"/>
    </row>
    <row r="6526" spans="6:10" x14ac:dyDescent="0.25">
      <c r="F6526"/>
      <c r="J6526"/>
    </row>
    <row r="6527" spans="6:10" x14ac:dyDescent="0.25">
      <c r="F6527"/>
      <c r="J6527"/>
    </row>
    <row r="6528" spans="6:10" x14ac:dyDescent="0.25">
      <c r="F6528"/>
      <c r="J6528"/>
    </row>
    <row r="6529" spans="6:10" x14ac:dyDescent="0.25">
      <c r="F6529"/>
      <c r="J6529"/>
    </row>
    <row r="6530" spans="6:10" x14ac:dyDescent="0.25">
      <c r="F6530"/>
      <c r="J6530"/>
    </row>
    <row r="6531" spans="6:10" x14ac:dyDescent="0.25">
      <c r="F6531"/>
      <c r="J6531"/>
    </row>
    <row r="6532" spans="6:10" x14ac:dyDescent="0.25">
      <c r="F6532"/>
      <c r="J6532"/>
    </row>
    <row r="6533" spans="6:10" x14ac:dyDescent="0.25">
      <c r="F6533"/>
      <c r="J6533"/>
    </row>
    <row r="6534" spans="6:10" x14ac:dyDescent="0.25">
      <c r="F6534"/>
      <c r="J6534"/>
    </row>
    <row r="6535" spans="6:10" x14ac:dyDescent="0.25">
      <c r="F6535"/>
      <c r="J6535"/>
    </row>
    <row r="6536" spans="6:10" x14ac:dyDescent="0.25">
      <c r="F6536"/>
      <c r="J6536"/>
    </row>
    <row r="6537" spans="6:10" x14ac:dyDescent="0.25">
      <c r="F6537"/>
      <c r="J6537"/>
    </row>
    <row r="6538" spans="6:10" x14ac:dyDescent="0.25">
      <c r="F6538"/>
      <c r="J6538"/>
    </row>
    <row r="6539" spans="6:10" x14ac:dyDescent="0.25">
      <c r="F6539"/>
      <c r="J6539"/>
    </row>
    <row r="6540" spans="6:10" x14ac:dyDescent="0.25">
      <c r="F6540"/>
      <c r="J6540"/>
    </row>
    <row r="6541" spans="6:10" x14ac:dyDescent="0.25">
      <c r="F6541"/>
      <c r="J6541"/>
    </row>
    <row r="6542" spans="6:10" x14ac:dyDescent="0.25">
      <c r="F6542"/>
      <c r="J6542"/>
    </row>
    <row r="6543" spans="6:10" x14ac:dyDescent="0.25">
      <c r="F6543"/>
      <c r="J6543"/>
    </row>
    <row r="6544" spans="6:10" x14ac:dyDescent="0.25">
      <c r="F6544"/>
      <c r="J6544"/>
    </row>
    <row r="6545" spans="6:10" x14ac:dyDescent="0.25">
      <c r="F6545"/>
      <c r="J6545"/>
    </row>
    <row r="6546" spans="6:10" x14ac:dyDescent="0.25">
      <c r="F6546"/>
      <c r="J6546"/>
    </row>
    <row r="6547" spans="6:10" x14ac:dyDescent="0.25">
      <c r="F6547"/>
      <c r="J6547"/>
    </row>
    <row r="6548" spans="6:10" x14ac:dyDescent="0.25">
      <c r="F6548"/>
      <c r="J6548"/>
    </row>
    <row r="6549" spans="6:10" x14ac:dyDescent="0.25">
      <c r="F6549"/>
      <c r="J6549"/>
    </row>
    <row r="6550" spans="6:10" x14ac:dyDescent="0.25">
      <c r="F6550"/>
      <c r="J6550"/>
    </row>
    <row r="6551" spans="6:10" x14ac:dyDescent="0.25">
      <c r="F6551"/>
      <c r="J6551"/>
    </row>
    <row r="6552" spans="6:10" x14ac:dyDescent="0.25">
      <c r="F6552"/>
      <c r="J6552"/>
    </row>
    <row r="6553" spans="6:10" x14ac:dyDescent="0.25">
      <c r="F6553"/>
      <c r="J6553"/>
    </row>
    <row r="6554" spans="6:10" x14ac:dyDescent="0.25">
      <c r="F6554"/>
      <c r="J6554"/>
    </row>
    <row r="6555" spans="6:10" x14ac:dyDescent="0.25">
      <c r="F6555"/>
      <c r="J6555"/>
    </row>
    <row r="6556" spans="6:10" x14ac:dyDescent="0.25">
      <c r="F6556"/>
      <c r="J6556"/>
    </row>
    <row r="6557" spans="6:10" x14ac:dyDescent="0.25">
      <c r="F6557"/>
      <c r="J6557"/>
    </row>
    <row r="6558" spans="6:10" x14ac:dyDescent="0.25">
      <c r="F6558"/>
      <c r="J6558"/>
    </row>
    <row r="6559" spans="6:10" x14ac:dyDescent="0.25">
      <c r="F6559"/>
      <c r="J6559"/>
    </row>
    <row r="6560" spans="6:10" x14ac:dyDescent="0.25">
      <c r="F6560"/>
      <c r="J6560"/>
    </row>
    <row r="6561" spans="6:10" x14ac:dyDescent="0.25">
      <c r="F6561"/>
      <c r="J6561"/>
    </row>
    <row r="6562" spans="6:10" x14ac:dyDescent="0.25">
      <c r="F6562"/>
      <c r="J6562"/>
    </row>
    <row r="6563" spans="6:10" x14ac:dyDescent="0.25">
      <c r="F6563"/>
      <c r="J6563"/>
    </row>
    <row r="6564" spans="6:10" x14ac:dyDescent="0.25">
      <c r="F6564"/>
      <c r="J6564"/>
    </row>
    <row r="6565" spans="6:10" x14ac:dyDescent="0.25">
      <c r="F6565"/>
      <c r="J6565"/>
    </row>
    <row r="6566" spans="6:10" x14ac:dyDescent="0.25">
      <c r="F6566"/>
      <c r="J6566"/>
    </row>
    <row r="6567" spans="6:10" x14ac:dyDescent="0.25">
      <c r="F6567"/>
      <c r="J6567"/>
    </row>
    <row r="6568" spans="6:10" x14ac:dyDescent="0.25">
      <c r="F6568"/>
      <c r="J6568"/>
    </row>
    <row r="6569" spans="6:10" x14ac:dyDescent="0.25">
      <c r="F6569"/>
      <c r="J6569"/>
    </row>
    <row r="6570" spans="6:10" x14ac:dyDescent="0.25">
      <c r="F6570"/>
      <c r="J6570"/>
    </row>
    <row r="6571" spans="6:10" x14ac:dyDescent="0.25">
      <c r="F6571"/>
      <c r="J6571"/>
    </row>
    <row r="6572" spans="6:10" x14ac:dyDescent="0.25">
      <c r="F6572"/>
      <c r="J6572"/>
    </row>
    <row r="6573" spans="6:10" x14ac:dyDescent="0.25">
      <c r="F6573"/>
      <c r="J6573"/>
    </row>
    <row r="6574" spans="6:10" x14ac:dyDescent="0.25">
      <c r="F6574"/>
      <c r="J6574"/>
    </row>
    <row r="6575" spans="6:10" x14ac:dyDescent="0.25">
      <c r="F6575"/>
      <c r="J6575"/>
    </row>
    <row r="6576" spans="6:10" x14ac:dyDescent="0.25">
      <c r="F6576"/>
      <c r="J6576"/>
    </row>
    <row r="6577" spans="6:10" x14ac:dyDescent="0.25">
      <c r="F6577"/>
      <c r="J6577"/>
    </row>
    <row r="6578" spans="6:10" x14ac:dyDescent="0.25">
      <c r="F6578"/>
      <c r="J6578"/>
    </row>
    <row r="6579" spans="6:10" x14ac:dyDescent="0.25">
      <c r="F6579"/>
      <c r="J6579"/>
    </row>
    <row r="6580" spans="6:10" x14ac:dyDescent="0.25">
      <c r="F6580"/>
      <c r="J6580"/>
    </row>
    <row r="6581" spans="6:10" x14ac:dyDescent="0.25">
      <c r="F6581"/>
      <c r="J6581"/>
    </row>
    <row r="6582" spans="6:10" x14ac:dyDescent="0.25">
      <c r="F6582"/>
      <c r="J6582"/>
    </row>
    <row r="6583" spans="6:10" x14ac:dyDescent="0.25">
      <c r="F6583"/>
      <c r="J6583"/>
    </row>
    <row r="6584" spans="6:10" x14ac:dyDescent="0.25">
      <c r="F6584"/>
      <c r="J6584"/>
    </row>
    <row r="6585" spans="6:10" x14ac:dyDescent="0.25">
      <c r="F6585"/>
      <c r="J6585"/>
    </row>
    <row r="6586" spans="6:10" x14ac:dyDescent="0.25">
      <c r="F6586"/>
      <c r="J6586"/>
    </row>
    <row r="6587" spans="6:10" x14ac:dyDescent="0.25">
      <c r="F6587"/>
      <c r="J6587"/>
    </row>
    <row r="6588" spans="6:10" x14ac:dyDescent="0.25">
      <c r="F6588"/>
      <c r="J6588"/>
    </row>
    <row r="6589" spans="6:10" x14ac:dyDescent="0.25">
      <c r="F6589"/>
      <c r="J6589"/>
    </row>
    <row r="6590" spans="6:10" x14ac:dyDescent="0.25">
      <c r="F6590"/>
      <c r="J6590"/>
    </row>
    <row r="6591" spans="6:10" x14ac:dyDescent="0.25">
      <c r="F6591"/>
      <c r="J6591"/>
    </row>
    <row r="6592" spans="6:10" x14ac:dyDescent="0.25">
      <c r="F6592"/>
      <c r="J6592"/>
    </row>
    <row r="6593" spans="6:10" x14ac:dyDescent="0.25">
      <c r="F6593"/>
      <c r="J6593"/>
    </row>
    <row r="6594" spans="6:10" x14ac:dyDescent="0.25">
      <c r="F6594"/>
      <c r="J6594"/>
    </row>
    <row r="6595" spans="6:10" x14ac:dyDescent="0.25">
      <c r="F6595"/>
      <c r="J6595"/>
    </row>
    <row r="6596" spans="6:10" x14ac:dyDescent="0.25">
      <c r="F6596"/>
      <c r="J6596"/>
    </row>
    <row r="6597" spans="6:10" x14ac:dyDescent="0.25">
      <c r="F6597"/>
      <c r="J6597"/>
    </row>
    <row r="6598" spans="6:10" x14ac:dyDescent="0.25">
      <c r="F6598"/>
      <c r="J6598"/>
    </row>
    <row r="6599" spans="6:10" x14ac:dyDescent="0.25">
      <c r="F6599"/>
      <c r="J6599"/>
    </row>
    <row r="6600" spans="6:10" x14ac:dyDescent="0.25">
      <c r="F6600"/>
      <c r="J6600"/>
    </row>
    <row r="6601" spans="6:10" x14ac:dyDescent="0.25">
      <c r="F6601"/>
      <c r="J6601"/>
    </row>
    <row r="6602" spans="6:10" x14ac:dyDescent="0.25">
      <c r="F6602"/>
      <c r="J6602"/>
    </row>
    <row r="6603" spans="6:10" x14ac:dyDescent="0.25">
      <c r="F6603"/>
      <c r="J6603"/>
    </row>
    <row r="6604" spans="6:10" x14ac:dyDescent="0.25">
      <c r="F6604"/>
      <c r="J6604"/>
    </row>
    <row r="6605" spans="6:10" x14ac:dyDescent="0.25">
      <c r="F6605"/>
      <c r="J6605"/>
    </row>
    <row r="6606" spans="6:10" x14ac:dyDescent="0.25">
      <c r="F6606"/>
      <c r="J6606"/>
    </row>
    <row r="6607" spans="6:10" x14ac:dyDescent="0.25">
      <c r="F6607"/>
      <c r="J6607"/>
    </row>
    <row r="6608" spans="6:10" x14ac:dyDescent="0.25">
      <c r="F6608"/>
      <c r="J6608"/>
    </row>
    <row r="6609" spans="6:10" x14ac:dyDescent="0.25">
      <c r="F6609"/>
      <c r="J6609"/>
    </row>
    <row r="6610" spans="6:10" x14ac:dyDescent="0.25">
      <c r="F6610"/>
      <c r="J6610"/>
    </row>
    <row r="6611" spans="6:10" x14ac:dyDescent="0.25">
      <c r="F6611"/>
      <c r="J6611"/>
    </row>
    <row r="6612" spans="6:10" x14ac:dyDescent="0.25">
      <c r="F6612"/>
      <c r="J6612"/>
    </row>
    <row r="6613" spans="6:10" x14ac:dyDescent="0.25">
      <c r="F6613"/>
      <c r="J6613"/>
    </row>
    <row r="6614" spans="6:10" x14ac:dyDescent="0.25">
      <c r="F6614"/>
      <c r="J6614"/>
    </row>
    <row r="6615" spans="6:10" x14ac:dyDescent="0.25">
      <c r="F6615"/>
      <c r="J6615"/>
    </row>
    <row r="6616" spans="6:10" x14ac:dyDescent="0.25">
      <c r="F6616"/>
      <c r="J6616"/>
    </row>
    <row r="6617" spans="6:10" x14ac:dyDescent="0.25">
      <c r="F6617"/>
      <c r="J6617"/>
    </row>
    <row r="6618" spans="6:10" x14ac:dyDescent="0.25">
      <c r="F6618"/>
      <c r="J6618"/>
    </row>
    <row r="6619" spans="6:10" x14ac:dyDescent="0.25">
      <c r="F6619"/>
      <c r="J6619"/>
    </row>
    <row r="6620" spans="6:10" x14ac:dyDescent="0.25">
      <c r="F6620"/>
      <c r="J6620"/>
    </row>
    <row r="6621" spans="6:10" x14ac:dyDescent="0.25">
      <c r="F6621"/>
      <c r="J6621"/>
    </row>
    <row r="6622" spans="6:10" x14ac:dyDescent="0.25">
      <c r="F6622"/>
      <c r="J6622"/>
    </row>
    <row r="6623" spans="6:10" x14ac:dyDescent="0.25">
      <c r="F6623"/>
      <c r="J6623"/>
    </row>
    <row r="6624" spans="6:10" x14ac:dyDescent="0.25">
      <c r="F6624"/>
      <c r="J6624"/>
    </row>
    <row r="6625" spans="6:10" x14ac:dyDescent="0.25">
      <c r="F6625"/>
      <c r="J6625"/>
    </row>
    <row r="6626" spans="6:10" x14ac:dyDescent="0.25">
      <c r="F6626"/>
      <c r="J6626"/>
    </row>
    <row r="6627" spans="6:10" x14ac:dyDescent="0.25">
      <c r="F6627"/>
      <c r="J6627"/>
    </row>
    <row r="6628" spans="6:10" x14ac:dyDescent="0.25">
      <c r="F6628"/>
      <c r="J6628"/>
    </row>
    <row r="6629" spans="6:10" x14ac:dyDescent="0.25">
      <c r="F6629"/>
      <c r="J6629"/>
    </row>
    <row r="6630" spans="6:10" x14ac:dyDescent="0.25">
      <c r="F6630"/>
      <c r="J6630"/>
    </row>
    <row r="6631" spans="6:10" x14ac:dyDescent="0.25">
      <c r="F6631"/>
      <c r="J6631"/>
    </row>
    <row r="6632" spans="6:10" x14ac:dyDescent="0.25">
      <c r="F6632"/>
      <c r="J6632"/>
    </row>
    <row r="6633" spans="6:10" x14ac:dyDescent="0.25">
      <c r="F6633"/>
      <c r="J6633"/>
    </row>
    <row r="6634" spans="6:10" x14ac:dyDescent="0.25">
      <c r="F6634"/>
      <c r="J6634"/>
    </row>
    <row r="6635" spans="6:10" x14ac:dyDescent="0.25">
      <c r="F6635"/>
      <c r="J6635"/>
    </row>
    <row r="6636" spans="6:10" x14ac:dyDescent="0.25">
      <c r="F6636"/>
      <c r="J6636"/>
    </row>
    <row r="6637" spans="6:10" x14ac:dyDescent="0.25">
      <c r="F6637"/>
      <c r="J6637"/>
    </row>
    <row r="6638" spans="6:10" x14ac:dyDescent="0.25">
      <c r="F6638"/>
      <c r="J6638"/>
    </row>
    <row r="6639" spans="6:10" x14ac:dyDescent="0.25">
      <c r="F6639"/>
      <c r="J6639"/>
    </row>
    <row r="6640" spans="6:10" x14ac:dyDescent="0.25">
      <c r="F6640"/>
      <c r="J6640"/>
    </row>
    <row r="6641" spans="6:10" x14ac:dyDescent="0.25">
      <c r="F6641"/>
      <c r="J6641"/>
    </row>
    <row r="6642" spans="6:10" x14ac:dyDescent="0.25">
      <c r="F6642"/>
      <c r="J6642"/>
    </row>
    <row r="6643" spans="6:10" x14ac:dyDescent="0.25">
      <c r="F6643"/>
      <c r="J6643"/>
    </row>
    <row r="6644" spans="6:10" x14ac:dyDescent="0.25">
      <c r="F6644"/>
      <c r="J6644"/>
    </row>
    <row r="6645" spans="6:10" x14ac:dyDescent="0.25">
      <c r="F6645"/>
      <c r="J6645"/>
    </row>
    <row r="6646" spans="6:10" x14ac:dyDescent="0.25">
      <c r="F6646"/>
      <c r="J6646"/>
    </row>
    <row r="6647" spans="6:10" x14ac:dyDescent="0.25">
      <c r="F6647"/>
      <c r="J6647"/>
    </row>
    <row r="6648" spans="6:10" x14ac:dyDescent="0.25">
      <c r="F6648"/>
      <c r="J6648"/>
    </row>
    <row r="6649" spans="6:10" x14ac:dyDescent="0.25">
      <c r="F6649"/>
      <c r="J6649"/>
    </row>
    <row r="6650" spans="6:10" x14ac:dyDescent="0.25">
      <c r="F6650"/>
      <c r="J6650"/>
    </row>
    <row r="6651" spans="6:10" x14ac:dyDescent="0.25">
      <c r="F6651"/>
      <c r="J6651"/>
    </row>
    <row r="6652" spans="6:10" x14ac:dyDescent="0.25">
      <c r="F6652"/>
      <c r="J6652"/>
    </row>
    <row r="6653" spans="6:10" x14ac:dyDescent="0.25">
      <c r="F6653"/>
      <c r="J6653"/>
    </row>
    <row r="6654" spans="6:10" x14ac:dyDescent="0.25">
      <c r="F6654"/>
      <c r="J6654"/>
    </row>
    <row r="6655" spans="6:10" x14ac:dyDescent="0.25">
      <c r="F6655"/>
      <c r="J6655"/>
    </row>
    <row r="6656" spans="6:10" x14ac:dyDescent="0.25">
      <c r="F6656"/>
      <c r="J6656"/>
    </row>
    <row r="6657" spans="6:10" x14ac:dyDescent="0.25">
      <c r="F6657"/>
      <c r="J6657"/>
    </row>
    <row r="6658" spans="6:10" x14ac:dyDescent="0.25">
      <c r="F6658"/>
      <c r="J6658"/>
    </row>
    <row r="6659" spans="6:10" x14ac:dyDescent="0.25">
      <c r="F6659"/>
      <c r="J6659"/>
    </row>
    <row r="6660" spans="6:10" x14ac:dyDescent="0.25">
      <c r="F6660"/>
      <c r="J6660"/>
    </row>
    <row r="6661" spans="6:10" x14ac:dyDescent="0.25">
      <c r="F6661"/>
      <c r="J6661"/>
    </row>
    <row r="6662" spans="6:10" x14ac:dyDescent="0.25">
      <c r="F6662"/>
      <c r="J6662"/>
    </row>
    <row r="6663" spans="6:10" x14ac:dyDescent="0.25">
      <c r="F6663"/>
      <c r="J6663"/>
    </row>
    <row r="6664" spans="6:10" x14ac:dyDescent="0.25">
      <c r="F6664"/>
      <c r="J6664"/>
    </row>
    <row r="6665" spans="6:10" x14ac:dyDescent="0.25">
      <c r="F6665"/>
      <c r="J6665"/>
    </row>
    <row r="6666" spans="6:10" x14ac:dyDescent="0.25">
      <c r="F6666"/>
      <c r="J6666"/>
    </row>
    <row r="6667" spans="6:10" x14ac:dyDescent="0.25">
      <c r="F6667"/>
      <c r="J6667"/>
    </row>
    <row r="6668" spans="6:10" x14ac:dyDescent="0.25">
      <c r="F6668"/>
      <c r="J6668"/>
    </row>
    <row r="6669" spans="6:10" x14ac:dyDescent="0.25">
      <c r="F6669"/>
      <c r="J6669"/>
    </row>
    <row r="6670" spans="6:10" x14ac:dyDescent="0.25">
      <c r="F6670"/>
      <c r="J6670"/>
    </row>
    <row r="6671" spans="6:10" x14ac:dyDescent="0.25">
      <c r="F6671"/>
      <c r="J6671"/>
    </row>
    <row r="6672" spans="6:10" x14ac:dyDescent="0.25">
      <c r="F6672"/>
      <c r="J6672"/>
    </row>
    <row r="6673" spans="6:10" x14ac:dyDescent="0.25">
      <c r="F6673"/>
      <c r="J6673"/>
    </row>
    <row r="6674" spans="6:10" x14ac:dyDescent="0.25">
      <c r="F6674"/>
      <c r="J6674"/>
    </row>
    <row r="6675" spans="6:10" x14ac:dyDescent="0.25">
      <c r="F6675"/>
      <c r="J6675"/>
    </row>
    <row r="6676" spans="6:10" x14ac:dyDescent="0.25">
      <c r="F6676"/>
      <c r="J6676"/>
    </row>
    <row r="6677" spans="6:10" x14ac:dyDescent="0.25">
      <c r="F6677"/>
      <c r="J6677"/>
    </row>
    <row r="6678" spans="6:10" x14ac:dyDescent="0.25">
      <c r="F6678"/>
      <c r="J6678"/>
    </row>
    <row r="6679" spans="6:10" x14ac:dyDescent="0.25">
      <c r="F6679"/>
      <c r="J6679"/>
    </row>
    <row r="6680" spans="6:10" x14ac:dyDescent="0.25">
      <c r="F6680"/>
      <c r="J6680"/>
    </row>
    <row r="6681" spans="6:10" x14ac:dyDescent="0.25">
      <c r="F6681"/>
      <c r="J6681"/>
    </row>
    <row r="6682" spans="6:10" x14ac:dyDescent="0.25">
      <c r="F6682"/>
      <c r="J6682"/>
    </row>
    <row r="6683" spans="6:10" x14ac:dyDescent="0.25">
      <c r="F6683"/>
      <c r="J6683"/>
    </row>
    <row r="6684" spans="6:10" x14ac:dyDescent="0.25">
      <c r="F6684"/>
      <c r="J6684"/>
    </row>
    <row r="6685" spans="6:10" x14ac:dyDescent="0.25">
      <c r="F6685"/>
      <c r="J6685"/>
    </row>
    <row r="6686" spans="6:10" x14ac:dyDescent="0.25">
      <c r="F6686"/>
      <c r="J6686"/>
    </row>
    <row r="6687" spans="6:10" x14ac:dyDescent="0.25">
      <c r="F6687"/>
      <c r="J6687"/>
    </row>
    <row r="6688" spans="6:10" x14ac:dyDescent="0.25">
      <c r="F6688"/>
      <c r="J6688"/>
    </row>
    <row r="6689" spans="6:10" x14ac:dyDescent="0.25">
      <c r="F6689"/>
      <c r="J6689"/>
    </row>
    <row r="6690" spans="6:10" x14ac:dyDescent="0.25">
      <c r="F6690"/>
      <c r="J6690"/>
    </row>
    <row r="6691" spans="6:10" x14ac:dyDescent="0.25">
      <c r="F6691"/>
      <c r="J6691"/>
    </row>
    <row r="6692" spans="6:10" x14ac:dyDescent="0.25">
      <c r="F6692"/>
      <c r="J6692"/>
    </row>
    <row r="6693" spans="6:10" x14ac:dyDescent="0.25">
      <c r="F6693"/>
      <c r="J6693"/>
    </row>
    <row r="6694" spans="6:10" x14ac:dyDescent="0.25">
      <c r="F6694"/>
      <c r="J6694"/>
    </row>
    <row r="6695" spans="6:10" x14ac:dyDescent="0.25">
      <c r="F6695"/>
      <c r="J6695"/>
    </row>
    <row r="6696" spans="6:10" x14ac:dyDescent="0.25">
      <c r="F6696"/>
      <c r="J6696"/>
    </row>
    <row r="6697" spans="6:10" x14ac:dyDescent="0.25">
      <c r="F6697"/>
      <c r="J6697"/>
    </row>
    <row r="6698" spans="6:10" x14ac:dyDescent="0.25">
      <c r="F6698"/>
      <c r="J6698"/>
    </row>
    <row r="6699" spans="6:10" x14ac:dyDescent="0.25">
      <c r="F6699"/>
      <c r="J6699"/>
    </row>
    <row r="6700" spans="6:10" x14ac:dyDescent="0.25">
      <c r="F6700"/>
      <c r="J6700"/>
    </row>
    <row r="6701" spans="6:10" x14ac:dyDescent="0.25">
      <c r="F6701"/>
      <c r="J6701"/>
    </row>
    <row r="6702" spans="6:10" x14ac:dyDescent="0.25">
      <c r="F6702"/>
      <c r="J6702"/>
    </row>
    <row r="6703" spans="6:10" x14ac:dyDescent="0.25">
      <c r="F6703"/>
      <c r="J6703"/>
    </row>
    <row r="6704" spans="6:10" x14ac:dyDescent="0.25">
      <c r="F6704"/>
      <c r="J6704"/>
    </row>
    <row r="6705" spans="6:10" x14ac:dyDescent="0.25">
      <c r="F6705"/>
      <c r="J6705"/>
    </row>
    <row r="6706" spans="6:10" x14ac:dyDescent="0.25">
      <c r="F6706"/>
      <c r="J6706"/>
    </row>
    <row r="6707" spans="6:10" x14ac:dyDescent="0.25">
      <c r="F6707"/>
      <c r="J6707"/>
    </row>
    <row r="6708" spans="6:10" x14ac:dyDescent="0.25">
      <c r="F6708"/>
      <c r="J6708"/>
    </row>
    <row r="6709" spans="6:10" x14ac:dyDescent="0.25">
      <c r="F6709"/>
      <c r="J6709"/>
    </row>
    <row r="6710" spans="6:10" x14ac:dyDescent="0.25">
      <c r="F6710"/>
      <c r="J6710"/>
    </row>
    <row r="6711" spans="6:10" x14ac:dyDescent="0.25">
      <c r="F6711"/>
      <c r="J6711"/>
    </row>
    <row r="6712" spans="6:10" x14ac:dyDescent="0.25">
      <c r="F6712"/>
      <c r="J6712"/>
    </row>
    <row r="6713" spans="6:10" x14ac:dyDescent="0.25">
      <c r="F6713"/>
      <c r="J6713"/>
    </row>
    <row r="6714" spans="6:10" x14ac:dyDescent="0.25">
      <c r="F6714"/>
      <c r="J6714"/>
    </row>
    <row r="6715" spans="6:10" x14ac:dyDescent="0.25">
      <c r="F6715"/>
      <c r="J6715"/>
    </row>
    <row r="6716" spans="6:10" x14ac:dyDescent="0.25">
      <c r="F6716"/>
      <c r="J6716"/>
    </row>
    <row r="6717" spans="6:10" x14ac:dyDescent="0.25">
      <c r="F6717"/>
      <c r="J6717"/>
    </row>
    <row r="6718" spans="6:10" x14ac:dyDescent="0.25">
      <c r="F6718"/>
      <c r="J6718"/>
    </row>
    <row r="6719" spans="6:10" x14ac:dyDescent="0.25">
      <c r="F6719"/>
      <c r="J6719"/>
    </row>
    <row r="6720" spans="6:10" x14ac:dyDescent="0.25">
      <c r="F6720"/>
      <c r="J6720"/>
    </row>
    <row r="6721" spans="6:10" x14ac:dyDescent="0.25">
      <c r="F6721"/>
      <c r="J6721"/>
    </row>
    <row r="6722" spans="6:10" x14ac:dyDescent="0.25">
      <c r="F6722"/>
      <c r="J6722"/>
    </row>
    <row r="6723" spans="6:10" x14ac:dyDescent="0.25">
      <c r="F6723"/>
      <c r="J6723"/>
    </row>
    <row r="6724" spans="6:10" x14ac:dyDescent="0.25">
      <c r="F6724"/>
      <c r="J6724"/>
    </row>
    <row r="6725" spans="6:10" x14ac:dyDescent="0.25">
      <c r="F6725"/>
      <c r="J6725"/>
    </row>
    <row r="6726" spans="6:10" x14ac:dyDescent="0.25">
      <c r="F6726"/>
      <c r="J6726"/>
    </row>
    <row r="6727" spans="6:10" x14ac:dyDescent="0.25">
      <c r="F6727"/>
      <c r="J6727"/>
    </row>
    <row r="6728" spans="6:10" x14ac:dyDescent="0.25">
      <c r="F6728"/>
      <c r="J6728"/>
    </row>
    <row r="6729" spans="6:10" x14ac:dyDescent="0.25">
      <c r="F6729"/>
      <c r="J6729"/>
    </row>
    <row r="6730" spans="6:10" x14ac:dyDescent="0.25">
      <c r="F6730"/>
      <c r="J6730"/>
    </row>
    <row r="6731" spans="6:10" x14ac:dyDescent="0.25">
      <c r="F6731"/>
      <c r="J6731"/>
    </row>
    <row r="6732" spans="6:10" x14ac:dyDescent="0.25">
      <c r="F6732"/>
      <c r="J6732"/>
    </row>
    <row r="6733" spans="6:10" x14ac:dyDescent="0.25">
      <c r="F6733"/>
      <c r="J6733"/>
    </row>
    <row r="6734" spans="6:10" x14ac:dyDescent="0.25">
      <c r="F6734"/>
      <c r="J6734"/>
    </row>
    <row r="6735" spans="6:10" x14ac:dyDescent="0.25">
      <c r="F6735"/>
      <c r="J6735"/>
    </row>
    <row r="6736" spans="6:10" x14ac:dyDescent="0.25">
      <c r="F6736"/>
      <c r="J6736"/>
    </row>
    <row r="6737" spans="6:10" x14ac:dyDescent="0.25">
      <c r="F6737"/>
      <c r="J6737"/>
    </row>
    <row r="6738" spans="6:10" x14ac:dyDescent="0.25">
      <c r="F6738"/>
      <c r="J6738"/>
    </row>
    <row r="6739" spans="6:10" x14ac:dyDescent="0.25">
      <c r="F6739"/>
      <c r="J6739"/>
    </row>
    <row r="6740" spans="6:10" x14ac:dyDescent="0.25">
      <c r="F6740"/>
      <c r="J6740"/>
    </row>
    <row r="6741" spans="6:10" x14ac:dyDescent="0.25">
      <c r="F6741"/>
      <c r="J6741"/>
    </row>
    <row r="6742" spans="6:10" x14ac:dyDescent="0.25">
      <c r="F6742"/>
      <c r="J6742"/>
    </row>
    <row r="6743" spans="6:10" x14ac:dyDescent="0.25">
      <c r="F6743"/>
      <c r="J6743"/>
    </row>
    <row r="6744" spans="6:10" x14ac:dyDescent="0.25">
      <c r="F6744"/>
      <c r="J6744"/>
    </row>
    <row r="6745" spans="6:10" x14ac:dyDescent="0.25">
      <c r="F6745"/>
      <c r="J6745"/>
    </row>
    <row r="6746" spans="6:10" x14ac:dyDescent="0.25">
      <c r="F6746"/>
      <c r="J6746"/>
    </row>
    <row r="6747" spans="6:10" x14ac:dyDescent="0.25">
      <c r="F6747"/>
      <c r="J6747"/>
    </row>
    <row r="6748" spans="6:10" x14ac:dyDescent="0.25">
      <c r="F6748"/>
      <c r="J6748"/>
    </row>
    <row r="6749" spans="6:10" x14ac:dyDescent="0.25">
      <c r="F6749"/>
      <c r="J6749"/>
    </row>
    <row r="6750" spans="6:10" x14ac:dyDescent="0.25">
      <c r="F6750"/>
      <c r="J6750"/>
    </row>
    <row r="6751" spans="6:10" x14ac:dyDescent="0.25">
      <c r="F6751"/>
      <c r="J6751"/>
    </row>
    <row r="6752" spans="6:10" x14ac:dyDescent="0.25">
      <c r="F6752"/>
      <c r="J6752"/>
    </row>
    <row r="6753" spans="6:10" x14ac:dyDescent="0.25">
      <c r="F6753"/>
      <c r="J6753"/>
    </row>
    <row r="6754" spans="6:10" x14ac:dyDescent="0.25">
      <c r="F6754"/>
      <c r="J6754"/>
    </row>
    <row r="6755" spans="6:10" x14ac:dyDescent="0.25">
      <c r="F6755"/>
      <c r="J6755"/>
    </row>
    <row r="6756" spans="6:10" x14ac:dyDescent="0.25">
      <c r="F6756"/>
      <c r="J6756"/>
    </row>
    <row r="6757" spans="6:10" x14ac:dyDescent="0.25">
      <c r="F6757"/>
      <c r="J6757"/>
    </row>
    <row r="6758" spans="6:10" x14ac:dyDescent="0.25">
      <c r="F6758"/>
      <c r="J6758"/>
    </row>
    <row r="6759" spans="6:10" x14ac:dyDescent="0.25">
      <c r="F6759"/>
      <c r="J6759"/>
    </row>
    <row r="6760" spans="6:10" x14ac:dyDescent="0.25">
      <c r="F6760"/>
      <c r="J6760"/>
    </row>
    <row r="6761" spans="6:10" x14ac:dyDescent="0.25">
      <c r="F6761"/>
      <c r="J6761"/>
    </row>
    <row r="6762" spans="6:10" x14ac:dyDescent="0.25">
      <c r="F6762"/>
      <c r="J6762"/>
    </row>
    <row r="6763" spans="6:10" x14ac:dyDescent="0.25">
      <c r="F6763"/>
      <c r="J6763"/>
    </row>
    <row r="6764" spans="6:10" x14ac:dyDescent="0.25">
      <c r="F6764"/>
      <c r="J6764"/>
    </row>
    <row r="6765" spans="6:10" x14ac:dyDescent="0.25">
      <c r="F6765"/>
      <c r="J6765"/>
    </row>
    <row r="6766" spans="6:10" x14ac:dyDescent="0.25">
      <c r="F6766"/>
      <c r="J6766"/>
    </row>
    <row r="6767" spans="6:10" x14ac:dyDescent="0.25">
      <c r="F6767"/>
      <c r="J6767"/>
    </row>
    <row r="6768" spans="6:10" x14ac:dyDescent="0.25">
      <c r="F6768"/>
      <c r="J6768"/>
    </row>
    <row r="6769" spans="6:10" x14ac:dyDescent="0.25">
      <c r="F6769"/>
      <c r="J6769"/>
    </row>
    <row r="6770" spans="6:10" x14ac:dyDescent="0.25">
      <c r="F6770"/>
      <c r="J6770"/>
    </row>
    <row r="6771" spans="6:10" x14ac:dyDescent="0.25">
      <c r="F6771"/>
      <c r="J6771"/>
    </row>
    <row r="6772" spans="6:10" x14ac:dyDescent="0.25">
      <c r="F6772"/>
      <c r="J6772"/>
    </row>
    <row r="6773" spans="6:10" x14ac:dyDescent="0.25">
      <c r="F6773"/>
      <c r="J6773"/>
    </row>
    <row r="6774" spans="6:10" x14ac:dyDescent="0.25">
      <c r="F6774"/>
      <c r="J6774"/>
    </row>
    <row r="6775" spans="6:10" x14ac:dyDescent="0.25">
      <c r="F6775"/>
      <c r="J6775"/>
    </row>
    <row r="6776" spans="6:10" x14ac:dyDescent="0.25">
      <c r="F6776"/>
      <c r="J6776"/>
    </row>
    <row r="6777" spans="6:10" x14ac:dyDescent="0.25">
      <c r="F6777"/>
      <c r="J6777"/>
    </row>
    <row r="6778" spans="6:10" x14ac:dyDescent="0.25">
      <c r="F6778"/>
      <c r="J6778"/>
    </row>
    <row r="6779" spans="6:10" x14ac:dyDescent="0.25">
      <c r="F6779"/>
      <c r="J6779"/>
    </row>
    <row r="6780" spans="6:10" x14ac:dyDescent="0.25">
      <c r="F6780"/>
      <c r="J6780"/>
    </row>
    <row r="6781" spans="6:10" x14ac:dyDescent="0.25">
      <c r="F6781"/>
      <c r="J6781"/>
    </row>
    <row r="6782" spans="6:10" x14ac:dyDescent="0.25">
      <c r="F6782"/>
      <c r="J6782"/>
    </row>
    <row r="6783" spans="6:10" x14ac:dyDescent="0.25">
      <c r="F6783"/>
      <c r="J6783"/>
    </row>
    <row r="6784" spans="6:10" x14ac:dyDescent="0.25">
      <c r="F6784"/>
      <c r="J6784"/>
    </row>
    <row r="6785" spans="6:10" x14ac:dyDescent="0.25">
      <c r="F6785"/>
      <c r="J6785"/>
    </row>
    <row r="6786" spans="6:10" x14ac:dyDescent="0.25">
      <c r="F6786"/>
      <c r="J6786"/>
    </row>
    <row r="6787" spans="6:10" x14ac:dyDescent="0.25">
      <c r="F6787"/>
      <c r="J6787"/>
    </row>
    <row r="6788" spans="6:10" x14ac:dyDescent="0.25">
      <c r="F6788"/>
      <c r="J6788"/>
    </row>
    <row r="6789" spans="6:10" x14ac:dyDescent="0.25">
      <c r="F6789"/>
      <c r="J6789"/>
    </row>
    <row r="6790" spans="6:10" x14ac:dyDescent="0.25">
      <c r="F6790"/>
      <c r="J6790"/>
    </row>
    <row r="6791" spans="6:10" x14ac:dyDescent="0.25">
      <c r="F6791"/>
      <c r="J6791"/>
    </row>
    <row r="6792" spans="6:10" x14ac:dyDescent="0.25">
      <c r="F6792"/>
      <c r="J6792"/>
    </row>
    <row r="6793" spans="6:10" x14ac:dyDescent="0.25">
      <c r="F6793"/>
      <c r="J6793"/>
    </row>
    <row r="6794" spans="6:10" x14ac:dyDescent="0.25">
      <c r="F6794"/>
      <c r="J6794"/>
    </row>
    <row r="6795" spans="6:10" x14ac:dyDescent="0.25">
      <c r="F6795"/>
      <c r="J6795"/>
    </row>
    <row r="6796" spans="6:10" x14ac:dyDescent="0.25">
      <c r="F6796"/>
      <c r="J6796"/>
    </row>
    <row r="6797" spans="6:10" x14ac:dyDescent="0.25">
      <c r="F6797"/>
      <c r="J6797"/>
    </row>
    <row r="6798" spans="6:10" x14ac:dyDescent="0.25">
      <c r="F6798"/>
      <c r="J6798"/>
    </row>
    <row r="6799" spans="6:10" x14ac:dyDescent="0.25">
      <c r="F6799"/>
      <c r="J6799"/>
    </row>
    <row r="6800" spans="6:10" x14ac:dyDescent="0.25">
      <c r="F6800"/>
      <c r="J6800"/>
    </row>
    <row r="6801" spans="6:10" x14ac:dyDescent="0.25">
      <c r="F6801"/>
      <c r="J6801"/>
    </row>
    <row r="6802" spans="6:10" x14ac:dyDescent="0.25">
      <c r="F6802"/>
      <c r="J6802"/>
    </row>
    <row r="6803" spans="6:10" x14ac:dyDescent="0.25">
      <c r="F6803"/>
      <c r="J6803"/>
    </row>
    <row r="6804" spans="6:10" x14ac:dyDescent="0.25">
      <c r="F6804"/>
      <c r="J6804"/>
    </row>
    <row r="6805" spans="6:10" x14ac:dyDescent="0.25">
      <c r="F6805"/>
      <c r="J6805"/>
    </row>
    <row r="6806" spans="6:10" x14ac:dyDescent="0.25">
      <c r="F6806"/>
      <c r="J6806"/>
    </row>
    <row r="6807" spans="6:10" x14ac:dyDescent="0.25">
      <c r="F6807"/>
      <c r="J6807"/>
    </row>
    <row r="6808" spans="6:10" x14ac:dyDescent="0.25">
      <c r="F6808"/>
      <c r="J6808"/>
    </row>
    <row r="6809" spans="6:10" x14ac:dyDescent="0.25">
      <c r="F6809"/>
      <c r="J6809"/>
    </row>
    <row r="6810" spans="6:10" x14ac:dyDescent="0.25">
      <c r="F6810"/>
      <c r="J6810"/>
    </row>
    <row r="6811" spans="6:10" x14ac:dyDescent="0.25">
      <c r="F6811"/>
      <c r="J6811"/>
    </row>
    <row r="6812" spans="6:10" x14ac:dyDescent="0.25">
      <c r="F6812"/>
      <c r="J6812"/>
    </row>
    <row r="6813" spans="6:10" x14ac:dyDescent="0.25">
      <c r="F6813"/>
      <c r="J6813"/>
    </row>
    <row r="6814" spans="6:10" x14ac:dyDescent="0.25">
      <c r="F6814"/>
      <c r="J6814"/>
    </row>
    <row r="6815" spans="6:10" x14ac:dyDescent="0.25">
      <c r="F6815"/>
      <c r="J6815"/>
    </row>
    <row r="6816" spans="6:10" x14ac:dyDescent="0.25">
      <c r="F6816"/>
      <c r="J6816"/>
    </row>
    <row r="6817" spans="6:10" x14ac:dyDescent="0.25">
      <c r="F6817"/>
      <c r="J6817"/>
    </row>
    <row r="6818" spans="6:10" x14ac:dyDescent="0.25">
      <c r="F6818"/>
      <c r="J6818"/>
    </row>
    <row r="6819" spans="6:10" x14ac:dyDescent="0.25">
      <c r="F6819"/>
      <c r="J6819"/>
    </row>
    <row r="6820" spans="6:10" x14ac:dyDescent="0.25">
      <c r="F6820"/>
      <c r="J6820"/>
    </row>
    <row r="6821" spans="6:10" x14ac:dyDescent="0.25">
      <c r="F6821"/>
      <c r="J6821"/>
    </row>
    <row r="6822" spans="6:10" x14ac:dyDescent="0.25">
      <c r="F6822"/>
      <c r="J6822"/>
    </row>
    <row r="6823" spans="6:10" x14ac:dyDescent="0.25">
      <c r="F6823"/>
      <c r="J6823"/>
    </row>
    <row r="6824" spans="6:10" x14ac:dyDescent="0.25">
      <c r="F6824"/>
      <c r="J6824"/>
    </row>
    <row r="6825" spans="6:10" x14ac:dyDescent="0.25">
      <c r="F6825"/>
      <c r="J6825"/>
    </row>
    <row r="6826" spans="6:10" x14ac:dyDescent="0.25">
      <c r="F6826"/>
      <c r="J6826"/>
    </row>
    <row r="6827" spans="6:10" x14ac:dyDescent="0.25">
      <c r="F6827"/>
      <c r="J6827"/>
    </row>
    <row r="6828" spans="6:10" x14ac:dyDescent="0.25">
      <c r="F6828"/>
      <c r="J6828"/>
    </row>
    <row r="6829" spans="6:10" x14ac:dyDescent="0.25">
      <c r="F6829"/>
      <c r="J6829"/>
    </row>
    <row r="6830" spans="6:10" x14ac:dyDescent="0.25">
      <c r="F6830"/>
      <c r="J6830"/>
    </row>
    <row r="6831" spans="6:10" x14ac:dyDescent="0.25">
      <c r="F6831"/>
      <c r="J6831"/>
    </row>
    <row r="6832" spans="6:10" x14ac:dyDescent="0.25">
      <c r="F6832"/>
      <c r="J6832"/>
    </row>
    <row r="6833" spans="6:10" x14ac:dyDescent="0.25">
      <c r="F6833"/>
      <c r="J6833"/>
    </row>
    <row r="6834" spans="6:10" x14ac:dyDescent="0.25">
      <c r="F6834"/>
      <c r="J6834"/>
    </row>
    <row r="6835" spans="6:10" x14ac:dyDescent="0.25">
      <c r="F6835"/>
      <c r="J6835"/>
    </row>
    <row r="6836" spans="6:10" x14ac:dyDescent="0.25">
      <c r="F6836"/>
      <c r="J6836"/>
    </row>
    <row r="6837" spans="6:10" x14ac:dyDescent="0.25">
      <c r="F6837"/>
      <c r="J6837"/>
    </row>
    <row r="6838" spans="6:10" x14ac:dyDescent="0.25">
      <c r="F6838"/>
      <c r="J6838"/>
    </row>
    <row r="6839" spans="6:10" x14ac:dyDescent="0.25">
      <c r="F6839"/>
      <c r="J6839"/>
    </row>
    <row r="6840" spans="6:10" x14ac:dyDescent="0.25">
      <c r="F6840"/>
      <c r="J6840"/>
    </row>
    <row r="6841" spans="6:10" x14ac:dyDescent="0.25">
      <c r="F6841"/>
      <c r="J6841"/>
    </row>
    <row r="6842" spans="6:10" x14ac:dyDescent="0.25">
      <c r="F6842"/>
      <c r="J6842"/>
    </row>
    <row r="6843" spans="6:10" x14ac:dyDescent="0.25">
      <c r="F6843"/>
      <c r="J6843"/>
    </row>
    <row r="6844" spans="6:10" x14ac:dyDescent="0.25">
      <c r="F6844"/>
      <c r="J6844"/>
    </row>
    <row r="6845" spans="6:10" x14ac:dyDescent="0.25">
      <c r="F6845"/>
      <c r="J6845"/>
    </row>
    <row r="6846" spans="6:10" x14ac:dyDescent="0.25">
      <c r="F6846"/>
      <c r="J6846"/>
    </row>
    <row r="6847" spans="6:10" x14ac:dyDescent="0.25">
      <c r="F6847"/>
      <c r="J6847"/>
    </row>
    <row r="6848" spans="6:10" x14ac:dyDescent="0.25">
      <c r="F6848"/>
      <c r="J6848"/>
    </row>
    <row r="6849" spans="6:10" x14ac:dyDescent="0.25">
      <c r="F6849"/>
      <c r="J6849"/>
    </row>
    <row r="6850" spans="6:10" x14ac:dyDescent="0.25">
      <c r="F6850"/>
      <c r="J6850"/>
    </row>
    <row r="6851" spans="6:10" x14ac:dyDescent="0.25">
      <c r="F6851"/>
      <c r="J6851"/>
    </row>
    <row r="6852" spans="6:10" x14ac:dyDescent="0.25">
      <c r="F6852"/>
      <c r="J6852"/>
    </row>
    <row r="6853" spans="6:10" x14ac:dyDescent="0.25">
      <c r="F6853"/>
      <c r="J6853"/>
    </row>
    <row r="6854" spans="6:10" x14ac:dyDescent="0.25">
      <c r="F6854"/>
      <c r="J6854"/>
    </row>
    <row r="6855" spans="6:10" x14ac:dyDescent="0.25">
      <c r="F6855"/>
      <c r="J6855"/>
    </row>
    <row r="6856" spans="6:10" x14ac:dyDescent="0.25">
      <c r="F6856"/>
      <c r="J6856"/>
    </row>
    <row r="6857" spans="6:10" x14ac:dyDescent="0.25">
      <c r="F6857"/>
      <c r="J6857"/>
    </row>
    <row r="6858" spans="6:10" x14ac:dyDescent="0.25">
      <c r="F6858"/>
      <c r="J6858"/>
    </row>
    <row r="6859" spans="6:10" x14ac:dyDescent="0.25">
      <c r="F6859"/>
      <c r="J6859"/>
    </row>
    <row r="6860" spans="6:10" x14ac:dyDescent="0.25">
      <c r="F6860"/>
      <c r="J6860"/>
    </row>
    <row r="6861" spans="6:10" x14ac:dyDescent="0.25">
      <c r="F6861"/>
      <c r="J6861"/>
    </row>
    <row r="6862" spans="6:10" x14ac:dyDescent="0.25">
      <c r="F6862"/>
      <c r="J6862"/>
    </row>
    <row r="6863" spans="6:10" x14ac:dyDescent="0.25">
      <c r="F6863"/>
      <c r="J6863"/>
    </row>
    <row r="6864" spans="6:10" x14ac:dyDescent="0.25">
      <c r="F6864"/>
      <c r="J6864"/>
    </row>
    <row r="6865" spans="6:10" x14ac:dyDescent="0.25">
      <c r="F6865"/>
      <c r="J6865"/>
    </row>
    <row r="6866" spans="6:10" x14ac:dyDescent="0.25">
      <c r="F6866"/>
      <c r="J6866"/>
    </row>
    <row r="6867" spans="6:10" x14ac:dyDescent="0.25">
      <c r="F6867"/>
      <c r="J6867"/>
    </row>
    <row r="6868" spans="6:10" x14ac:dyDescent="0.25">
      <c r="F6868"/>
      <c r="J6868"/>
    </row>
    <row r="6869" spans="6:10" x14ac:dyDescent="0.25">
      <c r="F6869"/>
      <c r="J6869"/>
    </row>
    <row r="6870" spans="6:10" x14ac:dyDescent="0.25">
      <c r="F6870"/>
      <c r="J6870"/>
    </row>
    <row r="6871" spans="6:10" x14ac:dyDescent="0.25">
      <c r="F6871"/>
      <c r="J6871"/>
    </row>
    <row r="6872" spans="6:10" x14ac:dyDescent="0.25">
      <c r="F6872"/>
      <c r="J6872"/>
    </row>
    <row r="6873" spans="6:10" x14ac:dyDescent="0.25">
      <c r="F6873"/>
      <c r="J6873"/>
    </row>
    <row r="6874" spans="6:10" x14ac:dyDescent="0.25">
      <c r="F6874"/>
      <c r="J6874"/>
    </row>
    <row r="6875" spans="6:10" x14ac:dyDescent="0.25">
      <c r="F6875"/>
      <c r="J6875"/>
    </row>
    <row r="6876" spans="6:10" x14ac:dyDescent="0.25">
      <c r="F6876"/>
      <c r="J6876"/>
    </row>
    <row r="6877" spans="6:10" x14ac:dyDescent="0.25">
      <c r="F6877"/>
      <c r="J6877"/>
    </row>
    <row r="6878" spans="6:10" x14ac:dyDescent="0.25">
      <c r="F6878"/>
      <c r="J6878"/>
    </row>
    <row r="6879" spans="6:10" x14ac:dyDescent="0.25">
      <c r="F6879"/>
      <c r="J6879"/>
    </row>
    <row r="6880" spans="6:10" x14ac:dyDescent="0.25">
      <c r="F6880"/>
      <c r="J6880"/>
    </row>
    <row r="6881" spans="6:10" x14ac:dyDescent="0.25">
      <c r="F6881"/>
      <c r="J6881"/>
    </row>
    <row r="6882" spans="6:10" x14ac:dyDescent="0.25">
      <c r="F6882"/>
      <c r="J6882"/>
    </row>
    <row r="6883" spans="6:10" x14ac:dyDescent="0.25">
      <c r="F6883"/>
      <c r="J6883"/>
    </row>
    <row r="6884" spans="6:10" x14ac:dyDescent="0.25">
      <c r="F6884"/>
      <c r="J6884"/>
    </row>
    <row r="6885" spans="6:10" x14ac:dyDescent="0.25">
      <c r="F6885"/>
      <c r="J6885"/>
    </row>
    <row r="6886" spans="6:10" x14ac:dyDescent="0.25">
      <c r="F6886"/>
      <c r="J6886"/>
    </row>
    <row r="6887" spans="6:10" x14ac:dyDescent="0.25">
      <c r="F6887"/>
      <c r="J6887"/>
    </row>
    <row r="6888" spans="6:10" x14ac:dyDescent="0.25">
      <c r="F6888"/>
      <c r="J6888"/>
    </row>
    <row r="6889" spans="6:10" x14ac:dyDescent="0.25">
      <c r="F6889"/>
      <c r="J6889"/>
    </row>
    <row r="6890" spans="6:10" x14ac:dyDescent="0.25">
      <c r="F6890"/>
      <c r="J6890"/>
    </row>
    <row r="6891" spans="6:10" x14ac:dyDescent="0.25">
      <c r="F6891"/>
      <c r="J6891"/>
    </row>
    <row r="6892" spans="6:10" x14ac:dyDescent="0.25">
      <c r="F6892"/>
      <c r="J6892"/>
    </row>
    <row r="6893" spans="6:10" x14ac:dyDescent="0.25">
      <c r="F6893"/>
      <c r="J6893"/>
    </row>
    <row r="6894" spans="6:10" x14ac:dyDescent="0.25">
      <c r="F6894"/>
      <c r="J6894"/>
    </row>
    <row r="6895" spans="6:10" x14ac:dyDescent="0.25">
      <c r="F6895"/>
      <c r="J6895"/>
    </row>
    <row r="6896" spans="6:10" x14ac:dyDescent="0.25">
      <c r="F6896"/>
      <c r="J6896"/>
    </row>
    <row r="6897" spans="6:10" x14ac:dyDescent="0.25">
      <c r="F6897"/>
      <c r="J6897"/>
    </row>
    <row r="6898" spans="6:10" x14ac:dyDescent="0.25">
      <c r="F6898"/>
      <c r="J6898"/>
    </row>
    <row r="6899" spans="6:10" x14ac:dyDescent="0.25">
      <c r="F6899"/>
      <c r="J6899"/>
    </row>
    <row r="6900" spans="6:10" x14ac:dyDescent="0.25">
      <c r="F6900"/>
      <c r="J6900"/>
    </row>
    <row r="6901" spans="6:10" x14ac:dyDescent="0.25">
      <c r="F6901"/>
      <c r="J6901"/>
    </row>
    <row r="6902" spans="6:10" x14ac:dyDescent="0.25">
      <c r="F6902"/>
      <c r="J6902"/>
    </row>
    <row r="6903" spans="6:10" x14ac:dyDescent="0.25">
      <c r="F6903"/>
      <c r="J6903"/>
    </row>
    <row r="6904" spans="6:10" x14ac:dyDescent="0.25">
      <c r="F6904"/>
      <c r="J6904"/>
    </row>
    <row r="6905" spans="6:10" x14ac:dyDescent="0.25">
      <c r="F6905"/>
      <c r="J6905"/>
    </row>
    <row r="6906" spans="6:10" x14ac:dyDescent="0.25">
      <c r="F6906"/>
      <c r="J6906"/>
    </row>
    <row r="6907" spans="6:10" x14ac:dyDescent="0.25">
      <c r="F6907"/>
      <c r="J6907"/>
    </row>
    <row r="6908" spans="6:10" x14ac:dyDescent="0.25">
      <c r="F6908"/>
      <c r="J6908"/>
    </row>
    <row r="6909" spans="6:10" x14ac:dyDescent="0.25">
      <c r="F6909"/>
      <c r="J6909"/>
    </row>
    <row r="6910" spans="6:10" x14ac:dyDescent="0.25">
      <c r="F6910"/>
      <c r="J6910"/>
    </row>
    <row r="6911" spans="6:10" x14ac:dyDescent="0.25">
      <c r="F6911"/>
      <c r="J6911"/>
    </row>
    <row r="6912" spans="6:10" x14ac:dyDescent="0.25">
      <c r="F6912"/>
      <c r="J6912"/>
    </row>
    <row r="6913" spans="6:10" x14ac:dyDescent="0.25">
      <c r="F6913"/>
      <c r="J6913"/>
    </row>
    <row r="6914" spans="6:10" x14ac:dyDescent="0.25">
      <c r="F6914"/>
      <c r="J6914"/>
    </row>
    <row r="6915" spans="6:10" x14ac:dyDescent="0.25">
      <c r="F6915"/>
      <c r="J6915"/>
    </row>
    <row r="6916" spans="6:10" x14ac:dyDescent="0.25">
      <c r="F6916"/>
      <c r="J6916"/>
    </row>
    <row r="6917" spans="6:10" x14ac:dyDescent="0.25">
      <c r="F6917"/>
      <c r="J6917"/>
    </row>
    <row r="6918" spans="6:10" x14ac:dyDescent="0.25">
      <c r="F6918"/>
      <c r="J6918"/>
    </row>
    <row r="6919" spans="6:10" x14ac:dyDescent="0.25">
      <c r="F6919"/>
      <c r="J6919"/>
    </row>
    <row r="6920" spans="6:10" x14ac:dyDescent="0.25">
      <c r="F6920"/>
      <c r="J6920"/>
    </row>
    <row r="6921" spans="6:10" x14ac:dyDescent="0.25">
      <c r="F6921"/>
      <c r="J6921"/>
    </row>
    <row r="6922" spans="6:10" x14ac:dyDescent="0.25">
      <c r="F6922"/>
      <c r="J6922"/>
    </row>
    <row r="6923" spans="6:10" x14ac:dyDescent="0.25">
      <c r="F6923"/>
      <c r="J6923"/>
    </row>
    <row r="6924" spans="6:10" x14ac:dyDescent="0.25">
      <c r="F6924"/>
      <c r="J6924"/>
    </row>
    <row r="6925" spans="6:10" x14ac:dyDescent="0.25">
      <c r="F6925"/>
      <c r="J6925"/>
    </row>
    <row r="6926" spans="6:10" x14ac:dyDescent="0.25">
      <c r="F6926"/>
      <c r="J6926"/>
    </row>
    <row r="6927" spans="6:10" x14ac:dyDescent="0.25">
      <c r="F6927"/>
      <c r="J6927"/>
    </row>
    <row r="6928" spans="6:10" x14ac:dyDescent="0.25">
      <c r="F6928"/>
      <c r="J6928"/>
    </row>
    <row r="6929" spans="6:10" x14ac:dyDescent="0.25">
      <c r="F6929"/>
      <c r="J6929"/>
    </row>
    <row r="6930" spans="6:10" x14ac:dyDescent="0.25">
      <c r="F6930"/>
      <c r="J6930"/>
    </row>
    <row r="6931" spans="6:10" x14ac:dyDescent="0.25">
      <c r="F6931"/>
      <c r="J6931"/>
    </row>
    <row r="6932" spans="6:10" x14ac:dyDescent="0.25">
      <c r="F6932"/>
      <c r="J6932"/>
    </row>
    <row r="6933" spans="6:10" x14ac:dyDescent="0.25">
      <c r="F6933"/>
      <c r="J6933"/>
    </row>
    <row r="6934" spans="6:10" x14ac:dyDescent="0.25">
      <c r="F6934"/>
      <c r="J6934"/>
    </row>
    <row r="6935" spans="6:10" x14ac:dyDescent="0.25">
      <c r="F6935"/>
      <c r="J6935"/>
    </row>
    <row r="6936" spans="6:10" x14ac:dyDescent="0.25">
      <c r="F6936"/>
      <c r="J6936"/>
    </row>
    <row r="6937" spans="6:10" x14ac:dyDescent="0.25">
      <c r="F6937"/>
      <c r="J6937"/>
    </row>
    <row r="6938" spans="6:10" x14ac:dyDescent="0.25">
      <c r="F6938"/>
      <c r="J6938"/>
    </row>
    <row r="6939" spans="6:10" x14ac:dyDescent="0.25">
      <c r="F6939"/>
      <c r="J6939"/>
    </row>
    <row r="6940" spans="6:10" x14ac:dyDescent="0.25">
      <c r="F6940"/>
      <c r="J6940"/>
    </row>
    <row r="6941" spans="6:10" x14ac:dyDescent="0.25">
      <c r="F6941"/>
      <c r="J6941"/>
    </row>
    <row r="6942" spans="6:10" x14ac:dyDescent="0.25">
      <c r="F6942"/>
      <c r="J6942"/>
    </row>
    <row r="6943" spans="6:10" x14ac:dyDescent="0.25">
      <c r="F6943"/>
      <c r="J6943"/>
    </row>
    <row r="6944" spans="6:10" x14ac:dyDescent="0.25">
      <c r="F6944"/>
      <c r="J6944"/>
    </row>
    <row r="6945" spans="6:10" x14ac:dyDescent="0.25">
      <c r="F6945"/>
      <c r="J6945"/>
    </row>
    <row r="6946" spans="6:10" x14ac:dyDescent="0.25">
      <c r="F6946"/>
      <c r="J6946"/>
    </row>
    <row r="6947" spans="6:10" x14ac:dyDescent="0.25">
      <c r="F6947"/>
      <c r="J6947"/>
    </row>
    <row r="6948" spans="6:10" x14ac:dyDescent="0.25">
      <c r="F6948"/>
      <c r="J6948"/>
    </row>
    <row r="6949" spans="6:10" x14ac:dyDescent="0.25">
      <c r="F6949"/>
      <c r="J6949"/>
    </row>
    <row r="6950" spans="6:10" x14ac:dyDescent="0.25">
      <c r="F6950"/>
      <c r="J6950"/>
    </row>
    <row r="6951" spans="6:10" x14ac:dyDescent="0.25">
      <c r="F6951"/>
      <c r="J6951"/>
    </row>
    <row r="6952" spans="6:10" x14ac:dyDescent="0.25">
      <c r="F6952"/>
      <c r="J6952"/>
    </row>
    <row r="6953" spans="6:10" x14ac:dyDescent="0.25">
      <c r="F6953"/>
      <c r="J6953"/>
    </row>
    <row r="6954" spans="6:10" x14ac:dyDescent="0.25">
      <c r="F6954"/>
      <c r="J6954"/>
    </row>
    <row r="6955" spans="6:10" x14ac:dyDescent="0.25">
      <c r="F6955"/>
      <c r="J6955"/>
    </row>
    <row r="6956" spans="6:10" x14ac:dyDescent="0.25">
      <c r="F6956"/>
      <c r="J6956"/>
    </row>
    <row r="6957" spans="6:10" x14ac:dyDescent="0.25">
      <c r="F6957"/>
      <c r="J6957"/>
    </row>
    <row r="6958" spans="6:10" x14ac:dyDescent="0.25">
      <c r="F6958"/>
      <c r="J6958"/>
    </row>
    <row r="6959" spans="6:10" x14ac:dyDescent="0.25">
      <c r="F6959"/>
      <c r="J6959"/>
    </row>
    <row r="6960" spans="6:10" x14ac:dyDescent="0.25">
      <c r="F6960"/>
      <c r="J6960"/>
    </row>
    <row r="6961" spans="6:10" x14ac:dyDescent="0.25">
      <c r="F6961"/>
      <c r="J6961"/>
    </row>
    <row r="6962" spans="6:10" x14ac:dyDescent="0.25">
      <c r="F6962"/>
      <c r="J6962"/>
    </row>
    <row r="6963" spans="6:10" x14ac:dyDescent="0.25">
      <c r="F6963"/>
      <c r="J6963"/>
    </row>
    <row r="6964" spans="6:10" x14ac:dyDescent="0.25">
      <c r="F6964"/>
      <c r="J6964"/>
    </row>
    <row r="6965" spans="6:10" x14ac:dyDescent="0.25">
      <c r="F6965"/>
      <c r="J6965"/>
    </row>
    <row r="6966" spans="6:10" x14ac:dyDescent="0.25">
      <c r="F6966"/>
      <c r="J6966"/>
    </row>
    <row r="6967" spans="6:10" x14ac:dyDescent="0.25">
      <c r="F6967"/>
      <c r="J6967"/>
    </row>
    <row r="6968" spans="6:10" x14ac:dyDescent="0.25">
      <c r="F6968"/>
      <c r="J6968"/>
    </row>
    <row r="6969" spans="6:10" x14ac:dyDescent="0.25">
      <c r="F6969"/>
      <c r="J6969"/>
    </row>
    <row r="6970" spans="6:10" x14ac:dyDescent="0.25">
      <c r="F6970"/>
      <c r="J6970"/>
    </row>
    <row r="6971" spans="6:10" x14ac:dyDescent="0.25">
      <c r="F6971"/>
      <c r="J6971"/>
    </row>
    <row r="6972" spans="6:10" x14ac:dyDescent="0.25">
      <c r="F6972"/>
      <c r="J6972"/>
    </row>
    <row r="6973" spans="6:10" x14ac:dyDescent="0.25">
      <c r="F6973"/>
      <c r="J6973"/>
    </row>
    <row r="6974" spans="6:10" x14ac:dyDescent="0.25">
      <c r="F6974"/>
      <c r="J6974"/>
    </row>
    <row r="6975" spans="6:10" x14ac:dyDescent="0.25">
      <c r="F6975"/>
      <c r="J6975"/>
    </row>
    <row r="6976" spans="6:10" x14ac:dyDescent="0.25">
      <c r="F6976"/>
      <c r="J6976"/>
    </row>
    <row r="6977" spans="6:10" x14ac:dyDescent="0.25">
      <c r="F6977"/>
      <c r="J6977"/>
    </row>
    <row r="6978" spans="6:10" x14ac:dyDescent="0.25">
      <c r="F6978"/>
      <c r="J6978"/>
    </row>
    <row r="6979" spans="6:10" x14ac:dyDescent="0.25">
      <c r="F6979"/>
      <c r="J6979"/>
    </row>
    <row r="6980" spans="6:10" x14ac:dyDescent="0.25">
      <c r="F6980"/>
      <c r="J6980"/>
    </row>
    <row r="6981" spans="6:10" x14ac:dyDescent="0.25">
      <c r="F6981"/>
      <c r="J6981"/>
    </row>
    <row r="6982" spans="6:10" x14ac:dyDescent="0.25">
      <c r="F6982"/>
      <c r="J6982"/>
    </row>
    <row r="6983" spans="6:10" x14ac:dyDescent="0.25">
      <c r="F6983"/>
      <c r="J6983"/>
    </row>
    <row r="6984" spans="6:10" x14ac:dyDescent="0.25">
      <c r="F6984"/>
      <c r="J6984"/>
    </row>
    <row r="6985" spans="6:10" x14ac:dyDescent="0.25">
      <c r="F6985"/>
      <c r="J6985"/>
    </row>
    <row r="6986" spans="6:10" x14ac:dyDescent="0.25">
      <c r="F6986"/>
      <c r="J6986"/>
    </row>
    <row r="6987" spans="6:10" x14ac:dyDescent="0.25">
      <c r="F6987"/>
      <c r="J6987"/>
    </row>
    <row r="6988" spans="6:10" x14ac:dyDescent="0.25">
      <c r="F6988"/>
      <c r="J6988"/>
    </row>
    <row r="6989" spans="6:10" x14ac:dyDescent="0.25">
      <c r="F6989"/>
      <c r="J6989"/>
    </row>
    <row r="6990" spans="6:10" x14ac:dyDescent="0.25">
      <c r="F6990"/>
      <c r="J6990"/>
    </row>
    <row r="6991" spans="6:10" x14ac:dyDescent="0.25">
      <c r="F6991"/>
      <c r="J6991"/>
    </row>
    <row r="6992" spans="6:10" x14ac:dyDescent="0.25">
      <c r="F6992"/>
      <c r="J6992"/>
    </row>
    <row r="6993" spans="6:10" x14ac:dyDescent="0.25">
      <c r="F6993"/>
      <c r="J6993"/>
    </row>
    <row r="6994" spans="6:10" x14ac:dyDescent="0.25">
      <c r="F6994"/>
      <c r="J6994"/>
    </row>
    <row r="6995" spans="6:10" x14ac:dyDescent="0.25">
      <c r="F6995"/>
      <c r="J6995"/>
    </row>
    <row r="6996" spans="6:10" x14ac:dyDescent="0.25">
      <c r="F6996"/>
      <c r="J6996"/>
    </row>
    <row r="6997" spans="6:10" x14ac:dyDescent="0.25">
      <c r="F6997"/>
      <c r="J6997"/>
    </row>
    <row r="6998" spans="6:10" x14ac:dyDescent="0.25">
      <c r="F6998"/>
      <c r="J6998"/>
    </row>
    <row r="6999" spans="6:10" x14ac:dyDescent="0.25">
      <c r="F6999"/>
      <c r="J6999"/>
    </row>
    <row r="7000" spans="6:10" x14ac:dyDescent="0.25">
      <c r="F7000"/>
      <c r="J7000"/>
    </row>
    <row r="7001" spans="6:10" x14ac:dyDescent="0.25">
      <c r="F7001"/>
      <c r="J7001"/>
    </row>
    <row r="7002" spans="6:10" x14ac:dyDescent="0.25">
      <c r="F7002"/>
      <c r="J7002"/>
    </row>
    <row r="7003" spans="6:10" x14ac:dyDescent="0.25">
      <c r="F7003"/>
      <c r="J7003"/>
    </row>
    <row r="7004" spans="6:10" x14ac:dyDescent="0.25">
      <c r="F7004"/>
      <c r="J7004"/>
    </row>
    <row r="7005" spans="6:10" x14ac:dyDescent="0.25">
      <c r="F7005"/>
      <c r="J7005"/>
    </row>
    <row r="7006" spans="6:10" x14ac:dyDescent="0.25">
      <c r="F7006"/>
      <c r="J7006"/>
    </row>
    <row r="7007" spans="6:10" x14ac:dyDescent="0.25">
      <c r="F7007"/>
      <c r="J7007"/>
    </row>
    <row r="7008" spans="6:10" x14ac:dyDescent="0.25">
      <c r="F7008"/>
      <c r="J7008"/>
    </row>
    <row r="7009" spans="6:10" x14ac:dyDescent="0.25">
      <c r="F7009"/>
      <c r="J7009"/>
    </row>
    <row r="7010" spans="6:10" x14ac:dyDescent="0.25">
      <c r="F7010"/>
      <c r="J7010"/>
    </row>
    <row r="7011" spans="6:10" x14ac:dyDescent="0.25">
      <c r="F7011"/>
      <c r="J7011"/>
    </row>
    <row r="7012" spans="6:10" x14ac:dyDescent="0.25">
      <c r="F7012"/>
      <c r="J7012"/>
    </row>
    <row r="7013" spans="6:10" x14ac:dyDescent="0.25">
      <c r="F7013"/>
      <c r="J7013"/>
    </row>
    <row r="7014" spans="6:10" x14ac:dyDescent="0.25">
      <c r="F7014"/>
      <c r="J7014"/>
    </row>
    <row r="7015" spans="6:10" x14ac:dyDescent="0.25">
      <c r="F7015"/>
      <c r="J7015"/>
    </row>
    <row r="7016" spans="6:10" x14ac:dyDescent="0.25">
      <c r="F7016"/>
      <c r="J7016"/>
    </row>
    <row r="7017" spans="6:10" x14ac:dyDescent="0.25">
      <c r="F7017"/>
      <c r="J7017"/>
    </row>
    <row r="7018" spans="6:10" x14ac:dyDescent="0.25">
      <c r="F7018"/>
      <c r="J7018"/>
    </row>
    <row r="7019" spans="6:10" x14ac:dyDescent="0.25">
      <c r="F7019"/>
      <c r="J7019"/>
    </row>
    <row r="7020" spans="6:10" x14ac:dyDescent="0.25">
      <c r="F7020"/>
      <c r="J7020"/>
    </row>
    <row r="7021" spans="6:10" x14ac:dyDescent="0.25">
      <c r="F7021"/>
      <c r="J7021"/>
    </row>
    <row r="7022" spans="6:10" x14ac:dyDescent="0.25">
      <c r="F7022"/>
      <c r="J7022"/>
    </row>
    <row r="7023" spans="6:10" x14ac:dyDescent="0.25">
      <c r="F7023"/>
      <c r="J7023"/>
    </row>
    <row r="7024" spans="6:10" x14ac:dyDescent="0.25">
      <c r="F7024"/>
      <c r="J7024"/>
    </row>
    <row r="7025" spans="6:10" x14ac:dyDescent="0.25">
      <c r="F7025"/>
      <c r="J7025"/>
    </row>
    <row r="7026" spans="6:10" x14ac:dyDescent="0.25">
      <c r="F7026"/>
      <c r="J7026"/>
    </row>
    <row r="7027" spans="6:10" x14ac:dyDescent="0.25">
      <c r="F7027"/>
      <c r="J7027"/>
    </row>
    <row r="7028" spans="6:10" x14ac:dyDescent="0.25">
      <c r="F7028"/>
      <c r="J7028"/>
    </row>
    <row r="7029" spans="6:10" x14ac:dyDescent="0.25">
      <c r="F7029"/>
      <c r="J7029"/>
    </row>
    <row r="7030" spans="6:10" x14ac:dyDescent="0.25">
      <c r="F7030"/>
      <c r="J7030"/>
    </row>
    <row r="7031" spans="6:10" x14ac:dyDescent="0.25">
      <c r="F7031"/>
      <c r="J7031"/>
    </row>
    <row r="7032" spans="6:10" x14ac:dyDescent="0.25">
      <c r="F7032"/>
      <c r="J7032"/>
    </row>
    <row r="7033" spans="6:10" x14ac:dyDescent="0.25">
      <c r="F7033"/>
      <c r="J7033"/>
    </row>
    <row r="7034" spans="6:10" x14ac:dyDescent="0.25">
      <c r="F7034"/>
      <c r="J7034"/>
    </row>
    <row r="7035" spans="6:10" x14ac:dyDescent="0.25">
      <c r="F7035"/>
      <c r="J7035"/>
    </row>
    <row r="7036" spans="6:10" x14ac:dyDescent="0.25">
      <c r="F7036"/>
      <c r="J7036"/>
    </row>
    <row r="7037" spans="6:10" x14ac:dyDescent="0.25">
      <c r="F7037"/>
      <c r="J7037"/>
    </row>
    <row r="7038" spans="6:10" x14ac:dyDescent="0.25">
      <c r="F7038"/>
      <c r="J7038"/>
    </row>
    <row r="7039" spans="6:10" x14ac:dyDescent="0.25">
      <c r="F7039"/>
      <c r="J7039"/>
    </row>
    <row r="7040" spans="6:10" x14ac:dyDescent="0.25">
      <c r="F7040"/>
      <c r="J7040"/>
    </row>
    <row r="7041" spans="6:10" x14ac:dyDescent="0.25">
      <c r="F7041"/>
      <c r="J7041"/>
    </row>
    <row r="7042" spans="6:10" x14ac:dyDescent="0.25">
      <c r="F7042"/>
      <c r="J7042"/>
    </row>
    <row r="7043" spans="6:10" x14ac:dyDescent="0.25">
      <c r="F7043"/>
      <c r="J7043"/>
    </row>
    <row r="7044" spans="6:10" x14ac:dyDescent="0.25">
      <c r="F7044"/>
      <c r="J7044"/>
    </row>
    <row r="7045" spans="6:10" x14ac:dyDescent="0.25">
      <c r="F7045"/>
      <c r="J7045"/>
    </row>
    <row r="7046" spans="6:10" x14ac:dyDescent="0.25">
      <c r="F7046"/>
      <c r="J7046"/>
    </row>
    <row r="7047" spans="6:10" x14ac:dyDescent="0.25">
      <c r="F7047"/>
      <c r="J7047"/>
    </row>
    <row r="7048" spans="6:10" x14ac:dyDescent="0.25">
      <c r="F7048"/>
      <c r="J7048"/>
    </row>
    <row r="7049" spans="6:10" x14ac:dyDescent="0.25">
      <c r="F7049"/>
      <c r="J7049"/>
    </row>
    <row r="7050" spans="6:10" x14ac:dyDescent="0.25">
      <c r="F7050"/>
      <c r="J7050"/>
    </row>
    <row r="7051" spans="6:10" x14ac:dyDescent="0.25">
      <c r="F7051"/>
      <c r="J7051"/>
    </row>
    <row r="7052" spans="6:10" x14ac:dyDescent="0.25">
      <c r="F7052"/>
      <c r="J7052"/>
    </row>
    <row r="7053" spans="6:10" x14ac:dyDescent="0.25">
      <c r="F7053"/>
      <c r="J7053"/>
    </row>
    <row r="7054" spans="6:10" x14ac:dyDescent="0.25">
      <c r="F7054"/>
      <c r="J7054"/>
    </row>
    <row r="7055" spans="6:10" x14ac:dyDescent="0.25">
      <c r="F7055"/>
      <c r="J7055"/>
    </row>
    <row r="7056" spans="6:10" x14ac:dyDescent="0.25">
      <c r="F7056"/>
      <c r="J7056"/>
    </row>
    <row r="7057" spans="6:10" x14ac:dyDescent="0.25">
      <c r="F7057"/>
      <c r="J7057"/>
    </row>
    <row r="7058" spans="6:10" x14ac:dyDescent="0.25">
      <c r="F7058"/>
      <c r="J7058"/>
    </row>
    <row r="7059" spans="6:10" x14ac:dyDescent="0.25">
      <c r="F7059"/>
      <c r="J7059"/>
    </row>
    <row r="7060" spans="6:10" x14ac:dyDescent="0.25">
      <c r="F7060"/>
      <c r="J7060"/>
    </row>
    <row r="7061" spans="6:10" x14ac:dyDescent="0.25">
      <c r="F7061"/>
      <c r="J7061"/>
    </row>
    <row r="7062" spans="6:10" x14ac:dyDescent="0.25">
      <c r="F7062"/>
      <c r="J7062"/>
    </row>
    <row r="7063" spans="6:10" x14ac:dyDescent="0.25">
      <c r="F7063"/>
      <c r="J7063"/>
    </row>
    <row r="7064" spans="6:10" x14ac:dyDescent="0.25">
      <c r="F7064"/>
      <c r="J7064"/>
    </row>
    <row r="7065" spans="6:10" x14ac:dyDescent="0.25">
      <c r="F7065"/>
      <c r="J7065"/>
    </row>
    <row r="7066" spans="6:10" x14ac:dyDescent="0.25">
      <c r="F7066"/>
      <c r="J7066"/>
    </row>
    <row r="7067" spans="6:10" x14ac:dyDescent="0.25">
      <c r="F7067"/>
      <c r="J7067"/>
    </row>
    <row r="7068" spans="6:10" x14ac:dyDescent="0.25">
      <c r="F7068"/>
      <c r="J7068"/>
    </row>
    <row r="7069" spans="6:10" x14ac:dyDescent="0.25">
      <c r="F7069"/>
      <c r="J7069"/>
    </row>
    <row r="7070" spans="6:10" x14ac:dyDescent="0.25">
      <c r="F7070"/>
      <c r="J7070"/>
    </row>
    <row r="7071" spans="6:10" x14ac:dyDescent="0.25">
      <c r="F7071"/>
      <c r="J7071"/>
    </row>
    <row r="7072" spans="6:10" x14ac:dyDescent="0.25">
      <c r="F7072"/>
      <c r="J7072"/>
    </row>
    <row r="7073" spans="6:10" x14ac:dyDescent="0.25">
      <c r="F7073"/>
      <c r="J7073"/>
    </row>
    <row r="7074" spans="6:10" x14ac:dyDescent="0.25">
      <c r="F7074"/>
      <c r="J7074"/>
    </row>
    <row r="7075" spans="6:10" x14ac:dyDescent="0.25">
      <c r="F7075"/>
      <c r="J7075"/>
    </row>
    <row r="7076" spans="6:10" x14ac:dyDescent="0.25">
      <c r="F7076"/>
      <c r="J7076"/>
    </row>
    <row r="7077" spans="6:10" x14ac:dyDescent="0.25">
      <c r="F7077"/>
      <c r="J7077"/>
    </row>
    <row r="7078" spans="6:10" x14ac:dyDescent="0.25">
      <c r="F7078"/>
      <c r="J7078"/>
    </row>
    <row r="7079" spans="6:10" x14ac:dyDescent="0.25">
      <c r="F7079"/>
      <c r="J7079"/>
    </row>
    <row r="7080" spans="6:10" x14ac:dyDescent="0.25">
      <c r="F7080"/>
      <c r="J7080"/>
    </row>
    <row r="7081" spans="6:10" x14ac:dyDescent="0.25">
      <c r="F7081"/>
      <c r="J7081"/>
    </row>
    <row r="7082" spans="6:10" x14ac:dyDescent="0.25">
      <c r="F7082"/>
      <c r="J7082"/>
    </row>
    <row r="7083" spans="6:10" x14ac:dyDescent="0.25">
      <c r="F7083"/>
      <c r="J7083"/>
    </row>
    <row r="7084" spans="6:10" x14ac:dyDescent="0.25">
      <c r="F7084"/>
      <c r="J7084"/>
    </row>
    <row r="7085" spans="6:10" x14ac:dyDescent="0.25">
      <c r="F7085"/>
      <c r="J7085"/>
    </row>
    <row r="7086" spans="6:10" x14ac:dyDescent="0.25">
      <c r="F7086"/>
      <c r="J7086"/>
    </row>
    <row r="7087" spans="6:10" x14ac:dyDescent="0.25">
      <c r="F7087"/>
      <c r="J7087"/>
    </row>
    <row r="7088" spans="6:10" x14ac:dyDescent="0.25">
      <c r="F7088"/>
      <c r="J7088"/>
    </row>
    <row r="7089" spans="6:10" x14ac:dyDescent="0.25">
      <c r="F7089"/>
      <c r="J7089"/>
    </row>
    <row r="7090" spans="6:10" x14ac:dyDescent="0.25">
      <c r="F7090"/>
      <c r="J7090"/>
    </row>
    <row r="7091" spans="6:10" x14ac:dyDescent="0.25">
      <c r="F7091"/>
      <c r="J7091"/>
    </row>
    <row r="7092" spans="6:10" x14ac:dyDescent="0.25">
      <c r="F7092"/>
      <c r="J7092"/>
    </row>
    <row r="7093" spans="6:10" x14ac:dyDescent="0.25">
      <c r="F7093"/>
      <c r="J7093"/>
    </row>
    <row r="7094" spans="6:10" x14ac:dyDescent="0.25">
      <c r="F7094"/>
      <c r="J7094"/>
    </row>
    <row r="7095" spans="6:10" x14ac:dyDescent="0.25">
      <c r="F7095"/>
      <c r="J7095"/>
    </row>
    <row r="7096" spans="6:10" x14ac:dyDescent="0.25">
      <c r="F7096"/>
      <c r="J7096"/>
    </row>
    <row r="7097" spans="6:10" x14ac:dyDescent="0.25">
      <c r="F7097"/>
      <c r="J7097"/>
    </row>
    <row r="7098" spans="6:10" x14ac:dyDescent="0.25">
      <c r="F7098"/>
      <c r="J7098"/>
    </row>
    <row r="7099" spans="6:10" x14ac:dyDescent="0.25">
      <c r="F7099"/>
      <c r="J7099"/>
    </row>
    <row r="7100" spans="6:10" x14ac:dyDescent="0.25">
      <c r="F7100"/>
      <c r="J7100"/>
    </row>
    <row r="7101" spans="6:10" x14ac:dyDescent="0.25">
      <c r="F7101"/>
      <c r="J7101"/>
    </row>
    <row r="7102" spans="6:10" x14ac:dyDescent="0.25">
      <c r="F7102"/>
      <c r="J7102"/>
    </row>
    <row r="7103" spans="6:10" x14ac:dyDescent="0.25">
      <c r="F7103"/>
      <c r="J7103"/>
    </row>
    <row r="7104" spans="6:10" x14ac:dyDescent="0.25">
      <c r="F7104"/>
      <c r="J7104"/>
    </row>
    <row r="7105" spans="6:10" x14ac:dyDescent="0.25">
      <c r="F7105"/>
      <c r="J7105"/>
    </row>
    <row r="7106" spans="6:10" x14ac:dyDescent="0.25">
      <c r="F7106"/>
      <c r="J7106"/>
    </row>
    <row r="7107" spans="6:10" x14ac:dyDescent="0.25">
      <c r="F7107"/>
      <c r="J7107"/>
    </row>
    <row r="7108" spans="6:10" x14ac:dyDescent="0.25">
      <c r="F7108"/>
      <c r="J7108"/>
    </row>
    <row r="7109" spans="6:10" x14ac:dyDescent="0.25">
      <c r="F7109"/>
      <c r="J7109"/>
    </row>
    <row r="7110" spans="6:10" x14ac:dyDescent="0.25">
      <c r="F7110"/>
      <c r="J7110"/>
    </row>
    <row r="7111" spans="6:10" x14ac:dyDescent="0.25">
      <c r="F7111"/>
      <c r="J7111"/>
    </row>
    <row r="7112" spans="6:10" x14ac:dyDescent="0.25">
      <c r="F7112"/>
      <c r="J7112"/>
    </row>
    <row r="7113" spans="6:10" x14ac:dyDescent="0.25">
      <c r="F7113"/>
      <c r="J7113"/>
    </row>
    <row r="7114" spans="6:10" x14ac:dyDescent="0.25">
      <c r="F7114"/>
      <c r="J7114"/>
    </row>
    <row r="7115" spans="6:10" x14ac:dyDescent="0.25">
      <c r="F7115"/>
      <c r="J7115"/>
    </row>
    <row r="7116" spans="6:10" x14ac:dyDescent="0.25">
      <c r="F7116"/>
      <c r="J7116"/>
    </row>
    <row r="7117" spans="6:10" x14ac:dyDescent="0.25">
      <c r="F7117"/>
      <c r="J7117"/>
    </row>
    <row r="7118" spans="6:10" x14ac:dyDescent="0.25">
      <c r="F7118"/>
      <c r="J7118"/>
    </row>
    <row r="7119" spans="6:10" x14ac:dyDescent="0.25">
      <c r="F7119"/>
      <c r="J7119"/>
    </row>
    <row r="7120" spans="6:10" x14ac:dyDescent="0.25">
      <c r="F7120"/>
      <c r="J7120"/>
    </row>
    <row r="7121" spans="6:10" x14ac:dyDescent="0.25">
      <c r="F7121"/>
      <c r="J7121"/>
    </row>
    <row r="7122" spans="6:10" x14ac:dyDescent="0.25">
      <c r="F7122"/>
      <c r="J7122"/>
    </row>
    <row r="7123" spans="6:10" x14ac:dyDescent="0.25">
      <c r="F7123"/>
      <c r="J7123"/>
    </row>
    <row r="7124" spans="6:10" x14ac:dyDescent="0.25">
      <c r="F7124"/>
      <c r="J7124"/>
    </row>
    <row r="7125" spans="6:10" x14ac:dyDescent="0.25">
      <c r="F7125"/>
      <c r="J7125"/>
    </row>
    <row r="7126" spans="6:10" x14ac:dyDescent="0.25">
      <c r="F7126"/>
      <c r="J7126"/>
    </row>
    <row r="7127" spans="6:10" x14ac:dyDescent="0.25">
      <c r="F7127"/>
      <c r="J7127"/>
    </row>
    <row r="7128" spans="6:10" x14ac:dyDescent="0.25">
      <c r="F7128"/>
      <c r="J7128"/>
    </row>
    <row r="7129" spans="6:10" x14ac:dyDescent="0.25">
      <c r="F7129"/>
      <c r="J7129"/>
    </row>
    <row r="7130" spans="6:10" x14ac:dyDescent="0.25">
      <c r="F7130"/>
      <c r="J7130"/>
    </row>
    <row r="7131" spans="6:10" x14ac:dyDescent="0.25">
      <c r="F7131"/>
      <c r="J7131"/>
    </row>
    <row r="7132" spans="6:10" x14ac:dyDescent="0.25">
      <c r="F7132"/>
      <c r="J7132"/>
    </row>
    <row r="7133" spans="6:10" x14ac:dyDescent="0.25">
      <c r="F7133"/>
      <c r="J7133"/>
    </row>
    <row r="7134" spans="6:10" x14ac:dyDescent="0.25">
      <c r="F7134"/>
      <c r="J7134"/>
    </row>
    <row r="7135" spans="6:10" x14ac:dyDescent="0.25">
      <c r="F7135"/>
      <c r="J7135"/>
    </row>
    <row r="7136" spans="6:10" x14ac:dyDescent="0.25">
      <c r="F7136"/>
      <c r="J7136"/>
    </row>
    <row r="7137" spans="6:10" x14ac:dyDescent="0.25">
      <c r="F7137"/>
      <c r="J7137"/>
    </row>
    <row r="7138" spans="6:10" x14ac:dyDescent="0.25">
      <c r="F7138"/>
      <c r="J7138"/>
    </row>
    <row r="7139" spans="6:10" x14ac:dyDescent="0.25">
      <c r="F7139"/>
      <c r="J7139"/>
    </row>
    <row r="7140" spans="6:10" x14ac:dyDescent="0.25">
      <c r="F7140"/>
      <c r="J7140"/>
    </row>
    <row r="7141" spans="6:10" x14ac:dyDescent="0.25">
      <c r="F7141"/>
      <c r="J7141"/>
    </row>
    <row r="7142" spans="6:10" x14ac:dyDescent="0.25">
      <c r="F7142"/>
      <c r="J7142"/>
    </row>
    <row r="7143" spans="6:10" x14ac:dyDescent="0.25">
      <c r="F7143"/>
      <c r="J7143"/>
    </row>
    <row r="7144" spans="6:10" x14ac:dyDescent="0.25">
      <c r="F7144"/>
      <c r="J7144"/>
    </row>
    <row r="7145" spans="6:10" x14ac:dyDescent="0.25">
      <c r="F7145"/>
      <c r="J7145"/>
    </row>
    <row r="7146" spans="6:10" x14ac:dyDescent="0.25">
      <c r="F7146"/>
      <c r="J7146"/>
    </row>
    <row r="7147" spans="6:10" x14ac:dyDescent="0.25">
      <c r="F7147"/>
      <c r="J7147"/>
    </row>
    <row r="7148" spans="6:10" x14ac:dyDescent="0.25">
      <c r="F7148"/>
      <c r="J7148"/>
    </row>
    <row r="7149" spans="6:10" x14ac:dyDescent="0.25">
      <c r="F7149"/>
      <c r="J7149"/>
    </row>
    <row r="7150" spans="6:10" x14ac:dyDescent="0.25">
      <c r="F7150"/>
      <c r="J7150"/>
    </row>
    <row r="7151" spans="6:10" x14ac:dyDescent="0.25">
      <c r="F7151"/>
      <c r="J7151"/>
    </row>
    <row r="7152" spans="6:10" x14ac:dyDescent="0.25">
      <c r="F7152"/>
      <c r="J7152"/>
    </row>
    <row r="7153" spans="6:10" x14ac:dyDescent="0.25">
      <c r="F7153"/>
      <c r="J7153"/>
    </row>
    <row r="7154" spans="6:10" x14ac:dyDescent="0.25">
      <c r="F7154"/>
      <c r="J7154"/>
    </row>
    <row r="7155" spans="6:10" x14ac:dyDescent="0.25">
      <c r="F7155"/>
      <c r="J7155"/>
    </row>
    <row r="7156" spans="6:10" x14ac:dyDescent="0.25">
      <c r="F7156"/>
      <c r="J7156"/>
    </row>
    <row r="7157" spans="6:10" x14ac:dyDescent="0.25">
      <c r="F7157"/>
      <c r="J7157"/>
    </row>
    <row r="7158" spans="6:10" x14ac:dyDescent="0.25">
      <c r="F7158"/>
      <c r="J7158"/>
    </row>
    <row r="7159" spans="6:10" x14ac:dyDescent="0.25">
      <c r="F7159"/>
      <c r="J7159"/>
    </row>
    <row r="7160" spans="6:10" x14ac:dyDescent="0.25">
      <c r="F7160"/>
      <c r="J7160"/>
    </row>
    <row r="7161" spans="6:10" x14ac:dyDescent="0.25">
      <c r="F7161"/>
      <c r="J7161"/>
    </row>
    <row r="7162" spans="6:10" x14ac:dyDescent="0.25">
      <c r="F7162"/>
      <c r="J7162"/>
    </row>
    <row r="7163" spans="6:10" x14ac:dyDescent="0.25">
      <c r="F7163"/>
      <c r="J7163"/>
    </row>
    <row r="7164" spans="6:10" x14ac:dyDescent="0.25">
      <c r="F7164"/>
      <c r="J7164"/>
    </row>
    <row r="7165" spans="6:10" x14ac:dyDescent="0.25">
      <c r="F7165"/>
      <c r="J7165"/>
    </row>
    <row r="7166" spans="6:10" x14ac:dyDescent="0.25">
      <c r="F7166"/>
      <c r="J7166"/>
    </row>
    <row r="7167" spans="6:10" x14ac:dyDescent="0.25">
      <c r="F7167"/>
      <c r="J7167"/>
    </row>
    <row r="7168" spans="6:10" x14ac:dyDescent="0.25">
      <c r="F7168"/>
      <c r="J7168"/>
    </row>
    <row r="7169" spans="6:10" x14ac:dyDescent="0.25">
      <c r="F7169"/>
      <c r="J7169"/>
    </row>
    <row r="7170" spans="6:10" x14ac:dyDescent="0.25">
      <c r="F7170"/>
      <c r="J7170"/>
    </row>
    <row r="7171" spans="6:10" x14ac:dyDescent="0.25">
      <c r="F7171"/>
      <c r="J7171"/>
    </row>
    <row r="7172" spans="6:10" x14ac:dyDescent="0.25">
      <c r="F7172"/>
      <c r="J7172"/>
    </row>
    <row r="7173" spans="6:10" x14ac:dyDescent="0.25">
      <c r="F7173"/>
      <c r="J7173"/>
    </row>
    <row r="7174" spans="6:10" x14ac:dyDescent="0.25">
      <c r="F7174"/>
      <c r="J7174"/>
    </row>
    <row r="7175" spans="6:10" x14ac:dyDescent="0.25">
      <c r="F7175"/>
      <c r="J7175"/>
    </row>
    <row r="7176" spans="6:10" x14ac:dyDescent="0.25">
      <c r="F7176"/>
      <c r="J7176"/>
    </row>
    <row r="7177" spans="6:10" x14ac:dyDescent="0.25">
      <c r="F7177"/>
      <c r="J7177"/>
    </row>
    <row r="7178" spans="6:10" x14ac:dyDescent="0.25">
      <c r="F7178"/>
      <c r="J7178"/>
    </row>
    <row r="7179" spans="6:10" x14ac:dyDescent="0.25">
      <c r="F7179"/>
      <c r="J7179"/>
    </row>
    <row r="7180" spans="6:10" x14ac:dyDescent="0.25">
      <c r="F7180"/>
      <c r="J7180"/>
    </row>
    <row r="7181" spans="6:10" x14ac:dyDescent="0.25">
      <c r="F7181"/>
      <c r="J7181"/>
    </row>
    <row r="7182" spans="6:10" x14ac:dyDescent="0.25">
      <c r="F7182"/>
      <c r="J7182"/>
    </row>
    <row r="7183" spans="6:10" x14ac:dyDescent="0.25">
      <c r="F7183"/>
      <c r="J7183"/>
    </row>
    <row r="7184" spans="6:10" x14ac:dyDescent="0.25">
      <c r="F7184"/>
      <c r="J7184"/>
    </row>
    <row r="7185" spans="6:10" x14ac:dyDescent="0.25">
      <c r="F7185"/>
      <c r="J7185"/>
    </row>
    <row r="7186" spans="6:10" x14ac:dyDescent="0.25">
      <c r="F7186"/>
      <c r="J7186"/>
    </row>
    <row r="7187" spans="6:10" x14ac:dyDescent="0.25">
      <c r="F7187"/>
      <c r="J7187"/>
    </row>
    <row r="7188" spans="6:10" x14ac:dyDescent="0.25">
      <c r="F7188"/>
      <c r="J7188"/>
    </row>
    <row r="7189" spans="6:10" x14ac:dyDescent="0.25">
      <c r="F7189"/>
      <c r="J7189"/>
    </row>
    <row r="7190" spans="6:10" x14ac:dyDescent="0.25">
      <c r="F7190"/>
      <c r="J7190"/>
    </row>
    <row r="7191" spans="6:10" x14ac:dyDescent="0.25">
      <c r="F7191"/>
      <c r="J7191"/>
    </row>
    <row r="7192" spans="6:10" x14ac:dyDescent="0.25">
      <c r="F7192"/>
      <c r="J7192"/>
    </row>
    <row r="7193" spans="6:10" x14ac:dyDescent="0.25">
      <c r="F7193"/>
      <c r="J7193"/>
    </row>
    <row r="7194" spans="6:10" x14ac:dyDescent="0.25">
      <c r="F7194"/>
      <c r="J7194"/>
    </row>
    <row r="7195" spans="6:10" x14ac:dyDescent="0.25">
      <c r="F7195"/>
      <c r="J7195"/>
    </row>
    <row r="7196" spans="6:10" x14ac:dyDescent="0.25">
      <c r="F7196"/>
      <c r="J7196"/>
    </row>
    <row r="7197" spans="6:10" x14ac:dyDescent="0.25">
      <c r="F7197"/>
      <c r="J7197"/>
    </row>
    <row r="7198" spans="6:10" x14ac:dyDescent="0.25">
      <c r="F7198"/>
      <c r="J7198"/>
    </row>
    <row r="7199" spans="6:10" x14ac:dyDescent="0.25">
      <c r="F7199"/>
      <c r="J7199"/>
    </row>
    <row r="7200" spans="6:10" x14ac:dyDescent="0.25">
      <c r="F7200"/>
      <c r="J7200"/>
    </row>
    <row r="7201" spans="6:10" x14ac:dyDescent="0.25">
      <c r="F7201"/>
      <c r="J7201"/>
    </row>
    <row r="7202" spans="6:10" x14ac:dyDescent="0.25">
      <c r="F7202"/>
      <c r="J7202"/>
    </row>
    <row r="7203" spans="6:10" x14ac:dyDescent="0.25">
      <c r="F7203"/>
      <c r="J7203"/>
    </row>
    <row r="7204" spans="6:10" x14ac:dyDescent="0.25">
      <c r="F7204"/>
      <c r="J7204"/>
    </row>
    <row r="7205" spans="6:10" x14ac:dyDescent="0.25">
      <c r="F7205"/>
      <c r="J7205"/>
    </row>
    <row r="7206" spans="6:10" x14ac:dyDescent="0.25">
      <c r="F7206"/>
      <c r="J7206"/>
    </row>
    <row r="7207" spans="6:10" x14ac:dyDescent="0.25">
      <c r="F7207"/>
      <c r="J7207"/>
    </row>
    <row r="7208" spans="6:10" x14ac:dyDescent="0.25">
      <c r="F7208"/>
      <c r="J7208"/>
    </row>
    <row r="7209" spans="6:10" x14ac:dyDescent="0.25">
      <c r="F7209"/>
      <c r="J7209"/>
    </row>
    <row r="7210" spans="6:10" x14ac:dyDescent="0.25">
      <c r="F7210"/>
      <c r="J7210"/>
    </row>
    <row r="7211" spans="6:10" x14ac:dyDescent="0.25">
      <c r="F7211"/>
      <c r="J7211"/>
    </row>
    <row r="7212" spans="6:10" x14ac:dyDescent="0.25">
      <c r="F7212"/>
      <c r="J7212"/>
    </row>
    <row r="7213" spans="6:10" x14ac:dyDescent="0.25">
      <c r="F7213"/>
      <c r="J7213"/>
    </row>
    <row r="7214" spans="6:10" x14ac:dyDescent="0.25">
      <c r="F7214"/>
      <c r="J7214"/>
    </row>
    <row r="7215" spans="6:10" x14ac:dyDescent="0.25">
      <c r="F7215"/>
      <c r="J7215"/>
    </row>
    <row r="7216" spans="6:10" x14ac:dyDescent="0.25">
      <c r="F7216"/>
      <c r="J7216"/>
    </row>
    <row r="7217" spans="6:10" x14ac:dyDescent="0.25">
      <c r="F7217"/>
      <c r="J7217"/>
    </row>
    <row r="7218" spans="6:10" x14ac:dyDescent="0.25">
      <c r="F7218"/>
      <c r="J7218"/>
    </row>
    <row r="7219" spans="6:10" x14ac:dyDescent="0.25">
      <c r="F7219"/>
      <c r="J7219"/>
    </row>
    <row r="7220" spans="6:10" x14ac:dyDescent="0.25">
      <c r="F7220"/>
      <c r="J7220"/>
    </row>
    <row r="7221" spans="6:10" x14ac:dyDescent="0.25">
      <c r="F7221"/>
      <c r="J7221"/>
    </row>
    <row r="7222" spans="6:10" x14ac:dyDescent="0.25">
      <c r="F7222"/>
      <c r="J7222"/>
    </row>
    <row r="7223" spans="6:10" x14ac:dyDescent="0.25">
      <c r="F7223"/>
      <c r="J7223"/>
    </row>
    <row r="7224" spans="6:10" x14ac:dyDescent="0.25">
      <c r="F7224"/>
      <c r="J7224"/>
    </row>
    <row r="7225" spans="6:10" x14ac:dyDescent="0.25">
      <c r="F7225"/>
      <c r="J7225"/>
    </row>
    <row r="7226" spans="6:10" x14ac:dyDescent="0.25">
      <c r="F7226"/>
      <c r="J7226"/>
    </row>
    <row r="7227" spans="6:10" x14ac:dyDescent="0.25">
      <c r="F7227"/>
      <c r="J7227"/>
    </row>
    <row r="7228" spans="6:10" x14ac:dyDescent="0.25">
      <c r="F7228"/>
      <c r="J7228"/>
    </row>
    <row r="7229" spans="6:10" x14ac:dyDescent="0.25">
      <c r="F7229"/>
      <c r="J7229"/>
    </row>
    <row r="7230" spans="6:10" x14ac:dyDescent="0.25">
      <c r="F7230"/>
      <c r="J7230"/>
    </row>
    <row r="7231" spans="6:10" x14ac:dyDescent="0.25">
      <c r="F7231"/>
      <c r="J7231"/>
    </row>
    <row r="7232" spans="6:10" x14ac:dyDescent="0.25">
      <c r="F7232"/>
      <c r="J7232"/>
    </row>
    <row r="7233" spans="6:10" x14ac:dyDescent="0.25">
      <c r="F7233"/>
      <c r="J7233"/>
    </row>
    <row r="7234" spans="6:10" x14ac:dyDescent="0.25">
      <c r="F7234"/>
      <c r="J7234"/>
    </row>
    <row r="7235" spans="6:10" x14ac:dyDescent="0.25">
      <c r="F7235"/>
      <c r="J7235"/>
    </row>
    <row r="7236" spans="6:10" x14ac:dyDescent="0.25">
      <c r="F7236"/>
      <c r="J7236"/>
    </row>
    <row r="7237" spans="6:10" x14ac:dyDescent="0.25">
      <c r="F7237"/>
      <c r="J7237"/>
    </row>
    <row r="7238" spans="6:10" x14ac:dyDescent="0.25">
      <c r="F7238"/>
      <c r="J7238"/>
    </row>
    <row r="7239" spans="6:10" x14ac:dyDescent="0.25">
      <c r="F7239"/>
      <c r="J7239"/>
    </row>
    <row r="7240" spans="6:10" x14ac:dyDescent="0.25">
      <c r="F7240"/>
      <c r="J7240"/>
    </row>
    <row r="7241" spans="6:10" x14ac:dyDescent="0.25">
      <c r="F7241"/>
      <c r="J7241"/>
    </row>
    <row r="7242" spans="6:10" x14ac:dyDescent="0.25">
      <c r="F7242"/>
      <c r="J7242"/>
    </row>
    <row r="7243" spans="6:10" x14ac:dyDescent="0.25">
      <c r="F7243"/>
      <c r="J7243"/>
    </row>
    <row r="7244" spans="6:10" x14ac:dyDescent="0.25">
      <c r="F7244"/>
      <c r="J7244"/>
    </row>
    <row r="7245" spans="6:10" x14ac:dyDescent="0.25">
      <c r="F7245"/>
      <c r="J7245"/>
    </row>
    <row r="7246" spans="6:10" x14ac:dyDescent="0.25">
      <c r="F7246"/>
      <c r="J7246"/>
    </row>
    <row r="7247" spans="6:10" x14ac:dyDescent="0.25">
      <c r="F7247"/>
      <c r="J7247"/>
    </row>
    <row r="7248" spans="6:10" x14ac:dyDescent="0.25">
      <c r="F7248"/>
      <c r="J7248"/>
    </row>
    <row r="7249" spans="6:10" x14ac:dyDescent="0.25">
      <c r="F7249"/>
      <c r="J7249"/>
    </row>
    <row r="7250" spans="6:10" x14ac:dyDescent="0.25">
      <c r="F7250"/>
      <c r="J7250"/>
    </row>
    <row r="7251" spans="6:10" x14ac:dyDescent="0.25">
      <c r="F7251"/>
      <c r="J7251"/>
    </row>
    <row r="7252" spans="6:10" x14ac:dyDescent="0.25">
      <c r="F7252"/>
      <c r="J7252"/>
    </row>
    <row r="7253" spans="6:10" x14ac:dyDescent="0.25">
      <c r="F7253"/>
      <c r="J7253"/>
    </row>
    <row r="7254" spans="6:10" x14ac:dyDescent="0.25">
      <c r="F7254"/>
      <c r="J7254"/>
    </row>
    <row r="7255" spans="6:10" x14ac:dyDescent="0.25">
      <c r="F7255"/>
      <c r="J7255"/>
    </row>
    <row r="7256" spans="6:10" x14ac:dyDescent="0.25">
      <c r="F7256"/>
      <c r="J7256"/>
    </row>
    <row r="7257" spans="6:10" x14ac:dyDescent="0.25">
      <c r="F7257"/>
      <c r="J7257"/>
    </row>
    <row r="7258" spans="6:10" x14ac:dyDescent="0.25">
      <c r="F7258"/>
      <c r="J7258"/>
    </row>
    <row r="7259" spans="6:10" x14ac:dyDescent="0.25">
      <c r="F7259"/>
      <c r="J7259"/>
    </row>
    <row r="7260" spans="6:10" x14ac:dyDescent="0.25">
      <c r="F7260"/>
      <c r="J7260"/>
    </row>
    <row r="7261" spans="6:10" x14ac:dyDescent="0.25">
      <c r="F7261"/>
      <c r="J7261"/>
    </row>
    <row r="7262" spans="6:10" x14ac:dyDescent="0.25">
      <c r="F7262"/>
      <c r="J7262"/>
    </row>
    <row r="7263" spans="6:10" x14ac:dyDescent="0.25">
      <c r="F7263"/>
      <c r="J7263"/>
    </row>
    <row r="7264" spans="6:10" x14ac:dyDescent="0.25">
      <c r="F7264"/>
      <c r="J7264"/>
    </row>
    <row r="7265" spans="6:10" x14ac:dyDescent="0.25">
      <c r="F7265"/>
      <c r="J7265"/>
    </row>
    <row r="7266" spans="6:10" x14ac:dyDescent="0.25">
      <c r="F7266"/>
      <c r="J7266"/>
    </row>
    <row r="7267" spans="6:10" x14ac:dyDescent="0.25">
      <c r="F7267"/>
      <c r="J7267"/>
    </row>
    <row r="7268" spans="6:10" x14ac:dyDescent="0.25">
      <c r="F7268"/>
      <c r="J7268"/>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0EABB-2DCE-4693-9103-1E7FE20CE679}">
  <dimension ref="A1:Q2362"/>
  <sheetViews>
    <sheetView topLeftCell="H594" zoomScaleNormal="100" workbookViewId="0">
      <selection activeCell="M4" sqref="M4"/>
    </sheetView>
  </sheetViews>
  <sheetFormatPr defaultRowHeight="15" x14ac:dyDescent="0.25"/>
  <cols>
    <col min="1" max="1" width="15" customWidth="1"/>
    <col min="2" max="2" width="24.5703125" bestFit="1" customWidth="1"/>
    <col min="3" max="3" width="8.28515625" customWidth="1"/>
    <col min="4" max="4" width="10.5703125" customWidth="1"/>
    <col min="5" max="5" width="14.7109375" customWidth="1"/>
    <col min="6" max="6" width="18.85546875" customWidth="1"/>
    <col min="7" max="7" width="17.140625" customWidth="1"/>
    <col min="8" max="8" width="28.28515625" customWidth="1"/>
    <col min="9" max="9" width="10.28515625" customWidth="1"/>
    <col min="10" max="10" width="16.140625" customWidth="1"/>
    <col min="11" max="11" width="18.28515625" customWidth="1"/>
    <col min="12" max="12" width="15.7109375" style="340" customWidth="1"/>
    <col min="13" max="13" width="10.5703125" style="339" bestFit="1" customWidth="1"/>
    <col min="14" max="14" width="15.140625" customWidth="1"/>
    <col min="15" max="16" width="10.85546875" customWidth="1"/>
    <col min="17" max="17" width="6.85546875" style="338" customWidth="1"/>
  </cols>
  <sheetData>
    <row r="1" spans="1:17" ht="15.75" x14ac:dyDescent="0.25">
      <c r="A1" s="348" t="s">
        <v>0</v>
      </c>
      <c r="B1" s="349" t="s">
        <v>5986</v>
      </c>
      <c r="C1" s="343" t="s">
        <v>2373</v>
      </c>
      <c r="D1" s="343" t="s">
        <v>2374</v>
      </c>
      <c r="E1" s="343" t="s">
        <v>2375</v>
      </c>
      <c r="F1" s="343" t="s">
        <v>2376</v>
      </c>
      <c r="G1" s="343" t="s">
        <v>2377</v>
      </c>
      <c r="H1" s="344" t="s">
        <v>2378</v>
      </c>
      <c r="I1" s="343" t="s">
        <v>2379</v>
      </c>
      <c r="J1" s="343" t="s">
        <v>9863</v>
      </c>
      <c r="K1" s="343" t="s">
        <v>6005</v>
      </c>
      <c r="L1" s="345" t="s">
        <v>9862</v>
      </c>
      <c r="M1" s="346" t="s">
        <v>5</v>
      </c>
      <c r="N1" s="344" t="s">
        <v>6</v>
      </c>
      <c r="O1" s="344" t="s">
        <v>7</v>
      </c>
      <c r="P1" s="344" t="s">
        <v>8</v>
      </c>
      <c r="Q1" s="347" t="s">
        <v>6000</v>
      </c>
    </row>
    <row r="2" spans="1:17" ht="15.75" x14ac:dyDescent="0.25">
      <c r="A2" s="342" t="s">
        <v>2343</v>
      </c>
      <c r="B2" t="s">
        <v>6316</v>
      </c>
      <c r="C2">
        <v>21.01</v>
      </c>
      <c r="D2">
        <v>7.37</v>
      </c>
      <c r="E2" t="s">
        <v>2380</v>
      </c>
      <c r="F2" t="s">
        <v>2380</v>
      </c>
      <c r="G2" t="s">
        <v>2380</v>
      </c>
      <c r="H2" s="341">
        <v>0</v>
      </c>
      <c r="I2" t="s">
        <v>2380</v>
      </c>
      <c r="J2" t="s">
        <v>6083</v>
      </c>
      <c r="K2" t="s">
        <v>6079</v>
      </c>
      <c r="L2" s="340" t="s">
        <v>9822</v>
      </c>
      <c r="M2" s="339">
        <v>11037.51</v>
      </c>
      <c r="N2" t="s">
        <v>12</v>
      </c>
      <c r="O2" t="s">
        <v>16</v>
      </c>
      <c r="P2" t="s">
        <v>23</v>
      </c>
      <c r="Q2" s="338">
        <v>33</v>
      </c>
    </row>
    <row r="3" spans="1:17" ht="15.75" x14ac:dyDescent="0.25">
      <c r="A3" s="342" t="s">
        <v>2335</v>
      </c>
      <c r="B3" t="s">
        <v>9809</v>
      </c>
      <c r="C3">
        <v>23.7</v>
      </c>
      <c r="D3">
        <v>10.45</v>
      </c>
      <c r="E3" t="s">
        <v>2380</v>
      </c>
      <c r="F3" t="s">
        <v>2380</v>
      </c>
      <c r="G3" t="s">
        <v>2380</v>
      </c>
      <c r="H3" s="341">
        <v>0</v>
      </c>
      <c r="I3" t="s">
        <v>2380</v>
      </c>
      <c r="J3" t="s">
        <v>6083</v>
      </c>
      <c r="K3" t="s">
        <v>6079</v>
      </c>
      <c r="L3" s="340" t="s">
        <v>9808</v>
      </c>
      <c r="M3" s="339">
        <v>10982.5</v>
      </c>
      <c r="N3" t="s">
        <v>12</v>
      </c>
      <c r="O3" t="s">
        <v>12</v>
      </c>
      <c r="P3" t="s">
        <v>13</v>
      </c>
      <c r="Q3" s="338">
        <v>57</v>
      </c>
    </row>
    <row r="4" spans="1:17" ht="15.75" x14ac:dyDescent="0.25">
      <c r="A4" s="342" t="s">
        <v>2334</v>
      </c>
      <c r="B4" t="s">
        <v>8156</v>
      </c>
      <c r="C4">
        <v>24.795000000000002</v>
      </c>
      <c r="D4">
        <v>4.07</v>
      </c>
      <c r="E4" t="s">
        <v>2381</v>
      </c>
      <c r="F4" t="s">
        <v>2380</v>
      </c>
      <c r="G4" t="s">
        <v>2382</v>
      </c>
      <c r="H4" s="341">
        <v>1</v>
      </c>
      <c r="I4" t="s">
        <v>2380</v>
      </c>
      <c r="J4" t="s">
        <v>6083</v>
      </c>
      <c r="K4" t="s">
        <v>6075</v>
      </c>
      <c r="L4" s="340" t="s">
        <v>9807</v>
      </c>
      <c r="M4" s="339">
        <v>10977.21</v>
      </c>
      <c r="N4" t="s">
        <v>12</v>
      </c>
      <c r="O4" t="s">
        <v>16</v>
      </c>
      <c r="P4" t="s">
        <v>13</v>
      </c>
      <c r="Q4" s="338">
        <v>49</v>
      </c>
    </row>
    <row r="5" spans="1:17" ht="15.75" x14ac:dyDescent="0.25">
      <c r="A5" s="342" t="s">
        <v>2322</v>
      </c>
      <c r="B5" t="s">
        <v>9793</v>
      </c>
      <c r="C5">
        <v>21.5</v>
      </c>
      <c r="D5">
        <v>9.77</v>
      </c>
      <c r="E5" t="s">
        <v>2381</v>
      </c>
      <c r="F5" t="s">
        <v>2380</v>
      </c>
      <c r="G5" t="s">
        <v>2380</v>
      </c>
      <c r="H5" s="341">
        <v>0</v>
      </c>
      <c r="I5" t="s">
        <v>2380</v>
      </c>
      <c r="J5" t="s">
        <v>6083</v>
      </c>
      <c r="K5" t="s">
        <v>6079</v>
      </c>
      <c r="L5" s="340" t="s">
        <v>9792</v>
      </c>
      <c r="M5" s="339">
        <v>10807.49</v>
      </c>
      <c r="N5" t="s">
        <v>12</v>
      </c>
      <c r="O5" t="s">
        <v>11</v>
      </c>
      <c r="P5" t="s">
        <v>13</v>
      </c>
      <c r="Q5" s="338">
        <v>55</v>
      </c>
    </row>
    <row r="6" spans="1:17" ht="15.75" x14ac:dyDescent="0.25">
      <c r="A6" s="342" t="s">
        <v>2311</v>
      </c>
      <c r="B6" t="s">
        <v>9779</v>
      </c>
      <c r="C6">
        <v>24.29</v>
      </c>
      <c r="D6">
        <v>9.0500000000000007</v>
      </c>
      <c r="E6" t="s">
        <v>2380</v>
      </c>
      <c r="F6" t="s">
        <v>2380</v>
      </c>
      <c r="G6" t="s">
        <v>2380</v>
      </c>
      <c r="H6" s="341">
        <v>0</v>
      </c>
      <c r="I6" t="s">
        <v>2380</v>
      </c>
      <c r="J6" t="s">
        <v>6083</v>
      </c>
      <c r="K6" t="s">
        <v>6079</v>
      </c>
      <c r="L6" s="340" t="s">
        <v>9778</v>
      </c>
      <c r="M6" s="339">
        <v>10713.64</v>
      </c>
      <c r="N6" t="s">
        <v>12</v>
      </c>
      <c r="O6" t="s">
        <v>12</v>
      </c>
      <c r="P6" t="s">
        <v>42</v>
      </c>
      <c r="Q6" s="338">
        <v>55</v>
      </c>
    </row>
    <row r="7" spans="1:17" ht="15.75" x14ac:dyDescent="0.25">
      <c r="A7" s="342" t="s">
        <v>2306</v>
      </c>
      <c r="B7" t="s">
        <v>6295</v>
      </c>
      <c r="C7">
        <v>24.35</v>
      </c>
      <c r="D7">
        <v>9.08</v>
      </c>
      <c r="E7" t="s">
        <v>2380</v>
      </c>
      <c r="F7" t="s">
        <v>2380</v>
      </c>
      <c r="G7" t="s">
        <v>2380</v>
      </c>
      <c r="H7" s="341">
        <v>0</v>
      </c>
      <c r="I7" t="s">
        <v>2380</v>
      </c>
      <c r="J7" t="s">
        <v>6083</v>
      </c>
      <c r="K7" t="s">
        <v>6079</v>
      </c>
      <c r="L7" s="340" t="s">
        <v>9773</v>
      </c>
      <c r="M7" s="339">
        <v>10690.11</v>
      </c>
      <c r="N7" t="s">
        <v>12</v>
      </c>
      <c r="O7" t="s">
        <v>11</v>
      </c>
      <c r="P7" t="s">
        <v>300</v>
      </c>
      <c r="Q7" s="338">
        <v>45</v>
      </c>
    </row>
    <row r="8" spans="1:17" ht="15.75" x14ac:dyDescent="0.25">
      <c r="A8" s="342" t="s">
        <v>2297</v>
      </c>
      <c r="B8" t="s">
        <v>9761</v>
      </c>
      <c r="C8">
        <v>22.1</v>
      </c>
      <c r="D8">
        <v>4.6500000000000004</v>
      </c>
      <c r="E8" t="s">
        <v>2381</v>
      </c>
      <c r="F8" t="s">
        <v>2380</v>
      </c>
      <c r="G8" t="s">
        <v>2380</v>
      </c>
      <c r="H8" s="341">
        <v>2</v>
      </c>
      <c r="I8" t="s">
        <v>2380</v>
      </c>
      <c r="J8" t="s">
        <v>6083</v>
      </c>
      <c r="K8" t="s">
        <v>6075</v>
      </c>
      <c r="L8" s="340" t="s">
        <v>9760</v>
      </c>
      <c r="M8" s="339">
        <v>10601.63</v>
      </c>
      <c r="N8" t="s">
        <v>12</v>
      </c>
      <c r="O8" t="s">
        <v>11</v>
      </c>
      <c r="P8" t="s">
        <v>23</v>
      </c>
      <c r="Q8" s="338">
        <v>55</v>
      </c>
    </row>
    <row r="9" spans="1:17" ht="15.75" x14ac:dyDescent="0.25">
      <c r="A9" s="342" t="s">
        <v>2285</v>
      </c>
      <c r="B9" t="s">
        <v>7435</v>
      </c>
      <c r="C9">
        <v>23.14</v>
      </c>
      <c r="D9">
        <v>4.1500000000000004</v>
      </c>
      <c r="E9" t="s">
        <v>2381</v>
      </c>
      <c r="F9" t="s">
        <v>2380</v>
      </c>
      <c r="G9" t="s">
        <v>2380</v>
      </c>
      <c r="H9" s="341">
        <v>1</v>
      </c>
      <c r="I9" t="s">
        <v>2380</v>
      </c>
      <c r="J9" t="s">
        <v>6083</v>
      </c>
      <c r="K9" t="s">
        <v>6075</v>
      </c>
      <c r="L9" s="340" t="s">
        <v>7555</v>
      </c>
      <c r="M9" s="339">
        <v>10493.95</v>
      </c>
      <c r="N9" t="s">
        <v>12</v>
      </c>
      <c r="O9" t="s">
        <v>16</v>
      </c>
      <c r="P9" t="s">
        <v>23</v>
      </c>
      <c r="Q9" s="338">
        <v>50</v>
      </c>
    </row>
    <row r="10" spans="1:17" ht="15.75" x14ac:dyDescent="0.25">
      <c r="A10" s="342" t="s">
        <v>2280</v>
      </c>
      <c r="B10" t="s">
        <v>6644</v>
      </c>
      <c r="C10">
        <v>24.035</v>
      </c>
      <c r="D10">
        <v>8.5</v>
      </c>
      <c r="E10" t="s">
        <v>2380</v>
      </c>
      <c r="F10" t="s">
        <v>2380</v>
      </c>
      <c r="G10" t="s">
        <v>2380</v>
      </c>
      <c r="H10" s="341">
        <v>0</v>
      </c>
      <c r="I10" t="s">
        <v>2380</v>
      </c>
      <c r="J10" t="s">
        <v>6083</v>
      </c>
      <c r="K10" t="s">
        <v>6079</v>
      </c>
      <c r="L10" s="340" t="s">
        <v>9737</v>
      </c>
      <c r="M10" s="339">
        <v>10455.14</v>
      </c>
      <c r="N10" t="s">
        <v>12</v>
      </c>
      <c r="O10" t="s">
        <v>11</v>
      </c>
      <c r="P10" t="s">
        <v>300</v>
      </c>
      <c r="Q10" s="338">
        <v>46</v>
      </c>
    </row>
    <row r="11" spans="1:17" ht="15.75" x14ac:dyDescent="0.25">
      <c r="A11" s="342" t="s">
        <v>2262</v>
      </c>
      <c r="B11" t="s">
        <v>9716</v>
      </c>
      <c r="C11">
        <v>21.2</v>
      </c>
      <c r="D11">
        <v>10.72</v>
      </c>
      <c r="E11" t="s">
        <v>2380</v>
      </c>
      <c r="F11" t="s">
        <v>2380</v>
      </c>
      <c r="G11" t="s">
        <v>2380</v>
      </c>
      <c r="H11" s="341">
        <v>0</v>
      </c>
      <c r="I11" t="s">
        <v>2380</v>
      </c>
      <c r="J11" t="s">
        <v>6083</v>
      </c>
      <c r="K11" t="s">
        <v>6079</v>
      </c>
      <c r="L11" s="340" t="s">
        <v>9715</v>
      </c>
      <c r="M11" s="339">
        <v>10345.93</v>
      </c>
      <c r="N11" t="s">
        <v>12</v>
      </c>
      <c r="O11" t="s">
        <v>11</v>
      </c>
      <c r="P11" t="s">
        <v>300</v>
      </c>
      <c r="Q11" s="338">
        <v>49</v>
      </c>
    </row>
    <row r="12" spans="1:17" ht="15.75" x14ac:dyDescent="0.25">
      <c r="A12" s="342" t="s">
        <v>2261</v>
      </c>
      <c r="B12" t="s">
        <v>9714</v>
      </c>
      <c r="C12">
        <v>23.96</v>
      </c>
      <c r="D12">
        <v>9.58</v>
      </c>
      <c r="E12" t="s">
        <v>2381</v>
      </c>
      <c r="F12" t="s">
        <v>2380</v>
      </c>
      <c r="G12" t="s">
        <v>2382</v>
      </c>
      <c r="H12" s="341">
        <v>1</v>
      </c>
      <c r="I12" t="s">
        <v>2380</v>
      </c>
      <c r="J12" t="s">
        <v>6083</v>
      </c>
      <c r="K12" t="s">
        <v>6079</v>
      </c>
      <c r="L12" s="340" t="s">
        <v>9713</v>
      </c>
      <c r="M12" s="339">
        <v>10338.93</v>
      </c>
      <c r="N12" t="s">
        <v>12</v>
      </c>
      <c r="O12" t="s">
        <v>16</v>
      </c>
      <c r="P12" t="s">
        <v>13</v>
      </c>
      <c r="Q12" s="338">
        <v>54</v>
      </c>
    </row>
    <row r="13" spans="1:17" ht="15.75" x14ac:dyDescent="0.25">
      <c r="A13" s="342" t="s">
        <v>2250</v>
      </c>
      <c r="B13" t="s">
        <v>9700</v>
      </c>
      <c r="C13">
        <v>23.18</v>
      </c>
      <c r="D13">
        <v>6.96</v>
      </c>
      <c r="E13" t="s">
        <v>2381</v>
      </c>
      <c r="F13" t="s">
        <v>2380</v>
      </c>
      <c r="G13" t="s">
        <v>2380</v>
      </c>
      <c r="H13" s="341">
        <v>2</v>
      </c>
      <c r="I13" t="s">
        <v>2380</v>
      </c>
      <c r="J13" t="s">
        <v>6083</v>
      </c>
      <c r="K13" t="s">
        <v>6079</v>
      </c>
      <c r="L13" s="340" t="s">
        <v>9699</v>
      </c>
      <c r="M13" s="339">
        <v>10269.459999999999</v>
      </c>
      <c r="N13" t="s">
        <v>12</v>
      </c>
      <c r="O13" t="s">
        <v>12</v>
      </c>
      <c r="P13" t="s">
        <v>23</v>
      </c>
      <c r="Q13" s="338">
        <v>49</v>
      </c>
    </row>
    <row r="14" spans="1:17" ht="15.75" x14ac:dyDescent="0.25">
      <c r="A14" s="342" t="s">
        <v>2246</v>
      </c>
      <c r="B14" t="s">
        <v>9694</v>
      </c>
      <c r="C14">
        <v>23.18</v>
      </c>
      <c r="D14">
        <v>10.56</v>
      </c>
      <c r="E14" t="s">
        <v>2380</v>
      </c>
      <c r="F14" t="s">
        <v>2380</v>
      </c>
      <c r="G14" t="s">
        <v>2380</v>
      </c>
      <c r="H14" s="341">
        <v>2</v>
      </c>
      <c r="I14" t="s">
        <v>2380</v>
      </c>
      <c r="J14" t="s">
        <v>6083</v>
      </c>
      <c r="K14" t="s">
        <v>6079</v>
      </c>
      <c r="L14" s="340" t="s">
        <v>6887</v>
      </c>
      <c r="M14" s="339">
        <v>10226.280000000001</v>
      </c>
      <c r="N14" t="s">
        <v>12</v>
      </c>
      <c r="O14" t="s">
        <v>12</v>
      </c>
      <c r="P14" t="s">
        <v>13</v>
      </c>
      <c r="Q14" s="338">
        <v>55</v>
      </c>
    </row>
    <row r="15" spans="1:17" ht="15.75" x14ac:dyDescent="0.25">
      <c r="A15" s="342" t="s">
        <v>2240</v>
      </c>
      <c r="B15" t="s">
        <v>7469</v>
      </c>
      <c r="C15">
        <v>23.54</v>
      </c>
      <c r="D15">
        <v>5.0999999999999996</v>
      </c>
      <c r="E15" t="s">
        <v>2380</v>
      </c>
      <c r="F15" t="s">
        <v>2380</v>
      </c>
      <c r="G15" t="s">
        <v>2380</v>
      </c>
      <c r="H15" s="341">
        <v>2</v>
      </c>
      <c r="I15" t="s">
        <v>2380</v>
      </c>
      <c r="J15" t="s">
        <v>6083</v>
      </c>
      <c r="K15" t="s">
        <v>6075</v>
      </c>
      <c r="L15" s="340" t="s">
        <v>9686</v>
      </c>
      <c r="M15" s="339">
        <v>10156.780000000001</v>
      </c>
      <c r="N15" t="s">
        <v>12</v>
      </c>
      <c r="O15" t="s">
        <v>11</v>
      </c>
      <c r="P15" t="s">
        <v>23</v>
      </c>
      <c r="Q15" s="338">
        <v>49</v>
      </c>
    </row>
    <row r="16" spans="1:17" ht="15.75" x14ac:dyDescent="0.25">
      <c r="A16" s="342" t="s">
        <v>2234</v>
      </c>
      <c r="B16" t="s">
        <v>6879</v>
      </c>
      <c r="C16">
        <v>21.4</v>
      </c>
      <c r="D16">
        <v>6.3</v>
      </c>
      <c r="E16" t="s">
        <v>2381</v>
      </c>
      <c r="F16" t="s">
        <v>2380</v>
      </c>
      <c r="G16" t="s">
        <v>2382</v>
      </c>
      <c r="H16" s="341">
        <v>1</v>
      </c>
      <c r="I16" t="s">
        <v>2380</v>
      </c>
      <c r="J16" t="s">
        <v>6083</v>
      </c>
      <c r="K16" t="s">
        <v>6077</v>
      </c>
      <c r="L16" s="340" t="s">
        <v>9676</v>
      </c>
      <c r="M16" s="339">
        <v>10107.219999999999</v>
      </c>
      <c r="N16" t="s">
        <v>12</v>
      </c>
      <c r="O16" t="s">
        <v>16</v>
      </c>
      <c r="P16" t="s">
        <v>13</v>
      </c>
      <c r="Q16" s="338">
        <v>50</v>
      </c>
    </row>
    <row r="17" spans="1:17" ht="15.75" x14ac:dyDescent="0.25">
      <c r="A17" s="342" t="s">
        <v>2227</v>
      </c>
      <c r="B17" t="s">
        <v>9668</v>
      </c>
      <c r="C17">
        <v>24</v>
      </c>
      <c r="D17">
        <v>4.01</v>
      </c>
      <c r="E17" t="s">
        <v>2381</v>
      </c>
      <c r="F17" t="s">
        <v>2380</v>
      </c>
      <c r="G17" t="s">
        <v>2380</v>
      </c>
      <c r="H17" s="341">
        <v>1</v>
      </c>
      <c r="I17" t="s">
        <v>2380</v>
      </c>
      <c r="J17" t="s">
        <v>6083</v>
      </c>
      <c r="K17" t="s">
        <v>6075</v>
      </c>
      <c r="L17" s="340" t="s">
        <v>9667</v>
      </c>
      <c r="M17" s="339">
        <v>10043.25</v>
      </c>
      <c r="N17" t="s">
        <v>12</v>
      </c>
      <c r="O17" t="s">
        <v>11</v>
      </c>
      <c r="P17" t="s">
        <v>247</v>
      </c>
      <c r="Q17" s="338">
        <v>48</v>
      </c>
    </row>
    <row r="18" spans="1:17" ht="15.75" x14ac:dyDescent="0.25">
      <c r="A18" s="342" t="s">
        <v>2222</v>
      </c>
      <c r="B18" t="s">
        <v>9659</v>
      </c>
      <c r="C18">
        <v>22.41</v>
      </c>
      <c r="D18">
        <v>8.68</v>
      </c>
      <c r="E18" t="s">
        <v>2380</v>
      </c>
      <c r="F18" t="s">
        <v>2380</v>
      </c>
      <c r="G18" t="s">
        <v>2380</v>
      </c>
      <c r="H18" s="341">
        <v>0</v>
      </c>
      <c r="I18" t="s">
        <v>2380</v>
      </c>
      <c r="J18" t="s">
        <v>6083</v>
      </c>
      <c r="K18" t="s">
        <v>6079</v>
      </c>
      <c r="L18" s="340" t="s">
        <v>6149</v>
      </c>
      <c r="M18" s="339">
        <v>9957.7199999999993</v>
      </c>
      <c r="N18" t="s">
        <v>11</v>
      </c>
      <c r="O18" t="s">
        <v>12</v>
      </c>
      <c r="P18" t="s">
        <v>170</v>
      </c>
      <c r="Q18" s="338">
        <v>51</v>
      </c>
    </row>
    <row r="19" spans="1:17" ht="15.75" x14ac:dyDescent="0.25">
      <c r="A19" s="342" t="s">
        <v>2211</v>
      </c>
      <c r="B19" t="s">
        <v>9649</v>
      </c>
      <c r="C19">
        <v>24.32</v>
      </c>
      <c r="D19">
        <v>6.15</v>
      </c>
      <c r="E19" t="s">
        <v>2381</v>
      </c>
      <c r="F19" t="s">
        <v>2380</v>
      </c>
      <c r="G19" t="s">
        <v>2382</v>
      </c>
      <c r="H19" s="341">
        <v>1</v>
      </c>
      <c r="I19" t="s">
        <v>2380</v>
      </c>
      <c r="J19" t="s">
        <v>6083</v>
      </c>
      <c r="K19" t="s">
        <v>6077</v>
      </c>
      <c r="L19" s="340" t="s">
        <v>9648</v>
      </c>
      <c r="M19" s="339">
        <v>9875.68</v>
      </c>
      <c r="N19" t="s">
        <v>11</v>
      </c>
      <c r="O19" t="s">
        <v>12</v>
      </c>
      <c r="P19" t="s">
        <v>247</v>
      </c>
      <c r="Q19" s="338">
        <v>51</v>
      </c>
    </row>
    <row r="20" spans="1:17" ht="15.75" x14ac:dyDescent="0.25">
      <c r="A20" s="342" t="s">
        <v>2209</v>
      </c>
      <c r="B20" t="s">
        <v>7186</v>
      </c>
      <c r="C20">
        <v>21.56</v>
      </c>
      <c r="D20">
        <v>10.56</v>
      </c>
      <c r="E20" t="s">
        <v>2380</v>
      </c>
      <c r="F20" t="s">
        <v>2380</v>
      </c>
      <c r="G20" t="s">
        <v>2380</v>
      </c>
      <c r="H20" s="341">
        <v>0</v>
      </c>
      <c r="I20" t="s">
        <v>2380</v>
      </c>
      <c r="J20" t="s">
        <v>6083</v>
      </c>
      <c r="K20" t="s">
        <v>6079</v>
      </c>
      <c r="L20" s="340" t="s">
        <v>9645</v>
      </c>
      <c r="M20" s="339">
        <v>39774.28</v>
      </c>
      <c r="N20" t="s">
        <v>16</v>
      </c>
      <c r="O20" t="s">
        <v>16</v>
      </c>
      <c r="P20" t="s">
        <v>276</v>
      </c>
      <c r="Q20" s="338">
        <v>35</v>
      </c>
    </row>
    <row r="21" spans="1:17" ht="15.75" x14ac:dyDescent="0.25">
      <c r="A21" s="342" t="s">
        <v>2202</v>
      </c>
      <c r="B21" t="s">
        <v>6316</v>
      </c>
      <c r="C21">
        <v>24.31</v>
      </c>
      <c r="D21">
        <v>6.37</v>
      </c>
      <c r="E21" t="s">
        <v>2380</v>
      </c>
      <c r="F21" t="s">
        <v>2380</v>
      </c>
      <c r="G21" t="s">
        <v>2380</v>
      </c>
      <c r="H21" s="341">
        <v>0</v>
      </c>
      <c r="I21" t="s">
        <v>2380</v>
      </c>
      <c r="J21" t="s">
        <v>6083</v>
      </c>
      <c r="K21" t="s">
        <v>6077</v>
      </c>
      <c r="L21" s="340" t="s">
        <v>9634</v>
      </c>
      <c r="M21" s="339">
        <v>9850.43</v>
      </c>
      <c r="N21" t="s">
        <v>12</v>
      </c>
      <c r="O21" t="s">
        <v>12</v>
      </c>
      <c r="P21" t="s">
        <v>42</v>
      </c>
      <c r="Q21" s="338">
        <v>54</v>
      </c>
    </row>
    <row r="22" spans="1:17" ht="15.75" x14ac:dyDescent="0.25">
      <c r="A22" s="342" t="s">
        <v>2199</v>
      </c>
      <c r="B22" t="s">
        <v>6888</v>
      </c>
      <c r="C22">
        <v>21.86</v>
      </c>
      <c r="D22">
        <v>10.95</v>
      </c>
      <c r="E22" t="s">
        <v>2380</v>
      </c>
      <c r="F22" t="s">
        <v>2380</v>
      </c>
      <c r="G22" t="s">
        <v>2380</v>
      </c>
      <c r="H22" s="341">
        <v>0</v>
      </c>
      <c r="I22" t="s">
        <v>2380</v>
      </c>
      <c r="J22" t="s">
        <v>6083</v>
      </c>
      <c r="K22" t="s">
        <v>6079</v>
      </c>
      <c r="L22" s="340" t="s">
        <v>9631</v>
      </c>
      <c r="M22" s="339">
        <v>9819.25</v>
      </c>
      <c r="N22" t="s">
        <v>11</v>
      </c>
      <c r="O22" t="s">
        <v>11</v>
      </c>
      <c r="P22" t="s">
        <v>300</v>
      </c>
      <c r="Q22" s="338">
        <v>50</v>
      </c>
    </row>
    <row r="23" spans="1:17" ht="15.75" x14ac:dyDescent="0.25">
      <c r="A23" s="342" t="s">
        <v>2190</v>
      </c>
      <c r="B23" t="s">
        <v>7439</v>
      </c>
      <c r="C23">
        <v>22.92</v>
      </c>
      <c r="D23">
        <v>5.87</v>
      </c>
      <c r="E23" t="s">
        <v>2381</v>
      </c>
      <c r="F23" t="s">
        <v>2380</v>
      </c>
      <c r="G23" t="s">
        <v>2380</v>
      </c>
      <c r="H23" s="341">
        <v>1</v>
      </c>
      <c r="I23" t="s">
        <v>2380</v>
      </c>
      <c r="J23" t="s">
        <v>6083</v>
      </c>
      <c r="K23" t="s">
        <v>6077</v>
      </c>
      <c r="L23" s="340" t="s">
        <v>9620</v>
      </c>
      <c r="M23" s="339">
        <v>9724.5300000000007</v>
      </c>
      <c r="N23" t="s">
        <v>12</v>
      </c>
      <c r="O23" t="s">
        <v>16</v>
      </c>
      <c r="P23" t="s">
        <v>42</v>
      </c>
      <c r="Q23" s="338">
        <v>52</v>
      </c>
    </row>
    <row r="24" spans="1:17" ht="15.75" x14ac:dyDescent="0.25">
      <c r="A24" s="342" t="s">
        <v>2189</v>
      </c>
      <c r="B24" t="s">
        <v>9619</v>
      </c>
      <c r="C24">
        <v>24.78</v>
      </c>
      <c r="D24">
        <v>4.24</v>
      </c>
      <c r="E24" t="s">
        <v>2381</v>
      </c>
      <c r="F24" t="s">
        <v>2380</v>
      </c>
      <c r="G24" t="s">
        <v>2380</v>
      </c>
      <c r="H24" s="341">
        <v>2</v>
      </c>
      <c r="I24" t="s">
        <v>2380</v>
      </c>
      <c r="J24" t="s">
        <v>6083</v>
      </c>
      <c r="K24" t="s">
        <v>6075</v>
      </c>
      <c r="L24" s="340" t="s">
        <v>9618</v>
      </c>
      <c r="M24" s="339">
        <v>9722.77</v>
      </c>
      <c r="N24" t="s">
        <v>12</v>
      </c>
      <c r="O24" t="s">
        <v>16</v>
      </c>
      <c r="P24" t="s">
        <v>168</v>
      </c>
      <c r="Q24" s="338">
        <v>52</v>
      </c>
    </row>
    <row r="25" spans="1:17" ht="15.75" x14ac:dyDescent="0.25">
      <c r="A25" s="342" t="s">
        <v>2175</v>
      </c>
      <c r="B25" t="s">
        <v>6615</v>
      </c>
      <c r="C25">
        <v>23.01</v>
      </c>
      <c r="D25">
        <v>6.04</v>
      </c>
      <c r="E25" t="s">
        <v>2381</v>
      </c>
      <c r="F25" t="s">
        <v>2380</v>
      </c>
      <c r="G25" t="s">
        <v>2380</v>
      </c>
      <c r="H25" s="341">
        <v>1</v>
      </c>
      <c r="I25" t="s">
        <v>2380</v>
      </c>
      <c r="J25" t="s">
        <v>6083</v>
      </c>
      <c r="K25" t="s">
        <v>6077</v>
      </c>
      <c r="L25" s="340" t="s">
        <v>9599</v>
      </c>
      <c r="M25" s="339">
        <v>9630.2999999999993</v>
      </c>
      <c r="N25" t="s">
        <v>11</v>
      </c>
      <c r="O25" t="s">
        <v>11</v>
      </c>
      <c r="P25" t="s">
        <v>300</v>
      </c>
      <c r="Q25" s="338">
        <v>43</v>
      </c>
    </row>
    <row r="26" spans="1:17" ht="15.75" x14ac:dyDescent="0.25">
      <c r="A26" s="342" t="s">
        <v>2172</v>
      </c>
      <c r="B26" t="s">
        <v>9082</v>
      </c>
      <c r="C26">
        <v>24.48</v>
      </c>
      <c r="D26">
        <v>4.37</v>
      </c>
      <c r="E26" t="s">
        <v>2381</v>
      </c>
      <c r="F26" t="s">
        <v>2380</v>
      </c>
      <c r="G26" t="s">
        <v>2380</v>
      </c>
      <c r="H26" s="341">
        <v>2</v>
      </c>
      <c r="I26" t="s">
        <v>2380</v>
      </c>
      <c r="J26" t="s">
        <v>6083</v>
      </c>
      <c r="K26" t="s">
        <v>6075</v>
      </c>
      <c r="L26" s="340" t="s">
        <v>7532</v>
      </c>
      <c r="M26" s="339">
        <v>9620.33</v>
      </c>
      <c r="N26" t="s">
        <v>12</v>
      </c>
      <c r="O26" t="s">
        <v>12</v>
      </c>
      <c r="P26" t="s">
        <v>23</v>
      </c>
      <c r="Q26" s="338">
        <v>47</v>
      </c>
    </row>
    <row r="27" spans="1:17" ht="15.75" x14ac:dyDescent="0.25">
      <c r="A27" s="342" t="s">
        <v>2170</v>
      </c>
      <c r="B27" t="s">
        <v>9593</v>
      </c>
      <c r="C27">
        <v>22.61</v>
      </c>
      <c r="D27">
        <v>9.6300000000000008</v>
      </c>
      <c r="E27" t="s">
        <v>2380</v>
      </c>
      <c r="F27" t="s">
        <v>2380</v>
      </c>
      <c r="G27" t="s">
        <v>2380</v>
      </c>
      <c r="H27" s="341">
        <v>2</v>
      </c>
      <c r="I27" t="s">
        <v>2380</v>
      </c>
      <c r="J27" t="s">
        <v>6083</v>
      </c>
      <c r="K27" t="s">
        <v>6079</v>
      </c>
      <c r="L27" s="340" t="s">
        <v>9592</v>
      </c>
      <c r="M27" s="339">
        <v>9617.66</v>
      </c>
      <c r="N27" t="s">
        <v>12</v>
      </c>
      <c r="O27" t="s">
        <v>12</v>
      </c>
      <c r="P27" t="s">
        <v>168</v>
      </c>
      <c r="Q27" s="338">
        <v>50</v>
      </c>
    </row>
    <row r="28" spans="1:17" ht="15.75" x14ac:dyDescent="0.25">
      <c r="A28" s="342" t="s">
        <v>2161</v>
      </c>
      <c r="B28" t="s">
        <v>9583</v>
      </c>
      <c r="C28">
        <v>24.795000000000002</v>
      </c>
      <c r="D28">
        <v>6.05</v>
      </c>
      <c r="E28" t="s">
        <v>2381</v>
      </c>
      <c r="F28" t="s">
        <v>2380</v>
      </c>
      <c r="G28" t="s">
        <v>2380</v>
      </c>
      <c r="H28" s="341">
        <v>0</v>
      </c>
      <c r="I28" t="s">
        <v>2380</v>
      </c>
      <c r="J28" t="s">
        <v>6083</v>
      </c>
      <c r="K28" t="s">
        <v>6077</v>
      </c>
      <c r="L28" s="340" t="s">
        <v>9582</v>
      </c>
      <c r="M28" s="339">
        <v>9541.7000000000007</v>
      </c>
      <c r="N28" t="s">
        <v>11</v>
      </c>
      <c r="O28" t="s">
        <v>16</v>
      </c>
      <c r="P28" t="s">
        <v>247</v>
      </c>
      <c r="Q28" s="338">
        <v>50</v>
      </c>
    </row>
    <row r="29" spans="1:17" ht="15.75" x14ac:dyDescent="0.25">
      <c r="A29" s="342" t="s">
        <v>2144</v>
      </c>
      <c r="B29" t="s">
        <v>9562</v>
      </c>
      <c r="C29">
        <v>22.42</v>
      </c>
      <c r="D29">
        <v>7.96</v>
      </c>
      <c r="E29" t="s">
        <v>2380</v>
      </c>
      <c r="F29" t="s">
        <v>2380</v>
      </c>
      <c r="G29" t="s">
        <v>2380</v>
      </c>
      <c r="H29" s="341">
        <v>0</v>
      </c>
      <c r="I29" t="s">
        <v>2380</v>
      </c>
      <c r="J29" t="s">
        <v>6083</v>
      </c>
      <c r="K29" t="s">
        <v>6079</v>
      </c>
      <c r="L29" s="340" t="s">
        <v>9525</v>
      </c>
      <c r="M29" s="339">
        <v>9386.16</v>
      </c>
      <c r="N29" t="s">
        <v>12</v>
      </c>
      <c r="O29" t="s">
        <v>11</v>
      </c>
      <c r="P29" t="s">
        <v>13</v>
      </c>
      <c r="Q29" s="338">
        <v>51</v>
      </c>
    </row>
    <row r="30" spans="1:17" ht="15.75" x14ac:dyDescent="0.25">
      <c r="A30" s="342" t="s">
        <v>2139</v>
      </c>
      <c r="B30" t="s">
        <v>9557</v>
      </c>
      <c r="C30">
        <v>21.02</v>
      </c>
      <c r="D30">
        <v>9.6199999999999992</v>
      </c>
      <c r="E30" t="s">
        <v>2381</v>
      </c>
      <c r="F30" t="s">
        <v>2380</v>
      </c>
      <c r="G30" t="s">
        <v>2382</v>
      </c>
      <c r="H30" s="341">
        <v>1</v>
      </c>
      <c r="I30" t="s">
        <v>2380</v>
      </c>
      <c r="J30" t="s">
        <v>6083</v>
      </c>
      <c r="K30" t="s">
        <v>6079</v>
      </c>
      <c r="L30" s="340" t="s">
        <v>9556</v>
      </c>
      <c r="M30" s="339">
        <v>9377.4500000000007</v>
      </c>
      <c r="N30" t="s">
        <v>11</v>
      </c>
      <c r="O30" t="s">
        <v>12</v>
      </c>
      <c r="P30" t="s">
        <v>13</v>
      </c>
      <c r="Q30" s="338">
        <v>53</v>
      </c>
    </row>
    <row r="31" spans="1:17" ht="15.75" x14ac:dyDescent="0.25">
      <c r="A31" s="342" t="s">
        <v>2129</v>
      </c>
      <c r="B31" t="s">
        <v>7394</v>
      </c>
      <c r="C31">
        <v>20.6</v>
      </c>
      <c r="D31">
        <v>7.62</v>
      </c>
      <c r="E31" t="s">
        <v>2380</v>
      </c>
      <c r="F31" t="s">
        <v>2380</v>
      </c>
      <c r="G31" t="s">
        <v>2380</v>
      </c>
      <c r="H31" s="341">
        <v>0</v>
      </c>
      <c r="I31" t="s">
        <v>2380</v>
      </c>
      <c r="J31" t="s">
        <v>6083</v>
      </c>
      <c r="K31" t="s">
        <v>6079</v>
      </c>
      <c r="L31" s="340" t="s">
        <v>9543</v>
      </c>
      <c r="M31" s="339">
        <v>9301.89</v>
      </c>
      <c r="N31" t="s">
        <v>11</v>
      </c>
      <c r="O31" t="s">
        <v>16</v>
      </c>
      <c r="P31" t="s">
        <v>23</v>
      </c>
      <c r="Q31" s="338">
        <v>46</v>
      </c>
    </row>
    <row r="32" spans="1:17" ht="15.75" x14ac:dyDescent="0.25">
      <c r="A32" s="342" t="s">
        <v>2122</v>
      </c>
      <c r="B32" t="s">
        <v>9535</v>
      </c>
      <c r="C32">
        <v>19.95</v>
      </c>
      <c r="D32">
        <v>6.24</v>
      </c>
      <c r="E32" t="s">
        <v>2381</v>
      </c>
      <c r="F32" t="s">
        <v>2380</v>
      </c>
      <c r="G32" t="s">
        <v>2380</v>
      </c>
      <c r="H32" s="341">
        <v>0</v>
      </c>
      <c r="I32" t="s">
        <v>2380</v>
      </c>
      <c r="J32" t="s">
        <v>6083</v>
      </c>
      <c r="K32" t="s">
        <v>6077</v>
      </c>
      <c r="L32" s="340" t="s">
        <v>9534</v>
      </c>
      <c r="M32" s="339">
        <v>9249.5</v>
      </c>
      <c r="N32" t="s">
        <v>11</v>
      </c>
      <c r="O32" t="s">
        <v>16</v>
      </c>
      <c r="P32" t="s">
        <v>23</v>
      </c>
      <c r="Q32" s="338">
        <v>48</v>
      </c>
    </row>
    <row r="33" spans="1:17" ht="15.75" x14ac:dyDescent="0.25">
      <c r="A33" s="342" t="s">
        <v>2121</v>
      </c>
      <c r="B33" t="s">
        <v>9533</v>
      </c>
      <c r="C33">
        <v>21.3</v>
      </c>
      <c r="D33">
        <v>10.42</v>
      </c>
      <c r="E33" t="s">
        <v>2380</v>
      </c>
      <c r="F33" t="s">
        <v>2380</v>
      </c>
      <c r="G33" t="s">
        <v>2380</v>
      </c>
      <c r="H33" s="341">
        <v>2</v>
      </c>
      <c r="I33" t="s">
        <v>2380</v>
      </c>
      <c r="J33" t="s">
        <v>6083</v>
      </c>
      <c r="K33" t="s">
        <v>6079</v>
      </c>
      <c r="L33" s="340" t="s">
        <v>9096</v>
      </c>
      <c r="M33" s="339">
        <v>9247.94</v>
      </c>
      <c r="N33" t="s">
        <v>11</v>
      </c>
      <c r="O33" t="s">
        <v>16</v>
      </c>
      <c r="P33" t="s">
        <v>300</v>
      </c>
      <c r="Q33" s="338">
        <v>42</v>
      </c>
    </row>
    <row r="34" spans="1:17" ht="15.75" x14ac:dyDescent="0.25">
      <c r="A34" s="342" t="s">
        <v>2119</v>
      </c>
      <c r="B34" t="s">
        <v>6795</v>
      </c>
      <c r="C34">
        <v>23.9</v>
      </c>
      <c r="D34">
        <v>7.67</v>
      </c>
      <c r="E34" t="s">
        <v>2381</v>
      </c>
      <c r="F34" t="s">
        <v>2380</v>
      </c>
      <c r="G34" t="s">
        <v>2380</v>
      </c>
      <c r="H34" s="341">
        <v>2</v>
      </c>
      <c r="I34" t="s">
        <v>2380</v>
      </c>
      <c r="J34" t="s">
        <v>6083</v>
      </c>
      <c r="K34" t="s">
        <v>6079</v>
      </c>
      <c r="L34" s="340" t="s">
        <v>9531</v>
      </c>
      <c r="M34" s="339">
        <v>39556.49</v>
      </c>
      <c r="N34" t="s">
        <v>16</v>
      </c>
      <c r="O34" t="s">
        <v>11</v>
      </c>
      <c r="P34" t="s">
        <v>164</v>
      </c>
      <c r="Q34" s="338">
        <v>44</v>
      </c>
    </row>
    <row r="35" spans="1:17" ht="15.75" x14ac:dyDescent="0.25">
      <c r="A35" s="342" t="s">
        <v>2112</v>
      </c>
      <c r="B35" t="s">
        <v>9016</v>
      </c>
      <c r="C35">
        <v>21.68</v>
      </c>
      <c r="D35">
        <v>8.1199999999999992</v>
      </c>
      <c r="E35" t="s">
        <v>2380</v>
      </c>
      <c r="F35" t="s">
        <v>2380</v>
      </c>
      <c r="G35" t="s">
        <v>2380</v>
      </c>
      <c r="H35" s="341">
        <v>0</v>
      </c>
      <c r="I35" t="s">
        <v>2380</v>
      </c>
      <c r="J35" t="s">
        <v>6083</v>
      </c>
      <c r="K35" t="s">
        <v>6079</v>
      </c>
      <c r="L35" s="340" t="s">
        <v>9523</v>
      </c>
      <c r="M35" s="339">
        <v>9159.51</v>
      </c>
      <c r="N35" t="s">
        <v>11</v>
      </c>
      <c r="O35" t="s">
        <v>11</v>
      </c>
      <c r="P35" t="s">
        <v>300</v>
      </c>
      <c r="Q35" s="338">
        <v>32</v>
      </c>
    </row>
    <row r="36" spans="1:17" ht="15.75" x14ac:dyDescent="0.25">
      <c r="A36" s="342" t="s">
        <v>2102</v>
      </c>
      <c r="B36" t="s">
        <v>9508</v>
      </c>
      <c r="C36">
        <v>24.225000000000001</v>
      </c>
      <c r="D36">
        <v>4.25</v>
      </c>
      <c r="E36" t="s">
        <v>2381</v>
      </c>
      <c r="F36" t="s">
        <v>2380</v>
      </c>
      <c r="G36" t="s">
        <v>2382</v>
      </c>
      <c r="H36" s="341">
        <v>1</v>
      </c>
      <c r="I36" t="s">
        <v>2380</v>
      </c>
      <c r="J36" t="s">
        <v>6083</v>
      </c>
      <c r="K36" t="s">
        <v>6075</v>
      </c>
      <c r="L36" s="340" t="s">
        <v>9507</v>
      </c>
      <c r="M36" s="339">
        <v>9010.2000000000007</v>
      </c>
      <c r="N36" t="s">
        <v>11</v>
      </c>
      <c r="O36" t="s">
        <v>12</v>
      </c>
      <c r="P36" t="s">
        <v>535</v>
      </c>
      <c r="Q36" s="338">
        <v>29</v>
      </c>
    </row>
    <row r="37" spans="1:17" ht="15.75" x14ac:dyDescent="0.25">
      <c r="A37" s="342" t="s">
        <v>2096</v>
      </c>
      <c r="B37" t="s">
        <v>6766</v>
      </c>
      <c r="C37">
        <v>23.25</v>
      </c>
      <c r="D37">
        <v>11.96</v>
      </c>
      <c r="E37" t="s">
        <v>2381</v>
      </c>
      <c r="F37" t="s">
        <v>2380</v>
      </c>
      <c r="G37" t="s">
        <v>2380</v>
      </c>
      <c r="H37" s="341">
        <v>0</v>
      </c>
      <c r="I37" t="s">
        <v>2380</v>
      </c>
      <c r="J37" t="s">
        <v>6083</v>
      </c>
      <c r="K37" t="s">
        <v>6079</v>
      </c>
      <c r="L37" s="340" t="s">
        <v>9500</v>
      </c>
      <c r="M37" s="339">
        <v>8965.7999999999993</v>
      </c>
      <c r="N37" t="s">
        <v>11</v>
      </c>
      <c r="O37" t="s">
        <v>12</v>
      </c>
      <c r="P37" t="s">
        <v>23</v>
      </c>
      <c r="Q37" s="338">
        <v>39</v>
      </c>
    </row>
    <row r="38" spans="1:17" ht="15.75" x14ac:dyDescent="0.25">
      <c r="A38" s="342" t="s">
        <v>2094</v>
      </c>
      <c r="B38" t="s">
        <v>9499</v>
      </c>
      <c r="C38">
        <v>21.85</v>
      </c>
      <c r="D38">
        <v>8.76</v>
      </c>
      <c r="E38" t="s">
        <v>2380</v>
      </c>
      <c r="F38" t="s">
        <v>2380</v>
      </c>
      <c r="G38" t="s">
        <v>2380</v>
      </c>
      <c r="H38" s="341">
        <v>0</v>
      </c>
      <c r="I38" t="s">
        <v>2380</v>
      </c>
      <c r="J38" t="s">
        <v>6083</v>
      </c>
      <c r="K38" t="s">
        <v>6079</v>
      </c>
      <c r="L38" s="340" t="s">
        <v>9498</v>
      </c>
      <c r="M38" s="339">
        <v>8954.99</v>
      </c>
      <c r="N38" t="s">
        <v>11</v>
      </c>
      <c r="O38" t="s">
        <v>12</v>
      </c>
      <c r="P38" t="s">
        <v>535</v>
      </c>
      <c r="Q38" s="338">
        <v>30</v>
      </c>
    </row>
    <row r="39" spans="1:17" ht="15.75" x14ac:dyDescent="0.25">
      <c r="A39" s="342" t="s">
        <v>2083</v>
      </c>
      <c r="B39" t="s">
        <v>9239</v>
      </c>
      <c r="C39">
        <v>21.03</v>
      </c>
      <c r="D39">
        <v>6.5</v>
      </c>
      <c r="E39" t="s">
        <v>2380</v>
      </c>
      <c r="F39" t="s">
        <v>2380</v>
      </c>
      <c r="G39" t="s">
        <v>2380</v>
      </c>
      <c r="H39" s="341">
        <v>0</v>
      </c>
      <c r="I39" t="s">
        <v>2380</v>
      </c>
      <c r="J39" t="s">
        <v>6083</v>
      </c>
      <c r="K39" t="s">
        <v>6079</v>
      </c>
      <c r="L39" s="340" t="s">
        <v>9482</v>
      </c>
      <c r="M39" s="339">
        <v>8827.2099999999991</v>
      </c>
      <c r="N39" t="s">
        <v>12</v>
      </c>
      <c r="O39" t="s">
        <v>16</v>
      </c>
      <c r="P39" t="s">
        <v>23</v>
      </c>
      <c r="Q39" s="338">
        <v>50</v>
      </c>
    </row>
    <row r="40" spans="1:17" ht="15.75" x14ac:dyDescent="0.25">
      <c r="A40" s="342" t="s">
        <v>2078</v>
      </c>
      <c r="B40" t="s">
        <v>9474</v>
      </c>
      <c r="C40">
        <v>23.94</v>
      </c>
      <c r="D40">
        <v>4.54</v>
      </c>
      <c r="E40" t="s">
        <v>2381</v>
      </c>
      <c r="F40" t="s">
        <v>2380</v>
      </c>
      <c r="G40" t="s">
        <v>2382</v>
      </c>
      <c r="H40" s="341">
        <v>1</v>
      </c>
      <c r="I40" t="s">
        <v>2380</v>
      </c>
      <c r="J40" t="s">
        <v>6083</v>
      </c>
      <c r="K40" t="s">
        <v>6075</v>
      </c>
      <c r="L40" s="340" t="s">
        <v>9473</v>
      </c>
      <c r="M40" s="339">
        <v>8821.8799999999992</v>
      </c>
      <c r="N40" t="s">
        <v>11</v>
      </c>
      <c r="O40" t="s">
        <v>12</v>
      </c>
      <c r="P40" t="s">
        <v>249</v>
      </c>
      <c r="Q40" s="338">
        <v>21</v>
      </c>
    </row>
    <row r="41" spans="1:17" ht="15.75" x14ac:dyDescent="0.25">
      <c r="A41" s="342" t="s">
        <v>2073</v>
      </c>
      <c r="B41" t="s">
        <v>9466</v>
      </c>
      <c r="C41">
        <v>22.515000000000001</v>
      </c>
      <c r="D41">
        <v>11.18</v>
      </c>
      <c r="E41" t="s">
        <v>2380</v>
      </c>
      <c r="F41" t="s">
        <v>2380</v>
      </c>
      <c r="G41" t="s">
        <v>2380</v>
      </c>
      <c r="H41" s="341">
        <v>2</v>
      </c>
      <c r="I41" t="s">
        <v>2380</v>
      </c>
      <c r="J41" t="s">
        <v>6083</v>
      </c>
      <c r="K41" t="s">
        <v>6079</v>
      </c>
      <c r="L41" s="340" t="s">
        <v>9465</v>
      </c>
      <c r="M41" s="339">
        <v>8765.25</v>
      </c>
      <c r="N41" t="s">
        <v>11</v>
      </c>
      <c r="O41" t="s">
        <v>12</v>
      </c>
      <c r="P41" t="s">
        <v>23</v>
      </c>
      <c r="Q41" s="338">
        <v>48</v>
      </c>
    </row>
    <row r="42" spans="1:17" ht="15.75" x14ac:dyDescent="0.25">
      <c r="A42" s="342" t="s">
        <v>2071</v>
      </c>
      <c r="B42" t="s">
        <v>7048</v>
      </c>
      <c r="C42">
        <v>23.66</v>
      </c>
      <c r="D42">
        <v>5.1100000000000003</v>
      </c>
      <c r="E42" t="s">
        <v>2381</v>
      </c>
      <c r="F42" t="s">
        <v>2380</v>
      </c>
      <c r="G42" t="s">
        <v>2382</v>
      </c>
      <c r="H42" s="341">
        <v>1</v>
      </c>
      <c r="I42" t="s">
        <v>2380</v>
      </c>
      <c r="J42" t="s">
        <v>6083</v>
      </c>
      <c r="K42" t="s">
        <v>6075</v>
      </c>
      <c r="L42" s="340" t="s">
        <v>9462</v>
      </c>
      <c r="M42" s="339">
        <v>8747.68</v>
      </c>
      <c r="N42" t="s">
        <v>11</v>
      </c>
      <c r="O42" t="s">
        <v>12</v>
      </c>
      <c r="P42" t="s">
        <v>42</v>
      </c>
      <c r="Q42" s="338">
        <v>23</v>
      </c>
    </row>
    <row r="43" spans="1:17" ht="15.75" x14ac:dyDescent="0.25">
      <c r="A43" s="342" t="s">
        <v>2069</v>
      </c>
      <c r="B43" t="s">
        <v>9460</v>
      </c>
      <c r="C43">
        <v>18.62</v>
      </c>
      <c r="D43">
        <v>10.24</v>
      </c>
      <c r="E43" t="s">
        <v>2380</v>
      </c>
      <c r="F43" t="s">
        <v>2380</v>
      </c>
      <c r="G43" t="s">
        <v>2380</v>
      </c>
      <c r="H43" s="341">
        <v>0</v>
      </c>
      <c r="I43" t="s">
        <v>2380</v>
      </c>
      <c r="J43" t="s">
        <v>6083</v>
      </c>
      <c r="K43" t="s">
        <v>6079</v>
      </c>
      <c r="L43" s="340" t="s">
        <v>9459</v>
      </c>
      <c r="M43" s="339">
        <v>8703.4599999999991</v>
      </c>
      <c r="N43" t="s">
        <v>12</v>
      </c>
      <c r="O43" t="s">
        <v>12</v>
      </c>
      <c r="P43" t="s">
        <v>42</v>
      </c>
      <c r="Q43" s="338">
        <v>49</v>
      </c>
    </row>
    <row r="44" spans="1:17" ht="15.75" x14ac:dyDescent="0.25">
      <c r="A44" s="342" t="s">
        <v>2068</v>
      </c>
      <c r="B44" t="s">
        <v>8780</v>
      </c>
      <c r="C44">
        <v>19.190000000000001</v>
      </c>
      <c r="D44">
        <v>7.71</v>
      </c>
      <c r="E44" t="s">
        <v>2381</v>
      </c>
      <c r="F44" t="s">
        <v>2380</v>
      </c>
      <c r="G44" t="s">
        <v>2380</v>
      </c>
      <c r="H44" s="341">
        <v>1</v>
      </c>
      <c r="I44" t="s">
        <v>2380</v>
      </c>
      <c r="J44" t="s">
        <v>6083</v>
      </c>
      <c r="K44" t="s">
        <v>6079</v>
      </c>
      <c r="L44" s="340" t="s">
        <v>9458</v>
      </c>
      <c r="M44" s="339">
        <v>8701.84</v>
      </c>
      <c r="N44" t="s">
        <v>11</v>
      </c>
      <c r="O44" t="s">
        <v>12</v>
      </c>
      <c r="P44" t="s">
        <v>300</v>
      </c>
      <c r="Q44" s="338">
        <v>42</v>
      </c>
    </row>
    <row r="45" spans="1:17" ht="15.75" x14ac:dyDescent="0.25">
      <c r="A45" s="342" t="s">
        <v>2065</v>
      </c>
      <c r="B45" t="s">
        <v>6754</v>
      </c>
      <c r="C45">
        <v>20.350000000000001</v>
      </c>
      <c r="D45">
        <v>4.16</v>
      </c>
      <c r="E45" t="s">
        <v>2380</v>
      </c>
      <c r="F45" t="s">
        <v>2380</v>
      </c>
      <c r="G45" t="s">
        <v>2380</v>
      </c>
      <c r="H45" s="341">
        <v>0</v>
      </c>
      <c r="I45" t="s">
        <v>2380</v>
      </c>
      <c r="J45" t="s">
        <v>6083</v>
      </c>
      <c r="K45" t="s">
        <v>6075</v>
      </c>
      <c r="L45" s="340" t="s">
        <v>9454</v>
      </c>
      <c r="M45" s="339">
        <v>8665.14</v>
      </c>
      <c r="N45" t="s">
        <v>11</v>
      </c>
      <c r="O45" t="s">
        <v>12</v>
      </c>
      <c r="P45" t="s">
        <v>13</v>
      </c>
      <c r="Q45" s="338">
        <v>53</v>
      </c>
    </row>
    <row r="46" spans="1:17" ht="15.75" x14ac:dyDescent="0.25">
      <c r="A46" s="342" t="s">
        <v>2064</v>
      </c>
      <c r="B46" t="s">
        <v>9453</v>
      </c>
      <c r="C46">
        <v>24.035</v>
      </c>
      <c r="D46">
        <v>6.11</v>
      </c>
      <c r="E46" t="s">
        <v>2380</v>
      </c>
      <c r="F46" t="s">
        <v>2380</v>
      </c>
      <c r="G46" t="s">
        <v>2380</v>
      </c>
      <c r="H46" s="341">
        <v>0</v>
      </c>
      <c r="I46" t="s">
        <v>2380</v>
      </c>
      <c r="J46" t="s">
        <v>6083</v>
      </c>
      <c r="K46" t="s">
        <v>6077</v>
      </c>
      <c r="L46" s="340" t="s">
        <v>9452</v>
      </c>
      <c r="M46" s="339">
        <v>39221.120000000003</v>
      </c>
      <c r="N46" t="s">
        <v>11</v>
      </c>
      <c r="O46" t="s">
        <v>16</v>
      </c>
      <c r="P46" t="s">
        <v>42</v>
      </c>
      <c r="Q46" s="338">
        <v>60</v>
      </c>
    </row>
    <row r="47" spans="1:17" ht="15.75" x14ac:dyDescent="0.25">
      <c r="A47" s="342" t="s">
        <v>2063</v>
      </c>
      <c r="B47" t="s">
        <v>9451</v>
      </c>
      <c r="C47">
        <v>23.56</v>
      </c>
      <c r="D47">
        <v>5.97</v>
      </c>
      <c r="E47" t="s">
        <v>2380</v>
      </c>
      <c r="F47" t="s">
        <v>2380</v>
      </c>
      <c r="G47" t="s">
        <v>2380</v>
      </c>
      <c r="H47" s="341">
        <v>0</v>
      </c>
      <c r="I47" t="s">
        <v>2380</v>
      </c>
      <c r="J47" t="s">
        <v>6083</v>
      </c>
      <c r="K47" t="s">
        <v>6077</v>
      </c>
      <c r="L47" s="340" t="s">
        <v>9333</v>
      </c>
      <c r="M47" s="339">
        <v>8665.09</v>
      </c>
      <c r="N47" t="s">
        <v>12</v>
      </c>
      <c r="O47" t="s">
        <v>11</v>
      </c>
      <c r="P47" t="s">
        <v>23</v>
      </c>
      <c r="Q47" s="338">
        <v>57</v>
      </c>
    </row>
    <row r="48" spans="1:17" ht="15.75" x14ac:dyDescent="0.25">
      <c r="A48" s="342" t="s">
        <v>2060</v>
      </c>
      <c r="B48" t="s">
        <v>9448</v>
      </c>
      <c r="C48">
        <v>23.87</v>
      </c>
      <c r="D48">
        <v>4.7699999999999996</v>
      </c>
      <c r="E48" t="s">
        <v>2381</v>
      </c>
      <c r="F48" t="s">
        <v>2380</v>
      </c>
      <c r="G48" t="s">
        <v>2382</v>
      </c>
      <c r="H48" s="341">
        <v>1</v>
      </c>
      <c r="I48" t="s">
        <v>2380</v>
      </c>
      <c r="J48" t="s">
        <v>6083</v>
      </c>
      <c r="K48" t="s">
        <v>6075</v>
      </c>
      <c r="L48" s="340" t="s">
        <v>9447</v>
      </c>
      <c r="M48" s="339">
        <v>8606.2199999999993</v>
      </c>
      <c r="N48" t="s">
        <v>16</v>
      </c>
      <c r="O48" t="s">
        <v>11</v>
      </c>
      <c r="P48" t="s">
        <v>276</v>
      </c>
      <c r="Q48" s="338">
        <v>43</v>
      </c>
    </row>
    <row r="49" spans="1:17" ht="15.75" x14ac:dyDescent="0.25">
      <c r="A49" s="342" t="s">
        <v>2051</v>
      </c>
      <c r="B49" t="s">
        <v>9433</v>
      </c>
      <c r="C49">
        <v>23.6</v>
      </c>
      <c r="D49">
        <v>7.4</v>
      </c>
      <c r="E49" t="s">
        <v>2381</v>
      </c>
      <c r="F49" t="s">
        <v>2380</v>
      </c>
      <c r="G49" t="s">
        <v>2380</v>
      </c>
      <c r="H49" s="341">
        <v>1</v>
      </c>
      <c r="I49" t="s">
        <v>2380</v>
      </c>
      <c r="J49" t="s">
        <v>6083</v>
      </c>
      <c r="K49" t="s">
        <v>6079</v>
      </c>
      <c r="L49" s="340" t="s">
        <v>9432</v>
      </c>
      <c r="M49" s="339">
        <v>8572.0400000000009</v>
      </c>
      <c r="N49" t="s">
        <v>11</v>
      </c>
      <c r="O49" t="s">
        <v>11</v>
      </c>
      <c r="P49" t="s">
        <v>300</v>
      </c>
      <c r="Q49" s="338">
        <v>40</v>
      </c>
    </row>
    <row r="50" spans="1:17" ht="15.75" x14ac:dyDescent="0.25">
      <c r="A50" s="342" t="s">
        <v>2049</v>
      </c>
      <c r="B50" t="s">
        <v>9429</v>
      </c>
      <c r="C50">
        <v>24.32</v>
      </c>
      <c r="D50">
        <v>11.56</v>
      </c>
      <c r="E50" t="s">
        <v>2381</v>
      </c>
      <c r="F50" t="s">
        <v>2380</v>
      </c>
      <c r="G50" t="s">
        <v>2380</v>
      </c>
      <c r="H50" s="341">
        <v>1</v>
      </c>
      <c r="I50" t="s">
        <v>2380</v>
      </c>
      <c r="J50" t="s">
        <v>6083</v>
      </c>
      <c r="K50" t="s">
        <v>6079</v>
      </c>
      <c r="L50" s="340" t="s">
        <v>9428</v>
      </c>
      <c r="M50" s="339">
        <v>8567.25</v>
      </c>
      <c r="N50" t="s">
        <v>11</v>
      </c>
      <c r="O50" t="s">
        <v>16</v>
      </c>
      <c r="P50" t="s">
        <v>23</v>
      </c>
      <c r="Q50" s="338">
        <v>34</v>
      </c>
    </row>
    <row r="51" spans="1:17" ht="15.75" x14ac:dyDescent="0.25">
      <c r="A51" s="342" t="s">
        <v>2038</v>
      </c>
      <c r="B51" t="s">
        <v>9413</v>
      </c>
      <c r="C51">
        <v>20.75</v>
      </c>
      <c r="D51">
        <v>5.18</v>
      </c>
      <c r="E51" t="s">
        <v>2381</v>
      </c>
      <c r="F51" t="s">
        <v>2380</v>
      </c>
      <c r="G51" t="s">
        <v>2380</v>
      </c>
      <c r="H51" s="341">
        <v>2</v>
      </c>
      <c r="I51" t="s">
        <v>2380</v>
      </c>
      <c r="J51" t="s">
        <v>6083</v>
      </c>
      <c r="K51" t="s">
        <v>6075</v>
      </c>
      <c r="L51" s="340" t="s">
        <v>9412</v>
      </c>
      <c r="M51" s="339">
        <v>8516.83</v>
      </c>
      <c r="N51" t="s">
        <v>11</v>
      </c>
      <c r="O51" t="s">
        <v>16</v>
      </c>
      <c r="P51" t="s">
        <v>13</v>
      </c>
      <c r="Q51" s="338">
        <v>45</v>
      </c>
    </row>
    <row r="52" spans="1:17" ht="15.75" x14ac:dyDescent="0.25">
      <c r="A52" s="342" t="s">
        <v>2033</v>
      </c>
      <c r="B52" t="s">
        <v>7186</v>
      </c>
      <c r="C52">
        <v>18.84</v>
      </c>
      <c r="D52">
        <v>11.82</v>
      </c>
      <c r="E52" t="s">
        <v>2381</v>
      </c>
      <c r="F52" t="s">
        <v>2380</v>
      </c>
      <c r="G52" t="s">
        <v>2382</v>
      </c>
      <c r="H52" s="341">
        <v>1</v>
      </c>
      <c r="I52" t="s">
        <v>2380</v>
      </c>
      <c r="J52" t="s">
        <v>6083</v>
      </c>
      <c r="K52" t="s">
        <v>6079</v>
      </c>
      <c r="L52" s="340" t="s">
        <v>9405</v>
      </c>
      <c r="M52" s="339">
        <v>8450.82</v>
      </c>
      <c r="N52" t="s">
        <v>11</v>
      </c>
      <c r="O52" t="s">
        <v>11</v>
      </c>
      <c r="P52" t="s">
        <v>200</v>
      </c>
      <c r="Q52" s="338">
        <v>38</v>
      </c>
    </row>
    <row r="53" spans="1:17" ht="15.75" x14ac:dyDescent="0.25">
      <c r="A53" s="342" t="s">
        <v>2032</v>
      </c>
      <c r="B53" t="s">
        <v>9404</v>
      </c>
      <c r="C53">
        <v>19.57</v>
      </c>
      <c r="D53">
        <v>7.41</v>
      </c>
      <c r="E53" t="s">
        <v>2381</v>
      </c>
      <c r="F53" t="s">
        <v>2380</v>
      </c>
      <c r="G53" t="s">
        <v>2380</v>
      </c>
      <c r="H53" s="341">
        <v>1</v>
      </c>
      <c r="I53" t="s">
        <v>2380</v>
      </c>
      <c r="J53" t="s">
        <v>6083</v>
      </c>
      <c r="K53" t="s">
        <v>6079</v>
      </c>
      <c r="L53" s="340" t="s">
        <v>9403</v>
      </c>
      <c r="M53" s="339">
        <v>8448.66</v>
      </c>
      <c r="N53" t="s">
        <v>12</v>
      </c>
      <c r="O53" t="s">
        <v>16</v>
      </c>
      <c r="P53" t="s">
        <v>13</v>
      </c>
      <c r="Q53" s="338">
        <v>56</v>
      </c>
    </row>
    <row r="54" spans="1:17" ht="15.75" x14ac:dyDescent="0.25">
      <c r="A54" s="342" t="s">
        <v>2029</v>
      </c>
      <c r="B54" t="s">
        <v>6324</v>
      </c>
      <c r="C54">
        <v>24.78</v>
      </c>
      <c r="D54">
        <v>9.85</v>
      </c>
      <c r="E54" t="s">
        <v>2380</v>
      </c>
      <c r="F54" t="s">
        <v>2380</v>
      </c>
      <c r="G54" t="s">
        <v>2380</v>
      </c>
      <c r="H54" s="341">
        <v>0</v>
      </c>
      <c r="I54" t="s">
        <v>2380</v>
      </c>
      <c r="J54" t="s">
        <v>6083</v>
      </c>
      <c r="K54" t="s">
        <v>6079</v>
      </c>
      <c r="L54" s="340" t="s">
        <v>9400</v>
      </c>
      <c r="M54" s="339">
        <v>8444.4699999999993</v>
      </c>
      <c r="N54" t="s">
        <v>12</v>
      </c>
      <c r="O54" t="s">
        <v>16</v>
      </c>
      <c r="P54" t="s">
        <v>42</v>
      </c>
      <c r="Q54" s="338">
        <v>50</v>
      </c>
    </row>
    <row r="55" spans="1:17" ht="15.75" x14ac:dyDescent="0.25">
      <c r="A55" s="342" t="s">
        <v>2028</v>
      </c>
      <c r="B55" t="s">
        <v>8103</v>
      </c>
      <c r="C55">
        <v>24.77</v>
      </c>
      <c r="D55">
        <v>7.59</v>
      </c>
      <c r="E55" t="s">
        <v>2380</v>
      </c>
      <c r="F55" t="s">
        <v>2380</v>
      </c>
      <c r="G55" t="s">
        <v>2380</v>
      </c>
      <c r="H55" s="341">
        <v>0</v>
      </c>
      <c r="I55" t="s">
        <v>2380</v>
      </c>
      <c r="J55" t="s">
        <v>6083</v>
      </c>
      <c r="K55" t="s">
        <v>6079</v>
      </c>
      <c r="L55" s="340" t="s">
        <v>9399</v>
      </c>
      <c r="M55" s="339">
        <v>8442.67</v>
      </c>
      <c r="N55" t="s">
        <v>11</v>
      </c>
      <c r="O55" t="s">
        <v>12</v>
      </c>
      <c r="P55" t="s">
        <v>13</v>
      </c>
      <c r="Q55" s="338">
        <v>50</v>
      </c>
    </row>
    <row r="56" spans="1:17" ht="15.75" x14ac:dyDescent="0.25">
      <c r="A56" s="342" t="s">
        <v>2019</v>
      </c>
      <c r="B56" t="s">
        <v>7102</v>
      </c>
      <c r="C56">
        <v>22.135000000000002</v>
      </c>
      <c r="D56">
        <v>8.17</v>
      </c>
      <c r="E56" t="s">
        <v>2380</v>
      </c>
      <c r="F56" t="s">
        <v>2380</v>
      </c>
      <c r="G56" t="s">
        <v>2380</v>
      </c>
      <c r="H56" s="341">
        <v>0</v>
      </c>
      <c r="I56" t="s">
        <v>2380</v>
      </c>
      <c r="J56" t="s">
        <v>6083</v>
      </c>
      <c r="K56" t="s">
        <v>6079</v>
      </c>
      <c r="L56" s="340" t="s">
        <v>9388</v>
      </c>
      <c r="M56" s="339">
        <v>38947.43</v>
      </c>
      <c r="N56" t="s">
        <v>11</v>
      </c>
      <c r="O56" t="s">
        <v>12</v>
      </c>
      <c r="P56" t="s">
        <v>42</v>
      </c>
      <c r="Q56" s="338">
        <v>42</v>
      </c>
    </row>
    <row r="57" spans="1:17" ht="15.75" x14ac:dyDescent="0.25">
      <c r="A57" s="342" t="s">
        <v>2013</v>
      </c>
      <c r="B57" t="s">
        <v>6594</v>
      </c>
      <c r="C57">
        <v>22.8</v>
      </c>
      <c r="D57">
        <v>6.98</v>
      </c>
      <c r="E57" t="s">
        <v>2380</v>
      </c>
      <c r="F57" t="s">
        <v>2380</v>
      </c>
      <c r="G57" t="s">
        <v>2380</v>
      </c>
      <c r="H57" s="341">
        <v>0</v>
      </c>
      <c r="I57" t="s">
        <v>2380</v>
      </c>
      <c r="J57" t="s">
        <v>6083</v>
      </c>
      <c r="K57" t="s">
        <v>6079</v>
      </c>
      <c r="L57" s="340" t="s">
        <v>9381</v>
      </c>
      <c r="M57" s="339">
        <v>8302.5400000000009</v>
      </c>
      <c r="N57" t="s">
        <v>12</v>
      </c>
      <c r="O57" t="s">
        <v>12</v>
      </c>
      <c r="P57" t="s">
        <v>168</v>
      </c>
      <c r="Q57" s="338">
        <v>44</v>
      </c>
    </row>
    <row r="58" spans="1:17" ht="15.75" x14ac:dyDescent="0.25">
      <c r="A58" s="342" t="s">
        <v>2012</v>
      </c>
      <c r="B58" t="s">
        <v>7829</v>
      </c>
      <c r="C58">
        <v>19.09</v>
      </c>
      <c r="D58">
        <v>4</v>
      </c>
      <c r="E58" t="s">
        <v>2381</v>
      </c>
      <c r="F58" t="s">
        <v>2380</v>
      </c>
      <c r="G58" t="s">
        <v>2380</v>
      </c>
      <c r="H58" s="341">
        <v>1</v>
      </c>
      <c r="I58" t="s">
        <v>2380</v>
      </c>
      <c r="J58" t="s">
        <v>6083</v>
      </c>
      <c r="K58" t="s">
        <v>6075</v>
      </c>
      <c r="L58" s="340" t="s">
        <v>9380</v>
      </c>
      <c r="M58" s="339">
        <v>8283.68</v>
      </c>
      <c r="N58" t="s">
        <v>11</v>
      </c>
      <c r="O58" t="s">
        <v>12</v>
      </c>
      <c r="P58" t="s">
        <v>13</v>
      </c>
      <c r="Q58" s="338">
        <v>49</v>
      </c>
    </row>
    <row r="59" spans="1:17" ht="15.75" x14ac:dyDescent="0.25">
      <c r="A59" s="342" t="s">
        <v>2011</v>
      </c>
      <c r="B59" t="s">
        <v>9379</v>
      </c>
      <c r="C59">
        <v>23.37</v>
      </c>
      <c r="D59">
        <v>4.2300000000000004</v>
      </c>
      <c r="E59" t="s">
        <v>2380</v>
      </c>
      <c r="F59" t="s">
        <v>2380</v>
      </c>
      <c r="G59" t="s">
        <v>2380</v>
      </c>
      <c r="H59" s="341">
        <v>0</v>
      </c>
      <c r="I59" t="s">
        <v>2380</v>
      </c>
      <c r="J59" t="s">
        <v>6083</v>
      </c>
      <c r="K59" t="s">
        <v>6075</v>
      </c>
      <c r="L59" s="340" t="s">
        <v>9378</v>
      </c>
      <c r="M59" s="339">
        <v>8280.6200000000008</v>
      </c>
      <c r="N59" t="s">
        <v>11</v>
      </c>
      <c r="O59" t="s">
        <v>11</v>
      </c>
      <c r="P59" t="s">
        <v>13</v>
      </c>
      <c r="Q59" s="338">
        <v>48</v>
      </c>
    </row>
    <row r="60" spans="1:17" ht="15.75" x14ac:dyDescent="0.25">
      <c r="A60" s="342" t="s">
        <v>2006</v>
      </c>
      <c r="B60" t="s">
        <v>9371</v>
      </c>
      <c r="C60">
        <v>23.98</v>
      </c>
      <c r="D60">
        <v>9.89</v>
      </c>
      <c r="E60" t="s">
        <v>2380</v>
      </c>
      <c r="F60" t="s">
        <v>2380</v>
      </c>
      <c r="G60" t="s">
        <v>2380</v>
      </c>
      <c r="H60" s="341">
        <v>0</v>
      </c>
      <c r="I60" t="s">
        <v>2380</v>
      </c>
      <c r="J60" t="s">
        <v>6083</v>
      </c>
      <c r="K60" t="s">
        <v>6079</v>
      </c>
      <c r="L60" s="340" t="s">
        <v>9370</v>
      </c>
      <c r="M60" s="339">
        <v>8268</v>
      </c>
      <c r="N60" t="s">
        <v>12</v>
      </c>
      <c r="O60" t="s">
        <v>12</v>
      </c>
      <c r="P60" t="s">
        <v>13</v>
      </c>
      <c r="Q60" s="338">
        <v>58</v>
      </c>
    </row>
    <row r="61" spans="1:17" ht="15.75" x14ac:dyDescent="0.25">
      <c r="A61" s="342" t="s">
        <v>1993</v>
      </c>
      <c r="B61" t="s">
        <v>7143</v>
      </c>
      <c r="C61">
        <v>18.829999999999998</v>
      </c>
      <c r="D61">
        <v>10.08</v>
      </c>
      <c r="E61" t="s">
        <v>2381</v>
      </c>
      <c r="F61" t="s">
        <v>2380</v>
      </c>
      <c r="G61" t="s">
        <v>2380</v>
      </c>
      <c r="H61" s="341">
        <v>0</v>
      </c>
      <c r="I61" t="s">
        <v>2380</v>
      </c>
      <c r="J61" t="s">
        <v>6083</v>
      </c>
      <c r="K61" t="s">
        <v>6079</v>
      </c>
      <c r="L61" s="340" t="s">
        <v>9351</v>
      </c>
      <c r="M61" s="339">
        <v>8157.92</v>
      </c>
      <c r="N61" t="s">
        <v>11</v>
      </c>
      <c r="O61" t="s">
        <v>12</v>
      </c>
      <c r="P61" t="s">
        <v>200</v>
      </c>
      <c r="Q61" s="338">
        <v>32</v>
      </c>
    </row>
    <row r="62" spans="1:17" ht="15.75" x14ac:dyDescent="0.25">
      <c r="A62" s="342" t="s">
        <v>1987</v>
      </c>
      <c r="B62" t="s">
        <v>9343</v>
      </c>
      <c r="C62">
        <v>18.66</v>
      </c>
      <c r="D62">
        <v>11.35</v>
      </c>
      <c r="E62" t="s">
        <v>2380</v>
      </c>
      <c r="F62" t="s">
        <v>2380</v>
      </c>
      <c r="G62" t="s">
        <v>2380</v>
      </c>
      <c r="H62" s="341">
        <v>0</v>
      </c>
      <c r="I62" t="s">
        <v>2380</v>
      </c>
      <c r="J62" t="s">
        <v>6083</v>
      </c>
      <c r="K62" t="s">
        <v>6079</v>
      </c>
      <c r="L62" s="340" t="s">
        <v>9342</v>
      </c>
      <c r="M62" s="339">
        <v>8091.3</v>
      </c>
      <c r="N62" t="s">
        <v>12</v>
      </c>
      <c r="O62" t="s">
        <v>16</v>
      </c>
      <c r="P62" t="s">
        <v>23</v>
      </c>
      <c r="Q62" s="338">
        <v>55</v>
      </c>
    </row>
    <row r="63" spans="1:17" ht="15.75" x14ac:dyDescent="0.25">
      <c r="A63" s="342" t="s">
        <v>1985</v>
      </c>
      <c r="B63" t="s">
        <v>8359</v>
      </c>
      <c r="C63">
        <v>18.87</v>
      </c>
      <c r="D63">
        <v>8.06</v>
      </c>
      <c r="E63" t="s">
        <v>2380</v>
      </c>
      <c r="F63" t="s">
        <v>2380</v>
      </c>
      <c r="G63" t="s">
        <v>2380</v>
      </c>
      <c r="H63" s="341">
        <v>0</v>
      </c>
      <c r="I63" t="s">
        <v>2380</v>
      </c>
      <c r="J63" t="s">
        <v>6083</v>
      </c>
      <c r="K63" t="s">
        <v>6079</v>
      </c>
      <c r="L63" s="340" t="s">
        <v>9339</v>
      </c>
      <c r="M63" s="339">
        <v>8083.92</v>
      </c>
      <c r="N63" t="s">
        <v>12</v>
      </c>
      <c r="O63" t="s">
        <v>12</v>
      </c>
      <c r="P63" t="s">
        <v>13</v>
      </c>
      <c r="Q63" s="338">
        <v>47</v>
      </c>
    </row>
    <row r="64" spans="1:17" ht="15.75" x14ac:dyDescent="0.25">
      <c r="A64" s="342" t="s">
        <v>1983</v>
      </c>
      <c r="B64" t="s">
        <v>9337</v>
      </c>
      <c r="C64">
        <v>22.64</v>
      </c>
      <c r="D64">
        <v>6.54</v>
      </c>
      <c r="E64" t="s">
        <v>2381</v>
      </c>
      <c r="F64" t="s">
        <v>2380</v>
      </c>
      <c r="G64" t="s">
        <v>2380</v>
      </c>
      <c r="H64" s="341">
        <v>2</v>
      </c>
      <c r="I64" t="s">
        <v>2380</v>
      </c>
      <c r="J64" t="s">
        <v>6083</v>
      </c>
      <c r="K64" t="s">
        <v>6079</v>
      </c>
      <c r="L64" s="340" t="s">
        <v>7234</v>
      </c>
      <c r="M64" s="339">
        <v>8081.26</v>
      </c>
      <c r="N64" t="s">
        <v>11</v>
      </c>
      <c r="O64" t="s">
        <v>11</v>
      </c>
      <c r="P64" t="s">
        <v>23</v>
      </c>
      <c r="Q64" s="338">
        <v>21</v>
      </c>
    </row>
    <row r="65" spans="1:17" ht="15.75" x14ac:dyDescent="0.25">
      <c r="A65" s="342" t="s">
        <v>1971</v>
      </c>
      <c r="B65" t="s">
        <v>7582</v>
      </c>
      <c r="C65">
        <v>23.274999999999999</v>
      </c>
      <c r="D65">
        <v>6.26</v>
      </c>
      <c r="E65" t="s">
        <v>2381</v>
      </c>
      <c r="F65" t="s">
        <v>2380</v>
      </c>
      <c r="G65" t="s">
        <v>2382</v>
      </c>
      <c r="H65" s="341">
        <v>1</v>
      </c>
      <c r="I65" t="s">
        <v>2380</v>
      </c>
      <c r="J65" t="s">
        <v>6083</v>
      </c>
      <c r="K65" t="s">
        <v>6077</v>
      </c>
      <c r="L65" s="340" t="s">
        <v>9321</v>
      </c>
      <c r="M65" s="339">
        <v>8026.67</v>
      </c>
      <c r="N65" t="s">
        <v>11</v>
      </c>
      <c r="O65" t="s">
        <v>11</v>
      </c>
      <c r="P65" t="s">
        <v>23</v>
      </c>
      <c r="Q65" s="338">
        <v>46</v>
      </c>
    </row>
    <row r="66" spans="1:17" ht="15.75" x14ac:dyDescent="0.25">
      <c r="A66" s="342" t="s">
        <v>1969</v>
      </c>
      <c r="B66" t="s">
        <v>9320</v>
      </c>
      <c r="C66">
        <v>22.8</v>
      </c>
      <c r="D66">
        <v>4.29</v>
      </c>
      <c r="E66" t="s">
        <v>2381</v>
      </c>
      <c r="F66" t="s">
        <v>2380</v>
      </c>
      <c r="G66" t="s">
        <v>2382</v>
      </c>
      <c r="H66" s="341">
        <v>1</v>
      </c>
      <c r="I66" t="s">
        <v>2380</v>
      </c>
      <c r="J66" t="s">
        <v>6083</v>
      </c>
      <c r="K66" t="s">
        <v>6075</v>
      </c>
      <c r="L66" s="340" t="s">
        <v>9319</v>
      </c>
      <c r="M66" s="339">
        <v>8021.11</v>
      </c>
      <c r="N66" t="s">
        <v>11</v>
      </c>
      <c r="O66" t="s">
        <v>16</v>
      </c>
      <c r="P66" t="s">
        <v>23</v>
      </c>
      <c r="Q66" s="338">
        <v>33</v>
      </c>
    </row>
    <row r="67" spans="1:17" ht="15.75" x14ac:dyDescent="0.25">
      <c r="A67" s="342" t="s">
        <v>1968</v>
      </c>
      <c r="B67" t="s">
        <v>7908</v>
      </c>
      <c r="C67">
        <v>24.3</v>
      </c>
      <c r="D67">
        <v>5.43</v>
      </c>
      <c r="E67" t="s">
        <v>2380</v>
      </c>
      <c r="F67" t="s">
        <v>2380</v>
      </c>
      <c r="G67" t="s">
        <v>2380</v>
      </c>
      <c r="H67" s="341">
        <v>2</v>
      </c>
      <c r="I67" t="s">
        <v>2380</v>
      </c>
      <c r="J67" t="s">
        <v>6083</v>
      </c>
      <c r="K67" t="s">
        <v>6075</v>
      </c>
      <c r="L67" s="340" t="s">
        <v>7132</v>
      </c>
      <c r="M67" s="339">
        <v>8017.06</v>
      </c>
      <c r="N67" t="s">
        <v>11</v>
      </c>
      <c r="O67" t="s">
        <v>11</v>
      </c>
      <c r="P67" t="s">
        <v>23</v>
      </c>
      <c r="Q67" s="338">
        <v>42</v>
      </c>
    </row>
    <row r="68" spans="1:17" ht="15.75" x14ac:dyDescent="0.25">
      <c r="A68" s="342" t="s">
        <v>1966</v>
      </c>
      <c r="B68" t="s">
        <v>8226</v>
      </c>
      <c r="C68">
        <v>22.72</v>
      </c>
      <c r="D68">
        <v>9.9600000000000009</v>
      </c>
      <c r="E68" t="s">
        <v>2381</v>
      </c>
      <c r="F68" t="s">
        <v>2380</v>
      </c>
      <c r="G68" t="s">
        <v>2380</v>
      </c>
      <c r="H68" s="341">
        <v>2</v>
      </c>
      <c r="I68" t="s">
        <v>2380</v>
      </c>
      <c r="J68" t="s">
        <v>6083</v>
      </c>
      <c r="K68" t="s">
        <v>6079</v>
      </c>
      <c r="L68" s="340" t="s">
        <v>9316</v>
      </c>
      <c r="M68" s="339">
        <v>8004.96</v>
      </c>
      <c r="N68" t="s">
        <v>12</v>
      </c>
      <c r="O68" t="s">
        <v>16</v>
      </c>
      <c r="P68" t="s">
        <v>13</v>
      </c>
      <c r="Q68" s="338">
        <v>60</v>
      </c>
    </row>
    <row r="69" spans="1:17" ht="15.75" x14ac:dyDescent="0.25">
      <c r="A69" s="342" t="s">
        <v>1936</v>
      </c>
      <c r="B69" t="s">
        <v>9275</v>
      </c>
      <c r="C69">
        <v>22.66</v>
      </c>
      <c r="D69">
        <v>10.68</v>
      </c>
      <c r="E69" t="s">
        <v>2380</v>
      </c>
      <c r="F69" t="s">
        <v>2380</v>
      </c>
      <c r="G69" t="s">
        <v>2380</v>
      </c>
      <c r="H69" s="341">
        <v>0</v>
      </c>
      <c r="I69" t="s">
        <v>2380</v>
      </c>
      <c r="J69" t="s">
        <v>6083</v>
      </c>
      <c r="K69" t="s">
        <v>6079</v>
      </c>
      <c r="L69" s="340" t="s">
        <v>9274</v>
      </c>
      <c r="M69" s="339">
        <v>7727.25</v>
      </c>
      <c r="N69" t="s">
        <v>11</v>
      </c>
      <c r="O69" t="s">
        <v>12</v>
      </c>
      <c r="P69" t="s">
        <v>23</v>
      </c>
      <c r="Q69" s="338">
        <v>44</v>
      </c>
    </row>
    <row r="70" spans="1:17" ht="15.75" x14ac:dyDescent="0.25">
      <c r="A70" s="342" t="s">
        <v>1933</v>
      </c>
      <c r="B70" t="s">
        <v>9270</v>
      </c>
      <c r="C70">
        <v>22.98</v>
      </c>
      <c r="D70">
        <v>6.14</v>
      </c>
      <c r="E70" t="s">
        <v>2381</v>
      </c>
      <c r="F70" t="s">
        <v>2380</v>
      </c>
      <c r="G70" t="s">
        <v>2380</v>
      </c>
      <c r="H70" s="341">
        <v>0</v>
      </c>
      <c r="I70" t="s">
        <v>2380</v>
      </c>
      <c r="J70" t="s">
        <v>6083</v>
      </c>
      <c r="K70" t="s">
        <v>6077</v>
      </c>
      <c r="L70" s="340" t="s">
        <v>9269</v>
      </c>
      <c r="M70" s="339">
        <v>7682.67</v>
      </c>
      <c r="N70" t="s">
        <v>11</v>
      </c>
      <c r="O70" t="s">
        <v>16</v>
      </c>
      <c r="P70" t="s">
        <v>13</v>
      </c>
      <c r="Q70" s="338">
        <v>40</v>
      </c>
    </row>
    <row r="71" spans="1:17" ht="15.75" x14ac:dyDescent="0.25">
      <c r="A71" s="342" t="s">
        <v>1915</v>
      </c>
      <c r="B71" t="s">
        <v>9239</v>
      </c>
      <c r="C71">
        <v>19.350000000000001</v>
      </c>
      <c r="D71">
        <v>8.2200000000000006</v>
      </c>
      <c r="E71" t="s">
        <v>2381</v>
      </c>
      <c r="F71" t="s">
        <v>2380</v>
      </c>
      <c r="G71" t="s">
        <v>2380</v>
      </c>
      <c r="H71" s="341">
        <v>0</v>
      </c>
      <c r="I71" t="s">
        <v>2380</v>
      </c>
      <c r="J71" t="s">
        <v>6083</v>
      </c>
      <c r="K71" t="s">
        <v>6079</v>
      </c>
      <c r="L71" s="340" t="s">
        <v>7450</v>
      </c>
      <c r="M71" s="339">
        <v>7626.99</v>
      </c>
      <c r="N71" t="s">
        <v>11</v>
      </c>
      <c r="O71" t="s">
        <v>11</v>
      </c>
      <c r="P71" t="s">
        <v>42</v>
      </c>
      <c r="Q71" s="338">
        <v>44</v>
      </c>
    </row>
    <row r="72" spans="1:17" ht="15.75" x14ac:dyDescent="0.25">
      <c r="A72" s="342" t="s">
        <v>1910</v>
      </c>
      <c r="B72" t="s">
        <v>6201</v>
      </c>
      <c r="C72">
        <v>24.33</v>
      </c>
      <c r="D72">
        <v>8</v>
      </c>
      <c r="E72" t="s">
        <v>2380</v>
      </c>
      <c r="F72" t="s">
        <v>2380</v>
      </c>
      <c r="G72" t="s">
        <v>2380</v>
      </c>
      <c r="H72" s="341">
        <v>0</v>
      </c>
      <c r="I72" t="s">
        <v>2380</v>
      </c>
      <c r="J72" t="s">
        <v>6083</v>
      </c>
      <c r="K72" t="s">
        <v>6079</v>
      </c>
      <c r="L72" s="340" t="s">
        <v>9231</v>
      </c>
      <c r="M72" s="339">
        <v>7607.03</v>
      </c>
      <c r="N72" t="s">
        <v>11</v>
      </c>
      <c r="O72" t="s">
        <v>11</v>
      </c>
      <c r="P72" t="s">
        <v>23</v>
      </c>
      <c r="Q72" s="338">
        <v>25</v>
      </c>
    </row>
    <row r="73" spans="1:17" ht="15.75" x14ac:dyDescent="0.25">
      <c r="A73" s="342" t="s">
        <v>1909</v>
      </c>
      <c r="B73" t="s">
        <v>9230</v>
      </c>
      <c r="C73">
        <v>19.855</v>
      </c>
      <c r="D73">
        <v>5.71</v>
      </c>
      <c r="E73" t="s">
        <v>2381</v>
      </c>
      <c r="F73" t="s">
        <v>2380</v>
      </c>
      <c r="G73" t="s">
        <v>2380</v>
      </c>
      <c r="H73" s="341">
        <v>0</v>
      </c>
      <c r="I73" t="s">
        <v>2380</v>
      </c>
      <c r="J73" t="s">
        <v>6083</v>
      </c>
      <c r="K73" t="s">
        <v>6077</v>
      </c>
      <c r="L73" s="340" t="s">
        <v>9229</v>
      </c>
      <c r="M73" s="339">
        <v>7585.62</v>
      </c>
      <c r="N73" t="s">
        <v>12</v>
      </c>
      <c r="O73" t="s">
        <v>11</v>
      </c>
      <c r="P73" t="s">
        <v>13</v>
      </c>
      <c r="Q73" s="338">
        <v>55</v>
      </c>
    </row>
    <row r="74" spans="1:17" ht="15.75" x14ac:dyDescent="0.25">
      <c r="A74" s="342" t="s">
        <v>1902</v>
      </c>
      <c r="B74" t="s">
        <v>9221</v>
      </c>
      <c r="C74">
        <v>18.989999999999998</v>
      </c>
      <c r="D74">
        <v>10.82</v>
      </c>
      <c r="E74" t="s">
        <v>2381</v>
      </c>
      <c r="F74" t="s">
        <v>2380</v>
      </c>
      <c r="G74" t="s">
        <v>2380</v>
      </c>
      <c r="H74" s="341">
        <v>0</v>
      </c>
      <c r="I74" t="s">
        <v>2380</v>
      </c>
      <c r="J74" t="s">
        <v>6083</v>
      </c>
      <c r="K74" t="s">
        <v>6079</v>
      </c>
      <c r="L74" s="340" t="s">
        <v>9220</v>
      </c>
      <c r="M74" s="339">
        <v>7518.03</v>
      </c>
      <c r="N74" t="s">
        <v>11</v>
      </c>
      <c r="O74" t="s">
        <v>12</v>
      </c>
      <c r="P74" t="s">
        <v>23</v>
      </c>
      <c r="Q74" s="338">
        <v>44</v>
      </c>
    </row>
    <row r="75" spans="1:17" ht="15.75" x14ac:dyDescent="0.25">
      <c r="A75" s="342" t="s">
        <v>1885</v>
      </c>
      <c r="B75" t="s">
        <v>8135</v>
      </c>
      <c r="C75">
        <v>24.19</v>
      </c>
      <c r="D75">
        <v>6.22</v>
      </c>
      <c r="E75" t="s">
        <v>2381</v>
      </c>
      <c r="F75" t="s">
        <v>2380</v>
      </c>
      <c r="G75" t="s">
        <v>2382</v>
      </c>
      <c r="H75" s="341">
        <v>1</v>
      </c>
      <c r="I75" t="s">
        <v>2380</v>
      </c>
      <c r="J75" t="s">
        <v>6083</v>
      </c>
      <c r="K75" t="s">
        <v>6077</v>
      </c>
      <c r="L75" s="340" t="s">
        <v>8083</v>
      </c>
      <c r="M75" s="339">
        <v>38511.629999999997</v>
      </c>
      <c r="N75" t="s">
        <v>11</v>
      </c>
      <c r="O75" t="s">
        <v>11</v>
      </c>
      <c r="P75" t="s">
        <v>247</v>
      </c>
      <c r="Q75" s="338">
        <v>23</v>
      </c>
    </row>
    <row r="76" spans="1:17" ht="15.75" x14ac:dyDescent="0.25">
      <c r="A76" s="342" t="s">
        <v>1873</v>
      </c>
      <c r="B76" t="s">
        <v>7425</v>
      </c>
      <c r="C76">
        <v>19.95</v>
      </c>
      <c r="D76">
        <v>4.3600000000000003</v>
      </c>
      <c r="E76" t="s">
        <v>2380</v>
      </c>
      <c r="F76" t="s">
        <v>2380</v>
      </c>
      <c r="G76" t="s">
        <v>2380</v>
      </c>
      <c r="H76" s="341">
        <v>2</v>
      </c>
      <c r="I76" t="s">
        <v>2380</v>
      </c>
      <c r="J76" t="s">
        <v>6083</v>
      </c>
      <c r="K76" t="s">
        <v>6075</v>
      </c>
      <c r="L76" s="340" t="s">
        <v>9184</v>
      </c>
      <c r="M76" s="339">
        <v>7339.93</v>
      </c>
      <c r="N76" t="s">
        <v>11</v>
      </c>
      <c r="O76" t="s">
        <v>11</v>
      </c>
      <c r="P76" t="s">
        <v>23</v>
      </c>
      <c r="Q76" s="338">
        <v>36</v>
      </c>
    </row>
    <row r="77" spans="1:17" ht="15.75" x14ac:dyDescent="0.25">
      <c r="A77" s="342" t="s">
        <v>1867</v>
      </c>
      <c r="B77" t="s">
        <v>9176</v>
      </c>
      <c r="C77">
        <v>22.44</v>
      </c>
      <c r="D77">
        <v>4.62</v>
      </c>
      <c r="E77" t="s">
        <v>2381</v>
      </c>
      <c r="F77" t="s">
        <v>2380</v>
      </c>
      <c r="G77" t="s">
        <v>2380</v>
      </c>
      <c r="H77" s="341">
        <v>0</v>
      </c>
      <c r="I77" t="s">
        <v>2380</v>
      </c>
      <c r="J77" t="s">
        <v>6083</v>
      </c>
      <c r="K77" t="s">
        <v>6075</v>
      </c>
      <c r="L77" s="340" t="s">
        <v>9175</v>
      </c>
      <c r="M77" s="339">
        <v>7318.22</v>
      </c>
      <c r="N77" t="s">
        <v>11</v>
      </c>
      <c r="O77" t="s">
        <v>12</v>
      </c>
      <c r="P77" t="s">
        <v>23</v>
      </c>
      <c r="Q77" s="338">
        <v>50</v>
      </c>
    </row>
    <row r="78" spans="1:17" ht="15.75" x14ac:dyDescent="0.25">
      <c r="A78" s="342" t="s">
        <v>1865</v>
      </c>
      <c r="B78" t="s">
        <v>6565</v>
      </c>
      <c r="C78">
        <v>22.95</v>
      </c>
      <c r="D78">
        <v>10.53</v>
      </c>
      <c r="E78" t="s">
        <v>2380</v>
      </c>
      <c r="F78" t="s">
        <v>2380</v>
      </c>
      <c r="G78" t="s">
        <v>2380</v>
      </c>
      <c r="H78" s="341">
        <v>2</v>
      </c>
      <c r="I78" t="s">
        <v>2380</v>
      </c>
      <c r="J78" t="s">
        <v>6083</v>
      </c>
      <c r="K78" t="s">
        <v>6079</v>
      </c>
      <c r="L78" s="340" t="s">
        <v>9173</v>
      </c>
      <c r="M78" s="339">
        <v>7304.65</v>
      </c>
      <c r="N78" t="s">
        <v>12</v>
      </c>
      <c r="O78" t="s">
        <v>12</v>
      </c>
      <c r="P78" t="s">
        <v>13</v>
      </c>
      <c r="Q78" s="338">
        <v>58</v>
      </c>
    </row>
    <row r="79" spans="1:17" ht="15.75" x14ac:dyDescent="0.25">
      <c r="A79" s="342" t="s">
        <v>1860</v>
      </c>
      <c r="B79" t="s">
        <v>7829</v>
      </c>
      <c r="C79">
        <v>22.135000000000002</v>
      </c>
      <c r="D79">
        <v>10.81</v>
      </c>
      <c r="E79" t="s">
        <v>2381</v>
      </c>
      <c r="F79" t="s">
        <v>2380</v>
      </c>
      <c r="G79" t="s">
        <v>2380</v>
      </c>
      <c r="H79" s="341">
        <v>1</v>
      </c>
      <c r="I79" t="s">
        <v>2380</v>
      </c>
      <c r="J79" t="s">
        <v>6083</v>
      </c>
      <c r="K79" t="s">
        <v>6079</v>
      </c>
      <c r="L79" s="340" t="s">
        <v>7487</v>
      </c>
      <c r="M79" s="339">
        <v>7265.7</v>
      </c>
      <c r="N79" t="s">
        <v>12</v>
      </c>
      <c r="O79" t="s">
        <v>12</v>
      </c>
      <c r="P79" t="s">
        <v>23</v>
      </c>
      <c r="Q79" s="338">
        <v>41</v>
      </c>
    </row>
    <row r="80" spans="1:17" ht="15.75" x14ac:dyDescent="0.25">
      <c r="A80" s="342" t="s">
        <v>1859</v>
      </c>
      <c r="B80" t="s">
        <v>6179</v>
      </c>
      <c r="C80">
        <v>21.375</v>
      </c>
      <c r="D80">
        <v>4.32</v>
      </c>
      <c r="E80" t="s">
        <v>2380</v>
      </c>
      <c r="F80" t="s">
        <v>2380</v>
      </c>
      <c r="G80" t="s">
        <v>2380</v>
      </c>
      <c r="H80" s="341">
        <v>0</v>
      </c>
      <c r="I80" t="s">
        <v>2380</v>
      </c>
      <c r="J80" t="s">
        <v>6083</v>
      </c>
      <c r="K80" t="s">
        <v>6075</v>
      </c>
      <c r="L80" s="340" t="s">
        <v>9165</v>
      </c>
      <c r="M80" s="339">
        <v>7265.58</v>
      </c>
      <c r="N80" t="s">
        <v>11</v>
      </c>
      <c r="O80" t="s">
        <v>11</v>
      </c>
      <c r="P80" t="s">
        <v>13</v>
      </c>
      <c r="Q80" s="338">
        <v>49</v>
      </c>
    </row>
    <row r="81" spans="1:17" ht="15.75" x14ac:dyDescent="0.25">
      <c r="A81" s="342" t="s">
        <v>1853</v>
      </c>
      <c r="B81" t="s">
        <v>7176</v>
      </c>
      <c r="C81">
        <v>18.91</v>
      </c>
      <c r="D81">
        <v>11.44</v>
      </c>
      <c r="E81" t="s">
        <v>2380</v>
      </c>
      <c r="F81" t="s">
        <v>2380</v>
      </c>
      <c r="G81" t="s">
        <v>2380</v>
      </c>
      <c r="H81" s="341">
        <v>0</v>
      </c>
      <c r="I81" t="s">
        <v>2380</v>
      </c>
      <c r="J81" t="s">
        <v>6083</v>
      </c>
      <c r="K81" t="s">
        <v>6079</v>
      </c>
      <c r="L81" s="340" t="s">
        <v>9158</v>
      </c>
      <c r="M81" s="339">
        <v>7222.79</v>
      </c>
      <c r="N81" t="s">
        <v>12</v>
      </c>
      <c r="O81" t="s">
        <v>12</v>
      </c>
      <c r="P81" t="s">
        <v>23</v>
      </c>
      <c r="Q81" s="338">
        <v>45</v>
      </c>
    </row>
    <row r="82" spans="1:17" ht="15.75" x14ac:dyDescent="0.25">
      <c r="A82" s="342" t="s">
        <v>1852</v>
      </c>
      <c r="B82" t="s">
        <v>7582</v>
      </c>
      <c r="C82">
        <v>22.41</v>
      </c>
      <c r="D82">
        <v>11.37</v>
      </c>
      <c r="E82" t="s">
        <v>2381</v>
      </c>
      <c r="F82" t="s">
        <v>2380</v>
      </c>
      <c r="G82" t="s">
        <v>2380</v>
      </c>
      <c r="H82" s="341">
        <v>1</v>
      </c>
      <c r="I82" t="s">
        <v>2380</v>
      </c>
      <c r="J82" t="s">
        <v>6083</v>
      </c>
      <c r="K82" t="s">
        <v>6079</v>
      </c>
      <c r="L82" s="340" t="s">
        <v>9157</v>
      </c>
      <c r="M82" s="339">
        <v>38389.79</v>
      </c>
      <c r="N82" t="s">
        <v>11</v>
      </c>
      <c r="O82" t="s">
        <v>12</v>
      </c>
      <c r="P82" t="s">
        <v>42</v>
      </c>
      <c r="Q82" s="338">
        <v>52</v>
      </c>
    </row>
    <row r="83" spans="1:17" ht="15.75" x14ac:dyDescent="0.25">
      <c r="A83" s="342" t="s">
        <v>1851</v>
      </c>
      <c r="B83" t="s">
        <v>7404</v>
      </c>
      <c r="C83">
        <v>22.704999999999998</v>
      </c>
      <c r="D83">
        <v>6.14</v>
      </c>
      <c r="E83" t="s">
        <v>2380</v>
      </c>
      <c r="F83" t="s">
        <v>2380</v>
      </c>
      <c r="G83" t="s">
        <v>2380</v>
      </c>
      <c r="H83" s="341">
        <v>0</v>
      </c>
      <c r="I83" t="s">
        <v>2380</v>
      </c>
      <c r="J83" t="s">
        <v>6083</v>
      </c>
      <c r="K83" t="s">
        <v>6077</v>
      </c>
      <c r="L83" s="340" t="s">
        <v>9156</v>
      </c>
      <c r="M83" s="339">
        <v>7220.25</v>
      </c>
      <c r="N83" t="s">
        <v>11</v>
      </c>
      <c r="O83" t="s">
        <v>11</v>
      </c>
      <c r="P83" t="s">
        <v>300</v>
      </c>
      <c r="Q83" s="338">
        <v>31</v>
      </c>
    </row>
    <row r="84" spans="1:17" ht="15.75" x14ac:dyDescent="0.25">
      <c r="A84" s="342" t="s">
        <v>1842</v>
      </c>
      <c r="B84" t="s">
        <v>7696</v>
      </c>
      <c r="C84">
        <v>22.3</v>
      </c>
      <c r="D84">
        <v>4.95</v>
      </c>
      <c r="E84" t="s">
        <v>2381</v>
      </c>
      <c r="F84" t="s">
        <v>2380</v>
      </c>
      <c r="G84" t="s">
        <v>2380</v>
      </c>
      <c r="H84" s="341">
        <v>0</v>
      </c>
      <c r="I84" t="s">
        <v>2380</v>
      </c>
      <c r="J84" t="s">
        <v>6083</v>
      </c>
      <c r="K84" t="s">
        <v>6075</v>
      </c>
      <c r="L84" s="340" t="s">
        <v>9145</v>
      </c>
      <c r="M84" s="339">
        <v>7160.09</v>
      </c>
      <c r="N84" t="s">
        <v>11</v>
      </c>
      <c r="O84" t="s">
        <v>11</v>
      </c>
      <c r="P84" t="s">
        <v>42</v>
      </c>
      <c r="Q84" s="338">
        <v>42</v>
      </c>
    </row>
    <row r="85" spans="1:17" ht="15.75" x14ac:dyDescent="0.25">
      <c r="A85" s="342" t="s">
        <v>1839</v>
      </c>
      <c r="B85" t="s">
        <v>6468</v>
      </c>
      <c r="C85">
        <v>19.95</v>
      </c>
      <c r="D85">
        <v>6.11</v>
      </c>
      <c r="E85" t="s">
        <v>2380</v>
      </c>
      <c r="F85" t="s">
        <v>2380</v>
      </c>
      <c r="G85" t="s">
        <v>2380</v>
      </c>
      <c r="H85" s="341">
        <v>1</v>
      </c>
      <c r="I85" t="s">
        <v>2380</v>
      </c>
      <c r="J85" t="s">
        <v>6083</v>
      </c>
      <c r="K85" t="s">
        <v>6077</v>
      </c>
      <c r="L85" s="340" t="s">
        <v>9141</v>
      </c>
      <c r="M85" s="339">
        <v>7152.67</v>
      </c>
      <c r="N85" t="s">
        <v>12</v>
      </c>
      <c r="O85" t="s">
        <v>11</v>
      </c>
      <c r="P85" t="s">
        <v>13</v>
      </c>
      <c r="Q85" s="338">
        <v>44</v>
      </c>
    </row>
    <row r="86" spans="1:17" ht="15.75" x14ac:dyDescent="0.25">
      <c r="A86" s="342" t="s">
        <v>1837</v>
      </c>
      <c r="B86" t="s">
        <v>9138</v>
      </c>
      <c r="C86">
        <v>18.75</v>
      </c>
      <c r="D86">
        <v>6.72</v>
      </c>
      <c r="E86" t="s">
        <v>2380</v>
      </c>
      <c r="F86" t="s">
        <v>2380</v>
      </c>
      <c r="G86" t="s">
        <v>2380</v>
      </c>
      <c r="H86" s="341">
        <v>0</v>
      </c>
      <c r="I86" t="s">
        <v>2380</v>
      </c>
      <c r="J86" t="s">
        <v>6083</v>
      </c>
      <c r="K86" t="s">
        <v>6079</v>
      </c>
      <c r="L86" s="340" t="s">
        <v>9137</v>
      </c>
      <c r="M86" s="339">
        <v>7147.47</v>
      </c>
      <c r="N86" t="s">
        <v>11</v>
      </c>
      <c r="O86" t="s">
        <v>12</v>
      </c>
      <c r="P86" t="s">
        <v>13</v>
      </c>
      <c r="Q86" s="338">
        <v>44</v>
      </c>
    </row>
    <row r="87" spans="1:17" ht="15.75" x14ac:dyDescent="0.25">
      <c r="A87" s="342" t="s">
        <v>1832</v>
      </c>
      <c r="B87" t="s">
        <v>6287</v>
      </c>
      <c r="C87">
        <v>23.31</v>
      </c>
      <c r="D87">
        <v>8.27</v>
      </c>
      <c r="E87" t="s">
        <v>2380</v>
      </c>
      <c r="F87" t="s">
        <v>2380</v>
      </c>
      <c r="G87" t="s">
        <v>2380</v>
      </c>
      <c r="H87" s="341">
        <v>0</v>
      </c>
      <c r="I87" t="s">
        <v>2380</v>
      </c>
      <c r="J87" t="s">
        <v>6083</v>
      </c>
      <c r="K87" t="s">
        <v>6079</v>
      </c>
      <c r="L87" s="340" t="s">
        <v>9129</v>
      </c>
      <c r="M87" s="339">
        <v>7128.64</v>
      </c>
      <c r="N87" t="s">
        <v>11</v>
      </c>
      <c r="O87" t="s">
        <v>11</v>
      </c>
      <c r="P87" t="s">
        <v>300</v>
      </c>
      <c r="Q87" s="338">
        <v>29</v>
      </c>
    </row>
    <row r="88" spans="1:17" ht="15.75" x14ac:dyDescent="0.25">
      <c r="A88" s="342" t="s">
        <v>1826</v>
      </c>
      <c r="B88" t="s">
        <v>9121</v>
      </c>
      <c r="C88">
        <v>22.86</v>
      </c>
      <c r="D88">
        <v>7.5</v>
      </c>
      <c r="E88" t="s">
        <v>2380</v>
      </c>
      <c r="F88" t="s">
        <v>2380</v>
      </c>
      <c r="G88" t="s">
        <v>2380</v>
      </c>
      <c r="H88" s="341">
        <v>0</v>
      </c>
      <c r="I88" t="s">
        <v>2380</v>
      </c>
      <c r="J88" t="s">
        <v>6083</v>
      </c>
      <c r="K88" t="s">
        <v>6079</v>
      </c>
      <c r="L88" s="340" t="s">
        <v>9120</v>
      </c>
      <c r="M88" s="339">
        <v>7054.41</v>
      </c>
      <c r="N88" t="s">
        <v>11</v>
      </c>
      <c r="O88" t="s">
        <v>11</v>
      </c>
      <c r="P88" t="s">
        <v>13</v>
      </c>
      <c r="Q88" s="338">
        <v>44</v>
      </c>
    </row>
    <row r="89" spans="1:17" ht="15.75" x14ac:dyDescent="0.25">
      <c r="A89" s="342" t="s">
        <v>1824</v>
      </c>
      <c r="B89" t="s">
        <v>9118</v>
      </c>
      <c r="C89">
        <v>18.760000000000002</v>
      </c>
      <c r="D89">
        <v>4.88</v>
      </c>
      <c r="E89" t="s">
        <v>2381</v>
      </c>
      <c r="F89" t="s">
        <v>2380</v>
      </c>
      <c r="G89" t="s">
        <v>2382</v>
      </c>
      <c r="H89" s="341">
        <v>1</v>
      </c>
      <c r="I89" t="s">
        <v>2380</v>
      </c>
      <c r="J89" t="s">
        <v>6083</v>
      </c>
      <c r="K89" t="s">
        <v>6075</v>
      </c>
      <c r="L89" s="340" t="s">
        <v>8844</v>
      </c>
      <c r="M89" s="339">
        <v>7050.02</v>
      </c>
      <c r="N89" t="s">
        <v>11</v>
      </c>
      <c r="O89" t="s">
        <v>16</v>
      </c>
      <c r="P89" t="s">
        <v>247</v>
      </c>
      <c r="Q89" s="338">
        <v>42</v>
      </c>
    </row>
    <row r="90" spans="1:17" ht="15.75" x14ac:dyDescent="0.25">
      <c r="A90" s="342" t="s">
        <v>1823</v>
      </c>
      <c r="B90" t="s">
        <v>9117</v>
      </c>
      <c r="C90">
        <v>24.36</v>
      </c>
      <c r="D90">
        <v>5.57</v>
      </c>
      <c r="E90" t="s">
        <v>2380</v>
      </c>
      <c r="F90" t="s">
        <v>2380</v>
      </c>
      <c r="G90" t="s">
        <v>2380</v>
      </c>
      <c r="H90" s="341">
        <v>0</v>
      </c>
      <c r="I90" t="s">
        <v>2380</v>
      </c>
      <c r="J90" t="s">
        <v>6083</v>
      </c>
      <c r="K90" t="s">
        <v>6075</v>
      </c>
      <c r="L90" s="340" t="s">
        <v>9116</v>
      </c>
      <c r="M90" s="339">
        <v>7046.72</v>
      </c>
      <c r="N90" t="s">
        <v>11</v>
      </c>
      <c r="O90" t="s">
        <v>12</v>
      </c>
      <c r="P90" t="s">
        <v>13</v>
      </c>
      <c r="Q90" s="338">
        <v>42</v>
      </c>
    </row>
    <row r="91" spans="1:17" ht="15.75" x14ac:dyDescent="0.25">
      <c r="A91" s="342" t="s">
        <v>1821</v>
      </c>
      <c r="B91" t="s">
        <v>6640</v>
      </c>
      <c r="C91">
        <v>22.704999999999998</v>
      </c>
      <c r="D91">
        <v>4.57</v>
      </c>
      <c r="E91" t="s">
        <v>2381</v>
      </c>
      <c r="F91" t="s">
        <v>2380</v>
      </c>
      <c r="G91" t="s">
        <v>2380</v>
      </c>
      <c r="H91" s="341">
        <v>0</v>
      </c>
      <c r="I91" t="s">
        <v>2380</v>
      </c>
      <c r="J91" t="s">
        <v>6083</v>
      </c>
      <c r="K91" t="s">
        <v>6075</v>
      </c>
      <c r="L91" s="340" t="s">
        <v>9113</v>
      </c>
      <c r="M91" s="339">
        <v>7042.11</v>
      </c>
      <c r="N91" t="s">
        <v>11</v>
      </c>
      <c r="O91" t="s">
        <v>12</v>
      </c>
      <c r="P91" t="s">
        <v>23</v>
      </c>
      <c r="Q91" s="338">
        <v>27</v>
      </c>
    </row>
    <row r="92" spans="1:17" ht="15.75" x14ac:dyDescent="0.25">
      <c r="A92" s="342" t="s">
        <v>1820</v>
      </c>
      <c r="B92" t="s">
        <v>9112</v>
      </c>
      <c r="C92">
        <v>21.79</v>
      </c>
      <c r="D92">
        <v>8.6999999999999993</v>
      </c>
      <c r="E92" t="s">
        <v>2381</v>
      </c>
      <c r="F92" t="s">
        <v>2380</v>
      </c>
      <c r="G92" t="s">
        <v>2380</v>
      </c>
      <c r="H92" s="341">
        <v>1</v>
      </c>
      <c r="I92" t="s">
        <v>2380</v>
      </c>
      <c r="J92" t="s">
        <v>6083</v>
      </c>
      <c r="K92" t="s">
        <v>6079</v>
      </c>
      <c r="L92" s="340" t="s">
        <v>9111</v>
      </c>
      <c r="M92" s="339">
        <v>7033.08</v>
      </c>
      <c r="N92" t="s">
        <v>11</v>
      </c>
      <c r="O92" t="s">
        <v>11</v>
      </c>
      <c r="P92" t="s">
        <v>13</v>
      </c>
      <c r="Q92" s="338">
        <v>45</v>
      </c>
    </row>
    <row r="93" spans="1:17" ht="15.75" x14ac:dyDescent="0.25">
      <c r="A93" s="342" t="s">
        <v>1819</v>
      </c>
      <c r="B93" t="s">
        <v>9110</v>
      </c>
      <c r="C93">
        <v>24.52</v>
      </c>
      <c r="D93">
        <v>4.76</v>
      </c>
      <c r="E93" t="s">
        <v>2380</v>
      </c>
      <c r="F93" t="s">
        <v>2380</v>
      </c>
      <c r="G93" t="s">
        <v>2380</v>
      </c>
      <c r="H93" s="341">
        <v>0</v>
      </c>
      <c r="I93" t="s">
        <v>2380</v>
      </c>
      <c r="J93" t="s">
        <v>6083</v>
      </c>
      <c r="K93" t="s">
        <v>6075</v>
      </c>
      <c r="L93" s="340" t="s">
        <v>9109</v>
      </c>
      <c r="M93" s="339">
        <v>38282.75</v>
      </c>
      <c r="N93" t="s">
        <v>16</v>
      </c>
      <c r="O93" t="s">
        <v>11</v>
      </c>
      <c r="P93" t="s">
        <v>13</v>
      </c>
      <c r="Q93" s="338">
        <v>33</v>
      </c>
    </row>
    <row r="94" spans="1:17" ht="15.75" x14ac:dyDescent="0.25">
      <c r="A94" s="342" t="s">
        <v>1817</v>
      </c>
      <c r="B94" t="s">
        <v>9106</v>
      </c>
      <c r="C94">
        <v>24.49</v>
      </c>
      <c r="D94">
        <v>4.67</v>
      </c>
      <c r="E94" t="s">
        <v>2380</v>
      </c>
      <c r="F94" t="s">
        <v>2380</v>
      </c>
      <c r="G94" t="s">
        <v>2380</v>
      </c>
      <c r="H94" s="341">
        <v>0</v>
      </c>
      <c r="I94" t="s">
        <v>2380</v>
      </c>
      <c r="J94" t="s">
        <v>6083</v>
      </c>
      <c r="K94" t="s">
        <v>6075</v>
      </c>
      <c r="L94" s="340" t="s">
        <v>9105</v>
      </c>
      <c r="M94" s="339">
        <v>6989.95</v>
      </c>
      <c r="N94" t="s">
        <v>11</v>
      </c>
      <c r="O94" t="s">
        <v>16</v>
      </c>
      <c r="P94" t="s">
        <v>13</v>
      </c>
      <c r="Q94" s="338">
        <v>40</v>
      </c>
    </row>
    <row r="95" spans="1:17" ht="15.75" x14ac:dyDescent="0.25">
      <c r="A95" s="342" t="s">
        <v>1815</v>
      </c>
      <c r="B95" t="s">
        <v>9103</v>
      </c>
      <c r="C95">
        <v>22.58</v>
      </c>
      <c r="D95">
        <v>7.46</v>
      </c>
      <c r="E95" t="s">
        <v>2380</v>
      </c>
      <c r="F95" t="s">
        <v>2380</v>
      </c>
      <c r="G95" t="s">
        <v>2380</v>
      </c>
      <c r="H95" s="341">
        <v>0</v>
      </c>
      <c r="I95" t="s">
        <v>2380</v>
      </c>
      <c r="J95" t="s">
        <v>6083</v>
      </c>
      <c r="K95" t="s">
        <v>6079</v>
      </c>
      <c r="L95" s="340" t="s">
        <v>8972</v>
      </c>
      <c r="M95" s="339">
        <v>6985.51</v>
      </c>
      <c r="N95" t="s">
        <v>11</v>
      </c>
      <c r="O95" t="s">
        <v>11</v>
      </c>
      <c r="P95" t="s">
        <v>166</v>
      </c>
      <c r="Q95" s="338">
        <v>37</v>
      </c>
    </row>
    <row r="96" spans="1:17" ht="15.75" x14ac:dyDescent="0.25">
      <c r="A96" s="342" t="s">
        <v>1812</v>
      </c>
      <c r="B96" t="s">
        <v>9099</v>
      </c>
      <c r="C96">
        <v>19.475000000000001</v>
      </c>
      <c r="D96">
        <v>4.74</v>
      </c>
      <c r="E96" t="s">
        <v>2380</v>
      </c>
      <c r="F96" t="s">
        <v>2380</v>
      </c>
      <c r="G96" t="s">
        <v>2380</v>
      </c>
      <c r="H96" s="341">
        <v>1</v>
      </c>
      <c r="I96" t="s">
        <v>2380</v>
      </c>
      <c r="J96" t="s">
        <v>6083</v>
      </c>
      <c r="K96" t="s">
        <v>6075</v>
      </c>
      <c r="L96" s="340" t="s">
        <v>9098</v>
      </c>
      <c r="M96" s="339">
        <v>6948.7</v>
      </c>
      <c r="N96" t="s">
        <v>16</v>
      </c>
      <c r="O96" t="s">
        <v>11</v>
      </c>
      <c r="P96" t="s">
        <v>23</v>
      </c>
      <c r="Q96" s="338">
        <v>44</v>
      </c>
    </row>
    <row r="97" spans="1:17" ht="15.75" x14ac:dyDescent="0.25">
      <c r="A97" s="342" t="s">
        <v>1807</v>
      </c>
      <c r="B97" t="s">
        <v>7292</v>
      </c>
      <c r="C97">
        <v>18.75</v>
      </c>
      <c r="D97">
        <v>5.47</v>
      </c>
      <c r="E97" t="s">
        <v>2381</v>
      </c>
      <c r="F97" t="s">
        <v>2380</v>
      </c>
      <c r="G97" t="s">
        <v>2382</v>
      </c>
      <c r="H97" s="341">
        <v>1</v>
      </c>
      <c r="I97" t="s">
        <v>2380</v>
      </c>
      <c r="J97" t="s">
        <v>6083</v>
      </c>
      <c r="K97" t="s">
        <v>6075</v>
      </c>
      <c r="L97" s="340" t="s">
        <v>9091</v>
      </c>
      <c r="M97" s="339">
        <v>38245.589999999997</v>
      </c>
      <c r="N97" t="s">
        <v>16</v>
      </c>
      <c r="O97" t="s">
        <v>11</v>
      </c>
      <c r="P97" t="s">
        <v>13</v>
      </c>
      <c r="Q97" s="338">
        <v>42</v>
      </c>
    </row>
    <row r="98" spans="1:17" ht="15.75" x14ac:dyDescent="0.25">
      <c r="A98" s="342" t="s">
        <v>1806</v>
      </c>
      <c r="B98" t="s">
        <v>7488</v>
      </c>
      <c r="C98">
        <v>22.36</v>
      </c>
      <c r="D98">
        <v>8.6</v>
      </c>
      <c r="E98" t="s">
        <v>2380</v>
      </c>
      <c r="F98" t="s">
        <v>2380</v>
      </c>
      <c r="G98" t="s">
        <v>2380</v>
      </c>
      <c r="H98" s="341">
        <v>0</v>
      </c>
      <c r="I98" t="s">
        <v>2380</v>
      </c>
      <c r="J98" t="s">
        <v>6083</v>
      </c>
      <c r="K98" t="s">
        <v>6079</v>
      </c>
      <c r="L98" s="340" t="s">
        <v>9090</v>
      </c>
      <c r="M98" s="339">
        <v>6933.24</v>
      </c>
      <c r="N98" t="s">
        <v>11</v>
      </c>
      <c r="O98" t="s">
        <v>12</v>
      </c>
      <c r="P98" t="s">
        <v>23</v>
      </c>
      <c r="Q98" s="338">
        <v>38</v>
      </c>
    </row>
    <row r="99" spans="1:17" ht="15.75" x14ac:dyDescent="0.25">
      <c r="A99" s="342" t="s">
        <v>1805</v>
      </c>
      <c r="B99" t="s">
        <v>8673</v>
      </c>
      <c r="C99">
        <v>23.94</v>
      </c>
      <c r="D99">
        <v>10.74</v>
      </c>
      <c r="E99" t="s">
        <v>2381</v>
      </c>
      <c r="F99" t="s">
        <v>2380</v>
      </c>
      <c r="G99" t="s">
        <v>2380</v>
      </c>
      <c r="H99" s="341">
        <v>0</v>
      </c>
      <c r="I99" t="s">
        <v>2380</v>
      </c>
      <c r="J99" t="s">
        <v>6083</v>
      </c>
      <c r="K99" t="s">
        <v>6079</v>
      </c>
      <c r="L99" s="340" t="s">
        <v>9089</v>
      </c>
      <c r="M99" s="339">
        <v>6895.19</v>
      </c>
      <c r="N99" t="s">
        <v>11</v>
      </c>
      <c r="O99" t="s">
        <v>12</v>
      </c>
      <c r="P99" t="s">
        <v>247</v>
      </c>
      <c r="Q99" s="338">
        <v>33</v>
      </c>
    </row>
    <row r="100" spans="1:17" ht="15.75" x14ac:dyDescent="0.25">
      <c r="A100" s="342" t="s">
        <v>1803</v>
      </c>
      <c r="B100" t="s">
        <v>9087</v>
      </c>
      <c r="C100">
        <v>21.93</v>
      </c>
      <c r="D100">
        <v>6.3</v>
      </c>
      <c r="E100" t="s">
        <v>2380</v>
      </c>
      <c r="F100" t="s">
        <v>2380</v>
      </c>
      <c r="G100" t="s">
        <v>2380</v>
      </c>
      <c r="H100" s="341">
        <v>0</v>
      </c>
      <c r="I100" t="s">
        <v>2380</v>
      </c>
      <c r="J100" t="s">
        <v>6083</v>
      </c>
      <c r="K100" t="s">
        <v>6077</v>
      </c>
      <c r="L100" s="340" t="s">
        <v>9086</v>
      </c>
      <c r="M100" s="339">
        <v>6876.53</v>
      </c>
      <c r="N100" t="s">
        <v>11</v>
      </c>
      <c r="O100" t="s">
        <v>16</v>
      </c>
      <c r="P100" t="s">
        <v>23</v>
      </c>
      <c r="Q100" s="338">
        <v>18</v>
      </c>
    </row>
    <row r="101" spans="1:17" ht="15.75" x14ac:dyDescent="0.25">
      <c r="A101" s="342" t="s">
        <v>1798</v>
      </c>
      <c r="B101" t="s">
        <v>9080</v>
      </c>
      <c r="C101">
        <v>19.32</v>
      </c>
      <c r="D101">
        <v>11.58</v>
      </c>
      <c r="E101" t="s">
        <v>2381</v>
      </c>
      <c r="F101" t="s">
        <v>2380</v>
      </c>
      <c r="G101" t="s">
        <v>2380</v>
      </c>
      <c r="H101" s="341">
        <v>1</v>
      </c>
      <c r="I101" t="s">
        <v>2380</v>
      </c>
      <c r="J101" t="s">
        <v>6083</v>
      </c>
      <c r="K101" t="s">
        <v>6079</v>
      </c>
      <c r="L101" s="340" t="s">
        <v>8214</v>
      </c>
      <c r="M101" s="339">
        <v>6849.03</v>
      </c>
      <c r="N101" t="s">
        <v>11</v>
      </c>
      <c r="O101" t="s">
        <v>11</v>
      </c>
      <c r="P101" t="s">
        <v>42</v>
      </c>
      <c r="Q101" s="338">
        <v>43</v>
      </c>
    </row>
    <row r="102" spans="1:17" ht="15.75" x14ac:dyDescent="0.25">
      <c r="A102" s="342" t="s">
        <v>1795</v>
      </c>
      <c r="B102" t="s">
        <v>9075</v>
      </c>
      <c r="C102">
        <v>24.02</v>
      </c>
      <c r="D102">
        <v>4.38</v>
      </c>
      <c r="E102" t="s">
        <v>2380</v>
      </c>
      <c r="F102" t="s">
        <v>2380</v>
      </c>
      <c r="G102" t="s">
        <v>2380</v>
      </c>
      <c r="H102" s="341">
        <v>0</v>
      </c>
      <c r="I102" t="s">
        <v>2380</v>
      </c>
      <c r="J102" t="s">
        <v>6083</v>
      </c>
      <c r="K102" t="s">
        <v>6075</v>
      </c>
      <c r="L102" s="340" t="s">
        <v>9074</v>
      </c>
      <c r="M102" s="339">
        <v>6842.28</v>
      </c>
      <c r="N102" t="s">
        <v>11</v>
      </c>
      <c r="O102" t="s">
        <v>16</v>
      </c>
      <c r="P102" t="s">
        <v>23</v>
      </c>
      <c r="Q102" s="338">
        <v>22</v>
      </c>
    </row>
    <row r="103" spans="1:17" ht="15.75" x14ac:dyDescent="0.25">
      <c r="A103" s="342" t="s">
        <v>1790</v>
      </c>
      <c r="B103" t="s">
        <v>6472</v>
      </c>
      <c r="C103">
        <v>19</v>
      </c>
      <c r="D103">
        <v>5.46</v>
      </c>
      <c r="E103" t="s">
        <v>2381</v>
      </c>
      <c r="F103" t="s">
        <v>2380</v>
      </c>
      <c r="G103" t="s">
        <v>2380</v>
      </c>
      <c r="H103" s="341">
        <v>1</v>
      </c>
      <c r="I103" t="s">
        <v>2380</v>
      </c>
      <c r="J103" t="s">
        <v>6083</v>
      </c>
      <c r="K103" t="s">
        <v>6075</v>
      </c>
      <c r="L103" s="340" t="s">
        <v>9065</v>
      </c>
      <c r="M103" s="339">
        <v>6796.86</v>
      </c>
      <c r="N103" t="s">
        <v>12</v>
      </c>
      <c r="O103" t="s">
        <v>12</v>
      </c>
      <c r="P103" t="s">
        <v>23</v>
      </c>
      <c r="Q103" s="338">
        <v>37</v>
      </c>
    </row>
    <row r="104" spans="1:17" ht="15.75" x14ac:dyDescent="0.25">
      <c r="A104" s="342" t="s">
        <v>1788</v>
      </c>
      <c r="B104" t="s">
        <v>9062</v>
      </c>
      <c r="C104">
        <v>18.77</v>
      </c>
      <c r="D104">
        <v>11.98</v>
      </c>
      <c r="E104" t="s">
        <v>2381</v>
      </c>
      <c r="F104" t="s">
        <v>2380</v>
      </c>
      <c r="G104" t="s">
        <v>2380</v>
      </c>
      <c r="H104" s="341">
        <v>2</v>
      </c>
      <c r="I104" t="s">
        <v>2380</v>
      </c>
      <c r="J104" t="s">
        <v>6083</v>
      </c>
      <c r="K104" t="s">
        <v>6079</v>
      </c>
      <c r="L104" s="340" t="s">
        <v>9061</v>
      </c>
      <c r="M104" s="339">
        <v>6781.35</v>
      </c>
      <c r="N104" t="s">
        <v>11</v>
      </c>
      <c r="O104" t="s">
        <v>16</v>
      </c>
      <c r="P104" t="s">
        <v>13</v>
      </c>
      <c r="Q104" s="338">
        <v>41</v>
      </c>
    </row>
    <row r="105" spans="1:17" ht="15.75" x14ac:dyDescent="0.25">
      <c r="A105" s="342" t="s">
        <v>1784</v>
      </c>
      <c r="B105" t="s">
        <v>9056</v>
      </c>
      <c r="C105">
        <v>21.99</v>
      </c>
      <c r="D105">
        <v>11.17</v>
      </c>
      <c r="E105" t="s">
        <v>2380</v>
      </c>
      <c r="F105" t="s">
        <v>2380</v>
      </c>
      <c r="G105" t="s">
        <v>2380</v>
      </c>
      <c r="H105" s="341">
        <v>0</v>
      </c>
      <c r="I105" t="s">
        <v>2380</v>
      </c>
      <c r="J105" t="s">
        <v>6083</v>
      </c>
      <c r="K105" t="s">
        <v>6079</v>
      </c>
      <c r="L105" s="340" t="s">
        <v>8941</v>
      </c>
      <c r="M105" s="339">
        <v>6753.04</v>
      </c>
      <c r="N105" t="s">
        <v>11</v>
      </c>
      <c r="O105" t="s">
        <v>11</v>
      </c>
      <c r="P105" t="s">
        <v>247</v>
      </c>
      <c r="Q105" s="338">
        <v>34</v>
      </c>
    </row>
    <row r="106" spans="1:17" ht="15.75" x14ac:dyDescent="0.25">
      <c r="A106" s="342" t="s">
        <v>1782</v>
      </c>
      <c r="B106" t="s">
        <v>9053</v>
      </c>
      <c r="C106">
        <v>24.51</v>
      </c>
      <c r="D106">
        <v>4.83</v>
      </c>
      <c r="E106" t="s">
        <v>2381</v>
      </c>
      <c r="F106" t="s">
        <v>2380</v>
      </c>
      <c r="G106" t="s">
        <v>2382</v>
      </c>
      <c r="H106" s="341">
        <v>1</v>
      </c>
      <c r="I106" t="s">
        <v>2380</v>
      </c>
      <c r="J106" t="s">
        <v>6083</v>
      </c>
      <c r="K106" t="s">
        <v>6075</v>
      </c>
      <c r="L106" s="340" t="s">
        <v>9052</v>
      </c>
      <c r="M106" s="339">
        <v>6749.63</v>
      </c>
      <c r="N106" t="s">
        <v>11</v>
      </c>
      <c r="O106" t="s">
        <v>16</v>
      </c>
      <c r="P106" t="s">
        <v>13</v>
      </c>
      <c r="Q106" s="338">
        <v>52</v>
      </c>
    </row>
    <row r="107" spans="1:17" ht="15.75" x14ac:dyDescent="0.25">
      <c r="A107" s="342" t="s">
        <v>1781</v>
      </c>
      <c r="B107" t="s">
        <v>9051</v>
      </c>
      <c r="C107">
        <v>19.399999999999999</v>
      </c>
      <c r="D107">
        <v>11.93</v>
      </c>
      <c r="E107" t="s">
        <v>2380</v>
      </c>
      <c r="F107" t="s">
        <v>2380</v>
      </c>
      <c r="G107" t="s">
        <v>2380</v>
      </c>
      <c r="H107" s="341">
        <v>0</v>
      </c>
      <c r="I107" t="s">
        <v>2380</v>
      </c>
      <c r="J107" t="s">
        <v>6083</v>
      </c>
      <c r="K107" t="s">
        <v>6079</v>
      </c>
      <c r="L107" s="340" t="s">
        <v>9050</v>
      </c>
      <c r="M107" s="339">
        <v>6748.59</v>
      </c>
      <c r="N107" t="s">
        <v>12</v>
      </c>
      <c r="O107" t="s">
        <v>16</v>
      </c>
      <c r="P107" t="s">
        <v>168</v>
      </c>
      <c r="Q107" s="338">
        <v>37</v>
      </c>
    </row>
    <row r="108" spans="1:17" ht="15.75" x14ac:dyDescent="0.25">
      <c r="A108" s="342" t="s">
        <v>1778</v>
      </c>
      <c r="B108" t="s">
        <v>9048</v>
      </c>
      <c r="C108">
        <v>23.37</v>
      </c>
      <c r="D108">
        <v>5.59</v>
      </c>
      <c r="E108" t="s">
        <v>2381</v>
      </c>
      <c r="F108" t="s">
        <v>2380</v>
      </c>
      <c r="G108" t="s">
        <v>2380</v>
      </c>
      <c r="H108" s="341">
        <v>0</v>
      </c>
      <c r="I108" t="s">
        <v>2380</v>
      </c>
      <c r="J108" t="s">
        <v>6083</v>
      </c>
      <c r="K108" t="s">
        <v>6075</v>
      </c>
      <c r="L108" s="340" t="s">
        <v>9047</v>
      </c>
      <c r="M108" s="339">
        <v>6737.98</v>
      </c>
      <c r="N108" t="s">
        <v>11</v>
      </c>
      <c r="O108" t="s">
        <v>12</v>
      </c>
      <c r="P108" t="s">
        <v>13</v>
      </c>
      <c r="Q108" s="338">
        <v>44</v>
      </c>
    </row>
    <row r="109" spans="1:17" ht="15.75" x14ac:dyDescent="0.25">
      <c r="A109" s="342" t="s">
        <v>1775</v>
      </c>
      <c r="B109" t="s">
        <v>8252</v>
      </c>
      <c r="C109">
        <v>23.4</v>
      </c>
      <c r="D109">
        <v>4.47</v>
      </c>
      <c r="E109" t="s">
        <v>2380</v>
      </c>
      <c r="F109" t="s">
        <v>2380</v>
      </c>
      <c r="G109" t="s">
        <v>2380</v>
      </c>
      <c r="H109" s="341">
        <v>0</v>
      </c>
      <c r="I109" t="s">
        <v>2380</v>
      </c>
      <c r="J109" t="s">
        <v>6083</v>
      </c>
      <c r="K109" t="s">
        <v>6075</v>
      </c>
      <c r="L109" s="340" t="s">
        <v>9042</v>
      </c>
      <c r="M109" s="339">
        <v>6706.47</v>
      </c>
      <c r="N109" t="s">
        <v>11</v>
      </c>
      <c r="O109" t="s">
        <v>16</v>
      </c>
      <c r="P109" t="s">
        <v>13</v>
      </c>
      <c r="Q109" s="338">
        <v>51</v>
      </c>
    </row>
    <row r="110" spans="1:17" ht="15.75" x14ac:dyDescent="0.25">
      <c r="A110" s="342" t="s">
        <v>1773</v>
      </c>
      <c r="B110" t="s">
        <v>9039</v>
      </c>
      <c r="C110">
        <v>21.12</v>
      </c>
      <c r="D110">
        <v>4.99</v>
      </c>
      <c r="E110" t="s">
        <v>2380</v>
      </c>
      <c r="F110" t="s">
        <v>2380</v>
      </c>
      <c r="G110" t="s">
        <v>2380</v>
      </c>
      <c r="H110" s="341">
        <v>1</v>
      </c>
      <c r="I110" t="s">
        <v>2380</v>
      </c>
      <c r="J110" t="s">
        <v>6083</v>
      </c>
      <c r="K110" t="s">
        <v>6075</v>
      </c>
      <c r="L110" s="340" t="s">
        <v>9038</v>
      </c>
      <c r="M110" s="339">
        <v>6700.56</v>
      </c>
      <c r="N110" t="s">
        <v>12</v>
      </c>
      <c r="O110" t="s">
        <v>16</v>
      </c>
      <c r="P110" t="s">
        <v>23</v>
      </c>
      <c r="Q110" s="338">
        <v>54</v>
      </c>
    </row>
    <row r="111" spans="1:17" ht="15.75" x14ac:dyDescent="0.25">
      <c r="A111" s="342" t="s">
        <v>1767</v>
      </c>
      <c r="B111" t="s">
        <v>6472</v>
      </c>
      <c r="C111">
        <v>20.69</v>
      </c>
      <c r="D111">
        <v>6.93</v>
      </c>
      <c r="E111" t="s">
        <v>2380</v>
      </c>
      <c r="F111" t="s">
        <v>2380</v>
      </c>
      <c r="G111" t="s">
        <v>2380</v>
      </c>
      <c r="H111" s="341">
        <v>2</v>
      </c>
      <c r="I111" t="s">
        <v>2380</v>
      </c>
      <c r="J111" t="s">
        <v>6083</v>
      </c>
      <c r="K111" t="s">
        <v>6079</v>
      </c>
      <c r="L111" s="340" t="s">
        <v>9029</v>
      </c>
      <c r="M111" s="339">
        <v>6652.53</v>
      </c>
      <c r="N111" t="s">
        <v>12</v>
      </c>
      <c r="O111" t="s">
        <v>11</v>
      </c>
      <c r="P111" t="s">
        <v>13</v>
      </c>
      <c r="Q111" s="338">
        <v>38</v>
      </c>
    </row>
    <row r="112" spans="1:17" ht="15.75" x14ac:dyDescent="0.25">
      <c r="A112" s="342" t="s">
        <v>1754</v>
      </c>
      <c r="B112" t="s">
        <v>9007</v>
      </c>
      <c r="C112">
        <v>21.4</v>
      </c>
      <c r="D112">
        <v>5.6</v>
      </c>
      <c r="E112" t="s">
        <v>2380</v>
      </c>
      <c r="F112" t="s">
        <v>2380</v>
      </c>
      <c r="G112" t="s">
        <v>2380</v>
      </c>
      <c r="H112" s="341">
        <v>0</v>
      </c>
      <c r="I112" t="s">
        <v>2380</v>
      </c>
      <c r="J112" t="s">
        <v>6083</v>
      </c>
      <c r="K112" t="s">
        <v>6075</v>
      </c>
      <c r="L112" s="340" t="s">
        <v>9006</v>
      </c>
      <c r="M112" s="339">
        <v>6555.07</v>
      </c>
      <c r="N112" t="s">
        <v>11</v>
      </c>
      <c r="O112" t="s">
        <v>11</v>
      </c>
      <c r="P112" t="s">
        <v>247</v>
      </c>
      <c r="Q112" s="338">
        <v>38</v>
      </c>
    </row>
    <row r="113" spans="1:17" ht="15.75" x14ac:dyDescent="0.25">
      <c r="A113" s="342" t="s">
        <v>1753</v>
      </c>
      <c r="B113" t="s">
        <v>6484</v>
      </c>
      <c r="C113">
        <v>23.01</v>
      </c>
      <c r="D113">
        <v>4.68</v>
      </c>
      <c r="E113" t="s">
        <v>2380</v>
      </c>
      <c r="F113" t="s">
        <v>2380</v>
      </c>
      <c r="G113" t="s">
        <v>2380</v>
      </c>
      <c r="H113" s="341">
        <v>0</v>
      </c>
      <c r="I113" t="s">
        <v>2380</v>
      </c>
      <c r="J113" t="s">
        <v>6083</v>
      </c>
      <c r="K113" t="s">
        <v>6075</v>
      </c>
      <c r="L113" s="340" t="s">
        <v>7329</v>
      </c>
      <c r="M113" s="339">
        <v>6552.01</v>
      </c>
      <c r="N113" t="s">
        <v>12</v>
      </c>
      <c r="O113" t="s">
        <v>11</v>
      </c>
      <c r="P113" t="s">
        <v>13</v>
      </c>
      <c r="Q113" s="338">
        <v>54</v>
      </c>
    </row>
    <row r="114" spans="1:17" ht="15.75" x14ac:dyDescent="0.25">
      <c r="A114" s="342" t="s">
        <v>1752</v>
      </c>
      <c r="B114" t="s">
        <v>9005</v>
      </c>
      <c r="C114">
        <v>19.86</v>
      </c>
      <c r="D114">
        <v>5.62</v>
      </c>
      <c r="E114" t="s">
        <v>2381</v>
      </c>
      <c r="F114" t="s">
        <v>2380</v>
      </c>
      <c r="G114" t="s">
        <v>2380</v>
      </c>
      <c r="H114" s="341">
        <v>0</v>
      </c>
      <c r="I114" t="s">
        <v>2380</v>
      </c>
      <c r="J114" t="s">
        <v>6083</v>
      </c>
      <c r="K114" t="s">
        <v>6075</v>
      </c>
      <c r="L114" s="340" t="s">
        <v>9004</v>
      </c>
      <c r="M114" s="339">
        <v>37829.72</v>
      </c>
      <c r="N114" t="s">
        <v>16</v>
      </c>
      <c r="O114" t="s">
        <v>11</v>
      </c>
      <c r="P114" t="s">
        <v>42</v>
      </c>
      <c r="Q114" s="338">
        <v>43</v>
      </c>
    </row>
    <row r="115" spans="1:17" ht="15.75" x14ac:dyDescent="0.25">
      <c r="A115" s="342" t="s">
        <v>1741</v>
      </c>
      <c r="B115" t="s">
        <v>8989</v>
      </c>
      <c r="C115">
        <v>20.58</v>
      </c>
      <c r="D115">
        <v>11.04</v>
      </c>
      <c r="E115" t="s">
        <v>2381</v>
      </c>
      <c r="F115" t="s">
        <v>2380</v>
      </c>
      <c r="G115" t="s">
        <v>2380</v>
      </c>
      <c r="H115" s="341">
        <v>1</v>
      </c>
      <c r="I115" t="s">
        <v>2380</v>
      </c>
      <c r="J115" t="s">
        <v>6083</v>
      </c>
      <c r="K115" t="s">
        <v>6079</v>
      </c>
      <c r="L115" s="340" t="s">
        <v>8988</v>
      </c>
      <c r="M115" s="339">
        <v>37800.980000000003</v>
      </c>
      <c r="N115" t="s">
        <v>11</v>
      </c>
      <c r="O115" t="s">
        <v>11</v>
      </c>
      <c r="P115" t="s">
        <v>42</v>
      </c>
      <c r="Q115" s="338">
        <v>39</v>
      </c>
    </row>
    <row r="116" spans="1:17" ht="15.75" x14ac:dyDescent="0.25">
      <c r="A116" s="342" t="s">
        <v>1740</v>
      </c>
      <c r="B116" t="s">
        <v>8987</v>
      </c>
      <c r="C116">
        <v>19.53</v>
      </c>
      <c r="D116">
        <v>6.09</v>
      </c>
      <c r="E116" t="s">
        <v>2381</v>
      </c>
      <c r="F116" t="s">
        <v>2380</v>
      </c>
      <c r="G116" t="s">
        <v>2380</v>
      </c>
      <c r="H116" s="341">
        <v>0</v>
      </c>
      <c r="I116" t="s">
        <v>2380</v>
      </c>
      <c r="J116" t="s">
        <v>6083</v>
      </c>
      <c r="K116" t="s">
        <v>6077</v>
      </c>
      <c r="L116" s="340" t="s">
        <v>8986</v>
      </c>
      <c r="M116" s="339">
        <v>6474.01</v>
      </c>
      <c r="N116" t="s">
        <v>11</v>
      </c>
      <c r="O116" t="s">
        <v>12</v>
      </c>
      <c r="P116" t="s">
        <v>42</v>
      </c>
      <c r="Q116" s="338">
        <v>43</v>
      </c>
    </row>
    <row r="117" spans="1:17" ht="15.75" x14ac:dyDescent="0.25">
      <c r="A117" s="342" t="s">
        <v>1738</v>
      </c>
      <c r="B117" t="s">
        <v>6314</v>
      </c>
      <c r="C117">
        <v>18.920000000000002</v>
      </c>
      <c r="D117">
        <v>8.18</v>
      </c>
      <c r="E117" t="s">
        <v>2380</v>
      </c>
      <c r="F117" t="s">
        <v>2380</v>
      </c>
      <c r="G117" t="s">
        <v>2380</v>
      </c>
      <c r="H117" s="341">
        <v>0</v>
      </c>
      <c r="I117" t="s">
        <v>2380</v>
      </c>
      <c r="J117" t="s">
        <v>6083</v>
      </c>
      <c r="K117" t="s">
        <v>6079</v>
      </c>
      <c r="L117" s="340" t="s">
        <v>8984</v>
      </c>
      <c r="M117" s="339">
        <v>6457.84</v>
      </c>
      <c r="N117" t="s">
        <v>11</v>
      </c>
      <c r="O117" t="s">
        <v>12</v>
      </c>
      <c r="P117" t="s">
        <v>23</v>
      </c>
      <c r="Q117" s="338">
        <v>38</v>
      </c>
    </row>
    <row r="118" spans="1:17" ht="15.75" x14ac:dyDescent="0.25">
      <c r="A118" s="342" t="s">
        <v>1734</v>
      </c>
      <c r="B118" t="s">
        <v>6669</v>
      </c>
      <c r="C118">
        <v>23.465</v>
      </c>
      <c r="D118">
        <v>5.56</v>
      </c>
      <c r="E118" t="s">
        <v>2380</v>
      </c>
      <c r="F118" t="s">
        <v>2380</v>
      </c>
      <c r="G118" t="s">
        <v>2380</v>
      </c>
      <c r="H118" s="341">
        <v>1</v>
      </c>
      <c r="I118" t="s">
        <v>2380</v>
      </c>
      <c r="J118" t="s">
        <v>6083</v>
      </c>
      <c r="K118" t="s">
        <v>6075</v>
      </c>
      <c r="L118" s="340" t="s">
        <v>8979</v>
      </c>
      <c r="M118" s="339">
        <v>6417.28</v>
      </c>
      <c r="N118" t="s">
        <v>11</v>
      </c>
      <c r="O118" t="s">
        <v>12</v>
      </c>
      <c r="P118" t="s">
        <v>13</v>
      </c>
      <c r="Q118" s="338">
        <v>46</v>
      </c>
    </row>
    <row r="119" spans="1:17" ht="15.75" x14ac:dyDescent="0.25">
      <c r="A119" s="342" t="s">
        <v>1730</v>
      </c>
      <c r="B119" t="s">
        <v>8974</v>
      </c>
      <c r="C119">
        <v>19.79</v>
      </c>
      <c r="D119">
        <v>4.8099999999999996</v>
      </c>
      <c r="E119" t="s">
        <v>2381</v>
      </c>
      <c r="F119" t="s">
        <v>2380</v>
      </c>
      <c r="G119" t="s">
        <v>2380</v>
      </c>
      <c r="H119" s="341">
        <v>0</v>
      </c>
      <c r="I119" t="s">
        <v>2380</v>
      </c>
      <c r="J119" t="s">
        <v>6083</v>
      </c>
      <c r="K119" t="s">
        <v>6075</v>
      </c>
      <c r="L119" s="340" t="s">
        <v>8973</v>
      </c>
      <c r="M119" s="339">
        <v>37742.58</v>
      </c>
      <c r="N119" t="s">
        <v>16</v>
      </c>
      <c r="O119" t="s">
        <v>16</v>
      </c>
      <c r="P119" t="s">
        <v>13</v>
      </c>
      <c r="Q119" s="338">
        <v>36</v>
      </c>
    </row>
    <row r="120" spans="1:17" ht="15.75" x14ac:dyDescent="0.25">
      <c r="A120" s="342" t="s">
        <v>1715</v>
      </c>
      <c r="B120" t="s">
        <v>8954</v>
      </c>
      <c r="C120">
        <v>20.48</v>
      </c>
      <c r="D120">
        <v>11.09</v>
      </c>
      <c r="E120" t="s">
        <v>2380</v>
      </c>
      <c r="F120" t="s">
        <v>2380</v>
      </c>
      <c r="G120" t="s">
        <v>2380</v>
      </c>
      <c r="H120" s="341">
        <v>0</v>
      </c>
      <c r="I120" t="s">
        <v>2380</v>
      </c>
      <c r="J120" t="s">
        <v>6083</v>
      </c>
      <c r="K120" t="s">
        <v>6079</v>
      </c>
      <c r="L120" s="340" t="s">
        <v>8953</v>
      </c>
      <c r="M120" s="339">
        <v>6335.64</v>
      </c>
      <c r="N120" t="s">
        <v>11</v>
      </c>
      <c r="O120" t="s">
        <v>11</v>
      </c>
      <c r="P120" t="s">
        <v>13</v>
      </c>
      <c r="Q120" s="338">
        <v>36</v>
      </c>
    </row>
    <row r="121" spans="1:17" ht="15.75" x14ac:dyDescent="0.25">
      <c r="A121" s="342" t="s">
        <v>1709</v>
      </c>
      <c r="B121" t="s">
        <v>8944</v>
      </c>
      <c r="C121">
        <v>21.78</v>
      </c>
      <c r="D121">
        <v>9.31</v>
      </c>
      <c r="E121" t="s">
        <v>2381</v>
      </c>
      <c r="F121" t="s">
        <v>2380</v>
      </c>
      <c r="G121" t="s">
        <v>2380</v>
      </c>
      <c r="H121" s="341">
        <v>0</v>
      </c>
      <c r="I121" t="s">
        <v>2380</v>
      </c>
      <c r="J121" t="s">
        <v>6083</v>
      </c>
      <c r="K121" t="s">
        <v>6079</v>
      </c>
      <c r="L121" s="340" t="s">
        <v>8943</v>
      </c>
      <c r="M121" s="339">
        <v>6302.23</v>
      </c>
      <c r="N121" t="s">
        <v>11</v>
      </c>
      <c r="O121" t="s">
        <v>16</v>
      </c>
      <c r="P121" t="s">
        <v>13</v>
      </c>
      <c r="Q121" s="338">
        <v>48</v>
      </c>
    </row>
    <row r="122" spans="1:17" ht="15.75" x14ac:dyDescent="0.25">
      <c r="A122" s="342" t="s">
        <v>1708</v>
      </c>
      <c r="B122" t="s">
        <v>8942</v>
      </c>
      <c r="C122">
        <v>23.75</v>
      </c>
      <c r="D122">
        <v>5.03</v>
      </c>
      <c r="E122" t="s">
        <v>2380</v>
      </c>
      <c r="F122" t="s">
        <v>2380</v>
      </c>
      <c r="G122" t="s">
        <v>2380</v>
      </c>
      <c r="H122" s="341">
        <v>1</v>
      </c>
      <c r="I122" t="s">
        <v>2380</v>
      </c>
      <c r="J122" t="s">
        <v>6083</v>
      </c>
      <c r="K122" t="s">
        <v>6075</v>
      </c>
      <c r="L122" s="340" t="s">
        <v>8941</v>
      </c>
      <c r="M122" s="339">
        <v>37701.879999999997</v>
      </c>
      <c r="N122" t="s">
        <v>11</v>
      </c>
      <c r="O122" t="s">
        <v>12</v>
      </c>
      <c r="P122" t="s">
        <v>249</v>
      </c>
      <c r="Q122" s="338">
        <v>34</v>
      </c>
    </row>
    <row r="123" spans="1:17" ht="15.75" x14ac:dyDescent="0.25">
      <c r="A123" s="342" t="s">
        <v>1704</v>
      </c>
      <c r="B123" t="s">
        <v>8935</v>
      </c>
      <c r="C123">
        <v>19.21</v>
      </c>
      <c r="D123">
        <v>5.52</v>
      </c>
      <c r="E123" t="s">
        <v>2380</v>
      </c>
      <c r="F123" t="s">
        <v>2380</v>
      </c>
      <c r="G123" t="s">
        <v>2380</v>
      </c>
      <c r="H123" s="341">
        <v>2</v>
      </c>
      <c r="I123" t="s">
        <v>2380</v>
      </c>
      <c r="J123" t="s">
        <v>6083</v>
      </c>
      <c r="K123" t="s">
        <v>6075</v>
      </c>
      <c r="L123" s="340" t="s">
        <v>8934</v>
      </c>
      <c r="M123" s="339">
        <v>6276.3</v>
      </c>
      <c r="N123" t="s">
        <v>11</v>
      </c>
      <c r="O123" t="s">
        <v>16</v>
      </c>
      <c r="P123" t="s">
        <v>200</v>
      </c>
      <c r="Q123" s="338">
        <v>29</v>
      </c>
    </row>
    <row r="124" spans="1:17" ht="15.75" x14ac:dyDescent="0.25">
      <c r="A124" s="342" t="s">
        <v>1701</v>
      </c>
      <c r="B124" t="s">
        <v>8024</v>
      </c>
      <c r="C124">
        <v>23.2</v>
      </c>
      <c r="D124">
        <v>4.41</v>
      </c>
      <c r="E124" t="s">
        <v>2380</v>
      </c>
      <c r="F124" t="s">
        <v>2380</v>
      </c>
      <c r="G124" t="s">
        <v>2382</v>
      </c>
      <c r="H124" s="341">
        <v>1</v>
      </c>
      <c r="I124" t="s">
        <v>2380</v>
      </c>
      <c r="J124" t="s">
        <v>6083</v>
      </c>
      <c r="K124" t="s">
        <v>6075</v>
      </c>
      <c r="L124" s="340" t="s">
        <v>7712</v>
      </c>
      <c r="M124" s="339">
        <v>6261.2</v>
      </c>
      <c r="N124" t="s">
        <v>11</v>
      </c>
      <c r="O124" t="s">
        <v>16</v>
      </c>
      <c r="P124" t="s">
        <v>535</v>
      </c>
      <c r="Q124" s="338">
        <v>27</v>
      </c>
    </row>
    <row r="125" spans="1:17" ht="15.75" x14ac:dyDescent="0.25">
      <c r="A125" s="342" t="s">
        <v>1699</v>
      </c>
      <c r="B125" t="s">
        <v>8927</v>
      </c>
      <c r="C125">
        <v>20.9</v>
      </c>
      <c r="D125">
        <v>6.94</v>
      </c>
      <c r="E125" t="s">
        <v>2380</v>
      </c>
      <c r="F125" t="s">
        <v>2380</v>
      </c>
      <c r="G125" t="s">
        <v>2380</v>
      </c>
      <c r="H125" s="341">
        <v>0</v>
      </c>
      <c r="I125" t="s">
        <v>2380</v>
      </c>
      <c r="J125" t="s">
        <v>6083</v>
      </c>
      <c r="K125" t="s">
        <v>6079</v>
      </c>
      <c r="L125" s="340" t="s">
        <v>8926</v>
      </c>
      <c r="M125" s="339">
        <v>6254.13</v>
      </c>
      <c r="N125" t="s">
        <v>11</v>
      </c>
      <c r="O125" t="s">
        <v>11</v>
      </c>
      <c r="P125" t="s">
        <v>23</v>
      </c>
      <c r="Q125" s="338">
        <v>50</v>
      </c>
    </row>
    <row r="126" spans="1:17" ht="15.75" x14ac:dyDescent="0.25">
      <c r="A126" s="342" t="s">
        <v>1698</v>
      </c>
      <c r="B126" t="s">
        <v>8925</v>
      </c>
      <c r="C126">
        <v>19.11</v>
      </c>
      <c r="D126">
        <v>4.3499999999999996</v>
      </c>
      <c r="E126" t="s">
        <v>2380</v>
      </c>
      <c r="F126" t="s">
        <v>2380</v>
      </c>
      <c r="G126" t="s">
        <v>2380</v>
      </c>
      <c r="H126" s="341">
        <v>2</v>
      </c>
      <c r="I126" t="s">
        <v>2380</v>
      </c>
      <c r="J126" t="s">
        <v>6083</v>
      </c>
      <c r="K126" t="s">
        <v>6075</v>
      </c>
      <c r="L126" s="340" t="s">
        <v>8924</v>
      </c>
      <c r="M126" s="339">
        <v>6253.85</v>
      </c>
      <c r="N126" t="s">
        <v>11</v>
      </c>
      <c r="O126" t="s">
        <v>11</v>
      </c>
      <c r="P126" t="s">
        <v>13</v>
      </c>
      <c r="Q126" s="338">
        <v>50</v>
      </c>
    </row>
    <row r="127" spans="1:17" ht="15.75" x14ac:dyDescent="0.25">
      <c r="A127" s="342" t="s">
        <v>1694</v>
      </c>
      <c r="B127" t="s">
        <v>8920</v>
      </c>
      <c r="C127">
        <v>24.32</v>
      </c>
      <c r="D127">
        <v>5.56</v>
      </c>
      <c r="E127" t="s">
        <v>2381</v>
      </c>
      <c r="F127" t="s">
        <v>2380</v>
      </c>
      <c r="G127" t="s">
        <v>2380</v>
      </c>
      <c r="H127" s="341">
        <v>0</v>
      </c>
      <c r="I127" t="s">
        <v>2380</v>
      </c>
      <c r="J127" t="s">
        <v>6083</v>
      </c>
      <c r="K127" t="s">
        <v>6075</v>
      </c>
      <c r="L127" s="340" t="s">
        <v>8883</v>
      </c>
      <c r="M127" s="339">
        <v>6238.3</v>
      </c>
      <c r="N127" t="s">
        <v>11</v>
      </c>
      <c r="O127" t="s">
        <v>16</v>
      </c>
      <c r="P127" t="s">
        <v>42</v>
      </c>
      <c r="Q127" s="338">
        <v>39</v>
      </c>
    </row>
    <row r="128" spans="1:17" ht="15.75" x14ac:dyDescent="0.25">
      <c r="A128" s="342" t="s">
        <v>1687</v>
      </c>
      <c r="B128" t="s">
        <v>8910</v>
      </c>
      <c r="C128">
        <v>22.63</v>
      </c>
      <c r="D128">
        <v>5.09</v>
      </c>
      <c r="E128" t="s">
        <v>2381</v>
      </c>
      <c r="F128" t="s">
        <v>2380</v>
      </c>
      <c r="G128" t="s">
        <v>2380</v>
      </c>
      <c r="H128" s="341">
        <v>0</v>
      </c>
      <c r="I128" t="s">
        <v>2380</v>
      </c>
      <c r="J128" t="s">
        <v>6083</v>
      </c>
      <c r="K128" t="s">
        <v>6075</v>
      </c>
      <c r="L128" s="340" t="s">
        <v>8909</v>
      </c>
      <c r="M128" s="339">
        <v>6196.45</v>
      </c>
      <c r="N128" t="s">
        <v>11</v>
      </c>
      <c r="O128" t="s">
        <v>16</v>
      </c>
      <c r="P128" t="s">
        <v>42</v>
      </c>
      <c r="Q128" s="338">
        <v>34</v>
      </c>
    </row>
    <row r="129" spans="1:17" ht="15.75" x14ac:dyDescent="0.25">
      <c r="A129" s="342" t="s">
        <v>1686</v>
      </c>
      <c r="B129" t="s">
        <v>8908</v>
      </c>
      <c r="C129">
        <v>23.46</v>
      </c>
      <c r="D129">
        <v>4.21</v>
      </c>
      <c r="E129" t="s">
        <v>2380</v>
      </c>
      <c r="F129" t="s">
        <v>2380</v>
      </c>
      <c r="G129" t="s">
        <v>2380</v>
      </c>
      <c r="H129" s="341">
        <v>1</v>
      </c>
      <c r="I129" t="s">
        <v>2380</v>
      </c>
      <c r="J129" t="s">
        <v>6083</v>
      </c>
      <c r="K129" t="s">
        <v>6075</v>
      </c>
      <c r="L129" s="340" t="s">
        <v>8907</v>
      </c>
      <c r="M129" s="339">
        <v>6186.13</v>
      </c>
      <c r="N129" t="s">
        <v>11</v>
      </c>
      <c r="O129" t="s">
        <v>12</v>
      </c>
      <c r="P129" t="s">
        <v>42</v>
      </c>
      <c r="Q129" s="338">
        <v>41</v>
      </c>
    </row>
    <row r="130" spans="1:17" ht="15.75" x14ac:dyDescent="0.25">
      <c r="A130" s="342" t="s">
        <v>1685</v>
      </c>
      <c r="B130" t="s">
        <v>8906</v>
      </c>
      <c r="C130">
        <v>22.56</v>
      </c>
      <c r="D130">
        <v>4.34</v>
      </c>
      <c r="E130" t="s">
        <v>2381</v>
      </c>
      <c r="F130" t="s">
        <v>2380</v>
      </c>
      <c r="G130" t="s">
        <v>2380</v>
      </c>
      <c r="H130" s="341">
        <v>0</v>
      </c>
      <c r="I130" t="s">
        <v>2380</v>
      </c>
      <c r="J130" t="s">
        <v>6083</v>
      </c>
      <c r="K130" t="s">
        <v>6075</v>
      </c>
      <c r="L130" s="340" t="s">
        <v>8905</v>
      </c>
      <c r="M130" s="339">
        <v>37650.74</v>
      </c>
      <c r="N130" t="s">
        <v>11</v>
      </c>
      <c r="O130" t="s">
        <v>11</v>
      </c>
      <c r="P130" t="s">
        <v>23</v>
      </c>
      <c r="Q130" s="338">
        <v>40</v>
      </c>
    </row>
    <row r="131" spans="1:17" ht="15.75" x14ac:dyDescent="0.25">
      <c r="A131" s="342" t="s">
        <v>1684</v>
      </c>
      <c r="B131" t="s">
        <v>8904</v>
      </c>
      <c r="C131">
        <v>19.28</v>
      </c>
      <c r="D131">
        <v>11.85</v>
      </c>
      <c r="E131" t="s">
        <v>2380</v>
      </c>
      <c r="F131" t="s">
        <v>2380</v>
      </c>
      <c r="G131" t="s">
        <v>2380</v>
      </c>
      <c r="H131" s="341">
        <v>2</v>
      </c>
      <c r="I131" t="s">
        <v>2380</v>
      </c>
      <c r="J131" t="s">
        <v>6083</v>
      </c>
      <c r="K131" t="s">
        <v>6079</v>
      </c>
      <c r="L131" s="340" t="s">
        <v>8141</v>
      </c>
      <c r="M131" s="339">
        <v>6185.32</v>
      </c>
      <c r="N131" t="s">
        <v>11</v>
      </c>
      <c r="O131" t="s">
        <v>16</v>
      </c>
      <c r="P131" t="s">
        <v>13</v>
      </c>
      <c r="Q131" s="338">
        <v>41</v>
      </c>
    </row>
    <row r="132" spans="1:17" ht="15.75" x14ac:dyDescent="0.25">
      <c r="A132" s="342" t="s">
        <v>1682</v>
      </c>
      <c r="B132" t="s">
        <v>6466</v>
      </c>
      <c r="C132">
        <v>18.71</v>
      </c>
      <c r="D132">
        <v>5.29</v>
      </c>
      <c r="E132" t="s">
        <v>2381</v>
      </c>
      <c r="F132" t="s">
        <v>2380</v>
      </c>
      <c r="G132" t="s">
        <v>2380</v>
      </c>
      <c r="H132" s="341">
        <v>0</v>
      </c>
      <c r="I132" t="s">
        <v>2380</v>
      </c>
      <c r="J132" t="s">
        <v>6083</v>
      </c>
      <c r="K132" t="s">
        <v>6075</v>
      </c>
      <c r="L132" s="340" t="s">
        <v>8902</v>
      </c>
      <c r="M132" s="339">
        <v>6183.46</v>
      </c>
      <c r="N132" t="s">
        <v>11</v>
      </c>
      <c r="O132" t="s">
        <v>11</v>
      </c>
      <c r="P132" t="s">
        <v>23</v>
      </c>
      <c r="Q132" s="338">
        <v>52</v>
      </c>
    </row>
    <row r="133" spans="1:17" ht="15.75" x14ac:dyDescent="0.25">
      <c r="A133" s="342" t="s">
        <v>1681</v>
      </c>
      <c r="B133" t="s">
        <v>8901</v>
      </c>
      <c r="C133">
        <v>20.61</v>
      </c>
      <c r="D133">
        <v>6.89</v>
      </c>
      <c r="E133" t="s">
        <v>2380</v>
      </c>
      <c r="F133" t="s">
        <v>2380</v>
      </c>
      <c r="G133" t="s">
        <v>2380</v>
      </c>
      <c r="H133" s="341">
        <v>0</v>
      </c>
      <c r="I133" t="s">
        <v>2380</v>
      </c>
      <c r="J133" t="s">
        <v>6083</v>
      </c>
      <c r="K133" t="s">
        <v>6079</v>
      </c>
      <c r="L133" s="340" t="s">
        <v>8900</v>
      </c>
      <c r="M133" s="339">
        <v>6183.32</v>
      </c>
      <c r="N133" t="s">
        <v>11</v>
      </c>
      <c r="O133" t="s">
        <v>11</v>
      </c>
      <c r="P133" t="s">
        <v>23</v>
      </c>
      <c r="Q133" s="338">
        <v>37</v>
      </c>
    </row>
    <row r="134" spans="1:17" ht="15.75" x14ac:dyDescent="0.25">
      <c r="A134" s="342" t="s">
        <v>1676</v>
      </c>
      <c r="B134" t="s">
        <v>8452</v>
      </c>
      <c r="C134">
        <v>21.85</v>
      </c>
      <c r="D134">
        <v>5.26</v>
      </c>
      <c r="E134" t="s">
        <v>2381</v>
      </c>
      <c r="F134" t="s">
        <v>2380</v>
      </c>
      <c r="G134" t="s">
        <v>2382</v>
      </c>
      <c r="H134" s="341">
        <v>1</v>
      </c>
      <c r="I134" t="s">
        <v>2380</v>
      </c>
      <c r="J134" t="s">
        <v>6083</v>
      </c>
      <c r="K134" t="s">
        <v>6075</v>
      </c>
      <c r="L134" s="340" t="s">
        <v>7046</v>
      </c>
      <c r="M134" s="339">
        <v>6139.14</v>
      </c>
      <c r="N134" t="s">
        <v>11</v>
      </c>
      <c r="O134" t="s">
        <v>12</v>
      </c>
      <c r="P134" t="s">
        <v>13</v>
      </c>
      <c r="Q134" s="338">
        <v>46</v>
      </c>
    </row>
    <row r="135" spans="1:17" ht="15.75" x14ac:dyDescent="0.25">
      <c r="A135" s="342" t="s">
        <v>1668</v>
      </c>
      <c r="B135" t="s">
        <v>8881</v>
      </c>
      <c r="C135">
        <v>18.78</v>
      </c>
      <c r="D135">
        <v>4.45</v>
      </c>
      <c r="E135" t="s">
        <v>2380</v>
      </c>
      <c r="F135" t="s">
        <v>2380</v>
      </c>
      <c r="G135" t="s">
        <v>2382</v>
      </c>
      <c r="H135" s="341">
        <v>1</v>
      </c>
      <c r="I135" t="s">
        <v>2380</v>
      </c>
      <c r="J135" t="s">
        <v>6083</v>
      </c>
      <c r="K135" t="s">
        <v>6075</v>
      </c>
      <c r="L135" s="340" t="s">
        <v>8880</v>
      </c>
      <c r="M135" s="339">
        <v>6112.35</v>
      </c>
      <c r="N135" t="s">
        <v>11</v>
      </c>
      <c r="O135" t="s">
        <v>16</v>
      </c>
      <c r="P135" t="s">
        <v>23</v>
      </c>
      <c r="Q135" s="338">
        <v>37</v>
      </c>
    </row>
    <row r="136" spans="1:17" ht="15.75" x14ac:dyDescent="0.25">
      <c r="A136" s="342" t="s">
        <v>1663</v>
      </c>
      <c r="B136" t="s">
        <v>7488</v>
      </c>
      <c r="C136">
        <v>21.31</v>
      </c>
      <c r="D136">
        <v>4.17</v>
      </c>
      <c r="E136" t="s">
        <v>2380</v>
      </c>
      <c r="F136" t="s">
        <v>2380</v>
      </c>
      <c r="G136" t="s">
        <v>2380</v>
      </c>
      <c r="H136" s="341">
        <v>0</v>
      </c>
      <c r="I136" t="s">
        <v>2380</v>
      </c>
      <c r="J136" t="s">
        <v>6083</v>
      </c>
      <c r="K136" t="s">
        <v>6075</v>
      </c>
      <c r="L136" s="340" t="s">
        <v>8872</v>
      </c>
      <c r="M136" s="339">
        <v>37484.449999999997</v>
      </c>
      <c r="N136" t="s">
        <v>16</v>
      </c>
      <c r="O136" t="s">
        <v>16</v>
      </c>
      <c r="P136" t="s">
        <v>13</v>
      </c>
      <c r="Q136" s="338">
        <v>22</v>
      </c>
    </row>
    <row r="137" spans="1:17" ht="15.75" x14ac:dyDescent="0.25">
      <c r="A137" s="342" t="s">
        <v>1662</v>
      </c>
      <c r="B137" t="s">
        <v>8871</v>
      </c>
      <c r="C137">
        <v>19.559999999999999</v>
      </c>
      <c r="D137">
        <v>11.96</v>
      </c>
      <c r="E137" t="s">
        <v>2380</v>
      </c>
      <c r="F137" t="s">
        <v>2380</v>
      </c>
      <c r="G137" t="s">
        <v>2380</v>
      </c>
      <c r="H137" s="341">
        <v>0</v>
      </c>
      <c r="I137" t="s">
        <v>2380</v>
      </c>
      <c r="J137" t="s">
        <v>6083</v>
      </c>
      <c r="K137" t="s">
        <v>6079</v>
      </c>
      <c r="L137" s="340" t="s">
        <v>8870</v>
      </c>
      <c r="M137" s="339">
        <v>6074.37</v>
      </c>
      <c r="N137" t="s">
        <v>11</v>
      </c>
      <c r="O137" t="s">
        <v>11</v>
      </c>
      <c r="P137" t="s">
        <v>23</v>
      </c>
      <c r="Q137" s="338">
        <v>43</v>
      </c>
    </row>
    <row r="138" spans="1:17" ht="15.75" x14ac:dyDescent="0.25">
      <c r="A138" s="342" t="s">
        <v>1660</v>
      </c>
      <c r="B138" t="s">
        <v>8867</v>
      </c>
      <c r="C138">
        <v>19.53</v>
      </c>
      <c r="D138">
        <v>11.68</v>
      </c>
      <c r="E138" t="s">
        <v>2380</v>
      </c>
      <c r="F138" t="s">
        <v>2380</v>
      </c>
      <c r="G138" t="s">
        <v>2380</v>
      </c>
      <c r="H138" s="341">
        <v>0</v>
      </c>
      <c r="I138" t="s">
        <v>2380</v>
      </c>
      <c r="J138" t="s">
        <v>6083</v>
      </c>
      <c r="K138" t="s">
        <v>6079</v>
      </c>
      <c r="L138" s="340" t="s">
        <v>8866</v>
      </c>
      <c r="M138" s="339">
        <v>6064.37</v>
      </c>
      <c r="N138" t="s">
        <v>11</v>
      </c>
      <c r="O138" t="s">
        <v>11</v>
      </c>
      <c r="P138" t="s">
        <v>42</v>
      </c>
      <c r="Q138" s="338">
        <v>28</v>
      </c>
    </row>
    <row r="139" spans="1:17" ht="15.75" x14ac:dyDescent="0.25">
      <c r="A139" s="342" t="s">
        <v>1652</v>
      </c>
      <c r="B139" t="s">
        <v>6234</v>
      </c>
      <c r="C139">
        <v>24.86</v>
      </c>
      <c r="D139">
        <v>6.23</v>
      </c>
      <c r="E139" t="s">
        <v>2380</v>
      </c>
      <c r="F139" t="s">
        <v>2380</v>
      </c>
      <c r="G139" t="s">
        <v>2380</v>
      </c>
      <c r="H139" s="341">
        <v>0</v>
      </c>
      <c r="I139" t="s">
        <v>2380</v>
      </c>
      <c r="J139" t="s">
        <v>6083</v>
      </c>
      <c r="K139" t="s">
        <v>6077</v>
      </c>
      <c r="L139" s="340" t="s">
        <v>8851</v>
      </c>
      <c r="M139" s="339">
        <v>37465.339999999997</v>
      </c>
      <c r="N139" t="s">
        <v>16</v>
      </c>
      <c r="O139" t="s">
        <v>11</v>
      </c>
      <c r="P139" t="s">
        <v>23</v>
      </c>
      <c r="Q139" s="338">
        <v>20</v>
      </c>
    </row>
    <row r="140" spans="1:17" ht="15.75" x14ac:dyDescent="0.25">
      <c r="A140" s="342" t="s">
        <v>1641</v>
      </c>
      <c r="B140" t="s">
        <v>7784</v>
      </c>
      <c r="C140">
        <v>19.95</v>
      </c>
      <c r="D140">
        <v>5.39</v>
      </c>
      <c r="E140" t="s">
        <v>2380</v>
      </c>
      <c r="F140" t="s">
        <v>2380</v>
      </c>
      <c r="G140" t="s">
        <v>2380</v>
      </c>
      <c r="H140" s="341">
        <v>1</v>
      </c>
      <c r="I140" t="s">
        <v>2380</v>
      </c>
      <c r="J140" t="s">
        <v>6083</v>
      </c>
      <c r="K140" t="s">
        <v>6075</v>
      </c>
      <c r="L140" s="340" t="s">
        <v>8835</v>
      </c>
      <c r="M140" s="339">
        <v>37425.94</v>
      </c>
      <c r="N140" t="s">
        <v>11</v>
      </c>
      <c r="O140" t="s">
        <v>16</v>
      </c>
      <c r="P140" t="s">
        <v>42</v>
      </c>
      <c r="Q140" s="338">
        <v>43</v>
      </c>
    </row>
    <row r="141" spans="1:17" ht="15.75" x14ac:dyDescent="0.25">
      <c r="A141" s="342" t="s">
        <v>1640</v>
      </c>
      <c r="B141" t="s">
        <v>6553</v>
      </c>
      <c r="C141">
        <v>23.65</v>
      </c>
      <c r="D141">
        <v>5.75</v>
      </c>
      <c r="E141" t="s">
        <v>2381</v>
      </c>
      <c r="F141" t="s">
        <v>2380</v>
      </c>
      <c r="G141" t="s">
        <v>2380</v>
      </c>
      <c r="H141" s="341">
        <v>0</v>
      </c>
      <c r="I141" t="s">
        <v>2380</v>
      </c>
      <c r="J141" t="s">
        <v>6083</v>
      </c>
      <c r="K141" t="s">
        <v>6077</v>
      </c>
      <c r="L141" s="340" t="s">
        <v>8414</v>
      </c>
      <c r="M141" s="339">
        <v>5926.93</v>
      </c>
      <c r="N141" t="s">
        <v>11</v>
      </c>
      <c r="O141" t="s">
        <v>11</v>
      </c>
      <c r="P141" t="s">
        <v>200</v>
      </c>
      <c r="Q141" s="338">
        <v>29</v>
      </c>
    </row>
    <row r="142" spans="1:17" ht="15.75" x14ac:dyDescent="0.25">
      <c r="A142" s="342" t="s">
        <v>1632</v>
      </c>
      <c r="B142" t="s">
        <v>8822</v>
      </c>
      <c r="C142">
        <v>20.76</v>
      </c>
      <c r="D142">
        <v>6.26</v>
      </c>
      <c r="E142" t="s">
        <v>2380</v>
      </c>
      <c r="F142" t="s">
        <v>2380</v>
      </c>
      <c r="G142" t="s">
        <v>2380</v>
      </c>
      <c r="H142" s="341">
        <v>0</v>
      </c>
      <c r="I142" t="s">
        <v>2380</v>
      </c>
      <c r="J142" t="s">
        <v>6083</v>
      </c>
      <c r="K142" t="s">
        <v>6077</v>
      </c>
      <c r="L142" s="340" t="s">
        <v>8821</v>
      </c>
      <c r="M142" s="339">
        <v>5843.99</v>
      </c>
      <c r="N142" t="s">
        <v>11</v>
      </c>
      <c r="O142" t="s">
        <v>11</v>
      </c>
      <c r="P142" t="s">
        <v>200</v>
      </c>
      <c r="Q142" s="338">
        <v>27</v>
      </c>
    </row>
    <row r="143" spans="1:17" ht="15.75" x14ac:dyDescent="0.25">
      <c r="A143" s="342" t="s">
        <v>1620</v>
      </c>
      <c r="B143" t="s">
        <v>6435</v>
      </c>
      <c r="C143">
        <v>19.95</v>
      </c>
      <c r="D143">
        <v>4.05</v>
      </c>
      <c r="E143" t="s">
        <v>2380</v>
      </c>
      <c r="F143" t="s">
        <v>2380</v>
      </c>
      <c r="G143" t="s">
        <v>2380</v>
      </c>
      <c r="H143" s="341">
        <v>1</v>
      </c>
      <c r="I143" t="s">
        <v>2380</v>
      </c>
      <c r="J143" t="s">
        <v>6083</v>
      </c>
      <c r="K143" t="s">
        <v>6075</v>
      </c>
      <c r="L143" s="340" t="s">
        <v>8808</v>
      </c>
      <c r="M143" s="339">
        <v>5720.38</v>
      </c>
      <c r="N143" t="s">
        <v>11</v>
      </c>
      <c r="O143" t="s">
        <v>16</v>
      </c>
      <c r="P143" t="s">
        <v>13</v>
      </c>
      <c r="Q143" s="338">
        <v>51</v>
      </c>
    </row>
    <row r="144" spans="1:17" ht="15.75" x14ac:dyDescent="0.25">
      <c r="A144" s="342" t="s">
        <v>1618</v>
      </c>
      <c r="B144" t="s">
        <v>8805</v>
      </c>
      <c r="C144">
        <v>22.01</v>
      </c>
      <c r="D144">
        <v>5.01</v>
      </c>
      <c r="E144" t="s">
        <v>2380</v>
      </c>
      <c r="F144" t="s">
        <v>2380</v>
      </c>
      <c r="G144" t="s">
        <v>2380</v>
      </c>
      <c r="H144" s="341">
        <v>1</v>
      </c>
      <c r="I144" t="s">
        <v>2380</v>
      </c>
      <c r="J144" t="s">
        <v>6083</v>
      </c>
      <c r="K144" t="s">
        <v>6075</v>
      </c>
      <c r="L144" s="340" t="s">
        <v>8804</v>
      </c>
      <c r="M144" s="339">
        <v>5709.16</v>
      </c>
      <c r="N144" t="s">
        <v>12</v>
      </c>
      <c r="O144" t="s">
        <v>12</v>
      </c>
      <c r="P144" t="s">
        <v>13</v>
      </c>
      <c r="Q144" s="338">
        <v>41</v>
      </c>
    </row>
    <row r="145" spans="1:17" ht="15.75" x14ac:dyDescent="0.25">
      <c r="A145" s="342" t="s">
        <v>1616</v>
      </c>
      <c r="B145" t="s">
        <v>8801</v>
      </c>
      <c r="C145">
        <v>19.170000000000002</v>
      </c>
      <c r="D145">
        <v>7.94</v>
      </c>
      <c r="E145" t="s">
        <v>2380</v>
      </c>
      <c r="F145" t="s">
        <v>2380</v>
      </c>
      <c r="G145" t="s">
        <v>2380</v>
      </c>
      <c r="H145" s="341">
        <v>0</v>
      </c>
      <c r="I145" t="s">
        <v>2380</v>
      </c>
      <c r="J145" t="s">
        <v>6083</v>
      </c>
      <c r="K145" t="s">
        <v>6079</v>
      </c>
      <c r="L145" s="340" t="s">
        <v>8800</v>
      </c>
      <c r="M145" s="339">
        <v>5699.84</v>
      </c>
      <c r="N145" t="s">
        <v>11</v>
      </c>
      <c r="O145" t="s">
        <v>12</v>
      </c>
      <c r="P145" t="s">
        <v>13</v>
      </c>
      <c r="Q145" s="338">
        <v>41</v>
      </c>
    </row>
    <row r="146" spans="1:17" ht="15.75" x14ac:dyDescent="0.25">
      <c r="A146" s="342" t="s">
        <v>1612</v>
      </c>
      <c r="B146" t="s">
        <v>8794</v>
      </c>
      <c r="C146">
        <v>24.3</v>
      </c>
      <c r="D146">
        <v>6.23</v>
      </c>
      <c r="E146" t="s">
        <v>2380</v>
      </c>
      <c r="F146" t="s">
        <v>2380</v>
      </c>
      <c r="G146" t="s">
        <v>2380</v>
      </c>
      <c r="H146" s="341">
        <v>0</v>
      </c>
      <c r="I146" t="s">
        <v>2380</v>
      </c>
      <c r="J146" t="s">
        <v>6083</v>
      </c>
      <c r="K146" t="s">
        <v>6077</v>
      </c>
      <c r="L146" s="340" t="s">
        <v>8793</v>
      </c>
      <c r="M146" s="339">
        <v>5679.13</v>
      </c>
      <c r="N146" t="s">
        <v>11</v>
      </c>
      <c r="O146" t="s">
        <v>11</v>
      </c>
      <c r="P146" t="s">
        <v>13</v>
      </c>
      <c r="Q146" s="338">
        <v>38</v>
      </c>
    </row>
    <row r="147" spans="1:17" ht="15.75" x14ac:dyDescent="0.25">
      <c r="A147" s="342" t="s">
        <v>1611</v>
      </c>
      <c r="B147" t="s">
        <v>8792</v>
      </c>
      <c r="C147">
        <v>19.059999999999999</v>
      </c>
      <c r="D147">
        <v>7.41</v>
      </c>
      <c r="E147" t="s">
        <v>2380</v>
      </c>
      <c r="F147" t="s">
        <v>2380</v>
      </c>
      <c r="G147" t="s">
        <v>2380</v>
      </c>
      <c r="H147" s="341">
        <v>0</v>
      </c>
      <c r="I147" t="s">
        <v>2380</v>
      </c>
      <c r="J147" t="s">
        <v>6083</v>
      </c>
      <c r="K147" t="s">
        <v>6079</v>
      </c>
      <c r="L147" s="340" t="s">
        <v>7509</v>
      </c>
      <c r="M147" s="339">
        <v>5662.23</v>
      </c>
      <c r="N147" t="s">
        <v>11</v>
      </c>
      <c r="O147" t="s">
        <v>16</v>
      </c>
      <c r="P147" t="s">
        <v>13</v>
      </c>
      <c r="Q147" s="338">
        <v>39</v>
      </c>
    </row>
    <row r="148" spans="1:17" ht="15.75" x14ac:dyDescent="0.25">
      <c r="A148" s="342" t="s">
        <v>1609</v>
      </c>
      <c r="B148" t="s">
        <v>6538</v>
      </c>
      <c r="C148">
        <v>21.37</v>
      </c>
      <c r="D148">
        <v>4.54</v>
      </c>
      <c r="E148" t="s">
        <v>2381</v>
      </c>
      <c r="F148" t="s">
        <v>2380</v>
      </c>
      <c r="G148" t="s">
        <v>2382</v>
      </c>
      <c r="H148" s="341">
        <v>1</v>
      </c>
      <c r="I148" t="s">
        <v>2380</v>
      </c>
      <c r="J148" t="s">
        <v>6083</v>
      </c>
      <c r="K148" t="s">
        <v>6075</v>
      </c>
      <c r="L148" s="340" t="s">
        <v>8790</v>
      </c>
      <c r="M148" s="339">
        <v>5649.72</v>
      </c>
      <c r="N148" t="s">
        <v>11</v>
      </c>
      <c r="O148" t="s">
        <v>12</v>
      </c>
      <c r="P148" t="s">
        <v>42</v>
      </c>
      <c r="Q148" s="338">
        <v>40</v>
      </c>
    </row>
    <row r="149" spans="1:17" ht="15.75" x14ac:dyDescent="0.25">
      <c r="A149" s="342" t="s">
        <v>1607</v>
      </c>
      <c r="B149" t="s">
        <v>8788</v>
      </c>
      <c r="C149">
        <v>20.86</v>
      </c>
      <c r="D149">
        <v>4.3600000000000003</v>
      </c>
      <c r="E149" t="s">
        <v>2381</v>
      </c>
      <c r="F149" t="s">
        <v>2380</v>
      </c>
      <c r="G149" t="s">
        <v>2380</v>
      </c>
      <c r="H149" s="341">
        <v>0</v>
      </c>
      <c r="I149" t="s">
        <v>2380</v>
      </c>
      <c r="J149" t="s">
        <v>6083</v>
      </c>
      <c r="K149" t="s">
        <v>6075</v>
      </c>
      <c r="L149" s="340" t="s">
        <v>8787</v>
      </c>
      <c r="M149" s="339">
        <v>5630.46</v>
      </c>
      <c r="N149" t="s">
        <v>11</v>
      </c>
      <c r="O149" t="s">
        <v>12</v>
      </c>
      <c r="P149" t="s">
        <v>23</v>
      </c>
      <c r="Q149" s="338">
        <v>35</v>
      </c>
    </row>
    <row r="150" spans="1:17" ht="15.75" x14ac:dyDescent="0.25">
      <c r="A150" s="342" t="s">
        <v>1602</v>
      </c>
      <c r="B150" t="s">
        <v>8780</v>
      </c>
      <c r="C150">
        <v>22.13</v>
      </c>
      <c r="D150">
        <v>9.1999999999999993</v>
      </c>
      <c r="E150" t="s">
        <v>2381</v>
      </c>
      <c r="F150" t="s">
        <v>2380</v>
      </c>
      <c r="G150" t="s">
        <v>2380</v>
      </c>
      <c r="H150" s="341">
        <v>0</v>
      </c>
      <c r="I150" t="s">
        <v>2380</v>
      </c>
      <c r="J150" t="s">
        <v>6083</v>
      </c>
      <c r="K150" t="s">
        <v>6079</v>
      </c>
      <c r="L150" s="340" t="s">
        <v>8779</v>
      </c>
      <c r="M150" s="339">
        <v>5584.31</v>
      </c>
      <c r="N150" t="s">
        <v>12</v>
      </c>
      <c r="O150" t="s">
        <v>16</v>
      </c>
      <c r="P150" t="s">
        <v>13</v>
      </c>
      <c r="Q150" s="338">
        <v>36</v>
      </c>
    </row>
    <row r="151" spans="1:17" ht="15.75" x14ac:dyDescent="0.25">
      <c r="A151" s="342" t="s">
        <v>1601</v>
      </c>
      <c r="B151" t="s">
        <v>7020</v>
      </c>
      <c r="C151">
        <v>22.51</v>
      </c>
      <c r="D151">
        <v>6.08</v>
      </c>
      <c r="E151" t="s">
        <v>2381</v>
      </c>
      <c r="F151" t="s">
        <v>2380</v>
      </c>
      <c r="G151" t="s">
        <v>2380</v>
      </c>
      <c r="H151" s="341">
        <v>1</v>
      </c>
      <c r="I151" t="s">
        <v>2380</v>
      </c>
      <c r="J151" t="s">
        <v>6083</v>
      </c>
      <c r="K151" t="s">
        <v>6077</v>
      </c>
      <c r="L151" s="340" t="s">
        <v>8778</v>
      </c>
      <c r="M151" s="339">
        <v>5582.95</v>
      </c>
      <c r="N151" t="s">
        <v>11</v>
      </c>
      <c r="O151" t="s">
        <v>16</v>
      </c>
      <c r="P151" t="s">
        <v>23</v>
      </c>
      <c r="Q151" s="338">
        <v>37</v>
      </c>
    </row>
    <row r="152" spans="1:17" ht="15.75" x14ac:dyDescent="0.25">
      <c r="A152" s="342" t="s">
        <v>1594</v>
      </c>
      <c r="B152" t="s">
        <v>8771</v>
      </c>
      <c r="C152">
        <v>19.855</v>
      </c>
      <c r="D152">
        <v>6.64</v>
      </c>
      <c r="E152" t="s">
        <v>2381</v>
      </c>
      <c r="F152" t="s">
        <v>2380</v>
      </c>
      <c r="G152" t="s">
        <v>2380</v>
      </c>
      <c r="H152" s="341">
        <v>1</v>
      </c>
      <c r="I152" t="s">
        <v>2380</v>
      </c>
      <c r="J152" t="s">
        <v>6083</v>
      </c>
      <c r="K152" t="s">
        <v>6079</v>
      </c>
      <c r="L152" s="340" t="s">
        <v>8770</v>
      </c>
      <c r="M152" s="339">
        <v>5488.26</v>
      </c>
      <c r="N152" t="s">
        <v>11</v>
      </c>
      <c r="O152" t="s">
        <v>12</v>
      </c>
      <c r="P152" t="s">
        <v>42</v>
      </c>
      <c r="Q152" s="338">
        <v>38</v>
      </c>
    </row>
    <row r="153" spans="1:17" ht="15.75" x14ac:dyDescent="0.25">
      <c r="A153" s="342" t="s">
        <v>1585</v>
      </c>
      <c r="B153" t="s">
        <v>8757</v>
      </c>
      <c r="C153">
        <v>22.34</v>
      </c>
      <c r="D153">
        <v>5.19</v>
      </c>
      <c r="E153" t="s">
        <v>2381</v>
      </c>
      <c r="F153" t="s">
        <v>2380</v>
      </c>
      <c r="G153" t="s">
        <v>2380</v>
      </c>
      <c r="H153" s="341">
        <v>0</v>
      </c>
      <c r="I153" t="s">
        <v>2380</v>
      </c>
      <c r="J153" t="s">
        <v>6083</v>
      </c>
      <c r="K153" t="s">
        <v>6075</v>
      </c>
      <c r="L153" s="340" t="s">
        <v>8756</v>
      </c>
      <c r="M153" s="339">
        <v>37165.160000000003</v>
      </c>
      <c r="N153" t="s">
        <v>16</v>
      </c>
      <c r="O153" t="s">
        <v>12</v>
      </c>
      <c r="P153" t="s">
        <v>42</v>
      </c>
      <c r="Q153" s="338">
        <v>22</v>
      </c>
    </row>
    <row r="154" spans="1:17" ht="15.75" x14ac:dyDescent="0.25">
      <c r="A154" s="342" t="s">
        <v>1574</v>
      </c>
      <c r="B154" t="s">
        <v>8739</v>
      </c>
      <c r="C154">
        <v>22.135000000000002</v>
      </c>
      <c r="D154">
        <v>5.0999999999999996</v>
      </c>
      <c r="E154" t="s">
        <v>2380</v>
      </c>
      <c r="F154" t="s">
        <v>2380</v>
      </c>
      <c r="G154" t="s">
        <v>2380</v>
      </c>
      <c r="H154" s="341">
        <v>0</v>
      </c>
      <c r="I154" t="s">
        <v>2380</v>
      </c>
      <c r="J154" t="s">
        <v>6083</v>
      </c>
      <c r="K154" t="s">
        <v>6075</v>
      </c>
      <c r="L154" s="340" t="s">
        <v>7626</v>
      </c>
      <c r="M154" s="339">
        <v>37133.9</v>
      </c>
      <c r="N154" t="s">
        <v>11</v>
      </c>
      <c r="O154" t="s">
        <v>11</v>
      </c>
      <c r="P154" t="s">
        <v>13</v>
      </c>
      <c r="Q154" s="338">
        <v>27</v>
      </c>
    </row>
    <row r="155" spans="1:17" ht="15.75" x14ac:dyDescent="0.25">
      <c r="A155" s="342" t="s">
        <v>1564</v>
      </c>
      <c r="B155" t="s">
        <v>8725</v>
      </c>
      <c r="C155">
        <v>23.48</v>
      </c>
      <c r="D155">
        <v>6.24</v>
      </c>
      <c r="E155" t="s">
        <v>2380</v>
      </c>
      <c r="F155" t="s">
        <v>2380</v>
      </c>
      <c r="G155" t="s">
        <v>2380</v>
      </c>
      <c r="H155" s="341">
        <v>1</v>
      </c>
      <c r="I155" t="s">
        <v>2380</v>
      </c>
      <c r="J155" t="s">
        <v>6083</v>
      </c>
      <c r="K155" t="s">
        <v>6077</v>
      </c>
      <c r="L155" s="340" t="s">
        <v>8724</v>
      </c>
      <c r="M155" s="339">
        <v>5322.24</v>
      </c>
      <c r="N155" t="s">
        <v>11</v>
      </c>
      <c r="O155" t="s">
        <v>16</v>
      </c>
      <c r="P155" t="s">
        <v>23</v>
      </c>
      <c r="Q155" s="338">
        <v>48</v>
      </c>
    </row>
    <row r="156" spans="1:17" ht="15.75" x14ac:dyDescent="0.25">
      <c r="A156" s="342" t="s">
        <v>1559</v>
      </c>
      <c r="B156" t="s">
        <v>7219</v>
      </c>
      <c r="C156">
        <v>24.605</v>
      </c>
      <c r="D156">
        <v>5.7</v>
      </c>
      <c r="E156" t="s">
        <v>2380</v>
      </c>
      <c r="F156" t="s">
        <v>2380</v>
      </c>
      <c r="G156" t="s">
        <v>2380</v>
      </c>
      <c r="H156" s="341">
        <v>0</v>
      </c>
      <c r="I156" t="s">
        <v>2380</v>
      </c>
      <c r="J156" t="s">
        <v>6083</v>
      </c>
      <c r="K156" t="s">
        <v>6077</v>
      </c>
      <c r="L156" s="340" t="s">
        <v>8715</v>
      </c>
      <c r="M156" s="339">
        <v>5291.71</v>
      </c>
      <c r="N156" t="s">
        <v>11</v>
      </c>
      <c r="O156" t="s">
        <v>11</v>
      </c>
      <c r="P156" t="s">
        <v>23</v>
      </c>
      <c r="Q156" s="338">
        <v>48</v>
      </c>
    </row>
    <row r="157" spans="1:17" ht="15.75" x14ac:dyDescent="0.25">
      <c r="A157" s="342" t="s">
        <v>1550</v>
      </c>
      <c r="B157" t="s">
        <v>8702</v>
      </c>
      <c r="C157">
        <v>22.515000000000001</v>
      </c>
      <c r="D157">
        <v>4.37</v>
      </c>
      <c r="E157" t="s">
        <v>2380</v>
      </c>
      <c r="F157" t="s">
        <v>2380</v>
      </c>
      <c r="G157" t="s">
        <v>2382</v>
      </c>
      <c r="H157" s="341">
        <v>1</v>
      </c>
      <c r="I157" t="s">
        <v>2380</v>
      </c>
      <c r="J157" t="s">
        <v>6083</v>
      </c>
      <c r="K157" t="s">
        <v>6075</v>
      </c>
      <c r="L157" s="340" t="s">
        <v>8701</v>
      </c>
      <c r="M157" s="339">
        <v>5246.05</v>
      </c>
      <c r="N157" t="s">
        <v>11</v>
      </c>
      <c r="O157" t="s">
        <v>12</v>
      </c>
      <c r="P157" t="s">
        <v>42</v>
      </c>
      <c r="Q157" s="338">
        <v>35</v>
      </c>
    </row>
    <row r="158" spans="1:17" ht="15.75" x14ac:dyDescent="0.25">
      <c r="A158" s="342" t="s">
        <v>1545</v>
      </c>
      <c r="B158" t="s">
        <v>8693</v>
      </c>
      <c r="C158">
        <v>20.53</v>
      </c>
      <c r="D158">
        <v>4.8600000000000003</v>
      </c>
      <c r="E158" t="s">
        <v>2380</v>
      </c>
      <c r="F158" t="s">
        <v>2380</v>
      </c>
      <c r="G158" t="s">
        <v>2380</v>
      </c>
      <c r="H158" s="341">
        <v>1</v>
      </c>
      <c r="I158" t="s">
        <v>2380</v>
      </c>
      <c r="J158" t="s">
        <v>6083</v>
      </c>
      <c r="K158" t="s">
        <v>6075</v>
      </c>
      <c r="L158" s="340" t="s">
        <v>8692</v>
      </c>
      <c r="M158" s="339">
        <v>5213.22</v>
      </c>
      <c r="N158" t="s">
        <v>11</v>
      </c>
      <c r="O158" t="s">
        <v>16</v>
      </c>
      <c r="P158" t="s">
        <v>23</v>
      </c>
      <c r="Q158" s="338">
        <v>23</v>
      </c>
    </row>
    <row r="159" spans="1:17" ht="15.75" x14ac:dyDescent="0.25">
      <c r="A159" s="342" t="s">
        <v>1544</v>
      </c>
      <c r="B159" t="s">
        <v>8691</v>
      </c>
      <c r="C159">
        <v>23.79</v>
      </c>
      <c r="D159">
        <v>4.74</v>
      </c>
      <c r="E159" t="s">
        <v>2380</v>
      </c>
      <c r="F159" t="s">
        <v>2380</v>
      </c>
      <c r="G159" t="s">
        <v>2380</v>
      </c>
      <c r="H159" s="341">
        <v>0</v>
      </c>
      <c r="I159" t="s">
        <v>2380</v>
      </c>
      <c r="J159" t="s">
        <v>6083</v>
      </c>
      <c r="K159" t="s">
        <v>6075</v>
      </c>
      <c r="L159" s="340" t="s">
        <v>8690</v>
      </c>
      <c r="M159" s="339">
        <v>5209.58</v>
      </c>
      <c r="N159" t="s">
        <v>12</v>
      </c>
      <c r="O159" t="s">
        <v>12</v>
      </c>
      <c r="P159" t="s">
        <v>356</v>
      </c>
      <c r="Q159" s="338">
        <v>29</v>
      </c>
    </row>
    <row r="160" spans="1:17" ht="15.75" x14ac:dyDescent="0.25">
      <c r="A160" s="342" t="s">
        <v>1541</v>
      </c>
      <c r="B160" t="s">
        <v>8685</v>
      </c>
      <c r="C160">
        <v>20.82</v>
      </c>
      <c r="D160">
        <v>5.55</v>
      </c>
      <c r="E160" t="s">
        <v>2380</v>
      </c>
      <c r="F160" t="s">
        <v>2380</v>
      </c>
      <c r="G160" t="s">
        <v>2380</v>
      </c>
      <c r="H160" s="341">
        <v>1</v>
      </c>
      <c r="I160" t="s">
        <v>2380</v>
      </c>
      <c r="J160" t="s">
        <v>6083</v>
      </c>
      <c r="K160" t="s">
        <v>6075</v>
      </c>
      <c r="L160" s="340" t="s">
        <v>8684</v>
      </c>
      <c r="M160" s="339">
        <v>37040.879999999997</v>
      </c>
      <c r="N160" t="s">
        <v>11</v>
      </c>
      <c r="O160" t="s">
        <v>11</v>
      </c>
      <c r="P160" t="s">
        <v>42</v>
      </c>
      <c r="Q160" s="338">
        <v>31</v>
      </c>
    </row>
    <row r="161" spans="1:17" ht="15.75" x14ac:dyDescent="0.25">
      <c r="A161" s="342" t="s">
        <v>1539</v>
      </c>
      <c r="B161" t="s">
        <v>8682</v>
      </c>
      <c r="C161">
        <v>23.44</v>
      </c>
      <c r="D161">
        <v>4.6500000000000004</v>
      </c>
      <c r="E161" t="s">
        <v>2381</v>
      </c>
      <c r="F161" t="s">
        <v>2380</v>
      </c>
      <c r="G161" t="s">
        <v>2380</v>
      </c>
      <c r="H161" s="341">
        <v>1</v>
      </c>
      <c r="I161" t="s">
        <v>2380</v>
      </c>
      <c r="J161" t="s">
        <v>6083</v>
      </c>
      <c r="K161" t="s">
        <v>6075</v>
      </c>
      <c r="L161" s="340" t="s">
        <v>8681</v>
      </c>
      <c r="M161" s="339">
        <v>5177.12</v>
      </c>
      <c r="N161" t="s">
        <v>11</v>
      </c>
      <c r="O161" t="s">
        <v>16</v>
      </c>
      <c r="P161" t="s">
        <v>13</v>
      </c>
      <c r="Q161" s="338">
        <v>38</v>
      </c>
    </row>
    <row r="162" spans="1:17" ht="15.75" x14ac:dyDescent="0.25">
      <c r="A162" s="342" t="s">
        <v>1538</v>
      </c>
      <c r="B162" t="s">
        <v>8198</v>
      </c>
      <c r="C162">
        <v>24.13</v>
      </c>
      <c r="D162">
        <v>5.2</v>
      </c>
      <c r="E162" t="s">
        <v>2380</v>
      </c>
      <c r="F162" t="s">
        <v>2380</v>
      </c>
      <c r="G162" t="s">
        <v>2380</v>
      </c>
      <c r="H162" s="341">
        <v>1</v>
      </c>
      <c r="I162" t="s">
        <v>2380</v>
      </c>
      <c r="J162" t="s">
        <v>6083</v>
      </c>
      <c r="K162" t="s">
        <v>6075</v>
      </c>
      <c r="L162" s="340" t="s">
        <v>6373</v>
      </c>
      <c r="M162" s="339">
        <v>5166.96</v>
      </c>
      <c r="N162" t="s">
        <v>11</v>
      </c>
      <c r="O162" t="s">
        <v>11</v>
      </c>
      <c r="P162" t="s">
        <v>23</v>
      </c>
      <c r="Q162" s="338">
        <v>31</v>
      </c>
    </row>
    <row r="163" spans="1:17" ht="15.75" x14ac:dyDescent="0.25">
      <c r="A163" s="342" t="s">
        <v>1533</v>
      </c>
      <c r="B163" t="s">
        <v>8673</v>
      </c>
      <c r="C163">
        <v>23.9</v>
      </c>
      <c r="D163">
        <v>6.06</v>
      </c>
      <c r="E163" t="s">
        <v>2381</v>
      </c>
      <c r="F163" t="s">
        <v>2380</v>
      </c>
      <c r="G163" t="s">
        <v>2382</v>
      </c>
      <c r="H163" s="341">
        <v>1</v>
      </c>
      <c r="I163" t="s">
        <v>2380</v>
      </c>
      <c r="J163" t="s">
        <v>6083</v>
      </c>
      <c r="K163" t="s">
        <v>6077</v>
      </c>
      <c r="L163" s="340" t="s">
        <v>7386</v>
      </c>
      <c r="M163" s="339">
        <v>5136.75</v>
      </c>
      <c r="N163" t="s">
        <v>11</v>
      </c>
      <c r="O163" t="s">
        <v>16</v>
      </c>
      <c r="P163" t="s">
        <v>13</v>
      </c>
      <c r="Q163" s="338">
        <v>34</v>
      </c>
    </row>
    <row r="164" spans="1:17" ht="15.75" x14ac:dyDescent="0.25">
      <c r="A164" s="342" t="s">
        <v>1530</v>
      </c>
      <c r="B164" t="s">
        <v>8669</v>
      </c>
      <c r="C164">
        <v>18.54</v>
      </c>
      <c r="D164">
        <v>4.95</v>
      </c>
      <c r="E164" t="s">
        <v>2380</v>
      </c>
      <c r="F164" t="s">
        <v>2380</v>
      </c>
      <c r="G164" t="s">
        <v>2380</v>
      </c>
      <c r="H164" s="341">
        <v>0</v>
      </c>
      <c r="I164" t="s">
        <v>2380</v>
      </c>
      <c r="J164" t="s">
        <v>6083</v>
      </c>
      <c r="K164" t="s">
        <v>6075</v>
      </c>
      <c r="L164" s="340" t="s">
        <v>7649</v>
      </c>
      <c r="M164" s="339">
        <v>36976.449999999997</v>
      </c>
      <c r="N164" t="s">
        <v>11</v>
      </c>
      <c r="O164" t="s">
        <v>12</v>
      </c>
      <c r="P164" t="s">
        <v>42</v>
      </c>
      <c r="Q164" s="338">
        <v>30</v>
      </c>
    </row>
    <row r="165" spans="1:17" ht="15.75" x14ac:dyDescent="0.25">
      <c r="A165" s="342" t="s">
        <v>1526</v>
      </c>
      <c r="B165" t="s">
        <v>8663</v>
      </c>
      <c r="C165">
        <v>22.01</v>
      </c>
      <c r="D165">
        <v>6.72</v>
      </c>
      <c r="E165" t="s">
        <v>2381</v>
      </c>
      <c r="F165" t="s">
        <v>2380</v>
      </c>
      <c r="G165" t="s">
        <v>2380</v>
      </c>
      <c r="H165" s="341">
        <v>1</v>
      </c>
      <c r="I165" t="s">
        <v>2380</v>
      </c>
      <c r="J165" t="s">
        <v>6083</v>
      </c>
      <c r="K165" t="s">
        <v>6079</v>
      </c>
      <c r="L165" s="340" t="s">
        <v>8662</v>
      </c>
      <c r="M165" s="339">
        <v>5077.1899999999996</v>
      </c>
      <c r="N165" t="s">
        <v>11</v>
      </c>
      <c r="O165" t="s">
        <v>12</v>
      </c>
      <c r="P165" t="s">
        <v>23</v>
      </c>
      <c r="Q165" s="338">
        <v>44</v>
      </c>
    </row>
    <row r="166" spans="1:17" ht="15.75" x14ac:dyDescent="0.25">
      <c r="A166" s="342" t="s">
        <v>1517</v>
      </c>
      <c r="B166" t="s">
        <v>8648</v>
      </c>
      <c r="C166">
        <v>23.56</v>
      </c>
      <c r="D166">
        <v>5.45</v>
      </c>
      <c r="E166" t="s">
        <v>2381</v>
      </c>
      <c r="F166" t="s">
        <v>2380</v>
      </c>
      <c r="G166" t="s">
        <v>2380</v>
      </c>
      <c r="H166" s="341">
        <v>1</v>
      </c>
      <c r="I166" t="s">
        <v>2380</v>
      </c>
      <c r="J166" t="s">
        <v>6083</v>
      </c>
      <c r="K166" t="s">
        <v>6075</v>
      </c>
      <c r="L166" s="340" t="s">
        <v>7119</v>
      </c>
      <c r="M166" s="339">
        <v>5028.1499999999996</v>
      </c>
      <c r="N166" t="s">
        <v>16</v>
      </c>
      <c r="O166" t="s">
        <v>11</v>
      </c>
      <c r="P166" t="s">
        <v>23</v>
      </c>
      <c r="Q166" s="338">
        <v>37</v>
      </c>
    </row>
    <row r="167" spans="1:17" ht="15.75" x14ac:dyDescent="0.25">
      <c r="A167" s="342" t="s">
        <v>1511</v>
      </c>
      <c r="B167" t="s">
        <v>8639</v>
      </c>
      <c r="C167">
        <v>23.6</v>
      </c>
      <c r="D167">
        <v>4.33</v>
      </c>
      <c r="E167" t="s">
        <v>2380</v>
      </c>
      <c r="F167" t="s">
        <v>2380</v>
      </c>
      <c r="G167" t="s">
        <v>2380</v>
      </c>
      <c r="H167" s="341">
        <v>0</v>
      </c>
      <c r="I167" t="s">
        <v>2380</v>
      </c>
      <c r="J167" t="s">
        <v>6083</v>
      </c>
      <c r="K167" t="s">
        <v>6075</v>
      </c>
      <c r="L167" s="340" t="s">
        <v>8638</v>
      </c>
      <c r="M167" s="339">
        <v>4992.38</v>
      </c>
      <c r="N167" t="s">
        <v>11</v>
      </c>
      <c r="O167" t="s">
        <v>12</v>
      </c>
      <c r="P167" t="s">
        <v>247</v>
      </c>
      <c r="Q167" s="338">
        <v>34</v>
      </c>
    </row>
    <row r="168" spans="1:17" ht="15.75" x14ac:dyDescent="0.25">
      <c r="A168" s="342" t="s">
        <v>1508</v>
      </c>
      <c r="B168" t="s">
        <v>8634</v>
      </c>
      <c r="C168">
        <v>20.28</v>
      </c>
      <c r="D168">
        <v>11.07</v>
      </c>
      <c r="E168" t="s">
        <v>2381</v>
      </c>
      <c r="F168" t="s">
        <v>2380</v>
      </c>
      <c r="G168" t="s">
        <v>2380</v>
      </c>
      <c r="H168" s="341">
        <v>0</v>
      </c>
      <c r="I168" t="s">
        <v>2380</v>
      </c>
      <c r="J168" t="s">
        <v>6083</v>
      </c>
      <c r="K168" t="s">
        <v>6079</v>
      </c>
      <c r="L168" s="340" t="s">
        <v>8633</v>
      </c>
      <c r="M168" s="339">
        <v>36935.64</v>
      </c>
      <c r="N168" t="s">
        <v>11</v>
      </c>
      <c r="O168" t="s">
        <v>16</v>
      </c>
      <c r="P168" t="s">
        <v>42</v>
      </c>
      <c r="Q168" s="338">
        <v>45</v>
      </c>
    </row>
    <row r="169" spans="1:17" ht="15.75" x14ac:dyDescent="0.25">
      <c r="A169" s="342" t="s">
        <v>1507</v>
      </c>
      <c r="B169" t="s">
        <v>8632</v>
      </c>
      <c r="C169">
        <v>20.234999999999999</v>
      </c>
      <c r="D169">
        <v>5.19</v>
      </c>
      <c r="E169" t="s">
        <v>2380</v>
      </c>
      <c r="F169" t="s">
        <v>2380</v>
      </c>
      <c r="G169" t="s">
        <v>2382</v>
      </c>
      <c r="H169" s="341">
        <v>1</v>
      </c>
      <c r="I169" t="s">
        <v>2380</v>
      </c>
      <c r="J169" t="s">
        <v>6083</v>
      </c>
      <c r="K169" t="s">
        <v>6075</v>
      </c>
      <c r="L169" s="340" t="s">
        <v>8631</v>
      </c>
      <c r="M169" s="339">
        <v>4942.0600000000004</v>
      </c>
      <c r="N169" t="s">
        <v>11</v>
      </c>
      <c r="O169" t="s">
        <v>11</v>
      </c>
      <c r="P169" t="s">
        <v>13</v>
      </c>
      <c r="Q169" s="338">
        <v>48</v>
      </c>
    </row>
    <row r="170" spans="1:17" ht="15.75" x14ac:dyDescent="0.25">
      <c r="A170" s="342" t="s">
        <v>1505</v>
      </c>
      <c r="B170" t="s">
        <v>8628</v>
      </c>
      <c r="C170">
        <v>24.24</v>
      </c>
      <c r="D170">
        <v>6.15</v>
      </c>
      <c r="E170" t="s">
        <v>2380</v>
      </c>
      <c r="F170" t="s">
        <v>2380</v>
      </c>
      <c r="G170" t="s">
        <v>2380</v>
      </c>
      <c r="H170" s="341">
        <v>0</v>
      </c>
      <c r="I170" t="s">
        <v>2380</v>
      </c>
      <c r="J170" t="s">
        <v>6083</v>
      </c>
      <c r="K170" t="s">
        <v>6077</v>
      </c>
      <c r="L170" s="340" t="s">
        <v>8627</v>
      </c>
      <c r="M170" s="339">
        <v>4931.6499999999996</v>
      </c>
      <c r="N170" t="s">
        <v>11</v>
      </c>
      <c r="O170" t="s">
        <v>12</v>
      </c>
      <c r="P170" t="s">
        <v>42</v>
      </c>
      <c r="Q170" s="338">
        <v>31</v>
      </c>
    </row>
    <row r="171" spans="1:17" ht="15.75" x14ac:dyDescent="0.25">
      <c r="A171" s="342" t="s">
        <v>1499</v>
      </c>
      <c r="B171" t="s">
        <v>8620</v>
      </c>
      <c r="C171">
        <v>23.16</v>
      </c>
      <c r="D171">
        <v>5.5</v>
      </c>
      <c r="E171" t="s">
        <v>2380</v>
      </c>
      <c r="F171" t="s">
        <v>2380</v>
      </c>
      <c r="G171" t="s">
        <v>2380</v>
      </c>
      <c r="H171" s="341">
        <v>0</v>
      </c>
      <c r="I171" t="s">
        <v>2380</v>
      </c>
      <c r="J171" t="s">
        <v>6083</v>
      </c>
      <c r="K171" t="s">
        <v>6075</v>
      </c>
      <c r="L171" s="340" t="s">
        <v>8619</v>
      </c>
      <c r="M171" s="339">
        <v>4894.3900000000003</v>
      </c>
      <c r="N171" t="s">
        <v>11</v>
      </c>
      <c r="O171" t="s">
        <v>12</v>
      </c>
      <c r="P171" t="s">
        <v>13</v>
      </c>
      <c r="Q171" s="338">
        <v>32</v>
      </c>
    </row>
    <row r="172" spans="1:17" ht="15.75" x14ac:dyDescent="0.25">
      <c r="A172" s="342" t="s">
        <v>1488</v>
      </c>
      <c r="B172" t="s">
        <v>8603</v>
      </c>
      <c r="C172">
        <v>18.905000000000001</v>
      </c>
      <c r="D172">
        <v>4.91</v>
      </c>
      <c r="E172" t="s">
        <v>2381</v>
      </c>
      <c r="F172" t="s">
        <v>2380</v>
      </c>
      <c r="G172" t="s">
        <v>2380</v>
      </c>
      <c r="H172" s="341">
        <v>1</v>
      </c>
      <c r="I172" t="s">
        <v>2380</v>
      </c>
      <c r="J172" t="s">
        <v>6083</v>
      </c>
      <c r="K172" t="s">
        <v>6075</v>
      </c>
      <c r="L172" s="340" t="s">
        <v>8602</v>
      </c>
      <c r="M172" s="339">
        <v>4840.95</v>
      </c>
      <c r="N172" t="s">
        <v>11</v>
      </c>
      <c r="O172" t="s">
        <v>16</v>
      </c>
      <c r="P172" t="s">
        <v>300</v>
      </c>
      <c r="Q172" s="338">
        <v>27</v>
      </c>
    </row>
    <row r="173" spans="1:17" ht="15.75" x14ac:dyDescent="0.25">
      <c r="A173" s="342" t="s">
        <v>1487</v>
      </c>
      <c r="B173" t="s">
        <v>8601</v>
      </c>
      <c r="C173">
        <v>20.03</v>
      </c>
      <c r="D173">
        <v>9.25</v>
      </c>
      <c r="E173" t="s">
        <v>2381</v>
      </c>
      <c r="F173" t="s">
        <v>2380</v>
      </c>
      <c r="G173" t="s">
        <v>2380</v>
      </c>
      <c r="H173" s="341">
        <v>0</v>
      </c>
      <c r="I173" t="s">
        <v>2380</v>
      </c>
      <c r="J173" t="s">
        <v>6083</v>
      </c>
      <c r="K173" t="s">
        <v>6079</v>
      </c>
      <c r="L173" s="340" t="s">
        <v>8600</v>
      </c>
      <c r="M173" s="339">
        <v>4839.18</v>
      </c>
      <c r="N173" t="s">
        <v>11</v>
      </c>
      <c r="O173" t="s">
        <v>16</v>
      </c>
      <c r="P173" t="s">
        <v>23</v>
      </c>
      <c r="Q173" s="338">
        <v>38</v>
      </c>
    </row>
    <row r="174" spans="1:17" ht="15.75" x14ac:dyDescent="0.25">
      <c r="A174" s="342" t="s">
        <v>1484</v>
      </c>
      <c r="B174" t="s">
        <v>8595</v>
      </c>
      <c r="C174">
        <v>22.04</v>
      </c>
      <c r="D174">
        <v>5.86</v>
      </c>
      <c r="E174" t="s">
        <v>2380</v>
      </c>
      <c r="F174" t="s">
        <v>2380</v>
      </c>
      <c r="G174" t="s">
        <v>2380</v>
      </c>
      <c r="H174" s="341">
        <v>1</v>
      </c>
      <c r="I174" t="s">
        <v>2380</v>
      </c>
      <c r="J174" t="s">
        <v>6083</v>
      </c>
      <c r="K174" t="s">
        <v>6077</v>
      </c>
      <c r="L174" s="340" t="s">
        <v>8053</v>
      </c>
      <c r="M174" s="339">
        <v>4835.43</v>
      </c>
      <c r="N174" t="s">
        <v>11</v>
      </c>
      <c r="O174" t="s">
        <v>11</v>
      </c>
      <c r="P174" t="s">
        <v>300</v>
      </c>
      <c r="Q174" s="338">
        <v>22</v>
      </c>
    </row>
    <row r="175" spans="1:17" ht="15.75" x14ac:dyDescent="0.25">
      <c r="A175" s="342" t="s">
        <v>1482</v>
      </c>
      <c r="B175" t="s">
        <v>8592</v>
      </c>
      <c r="C175">
        <v>18.5</v>
      </c>
      <c r="D175">
        <v>5.33</v>
      </c>
      <c r="E175" t="s">
        <v>2380</v>
      </c>
      <c r="F175" t="s">
        <v>2380</v>
      </c>
      <c r="G175" t="s">
        <v>2380</v>
      </c>
      <c r="H175" s="341">
        <v>0</v>
      </c>
      <c r="I175" t="s">
        <v>2380</v>
      </c>
      <c r="J175" t="s">
        <v>6083</v>
      </c>
      <c r="K175" t="s">
        <v>6075</v>
      </c>
      <c r="L175" s="340" t="s">
        <v>8591</v>
      </c>
      <c r="M175" s="339">
        <v>4827.8999999999996</v>
      </c>
      <c r="N175" t="s">
        <v>16</v>
      </c>
      <c r="O175" t="s">
        <v>11</v>
      </c>
      <c r="P175" t="s">
        <v>42</v>
      </c>
      <c r="Q175" s="338">
        <v>27</v>
      </c>
    </row>
    <row r="176" spans="1:17" ht="15.75" x14ac:dyDescent="0.25">
      <c r="A176" s="342" t="s">
        <v>1472</v>
      </c>
      <c r="B176" t="s">
        <v>6199</v>
      </c>
      <c r="C176">
        <v>20.74</v>
      </c>
      <c r="D176">
        <v>11.69</v>
      </c>
      <c r="E176" t="s">
        <v>2381</v>
      </c>
      <c r="F176" t="s">
        <v>2380</v>
      </c>
      <c r="G176" t="s">
        <v>2380</v>
      </c>
      <c r="H176" s="341">
        <v>1</v>
      </c>
      <c r="I176" t="s">
        <v>2380</v>
      </c>
      <c r="J176" t="s">
        <v>6083</v>
      </c>
      <c r="K176" t="s">
        <v>6079</v>
      </c>
      <c r="L176" s="340" t="s">
        <v>8575</v>
      </c>
      <c r="M176" s="339">
        <v>4753.6400000000003</v>
      </c>
      <c r="N176" t="s">
        <v>11</v>
      </c>
      <c r="O176" t="s">
        <v>12</v>
      </c>
      <c r="P176" t="s">
        <v>13</v>
      </c>
      <c r="Q176" s="338">
        <v>30</v>
      </c>
    </row>
    <row r="177" spans="1:17" ht="15.75" x14ac:dyDescent="0.25">
      <c r="A177" s="342" t="s">
        <v>1470</v>
      </c>
      <c r="B177" t="s">
        <v>7288</v>
      </c>
      <c r="C177">
        <v>23.844999999999999</v>
      </c>
      <c r="D177">
        <v>4.3600000000000003</v>
      </c>
      <c r="E177" t="s">
        <v>2380</v>
      </c>
      <c r="F177" t="s">
        <v>2380</v>
      </c>
      <c r="G177" t="s">
        <v>2380</v>
      </c>
      <c r="H177" s="341">
        <v>0</v>
      </c>
      <c r="I177" t="s">
        <v>2380</v>
      </c>
      <c r="J177" t="s">
        <v>6083</v>
      </c>
      <c r="K177" t="s">
        <v>6075</v>
      </c>
      <c r="L177" s="340" t="s">
        <v>8572</v>
      </c>
      <c r="M177" s="339">
        <v>4747.05</v>
      </c>
      <c r="N177" t="s">
        <v>11</v>
      </c>
      <c r="O177" t="s">
        <v>11</v>
      </c>
      <c r="P177" t="s">
        <v>13</v>
      </c>
      <c r="Q177" s="338">
        <v>35</v>
      </c>
    </row>
    <row r="178" spans="1:17" ht="15.75" x14ac:dyDescent="0.25">
      <c r="A178" s="342" t="s">
        <v>1468</v>
      </c>
      <c r="B178" t="s">
        <v>8570</v>
      </c>
      <c r="C178">
        <v>22.895</v>
      </c>
      <c r="D178">
        <v>5.24</v>
      </c>
      <c r="E178" t="s">
        <v>2380</v>
      </c>
      <c r="F178" t="s">
        <v>2380</v>
      </c>
      <c r="G178" t="s">
        <v>2380</v>
      </c>
      <c r="H178" s="341">
        <v>1</v>
      </c>
      <c r="I178" t="s">
        <v>2380</v>
      </c>
      <c r="J178" t="s">
        <v>6083</v>
      </c>
      <c r="K178" t="s">
        <v>6075</v>
      </c>
      <c r="L178" s="340" t="s">
        <v>8569</v>
      </c>
      <c r="M178" s="339">
        <v>4740.78</v>
      </c>
      <c r="N178" t="s">
        <v>11</v>
      </c>
      <c r="O178" t="s">
        <v>12</v>
      </c>
      <c r="P178" t="s">
        <v>300</v>
      </c>
      <c r="Q178" s="338">
        <v>18</v>
      </c>
    </row>
    <row r="179" spans="1:17" ht="15.75" x14ac:dyDescent="0.25">
      <c r="A179" s="342" t="s">
        <v>1467</v>
      </c>
      <c r="B179" t="s">
        <v>8568</v>
      </c>
      <c r="C179">
        <v>21.945</v>
      </c>
      <c r="D179">
        <v>5.37</v>
      </c>
      <c r="E179" t="s">
        <v>2380</v>
      </c>
      <c r="F179" t="s">
        <v>2380</v>
      </c>
      <c r="G179" t="s">
        <v>2380</v>
      </c>
      <c r="H179" s="341">
        <v>1</v>
      </c>
      <c r="I179" t="s">
        <v>2380</v>
      </c>
      <c r="J179" t="s">
        <v>6083</v>
      </c>
      <c r="K179" t="s">
        <v>6075</v>
      </c>
      <c r="L179" s="340" t="s">
        <v>8567</v>
      </c>
      <c r="M179" s="339">
        <v>4738.2700000000004</v>
      </c>
      <c r="N179" t="s">
        <v>11</v>
      </c>
      <c r="O179" t="s">
        <v>12</v>
      </c>
      <c r="P179" t="s">
        <v>23</v>
      </c>
      <c r="Q179" s="338">
        <v>31</v>
      </c>
    </row>
    <row r="180" spans="1:17" ht="15.75" x14ac:dyDescent="0.25">
      <c r="A180" s="342" t="s">
        <v>1466</v>
      </c>
      <c r="B180" t="s">
        <v>8566</v>
      </c>
      <c r="C180">
        <v>19.47</v>
      </c>
      <c r="D180">
        <v>6.6</v>
      </c>
      <c r="E180" t="s">
        <v>2381</v>
      </c>
      <c r="F180" t="s">
        <v>2380</v>
      </c>
      <c r="G180" t="s">
        <v>2380</v>
      </c>
      <c r="H180" s="341">
        <v>0</v>
      </c>
      <c r="I180" t="s">
        <v>2380</v>
      </c>
      <c r="J180" t="s">
        <v>6083</v>
      </c>
      <c r="K180" t="s">
        <v>6079</v>
      </c>
      <c r="L180" s="340" t="s">
        <v>8565</v>
      </c>
      <c r="M180" s="339">
        <v>4734.6400000000003</v>
      </c>
      <c r="N180" t="s">
        <v>11</v>
      </c>
      <c r="O180" t="s">
        <v>16</v>
      </c>
      <c r="P180" t="s">
        <v>13</v>
      </c>
      <c r="Q180" s="338">
        <v>36</v>
      </c>
    </row>
    <row r="181" spans="1:17" ht="15.75" x14ac:dyDescent="0.25">
      <c r="A181" s="342" t="s">
        <v>1448</v>
      </c>
      <c r="B181" t="s">
        <v>8540</v>
      </c>
      <c r="C181">
        <v>20.52</v>
      </c>
      <c r="D181">
        <v>4.83</v>
      </c>
      <c r="E181" t="s">
        <v>2380</v>
      </c>
      <c r="F181" t="s">
        <v>2380</v>
      </c>
      <c r="G181" t="s">
        <v>2380</v>
      </c>
      <c r="H181" s="341">
        <v>0</v>
      </c>
      <c r="I181" t="s">
        <v>2380</v>
      </c>
      <c r="J181" t="s">
        <v>6083</v>
      </c>
      <c r="K181" t="s">
        <v>6075</v>
      </c>
      <c r="L181" s="340" t="s">
        <v>8539</v>
      </c>
      <c r="M181" s="339">
        <v>4618.08</v>
      </c>
      <c r="N181" t="s">
        <v>11</v>
      </c>
      <c r="O181" t="s">
        <v>16</v>
      </c>
      <c r="P181" t="s">
        <v>23</v>
      </c>
      <c r="Q181" s="338">
        <v>24</v>
      </c>
    </row>
    <row r="182" spans="1:17" ht="15.75" x14ac:dyDescent="0.25">
      <c r="A182" s="342" t="s">
        <v>1445</v>
      </c>
      <c r="B182" t="s">
        <v>8535</v>
      </c>
      <c r="C182">
        <v>24.6</v>
      </c>
      <c r="D182">
        <v>5.86</v>
      </c>
      <c r="E182" t="s">
        <v>2380</v>
      </c>
      <c r="F182" t="s">
        <v>2380</v>
      </c>
      <c r="G182" t="s">
        <v>2382</v>
      </c>
      <c r="H182" s="341">
        <v>1</v>
      </c>
      <c r="I182" t="s">
        <v>2380</v>
      </c>
      <c r="J182" t="s">
        <v>6083</v>
      </c>
      <c r="K182" t="s">
        <v>6077</v>
      </c>
      <c r="L182" s="340" t="s">
        <v>8534</v>
      </c>
      <c r="M182" s="339">
        <v>4564.1899999999996</v>
      </c>
      <c r="N182" t="s">
        <v>11</v>
      </c>
      <c r="O182" t="s">
        <v>11</v>
      </c>
      <c r="P182" t="s">
        <v>247</v>
      </c>
      <c r="Q182" s="338">
        <v>26</v>
      </c>
    </row>
    <row r="183" spans="1:17" ht="15.75" x14ac:dyDescent="0.25">
      <c r="A183" s="342" t="s">
        <v>1442</v>
      </c>
      <c r="B183" t="s">
        <v>8108</v>
      </c>
      <c r="C183">
        <v>18.850000000000001</v>
      </c>
      <c r="D183">
        <v>6.03</v>
      </c>
      <c r="E183" t="s">
        <v>2380</v>
      </c>
      <c r="F183" t="s">
        <v>2380</v>
      </c>
      <c r="G183" t="s">
        <v>2380</v>
      </c>
      <c r="H183" s="341">
        <v>1</v>
      </c>
      <c r="I183" t="s">
        <v>2380</v>
      </c>
      <c r="J183" t="s">
        <v>6083</v>
      </c>
      <c r="K183" t="s">
        <v>6077</v>
      </c>
      <c r="L183" s="340" t="s">
        <v>8529</v>
      </c>
      <c r="M183" s="339">
        <v>4544.2299999999996</v>
      </c>
      <c r="N183" t="s">
        <v>11</v>
      </c>
      <c r="O183" t="s">
        <v>16</v>
      </c>
      <c r="P183" t="s">
        <v>247</v>
      </c>
      <c r="Q183" s="338">
        <v>32</v>
      </c>
    </row>
    <row r="184" spans="1:17" ht="15.75" x14ac:dyDescent="0.25">
      <c r="A184" s="342" t="s">
        <v>1437</v>
      </c>
      <c r="B184" t="s">
        <v>8521</v>
      </c>
      <c r="C184">
        <v>21.375</v>
      </c>
      <c r="D184">
        <v>6.19</v>
      </c>
      <c r="E184" t="s">
        <v>2381</v>
      </c>
      <c r="F184" t="s">
        <v>2380</v>
      </c>
      <c r="G184" t="s">
        <v>2380</v>
      </c>
      <c r="H184" s="341">
        <v>1</v>
      </c>
      <c r="I184" t="s">
        <v>2380</v>
      </c>
      <c r="J184" t="s">
        <v>6083</v>
      </c>
      <c r="K184" t="s">
        <v>6077</v>
      </c>
      <c r="L184" s="340" t="s">
        <v>8520</v>
      </c>
      <c r="M184" s="339">
        <v>4518.83</v>
      </c>
      <c r="N184" t="s">
        <v>11</v>
      </c>
      <c r="O184" t="s">
        <v>11</v>
      </c>
      <c r="P184" t="s">
        <v>356</v>
      </c>
      <c r="Q184" s="338">
        <v>34</v>
      </c>
    </row>
    <row r="185" spans="1:17" ht="15.75" x14ac:dyDescent="0.25">
      <c r="A185" s="342" t="s">
        <v>1422</v>
      </c>
      <c r="B185" t="s">
        <v>7945</v>
      </c>
      <c r="C185">
        <v>22.515000000000001</v>
      </c>
      <c r="D185">
        <v>4.24</v>
      </c>
      <c r="E185" t="s">
        <v>2380</v>
      </c>
      <c r="F185" t="s">
        <v>2380</v>
      </c>
      <c r="G185" t="s">
        <v>2380</v>
      </c>
      <c r="H185" s="341">
        <v>0</v>
      </c>
      <c r="I185" t="s">
        <v>2380</v>
      </c>
      <c r="J185" t="s">
        <v>6083</v>
      </c>
      <c r="K185" t="s">
        <v>6075</v>
      </c>
      <c r="L185" s="340" t="s">
        <v>8497</v>
      </c>
      <c r="M185" s="339">
        <v>4441.21</v>
      </c>
      <c r="N185" t="s">
        <v>16</v>
      </c>
      <c r="O185" t="s">
        <v>11</v>
      </c>
      <c r="P185" t="s">
        <v>276</v>
      </c>
      <c r="Q185" s="338">
        <v>31</v>
      </c>
    </row>
    <row r="186" spans="1:17" ht="15.75" x14ac:dyDescent="0.25">
      <c r="A186" s="342" t="s">
        <v>1417</v>
      </c>
      <c r="B186" t="s">
        <v>8489</v>
      </c>
      <c r="C186">
        <v>21.26</v>
      </c>
      <c r="D186">
        <v>5.36</v>
      </c>
      <c r="E186" t="s">
        <v>2381</v>
      </c>
      <c r="F186" t="s">
        <v>2380</v>
      </c>
      <c r="G186" t="s">
        <v>2380</v>
      </c>
      <c r="H186" s="341">
        <v>1</v>
      </c>
      <c r="I186" t="s">
        <v>2380</v>
      </c>
      <c r="J186" t="s">
        <v>6083</v>
      </c>
      <c r="K186" t="s">
        <v>6075</v>
      </c>
      <c r="L186" s="340" t="s">
        <v>8488</v>
      </c>
      <c r="M186" s="339">
        <v>4433.3900000000003</v>
      </c>
      <c r="N186" t="s">
        <v>11</v>
      </c>
      <c r="O186" t="s">
        <v>12</v>
      </c>
      <c r="P186" t="s">
        <v>23</v>
      </c>
      <c r="Q186" s="338">
        <v>29</v>
      </c>
    </row>
    <row r="187" spans="1:17" ht="15.75" x14ac:dyDescent="0.25">
      <c r="A187" s="342" t="s">
        <v>1415</v>
      </c>
      <c r="B187" t="s">
        <v>8486</v>
      </c>
      <c r="C187">
        <v>24.3</v>
      </c>
      <c r="D187">
        <v>4.9000000000000004</v>
      </c>
      <c r="E187" t="s">
        <v>2381</v>
      </c>
      <c r="F187" t="s">
        <v>2380</v>
      </c>
      <c r="G187" t="s">
        <v>2382</v>
      </c>
      <c r="H187" s="341">
        <v>1</v>
      </c>
      <c r="I187" t="s">
        <v>2380</v>
      </c>
      <c r="J187" t="s">
        <v>6083</v>
      </c>
      <c r="K187" t="s">
        <v>6075</v>
      </c>
      <c r="L187" s="340" t="s">
        <v>8485</v>
      </c>
      <c r="M187" s="339">
        <v>4420.95</v>
      </c>
      <c r="N187" t="s">
        <v>11</v>
      </c>
      <c r="O187" t="s">
        <v>12</v>
      </c>
      <c r="P187" t="s">
        <v>516</v>
      </c>
      <c r="Q187" s="338">
        <v>30</v>
      </c>
    </row>
    <row r="188" spans="1:17" ht="15.75" x14ac:dyDescent="0.25">
      <c r="A188" s="342" t="s">
        <v>1406</v>
      </c>
      <c r="B188" t="s">
        <v>8470</v>
      </c>
      <c r="C188">
        <v>21.28</v>
      </c>
      <c r="D188">
        <v>4.05</v>
      </c>
      <c r="E188" t="s">
        <v>2380</v>
      </c>
      <c r="F188" t="s">
        <v>2381</v>
      </c>
      <c r="G188" t="s">
        <v>2380</v>
      </c>
      <c r="H188" s="341">
        <v>1</v>
      </c>
      <c r="I188" t="s">
        <v>2380</v>
      </c>
      <c r="J188" t="s">
        <v>6083</v>
      </c>
      <c r="K188" t="s">
        <v>6075</v>
      </c>
      <c r="L188" s="340" t="s">
        <v>8469</v>
      </c>
      <c r="M188" s="339">
        <v>4350.51</v>
      </c>
      <c r="N188" t="s">
        <v>11</v>
      </c>
      <c r="O188" t="s">
        <v>11</v>
      </c>
      <c r="P188" t="s">
        <v>13</v>
      </c>
      <c r="Q188" s="338">
        <v>31</v>
      </c>
    </row>
    <row r="189" spans="1:17" ht="15.75" x14ac:dyDescent="0.25">
      <c r="A189" s="342" t="s">
        <v>1393</v>
      </c>
      <c r="B189" t="s">
        <v>7048</v>
      </c>
      <c r="C189">
        <v>24.31</v>
      </c>
      <c r="D189">
        <v>5.4</v>
      </c>
      <c r="E189" t="s">
        <v>2380</v>
      </c>
      <c r="F189" t="s">
        <v>2380</v>
      </c>
      <c r="G189" t="s">
        <v>2380</v>
      </c>
      <c r="H189" s="341">
        <v>0</v>
      </c>
      <c r="I189" t="s">
        <v>2380</v>
      </c>
      <c r="J189" t="s">
        <v>6083</v>
      </c>
      <c r="K189" t="s">
        <v>6075</v>
      </c>
      <c r="L189" s="340" t="s">
        <v>8447</v>
      </c>
      <c r="M189" s="339">
        <v>4243.59</v>
      </c>
      <c r="N189" t="s">
        <v>12</v>
      </c>
      <c r="O189" t="s">
        <v>16</v>
      </c>
      <c r="P189" t="s">
        <v>23</v>
      </c>
      <c r="Q189" s="338">
        <v>31</v>
      </c>
    </row>
    <row r="190" spans="1:17" ht="15.75" x14ac:dyDescent="0.25">
      <c r="A190" s="342" t="s">
        <v>1386</v>
      </c>
      <c r="B190" t="s">
        <v>8437</v>
      </c>
      <c r="C190">
        <v>21.754999999999999</v>
      </c>
      <c r="D190">
        <v>5.12</v>
      </c>
      <c r="E190" t="s">
        <v>2380</v>
      </c>
      <c r="F190" t="s">
        <v>2380</v>
      </c>
      <c r="G190" t="s">
        <v>2380</v>
      </c>
      <c r="H190" s="341">
        <v>0</v>
      </c>
      <c r="I190" t="s">
        <v>2380</v>
      </c>
      <c r="J190" t="s">
        <v>6083</v>
      </c>
      <c r="K190" t="s">
        <v>6075</v>
      </c>
      <c r="L190" s="340" t="s">
        <v>8436</v>
      </c>
      <c r="M190" s="339">
        <v>36541.550000000003</v>
      </c>
      <c r="N190" t="s">
        <v>11</v>
      </c>
      <c r="O190" t="s">
        <v>12</v>
      </c>
      <c r="P190" t="s">
        <v>42</v>
      </c>
      <c r="Q190" s="338">
        <v>49</v>
      </c>
    </row>
    <row r="191" spans="1:17" ht="15.75" x14ac:dyDescent="0.25">
      <c r="A191" s="342" t="s">
        <v>1377</v>
      </c>
      <c r="B191" t="s">
        <v>8423</v>
      </c>
      <c r="C191">
        <v>20.23</v>
      </c>
      <c r="D191">
        <v>6.16</v>
      </c>
      <c r="E191" t="s">
        <v>2381</v>
      </c>
      <c r="F191" t="s">
        <v>2380</v>
      </c>
      <c r="G191" t="s">
        <v>2380</v>
      </c>
      <c r="H191" s="341">
        <v>1</v>
      </c>
      <c r="I191" t="s">
        <v>2380</v>
      </c>
      <c r="J191" t="s">
        <v>6083</v>
      </c>
      <c r="K191" t="s">
        <v>6077</v>
      </c>
      <c r="L191" s="340" t="s">
        <v>8422</v>
      </c>
      <c r="M191" s="339">
        <v>4074.45</v>
      </c>
      <c r="N191" t="s">
        <v>12</v>
      </c>
      <c r="O191" t="s">
        <v>11</v>
      </c>
      <c r="P191" t="s">
        <v>13</v>
      </c>
      <c r="Q191" s="338">
        <v>32</v>
      </c>
    </row>
    <row r="192" spans="1:17" ht="15.75" x14ac:dyDescent="0.25">
      <c r="A192" s="342" t="s">
        <v>1373</v>
      </c>
      <c r="B192" t="s">
        <v>6530</v>
      </c>
      <c r="C192">
        <v>24.13</v>
      </c>
      <c r="D192">
        <v>4.3899999999999997</v>
      </c>
      <c r="E192" t="s">
        <v>2380</v>
      </c>
      <c r="F192" t="s">
        <v>2380</v>
      </c>
      <c r="G192" t="s">
        <v>2380</v>
      </c>
      <c r="H192" s="341">
        <v>1</v>
      </c>
      <c r="I192" t="s">
        <v>2380</v>
      </c>
      <c r="J192" t="s">
        <v>6083</v>
      </c>
      <c r="K192" t="s">
        <v>6075</v>
      </c>
      <c r="L192" s="340" t="s">
        <v>8416</v>
      </c>
      <c r="M192" s="339">
        <v>4058.71</v>
      </c>
      <c r="N192" t="s">
        <v>12</v>
      </c>
      <c r="O192" t="s">
        <v>12</v>
      </c>
      <c r="P192" t="s">
        <v>23</v>
      </c>
      <c r="Q192" s="338">
        <v>27</v>
      </c>
    </row>
    <row r="193" spans="1:17" ht="15.75" x14ac:dyDescent="0.25">
      <c r="A193" s="342" t="s">
        <v>1372</v>
      </c>
      <c r="B193" t="s">
        <v>8415</v>
      </c>
      <c r="C193">
        <v>19.95</v>
      </c>
      <c r="D193">
        <v>5.13</v>
      </c>
      <c r="E193" t="s">
        <v>2380</v>
      </c>
      <c r="F193" t="s">
        <v>2381</v>
      </c>
      <c r="G193" t="s">
        <v>2380</v>
      </c>
      <c r="H193" s="341">
        <v>2</v>
      </c>
      <c r="I193" t="s">
        <v>2380</v>
      </c>
      <c r="J193" t="s">
        <v>6083</v>
      </c>
      <c r="K193" t="s">
        <v>6075</v>
      </c>
      <c r="L193" s="340" t="s">
        <v>8414</v>
      </c>
      <c r="M193" s="339">
        <v>4058.12</v>
      </c>
      <c r="N193" t="s">
        <v>11</v>
      </c>
      <c r="O193" t="s">
        <v>16</v>
      </c>
      <c r="P193" t="s">
        <v>13</v>
      </c>
      <c r="Q193" s="338">
        <v>29</v>
      </c>
    </row>
    <row r="194" spans="1:17" ht="15.75" x14ac:dyDescent="0.25">
      <c r="A194" s="342" t="s">
        <v>1371</v>
      </c>
      <c r="B194" t="s">
        <v>8413</v>
      </c>
      <c r="C194">
        <v>21.24</v>
      </c>
      <c r="D194">
        <v>4.49</v>
      </c>
      <c r="E194" t="s">
        <v>2380</v>
      </c>
      <c r="F194" t="s">
        <v>2380</v>
      </c>
      <c r="G194" t="s">
        <v>2380</v>
      </c>
      <c r="H194" s="341">
        <v>0</v>
      </c>
      <c r="I194" t="s">
        <v>2380</v>
      </c>
      <c r="J194" t="s">
        <v>6083</v>
      </c>
      <c r="K194" t="s">
        <v>6075</v>
      </c>
      <c r="L194" s="340" t="s">
        <v>8412</v>
      </c>
      <c r="M194" s="339">
        <v>4047.94</v>
      </c>
      <c r="N194" t="s">
        <v>11</v>
      </c>
      <c r="O194" t="s">
        <v>16</v>
      </c>
      <c r="P194" t="s">
        <v>13</v>
      </c>
      <c r="Q194" s="338">
        <v>34</v>
      </c>
    </row>
    <row r="195" spans="1:17" ht="15.75" x14ac:dyDescent="0.25">
      <c r="A195" s="342" t="s">
        <v>1346</v>
      </c>
      <c r="B195" t="s">
        <v>6220</v>
      </c>
      <c r="C195">
        <v>20.234999999999999</v>
      </c>
      <c r="D195">
        <v>5.01</v>
      </c>
      <c r="E195" t="s">
        <v>2381</v>
      </c>
      <c r="F195" t="s">
        <v>2380</v>
      </c>
      <c r="G195" t="s">
        <v>2380</v>
      </c>
      <c r="H195" s="341">
        <v>0</v>
      </c>
      <c r="I195" t="s">
        <v>2380</v>
      </c>
      <c r="J195" t="s">
        <v>6083</v>
      </c>
      <c r="K195" t="s">
        <v>6075</v>
      </c>
      <c r="L195" s="340" t="s">
        <v>8373</v>
      </c>
      <c r="M195" s="339">
        <v>3898.35</v>
      </c>
      <c r="N195" t="s">
        <v>11</v>
      </c>
      <c r="O195" t="s">
        <v>11</v>
      </c>
      <c r="P195" t="s">
        <v>23</v>
      </c>
      <c r="Q195" s="338">
        <v>29</v>
      </c>
    </row>
    <row r="196" spans="1:17" ht="15.75" x14ac:dyDescent="0.25">
      <c r="A196" s="342" t="s">
        <v>1343</v>
      </c>
      <c r="B196" t="s">
        <v>6270</v>
      </c>
      <c r="C196">
        <v>23.8</v>
      </c>
      <c r="D196">
        <v>4.08</v>
      </c>
      <c r="E196" t="s">
        <v>2380</v>
      </c>
      <c r="F196" t="s">
        <v>2380</v>
      </c>
      <c r="G196" t="s">
        <v>2380</v>
      </c>
      <c r="H196" s="341">
        <v>0</v>
      </c>
      <c r="I196" t="s">
        <v>2380</v>
      </c>
      <c r="J196" t="s">
        <v>6083</v>
      </c>
      <c r="K196" t="s">
        <v>6075</v>
      </c>
      <c r="L196" s="340" t="s">
        <v>8369</v>
      </c>
      <c r="M196" s="339">
        <v>3875.73</v>
      </c>
      <c r="N196" t="s">
        <v>11</v>
      </c>
      <c r="O196" t="s">
        <v>12</v>
      </c>
      <c r="P196" t="s">
        <v>13</v>
      </c>
      <c r="Q196" s="338">
        <v>31</v>
      </c>
    </row>
    <row r="197" spans="1:17" ht="15.75" x14ac:dyDescent="0.25">
      <c r="A197" s="342" t="s">
        <v>1340</v>
      </c>
      <c r="B197" t="s">
        <v>8365</v>
      </c>
      <c r="C197">
        <v>19.48</v>
      </c>
      <c r="D197">
        <v>5.63</v>
      </c>
      <c r="E197" t="s">
        <v>2381</v>
      </c>
      <c r="F197" t="s">
        <v>2380</v>
      </c>
      <c r="G197" t="s">
        <v>2380</v>
      </c>
      <c r="H197" s="341">
        <v>1</v>
      </c>
      <c r="I197" t="s">
        <v>2380</v>
      </c>
      <c r="J197" t="s">
        <v>6083</v>
      </c>
      <c r="K197" t="s">
        <v>6075</v>
      </c>
      <c r="L197" s="340" t="s">
        <v>8364</v>
      </c>
      <c r="M197" s="339">
        <v>3861.21</v>
      </c>
      <c r="N197" t="s">
        <v>11</v>
      </c>
      <c r="O197" t="s">
        <v>11</v>
      </c>
      <c r="P197" t="s">
        <v>168</v>
      </c>
      <c r="Q197" s="338">
        <v>21</v>
      </c>
    </row>
    <row r="198" spans="1:17" ht="15.75" x14ac:dyDescent="0.25">
      <c r="A198" s="342" t="s">
        <v>1338</v>
      </c>
      <c r="B198" t="s">
        <v>8361</v>
      </c>
      <c r="C198">
        <v>19.05</v>
      </c>
      <c r="D198">
        <v>4.92</v>
      </c>
      <c r="E198" t="s">
        <v>2380</v>
      </c>
      <c r="F198" t="s">
        <v>2380</v>
      </c>
      <c r="G198" t="s">
        <v>2380</v>
      </c>
      <c r="H198" s="341">
        <v>1</v>
      </c>
      <c r="I198" t="s">
        <v>2380</v>
      </c>
      <c r="J198" t="s">
        <v>6083</v>
      </c>
      <c r="K198" t="s">
        <v>6075</v>
      </c>
      <c r="L198" s="340" t="s">
        <v>8360</v>
      </c>
      <c r="M198" s="339">
        <v>3857.76</v>
      </c>
      <c r="N198" t="s">
        <v>12</v>
      </c>
      <c r="O198" t="s">
        <v>16</v>
      </c>
      <c r="P198" t="s">
        <v>168</v>
      </c>
      <c r="Q198" s="338">
        <v>31</v>
      </c>
    </row>
    <row r="199" spans="1:17" ht="15.75" x14ac:dyDescent="0.25">
      <c r="A199" s="342" t="s">
        <v>1326</v>
      </c>
      <c r="B199" t="s">
        <v>8339</v>
      </c>
      <c r="C199">
        <v>19.59</v>
      </c>
      <c r="D199">
        <v>6.04</v>
      </c>
      <c r="E199" t="s">
        <v>2381</v>
      </c>
      <c r="F199" t="s">
        <v>2380</v>
      </c>
      <c r="G199" t="s">
        <v>2380</v>
      </c>
      <c r="H199" s="341">
        <v>1</v>
      </c>
      <c r="I199" t="s">
        <v>2380</v>
      </c>
      <c r="J199" t="s">
        <v>6083</v>
      </c>
      <c r="K199" t="s">
        <v>6077</v>
      </c>
      <c r="L199" s="340" t="s">
        <v>8338</v>
      </c>
      <c r="M199" s="339">
        <v>3748.56</v>
      </c>
      <c r="N199" t="s">
        <v>11</v>
      </c>
      <c r="O199" t="s">
        <v>11</v>
      </c>
      <c r="P199" t="s">
        <v>13</v>
      </c>
      <c r="Q199" s="338">
        <v>36</v>
      </c>
    </row>
    <row r="200" spans="1:17" ht="15.75" x14ac:dyDescent="0.25">
      <c r="A200" s="342" t="s">
        <v>1319</v>
      </c>
      <c r="B200" t="s">
        <v>8331</v>
      </c>
      <c r="C200">
        <v>20.36</v>
      </c>
      <c r="D200">
        <v>4.49</v>
      </c>
      <c r="E200" t="s">
        <v>2380</v>
      </c>
      <c r="F200" t="s">
        <v>2380</v>
      </c>
      <c r="G200" t="s">
        <v>2380</v>
      </c>
      <c r="H200" s="341">
        <v>0</v>
      </c>
      <c r="I200" t="s">
        <v>2380</v>
      </c>
      <c r="J200" t="s">
        <v>6083</v>
      </c>
      <c r="K200" t="s">
        <v>6075</v>
      </c>
      <c r="L200" s="340" t="s">
        <v>8330</v>
      </c>
      <c r="M200" s="339">
        <v>36307.800000000003</v>
      </c>
      <c r="N200" t="s">
        <v>16</v>
      </c>
      <c r="O200" t="s">
        <v>11</v>
      </c>
      <c r="P200" t="s">
        <v>13</v>
      </c>
      <c r="Q200" s="338">
        <v>18</v>
      </c>
    </row>
    <row r="201" spans="1:17" ht="15.75" x14ac:dyDescent="0.25">
      <c r="A201" s="342" t="s">
        <v>1316</v>
      </c>
      <c r="B201" t="s">
        <v>7874</v>
      </c>
      <c r="C201">
        <v>20.83</v>
      </c>
      <c r="D201">
        <v>5.12</v>
      </c>
      <c r="E201" t="s">
        <v>2380</v>
      </c>
      <c r="F201" t="s">
        <v>2380</v>
      </c>
      <c r="G201" t="s">
        <v>2380</v>
      </c>
      <c r="H201" s="341">
        <v>0</v>
      </c>
      <c r="I201" t="s">
        <v>2380</v>
      </c>
      <c r="J201" t="s">
        <v>6083</v>
      </c>
      <c r="K201" t="s">
        <v>6075</v>
      </c>
      <c r="L201" s="340" t="s">
        <v>8326</v>
      </c>
      <c r="M201" s="339">
        <v>3688.35</v>
      </c>
      <c r="N201" t="s">
        <v>11</v>
      </c>
      <c r="O201" t="s">
        <v>11</v>
      </c>
      <c r="P201" t="s">
        <v>300</v>
      </c>
      <c r="Q201" s="338">
        <v>19</v>
      </c>
    </row>
    <row r="202" spans="1:17" ht="15.75" x14ac:dyDescent="0.25">
      <c r="A202" s="342" t="s">
        <v>1315</v>
      </c>
      <c r="B202" t="s">
        <v>8325</v>
      </c>
      <c r="C202">
        <v>18.920000000000002</v>
      </c>
      <c r="D202">
        <v>5.98</v>
      </c>
      <c r="E202" t="s">
        <v>2381</v>
      </c>
      <c r="F202" t="s">
        <v>2380</v>
      </c>
      <c r="G202" t="s">
        <v>2380</v>
      </c>
      <c r="H202" s="341">
        <v>1</v>
      </c>
      <c r="I202" t="s">
        <v>2380</v>
      </c>
      <c r="J202" t="s">
        <v>6083</v>
      </c>
      <c r="K202" t="s">
        <v>6077</v>
      </c>
      <c r="L202" s="340" t="s">
        <v>8324</v>
      </c>
      <c r="M202" s="339">
        <v>3678.86</v>
      </c>
      <c r="N202" t="s">
        <v>11</v>
      </c>
      <c r="O202" t="s">
        <v>12</v>
      </c>
      <c r="P202" t="s">
        <v>13</v>
      </c>
      <c r="Q202" s="338">
        <v>38</v>
      </c>
    </row>
    <row r="203" spans="1:17" ht="15.75" x14ac:dyDescent="0.25">
      <c r="A203" s="342" t="s">
        <v>1312</v>
      </c>
      <c r="B203" t="s">
        <v>6766</v>
      </c>
      <c r="C203">
        <v>22.515000000000001</v>
      </c>
      <c r="D203">
        <v>4.91</v>
      </c>
      <c r="E203" t="s">
        <v>2381</v>
      </c>
      <c r="F203" t="s">
        <v>2380</v>
      </c>
      <c r="G203" t="s">
        <v>2382</v>
      </c>
      <c r="H203" s="341">
        <v>1</v>
      </c>
      <c r="I203" t="s">
        <v>2380</v>
      </c>
      <c r="J203" t="s">
        <v>6083</v>
      </c>
      <c r="K203" t="s">
        <v>6075</v>
      </c>
      <c r="L203" s="340" t="s">
        <v>8321</v>
      </c>
      <c r="M203" s="339">
        <v>3645.09</v>
      </c>
      <c r="N203" t="s">
        <v>16</v>
      </c>
      <c r="O203" t="s">
        <v>11</v>
      </c>
      <c r="P203" t="s">
        <v>276</v>
      </c>
      <c r="Q203" s="338">
        <v>30</v>
      </c>
    </row>
    <row r="204" spans="1:17" ht="15.75" x14ac:dyDescent="0.25">
      <c r="A204" s="342" t="s">
        <v>1305</v>
      </c>
      <c r="B204" t="s">
        <v>8311</v>
      </c>
      <c r="C204">
        <v>23.21</v>
      </c>
      <c r="D204">
        <v>5.14</v>
      </c>
      <c r="E204" t="s">
        <v>2381</v>
      </c>
      <c r="F204" t="s">
        <v>2380</v>
      </c>
      <c r="G204" t="s">
        <v>2380</v>
      </c>
      <c r="H204" s="341">
        <v>1</v>
      </c>
      <c r="I204" t="s">
        <v>2380</v>
      </c>
      <c r="J204" t="s">
        <v>6083</v>
      </c>
      <c r="K204" t="s">
        <v>6075</v>
      </c>
      <c r="L204" s="340" t="s">
        <v>8310</v>
      </c>
      <c r="M204" s="339">
        <v>3591.48</v>
      </c>
      <c r="N204" t="s">
        <v>11</v>
      </c>
      <c r="O204" t="s">
        <v>12</v>
      </c>
      <c r="P204" t="s">
        <v>42</v>
      </c>
      <c r="Q204" s="338">
        <v>24</v>
      </c>
    </row>
    <row r="205" spans="1:17" ht="15.75" x14ac:dyDescent="0.25">
      <c r="A205" s="342" t="s">
        <v>1300</v>
      </c>
      <c r="B205" t="s">
        <v>8303</v>
      </c>
      <c r="C205">
        <v>19.12</v>
      </c>
      <c r="D205">
        <v>4.72</v>
      </c>
      <c r="E205" t="s">
        <v>2381</v>
      </c>
      <c r="F205" t="s">
        <v>2380</v>
      </c>
      <c r="G205" t="s">
        <v>2380</v>
      </c>
      <c r="H205" s="341">
        <v>1</v>
      </c>
      <c r="I205" t="s">
        <v>2380</v>
      </c>
      <c r="J205" t="s">
        <v>6083</v>
      </c>
      <c r="K205" t="s">
        <v>6075</v>
      </c>
      <c r="L205" s="340" t="s">
        <v>8302</v>
      </c>
      <c r="M205" s="339">
        <v>3562.87</v>
      </c>
      <c r="N205" t="s">
        <v>11</v>
      </c>
      <c r="O205" t="s">
        <v>16</v>
      </c>
      <c r="P205" t="s">
        <v>13</v>
      </c>
      <c r="Q205" s="338">
        <v>41</v>
      </c>
    </row>
    <row r="206" spans="1:17" ht="15.75" x14ac:dyDescent="0.25">
      <c r="A206" s="342" t="s">
        <v>1295</v>
      </c>
      <c r="B206" t="s">
        <v>8296</v>
      </c>
      <c r="C206">
        <v>23.7</v>
      </c>
      <c r="D206">
        <v>5.55</v>
      </c>
      <c r="E206" t="s">
        <v>2381</v>
      </c>
      <c r="F206" t="s">
        <v>2380</v>
      </c>
      <c r="G206" t="s">
        <v>2380</v>
      </c>
      <c r="H206" s="341">
        <v>0</v>
      </c>
      <c r="I206" t="s">
        <v>2380</v>
      </c>
      <c r="J206" t="s">
        <v>6083</v>
      </c>
      <c r="K206" t="s">
        <v>6075</v>
      </c>
      <c r="L206" s="340" t="s">
        <v>8295</v>
      </c>
      <c r="M206" s="339">
        <v>3554.2</v>
      </c>
      <c r="N206" t="s">
        <v>11</v>
      </c>
      <c r="O206" t="s">
        <v>12</v>
      </c>
      <c r="P206" t="s">
        <v>42</v>
      </c>
      <c r="Q206" s="338">
        <v>30</v>
      </c>
    </row>
    <row r="207" spans="1:17" ht="15.75" x14ac:dyDescent="0.25">
      <c r="A207" s="342" t="s">
        <v>1280</v>
      </c>
      <c r="B207" t="s">
        <v>8274</v>
      </c>
      <c r="C207">
        <v>19.8</v>
      </c>
      <c r="D207">
        <v>4</v>
      </c>
      <c r="E207" t="s">
        <v>2381</v>
      </c>
      <c r="F207" t="s">
        <v>2380</v>
      </c>
      <c r="G207" t="s">
        <v>2380</v>
      </c>
      <c r="H207" s="341">
        <v>0</v>
      </c>
      <c r="I207" t="s">
        <v>2380</v>
      </c>
      <c r="J207" t="s">
        <v>6083</v>
      </c>
      <c r="K207" t="s">
        <v>6075</v>
      </c>
      <c r="L207" s="340" t="s">
        <v>8273</v>
      </c>
      <c r="M207" s="339">
        <v>3410.32</v>
      </c>
      <c r="N207" t="s">
        <v>11</v>
      </c>
      <c r="O207" t="s">
        <v>11</v>
      </c>
      <c r="P207" t="s">
        <v>42</v>
      </c>
      <c r="Q207" s="338">
        <v>26</v>
      </c>
    </row>
    <row r="208" spans="1:17" ht="15.75" x14ac:dyDescent="0.25">
      <c r="A208" s="342" t="s">
        <v>1278</v>
      </c>
      <c r="B208" t="s">
        <v>8271</v>
      </c>
      <c r="C208">
        <v>21.47</v>
      </c>
      <c r="D208">
        <v>4.0199999999999996</v>
      </c>
      <c r="E208" t="s">
        <v>2381</v>
      </c>
      <c r="F208" t="s">
        <v>2380</v>
      </c>
      <c r="G208" t="s">
        <v>2380</v>
      </c>
      <c r="H208" s="341">
        <v>1</v>
      </c>
      <c r="I208" t="s">
        <v>2380</v>
      </c>
      <c r="J208" t="s">
        <v>6083</v>
      </c>
      <c r="K208" t="s">
        <v>6075</v>
      </c>
      <c r="L208" s="340" t="s">
        <v>8270</v>
      </c>
      <c r="M208" s="339">
        <v>3392.98</v>
      </c>
      <c r="N208" t="s">
        <v>11</v>
      </c>
      <c r="O208" t="s">
        <v>12</v>
      </c>
      <c r="P208" t="s">
        <v>13</v>
      </c>
      <c r="Q208" s="338">
        <v>26</v>
      </c>
    </row>
    <row r="209" spans="1:17" ht="15.75" x14ac:dyDescent="0.25">
      <c r="A209" s="342" t="s">
        <v>1276</v>
      </c>
      <c r="B209" t="s">
        <v>6179</v>
      </c>
      <c r="C209">
        <v>20.81</v>
      </c>
      <c r="D209">
        <v>5.52</v>
      </c>
      <c r="E209" t="s">
        <v>2380</v>
      </c>
      <c r="F209" t="s">
        <v>2380</v>
      </c>
      <c r="G209" t="s">
        <v>2380</v>
      </c>
      <c r="H209" s="341">
        <v>0</v>
      </c>
      <c r="I209" t="s">
        <v>2380</v>
      </c>
      <c r="J209" t="s">
        <v>6083</v>
      </c>
      <c r="K209" t="s">
        <v>6075</v>
      </c>
      <c r="L209" s="340" t="s">
        <v>8268</v>
      </c>
      <c r="M209" s="339">
        <v>3385.4</v>
      </c>
      <c r="N209" t="s">
        <v>11</v>
      </c>
      <c r="O209" t="s">
        <v>11</v>
      </c>
      <c r="P209" t="s">
        <v>247</v>
      </c>
      <c r="Q209" s="338">
        <v>26</v>
      </c>
    </row>
    <row r="210" spans="1:17" ht="15.75" x14ac:dyDescent="0.25">
      <c r="A210" s="342" t="s">
        <v>1266</v>
      </c>
      <c r="B210" t="s">
        <v>8254</v>
      </c>
      <c r="C210">
        <v>20.399999999999999</v>
      </c>
      <c r="D210">
        <v>4.83</v>
      </c>
      <c r="E210" t="s">
        <v>2380</v>
      </c>
      <c r="F210" t="s">
        <v>2380</v>
      </c>
      <c r="G210" t="s">
        <v>2380</v>
      </c>
      <c r="H210" s="341">
        <v>0</v>
      </c>
      <c r="I210" t="s">
        <v>2380</v>
      </c>
      <c r="J210" t="s">
        <v>6083</v>
      </c>
      <c r="K210" t="s">
        <v>6075</v>
      </c>
      <c r="L210" s="340" t="s">
        <v>8253</v>
      </c>
      <c r="M210" s="339">
        <v>3292.53</v>
      </c>
      <c r="N210" t="s">
        <v>11</v>
      </c>
      <c r="O210" t="s">
        <v>11</v>
      </c>
      <c r="P210" t="s">
        <v>23</v>
      </c>
      <c r="Q210" s="338">
        <v>26</v>
      </c>
    </row>
    <row r="211" spans="1:17" ht="15.75" x14ac:dyDescent="0.25">
      <c r="A211" s="342" t="s">
        <v>1262</v>
      </c>
      <c r="B211" t="s">
        <v>8248</v>
      </c>
      <c r="C211">
        <v>20.8</v>
      </c>
      <c r="D211">
        <v>4.07</v>
      </c>
      <c r="E211" t="s">
        <v>2381</v>
      </c>
      <c r="F211" t="s">
        <v>2380</v>
      </c>
      <c r="G211" t="s">
        <v>2382</v>
      </c>
      <c r="H211" s="341">
        <v>1</v>
      </c>
      <c r="I211" t="s">
        <v>2380</v>
      </c>
      <c r="J211" t="s">
        <v>6083</v>
      </c>
      <c r="K211" t="s">
        <v>6075</v>
      </c>
      <c r="L211" s="340" t="s">
        <v>6597</v>
      </c>
      <c r="M211" s="339">
        <v>3277.16</v>
      </c>
      <c r="N211" t="s">
        <v>11</v>
      </c>
      <c r="O211" t="s">
        <v>12</v>
      </c>
      <c r="P211" t="s">
        <v>42</v>
      </c>
      <c r="Q211" s="338">
        <v>28</v>
      </c>
    </row>
    <row r="212" spans="1:17" ht="15.75" x14ac:dyDescent="0.25">
      <c r="A212" s="342" t="s">
        <v>1261</v>
      </c>
      <c r="B212" t="s">
        <v>8052</v>
      </c>
      <c r="C212">
        <v>23.465</v>
      </c>
      <c r="D212">
        <v>6.26</v>
      </c>
      <c r="E212" t="s">
        <v>2381</v>
      </c>
      <c r="F212" t="s">
        <v>2380</v>
      </c>
      <c r="G212" t="s">
        <v>2382</v>
      </c>
      <c r="H212" s="341">
        <v>1</v>
      </c>
      <c r="I212" t="s">
        <v>2380</v>
      </c>
      <c r="J212" t="s">
        <v>6083</v>
      </c>
      <c r="K212" t="s">
        <v>6077</v>
      </c>
      <c r="L212" s="340" t="s">
        <v>8247</v>
      </c>
      <c r="M212" s="339">
        <v>3268.85</v>
      </c>
      <c r="N212" t="s">
        <v>12</v>
      </c>
      <c r="O212" t="s">
        <v>16</v>
      </c>
      <c r="P212" t="s">
        <v>168</v>
      </c>
      <c r="Q212" s="338">
        <v>28</v>
      </c>
    </row>
    <row r="213" spans="1:17" ht="15.75" x14ac:dyDescent="0.25">
      <c r="A213" s="342" t="s">
        <v>1256</v>
      </c>
      <c r="B213" t="s">
        <v>8240</v>
      </c>
      <c r="C213">
        <v>21.89</v>
      </c>
      <c r="D213">
        <v>5.72</v>
      </c>
      <c r="E213" t="s">
        <v>2381</v>
      </c>
      <c r="F213" t="s">
        <v>2380</v>
      </c>
      <c r="G213" t="s">
        <v>2380</v>
      </c>
      <c r="H213" s="341">
        <v>0</v>
      </c>
      <c r="I213" t="s">
        <v>2380</v>
      </c>
      <c r="J213" t="s">
        <v>6083</v>
      </c>
      <c r="K213" t="s">
        <v>6077</v>
      </c>
      <c r="L213" s="340" t="s">
        <v>8204</v>
      </c>
      <c r="M213" s="339">
        <v>3208.79</v>
      </c>
      <c r="N213" t="s">
        <v>11</v>
      </c>
      <c r="O213" t="s">
        <v>12</v>
      </c>
      <c r="P213" t="s">
        <v>42</v>
      </c>
      <c r="Q213" s="338">
        <v>25</v>
      </c>
    </row>
    <row r="214" spans="1:17" ht="15.75" x14ac:dyDescent="0.25">
      <c r="A214" s="342" t="s">
        <v>1254</v>
      </c>
      <c r="B214" t="s">
        <v>8237</v>
      </c>
      <c r="C214">
        <v>22.61</v>
      </c>
      <c r="D214">
        <v>4.25</v>
      </c>
      <c r="E214" t="s">
        <v>2381</v>
      </c>
      <c r="F214" t="s">
        <v>2380</v>
      </c>
      <c r="G214" t="s">
        <v>2380</v>
      </c>
      <c r="H214" s="341">
        <v>0</v>
      </c>
      <c r="I214" t="s">
        <v>2380</v>
      </c>
      <c r="J214" t="s">
        <v>6083</v>
      </c>
      <c r="K214" t="s">
        <v>6075</v>
      </c>
      <c r="L214" s="340" t="s">
        <v>8236</v>
      </c>
      <c r="M214" s="339">
        <v>3201.25</v>
      </c>
      <c r="N214" t="s">
        <v>11</v>
      </c>
      <c r="O214" t="s">
        <v>12</v>
      </c>
      <c r="P214" t="s">
        <v>23</v>
      </c>
      <c r="Q214" s="338">
        <v>26</v>
      </c>
    </row>
    <row r="215" spans="1:17" ht="15.75" x14ac:dyDescent="0.25">
      <c r="A215" s="342" t="s">
        <v>1253</v>
      </c>
      <c r="B215" t="s">
        <v>6376</v>
      </c>
      <c r="C215">
        <v>22.23</v>
      </c>
      <c r="D215">
        <v>6.09</v>
      </c>
      <c r="E215" t="s">
        <v>2381</v>
      </c>
      <c r="F215" t="s">
        <v>2380</v>
      </c>
      <c r="G215" t="s">
        <v>2380</v>
      </c>
      <c r="H215" s="341">
        <v>0</v>
      </c>
      <c r="I215" t="s">
        <v>2380</v>
      </c>
      <c r="J215" t="s">
        <v>6083</v>
      </c>
      <c r="K215" t="s">
        <v>6077</v>
      </c>
      <c r="L215" s="340" t="s">
        <v>8235</v>
      </c>
      <c r="M215" s="339">
        <v>62592.87</v>
      </c>
      <c r="N215" t="s">
        <v>11</v>
      </c>
      <c r="O215" t="s">
        <v>12</v>
      </c>
      <c r="P215" t="s">
        <v>13</v>
      </c>
      <c r="Q215" s="338">
        <v>46</v>
      </c>
    </row>
    <row r="216" spans="1:17" ht="15.75" x14ac:dyDescent="0.25">
      <c r="A216" s="342" t="s">
        <v>1244</v>
      </c>
      <c r="B216" t="s">
        <v>6314</v>
      </c>
      <c r="C216">
        <v>23.75</v>
      </c>
      <c r="D216">
        <v>5.49</v>
      </c>
      <c r="E216" t="s">
        <v>2381</v>
      </c>
      <c r="F216" t="s">
        <v>2380</v>
      </c>
      <c r="G216" t="s">
        <v>2380</v>
      </c>
      <c r="H216" s="341">
        <v>0</v>
      </c>
      <c r="I216" t="s">
        <v>2380</v>
      </c>
      <c r="J216" t="s">
        <v>6083</v>
      </c>
      <c r="K216" t="s">
        <v>6075</v>
      </c>
      <c r="L216" s="340" t="s">
        <v>8220</v>
      </c>
      <c r="M216" s="339">
        <v>3167.46</v>
      </c>
      <c r="N216" t="s">
        <v>11</v>
      </c>
      <c r="O216" t="s">
        <v>12</v>
      </c>
      <c r="P216" t="s">
        <v>247</v>
      </c>
      <c r="Q216" s="338">
        <v>21</v>
      </c>
    </row>
    <row r="217" spans="1:17" ht="15.75" x14ac:dyDescent="0.25">
      <c r="A217" s="342" t="s">
        <v>1232</v>
      </c>
      <c r="B217" t="s">
        <v>8203</v>
      </c>
      <c r="C217">
        <v>19.37</v>
      </c>
      <c r="D217">
        <v>4.18</v>
      </c>
      <c r="E217" t="s">
        <v>2380</v>
      </c>
      <c r="F217" t="s">
        <v>2380</v>
      </c>
      <c r="G217" t="s">
        <v>2380</v>
      </c>
      <c r="H217" s="341">
        <v>0</v>
      </c>
      <c r="I217" t="s">
        <v>2380</v>
      </c>
      <c r="J217" t="s">
        <v>6083</v>
      </c>
      <c r="K217" t="s">
        <v>6075</v>
      </c>
      <c r="L217" s="340" t="s">
        <v>8202</v>
      </c>
      <c r="M217" s="339">
        <v>3046.06</v>
      </c>
      <c r="N217" t="s">
        <v>11</v>
      </c>
      <c r="O217" t="s">
        <v>16</v>
      </c>
      <c r="P217" t="s">
        <v>249</v>
      </c>
      <c r="Q217" s="338">
        <v>24</v>
      </c>
    </row>
    <row r="218" spans="1:17" ht="15.75" x14ac:dyDescent="0.25">
      <c r="A218" s="342" t="s">
        <v>1230</v>
      </c>
      <c r="B218" t="s">
        <v>6295</v>
      </c>
      <c r="C218">
        <v>24.1</v>
      </c>
      <c r="D218">
        <v>4.4000000000000004</v>
      </c>
      <c r="E218" t="s">
        <v>2381</v>
      </c>
      <c r="F218" t="s">
        <v>2380</v>
      </c>
      <c r="G218" t="s">
        <v>2380</v>
      </c>
      <c r="H218" s="341">
        <v>1</v>
      </c>
      <c r="I218" t="s">
        <v>2380</v>
      </c>
      <c r="J218" t="s">
        <v>6083</v>
      </c>
      <c r="K218" t="s">
        <v>6075</v>
      </c>
      <c r="L218" s="340" t="s">
        <v>8200</v>
      </c>
      <c r="M218" s="339">
        <v>3021.81</v>
      </c>
      <c r="N218" t="s">
        <v>11</v>
      </c>
      <c r="O218" t="s">
        <v>12</v>
      </c>
      <c r="P218" t="s">
        <v>23</v>
      </c>
      <c r="Q218" s="338">
        <v>25</v>
      </c>
    </row>
    <row r="219" spans="1:17" ht="15.75" x14ac:dyDescent="0.25">
      <c r="A219" s="342" t="s">
        <v>1227</v>
      </c>
      <c r="B219" t="s">
        <v>8196</v>
      </c>
      <c r="C219">
        <v>23.4</v>
      </c>
      <c r="D219">
        <v>5.53</v>
      </c>
      <c r="E219" t="s">
        <v>2380</v>
      </c>
      <c r="F219" t="s">
        <v>2380</v>
      </c>
      <c r="G219" t="s">
        <v>2382</v>
      </c>
      <c r="H219" s="341">
        <v>1</v>
      </c>
      <c r="I219" t="s">
        <v>2380</v>
      </c>
      <c r="J219" t="s">
        <v>6083</v>
      </c>
      <c r="K219" t="s">
        <v>6075</v>
      </c>
      <c r="L219" s="340" t="s">
        <v>8195</v>
      </c>
      <c r="M219" s="339">
        <v>3012.22</v>
      </c>
      <c r="N219" t="s">
        <v>11</v>
      </c>
      <c r="O219" t="s">
        <v>12</v>
      </c>
      <c r="P219" t="s">
        <v>23</v>
      </c>
      <c r="Q219" s="338">
        <v>20</v>
      </c>
    </row>
    <row r="220" spans="1:17" ht="15.75" x14ac:dyDescent="0.25">
      <c r="A220" s="342" t="s">
        <v>1216</v>
      </c>
      <c r="B220" t="s">
        <v>8179</v>
      </c>
      <c r="C220">
        <v>24.225000000000001</v>
      </c>
      <c r="D220">
        <v>4.42</v>
      </c>
      <c r="E220" t="s">
        <v>2380</v>
      </c>
      <c r="F220" t="s">
        <v>2380</v>
      </c>
      <c r="G220" t="s">
        <v>2380</v>
      </c>
      <c r="H220" s="341">
        <v>1</v>
      </c>
      <c r="I220" t="s">
        <v>2380</v>
      </c>
      <c r="J220" t="s">
        <v>6083</v>
      </c>
      <c r="K220" t="s">
        <v>6075</v>
      </c>
      <c r="L220" s="340" t="s">
        <v>8178</v>
      </c>
      <c r="M220" s="339">
        <v>2897.46</v>
      </c>
      <c r="N220" t="s">
        <v>11</v>
      </c>
      <c r="O220" t="s">
        <v>16</v>
      </c>
      <c r="P220" t="s">
        <v>23</v>
      </c>
      <c r="Q220" s="338">
        <v>22</v>
      </c>
    </row>
    <row r="221" spans="1:17" ht="15.75" x14ac:dyDescent="0.25">
      <c r="A221" s="342" t="s">
        <v>1214</v>
      </c>
      <c r="B221" t="s">
        <v>8175</v>
      </c>
      <c r="C221">
        <v>20.614999999999998</v>
      </c>
      <c r="D221">
        <v>6.05</v>
      </c>
      <c r="E221" t="s">
        <v>2380</v>
      </c>
      <c r="F221" t="s">
        <v>2380</v>
      </c>
      <c r="G221" t="s">
        <v>2382</v>
      </c>
      <c r="H221" s="341">
        <v>1</v>
      </c>
      <c r="I221" t="s">
        <v>2380</v>
      </c>
      <c r="J221" t="s">
        <v>6083</v>
      </c>
      <c r="K221" t="s">
        <v>6077</v>
      </c>
      <c r="L221" s="340" t="s">
        <v>8174</v>
      </c>
      <c r="M221" s="339">
        <v>2867.12</v>
      </c>
      <c r="N221" t="s">
        <v>16</v>
      </c>
      <c r="O221" t="s">
        <v>12</v>
      </c>
      <c r="P221" t="s">
        <v>13</v>
      </c>
      <c r="Q221" s="338">
        <v>29</v>
      </c>
    </row>
    <row r="222" spans="1:17" ht="15.75" x14ac:dyDescent="0.25">
      <c r="A222" s="342" t="s">
        <v>1205</v>
      </c>
      <c r="B222" t="s">
        <v>8158</v>
      </c>
      <c r="C222">
        <v>23.18</v>
      </c>
      <c r="D222">
        <v>4.24</v>
      </c>
      <c r="E222" t="s">
        <v>2380</v>
      </c>
      <c r="F222" t="s">
        <v>2381</v>
      </c>
      <c r="G222" t="s">
        <v>2380</v>
      </c>
      <c r="H222" s="341">
        <v>1</v>
      </c>
      <c r="I222" t="s">
        <v>2380</v>
      </c>
      <c r="J222" t="s">
        <v>6083</v>
      </c>
      <c r="K222" t="s">
        <v>6075</v>
      </c>
      <c r="L222" s="340" t="s">
        <v>8157</v>
      </c>
      <c r="M222" s="339">
        <v>2789.06</v>
      </c>
      <c r="N222" t="s">
        <v>11</v>
      </c>
      <c r="O222" t="s">
        <v>12</v>
      </c>
      <c r="P222" t="s">
        <v>23</v>
      </c>
      <c r="Q222" s="338">
        <v>23</v>
      </c>
    </row>
    <row r="223" spans="1:17" ht="15.75" x14ac:dyDescent="0.25">
      <c r="A223" s="342" t="s">
        <v>1197</v>
      </c>
      <c r="B223" t="s">
        <v>8144</v>
      </c>
      <c r="C223">
        <v>24.605</v>
      </c>
      <c r="D223">
        <v>5.62</v>
      </c>
      <c r="E223" t="s">
        <v>2380</v>
      </c>
      <c r="F223" t="s">
        <v>2380</v>
      </c>
      <c r="G223" t="s">
        <v>2382</v>
      </c>
      <c r="H223" s="341">
        <v>1</v>
      </c>
      <c r="I223" t="s">
        <v>2380</v>
      </c>
      <c r="J223" t="s">
        <v>6083</v>
      </c>
      <c r="K223" t="s">
        <v>6075</v>
      </c>
      <c r="L223" s="340" t="s">
        <v>8143</v>
      </c>
      <c r="M223" s="339">
        <v>2727.4</v>
      </c>
      <c r="N223" t="s">
        <v>12</v>
      </c>
      <c r="O223" t="s">
        <v>12</v>
      </c>
      <c r="P223" t="s">
        <v>168</v>
      </c>
      <c r="Q223" s="338">
        <v>25</v>
      </c>
    </row>
    <row r="224" spans="1:17" ht="15.75" x14ac:dyDescent="0.25">
      <c r="A224" s="342" t="s">
        <v>1196</v>
      </c>
      <c r="B224" t="s">
        <v>8142</v>
      </c>
      <c r="C224">
        <v>24.51</v>
      </c>
      <c r="D224">
        <v>4.24</v>
      </c>
      <c r="E224" t="s">
        <v>2380</v>
      </c>
      <c r="F224" t="s">
        <v>2380</v>
      </c>
      <c r="G224" t="s">
        <v>2382</v>
      </c>
      <c r="H224" s="341">
        <v>1</v>
      </c>
      <c r="I224" t="s">
        <v>2380</v>
      </c>
      <c r="J224" t="s">
        <v>6083</v>
      </c>
      <c r="K224" t="s">
        <v>6075</v>
      </c>
      <c r="L224" s="340" t="s">
        <v>8141</v>
      </c>
      <c r="M224" s="339">
        <v>35952.65</v>
      </c>
      <c r="N224" t="s">
        <v>16</v>
      </c>
      <c r="O224" t="s">
        <v>12</v>
      </c>
      <c r="P224" t="s">
        <v>42</v>
      </c>
      <c r="Q224" s="338">
        <v>41</v>
      </c>
    </row>
    <row r="225" spans="1:17" ht="15.75" x14ac:dyDescent="0.25">
      <c r="A225" s="342" t="s">
        <v>1185</v>
      </c>
      <c r="B225" t="s">
        <v>6169</v>
      </c>
      <c r="C225">
        <v>22.135000000000002</v>
      </c>
      <c r="D225">
        <v>4.46</v>
      </c>
      <c r="E225" t="s">
        <v>2381</v>
      </c>
      <c r="F225" t="s">
        <v>2380</v>
      </c>
      <c r="G225" t="s">
        <v>2380</v>
      </c>
      <c r="H225" s="341">
        <v>0</v>
      </c>
      <c r="I225" t="s">
        <v>2380</v>
      </c>
      <c r="J225" t="s">
        <v>6083</v>
      </c>
      <c r="K225" t="s">
        <v>6075</v>
      </c>
      <c r="L225" s="340" t="s">
        <v>8125</v>
      </c>
      <c r="M225" s="339">
        <v>35883.269999999997</v>
      </c>
      <c r="N225" t="s">
        <v>11</v>
      </c>
      <c r="O225" t="s">
        <v>16</v>
      </c>
      <c r="P225" t="s">
        <v>42</v>
      </c>
      <c r="Q225" s="338">
        <v>30</v>
      </c>
    </row>
    <row r="226" spans="1:17" ht="15.75" x14ac:dyDescent="0.25">
      <c r="A226" s="342" t="s">
        <v>1177</v>
      </c>
      <c r="B226" t="s">
        <v>6888</v>
      </c>
      <c r="C226">
        <v>20.234999999999999</v>
      </c>
      <c r="D226">
        <v>6.17</v>
      </c>
      <c r="E226" t="s">
        <v>2381</v>
      </c>
      <c r="F226" t="s">
        <v>2381</v>
      </c>
      <c r="G226" t="s">
        <v>2380</v>
      </c>
      <c r="H226" s="341">
        <v>2</v>
      </c>
      <c r="I226" t="s">
        <v>2380</v>
      </c>
      <c r="J226" t="s">
        <v>6083</v>
      </c>
      <c r="K226" t="s">
        <v>6077</v>
      </c>
      <c r="L226" s="340" t="s">
        <v>7702</v>
      </c>
      <c r="M226" s="339">
        <v>2585.04</v>
      </c>
      <c r="N226" t="s">
        <v>11</v>
      </c>
      <c r="O226" t="s">
        <v>11</v>
      </c>
      <c r="P226" t="s">
        <v>300</v>
      </c>
      <c r="Q226" s="338">
        <v>20</v>
      </c>
    </row>
    <row r="227" spans="1:17" ht="15.75" x14ac:dyDescent="0.25">
      <c r="A227" s="342" t="s">
        <v>1170</v>
      </c>
      <c r="B227" t="s">
        <v>6238</v>
      </c>
      <c r="C227">
        <v>23.1</v>
      </c>
      <c r="D227">
        <v>5.92</v>
      </c>
      <c r="E227" t="s">
        <v>2381</v>
      </c>
      <c r="F227" t="s">
        <v>2380</v>
      </c>
      <c r="G227" t="s">
        <v>2380</v>
      </c>
      <c r="H227" s="341">
        <v>1</v>
      </c>
      <c r="I227" t="s">
        <v>2380</v>
      </c>
      <c r="J227" t="s">
        <v>6083</v>
      </c>
      <c r="K227" t="s">
        <v>6077</v>
      </c>
      <c r="L227" s="340" t="s">
        <v>8106</v>
      </c>
      <c r="M227" s="339">
        <v>2523.17</v>
      </c>
      <c r="N227" t="s">
        <v>12</v>
      </c>
      <c r="O227" t="s">
        <v>16</v>
      </c>
      <c r="P227" t="s">
        <v>23</v>
      </c>
      <c r="Q227" s="338">
        <v>25</v>
      </c>
    </row>
    <row r="228" spans="1:17" ht="15.75" x14ac:dyDescent="0.25">
      <c r="A228" s="342" t="s">
        <v>1164</v>
      </c>
      <c r="B228" t="s">
        <v>8097</v>
      </c>
      <c r="C228">
        <v>22.6</v>
      </c>
      <c r="D228">
        <v>6.04</v>
      </c>
      <c r="E228" t="s">
        <v>2380</v>
      </c>
      <c r="F228" t="s">
        <v>2380</v>
      </c>
      <c r="G228" t="s">
        <v>2380</v>
      </c>
      <c r="H228" s="341">
        <v>1</v>
      </c>
      <c r="I228" t="s">
        <v>2380</v>
      </c>
      <c r="J228" t="s">
        <v>6083</v>
      </c>
      <c r="K228" t="s">
        <v>6077</v>
      </c>
      <c r="L228" s="340" t="s">
        <v>8096</v>
      </c>
      <c r="M228" s="339">
        <v>2483.7399999999998</v>
      </c>
      <c r="N228" t="s">
        <v>12</v>
      </c>
      <c r="O228" t="s">
        <v>11</v>
      </c>
      <c r="P228" t="s">
        <v>13</v>
      </c>
      <c r="Q228" s="338">
        <v>27</v>
      </c>
    </row>
    <row r="229" spans="1:17" ht="15.75" x14ac:dyDescent="0.25">
      <c r="A229" s="342" t="s">
        <v>1159</v>
      </c>
      <c r="B229" t="s">
        <v>7889</v>
      </c>
      <c r="C229">
        <v>24.51</v>
      </c>
      <c r="D229">
        <v>4.6900000000000004</v>
      </c>
      <c r="E229" t="s">
        <v>2380</v>
      </c>
      <c r="F229" t="s">
        <v>2380</v>
      </c>
      <c r="G229" t="s">
        <v>2380</v>
      </c>
      <c r="H229" s="341">
        <v>0</v>
      </c>
      <c r="I229" t="s">
        <v>2380</v>
      </c>
      <c r="J229" t="s">
        <v>6083</v>
      </c>
      <c r="K229" t="s">
        <v>6075</v>
      </c>
      <c r="L229" s="340" t="s">
        <v>8089</v>
      </c>
      <c r="M229" s="339">
        <v>2459.7199999999998</v>
      </c>
      <c r="N229" t="s">
        <v>11</v>
      </c>
      <c r="O229" t="s">
        <v>11</v>
      </c>
      <c r="P229" t="s">
        <v>247</v>
      </c>
      <c r="Q229" s="338">
        <v>20</v>
      </c>
    </row>
    <row r="230" spans="1:17" ht="15.75" x14ac:dyDescent="0.25">
      <c r="A230" s="342" t="s">
        <v>1157</v>
      </c>
      <c r="B230" t="s">
        <v>8087</v>
      </c>
      <c r="C230">
        <v>23.844999999999999</v>
      </c>
      <c r="D230">
        <v>4.43</v>
      </c>
      <c r="E230" t="s">
        <v>2380</v>
      </c>
      <c r="F230" t="s">
        <v>2380</v>
      </c>
      <c r="G230" t="s">
        <v>2380</v>
      </c>
      <c r="H230" s="341">
        <v>0</v>
      </c>
      <c r="I230" t="s">
        <v>2380</v>
      </c>
      <c r="J230" t="s">
        <v>6083</v>
      </c>
      <c r="K230" t="s">
        <v>6075</v>
      </c>
      <c r="L230" s="340" t="s">
        <v>7970</v>
      </c>
      <c r="M230" s="339">
        <v>2457.21</v>
      </c>
      <c r="N230" t="s">
        <v>11</v>
      </c>
      <c r="O230" t="s">
        <v>16</v>
      </c>
      <c r="P230" t="s">
        <v>247</v>
      </c>
      <c r="Q230" s="338">
        <v>20</v>
      </c>
    </row>
    <row r="231" spans="1:17" ht="15.75" x14ac:dyDescent="0.25">
      <c r="A231" s="342" t="s">
        <v>1154</v>
      </c>
      <c r="B231" t="s">
        <v>6466</v>
      </c>
      <c r="C231">
        <v>23.655000000000001</v>
      </c>
      <c r="D231">
        <v>5.92</v>
      </c>
      <c r="E231" t="s">
        <v>2380</v>
      </c>
      <c r="F231" t="s">
        <v>2380</v>
      </c>
      <c r="G231" t="s">
        <v>2380</v>
      </c>
      <c r="H231" s="341">
        <v>1</v>
      </c>
      <c r="I231" t="s">
        <v>2380</v>
      </c>
      <c r="J231" t="s">
        <v>6083</v>
      </c>
      <c r="K231" t="s">
        <v>6077</v>
      </c>
      <c r="L231" s="340" t="s">
        <v>8082</v>
      </c>
      <c r="M231" s="339">
        <v>2404.73</v>
      </c>
      <c r="N231" t="s">
        <v>11</v>
      </c>
      <c r="O231" t="s">
        <v>12</v>
      </c>
      <c r="P231" t="s">
        <v>23</v>
      </c>
      <c r="Q231" s="338">
        <v>22</v>
      </c>
    </row>
    <row r="232" spans="1:17" ht="15.75" x14ac:dyDescent="0.25">
      <c r="A232" s="342" t="s">
        <v>1150</v>
      </c>
      <c r="B232" t="s">
        <v>8078</v>
      </c>
      <c r="C232">
        <v>20.8</v>
      </c>
      <c r="D232">
        <v>4.87</v>
      </c>
      <c r="E232" t="s">
        <v>2381</v>
      </c>
      <c r="F232" t="s">
        <v>2380</v>
      </c>
      <c r="G232" t="s">
        <v>2380</v>
      </c>
      <c r="H232" s="341">
        <v>0</v>
      </c>
      <c r="I232" t="s">
        <v>2380</v>
      </c>
      <c r="J232" t="s">
        <v>6083</v>
      </c>
      <c r="K232" t="s">
        <v>6075</v>
      </c>
      <c r="L232" s="340" t="s">
        <v>8077</v>
      </c>
      <c r="M232" s="339">
        <v>2373.3000000000002</v>
      </c>
      <c r="N232" t="s">
        <v>11</v>
      </c>
      <c r="O232" t="s">
        <v>11</v>
      </c>
      <c r="P232" t="s">
        <v>13</v>
      </c>
      <c r="Q232" s="338">
        <v>34</v>
      </c>
    </row>
    <row r="233" spans="1:17" ht="15.75" x14ac:dyDescent="0.25">
      <c r="A233" s="342" t="s">
        <v>1137</v>
      </c>
      <c r="B233" t="s">
        <v>8054</v>
      </c>
      <c r="C233">
        <v>23.57</v>
      </c>
      <c r="D233">
        <v>6.14</v>
      </c>
      <c r="E233" t="s">
        <v>2380</v>
      </c>
      <c r="F233" t="s">
        <v>2380</v>
      </c>
      <c r="G233" t="s">
        <v>2380</v>
      </c>
      <c r="H233" s="341">
        <v>0</v>
      </c>
      <c r="I233" t="s">
        <v>2380</v>
      </c>
      <c r="J233" t="s">
        <v>6083</v>
      </c>
      <c r="K233" t="s">
        <v>6077</v>
      </c>
      <c r="L233" s="340" t="s">
        <v>8053</v>
      </c>
      <c r="M233" s="339">
        <v>2254.8000000000002</v>
      </c>
      <c r="N233" t="s">
        <v>11</v>
      </c>
      <c r="O233" t="s">
        <v>12</v>
      </c>
      <c r="P233" t="s">
        <v>168</v>
      </c>
      <c r="Q233" s="338">
        <v>22</v>
      </c>
    </row>
    <row r="234" spans="1:17" ht="15.75" x14ac:dyDescent="0.25">
      <c r="A234" s="342" t="s">
        <v>1130</v>
      </c>
      <c r="B234" t="s">
        <v>8045</v>
      </c>
      <c r="C234">
        <v>24.09</v>
      </c>
      <c r="D234">
        <v>4.79</v>
      </c>
      <c r="E234" t="s">
        <v>2380</v>
      </c>
      <c r="F234" t="s">
        <v>2381</v>
      </c>
      <c r="G234" t="s">
        <v>2380</v>
      </c>
      <c r="H234" s="341">
        <v>1</v>
      </c>
      <c r="I234" t="s">
        <v>2380</v>
      </c>
      <c r="J234" t="s">
        <v>6083</v>
      </c>
      <c r="K234" t="s">
        <v>6075</v>
      </c>
      <c r="L234" s="340" t="s">
        <v>8034</v>
      </c>
      <c r="M234" s="339">
        <v>2211.13</v>
      </c>
      <c r="N234" t="s">
        <v>11</v>
      </c>
      <c r="O234" t="s">
        <v>11</v>
      </c>
      <c r="P234" t="s">
        <v>247</v>
      </c>
      <c r="Q234" s="338">
        <v>18</v>
      </c>
    </row>
    <row r="235" spans="1:17" ht="15.75" x14ac:dyDescent="0.25">
      <c r="A235" s="342" t="s">
        <v>1125</v>
      </c>
      <c r="B235" t="s">
        <v>8037</v>
      </c>
      <c r="C235">
        <v>23.83</v>
      </c>
      <c r="D235">
        <v>5.68</v>
      </c>
      <c r="E235" t="s">
        <v>2380</v>
      </c>
      <c r="F235" t="s">
        <v>2380</v>
      </c>
      <c r="G235" t="s">
        <v>2380</v>
      </c>
      <c r="H235" s="341">
        <v>0</v>
      </c>
      <c r="I235" t="s">
        <v>2380</v>
      </c>
      <c r="J235" t="s">
        <v>6083</v>
      </c>
      <c r="K235" t="s">
        <v>6075</v>
      </c>
      <c r="L235" s="340" t="s">
        <v>8036</v>
      </c>
      <c r="M235" s="339">
        <v>2203.4699999999998</v>
      </c>
      <c r="N235" t="s">
        <v>11</v>
      </c>
      <c r="O235" t="s">
        <v>11</v>
      </c>
      <c r="P235" t="s">
        <v>247</v>
      </c>
      <c r="Q235" s="338">
        <v>18</v>
      </c>
    </row>
    <row r="236" spans="1:17" ht="15.75" x14ac:dyDescent="0.25">
      <c r="A236" s="342" t="s">
        <v>1119</v>
      </c>
      <c r="B236" t="s">
        <v>8028</v>
      </c>
      <c r="C236">
        <v>24.3</v>
      </c>
      <c r="D236">
        <v>6.1</v>
      </c>
      <c r="E236" t="s">
        <v>2381</v>
      </c>
      <c r="F236" t="s">
        <v>2381</v>
      </c>
      <c r="G236" t="s">
        <v>2380</v>
      </c>
      <c r="H236" s="341">
        <v>1</v>
      </c>
      <c r="I236" t="s">
        <v>2380</v>
      </c>
      <c r="J236" t="s">
        <v>6083</v>
      </c>
      <c r="K236" t="s">
        <v>6077</v>
      </c>
      <c r="L236" s="340" t="s">
        <v>8027</v>
      </c>
      <c r="M236" s="339">
        <v>2170.08</v>
      </c>
      <c r="N236" t="s">
        <v>11</v>
      </c>
      <c r="O236" t="s">
        <v>11</v>
      </c>
      <c r="P236" t="s">
        <v>13</v>
      </c>
      <c r="Q236" s="338">
        <v>28</v>
      </c>
    </row>
    <row r="237" spans="1:17" ht="15.75" x14ac:dyDescent="0.25">
      <c r="A237" s="342" t="s">
        <v>1109</v>
      </c>
      <c r="B237" t="s">
        <v>8002</v>
      </c>
      <c r="C237">
        <v>22.515000000000001</v>
      </c>
      <c r="D237">
        <v>5.93</v>
      </c>
      <c r="E237" t="s">
        <v>2380</v>
      </c>
      <c r="F237" t="s">
        <v>2380</v>
      </c>
      <c r="G237" t="s">
        <v>2382</v>
      </c>
      <c r="H237" s="341">
        <v>1</v>
      </c>
      <c r="I237" t="s">
        <v>2380</v>
      </c>
      <c r="J237" t="s">
        <v>6083</v>
      </c>
      <c r="K237" t="s">
        <v>6077</v>
      </c>
      <c r="L237" s="340" t="s">
        <v>7925</v>
      </c>
      <c r="M237" s="339">
        <v>2136.88</v>
      </c>
      <c r="N237" t="s">
        <v>11</v>
      </c>
      <c r="O237" t="s">
        <v>11</v>
      </c>
      <c r="P237" t="s">
        <v>23</v>
      </c>
      <c r="Q237" s="338">
        <v>19</v>
      </c>
    </row>
    <row r="238" spans="1:17" ht="15.75" x14ac:dyDescent="0.25">
      <c r="A238" s="342" t="s">
        <v>1106</v>
      </c>
      <c r="B238" t="s">
        <v>8009</v>
      </c>
      <c r="C238">
        <v>22.3</v>
      </c>
      <c r="D238">
        <v>4.8899999999999997</v>
      </c>
      <c r="E238" t="s">
        <v>2381</v>
      </c>
      <c r="F238" t="s">
        <v>2380</v>
      </c>
      <c r="G238" t="s">
        <v>2380</v>
      </c>
      <c r="H238" s="341">
        <v>0</v>
      </c>
      <c r="I238" t="s">
        <v>2380</v>
      </c>
      <c r="J238" t="s">
        <v>6083</v>
      </c>
      <c r="K238" t="s">
        <v>6075</v>
      </c>
      <c r="L238" s="340" t="s">
        <v>8008</v>
      </c>
      <c r="M238" s="339">
        <v>2130.6799999999998</v>
      </c>
      <c r="N238" t="s">
        <v>11</v>
      </c>
      <c r="O238" t="s">
        <v>12</v>
      </c>
      <c r="P238" t="s">
        <v>23</v>
      </c>
      <c r="Q238" s="338">
        <v>19</v>
      </c>
    </row>
    <row r="239" spans="1:17" ht="15.75" x14ac:dyDescent="0.25">
      <c r="A239" s="342" t="s">
        <v>1089</v>
      </c>
      <c r="B239" t="s">
        <v>7981</v>
      </c>
      <c r="C239">
        <v>23.4</v>
      </c>
      <c r="D239">
        <v>4.24</v>
      </c>
      <c r="E239" t="s">
        <v>2380</v>
      </c>
      <c r="F239" t="s">
        <v>2380</v>
      </c>
      <c r="G239" t="s">
        <v>2380</v>
      </c>
      <c r="H239" s="341">
        <v>1</v>
      </c>
      <c r="I239" t="s">
        <v>2380</v>
      </c>
      <c r="J239" t="s">
        <v>6083</v>
      </c>
      <c r="K239" t="s">
        <v>6075</v>
      </c>
      <c r="L239" s="340" t="s">
        <v>7980</v>
      </c>
      <c r="M239" s="339">
        <v>1984.45</v>
      </c>
      <c r="N239" t="s">
        <v>12</v>
      </c>
      <c r="O239" t="s">
        <v>12</v>
      </c>
      <c r="P239" t="s">
        <v>168</v>
      </c>
      <c r="Q239" s="338">
        <v>20</v>
      </c>
    </row>
    <row r="240" spans="1:17" ht="15.75" x14ac:dyDescent="0.25">
      <c r="A240" s="342" t="s">
        <v>1087</v>
      </c>
      <c r="B240" t="s">
        <v>7978</v>
      </c>
      <c r="C240">
        <v>22</v>
      </c>
      <c r="D240">
        <v>9.5</v>
      </c>
      <c r="E240" t="s">
        <v>2380</v>
      </c>
      <c r="F240" t="s">
        <v>2380</v>
      </c>
      <c r="G240" t="s">
        <v>2380</v>
      </c>
      <c r="H240" s="341">
        <v>0</v>
      </c>
      <c r="I240" t="s">
        <v>2380</v>
      </c>
      <c r="J240" t="s">
        <v>6083</v>
      </c>
      <c r="K240" t="s">
        <v>6079</v>
      </c>
      <c r="L240" s="340" t="s">
        <v>7977</v>
      </c>
      <c r="M240" s="339">
        <v>1980.07</v>
      </c>
      <c r="N240" t="s">
        <v>12</v>
      </c>
      <c r="O240" t="s">
        <v>12</v>
      </c>
      <c r="P240" t="s">
        <v>42</v>
      </c>
      <c r="Q240" s="338">
        <v>20</v>
      </c>
    </row>
    <row r="241" spans="1:17" ht="15.75" x14ac:dyDescent="0.25">
      <c r="A241" s="342" t="s">
        <v>1084</v>
      </c>
      <c r="B241" t="s">
        <v>6361</v>
      </c>
      <c r="C241">
        <v>23.06</v>
      </c>
      <c r="D241">
        <v>4.47</v>
      </c>
      <c r="E241" t="s">
        <v>2380</v>
      </c>
      <c r="F241" t="s">
        <v>2380</v>
      </c>
      <c r="G241" t="s">
        <v>2380</v>
      </c>
      <c r="H241" s="341">
        <v>0</v>
      </c>
      <c r="I241" t="s">
        <v>2380</v>
      </c>
      <c r="J241" t="s">
        <v>6083</v>
      </c>
      <c r="K241" t="s">
        <v>6075</v>
      </c>
      <c r="L241" s="340" t="s">
        <v>7973</v>
      </c>
      <c r="M241" s="339">
        <v>1972.95</v>
      </c>
      <c r="N241" t="s">
        <v>12</v>
      </c>
      <c r="O241" t="s">
        <v>16</v>
      </c>
      <c r="P241" t="s">
        <v>42</v>
      </c>
      <c r="Q241" s="338">
        <v>24</v>
      </c>
    </row>
    <row r="242" spans="1:17" ht="15.75" x14ac:dyDescent="0.25">
      <c r="A242" s="342" t="s">
        <v>1077</v>
      </c>
      <c r="B242" t="s">
        <v>7963</v>
      </c>
      <c r="C242">
        <v>22.05</v>
      </c>
      <c r="D242">
        <v>4.43</v>
      </c>
      <c r="E242" t="s">
        <v>2381</v>
      </c>
      <c r="F242" t="s">
        <v>2380</v>
      </c>
      <c r="G242" t="s">
        <v>2380</v>
      </c>
      <c r="H242" s="341">
        <v>0</v>
      </c>
      <c r="I242" t="s">
        <v>2380</v>
      </c>
      <c r="J242" t="s">
        <v>6083</v>
      </c>
      <c r="K242" t="s">
        <v>6075</v>
      </c>
      <c r="L242" s="340" t="s">
        <v>7962</v>
      </c>
      <c r="M242" s="339">
        <v>1906.36</v>
      </c>
      <c r="N242" t="s">
        <v>12</v>
      </c>
      <c r="O242" t="s">
        <v>16</v>
      </c>
      <c r="P242" t="s">
        <v>23</v>
      </c>
      <c r="Q242" s="338">
        <v>21</v>
      </c>
    </row>
    <row r="243" spans="1:17" ht="15.75" x14ac:dyDescent="0.25">
      <c r="A243" s="342" t="s">
        <v>1075</v>
      </c>
      <c r="B243" t="s">
        <v>7671</v>
      </c>
      <c r="C243">
        <v>20.49</v>
      </c>
      <c r="D243">
        <v>4.87</v>
      </c>
      <c r="E243" t="s">
        <v>2380</v>
      </c>
      <c r="F243" t="s">
        <v>2380</v>
      </c>
      <c r="G243" t="s">
        <v>2380</v>
      </c>
      <c r="H243" s="341">
        <v>0</v>
      </c>
      <c r="I243" t="s">
        <v>2380</v>
      </c>
      <c r="J243" t="s">
        <v>6083</v>
      </c>
      <c r="K243" t="s">
        <v>6075</v>
      </c>
      <c r="L243" s="340" t="s">
        <v>7959</v>
      </c>
      <c r="M243" s="339">
        <v>1880.07</v>
      </c>
      <c r="N243" t="s">
        <v>12</v>
      </c>
      <c r="O243" t="s">
        <v>11</v>
      </c>
      <c r="P243" t="s">
        <v>13</v>
      </c>
      <c r="Q243" s="338">
        <v>20</v>
      </c>
    </row>
    <row r="244" spans="1:17" ht="15.75" x14ac:dyDescent="0.25">
      <c r="A244" s="342" t="s">
        <v>1072</v>
      </c>
      <c r="B244" t="s">
        <v>7954</v>
      </c>
      <c r="C244">
        <v>24.6</v>
      </c>
      <c r="D244">
        <v>6.19</v>
      </c>
      <c r="E244" t="s">
        <v>2380</v>
      </c>
      <c r="F244" t="s">
        <v>2380</v>
      </c>
      <c r="G244" t="s">
        <v>2382</v>
      </c>
      <c r="H244" s="341">
        <v>1</v>
      </c>
      <c r="I244" t="s">
        <v>2380</v>
      </c>
      <c r="J244" t="s">
        <v>6083</v>
      </c>
      <c r="K244" t="s">
        <v>6077</v>
      </c>
      <c r="L244" s="340" t="s">
        <v>7953</v>
      </c>
      <c r="M244" s="339">
        <v>1875.34</v>
      </c>
      <c r="N244" t="s">
        <v>12</v>
      </c>
      <c r="O244" t="s">
        <v>11</v>
      </c>
      <c r="P244" t="s">
        <v>42</v>
      </c>
      <c r="Q244" s="338">
        <v>20</v>
      </c>
    </row>
    <row r="245" spans="1:17" ht="15.75" x14ac:dyDescent="0.25">
      <c r="A245" s="342" t="s">
        <v>1071</v>
      </c>
      <c r="B245" t="s">
        <v>6199</v>
      </c>
      <c r="C245">
        <v>20.9</v>
      </c>
      <c r="D245">
        <v>5.12</v>
      </c>
      <c r="E245" t="s">
        <v>2380</v>
      </c>
      <c r="F245" t="s">
        <v>2380</v>
      </c>
      <c r="G245" t="s">
        <v>2382</v>
      </c>
      <c r="H245" s="341">
        <v>1</v>
      </c>
      <c r="I245" t="s">
        <v>2380</v>
      </c>
      <c r="J245" t="s">
        <v>6083</v>
      </c>
      <c r="K245" t="s">
        <v>6075</v>
      </c>
      <c r="L245" s="340" t="s">
        <v>7952</v>
      </c>
      <c r="M245" s="339">
        <v>1865.98</v>
      </c>
      <c r="N245" t="s">
        <v>12</v>
      </c>
      <c r="O245" t="s">
        <v>12</v>
      </c>
      <c r="P245" t="s">
        <v>23</v>
      </c>
      <c r="Q245" s="338">
        <v>26</v>
      </c>
    </row>
    <row r="246" spans="1:17" ht="15.75" x14ac:dyDescent="0.25">
      <c r="A246" s="342" t="s">
        <v>1059</v>
      </c>
      <c r="B246" t="s">
        <v>6983</v>
      </c>
      <c r="C246">
        <v>24.7</v>
      </c>
      <c r="D246">
        <v>5.32</v>
      </c>
      <c r="E246" t="s">
        <v>2380</v>
      </c>
      <c r="F246" t="s">
        <v>2380</v>
      </c>
      <c r="G246" t="s">
        <v>2382</v>
      </c>
      <c r="H246" s="341">
        <v>1</v>
      </c>
      <c r="I246" t="s">
        <v>2380</v>
      </c>
      <c r="J246" t="s">
        <v>6083</v>
      </c>
      <c r="K246" t="s">
        <v>6075</v>
      </c>
      <c r="L246" s="340" t="s">
        <v>7930</v>
      </c>
      <c r="M246" s="339">
        <v>1769.53</v>
      </c>
      <c r="N246" t="s">
        <v>12</v>
      </c>
      <c r="O246" t="s">
        <v>12</v>
      </c>
      <c r="P246" t="s">
        <v>23</v>
      </c>
      <c r="Q246" s="338">
        <v>20</v>
      </c>
    </row>
    <row r="247" spans="1:17" ht="15.75" x14ac:dyDescent="0.25">
      <c r="A247" s="342" t="s">
        <v>1057</v>
      </c>
      <c r="B247" t="s">
        <v>6242</v>
      </c>
      <c r="C247">
        <v>20.6</v>
      </c>
      <c r="D247">
        <v>5.14</v>
      </c>
      <c r="E247" t="s">
        <v>2380</v>
      </c>
      <c r="F247" t="s">
        <v>2380</v>
      </c>
      <c r="G247" t="s">
        <v>2382</v>
      </c>
      <c r="H247" s="341">
        <v>1</v>
      </c>
      <c r="I247" t="s">
        <v>2380</v>
      </c>
      <c r="J247" t="s">
        <v>6083</v>
      </c>
      <c r="K247" t="s">
        <v>6075</v>
      </c>
      <c r="L247" s="340" t="s">
        <v>7927</v>
      </c>
      <c r="M247" s="339">
        <v>1756.6</v>
      </c>
      <c r="N247" t="s">
        <v>12</v>
      </c>
      <c r="O247" t="s">
        <v>12</v>
      </c>
      <c r="P247" t="s">
        <v>13</v>
      </c>
      <c r="Q247" s="338">
        <v>24</v>
      </c>
    </row>
    <row r="248" spans="1:17" ht="15.75" x14ac:dyDescent="0.25">
      <c r="A248" s="342" t="s">
        <v>1056</v>
      </c>
      <c r="B248" t="s">
        <v>7926</v>
      </c>
      <c r="C248">
        <v>18.600000000000001</v>
      </c>
      <c r="D248">
        <v>5</v>
      </c>
      <c r="E248" t="s">
        <v>2380</v>
      </c>
      <c r="F248" t="s">
        <v>2380</v>
      </c>
      <c r="G248" t="s">
        <v>2382</v>
      </c>
      <c r="H248" s="341">
        <v>1</v>
      </c>
      <c r="I248" t="s">
        <v>2380</v>
      </c>
      <c r="J248" t="s">
        <v>6083</v>
      </c>
      <c r="K248" t="s">
        <v>6075</v>
      </c>
      <c r="L248" s="340" t="s">
        <v>7925</v>
      </c>
      <c r="M248" s="339">
        <v>1748.77</v>
      </c>
      <c r="N248" t="s">
        <v>12</v>
      </c>
      <c r="O248" t="s">
        <v>16</v>
      </c>
      <c r="P248" t="s">
        <v>42</v>
      </c>
      <c r="Q248" s="338">
        <v>19</v>
      </c>
    </row>
    <row r="249" spans="1:17" ht="15.75" x14ac:dyDescent="0.25">
      <c r="A249" s="342" t="s">
        <v>1049</v>
      </c>
      <c r="B249" t="s">
        <v>7916</v>
      </c>
      <c r="C249">
        <v>23.32</v>
      </c>
      <c r="D249">
        <v>5.62</v>
      </c>
      <c r="E249" t="s">
        <v>2380</v>
      </c>
      <c r="F249" t="s">
        <v>2381</v>
      </c>
      <c r="G249" t="s">
        <v>2380</v>
      </c>
      <c r="H249" s="341">
        <v>1</v>
      </c>
      <c r="I249" t="s">
        <v>2380</v>
      </c>
      <c r="J249" t="s">
        <v>6083</v>
      </c>
      <c r="K249" t="s">
        <v>6075</v>
      </c>
      <c r="L249" s="340" t="s">
        <v>7788</v>
      </c>
      <c r="M249" s="339">
        <v>1727.79</v>
      </c>
      <c r="N249" t="s">
        <v>12</v>
      </c>
      <c r="O249" t="s">
        <v>12</v>
      </c>
      <c r="P249" t="s">
        <v>42</v>
      </c>
      <c r="Q249" s="338">
        <v>19</v>
      </c>
    </row>
    <row r="250" spans="1:17" ht="15.75" x14ac:dyDescent="0.25">
      <c r="A250" s="342" t="s">
        <v>1045</v>
      </c>
      <c r="B250" t="s">
        <v>7910</v>
      </c>
      <c r="C250">
        <v>23.75</v>
      </c>
      <c r="D250">
        <v>5.27</v>
      </c>
      <c r="E250" t="s">
        <v>2380</v>
      </c>
      <c r="F250" t="s">
        <v>2381</v>
      </c>
      <c r="G250" t="s">
        <v>2380</v>
      </c>
      <c r="H250" s="341">
        <v>1</v>
      </c>
      <c r="I250" t="s">
        <v>2380</v>
      </c>
      <c r="J250" t="s">
        <v>6083</v>
      </c>
      <c r="K250" t="s">
        <v>6075</v>
      </c>
      <c r="L250" s="340" t="s">
        <v>7738</v>
      </c>
      <c r="M250" s="339">
        <v>1719.44</v>
      </c>
      <c r="N250" t="s">
        <v>12</v>
      </c>
      <c r="O250" t="s">
        <v>12</v>
      </c>
      <c r="P250" t="s">
        <v>13</v>
      </c>
      <c r="Q250" s="338">
        <v>18</v>
      </c>
    </row>
    <row r="251" spans="1:17" ht="15.75" x14ac:dyDescent="0.25">
      <c r="A251" s="342" t="s">
        <v>1044</v>
      </c>
      <c r="B251" t="s">
        <v>7416</v>
      </c>
      <c r="C251">
        <v>23.085000000000001</v>
      </c>
      <c r="D251">
        <v>5.62</v>
      </c>
      <c r="E251" t="s">
        <v>2380</v>
      </c>
      <c r="F251" t="s">
        <v>2381</v>
      </c>
      <c r="G251" t="s">
        <v>2380</v>
      </c>
      <c r="H251" s="341">
        <v>1</v>
      </c>
      <c r="I251" t="s">
        <v>2380</v>
      </c>
      <c r="J251" t="s">
        <v>6083</v>
      </c>
      <c r="K251" t="s">
        <v>6075</v>
      </c>
      <c r="L251" s="340" t="s">
        <v>7909</v>
      </c>
      <c r="M251" s="339">
        <v>1712.23</v>
      </c>
      <c r="N251" t="s">
        <v>12</v>
      </c>
      <c r="O251" t="s">
        <v>16</v>
      </c>
      <c r="P251" t="s">
        <v>168</v>
      </c>
      <c r="Q251" s="338">
        <v>18</v>
      </c>
    </row>
    <row r="252" spans="1:17" ht="15.75" x14ac:dyDescent="0.25">
      <c r="A252" s="342" t="s">
        <v>1043</v>
      </c>
      <c r="B252" t="s">
        <v>7908</v>
      </c>
      <c r="C252">
        <v>22.99</v>
      </c>
      <c r="D252">
        <v>5.0599999999999996</v>
      </c>
      <c r="E252" t="s">
        <v>2380</v>
      </c>
      <c r="F252" t="s">
        <v>2381</v>
      </c>
      <c r="G252" t="s">
        <v>2380</v>
      </c>
      <c r="H252" s="341">
        <v>1</v>
      </c>
      <c r="I252" t="s">
        <v>2380</v>
      </c>
      <c r="J252" t="s">
        <v>6083</v>
      </c>
      <c r="K252" t="s">
        <v>6075</v>
      </c>
      <c r="L252" s="340" t="s">
        <v>7907</v>
      </c>
      <c r="M252" s="339">
        <v>1711.03</v>
      </c>
      <c r="N252" t="s">
        <v>12</v>
      </c>
      <c r="O252" t="s">
        <v>12</v>
      </c>
      <c r="P252" t="s">
        <v>13</v>
      </c>
      <c r="Q252" s="338">
        <v>18</v>
      </c>
    </row>
    <row r="253" spans="1:17" ht="15.75" x14ac:dyDescent="0.25">
      <c r="A253" s="342" t="s">
        <v>1042</v>
      </c>
      <c r="B253" t="s">
        <v>7074</v>
      </c>
      <c r="C253">
        <v>21.47</v>
      </c>
      <c r="D253">
        <v>4.6900000000000004</v>
      </c>
      <c r="E253" t="s">
        <v>2380</v>
      </c>
      <c r="F253" t="s">
        <v>2381</v>
      </c>
      <c r="G253" t="s">
        <v>2380</v>
      </c>
      <c r="H253" s="341">
        <v>1</v>
      </c>
      <c r="I253" t="s">
        <v>2380</v>
      </c>
      <c r="J253" t="s">
        <v>6083</v>
      </c>
      <c r="K253" t="s">
        <v>6075</v>
      </c>
      <c r="L253" s="340" t="s">
        <v>7906</v>
      </c>
      <c r="M253" s="339">
        <v>1708.93</v>
      </c>
      <c r="N253" t="s">
        <v>12</v>
      </c>
      <c r="O253" t="s">
        <v>16</v>
      </c>
      <c r="P253" t="s">
        <v>166</v>
      </c>
      <c r="Q253" s="338">
        <v>18</v>
      </c>
    </row>
    <row r="254" spans="1:17" ht="15.75" x14ac:dyDescent="0.25">
      <c r="A254" s="342" t="s">
        <v>1022</v>
      </c>
      <c r="B254" t="s">
        <v>7874</v>
      </c>
      <c r="C254">
        <v>22.61</v>
      </c>
      <c r="D254">
        <v>5.68</v>
      </c>
      <c r="E254" t="s">
        <v>2380</v>
      </c>
      <c r="F254" t="s">
        <v>2380</v>
      </c>
      <c r="G254" t="s">
        <v>2382</v>
      </c>
      <c r="H254" s="341">
        <v>1</v>
      </c>
      <c r="I254" t="s">
        <v>2380</v>
      </c>
      <c r="J254" t="s">
        <v>6083</v>
      </c>
      <c r="K254" t="s">
        <v>6075</v>
      </c>
      <c r="L254" s="340" t="s">
        <v>7873</v>
      </c>
      <c r="M254" s="339">
        <v>1632.56</v>
      </c>
      <c r="N254" t="s">
        <v>11</v>
      </c>
      <c r="O254" t="s">
        <v>11</v>
      </c>
      <c r="P254" t="s">
        <v>23</v>
      </c>
      <c r="Q254" s="338">
        <v>19</v>
      </c>
    </row>
    <row r="255" spans="1:17" ht="15.75" x14ac:dyDescent="0.25">
      <c r="A255" s="342" t="s">
        <v>1021</v>
      </c>
      <c r="B255" t="s">
        <v>7872</v>
      </c>
      <c r="C255">
        <v>21.754999999999999</v>
      </c>
      <c r="D255">
        <v>6.09</v>
      </c>
      <c r="E255" t="s">
        <v>2380</v>
      </c>
      <c r="F255" t="s">
        <v>2380</v>
      </c>
      <c r="G255" t="s">
        <v>2382</v>
      </c>
      <c r="H255" s="341">
        <v>1</v>
      </c>
      <c r="I255" t="s">
        <v>2380</v>
      </c>
      <c r="J255" t="s">
        <v>6083</v>
      </c>
      <c r="K255" t="s">
        <v>6077</v>
      </c>
      <c r="L255" s="340" t="s">
        <v>7871</v>
      </c>
      <c r="M255" s="339">
        <v>1632.04</v>
      </c>
      <c r="N255" t="s">
        <v>11</v>
      </c>
      <c r="O255" t="s">
        <v>11</v>
      </c>
      <c r="P255" t="s">
        <v>23</v>
      </c>
      <c r="Q255" s="338">
        <v>19</v>
      </c>
    </row>
    <row r="256" spans="1:17" ht="15.75" x14ac:dyDescent="0.25">
      <c r="A256" s="342" t="s">
        <v>1020</v>
      </c>
      <c r="B256" t="s">
        <v>7870</v>
      </c>
      <c r="C256">
        <v>20.425000000000001</v>
      </c>
      <c r="D256">
        <v>5.53</v>
      </c>
      <c r="E256" t="s">
        <v>2380</v>
      </c>
      <c r="F256" t="s">
        <v>2380</v>
      </c>
      <c r="G256" t="s">
        <v>2382</v>
      </c>
      <c r="H256" s="341">
        <v>1</v>
      </c>
      <c r="I256" t="s">
        <v>2380</v>
      </c>
      <c r="J256" t="s">
        <v>6083</v>
      </c>
      <c r="K256" t="s">
        <v>6075</v>
      </c>
      <c r="L256" s="340" t="s">
        <v>6518</v>
      </c>
      <c r="M256" s="339">
        <v>1631.82</v>
      </c>
      <c r="N256" t="s">
        <v>11</v>
      </c>
      <c r="O256" t="s">
        <v>16</v>
      </c>
      <c r="P256" t="s">
        <v>13</v>
      </c>
      <c r="Q256" s="338">
        <v>18</v>
      </c>
    </row>
    <row r="257" spans="1:17" ht="15.75" x14ac:dyDescent="0.25">
      <c r="A257" s="342" t="s">
        <v>1016</v>
      </c>
      <c r="B257" t="s">
        <v>7867</v>
      </c>
      <c r="C257">
        <v>22.57</v>
      </c>
      <c r="D257">
        <v>5.8</v>
      </c>
      <c r="E257" t="s">
        <v>2381</v>
      </c>
      <c r="F257" t="s">
        <v>2380</v>
      </c>
      <c r="G257" t="s">
        <v>2380</v>
      </c>
      <c r="H257" s="341">
        <v>1</v>
      </c>
      <c r="I257" t="s">
        <v>2380</v>
      </c>
      <c r="J257" t="s">
        <v>6083</v>
      </c>
      <c r="K257" t="s">
        <v>6077</v>
      </c>
      <c r="L257" s="340" t="s">
        <v>7866</v>
      </c>
      <c r="M257" s="339">
        <v>1628.47</v>
      </c>
      <c r="N257" t="s">
        <v>11</v>
      </c>
      <c r="O257" t="s">
        <v>16</v>
      </c>
      <c r="P257" t="s">
        <v>23</v>
      </c>
      <c r="Q257" s="338">
        <v>19</v>
      </c>
    </row>
    <row r="258" spans="1:17" ht="15.75" x14ac:dyDescent="0.25">
      <c r="A258" s="342" t="s">
        <v>1014</v>
      </c>
      <c r="B258" t="s">
        <v>7863</v>
      </c>
      <c r="C258">
        <v>20.79</v>
      </c>
      <c r="D258">
        <v>5.84</v>
      </c>
      <c r="E258" t="s">
        <v>2380</v>
      </c>
      <c r="F258" t="s">
        <v>2381</v>
      </c>
      <c r="G258" t="s">
        <v>2380</v>
      </c>
      <c r="H258" s="341">
        <v>1</v>
      </c>
      <c r="I258" t="s">
        <v>2380</v>
      </c>
      <c r="J258" t="s">
        <v>6083</v>
      </c>
      <c r="K258" t="s">
        <v>6077</v>
      </c>
      <c r="L258" s="340" t="s">
        <v>7596</v>
      </c>
      <c r="M258" s="339">
        <v>1625.43</v>
      </c>
      <c r="N258" t="s">
        <v>11</v>
      </c>
      <c r="O258" t="s">
        <v>12</v>
      </c>
      <c r="P258" t="s">
        <v>23</v>
      </c>
      <c r="Q258" s="338">
        <v>19</v>
      </c>
    </row>
    <row r="259" spans="1:17" ht="15.75" x14ac:dyDescent="0.25">
      <c r="A259" s="342" t="s">
        <v>1012</v>
      </c>
      <c r="B259" t="s">
        <v>7861</v>
      </c>
      <c r="C259">
        <v>20.149999999999999</v>
      </c>
      <c r="D259">
        <v>4.1500000000000004</v>
      </c>
      <c r="E259" t="s">
        <v>2380</v>
      </c>
      <c r="F259" t="s">
        <v>2380</v>
      </c>
      <c r="G259" t="s">
        <v>2380</v>
      </c>
      <c r="H259" s="341">
        <v>1</v>
      </c>
      <c r="I259" t="s">
        <v>2380</v>
      </c>
      <c r="J259" t="s">
        <v>6083</v>
      </c>
      <c r="K259" t="s">
        <v>6075</v>
      </c>
      <c r="L259" s="340" t="s">
        <v>7860</v>
      </c>
      <c r="M259" s="339">
        <v>1621.88</v>
      </c>
      <c r="N259" t="s">
        <v>11</v>
      </c>
      <c r="O259" t="s">
        <v>11</v>
      </c>
      <c r="P259" t="s">
        <v>13</v>
      </c>
      <c r="Q259" s="338">
        <v>18</v>
      </c>
    </row>
    <row r="260" spans="1:17" ht="15.75" x14ac:dyDescent="0.25">
      <c r="A260" s="342" t="s">
        <v>1008</v>
      </c>
      <c r="B260" t="s">
        <v>6695</v>
      </c>
      <c r="C260">
        <v>23.21</v>
      </c>
      <c r="D260">
        <v>5.24</v>
      </c>
      <c r="E260" t="s">
        <v>2381</v>
      </c>
      <c r="F260" t="s">
        <v>2380</v>
      </c>
      <c r="G260" t="s">
        <v>2380</v>
      </c>
      <c r="H260" s="341">
        <v>0</v>
      </c>
      <c r="I260" t="s">
        <v>2380</v>
      </c>
      <c r="J260" t="s">
        <v>6083</v>
      </c>
      <c r="K260" t="s">
        <v>6075</v>
      </c>
      <c r="L260" s="340" t="s">
        <v>7853</v>
      </c>
      <c r="M260" s="339">
        <v>1607.51</v>
      </c>
      <c r="N260" t="s">
        <v>11</v>
      </c>
      <c r="O260" t="s">
        <v>12</v>
      </c>
      <c r="P260" t="s">
        <v>13</v>
      </c>
      <c r="Q260" s="338">
        <v>18</v>
      </c>
    </row>
    <row r="261" spans="1:17" ht="15.75" x14ac:dyDescent="0.25">
      <c r="A261" s="342" t="s">
        <v>1003</v>
      </c>
      <c r="B261" t="s">
        <v>6329</v>
      </c>
      <c r="C261">
        <v>19.39</v>
      </c>
      <c r="D261">
        <v>5.59</v>
      </c>
      <c r="E261" t="s">
        <v>2380</v>
      </c>
      <c r="F261" t="s">
        <v>2380</v>
      </c>
      <c r="G261" t="s">
        <v>2382</v>
      </c>
      <c r="H261" s="341">
        <v>1</v>
      </c>
      <c r="I261" t="s">
        <v>2380</v>
      </c>
      <c r="J261" t="s">
        <v>6083</v>
      </c>
      <c r="K261" t="s">
        <v>6075</v>
      </c>
      <c r="L261" s="340" t="s">
        <v>7845</v>
      </c>
      <c r="M261" s="339">
        <v>1526.31</v>
      </c>
      <c r="N261" t="s">
        <v>11</v>
      </c>
      <c r="O261" t="s">
        <v>12</v>
      </c>
      <c r="P261" t="s">
        <v>42</v>
      </c>
      <c r="Q261" s="338">
        <v>21</v>
      </c>
    </row>
    <row r="262" spans="1:17" ht="15.75" x14ac:dyDescent="0.25">
      <c r="A262" s="342" t="s">
        <v>1002</v>
      </c>
      <c r="B262" t="s">
        <v>7844</v>
      </c>
      <c r="C262">
        <v>22.895</v>
      </c>
      <c r="D262">
        <v>5.72</v>
      </c>
      <c r="E262" t="s">
        <v>2380</v>
      </c>
      <c r="F262" t="s">
        <v>2380</v>
      </c>
      <c r="G262" t="s">
        <v>2380</v>
      </c>
      <c r="H262" s="341">
        <v>0</v>
      </c>
      <c r="I262" t="s">
        <v>2381</v>
      </c>
      <c r="J262" t="s">
        <v>6083</v>
      </c>
      <c r="K262" t="s">
        <v>6077</v>
      </c>
      <c r="L262" s="340" t="s">
        <v>7843</v>
      </c>
      <c r="M262" s="339">
        <v>1515.34</v>
      </c>
      <c r="N262" t="s">
        <v>11</v>
      </c>
      <c r="O262" t="s">
        <v>12</v>
      </c>
      <c r="P262" t="s">
        <v>13</v>
      </c>
      <c r="Q262" s="338">
        <v>21</v>
      </c>
    </row>
    <row r="263" spans="1:17" ht="15.75" x14ac:dyDescent="0.25">
      <c r="A263" s="342" t="s">
        <v>998</v>
      </c>
      <c r="B263" t="s">
        <v>7837</v>
      </c>
      <c r="C263">
        <v>20.58</v>
      </c>
      <c r="D263">
        <v>5.64</v>
      </c>
      <c r="E263" t="s">
        <v>2381</v>
      </c>
      <c r="F263" t="s">
        <v>2380</v>
      </c>
      <c r="G263" t="s">
        <v>2380</v>
      </c>
      <c r="H263" s="341">
        <v>0</v>
      </c>
      <c r="I263" t="s">
        <v>2380</v>
      </c>
      <c r="J263" t="s">
        <v>6083</v>
      </c>
      <c r="K263" t="s">
        <v>6075</v>
      </c>
      <c r="L263" s="340" t="s">
        <v>7836</v>
      </c>
      <c r="M263" s="339">
        <v>1477</v>
      </c>
      <c r="N263" t="s">
        <v>11</v>
      </c>
      <c r="O263" t="s">
        <v>16</v>
      </c>
      <c r="P263" t="s">
        <v>13</v>
      </c>
      <c r="Q263" s="338">
        <v>24</v>
      </c>
    </row>
    <row r="264" spans="1:17" ht="15.75" x14ac:dyDescent="0.25">
      <c r="A264" s="342" t="s">
        <v>995</v>
      </c>
      <c r="B264" t="s">
        <v>7831</v>
      </c>
      <c r="C264">
        <v>24.59</v>
      </c>
      <c r="D264">
        <v>4.38</v>
      </c>
      <c r="E264" t="s">
        <v>2380</v>
      </c>
      <c r="F264" t="s">
        <v>2380</v>
      </c>
      <c r="G264" t="s">
        <v>2380</v>
      </c>
      <c r="H264" s="341">
        <v>1</v>
      </c>
      <c r="I264" t="s">
        <v>2380</v>
      </c>
      <c r="J264" t="s">
        <v>6083</v>
      </c>
      <c r="K264" t="s">
        <v>6075</v>
      </c>
      <c r="L264" s="340" t="s">
        <v>7830</v>
      </c>
      <c r="M264" s="339">
        <v>1445</v>
      </c>
      <c r="N264" t="s">
        <v>11</v>
      </c>
      <c r="O264" t="s">
        <v>16</v>
      </c>
      <c r="P264" t="s">
        <v>13</v>
      </c>
      <c r="Q264" s="338">
        <v>25</v>
      </c>
    </row>
    <row r="265" spans="1:17" ht="15.75" x14ac:dyDescent="0.25">
      <c r="A265" s="342" t="s">
        <v>993</v>
      </c>
      <c r="B265" t="s">
        <v>7827</v>
      </c>
      <c r="C265">
        <v>18.5</v>
      </c>
      <c r="D265">
        <v>11.84</v>
      </c>
      <c r="E265" t="s">
        <v>2380</v>
      </c>
      <c r="F265" t="s">
        <v>2380</v>
      </c>
      <c r="G265" t="s">
        <v>2380</v>
      </c>
      <c r="H265" s="341">
        <v>0</v>
      </c>
      <c r="I265" t="s">
        <v>2380</v>
      </c>
      <c r="J265" t="s">
        <v>6083</v>
      </c>
      <c r="K265" t="s">
        <v>6079</v>
      </c>
      <c r="L265" s="340" t="s">
        <v>7826</v>
      </c>
      <c r="M265" s="339">
        <v>1422</v>
      </c>
      <c r="N265" t="s">
        <v>11</v>
      </c>
      <c r="O265" t="s">
        <v>11</v>
      </c>
      <c r="P265" t="s">
        <v>13</v>
      </c>
      <c r="Q265" s="338">
        <v>25</v>
      </c>
    </row>
    <row r="266" spans="1:17" ht="15.75" x14ac:dyDescent="0.25">
      <c r="A266" s="342" t="s">
        <v>992</v>
      </c>
      <c r="B266" t="s">
        <v>6295</v>
      </c>
      <c r="C266">
        <v>18.579999999999998</v>
      </c>
      <c r="D266">
        <v>6.22</v>
      </c>
      <c r="E266" t="s">
        <v>2380</v>
      </c>
      <c r="F266" t="s">
        <v>2380</v>
      </c>
      <c r="G266" t="s">
        <v>2380</v>
      </c>
      <c r="H266" s="341">
        <v>0</v>
      </c>
      <c r="I266" t="s">
        <v>2380</v>
      </c>
      <c r="J266" t="s">
        <v>6083</v>
      </c>
      <c r="K266" t="s">
        <v>6077</v>
      </c>
      <c r="L266" s="340" t="s">
        <v>7825</v>
      </c>
      <c r="M266" s="339">
        <v>1421</v>
      </c>
      <c r="N266" t="s">
        <v>11</v>
      </c>
      <c r="O266" t="s">
        <v>11</v>
      </c>
      <c r="P266" t="s">
        <v>13</v>
      </c>
      <c r="Q266" s="338">
        <v>21</v>
      </c>
    </row>
    <row r="267" spans="1:17" ht="15.75" x14ac:dyDescent="0.25">
      <c r="A267" s="342" t="s">
        <v>989</v>
      </c>
      <c r="B267" t="s">
        <v>6287</v>
      </c>
      <c r="C267">
        <v>19.329999999999998</v>
      </c>
      <c r="D267">
        <v>4.32</v>
      </c>
      <c r="E267" t="s">
        <v>2380</v>
      </c>
      <c r="F267" t="s">
        <v>2380</v>
      </c>
      <c r="G267" t="s">
        <v>2380</v>
      </c>
      <c r="H267" s="341">
        <v>1</v>
      </c>
      <c r="I267" t="s">
        <v>2380</v>
      </c>
      <c r="J267" t="s">
        <v>6083</v>
      </c>
      <c r="K267" t="s">
        <v>6075</v>
      </c>
      <c r="L267" s="340" t="s">
        <v>7821</v>
      </c>
      <c r="M267" s="339">
        <v>1400.44</v>
      </c>
      <c r="N267" t="s">
        <v>11</v>
      </c>
      <c r="O267" t="s">
        <v>11</v>
      </c>
      <c r="P267" t="s">
        <v>13</v>
      </c>
      <c r="Q267" s="338">
        <v>24</v>
      </c>
    </row>
    <row r="268" spans="1:17" ht="15.75" x14ac:dyDescent="0.25">
      <c r="A268" s="342" t="s">
        <v>988</v>
      </c>
      <c r="B268" t="s">
        <v>7820</v>
      </c>
      <c r="C268">
        <v>21.26</v>
      </c>
      <c r="D268">
        <v>5.65</v>
      </c>
      <c r="E268" t="s">
        <v>2381</v>
      </c>
      <c r="F268" t="s">
        <v>2380</v>
      </c>
      <c r="G268" t="s">
        <v>2382</v>
      </c>
      <c r="H268" s="341">
        <v>1</v>
      </c>
      <c r="I268" t="s">
        <v>2380</v>
      </c>
      <c r="J268" t="s">
        <v>6083</v>
      </c>
      <c r="K268" t="s">
        <v>6075</v>
      </c>
      <c r="L268" s="340" t="s">
        <v>7819</v>
      </c>
      <c r="M268" s="339">
        <v>1391.53</v>
      </c>
      <c r="N268" t="s">
        <v>11</v>
      </c>
      <c r="O268" t="s">
        <v>16</v>
      </c>
      <c r="P268" t="s">
        <v>13</v>
      </c>
      <c r="Q268" s="338">
        <v>20</v>
      </c>
    </row>
    <row r="269" spans="1:17" ht="15.75" x14ac:dyDescent="0.25">
      <c r="A269" s="342" t="s">
        <v>986</v>
      </c>
      <c r="B269" t="s">
        <v>7816</v>
      </c>
      <c r="C269">
        <v>24.39</v>
      </c>
      <c r="D269">
        <v>6.24</v>
      </c>
      <c r="E269" t="s">
        <v>2380</v>
      </c>
      <c r="F269" t="s">
        <v>2380</v>
      </c>
      <c r="G269" t="s">
        <v>2380</v>
      </c>
      <c r="H269" s="341">
        <v>1</v>
      </c>
      <c r="I269" t="s">
        <v>2380</v>
      </c>
      <c r="J269" t="s">
        <v>6083</v>
      </c>
      <c r="K269" t="s">
        <v>6077</v>
      </c>
      <c r="L269" s="340" t="s">
        <v>7815</v>
      </c>
      <c r="M269" s="339">
        <v>1389</v>
      </c>
      <c r="N269" t="s">
        <v>11</v>
      </c>
      <c r="O269" t="s">
        <v>11</v>
      </c>
      <c r="P269" t="s">
        <v>13</v>
      </c>
      <c r="Q269" s="338">
        <v>23</v>
      </c>
    </row>
    <row r="270" spans="1:17" ht="15.75" x14ac:dyDescent="0.25">
      <c r="A270" s="342" t="s">
        <v>985</v>
      </c>
      <c r="B270" t="s">
        <v>7814</v>
      </c>
      <c r="C270">
        <v>24.75</v>
      </c>
      <c r="D270">
        <v>4.83</v>
      </c>
      <c r="E270" t="s">
        <v>2380</v>
      </c>
      <c r="F270" t="s">
        <v>2380</v>
      </c>
      <c r="G270" t="s">
        <v>2380</v>
      </c>
      <c r="H270" s="341">
        <v>0</v>
      </c>
      <c r="I270" t="s">
        <v>2380</v>
      </c>
      <c r="J270" t="s">
        <v>6083</v>
      </c>
      <c r="K270" t="s">
        <v>6075</v>
      </c>
      <c r="L270" s="340" t="s">
        <v>7813</v>
      </c>
      <c r="M270" s="339">
        <v>35050.620000000003</v>
      </c>
      <c r="N270" t="s">
        <v>11</v>
      </c>
      <c r="O270" t="s">
        <v>16</v>
      </c>
      <c r="P270" t="s">
        <v>42</v>
      </c>
      <c r="Q270" s="338">
        <v>47</v>
      </c>
    </row>
    <row r="271" spans="1:17" ht="15.75" x14ac:dyDescent="0.25">
      <c r="A271" s="342" t="s">
        <v>984</v>
      </c>
      <c r="B271" t="s">
        <v>7619</v>
      </c>
      <c r="C271">
        <v>20.88</v>
      </c>
      <c r="D271">
        <v>7.4</v>
      </c>
      <c r="E271" t="s">
        <v>2380</v>
      </c>
      <c r="F271" t="s">
        <v>2380</v>
      </c>
      <c r="G271" t="s">
        <v>2380</v>
      </c>
      <c r="H271" s="341">
        <v>0</v>
      </c>
      <c r="I271" t="s">
        <v>2380</v>
      </c>
      <c r="J271" t="s">
        <v>6083</v>
      </c>
      <c r="K271" t="s">
        <v>6079</v>
      </c>
      <c r="L271" s="340" t="s">
        <v>7812</v>
      </c>
      <c r="M271" s="339">
        <v>1382</v>
      </c>
      <c r="N271" t="s">
        <v>11</v>
      </c>
      <c r="O271" t="s">
        <v>16</v>
      </c>
      <c r="P271" t="s">
        <v>13</v>
      </c>
      <c r="Q271" s="338">
        <v>20</v>
      </c>
    </row>
    <row r="272" spans="1:17" ht="15.75" x14ac:dyDescent="0.25">
      <c r="A272" s="342" t="s">
        <v>983</v>
      </c>
      <c r="B272" t="s">
        <v>7811</v>
      </c>
      <c r="C272">
        <v>20.43</v>
      </c>
      <c r="D272">
        <v>4.54</v>
      </c>
      <c r="E272" t="s">
        <v>2380</v>
      </c>
      <c r="F272" t="s">
        <v>2380</v>
      </c>
      <c r="G272" t="s">
        <v>2380</v>
      </c>
      <c r="H272" s="341">
        <v>0</v>
      </c>
      <c r="I272" t="s">
        <v>2380</v>
      </c>
      <c r="J272" t="s">
        <v>6083</v>
      </c>
      <c r="K272" t="s">
        <v>6075</v>
      </c>
      <c r="L272" s="340" t="s">
        <v>7810</v>
      </c>
      <c r="M272" s="339">
        <v>1359</v>
      </c>
      <c r="N272" t="s">
        <v>11</v>
      </c>
      <c r="O272" t="s">
        <v>16</v>
      </c>
      <c r="P272" t="s">
        <v>13</v>
      </c>
      <c r="Q272" s="338">
        <v>24</v>
      </c>
    </row>
    <row r="273" spans="1:17" ht="15.75" x14ac:dyDescent="0.25">
      <c r="A273" s="342" t="s">
        <v>979</v>
      </c>
      <c r="B273" t="s">
        <v>6892</v>
      </c>
      <c r="C273">
        <v>23.88</v>
      </c>
      <c r="D273">
        <v>4.51</v>
      </c>
      <c r="E273" t="s">
        <v>2380</v>
      </c>
      <c r="F273" t="s">
        <v>2380</v>
      </c>
      <c r="G273" t="s">
        <v>2380</v>
      </c>
      <c r="H273" s="341">
        <v>1</v>
      </c>
      <c r="I273" t="s">
        <v>2380</v>
      </c>
      <c r="J273" t="s">
        <v>6083</v>
      </c>
      <c r="K273" t="s">
        <v>6075</v>
      </c>
      <c r="L273" s="340" t="s">
        <v>7805</v>
      </c>
      <c r="M273" s="339">
        <v>1329.17</v>
      </c>
      <c r="N273" t="s">
        <v>11</v>
      </c>
      <c r="O273" t="s">
        <v>12</v>
      </c>
      <c r="P273" t="s">
        <v>13</v>
      </c>
      <c r="Q273" s="338">
        <v>23</v>
      </c>
    </row>
    <row r="274" spans="1:17" ht="15.75" x14ac:dyDescent="0.25">
      <c r="A274" s="342" t="s">
        <v>977</v>
      </c>
      <c r="B274" t="s">
        <v>7802</v>
      </c>
      <c r="C274">
        <v>24.09</v>
      </c>
      <c r="D274">
        <v>4.0999999999999996</v>
      </c>
      <c r="E274" t="s">
        <v>2380</v>
      </c>
      <c r="F274" t="s">
        <v>2381</v>
      </c>
      <c r="G274" t="s">
        <v>2380</v>
      </c>
      <c r="H274" s="341">
        <v>1</v>
      </c>
      <c r="I274" t="s">
        <v>2380</v>
      </c>
      <c r="J274" t="s">
        <v>6083</v>
      </c>
      <c r="K274" t="s">
        <v>6075</v>
      </c>
      <c r="L274" s="340" t="s">
        <v>7381</v>
      </c>
      <c r="M274" s="339">
        <v>1304</v>
      </c>
      <c r="N274" t="s">
        <v>11</v>
      </c>
      <c r="O274" t="s">
        <v>11</v>
      </c>
      <c r="P274" t="s">
        <v>13</v>
      </c>
      <c r="Q274" s="338">
        <v>23</v>
      </c>
    </row>
    <row r="275" spans="1:17" ht="15.75" x14ac:dyDescent="0.25">
      <c r="A275" s="342" t="s">
        <v>976</v>
      </c>
      <c r="B275" t="s">
        <v>6329</v>
      </c>
      <c r="C275">
        <v>19.43</v>
      </c>
      <c r="D275">
        <v>5.85</v>
      </c>
      <c r="E275" t="s">
        <v>2380</v>
      </c>
      <c r="F275" t="s">
        <v>2381</v>
      </c>
      <c r="G275" t="s">
        <v>2380</v>
      </c>
      <c r="H275" s="341">
        <v>1</v>
      </c>
      <c r="I275" t="s">
        <v>2380</v>
      </c>
      <c r="J275" t="s">
        <v>6083</v>
      </c>
      <c r="K275" t="s">
        <v>6077</v>
      </c>
      <c r="L275" s="340" t="s">
        <v>7801</v>
      </c>
      <c r="M275" s="339">
        <v>1304</v>
      </c>
      <c r="N275" t="s">
        <v>11</v>
      </c>
      <c r="O275" t="s">
        <v>11</v>
      </c>
      <c r="P275" t="s">
        <v>23</v>
      </c>
      <c r="Q275" s="338">
        <v>20</v>
      </c>
    </row>
    <row r="276" spans="1:17" ht="15.75" x14ac:dyDescent="0.25">
      <c r="A276" s="342" t="s">
        <v>974</v>
      </c>
      <c r="B276" t="s">
        <v>7799</v>
      </c>
      <c r="C276">
        <v>20.72</v>
      </c>
      <c r="D276">
        <v>9.4600000000000009</v>
      </c>
      <c r="E276" t="s">
        <v>2380</v>
      </c>
      <c r="F276" t="s">
        <v>2380</v>
      </c>
      <c r="G276" t="s">
        <v>2380</v>
      </c>
      <c r="H276" s="341">
        <v>0</v>
      </c>
      <c r="I276" t="s">
        <v>2380</v>
      </c>
      <c r="J276" t="s">
        <v>6083</v>
      </c>
      <c r="K276" t="s">
        <v>6079</v>
      </c>
      <c r="L276" s="340" t="s">
        <v>7798</v>
      </c>
      <c r="M276" s="339">
        <v>35000.730000000003</v>
      </c>
      <c r="N276" t="s">
        <v>11</v>
      </c>
      <c r="O276" t="s">
        <v>12</v>
      </c>
      <c r="P276" t="s">
        <v>42</v>
      </c>
      <c r="Q276" s="338">
        <v>40</v>
      </c>
    </row>
    <row r="277" spans="1:17" ht="15.75" x14ac:dyDescent="0.25">
      <c r="A277" s="342" t="s">
        <v>965</v>
      </c>
      <c r="B277" t="s">
        <v>6509</v>
      </c>
      <c r="C277">
        <v>20.7</v>
      </c>
      <c r="D277">
        <v>4.49</v>
      </c>
      <c r="E277" t="s">
        <v>2380</v>
      </c>
      <c r="F277" t="s">
        <v>2380</v>
      </c>
      <c r="G277" t="s">
        <v>2382</v>
      </c>
      <c r="H277" s="341">
        <v>1</v>
      </c>
      <c r="I277" t="s">
        <v>2380</v>
      </c>
      <c r="J277" t="s">
        <v>6083</v>
      </c>
      <c r="K277" t="s">
        <v>6075</v>
      </c>
      <c r="L277" s="340" t="s">
        <v>7785</v>
      </c>
      <c r="M277" s="339">
        <v>1261.44</v>
      </c>
      <c r="N277" t="s">
        <v>11</v>
      </c>
      <c r="O277" t="s">
        <v>12</v>
      </c>
      <c r="P277" t="s">
        <v>42</v>
      </c>
      <c r="Q277" s="338">
        <v>19</v>
      </c>
    </row>
    <row r="278" spans="1:17" ht="15.75" x14ac:dyDescent="0.25">
      <c r="A278" s="342" t="s">
        <v>964</v>
      </c>
      <c r="B278" t="s">
        <v>7784</v>
      </c>
      <c r="C278">
        <v>20.3</v>
      </c>
      <c r="D278">
        <v>6.37</v>
      </c>
      <c r="E278" t="s">
        <v>2380</v>
      </c>
      <c r="F278" t="s">
        <v>2380</v>
      </c>
      <c r="G278" t="s">
        <v>2382</v>
      </c>
      <c r="H278" s="341">
        <v>1</v>
      </c>
      <c r="I278" t="s">
        <v>2380</v>
      </c>
      <c r="J278" t="s">
        <v>6083</v>
      </c>
      <c r="K278" t="s">
        <v>6077</v>
      </c>
      <c r="L278" s="340" t="s">
        <v>7783</v>
      </c>
      <c r="M278" s="339">
        <v>1256.3</v>
      </c>
      <c r="N278" t="s">
        <v>11</v>
      </c>
      <c r="O278" t="s">
        <v>12</v>
      </c>
      <c r="P278" t="s">
        <v>42</v>
      </c>
      <c r="Q278" s="338">
        <v>19</v>
      </c>
    </row>
    <row r="279" spans="1:17" ht="15.75" x14ac:dyDescent="0.25">
      <c r="A279" s="342" t="s">
        <v>963</v>
      </c>
      <c r="B279" t="s">
        <v>7782</v>
      </c>
      <c r="C279">
        <v>19.8</v>
      </c>
      <c r="D279">
        <v>5.12</v>
      </c>
      <c r="E279" t="s">
        <v>2380</v>
      </c>
      <c r="F279" t="s">
        <v>2380</v>
      </c>
      <c r="G279" t="s">
        <v>2382</v>
      </c>
      <c r="H279" s="341">
        <v>1</v>
      </c>
      <c r="I279" t="s">
        <v>2380</v>
      </c>
      <c r="J279" t="s">
        <v>6083</v>
      </c>
      <c r="K279" t="s">
        <v>6075</v>
      </c>
      <c r="L279" s="340" t="s">
        <v>7781</v>
      </c>
      <c r="M279" s="339">
        <v>34979.86</v>
      </c>
      <c r="N279" t="s">
        <v>11</v>
      </c>
      <c r="O279" t="s">
        <v>11</v>
      </c>
      <c r="P279" t="s">
        <v>42</v>
      </c>
      <c r="Q279" s="338">
        <v>25</v>
      </c>
    </row>
    <row r="280" spans="1:17" ht="15.75" x14ac:dyDescent="0.25">
      <c r="A280" s="342" t="s">
        <v>962</v>
      </c>
      <c r="B280" t="s">
        <v>6857</v>
      </c>
      <c r="C280">
        <v>21.87</v>
      </c>
      <c r="D280">
        <v>8.59</v>
      </c>
      <c r="E280" t="s">
        <v>2380</v>
      </c>
      <c r="F280" t="s">
        <v>2380</v>
      </c>
      <c r="G280" t="s">
        <v>2380</v>
      </c>
      <c r="H280" s="341">
        <v>0</v>
      </c>
      <c r="I280" t="s">
        <v>2380</v>
      </c>
      <c r="J280" t="s">
        <v>6083</v>
      </c>
      <c r="K280" t="s">
        <v>6079</v>
      </c>
      <c r="L280" s="340" t="s">
        <v>7780</v>
      </c>
      <c r="M280" s="339">
        <v>1253.94</v>
      </c>
      <c r="N280" t="s">
        <v>11</v>
      </c>
      <c r="O280" t="s">
        <v>11</v>
      </c>
      <c r="P280" t="s">
        <v>42</v>
      </c>
      <c r="Q280" s="338">
        <v>19</v>
      </c>
    </row>
    <row r="281" spans="1:17" ht="15.75" x14ac:dyDescent="0.25">
      <c r="A281" s="342" t="s">
        <v>960</v>
      </c>
      <c r="B281" t="s">
        <v>7777</v>
      </c>
      <c r="C281">
        <v>21.98</v>
      </c>
      <c r="D281">
        <v>7.03</v>
      </c>
      <c r="E281" t="s">
        <v>2380</v>
      </c>
      <c r="F281" t="s">
        <v>2380</v>
      </c>
      <c r="G281" t="s">
        <v>2380</v>
      </c>
      <c r="H281" s="341">
        <v>0</v>
      </c>
      <c r="I281" t="s">
        <v>2380</v>
      </c>
      <c r="J281" t="s">
        <v>6083</v>
      </c>
      <c r="K281" t="s">
        <v>6079</v>
      </c>
      <c r="L281" s="340" t="s">
        <v>7773</v>
      </c>
      <c r="M281" s="339">
        <v>1252.4100000000001</v>
      </c>
      <c r="N281" t="s">
        <v>11</v>
      </c>
      <c r="O281" t="s">
        <v>12</v>
      </c>
      <c r="P281" t="s">
        <v>42</v>
      </c>
      <c r="Q281" s="338">
        <v>19</v>
      </c>
    </row>
    <row r="282" spans="1:17" ht="15.75" x14ac:dyDescent="0.25">
      <c r="A282" s="342" t="s">
        <v>959</v>
      </c>
      <c r="B282" t="s">
        <v>7776</v>
      </c>
      <c r="C282">
        <v>19.7</v>
      </c>
      <c r="D282">
        <v>5.51</v>
      </c>
      <c r="E282" t="s">
        <v>2380</v>
      </c>
      <c r="F282" t="s">
        <v>2380</v>
      </c>
      <c r="G282" t="s">
        <v>2380</v>
      </c>
      <c r="H282" s="341">
        <v>1</v>
      </c>
      <c r="I282" t="s">
        <v>2380</v>
      </c>
      <c r="J282" t="s">
        <v>6083</v>
      </c>
      <c r="K282" t="s">
        <v>6075</v>
      </c>
      <c r="L282" s="340" t="s">
        <v>7775</v>
      </c>
      <c r="M282" s="339">
        <v>1242.82</v>
      </c>
      <c r="N282" t="s">
        <v>11</v>
      </c>
      <c r="O282" t="s">
        <v>16</v>
      </c>
      <c r="P282" t="s">
        <v>42</v>
      </c>
      <c r="Q282" s="338">
        <v>19</v>
      </c>
    </row>
    <row r="283" spans="1:17" ht="15.75" x14ac:dyDescent="0.25">
      <c r="A283" s="342" t="s">
        <v>957</v>
      </c>
      <c r="B283" t="s">
        <v>6179</v>
      </c>
      <c r="C283">
        <v>19.21</v>
      </c>
      <c r="D283">
        <v>4.76</v>
      </c>
      <c r="E283" t="s">
        <v>2380</v>
      </c>
      <c r="F283" t="s">
        <v>2381</v>
      </c>
      <c r="G283" t="s">
        <v>2380</v>
      </c>
      <c r="H283" s="341">
        <v>1</v>
      </c>
      <c r="I283" t="s">
        <v>2380</v>
      </c>
      <c r="J283" t="s">
        <v>6083</v>
      </c>
      <c r="K283" t="s">
        <v>6075</v>
      </c>
      <c r="L283" s="340" t="s">
        <v>7772</v>
      </c>
      <c r="M283" s="339">
        <v>1241.57</v>
      </c>
      <c r="N283" t="s">
        <v>11</v>
      </c>
      <c r="O283" t="s">
        <v>11</v>
      </c>
      <c r="P283" t="s">
        <v>42</v>
      </c>
      <c r="Q283" s="338">
        <v>19</v>
      </c>
    </row>
    <row r="284" spans="1:17" ht="15.75" x14ac:dyDescent="0.25">
      <c r="A284" s="342" t="s">
        <v>956</v>
      </c>
      <c r="B284" t="s">
        <v>7771</v>
      </c>
      <c r="C284">
        <v>19.3</v>
      </c>
      <c r="D284">
        <v>4.7</v>
      </c>
      <c r="E284" t="s">
        <v>2380</v>
      </c>
      <c r="F284" t="s">
        <v>2381</v>
      </c>
      <c r="G284" t="s">
        <v>2380</v>
      </c>
      <c r="H284" s="341">
        <v>1</v>
      </c>
      <c r="I284" t="s">
        <v>2380</v>
      </c>
      <c r="J284" t="s">
        <v>6083</v>
      </c>
      <c r="K284" t="s">
        <v>6075</v>
      </c>
      <c r="L284" s="340" t="s">
        <v>7704</v>
      </c>
      <c r="M284" s="339">
        <v>1241</v>
      </c>
      <c r="N284" t="s">
        <v>11</v>
      </c>
      <c r="O284" t="s">
        <v>11</v>
      </c>
      <c r="P284" t="s">
        <v>13</v>
      </c>
      <c r="Q284" s="338">
        <v>20</v>
      </c>
    </row>
    <row r="285" spans="1:17" ht="15.75" x14ac:dyDescent="0.25">
      <c r="A285" s="342" t="s">
        <v>953</v>
      </c>
      <c r="B285" t="s">
        <v>7768</v>
      </c>
      <c r="C285">
        <v>19.07</v>
      </c>
      <c r="D285">
        <v>5.45</v>
      </c>
      <c r="E285" t="s">
        <v>2380</v>
      </c>
      <c r="F285" t="s">
        <v>2380</v>
      </c>
      <c r="G285" t="s">
        <v>2380</v>
      </c>
      <c r="H285" s="341">
        <v>1</v>
      </c>
      <c r="I285" t="s">
        <v>2380</v>
      </c>
      <c r="J285" t="s">
        <v>6083</v>
      </c>
      <c r="K285" t="s">
        <v>6075</v>
      </c>
      <c r="L285" s="340" t="s">
        <v>7767</v>
      </c>
      <c r="M285" s="339">
        <v>1234</v>
      </c>
      <c r="N285" t="s">
        <v>11</v>
      </c>
      <c r="O285" t="s">
        <v>16</v>
      </c>
      <c r="P285" t="s">
        <v>13</v>
      </c>
      <c r="Q285" s="338">
        <v>24</v>
      </c>
    </row>
    <row r="286" spans="1:17" ht="15.75" x14ac:dyDescent="0.25">
      <c r="A286" s="342" t="s">
        <v>951</v>
      </c>
      <c r="B286" t="s">
        <v>7764</v>
      </c>
      <c r="C286">
        <v>22.76</v>
      </c>
      <c r="D286">
        <v>9.44</v>
      </c>
      <c r="E286" t="s">
        <v>2380</v>
      </c>
      <c r="F286" t="s">
        <v>2380</v>
      </c>
      <c r="G286" t="s">
        <v>2380</v>
      </c>
      <c r="H286" s="341">
        <v>0</v>
      </c>
      <c r="I286" t="s">
        <v>2380</v>
      </c>
      <c r="J286" t="s">
        <v>6083</v>
      </c>
      <c r="K286" t="s">
        <v>6079</v>
      </c>
      <c r="L286" s="340" t="s">
        <v>7763</v>
      </c>
      <c r="M286" s="339">
        <v>1228</v>
      </c>
      <c r="N286" t="s">
        <v>11</v>
      </c>
      <c r="O286" t="s">
        <v>16</v>
      </c>
      <c r="P286" t="s">
        <v>23</v>
      </c>
      <c r="Q286" s="338">
        <v>18</v>
      </c>
    </row>
    <row r="287" spans="1:17" ht="15.75" x14ac:dyDescent="0.25">
      <c r="A287" s="342" t="s">
        <v>950</v>
      </c>
      <c r="B287" t="s">
        <v>7762</v>
      </c>
      <c r="C287">
        <v>22.79</v>
      </c>
      <c r="D287">
        <v>6.15</v>
      </c>
      <c r="E287" t="s">
        <v>2381</v>
      </c>
      <c r="F287" t="s">
        <v>2380</v>
      </c>
      <c r="G287" t="s">
        <v>2382</v>
      </c>
      <c r="H287" s="341">
        <v>1</v>
      </c>
      <c r="I287" t="s">
        <v>2380</v>
      </c>
      <c r="J287" t="s">
        <v>6083</v>
      </c>
      <c r="K287" t="s">
        <v>6077</v>
      </c>
      <c r="L287" s="340" t="s">
        <v>6518</v>
      </c>
      <c r="M287" s="339">
        <v>1224</v>
      </c>
      <c r="N287" t="s">
        <v>11</v>
      </c>
      <c r="O287" t="s">
        <v>16</v>
      </c>
      <c r="P287" t="s">
        <v>13</v>
      </c>
      <c r="Q287" s="338">
        <v>18</v>
      </c>
    </row>
    <row r="288" spans="1:17" ht="15.75" x14ac:dyDescent="0.25">
      <c r="A288" s="342" t="s">
        <v>948</v>
      </c>
      <c r="B288" t="s">
        <v>7759</v>
      </c>
      <c r="C288">
        <v>19.32</v>
      </c>
      <c r="D288">
        <v>4.96</v>
      </c>
      <c r="E288" t="s">
        <v>2381</v>
      </c>
      <c r="F288" t="s">
        <v>2380</v>
      </c>
      <c r="G288" t="s">
        <v>2380</v>
      </c>
      <c r="H288" s="341">
        <v>0</v>
      </c>
      <c r="I288" t="s">
        <v>2380</v>
      </c>
      <c r="J288" t="s">
        <v>6083</v>
      </c>
      <c r="K288" t="s">
        <v>6075</v>
      </c>
      <c r="L288" s="340" t="s">
        <v>6313</v>
      </c>
      <c r="M288" s="339">
        <v>1210</v>
      </c>
      <c r="N288" t="s">
        <v>11</v>
      </c>
      <c r="O288" t="s">
        <v>16</v>
      </c>
      <c r="P288" t="s">
        <v>13</v>
      </c>
      <c r="Q288" s="338">
        <v>19</v>
      </c>
    </row>
    <row r="289" spans="1:17" ht="15.75" x14ac:dyDescent="0.25">
      <c r="A289" s="342" t="s">
        <v>944</v>
      </c>
      <c r="B289" t="s">
        <v>7753</v>
      </c>
      <c r="C289">
        <v>20.46</v>
      </c>
      <c r="D289">
        <v>4.0199999999999996</v>
      </c>
      <c r="E289" t="s">
        <v>2380</v>
      </c>
      <c r="F289" t="s">
        <v>2380</v>
      </c>
      <c r="G289" t="s">
        <v>2380</v>
      </c>
      <c r="H289" s="341">
        <v>0</v>
      </c>
      <c r="I289" t="s">
        <v>2380</v>
      </c>
      <c r="J289" t="s">
        <v>6083</v>
      </c>
      <c r="K289" t="s">
        <v>6075</v>
      </c>
      <c r="L289" s="340" t="s">
        <v>7752</v>
      </c>
      <c r="M289" s="339">
        <v>1178.07</v>
      </c>
      <c r="N289" t="s">
        <v>11</v>
      </c>
      <c r="O289" t="s">
        <v>11</v>
      </c>
      <c r="P289" t="s">
        <v>13</v>
      </c>
      <c r="Q289" s="338">
        <v>25</v>
      </c>
    </row>
    <row r="290" spans="1:17" ht="15.75" x14ac:dyDescent="0.25">
      <c r="A290" s="342" t="s">
        <v>934</v>
      </c>
      <c r="B290" t="s">
        <v>7737</v>
      </c>
      <c r="C290">
        <v>19.3</v>
      </c>
      <c r="D290">
        <v>10.36</v>
      </c>
      <c r="E290" t="s">
        <v>2380</v>
      </c>
      <c r="F290" t="s">
        <v>2380</v>
      </c>
      <c r="G290" t="s">
        <v>2380</v>
      </c>
      <c r="H290" s="341">
        <v>0</v>
      </c>
      <c r="I290" t="s">
        <v>2380</v>
      </c>
      <c r="J290" t="s">
        <v>6083</v>
      </c>
      <c r="K290" t="s">
        <v>6079</v>
      </c>
      <c r="L290" s="340" t="s">
        <v>7736</v>
      </c>
      <c r="M290" s="339">
        <v>1142</v>
      </c>
      <c r="N290" t="s">
        <v>12</v>
      </c>
      <c r="O290" t="s">
        <v>11</v>
      </c>
      <c r="P290" t="s">
        <v>42</v>
      </c>
      <c r="Q290" s="338">
        <v>20</v>
      </c>
    </row>
    <row r="291" spans="1:17" ht="15.75" x14ac:dyDescent="0.25">
      <c r="A291" s="342" t="s">
        <v>931</v>
      </c>
      <c r="B291" t="s">
        <v>7731</v>
      </c>
      <c r="C291">
        <v>21.84</v>
      </c>
      <c r="D291">
        <v>5.71</v>
      </c>
      <c r="E291" t="s">
        <v>2380</v>
      </c>
      <c r="F291" t="s">
        <v>2381</v>
      </c>
      <c r="G291" t="s">
        <v>2380</v>
      </c>
      <c r="H291" s="341">
        <v>1</v>
      </c>
      <c r="I291" t="s">
        <v>2380</v>
      </c>
      <c r="J291" t="s">
        <v>6083</v>
      </c>
      <c r="K291" t="s">
        <v>6077</v>
      </c>
      <c r="L291" s="340" t="s">
        <v>7730</v>
      </c>
      <c r="M291" s="339">
        <v>1137.47</v>
      </c>
      <c r="N291" t="s">
        <v>12</v>
      </c>
      <c r="O291" t="s">
        <v>11</v>
      </c>
      <c r="P291" t="s">
        <v>13</v>
      </c>
      <c r="Q291" s="338">
        <v>18</v>
      </c>
    </row>
    <row r="292" spans="1:17" ht="15.75" x14ac:dyDescent="0.25">
      <c r="A292" s="342" t="s">
        <v>928</v>
      </c>
      <c r="B292" t="s">
        <v>6783</v>
      </c>
      <c r="C292">
        <v>23.21</v>
      </c>
      <c r="D292">
        <v>4.37</v>
      </c>
      <c r="E292" t="s">
        <v>2380</v>
      </c>
      <c r="F292" t="s">
        <v>2381</v>
      </c>
      <c r="G292" t="s">
        <v>2380</v>
      </c>
      <c r="H292" s="341">
        <v>1</v>
      </c>
      <c r="I292" t="s">
        <v>2380</v>
      </c>
      <c r="J292" t="s">
        <v>6083</v>
      </c>
      <c r="K292" t="s">
        <v>6075</v>
      </c>
      <c r="L292" s="340" t="s">
        <v>7726</v>
      </c>
      <c r="M292" s="339">
        <v>1137</v>
      </c>
      <c r="N292" t="s">
        <v>12</v>
      </c>
      <c r="O292" t="s">
        <v>16</v>
      </c>
      <c r="P292" t="s">
        <v>13</v>
      </c>
      <c r="Q292" s="338">
        <v>20</v>
      </c>
    </row>
    <row r="293" spans="1:17" ht="15.75" x14ac:dyDescent="0.25">
      <c r="A293" s="342" t="s">
        <v>922</v>
      </c>
      <c r="B293" t="s">
        <v>7719</v>
      </c>
      <c r="C293">
        <v>21.64</v>
      </c>
      <c r="D293">
        <v>5.5</v>
      </c>
      <c r="E293" t="s">
        <v>2380</v>
      </c>
      <c r="F293" t="s">
        <v>2381</v>
      </c>
      <c r="G293" t="s">
        <v>2380</v>
      </c>
      <c r="H293" s="341">
        <v>1</v>
      </c>
      <c r="I293" t="s">
        <v>2380</v>
      </c>
      <c r="J293" t="s">
        <v>6083</v>
      </c>
      <c r="K293" t="s">
        <v>6075</v>
      </c>
      <c r="L293" s="340" t="s">
        <v>7718</v>
      </c>
      <c r="M293" s="339">
        <v>1121.8699999999999</v>
      </c>
      <c r="N293" t="s">
        <v>12</v>
      </c>
      <c r="O293" t="s">
        <v>16</v>
      </c>
      <c r="P293" t="s">
        <v>13</v>
      </c>
      <c r="Q293" s="338">
        <v>18</v>
      </c>
    </row>
    <row r="294" spans="1:17" ht="15.75" x14ac:dyDescent="0.25">
      <c r="A294" s="342" t="s">
        <v>916</v>
      </c>
      <c r="B294" t="s">
        <v>7709</v>
      </c>
      <c r="C294">
        <v>20.85</v>
      </c>
      <c r="D294">
        <v>4.45</v>
      </c>
      <c r="E294" t="s">
        <v>2381</v>
      </c>
      <c r="F294" t="s">
        <v>2380</v>
      </c>
      <c r="G294" t="s">
        <v>2380</v>
      </c>
      <c r="H294" s="341">
        <v>1</v>
      </c>
      <c r="I294" t="s">
        <v>2380</v>
      </c>
      <c r="J294" t="s">
        <v>6083</v>
      </c>
      <c r="K294" t="s">
        <v>6075</v>
      </c>
      <c r="L294" s="340" t="s">
        <v>7708</v>
      </c>
      <c r="M294" s="339">
        <v>1070</v>
      </c>
      <c r="N294" t="s">
        <v>12</v>
      </c>
      <c r="O294" t="s">
        <v>12</v>
      </c>
      <c r="P294" t="s">
        <v>13</v>
      </c>
      <c r="Q294" s="338">
        <v>18</v>
      </c>
    </row>
    <row r="295" spans="1:17" ht="15.75" x14ac:dyDescent="0.25">
      <c r="A295" s="342" t="s">
        <v>914</v>
      </c>
      <c r="B295" t="s">
        <v>7706</v>
      </c>
      <c r="C295">
        <v>20.66</v>
      </c>
      <c r="D295">
        <v>5.8</v>
      </c>
      <c r="E295" t="s">
        <v>2380</v>
      </c>
      <c r="F295" t="s">
        <v>2381</v>
      </c>
      <c r="G295" t="s">
        <v>2380</v>
      </c>
      <c r="H295" s="341">
        <v>1</v>
      </c>
      <c r="I295" t="s">
        <v>2380</v>
      </c>
      <c r="J295" t="s">
        <v>6083</v>
      </c>
      <c r="K295" t="s">
        <v>6077</v>
      </c>
      <c r="L295" s="340" t="s">
        <v>7705</v>
      </c>
      <c r="M295" s="339">
        <v>1056</v>
      </c>
      <c r="N295" t="s">
        <v>12</v>
      </c>
      <c r="O295" t="s">
        <v>11</v>
      </c>
      <c r="P295" t="s">
        <v>13</v>
      </c>
      <c r="Q295" s="338">
        <v>28</v>
      </c>
    </row>
    <row r="296" spans="1:17" ht="15.75" x14ac:dyDescent="0.25">
      <c r="A296" s="342" t="s">
        <v>912</v>
      </c>
      <c r="B296" t="s">
        <v>7703</v>
      </c>
      <c r="C296">
        <v>20.399999999999999</v>
      </c>
      <c r="D296">
        <v>5.27</v>
      </c>
      <c r="E296" t="s">
        <v>2380</v>
      </c>
      <c r="F296" t="s">
        <v>2380</v>
      </c>
      <c r="G296" t="s">
        <v>2380</v>
      </c>
      <c r="H296" s="341">
        <v>0</v>
      </c>
      <c r="I296" t="s">
        <v>2380</v>
      </c>
      <c r="J296" t="s">
        <v>6083</v>
      </c>
      <c r="K296" t="s">
        <v>6075</v>
      </c>
      <c r="L296" s="340" t="s">
        <v>7702</v>
      </c>
      <c r="M296" s="339">
        <v>1047</v>
      </c>
      <c r="N296" t="s">
        <v>12</v>
      </c>
      <c r="O296" t="s">
        <v>16</v>
      </c>
      <c r="P296" t="s">
        <v>13</v>
      </c>
      <c r="Q296" s="338">
        <v>20</v>
      </c>
    </row>
    <row r="297" spans="1:17" ht="15.75" x14ac:dyDescent="0.25">
      <c r="A297" s="342" t="s">
        <v>910</v>
      </c>
      <c r="B297" t="s">
        <v>6287</v>
      </c>
      <c r="C297">
        <v>20.54</v>
      </c>
      <c r="D297">
        <v>4.2</v>
      </c>
      <c r="E297" t="s">
        <v>2381</v>
      </c>
      <c r="F297" t="s">
        <v>2380</v>
      </c>
      <c r="G297" t="s">
        <v>2380</v>
      </c>
      <c r="H297" s="341">
        <v>1</v>
      </c>
      <c r="I297" t="s">
        <v>2380</v>
      </c>
      <c r="J297" t="s">
        <v>6083</v>
      </c>
      <c r="K297" t="s">
        <v>6075</v>
      </c>
      <c r="L297" s="340" t="s">
        <v>7699</v>
      </c>
      <c r="M297" s="339">
        <v>1033.74</v>
      </c>
      <c r="N297" t="s">
        <v>12</v>
      </c>
      <c r="O297" t="s">
        <v>16</v>
      </c>
      <c r="P297" t="s">
        <v>13</v>
      </c>
      <c r="Q297" s="338">
        <v>27</v>
      </c>
    </row>
    <row r="298" spans="1:17" ht="15.75" x14ac:dyDescent="0.25">
      <c r="A298" s="342" t="s">
        <v>909</v>
      </c>
      <c r="B298" t="s">
        <v>7698</v>
      </c>
      <c r="C298">
        <v>20.13</v>
      </c>
      <c r="D298">
        <v>5.42</v>
      </c>
      <c r="E298" t="s">
        <v>2380</v>
      </c>
      <c r="F298" t="s">
        <v>2380</v>
      </c>
      <c r="G298" t="s">
        <v>2380</v>
      </c>
      <c r="H298" s="341">
        <v>0</v>
      </c>
      <c r="I298" t="s">
        <v>2380</v>
      </c>
      <c r="J298" t="s">
        <v>6083</v>
      </c>
      <c r="K298" t="s">
        <v>6075</v>
      </c>
      <c r="L298" s="340" t="s">
        <v>7697</v>
      </c>
      <c r="M298" s="339">
        <v>1019</v>
      </c>
      <c r="N298" t="s">
        <v>12</v>
      </c>
      <c r="O298" t="s">
        <v>11</v>
      </c>
      <c r="P298" t="s">
        <v>13</v>
      </c>
      <c r="Q298" s="338">
        <v>23</v>
      </c>
    </row>
    <row r="299" spans="1:17" ht="15.75" x14ac:dyDescent="0.25">
      <c r="A299" s="342" t="s">
        <v>908</v>
      </c>
      <c r="B299" t="s">
        <v>7696</v>
      </c>
      <c r="C299">
        <v>18.93</v>
      </c>
      <c r="D299">
        <v>6.11</v>
      </c>
      <c r="E299" t="s">
        <v>2380</v>
      </c>
      <c r="F299" t="s">
        <v>2380</v>
      </c>
      <c r="G299" t="s">
        <v>2382</v>
      </c>
      <c r="H299" s="341">
        <v>1</v>
      </c>
      <c r="I299" t="s">
        <v>2380</v>
      </c>
      <c r="J299" t="s">
        <v>6083</v>
      </c>
      <c r="K299" t="s">
        <v>6077</v>
      </c>
      <c r="L299" s="340" t="s">
        <v>7695</v>
      </c>
      <c r="M299" s="339">
        <v>1012</v>
      </c>
      <c r="N299" t="s">
        <v>12</v>
      </c>
      <c r="O299" t="s">
        <v>11</v>
      </c>
      <c r="P299" t="s">
        <v>13</v>
      </c>
      <c r="Q299" s="338">
        <v>22</v>
      </c>
    </row>
    <row r="300" spans="1:17" ht="15.75" x14ac:dyDescent="0.25">
      <c r="A300" s="342" t="s">
        <v>907</v>
      </c>
      <c r="B300" t="s">
        <v>7694</v>
      </c>
      <c r="C300">
        <v>24.14</v>
      </c>
      <c r="D300">
        <v>5.29</v>
      </c>
      <c r="E300" t="s">
        <v>2380</v>
      </c>
      <c r="F300" t="s">
        <v>2381</v>
      </c>
      <c r="G300" t="s">
        <v>2380</v>
      </c>
      <c r="H300" s="341">
        <v>1</v>
      </c>
      <c r="I300" t="s">
        <v>2380</v>
      </c>
      <c r="J300" t="s">
        <v>6083</v>
      </c>
      <c r="K300" t="s">
        <v>6075</v>
      </c>
      <c r="L300" s="340" t="s">
        <v>7693</v>
      </c>
      <c r="M300" s="339">
        <v>34828.65</v>
      </c>
      <c r="N300" t="s">
        <v>16</v>
      </c>
      <c r="O300" t="s">
        <v>12</v>
      </c>
      <c r="P300" t="s">
        <v>42</v>
      </c>
      <c r="Q300" s="338">
        <v>19</v>
      </c>
    </row>
    <row r="301" spans="1:17" ht="15.75" x14ac:dyDescent="0.25">
      <c r="A301" s="342" t="s">
        <v>905</v>
      </c>
      <c r="B301" t="s">
        <v>7690</v>
      </c>
      <c r="C301">
        <v>20.47</v>
      </c>
      <c r="D301">
        <v>5.81</v>
      </c>
      <c r="E301" t="s">
        <v>2381</v>
      </c>
      <c r="F301" t="s">
        <v>2380</v>
      </c>
      <c r="G301" t="s">
        <v>2380</v>
      </c>
      <c r="H301" s="341">
        <v>1</v>
      </c>
      <c r="I301" t="s">
        <v>2380</v>
      </c>
      <c r="J301" t="s">
        <v>6083</v>
      </c>
      <c r="K301" t="s">
        <v>6077</v>
      </c>
      <c r="L301" s="340" t="s">
        <v>7689</v>
      </c>
      <c r="M301" s="339">
        <v>964.71</v>
      </c>
      <c r="N301" t="s">
        <v>12</v>
      </c>
      <c r="O301" t="s">
        <v>11</v>
      </c>
      <c r="P301" t="s">
        <v>13</v>
      </c>
      <c r="Q301" s="338">
        <v>21</v>
      </c>
    </row>
    <row r="302" spans="1:17" ht="15.75" x14ac:dyDescent="0.25">
      <c r="A302" s="342" t="s">
        <v>904</v>
      </c>
      <c r="B302" t="s">
        <v>7688</v>
      </c>
      <c r="C302">
        <v>18.82</v>
      </c>
      <c r="D302">
        <v>5.51</v>
      </c>
      <c r="E302" t="s">
        <v>2381</v>
      </c>
      <c r="F302" t="s">
        <v>2380</v>
      </c>
      <c r="G302" t="s">
        <v>2380</v>
      </c>
      <c r="H302" s="341">
        <v>0</v>
      </c>
      <c r="I302" t="s">
        <v>2380</v>
      </c>
      <c r="J302" t="s">
        <v>6083</v>
      </c>
      <c r="K302" t="s">
        <v>6075</v>
      </c>
      <c r="L302" s="340" t="s">
        <v>7687</v>
      </c>
      <c r="M302" s="339">
        <v>928.59</v>
      </c>
      <c r="N302" t="s">
        <v>12</v>
      </c>
      <c r="O302" t="s">
        <v>16</v>
      </c>
      <c r="P302" t="s">
        <v>13</v>
      </c>
      <c r="Q302" s="338">
        <v>27</v>
      </c>
    </row>
    <row r="303" spans="1:17" ht="15.75" x14ac:dyDescent="0.25">
      <c r="A303" s="342" t="s">
        <v>901</v>
      </c>
      <c r="B303" t="s">
        <v>7683</v>
      </c>
      <c r="C303">
        <v>19.21</v>
      </c>
      <c r="D303">
        <v>5.53</v>
      </c>
      <c r="E303" t="s">
        <v>2381</v>
      </c>
      <c r="F303" t="s">
        <v>2380</v>
      </c>
      <c r="G303" t="s">
        <v>2380</v>
      </c>
      <c r="H303" s="341">
        <v>0</v>
      </c>
      <c r="I303" t="s">
        <v>2380</v>
      </c>
      <c r="J303" t="s">
        <v>6083</v>
      </c>
      <c r="K303" t="s">
        <v>6075</v>
      </c>
      <c r="L303" s="340" t="s">
        <v>7682</v>
      </c>
      <c r="M303" s="339">
        <v>865.41</v>
      </c>
      <c r="N303" t="s">
        <v>12</v>
      </c>
      <c r="O303" t="s">
        <v>16</v>
      </c>
      <c r="P303" t="s">
        <v>13</v>
      </c>
      <c r="Q303" s="338">
        <v>22</v>
      </c>
    </row>
    <row r="304" spans="1:17" ht="15.75" x14ac:dyDescent="0.25">
      <c r="A304" s="342" t="s">
        <v>899</v>
      </c>
      <c r="B304" t="s">
        <v>6197</v>
      </c>
      <c r="C304">
        <v>21.38</v>
      </c>
      <c r="D304">
        <v>8.01</v>
      </c>
      <c r="E304" t="s">
        <v>2380</v>
      </c>
      <c r="F304" t="s">
        <v>2380</v>
      </c>
      <c r="G304" t="s">
        <v>2380</v>
      </c>
      <c r="H304" s="341">
        <v>0</v>
      </c>
      <c r="I304" t="s">
        <v>2380</v>
      </c>
      <c r="J304" t="s">
        <v>6083</v>
      </c>
      <c r="K304" t="s">
        <v>6079</v>
      </c>
      <c r="L304" s="340" t="s">
        <v>7679</v>
      </c>
      <c r="M304" s="339">
        <v>773.54</v>
      </c>
      <c r="N304" t="s">
        <v>12</v>
      </c>
      <c r="O304" t="s">
        <v>11</v>
      </c>
      <c r="P304" t="s">
        <v>13</v>
      </c>
      <c r="Q304" s="338">
        <v>27</v>
      </c>
    </row>
    <row r="305" spans="1:17" ht="15.75" x14ac:dyDescent="0.25">
      <c r="A305" s="342" t="s">
        <v>898</v>
      </c>
      <c r="B305" t="s">
        <v>6234</v>
      </c>
      <c r="C305">
        <v>23.35</v>
      </c>
      <c r="D305">
        <v>5.94</v>
      </c>
      <c r="E305" t="s">
        <v>2380</v>
      </c>
      <c r="F305" t="s">
        <v>2380</v>
      </c>
      <c r="G305" t="s">
        <v>2380</v>
      </c>
      <c r="H305" s="341">
        <v>0</v>
      </c>
      <c r="I305" t="s">
        <v>2380</v>
      </c>
      <c r="J305" t="s">
        <v>6083</v>
      </c>
      <c r="K305" t="s">
        <v>6077</v>
      </c>
      <c r="L305" s="340" t="s">
        <v>7678</v>
      </c>
      <c r="M305" s="339">
        <v>770.38</v>
      </c>
      <c r="N305" t="s">
        <v>12</v>
      </c>
      <c r="O305" t="s">
        <v>16</v>
      </c>
      <c r="P305" t="s">
        <v>23</v>
      </c>
      <c r="Q305" s="338">
        <v>26</v>
      </c>
    </row>
    <row r="306" spans="1:17" ht="15.75" x14ac:dyDescent="0.25">
      <c r="A306" s="342" t="s">
        <v>897</v>
      </c>
      <c r="B306" t="s">
        <v>7677</v>
      </c>
      <c r="C306">
        <v>22.24</v>
      </c>
      <c r="D306">
        <v>5.04</v>
      </c>
      <c r="E306" t="s">
        <v>2380</v>
      </c>
      <c r="F306" t="s">
        <v>2380</v>
      </c>
      <c r="G306" t="s">
        <v>2380</v>
      </c>
      <c r="H306" s="341">
        <v>0</v>
      </c>
      <c r="I306" t="s">
        <v>2380</v>
      </c>
      <c r="J306" t="s">
        <v>6083</v>
      </c>
      <c r="K306" t="s">
        <v>6075</v>
      </c>
      <c r="L306" s="340" t="s">
        <v>7676</v>
      </c>
      <c r="M306" s="339">
        <v>770</v>
      </c>
      <c r="N306" t="s">
        <v>12</v>
      </c>
      <c r="O306" t="s">
        <v>12</v>
      </c>
      <c r="P306" t="s">
        <v>13</v>
      </c>
      <c r="Q306" s="338">
        <v>29</v>
      </c>
    </row>
    <row r="307" spans="1:17" ht="15.75" x14ac:dyDescent="0.25">
      <c r="A307" s="342" t="s">
        <v>896</v>
      </c>
      <c r="B307" t="s">
        <v>7675</v>
      </c>
      <c r="C307">
        <v>24.76</v>
      </c>
      <c r="D307">
        <v>4.54</v>
      </c>
      <c r="E307" t="s">
        <v>2381</v>
      </c>
      <c r="F307" t="s">
        <v>2380</v>
      </c>
      <c r="G307" t="s">
        <v>2380</v>
      </c>
      <c r="H307" s="341">
        <v>0</v>
      </c>
      <c r="I307" t="s">
        <v>2380</v>
      </c>
      <c r="J307" t="s">
        <v>6083</v>
      </c>
      <c r="K307" t="s">
        <v>6075</v>
      </c>
      <c r="L307" s="340" t="s">
        <v>7674</v>
      </c>
      <c r="M307" s="339">
        <v>34806.47</v>
      </c>
      <c r="N307" t="s">
        <v>16</v>
      </c>
      <c r="O307" t="s">
        <v>11</v>
      </c>
      <c r="P307" t="s">
        <v>13</v>
      </c>
      <c r="Q307" s="338">
        <v>27</v>
      </c>
    </row>
    <row r="308" spans="1:17" ht="15.75" x14ac:dyDescent="0.25">
      <c r="A308" s="342" t="s">
        <v>895</v>
      </c>
      <c r="B308" t="s">
        <v>7673</v>
      </c>
      <c r="C308">
        <v>20.100000000000001</v>
      </c>
      <c r="D308">
        <v>5.6</v>
      </c>
      <c r="E308" t="s">
        <v>2381</v>
      </c>
      <c r="F308" t="s">
        <v>2380</v>
      </c>
      <c r="G308" t="s">
        <v>2382</v>
      </c>
      <c r="H308" s="341">
        <v>1</v>
      </c>
      <c r="I308" t="s">
        <v>2380</v>
      </c>
      <c r="J308" t="s">
        <v>6083</v>
      </c>
      <c r="K308" t="s">
        <v>6075</v>
      </c>
      <c r="L308" s="340" t="s">
        <v>7672</v>
      </c>
      <c r="M308" s="339">
        <v>760</v>
      </c>
      <c r="N308" t="s">
        <v>12</v>
      </c>
      <c r="O308" t="s">
        <v>12</v>
      </c>
      <c r="P308" t="s">
        <v>13</v>
      </c>
      <c r="Q308" s="338">
        <v>26</v>
      </c>
    </row>
    <row r="309" spans="1:17" ht="15.75" x14ac:dyDescent="0.25">
      <c r="A309" s="342" t="s">
        <v>894</v>
      </c>
      <c r="B309" t="s">
        <v>7671</v>
      </c>
      <c r="C309">
        <v>21.77</v>
      </c>
      <c r="D309">
        <v>10.67</v>
      </c>
      <c r="E309" t="s">
        <v>2380</v>
      </c>
      <c r="F309" t="s">
        <v>2380</v>
      </c>
      <c r="G309" t="s">
        <v>2380</v>
      </c>
      <c r="H309" s="341">
        <v>0</v>
      </c>
      <c r="I309" t="s">
        <v>2380</v>
      </c>
      <c r="J309" t="s">
        <v>6083</v>
      </c>
      <c r="K309" t="s">
        <v>6079</v>
      </c>
      <c r="L309" s="340" t="s">
        <v>7670</v>
      </c>
      <c r="M309" s="339">
        <v>760</v>
      </c>
      <c r="N309" t="s">
        <v>12</v>
      </c>
      <c r="O309" t="s">
        <v>16</v>
      </c>
      <c r="P309" t="s">
        <v>13</v>
      </c>
      <c r="Q309" s="338">
        <v>29</v>
      </c>
    </row>
    <row r="310" spans="1:17" ht="15.75" x14ac:dyDescent="0.25">
      <c r="A310" s="342" t="s">
        <v>890</v>
      </c>
      <c r="B310" t="s">
        <v>7663</v>
      </c>
      <c r="C310">
        <v>22.24</v>
      </c>
      <c r="D310">
        <v>4.29</v>
      </c>
      <c r="E310" t="s">
        <v>2381</v>
      </c>
      <c r="F310" t="s">
        <v>2380</v>
      </c>
      <c r="G310" t="s">
        <v>2380</v>
      </c>
      <c r="H310" s="341">
        <v>0</v>
      </c>
      <c r="I310" t="s">
        <v>2380</v>
      </c>
      <c r="J310" t="s">
        <v>6083</v>
      </c>
      <c r="K310" t="s">
        <v>6075</v>
      </c>
      <c r="L310" s="340" t="s">
        <v>7662</v>
      </c>
      <c r="M310" s="339">
        <v>687.54</v>
      </c>
      <c r="N310" t="s">
        <v>12</v>
      </c>
      <c r="O310" t="s">
        <v>11</v>
      </c>
      <c r="P310" t="s">
        <v>13</v>
      </c>
      <c r="Q310" s="338">
        <v>21</v>
      </c>
    </row>
    <row r="311" spans="1:17" ht="15.75" x14ac:dyDescent="0.25">
      <c r="A311" s="342" t="s">
        <v>889</v>
      </c>
      <c r="B311" t="s">
        <v>7661</v>
      </c>
      <c r="C311">
        <v>22.34</v>
      </c>
      <c r="D311">
        <v>5.57</v>
      </c>
      <c r="E311" t="s">
        <v>2380</v>
      </c>
      <c r="F311" t="s">
        <v>2380</v>
      </c>
      <c r="G311" t="s">
        <v>2380</v>
      </c>
      <c r="H311" s="341">
        <v>1</v>
      </c>
      <c r="I311" t="s">
        <v>2380</v>
      </c>
      <c r="J311" t="s">
        <v>6083</v>
      </c>
      <c r="K311" t="s">
        <v>6075</v>
      </c>
      <c r="L311" s="340" t="s">
        <v>7660</v>
      </c>
      <c r="M311" s="339">
        <v>670</v>
      </c>
      <c r="N311" t="s">
        <v>12</v>
      </c>
      <c r="O311" t="s">
        <v>12</v>
      </c>
      <c r="P311" t="s">
        <v>13</v>
      </c>
      <c r="Q311" s="338">
        <v>25</v>
      </c>
    </row>
    <row r="312" spans="1:17" ht="15.75" x14ac:dyDescent="0.25">
      <c r="A312" s="342" t="s">
        <v>872</v>
      </c>
      <c r="B312" t="s">
        <v>7633</v>
      </c>
      <c r="C312">
        <v>23.55</v>
      </c>
      <c r="D312">
        <v>10.38</v>
      </c>
      <c r="E312" t="s">
        <v>2380</v>
      </c>
      <c r="F312" t="s">
        <v>2380</v>
      </c>
      <c r="G312" t="s">
        <v>2380</v>
      </c>
      <c r="H312" s="341">
        <v>0</v>
      </c>
      <c r="I312" t="s">
        <v>2381</v>
      </c>
      <c r="J312" t="s">
        <v>6083</v>
      </c>
      <c r="K312" t="s">
        <v>6079</v>
      </c>
      <c r="L312" s="340" t="s">
        <v>6457</v>
      </c>
      <c r="M312" s="339">
        <v>47269.85</v>
      </c>
      <c r="N312" t="s">
        <v>16</v>
      </c>
      <c r="O312" t="s">
        <v>11</v>
      </c>
      <c r="P312" t="s">
        <v>13</v>
      </c>
      <c r="Q312" s="338">
        <v>52</v>
      </c>
    </row>
    <row r="313" spans="1:17" ht="15.75" x14ac:dyDescent="0.25">
      <c r="A313" s="342" t="s">
        <v>861</v>
      </c>
      <c r="B313" t="s">
        <v>6374</v>
      </c>
      <c r="C313">
        <v>22.18</v>
      </c>
      <c r="D313">
        <v>9.9</v>
      </c>
      <c r="E313" t="s">
        <v>2380</v>
      </c>
      <c r="F313" t="s">
        <v>2380</v>
      </c>
      <c r="G313" t="s">
        <v>2380</v>
      </c>
      <c r="H313" s="341">
        <v>0</v>
      </c>
      <c r="I313" t="s">
        <v>2381</v>
      </c>
      <c r="J313" t="s">
        <v>6083</v>
      </c>
      <c r="K313" t="s">
        <v>6079</v>
      </c>
      <c r="L313" s="340" t="s">
        <v>7613</v>
      </c>
      <c r="M313" s="339">
        <v>34084.68</v>
      </c>
      <c r="N313" t="s">
        <v>11</v>
      </c>
      <c r="O313" t="s">
        <v>12</v>
      </c>
      <c r="P313" t="s">
        <v>42</v>
      </c>
      <c r="Q313" s="338">
        <v>20</v>
      </c>
    </row>
    <row r="314" spans="1:17" ht="15.75" x14ac:dyDescent="0.25">
      <c r="A314" s="342" t="s">
        <v>846</v>
      </c>
      <c r="B314" t="s">
        <v>7592</v>
      </c>
      <c r="C314">
        <v>20.18</v>
      </c>
      <c r="D314">
        <v>11.19</v>
      </c>
      <c r="E314" t="s">
        <v>2380</v>
      </c>
      <c r="F314" t="s">
        <v>2380</v>
      </c>
      <c r="G314" t="s">
        <v>2380</v>
      </c>
      <c r="H314" s="341">
        <v>0</v>
      </c>
      <c r="I314" t="s">
        <v>2381</v>
      </c>
      <c r="J314" t="s">
        <v>6083</v>
      </c>
      <c r="K314" t="s">
        <v>6079</v>
      </c>
      <c r="L314" s="340" t="s">
        <v>6448</v>
      </c>
      <c r="M314" s="339">
        <v>33471.97</v>
      </c>
      <c r="N314" t="s">
        <v>11</v>
      </c>
      <c r="O314" t="s">
        <v>11</v>
      </c>
      <c r="P314" t="s">
        <v>23</v>
      </c>
      <c r="Q314" s="338">
        <v>52</v>
      </c>
    </row>
    <row r="315" spans="1:17" ht="15.75" x14ac:dyDescent="0.25">
      <c r="A315" s="342" t="s">
        <v>843</v>
      </c>
      <c r="B315" t="s">
        <v>7590</v>
      </c>
      <c r="C315">
        <v>23.82</v>
      </c>
      <c r="D315">
        <v>10.85</v>
      </c>
      <c r="E315" t="s">
        <v>2381</v>
      </c>
      <c r="F315" t="s">
        <v>2380</v>
      </c>
      <c r="G315" t="s">
        <v>2380</v>
      </c>
      <c r="H315" s="341">
        <v>0</v>
      </c>
      <c r="I315" t="s">
        <v>2381</v>
      </c>
      <c r="J315" t="s">
        <v>6083</v>
      </c>
      <c r="K315" t="s">
        <v>6079</v>
      </c>
      <c r="L315" s="340" t="s">
        <v>7589</v>
      </c>
      <c r="M315" s="339">
        <v>33307.550000000003</v>
      </c>
      <c r="N315" t="s">
        <v>11</v>
      </c>
      <c r="O315" t="s">
        <v>12</v>
      </c>
      <c r="P315" t="s">
        <v>23</v>
      </c>
      <c r="Q315" s="338">
        <v>19</v>
      </c>
    </row>
    <row r="316" spans="1:17" ht="15.75" x14ac:dyDescent="0.25">
      <c r="A316" s="342" t="s">
        <v>832</v>
      </c>
      <c r="B316" t="s">
        <v>7574</v>
      </c>
      <c r="C316">
        <v>23.19</v>
      </c>
      <c r="D316">
        <v>7.66</v>
      </c>
      <c r="E316" t="s">
        <v>2380</v>
      </c>
      <c r="F316" t="s">
        <v>2380</v>
      </c>
      <c r="G316" t="s">
        <v>2380</v>
      </c>
      <c r="H316" s="341">
        <v>0</v>
      </c>
      <c r="I316" t="s">
        <v>2381</v>
      </c>
      <c r="J316" t="s">
        <v>6083</v>
      </c>
      <c r="K316" t="s">
        <v>6079</v>
      </c>
      <c r="L316" s="340" t="s">
        <v>7315</v>
      </c>
      <c r="M316" s="339">
        <v>32827.51</v>
      </c>
      <c r="N316" t="s">
        <v>16</v>
      </c>
      <c r="O316" t="s">
        <v>11</v>
      </c>
      <c r="P316" t="s">
        <v>42</v>
      </c>
      <c r="Q316" s="338">
        <v>27</v>
      </c>
    </row>
    <row r="317" spans="1:17" ht="15.75" x14ac:dyDescent="0.25">
      <c r="A317" s="342" t="s">
        <v>824</v>
      </c>
      <c r="B317" t="s">
        <v>7352</v>
      </c>
      <c r="C317">
        <v>24.43</v>
      </c>
      <c r="D317">
        <v>7.59</v>
      </c>
      <c r="E317" t="s">
        <v>2381</v>
      </c>
      <c r="F317" t="s">
        <v>2380</v>
      </c>
      <c r="G317" t="s">
        <v>2380</v>
      </c>
      <c r="H317" s="341">
        <v>1</v>
      </c>
      <c r="I317" t="s">
        <v>2381</v>
      </c>
      <c r="J317" t="s">
        <v>6083</v>
      </c>
      <c r="K317" t="s">
        <v>6079</v>
      </c>
      <c r="L317" s="340" t="s">
        <v>6711</v>
      </c>
      <c r="M317" s="339">
        <v>32672.11</v>
      </c>
      <c r="N317" t="s">
        <v>16</v>
      </c>
      <c r="O317" t="s">
        <v>16</v>
      </c>
      <c r="P317" t="s">
        <v>42</v>
      </c>
      <c r="Q317" s="338">
        <v>32</v>
      </c>
    </row>
    <row r="318" spans="1:17" ht="15.75" x14ac:dyDescent="0.25">
      <c r="A318" s="342" t="s">
        <v>821</v>
      </c>
      <c r="B318" t="s">
        <v>7559</v>
      </c>
      <c r="C318">
        <v>22.88</v>
      </c>
      <c r="D318">
        <v>5.9</v>
      </c>
      <c r="E318" t="s">
        <v>2381</v>
      </c>
      <c r="F318" t="s">
        <v>2380</v>
      </c>
      <c r="G318" t="s">
        <v>2382</v>
      </c>
      <c r="H318" s="341">
        <v>1</v>
      </c>
      <c r="I318" t="s">
        <v>2381</v>
      </c>
      <c r="J318" t="s">
        <v>6083</v>
      </c>
      <c r="K318" t="s">
        <v>6077</v>
      </c>
      <c r="L318" s="340" t="s">
        <v>7558</v>
      </c>
      <c r="M318" s="339">
        <v>32462.35</v>
      </c>
      <c r="N318" t="s">
        <v>11</v>
      </c>
      <c r="O318" t="s">
        <v>11</v>
      </c>
      <c r="P318" t="s">
        <v>42</v>
      </c>
      <c r="Q318" s="338">
        <v>41</v>
      </c>
    </row>
    <row r="319" spans="1:17" ht="15.75" x14ac:dyDescent="0.25">
      <c r="A319" s="342" t="s">
        <v>818</v>
      </c>
      <c r="B319" t="s">
        <v>7554</v>
      </c>
      <c r="C319">
        <v>24.14</v>
      </c>
      <c r="D319">
        <v>5.87</v>
      </c>
      <c r="E319" t="s">
        <v>2380</v>
      </c>
      <c r="F319" t="s">
        <v>2380</v>
      </c>
      <c r="G319" t="s">
        <v>2380</v>
      </c>
      <c r="H319" s="341">
        <v>2</v>
      </c>
      <c r="I319" t="s">
        <v>2381</v>
      </c>
      <c r="J319" t="s">
        <v>6083</v>
      </c>
      <c r="K319" t="s">
        <v>6077</v>
      </c>
      <c r="L319" s="340" t="s">
        <v>7553</v>
      </c>
      <c r="M319" s="339">
        <v>32288.49</v>
      </c>
      <c r="N319" t="s">
        <v>11</v>
      </c>
      <c r="O319" t="s">
        <v>11</v>
      </c>
      <c r="P319" t="s">
        <v>42</v>
      </c>
      <c r="Q319" s="338">
        <v>36</v>
      </c>
    </row>
    <row r="320" spans="1:17" ht="15.75" x14ac:dyDescent="0.25">
      <c r="A320" s="342" t="s">
        <v>815</v>
      </c>
      <c r="B320" t="s">
        <v>7549</v>
      </c>
      <c r="C320">
        <v>23</v>
      </c>
      <c r="D320">
        <v>5.48</v>
      </c>
      <c r="E320" t="s">
        <v>2380</v>
      </c>
      <c r="F320" t="s">
        <v>2380</v>
      </c>
      <c r="G320" t="s">
        <v>2380</v>
      </c>
      <c r="H320" s="341">
        <v>0</v>
      </c>
      <c r="I320" t="s">
        <v>2381</v>
      </c>
      <c r="J320" t="s">
        <v>6083</v>
      </c>
      <c r="K320" t="s">
        <v>6075</v>
      </c>
      <c r="L320" s="340" t="s">
        <v>7548</v>
      </c>
      <c r="M320" s="339">
        <v>32222.81</v>
      </c>
      <c r="N320" t="s">
        <v>11</v>
      </c>
      <c r="O320" t="s">
        <v>16</v>
      </c>
      <c r="P320" t="s">
        <v>42</v>
      </c>
      <c r="Q320" s="338">
        <v>28</v>
      </c>
    </row>
    <row r="321" spans="1:17" ht="15.75" x14ac:dyDescent="0.25">
      <c r="A321" s="342" t="s">
        <v>813</v>
      </c>
      <c r="B321" t="s">
        <v>7545</v>
      </c>
      <c r="C321">
        <v>24.25</v>
      </c>
      <c r="D321">
        <v>8.6999999999999993</v>
      </c>
      <c r="E321" t="s">
        <v>2381</v>
      </c>
      <c r="F321" t="s">
        <v>2380</v>
      </c>
      <c r="G321" t="s">
        <v>2380</v>
      </c>
      <c r="H321" s="341">
        <v>1</v>
      </c>
      <c r="I321" t="s">
        <v>2381</v>
      </c>
      <c r="J321" t="s">
        <v>6083</v>
      </c>
      <c r="K321" t="s">
        <v>6079</v>
      </c>
      <c r="L321" s="340" t="s">
        <v>7544</v>
      </c>
      <c r="M321" s="339">
        <v>32108.66</v>
      </c>
      <c r="N321" t="s">
        <v>16</v>
      </c>
      <c r="O321" t="s">
        <v>12</v>
      </c>
      <c r="P321" t="s">
        <v>356</v>
      </c>
      <c r="Q321" s="338">
        <v>44</v>
      </c>
    </row>
    <row r="322" spans="1:17" ht="15.75" x14ac:dyDescent="0.25">
      <c r="A322" s="342" t="s">
        <v>810</v>
      </c>
      <c r="B322" t="s">
        <v>7539</v>
      </c>
      <c r="C322">
        <v>23.85</v>
      </c>
      <c r="D322">
        <v>7.84</v>
      </c>
      <c r="E322" t="s">
        <v>2380</v>
      </c>
      <c r="F322" t="s">
        <v>2380</v>
      </c>
      <c r="G322" t="s">
        <v>2380</v>
      </c>
      <c r="H322" s="341">
        <v>0</v>
      </c>
      <c r="I322" t="s">
        <v>2381</v>
      </c>
      <c r="J322" t="s">
        <v>6083</v>
      </c>
      <c r="K322" t="s">
        <v>6079</v>
      </c>
      <c r="L322" s="340" t="s">
        <v>6491</v>
      </c>
      <c r="M322" s="339">
        <v>31897.1</v>
      </c>
      <c r="N322" t="s">
        <v>11</v>
      </c>
      <c r="O322" t="s">
        <v>12</v>
      </c>
      <c r="P322" t="s">
        <v>42</v>
      </c>
      <c r="Q322" s="338">
        <v>47</v>
      </c>
    </row>
    <row r="323" spans="1:17" ht="15.75" x14ac:dyDescent="0.25">
      <c r="A323" s="342" t="s">
        <v>808</v>
      </c>
      <c r="B323" t="s">
        <v>7536</v>
      </c>
      <c r="C323">
        <v>19.170000000000002</v>
      </c>
      <c r="D323">
        <v>8.41</v>
      </c>
      <c r="E323" t="s">
        <v>2380</v>
      </c>
      <c r="F323" t="s">
        <v>2380</v>
      </c>
      <c r="G323" t="s">
        <v>2380</v>
      </c>
      <c r="H323" s="341">
        <v>0</v>
      </c>
      <c r="I323" t="s">
        <v>2381</v>
      </c>
      <c r="J323" t="s">
        <v>6083</v>
      </c>
      <c r="K323" t="s">
        <v>6079</v>
      </c>
      <c r="L323" s="340" t="s">
        <v>7535</v>
      </c>
      <c r="M323" s="339">
        <v>31736.7</v>
      </c>
      <c r="N323" t="s">
        <v>11</v>
      </c>
      <c r="O323" t="s">
        <v>11</v>
      </c>
      <c r="P323" t="s">
        <v>23</v>
      </c>
      <c r="Q323" s="338">
        <v>45</v>
      </c>
    </row>
    <row r="324" spans="1:17" ht="15.75" x14ac:dyDescent="0.25">
      <c r="A324" s="342" t="s">
        <v>803</v>
      </c>
      <c r="B324" t="s">
        <v>7528</v>
      </c>
      <c r="C324">
        <v>24.56</v>
      </c>
      <c r="D324">
        <v>6.18</v>
      </c>
      <c r="E324" t="s">
        <v>2381</v>
      </c>
      <c r="F324" t="s">
        <v>2380</v>
      </c>
      <c r="G324" t="s">
        <v>2382</v>
      </c>
      <c r="H324" s="341">
        <v>1</v>
      </c>
      <c r="I324" t="s">
        <v>2381</v>
      </c>
      <c r="J324" t="s">
        <v>6083</v>
      </c>
      <c r="K324" t="s">
        <v>6077</v>
      </c>
      <c r="L324" s="340" t="s">
        <v>7527</v>
      </c>
      <c r="M324" s="339">
        <v>31368.81</v>
      </c>
      <c r="N324" t="s">
        <v>11</v>
      </c>
      <c r="O324" t="s">
        <v>12</v>
      </c>
      <c r="P324" t="s">
        <v>42</v>
      </c>
      <c r="Q324" s="338">
        <v>48</v>
      </c>
    </row>
    <row r="325" spans="1:17" ht="15.75" x14ac:dyDescent="0.25">
      <c r="A325" s="342" t="s">
        <v>801</v>
      </c>
      <c r="B325" t="s">
        <v>7525</v>
      </c>
      <c r="C325">
        <v>18.63</v>
      </c>
      <c r="D325">
        <v>9.81</v>
      </c>
      <c r="E325" t="s">
        <v>2381</v>
      </c>
      <c r="F325" t="s">
        <v>2380</v>
      </c>
      <c r="G325" t="s">
        <v>2380</v>
      </c>
      <c r="H325" s="341">
        <v>2</v>
      </c>
      <c r="I325" t="s">
        <v>2381</v>
      </c>
      <c r="J325" t="s">
        <v>6083</v>
      </c>
      <c r="K325" t="s">
        <v>6079</v>
      </c>
      <c r="L325" s="340" t="s">
        <v>7524</v>
      </c>
      <c r="M325" s="339">
        <v>31322.53</v>
      </c>
      <c r="N325" t="s">
        <v>11</v>
      </c>
      <c r="O325" t="s">
        <v>16</v>
      </c>
      <c r="P325" t="s">
        <v>42</v>
      </c>
      <c r="Q325" s="338">
        <v>54</v>
      </c>
    </row>
    <row r="326" spans="1:17" ht="15.75" x14ac:dyDescent="0.25">
      <c r="A326" s="342" t="s">
        <v>798</v>
      </c>
      <c r="B326" t="s">
        <v>7520</v>
      </c>
      <c r="C326">
        <v>22.37</v>
      </c>
      <c r="D326">
        <v>5.86</v>
      </c>
      <c r="E326" t="s">
        <v>2381</v>
      </c>
      <c r="F326" t="s">
        <v>2380</v>
      </c>
      <c r="G326" t="s">
        <v>2382</v>
      </c>
      <c r="H326" s="341">
        <v>1</v>
      </c>
      <c r="I326" t="s">
        <v>2381</v>
      </c>
      <c r="J326" t="s">
        <v>6083</v>
      </c>
      <c r="K326" t="s">
        <v>6077</v>
      </c>
      <c r="L326" s="340" t="s">
        <v>7519</v>
      </c>
      <c r="M326" s="339">
        <v>30942.19</v>
      </c>
      <c r="N326" t="s">
        <v>11</v>
      </c>
      <c r="O326" t="s">
        <v>11</v>
      </c>
      <c r="P326" t="s">
        <v>13</v>
      </c>
      <c r="Q326" s="338">
        <v>61</v>
      </c>
    </row>
    <row r="327" spans="1:17" ht="15.75" x14ac:dyDescent="0.25">
      <c r="A327" s="342" t="s">
        <v>790</v>
      </c>
      <c r="B327" t="s">
        <v>7508</v>
      </c>
      <c r="C327">
        <v>24.7</v>
      </c>
      <c r="D327">
        <v>10.25</v>
      </c>
      <c r="E327" t="s">
        <v>2380</v>
      </c>
      <c r="F327" t="s">
        <v>2380</v>
      </c>
      <c r="G327" t="s">
        <v>2380</v>
      </c>
      <c r="H327" s="341">
        <v>3</v>
      </c>
      <c r="I327" t="s">
        <v>2380</v>
      </c>
      <c r="J327" t="s">
        <v>6083</v>
      </c>
      <c r="K327" t="s">
        <v>6079</v>
      </c>
      <c r="L327" s="340" t="s">
        <v>7507</v>
      </c>
      <c r="M327" s="339">
        <v>30422.03</v>
      </c>
      <c r="N327" t="s">
        <v>11</v>
      </c>
      <c r="O327" t="s">
        <v>12</v>
      </c>
      <c r="P327" t="s">
        <v>42</v>
      </c>
      <c r="Q327" s="338">
        <v>24</v>
      </c>
    </row>
    <row r="328" spans="1:17" ht="15.75" x14ac:dyDescent="0.25">
      <c r="A328" s="342" t="s">
        <v>787</v>
      </c>
      <c r="B328" t="s">
        <v>6546</v>
      </c>
      <c r="C328">
        <v>21.08</v>
      </c>
      <c r="D328">
        <v>4.83</v>
      </c>
      <c r="E328" t="s">
        <v>2380</v>
      </c>
      <c r="F328" t="s">
        <v>2380</v>
      </c>
      <c r="G328" t="s">
        <v>2382</v>
      </c>
      <c r="H328" s="341">
        <v>1</v>
      </c>
      <c r="I328" t="s">
        <v>2381</v>
      </c>
      <c r="J328" t="s">
        <v>6083</v>
      </c>
      <c r="K328" t="s">
        <v>6075</v>
      </c>
      <c r="L328" s="340" t="s">
        <v>7502</v>
      </c>
      <c r="M328" s="339">
        <v>30328.27</v>
      </c>
      <c r="N328" t="s">
        <v>11</v>
      </c>
      <c r="O328" t="s">
        <v>11</v>
      </c>
      <c r="P328" t="s">
        <v>42</v>
      </c>
      <c r="Q328" s="338">
        <v>19</v>
      </c>
    </row>
    <row r="329" spans="1:17" ht="15.75" x14ac:dyDescent="0.25">
      <c r="A329" s="342" t="s">
        <v>785</v>
      </c>
      <c r="B329" t="s">
        <v>7499</v>
      </c>
      <c r="C329">
        <v>22.39</v>
      </c>
      <c r="D329">
        <v>9.5299999999999994</v>
      </c>
      <c r="E329" t="s">
        <v>2381</v>
      </c>
      <c r="F329" t="s">
        <v>2380</v>
      </c>
      <c r="G329" t="s">
        <v>2380</v>
      </c>
      <c r="H329" s="341">
        <v>0</v>
      </c>
      <c r="I329" t="s">
        <v>2381</v>
      </c>
      <c r="J329" t="s">
        <v>6083</v>
      </c>
      <c r="K329" t="s">
        <v>6079</v>
      </c>
      <c r="L329" s="340" t="s">
        <v>6368</v>
      </c>
      <c r="M329" s="339">
        <v>30260</v>
      </c>
      <c r="N329" t="s">
        <v>16</v>
      </c>
      <c r="O329" t="s">
        <v>16</v>
      </c>
      <c r="P329" t="s">
        <v>276</v>
      </c>
      <c r="Q329" s="338">
        <v>60</v>
      </c>
    </row>
    <row r="330" spans="1:17" ht="15.75" x14ac:dyDescent="0.25">
      <c r="A330" s="342" t="s">
        <v>781</v>
      </c>
      <c r="B330" t="s">
        <v>6314</v>
      </c>
      <c r="C330">
        <v>19.260000000000002</v>
      </c>
      <c r="D330">
        <v>8.9600000000000009</v>
      </c>
      <c r="E330" t="s">
        <v>2381</v>
      </c>
      <c r="F330" t="s">
        <v>2380</v>
      </c>
      <c r="G330" t="s">
        <v>2380</v>
      </c>
      <c r="H330" s="341">
        <v>1</v>
      </c>
      <c r="I330" t="s">
        <v>2381</v>
      </c>
      <c r="J330" t="s">
        <v>6083</v>
      </c>
      <c r="K330" t="s">
        <v>6079</v>
      </c>
      <c r="L330" s="340" t="s">
        <v>7492</v>
      </c>
      <c r="M330" s="339">
        <v>30134.75</v>
      </c>
      <c r="N330" t="s">
        <v>11</v>
      </c>
      <c r="O330" t="s">
        <v>12</v>
      </c>
      <c r="P330" t="s">
        <v>42</v>
      </c>
      <c r="Q330" s="338">
        <v>51</v>
      </c>
    </row>
    <row r="331" spans="1:17" ht="15.75" x14ac:dyDescent="0.25">
      <c r="A331" s="342" t="s">
        <v>779</v>
      </c>
      <c r="B331" t="s">
        <v>7490</v>
      </c>
      <c r="C331">
        <v>19.73</v>
      </c>
      <c r="D331">
        <v>4.3600000000000003</v>
      </c>
      <c r="E331" t="s">
        <v>2380</v>
      </c>
      <c r="F331" t="s">
        <v>2380</v>
      </c>
      <c r="G331" t="s">
        <v>2380</v>
      </c>
      <c r="H331" s="341">
        <v>0</v>
      </c>
      <c r="I331" t="s">
        <v>2381</v>
      </c>
      <c r="J331" t="s">
        <v>6083</v>
      </c>
      <c r="K331" t="s">
        <v>6075</v>
      </c>
      <c r="L331" s="340" t="s">
        <v>7489</v>
      </c>
      <c r="M331" s="339">
        <v>30063.58</v>
      </c>
      <c r="N331" t="s">
        <v>16</v>
      </c>
      <c r="O331" t="s">
        <v>16</v>
      </c>
      <c r="P331" t="s">
        <v>23</v>
      </c>
      <c r="Q331" s="338">
        <v>55</v>
      </c>
    </row>
    <row r="332" spans="1:17" ht="15.75" x14ac:dyDescent="0.25">
      <c r="A332" s="342" t="s">
        <v>777</v>
      </c>
      <c r="B332" t="s">
        <v>7486</v>
      </c>
      <c r="C332">
        <v>23.56</v>
      </c>
      <c r="D332">
        <v>11.74</v>
      </c>
      <c r="E332" t="s">
        <v>2381</v>
      </c>
      <c r="F332" t="s">
        <v>2380</v>
      </c>
      <c r="G332" t="s">
        <v>2380</v>
      </c>
      <c r="H332" s="341">
        <v>0</v>
      </c>
      <c r="I332" t="s">
        <v>2381</v>
      </c>
      <c r="J332" t="s">
        <v>6083</v>
      </c>
      <c r="K332" t="s">
        <v>6079</v>
      </c>
      <c r="L332" s="340" t="s">
        <v>7485</v>
      </c>
      <c r="M332" s="339">
        <v>29969.67</v>
      </c>
      <c r="N332" t="s">
        <v>16</v>
      </c>
      <c r="O332" t="s">
        <v>16</v>
      </c>
      <c r="P332" t="s">
        <v>42</v>
      </c>
      <c r="Q332" s="338">
        <v>31</v>
      </c>
    </row>
    <row r="333" spans="1:17" ht="15.75" x14ac:dyDescent="0.25">
      <c r="A333" s="342" t="s">
        <v>775</v>
      </c>
      <c r="B333" t="s">
        <v>7483</v>
      </c>
      <c r="C333">
        <v>18.73</v>
      </c>
      <c r="D333">
        <v>10.64</v>
      </c>
      <c r="E333" t="s">
        <v>2380</v>
      </c>
      <c r="F333" t="s">
        <v>2380</v>
      </c>
      <c r="G333" t="s">
        <v>2380</v>
      </c>
      <c r="H333" s="341">
        <v>2</v>
      </c>
      <c r="I333" t="s">
        <v>2381</v>
      </c>
      <c r="J333" t="s">
        <v>6083</v>
      </c>
      <c r="K333" t="s">
        <v>6079</v>
      </c>
      <c r="L333" s="340" t="s">
        <v>7482</v>
      </c>
      <c r="M333" s="339">
        <v>29929.56</v>
      </c>
      <c r="N333" t="s">
        <v>16</v>
      </c>
      <c r="O333" t="s">
        <v>16</v>
      </c>
      <c r="P333" t="s">
        <v>42</v>
      </c>
      <c r="Q333" s="338">
        <v>34</v>
      </c>
    </row>
    <row r="334" spans="1:17" ht="15.75" x14ac:dyDescent="0.25">
      <c r="A334" s="342" t="s">
        <v>771</v>
      </c>
      <c r="B334" t="s">
        <v>7475</v>
      </c>
      <c r="C334">
        <v>24.2</v>
      </c>
      <c r="D334">
        <v>6.15</v>
      </c>
      <c r="E334" t="s">
        <v>2380</v>
      </c>
      <c r="F334" t="s">
        <v>2380</v>
      </c>
      <c r="G334" t="s">
        <v>2380</v>
      </c>
      <c r="H334" s="341">
        <v>1</v>
      </c>
      <c r="I334" t="s">
        <v>2381</v>
      </c>
      <c r="J334" t="s">
        <v>6083</v>
      </c>
      <c r="K334" t="s">
        <v>6077</v>
      </c>
      <c r="L334" s="340" t="s">
        <v>7474</v>
      </c>
      <c r="M334" s="339">
        <v>46130.53</v>
      </c>
      <c r="N334" t="s">
        <v>16</v>
      </c>
      <c r="O334" t="s">
        <v>16</v>
      </c>
      <c r="P334" t="s">
        <v>23</v>
      </c>
      <c r="Q334" s="338">
        <v>60</v>
      </c>
    </row>
    <row r="335" spans="1:17" ht="15.75" x14ac:dyDescent="0.25">
      <c r="A335" s="342" t="s">
        <v>770</v>
      </c>
      <c r="B335" t="s">
        <v>7473</v>
      </c>
      <c r="C335">
        <v>22.03</v>
      </c>
      <c r="D335">
        <v>4.28</v>
      </c>
      <c r="E335" t="s">
        <v>2381</v>
      </c>
      <c r="F335" t="s">
        <v>2380</v>
      </c>
      <c r="G335" t="s">
        <v>2380</v>
      </c>
      <c r="H335" s="341">
        <v>0</v>
      </c>
      <c r="I335" t="s">
        <v>2381</v>
      </c>
      <c r="J335" t="s">
        <v>6083</v>
      </c>
      <c r="K335" t="s">
        <v>6075</v>
      </c>
      <c r="L335" s="340" t="s">
        <v>7472</v>
      </c>
      <c r="M335" s="339">
        <v>29816.639999999999</v>
      </c>
      <c r="N335" t="s">
        <v>16</v>
      </c>
      <c r="O335" t="s">
        <v>11</v>
      </c>
      <c r="P335" t="s">
        <v>42</v>
      </c>
      <c r="Q335" s="338">
        <v>41</v>
      </c>
    </row>
    <row r="336" spans="1:17" ht="15.75" x14ac:dyDescent="0.25">
      <c r="A336" s="342" t="s">
        <v>762</v>
      </c>
      <c r="B336" t="s">
        <v>6287</v>
      </c>
      <c r="C336">
        <v>19.329999999999998</v>
      </c>
      <c r="D336">
        <v>4.2699999999999996</v>
      </c>
      <c r="E336" t="s">
        <v>2380</v>
      </c>
      <c r="F336" t="s">
        <v>2380</v>
      </c>
      <c r="G336" t="s">
        <v>2380</v>
      </c>
      <c r="H336" s="341">
        <v>0</v>
      </c>
      <c r="I336" t="s">
        <v>2381</v>
      </c>
      <c r="J336" t="s">
        <v>6083</v>
      </c>
      <c r="K336" t="s">
        <v>6075</v>
      </c>
      <c r="L336" s="340" t="s">
        <v>7459</v>
      </c>
      <c r="M336" s="339">
        <v>29330.98</v>
      </c>
      <c r="N336" t="s">
        <v>16</v>
      </c>
      <c r="O336" t="s">
        <v>11</v>
      </c>
      <c r="P336" t="s">
        <v>23</v>
      </c>
      <c r="Q336" s="338">
        <v>65</v>
      </c>
    </row>
    <row r="337" spans="1:17" ht="15.75" x14ac:dyDescent="0.25">
      <c r="A337" s="342" t="s">
        <v>755</v>
      </c>
      <c r="B337" t="s">
        <v>6393</v>
      </c>
      <c r="C337">
        <v>23.94</v>
      </c>
      <c r="D337">
        <v>4.2</v>
      </c>
      <c r="E337" t="s">
        <v>2380</v>
      </c>
      <c r="F337" t="s">
        <v>2380</v>
      </c>
      <c r="G337" t="s">
        <v>2380</v>
      </c>
      <c r="H337" s="341">
        <v>0</v>
      </c>
      <c r="I337" t="s">
        <v>2381</v>
      </c>
      <c r="J337" t="s">
        <v>6083</v>
      </c>
      <c r="K337" t="s">
        <v>6075</v>
      </c>
      <c r="L337" s="340" t="s">
        <v>7449</v>
      </c>
      <c r="M337" s="339">
        <v>29114.21</v>
      </c>
      <c r="N337" t="s">
        <v>16</v>
      </c>
      <c r="O337" t="s">
        <v>12</v>
      </c>
      <c r="P337" t="s">
        <v>42</v>
      </c>
      <c r="Q337" s="338">
        <v>42</v>
      </c>
    </row>
    <row r="338" spans="1:17" ht="15.75" x14ac:dyDescent="0.25">
      <c r="A338" s="342" t="s">
        <v>754</v>
      </c>
      <c r="B338" t="s">
        <v>7448</v>
      </c>
      <c r="C338">
        <v>20.03</v>
      </c>
      <c r="D338">
        <v>6.14</v>
      </c>
      <c r="E338" t="s">
        <v>2381</v>
      </c>
      <c r="F338" t="s">
        <v>2380</v>
      </c>
      <c r="G338" t="s">
        <v>2380</v>
      </c>
      <c r="H338" s="341">
        <v>0</v>
      </c>
      <c r="I338" t="s">
        <v>2381</v>
      </c>
      <c r="J338" t="s">
        <v>6083</v>
      </c>
      <c r="K338" t="s">
        <v>6077</v>
      </c>
      <c r="L338" s="340" t="s">
        <v>7447</v>
      </c>
      <c r="M338" s="339">
        <v>34303.17</v>
      </c>
      <c r="N338" t="s">
        <v>16</v>
      </c>
      <c r="O338" t="s">
        <v>12</v>
      </c>
      <c r="P338" t="s">
        <v>13</v>
      </c>
      <c r="Q338" s="338">
        <v>18</v>
      </c>
    </row>
    <row r="339" spans="1:17" ht="15.75" x14ac:dyDescent="0.25">
      <c r="A339" s="342" t="s">
        <v>750</v>
      </c>
      <c r="B339" t="s">
        <v>7441</v>
      </c>
      <c r="C339">
        <v>22.72</v>
      </c>
      <c r="D339">
        <v>5.71</v>
      </c>
      <c r="E339" t="s">
        <v>2380</v>
      </c>
      <c r="F339" t="s">
        <v>2380</v>
      </c>
      <c r="G339" t="s">
        <v>2380</v>
      </c>
      <c r="H339" s="341">
        <v>0</v>
      </c>
      <c r="I339" t="s">
        <v>2381</v>
      </c>
      <c r="J339" t="s">
        <v>6083</v>
      </c>
      <c r="K339" t="s">
        <v>6077</v>
      </c>
      <c r="L339" s="340" t="s">
        <v>7440</v>
      </c>
      <c r="M339" s="339">
        <v>28923.14</v>
      </c>
      <c r="N339" t="s">
        <v>16</v>
      </c>
      <c r="O339" t="s">
        <v>16</v>
      </c>
      <c r="P339" t="s">
        <v>23</v>
      </c>
      <c r="Q339" s="338">
        <v>60</v>
      </c>
    </row>
    <row r="340" spans="1:17" ht="15.75" x14ac:dyDescent="0.25">
      <c r="A340" s="342" t="s">
        <v>742</v>
      </c>
      <c r="B340" t="s">
        <v>7429</v>
      </c>
      <c r="C340">
        <v>22.77</v>
      </c>
      <c r="D340">
        <v>6</v>
      </c>
      <c r="E340" t="s">
        <v>2380</v>
      </c>
      <c r="F340" t="s">
        <v>2380</v>
      </c>
      <c r="G340" t="s">
        <v>2380</v>
      </c>
      <c r="H340" s="341">
        <v>0</v>
      </c>
      <c r="I340" t="s">
        <v>2381</v>
      </c>
      <c r="J340" t="s">
        <v>6083</v>
      </c>
      <c r="K340" t="s">
        <v>6077</v>
      </c>
      <c r="L340" s="340" t="s">
        <v>7428</v>
      </c>
      <c r="M340" s="339">
        <v>28302.33</v>
      </c>
      <c r="N340" t="s">
        <v>16</v>
      </c>
      <c r="O340" t="s">
        <v>11</v>
      </c>
      <c r="P340" t="s">
        <v>42</v>
      </c>
      <c r="Q340" s="338">
        <v>32</v>
      </c>
    </row>
    <row r="341" spans="1:17" ht="15.75" x14ac:dyDescent="0.25">
      <c r="A341" s="342" t="s">
        <v>741</v>
      </c>
      <c r="B341" t="s">
        <v>7427</v>
      </c>
      <c r="C341">
        <v>21.24</v>
      </c>
      <c r="D341">
        <v>5.13</v>
      </c>
      <c r="E341" t="s">
        <v>2380</v>
      </c>
      <c r="F341" t="s">
        <v>2380</v>
      </c>
      <c r="G341" t="s">
        <v>2380</v>
      </c>
      <c r="H341" s="341">
        <v>0</v>
      </c>
      <c r="I341" t="s">
        <v>2381</v>
      </c>
      <c r="J341" t="s">
        <v>6083</v>
      </c>
      <c r="K341" t="s">
        <v>6075</v>
      </c>
      <c r="L341" s="340" t="s">
        <v>7426</v>
      </c>
      <c r="M341" s="339">
        <v>28287.9</v>
      </c>
      <c r="N341" t="s">
        <v>16</v>
      </c>
      <c r="O341" t="s">
        <v>16</v>
      </c>
      <c r="P341" t="s">
        <v>13</v>
      </c>
      <c r="Q341" s="338">
        <v>59</v>
      </c>
    </row>
    <row r="342" spans="1:17" ht="15.75" x14ac:dyDescent="0.25">
      <c r="A342" s="342" t="s">
        <v>727</v>
      </c>
      <c r="B342" t="s">
        <v>7402</v>
      </c>
      <c r="C342">
        <v>22.42</v>
      </c>
      <c r="D342">
        <v>4.68</v>
      </c>
      <c r="E342" t="s">
        <v>2381</v>
      </c>
      <c r="F342" t="s">
        <v>2380</v>
      </c>
      <c r="G342" t="s">
        <v>2380</v>
      </c>
      <c r="H342" s="341">
        <v>1</v>
      </c>
      <c r="I342" t="s">
        <v>2380</v>
      </c>
      <c r="J342" t="s">
        <v>6083</v>
      </c>
      <c r="K342" t="s">
        <v>6075</v>
      </c>
      <c r="L342" s="340" t="s">
        <v>7401</v>
      </c>
      <c r="M342" s="339">
        <v>27619.360000000001</v>
      </c>
      <c r="N342" t="s">
        <v>11</v>
      </c>
      <c r="O342" t="s">
        <v>12</v>
      </c>
      <c r="P342" t="s">
        <v>42</v>
      </c>
      <c r="Q342" s="338">
        <v>25</v>
      </c>
    </row>
    <row r="343" spans="1:17" ht="15.75" x14ac:dyDescent="0.25">
      <c r="A343" s="342" t="s">
        <v>721</v>
      </c>
      <c r="B343" t="s">
        <v>7391</v>
      </c>
      <c r="C343">
        <v>24.86</v>
      </c>
      <c r="D343">
        <v>8.92</v>
      </c>
      <c r="E343" t="s">
        <v>2381</v>
      </c>
      <c r="F343" t="s">
        <v>2380</v>
      </c>
      <c r="G343" t="s">
        <v>2380</v>
      </c>
      <c r="H343" s="341">
        <v>2</v>
      </c>
      <c r="I343" t="s">
        <v>2380</v>
      </c>
      <c r="J343" t="s">
        <v>6083</v>
      </c>
      <c r="K343" t="s">
        <v>6079</v>
      </c>
      <c r="L343" s="340" t="s">
        <v>7390</v>
      </c>
      <c r="M343" s="339">
        <v>27495.59</v>
      </c>
      <c r="N343" t="s">
        <v>11</v>
      </c>
      <c r="O343" t="s">
        <v>16</v>
      </c>
      <c r="P343" t="s">
        <v>42</v>
      </c>
      <c r="Q343" s="338">
        <v>41</v>
      </c>
    </row>
    <row r="344" spans="1:17" ht="15.75" x14ac:dyDescent="0.25">
      <c r="A344" s="342" t="s">
        <v>720</v>
      </c>
      <c r="B344" t="s">
        <v>7389</v>
      </c>
      <c r="C344">
        <v>19.54</v>
      </c>
      <c r="D344">
        <v>5.37</v>
      </c>
      <c r="E344" t="s">
        <v>2380</v>
      </c>
      <c r="F344" t="s">
        <v>2380</v>
      </c>
      <c r="G344" t="s">
        <v>2380</v>
      </c>
      <c r="H344" s="341">
        <v>0</v>
      </c>
      <c r="I344" t="s">
        <v>2381</v>
      </c>
      <c r="J344" t="s">
        <v>6083</v>
      </c>
      <c r="K344" t="s">
        <v>6075</v>
      </c>
      <c r="L344" s="340" t="s">
        <v>7388</v>
      </c>
      <c r="M344" s="339">
        <v>27432.73</v>
      </c>
      <c r="N344" t="s">
        <v>11</v>
      </c>
      <c r="O344" t="s">
        <v>16</v>
      </c>
      <c r="P344" t="s">
        <v>42</v>
      </c>
      <c r="Q344" s="338">
        <v>37</v>
      </c>
    </row>
    <row r="345" spans="1:17" ht="15.75" x14ac:dyDescent="0.25">
      <c r="A345" s="342" t="s">
        <v>718</v>
      </c>
      <c r="B345" t="s">
        <v>6783</v>
      </c>
      <c r="C345">
        <v>22.99</v>
      </c>
      <c r="D345">
        <v>10.46</v>
      </c>
      <c r="E345" t="s">
        <v>2380</v>
      </c>
      <c r="F345" t="s">
        <v>2380</v>
      </c>
      <c r="G345" t="s">
        <v>2380</v>
      </c>
      <c r="H345" s="341">
        <v>3</v>
      </c>
      <c r="I345" t="s">
        <v>2381</v>
      </c>
      <c r="J345" t="s">
        <v>6083</v>
      </c>
      <c r="K345" t="s">
        <v>6079</v>
      </c>
      <c r="L345" s="340" t="s">
        <v>7385</v>
      </c>
      <c r="M345" s="339">
        <v>27346.04</v>
      </c>
      <c r="N345" t="s">
        <v>11</v>
      </c>
      <c r="O345" t="s">
        <v>11</v>
      </c>
      <c r="P345" t="s">
        <v>13</v>
      </c>
      <c r="Q345" s="338">
        <v>53</v>
      </c>
    </row>
    <row r="346" spans="1:17" ht="15.75" x14ac:dyDescent="0.25">
      <c r="A346" s="342" t="s">
        <v>714</v>
      </c>
      <c r="B346" t="s">
        <v>7379</v>
      </c>
      <c r="C346">
        <v>23.76</v>
      </c>
      <c r="D346">
        <v>10.96</v>
      </c>
      <c r="E346" t="s">
        <v>2380</v>
      </c>
      <c r="F346" t="s">
        <v>2380</v>
      </c>
      <c r="G346" t="s">
        <v>2380</v>
      </c>
      <c r="H346" s="341">
        <v>3</v>
      </c>
      <c r="I346" t="s">
        <v>2381</v>
      </c>
      <c r="J346" t="s">
        <v>6083</v>
      </c>
      <c r="K346" t="s">
        <v>6079</v>
      </c>
      <c r="L346" s="340" t="s">
        <v>7378</v>
      </c>
      <c r="M346" s="339">
        <v>27218.44</v>
      </c>
      <c r="N346" t="s">
        <v>11</v>
      </c>
      <c r="O346" t="s">
        <v>16</v>
      </c>
      <c r="P346" t="s">
        <v>356</v>
      </c>
      <c r="Q346" s="338">
        <v>57</v>
      </c>
    </row>
    <row r="347" spans="1:17" ht="15.75" x14ac:dyDescent="0.25">
      <c r="A347" s="342" t="s">
        <v>713</v>
      </c>
      <c r="B347" t="s">
        <v>7377</v>
      </c>
      <c r="C347">
        <v>19.38</v>
      </c>
      <c r="D347">
        <v>6.28</v>
      </c>
      <c r="E347" t="s">
        <v>2380</v>
      </c>
      <c r="F347" t="s">
        <v>2380</v>
      </c>
      <c r="G347" t="s">
        <v>2380</v>
      </c>
      <c r="H347" s="341">
        <v>0</v>
      </c>
      <c r="I347" t="s">
        <v>2381</v>
      </c>
      <c r="J347" t="s">
        <v>6083</v>
      </c>
      <c r="K347" t="s">
        <v>6077</v>
      </c>
      <c r="L347" s="340" t="s">
        <v>6196</v>
      </c>
      <c r="M347" s="339">
        <v>27117.99</v>
      </c>
      <c r="N347" t="s">
        <v>11</v>
      </c>
      <c r="O347" t="s">
        <v>11</v>
      </c>
      <c r="P347" t="s">
        <v>13</v>
      </c>
      <c r="Q347" s="338">
        <v>52</v>
      </c>
    </row>
    <row r="348" spans="1:17" ht="15.75" x14ac:dyDescent="0.25">
      <c r="A348" s="342" t="s">
        <v>706</v>
      </c>
      <c r="B348" t="s">
        <v>7366</v>
      </c>
      <c r="C348">
        <v>24.1</v>
      </c>
      <c r="D348">
        <v>11.14</v>
      </c>
      <c r="E348" t="s">
        <v>2381</v>
      </c>
      <c r="F348" t="s">
        <v>2380</v>
      </c>
      <c r="G348" t="s">
        <v>2380</v>
      </c>
      <c r="H348" s="341">
        <v>1</v>
      </c>
      <c r="I348" t="s">
        <v>2380</v>
      </c>
      <c r="J348" t="s">
        <v>6083</v>
      </c>
      <c r="K348" t="s">
        <v>6079</v>
      </c>
      <c r="L348" s="340" t="s">
        <v>7365</v>
      </c>
      <c r="M348" s="339">
        <v>26926.51</v>
      </c>
      <c r="N348" t="s">
        <v>11</v>
      </c>
      <c r="O348" t="s">
        <v>16</v>
      </c>
      <c r="P348" t="s">
        <v>13</v>
      </c>
      <c r="Q348" s="338">
        <v>64</v>
      </c>
    </row>
    <row r="349" spans="1:17" ht="15.75" x14ac:dyDescent="0.25">
      <c r="A349" s="342" t="s">
        <v>704</v>
      </c>
      <c r="B349" t="s">
        <v>6199</v>
      </c>
      <c r="C349">
        <v>24.42</v>
      </c>
      <c r="D349">
        <v>11.31</v>
      </c>
      <c r="E349" t="s">
        <v>2380</v>
      </c>
      <c r="F349" t="s">
        <v>2380</v>
      </c>
      <c r="G349" t="s">
        <v>2380</v>
      </c>
      <c r="H349" s="341">
        <v>0</v>
      </c>
      <c r="I349" t="s">
        <v>2381</v>
      </c>
      <c r="J349" t="s">
        <v>6083</v>
      </c>
      <c r="K349" t="s">
        <v>6079</v>
      </c>
      <c r="L349" s="340" t="s">
        <v>7362</v>
      </c>
      <c r="M349" s="339">
        <v>44641.2</v>
      </c>
      <c r="N349" t="s">
        <v>11</v>
      </c>
      <c r="O349" t="s">
        <v>12</v>
      </c>
      <c r="P349" t="s">
        <v>247</v>
      </c>
      <c r="Q349" s="338">
        <v>51</v>
      </c>
    </row>
    <row r="350" spans="1:17" ht="15.75" x14ac:dyDescent="0.25">
      <c r="A350" s="342" t="s">
        <v>697</v>
      </c>
      <c r="B350" t="s">
        <v>7258</v>
      </c>
      <c r="C350">
        <v>23.655000000000001</v>
      </c>
      <c r="D350">
        <v>10.84</v>
      </c>
      <c r="E350" t="s">
        <v>2381</v>
      </c>
      <c r="F350" t="s">
        <v>2380</v>
      </c>
      <c r="G350" t="s">
        <v>2382</v>
      </c>
      <c r="H350" s="341">
        <v>1</v>
      </c>
      <c r="I350" t="s">
        <v>2381</v>
      </c>
      <c r="J350" t="s">
        <v>6083</v>
      </c>
      <c r="K350" t="s">
        <v>6079</v>
      </c>
      <c r="L350" s="340" t="s">
        <v>7350</v>
      </c>
      <c r="M350" s="339">
        <v>26140.36</v>
      </c>
      <c r="N350" t="s">
        <v>11</v>
      </c>
      <c r="O350" t="s">
        <v>12</v>
      </c>
      <c r="P350" t="s">
        <v>42</v>
      </c>
      <c r="Q350" s="338">
        <v>49</v>
      </c>
    </row>
    <row r="351" spans="1:17" ht="15.75" x14ac:dyDescent="0.25">
      <c r="A351" s="342" t="s">
        <v>690</v>
      </c>
      <c r="B351" t="s">
        <v>7338</v>
      </c>
      <c r="C351">
        <v>24.01</v>
      </c>
      <c r="D351">
        <v>4.76</v>
      </c>
      <c r="E351" t="s">
        <v>2380</v>
      </c>
      <c r="F351" t="s">
        <v>2380</v>
      </c>
      <c r="G351" t="s">
        <v>2380</v>
      </c>
      <c r="H351" s="341">
        <v>1</v>
      </c>
      <c r="I351" t="s">
        <v>2381</v>
      </c>
      <c r="J351" t="s">
        <v>6083</v>
      </c>
      <c r="K351" t="s">
        <v>6075</v>
      </c>
      <c r="L351" s="340" t="s">
        <v>7337</v>
      </c>
      <c r="M351" s="339">
        <v>25992.82</v>
      </c>
      <c r="N351" t="s">
        <v>11</v>
      </c>
      <c r="O351" t="s">
        <v>11</v>
      </c>
      <c r="P351" t="s">
        <v>13</v>
      </c>
      <c r="Q351" s="338">
        <v>52</v>
      </c>
    </row>
    <row r="352" spans="1:17" ht="15.75" x14ac:dyDescent="0.25">
      <c r="A352" s="342" t="s">
        <v>688</v>
      </c>
      <c r="B352" t="s">
        <v>7334</v>
      </c>
      <c r="C352">
        <v>23.21</v>
      </c>
      <c r="D352">
        <v>6.03</v>
      </c>
      <c r="E352" t="s">
        <v>2380</v>
      </c>
      <c r="F352" t="s">
        <v>2380</v>
      </c>
      <c r="G352" t="s">
        <v>2380</v>
      </c>
      <c r="H352" s="341">
        <v>1</v>
      </c>
      <c r="I352" t="s">
        <v>2380</v>
      </c>
      <c r="J352" t="s">
        <v>6083</v>
      </c>
      <c r="K352" t="s">
        <v>6077</v>
      </c>
      <c r="L352" s="340" t="s">
        <v>7333</v>
      </c>
      <c r="M352" s="339">
        <v>25656.58</v>
      </c>
      <c r="N352" t="s">
        <v>11</v>
      </c>
      <c r="O352" t="s">
        <v>12</v>
      </c>
      <c r="P352" t="s">
        <v>247</v>
      </c>
      <c r="Q352" s="338">
        <v>50</v>
      </c>
    </row>
    <row r="353" spans="1:17" ht="15.75" x14ac:dyDescent="0.25">
      <c r="A353" s="342" t="s">
        <v>687</v>
      </c>
      <c r="B353" t="s">
        <v>7332</v>
      </c>
      <c r="C353">
        <v>21.2</v>
      </c>
      <c r="D353">
        <v>4.07</v>
      </c>
      <c r="E353" t="s">
        <v>2381</v>
      </c>
      <c r="F353" t="s">
        <v>2380</v>
      </c>
      <c r="G353" t="s">
        <v>2380</v>
      </c>
      <c r="H353" s="341">
        <v>1</v>
      </c>
      <c r="I353" t="s">
        <v>2381</v>
      </c>
      <c r="J353" t="s">
        <v>6083</v>
      </c>
      <c r="K353" t="s">
        <v>6075</v>
      </c>
      <c r="L353" s="340" t="s">
        <v>7331</v>
      </c>
      <c r="M353" s="339">
        <v>25648.98</v>
      </c>
      <c r="N353" t="s">
        <v>11</v>
      </c>
      <c r="O353" t="s">
        <v>16</v>
      </c>
      <c r="P353" t="s">
        <v>42</v>
      </c>
      <c r="Q353" s="338">
        <v>21</v>
      </c>
    </row>
    <row r="354" spans="1:17" ht="15.75" x14ac:dyDescent="0.25">
      <c r="A354" s="342" t="s">
        <v>684</v>
      </c>
      <c r="B354" t="s">
        <v>7326</v>
      </c>
      <c r="C354">
        <v>22.61</v>
      </c>
      <c r="D354">
        <v>6.13</v>
      </c>
      <c r="E354" t="s">
        <v>2381</v>
      </c>
      <c r="F354" t="s">
        <v>2380</v>
      </c>
      <c r="G354" t="s">
        <v>2382</v>
      </c>
      <c r="H354" s="341">
        <v>1</v>
      </c>
      <c r="I354" t="s">
        <v>2381</v>
      </c>
      <c r="J354" t="s">
        <v>6083</v>
      </c>
      <c r="K354" t="s">
        <v>6077</v>
      </c>
      <c r="L354" s="340" t="s">
        <v>7325</v>
      </c>
      <c r="M354" s="339">
        <v>25333.33</v>
      </c>
      <c r="N354" t="s">
        <v>11</v>
      </c>
      <c r="O354" t="s">
        <v>11</v>
      </c>
      <c r="P354" t="s">
        <v>356</v>
      </c>
      <c r="Q354" s="338">
        <v>50</v>
      </c>
    </row>
    <row r="355" spans="1:17" ht="15.75" x14ac:dyDescent="0.25">
      <c r="A355" s="342" t="s">
        <v>683</v>
      </c>
      <c r="B355" t="s">
        <v>7324</v>
      </c>
      <c r="C355">
        <v>24.32</v>
      </c>
      <c r="D355">
        <v>10.47</v>
      </c>
      <c r="E355" t="s">
        <v>2381</v>
      </c>
      <c r="F355" t="s">
        <v>2380</v>
      </c>
      <c r="G355" t="s">
        <v>2380</v>
      </c>
      <c r="H355" s="341">
        <v>2</v>
      </c>
      <c r="I355" t="s">
        <v>2381</v>
      </c>
      <c r="J355" t="s">
        <v>6083</v>
      </c>
      <c r="K355" t="s">
        <v>6079</v>
      </c>
      <c r="L355" s="340" t="s">
        <v>7323</v>
      </c>
      <c r="M355" s="339">
        <v>25309.49</v>
      </c>
      <c r="N355" t="s">
        <v>11</v>
      </c>
      <c r="O355" t="s">
        <v>16</v>
      </c>
      <c r="P355" t="s">
        <v>42</v>
      </c>
      <c r="Q355" s="338">
        <v>47</v>
      </c>
    </row>
    <row r="356" spans="1:17" ht="15.75" x14ac:dyDescent="0.25">
      <c r="A356" s="342" t="s">
        <v>682</v>
      </c>
      <c r="B356" t="s">
        <v>7322</v>
      </c>
      <c r="C356">
        <v>20.96</v>
      </c>
      <c r="D356">
        <v>4.04</v>
      </c>
      <c r="E356" t="s">
        <v>2381</v>
      </c>
      <c r="F356" t="s">
        <v>2380</v>
      </c>
      <c r="G356" t="s">
        <v>2380</v>
      </c>
      <c r="H356" s="341">
        <v>1</v>
      </c>
      <c r="I356" t="s">
        <v>2381</v>
      </c>
      <c r="J356" t="s">
        <v>6083</v>
      </c>
      <c r="K356" t="s">
        <v>6075</v>
      </c>
      <c r="L356" s="340" t="s">
        <v>7321</v>
      </c>
      <c r="M356" s="339">
        <v>25127.22</v>
      </c>
      <c r="N356" t="s">
        <v>11</v>
      </c>
      <c r="O356" t="s">
        <v>12</v>
      </c>
      <c r="P356" t="s">
        <v>42</v>
      </c>
      <c r="Q356" s="338">
        <v>24</v>
      </c>
    </row>
    <row r="357" spans="1:17" ht="15.75" x14ac:dyDescent="0.25">
      <c r="A357" s="342" t="s">
        <v>681</v>
      </c>
      <c r="B357" t="s">
        <v>7320</v>
      </c>
      <c r="C357">
        <v>19.68</v>
      </c>
      <c r="D357">
        <v>5.74</v>
      </c>
      <c r="E357" t="s">
        <v>2380</v>
      </c>
      <c r="F357" t="s">
        <v>2380</v>
      </c>
      <c r="G357" t="s">
        <v>2380</v>
      </c>
      <c r="H357" s="341">
        <v>0</v>
      </c>
      <c r="I357" t="s">
        <v>2381</v>
      </c>
      <c r="J357" t="s">
        <v>6083</v>
      </c>
      <c r="K357" t="s">
        <v>6077</v>
      </c>
      <c r="L357" s="340" t="s">
        <v>7319</v>
      </c>
      <c r="M357" s="339">
        <v>44501.4</v>
      </c>
      <c r="N357" t="s">
        <v>11</v>
      </c>
      <c r="O357" t="s">
        <v>12</v>
      </c>
      <c r="P357" t="s">
        <v>13</v>
      </c>
      <c r="Q357" s="338">
        <v>22</v>
      </c>
    </row>
    <row r="358" spans="1:17" ht="15.75" x14ac:dyDescent="0.25">
      <c r="A358" s="342" t="s">
        <v>670</v>
      </c>
      <c r="B358" t="s">
        <v>6494</v>
      </c>
      <c r="C358">
        <v>22.2</v>
      </c>
      <c r="D358">
        <v>5.51</v>
      </c>
      <c r="E358" t="s">
        <v>2380</v>
      </c>
      <c r="F358" t="s">
        <v>2380</v>
      </c>
      <c r="G358" t="s">
        <v>2380</v>
      </c>
      <c r="H358" s="341">
        <v>0</v>
      </c>
      <c r="I358" t="s">
        <v>2381</v>
      </c>
      <c r="J358" t="s">
        <v>6083</v>
      </c>
      <c r="K358" t="s">
        <v>6075</v>
      </c>
      <c r="L358" s="340" t="s">
        <v>7300</v>
      </c>
      <c r="M358" s="339">
        <v>44423.8</v>
      </c>
      <c r="N358" t="s">
        <v>11</v>
      </c>
      <c r="O358" t="s">
        <v>12</v>
      </c>
      <c r="P358" t="s">
        <v>13</v>
      </c>
      <c r="Q358" s="338">
        <v>55</v>
      </c>
    </row>
    <row r="359" spans="1:17" ht="15.75" x14ac:dyDescent="0.25">
      <c r="A359" s="342" t="s">
        <v>665</v>
      </c>
      <c r="B359" t="s">
        <v>7294</v>
      </c>
      <c r="C359">
        <v>23.844999999999999</v>
      </c>
      <c r="D359">
        <v>11.71</v>
      </c>
      <c r="E359" t="s">
        <v>2380</v>
      </c>
      <c r="F359" t="s">
        <v>2380</v>
      </c>
      <c r="G359" t="s">
        <v>2380</v>
      </c>
      <c r="H359" s="341">
        <v>2</v>
      </c>
      <c r="I359" t="s">
        <v>2381</v>
      </c>
      <c r="J359" t="s">
        <v>6083</v>
      </c>
      <c r="K359" t="s">
        <v>6079</v>
      </c>
      <c r="L359" s="340" t="s">
        <v>7293</v>
      </c>
      <c r="M359" s="339">
        <v>24513.09</v>
      </c>
      <c r="N359" t="s">
        <v>11</v>
      </c>
      <c r="O359" t="s">
        <v>11</v>
      </c>
      <c r="P359" t="s">
        <v>13</v>
      </c>
      <c r="Q359" s="338">
        <v>61</v>
      </c>
    </row>
    <row r="360" spans="1:17" ht="15.75" x14ac:dyDescent="0.25">
      <c r="A360" s="342" t="s">
        <v>663</v>
      </c>
      <c r="B360" t="s">
        <v>7290</v>
      </c>
      <c r="C360">
        <v>24.795000000000002</v>
      </c>
      <c r="D360">
        <v>6.85</v>
      </c>
      <c r="E360" t="s">
        <v>2380</v>
      </c>
      <c r="F360" t="s">
        <v>2380</v>
      </c>
      <c r="G360" t="s">
        <v>2380</v>
      </c>
      <c r="H360" s="341">
        <v>0</v>
      </c>
      <c r="I360" t="s">
        <v>2381</v>
      </c>
      <c r="J360" t="s">
        <v>6083</v>
      </c>
      <c r="K360" t="s">
        <v>6079</v>
      </c>
      <c r="L360" s="340" t="s">
        <v>7289</v>
      </c>
      <c r="M360" s="339">
        <v>24393.62</v>
      </c>
      <c r="N360" t="s">
        <v>11</v>
      </c>
      <c r="O360" t="s">
        <v>12</v>
      </c>
      <c r="P360" t="s">
        <v>23</v>
      </c>
      <c r="Q360" s="338">
        <v>52</v>
      </c>
    </row>
    <row r="361" spans="1:17" ht="15.75" x14ac:dyDescent="0.25">
      <c r="A361" s="342" t="s">
        <v>662</v>
      </c>
      <c r="B361" t="s">
        <v>7288</v>
      </c>
      <c r="C361">
        <v>24.13</v>
      </c>
      <c r="D361">
        <v>7.05</v>
      </c>
      <c r="E361" t="s">
        <v>2381</v>
      </c>
      <c r="F361" t="s">
        <v>2380</v>
      </c>
      <c r="G361" t="s">
        <v>2380</v>
      </c>
      <c r="H361" s="341">
        <v>2</v>
      </c>
      <c r="I361" t="s">
        <v>2381</v>
      </c>
      <c r="J361" t="s">
        <v>6083</v>
      </c>
      <c r="K361" t="s">
        <v>6079</v>
      </c>
      <c r="L361" s="340" t="s">
        <v>7287</v>
      </c>
      <c r="M361" s="339">
        <v>24387.74</v>
      </c>
      <c r="N361" t="s">
        <v>11</v>
      </c>
      <c r="O361" t="s">
        <v>16</v>
      </c>
      <c r="P361" t="s">
        <v>42</v>
      </c>
      <c r="Q361" s="338">
        <v>23</v>
      </c>
    </row>
    <row r="362" spans="1:17" ht="15.75" x14ac:dyDescent="0.25">
      <c r="A362" s="342" t="s">
        <v>655</v>
      </c>
      <c r="B362" t="s">
        <v>6183</v>
      </c>
      <c r="C362">
        <v>24.32</v>
      </c>
      <c r="D362">
        <v>6.39</v>
      </c>
      <c r="E362" t="s">
        <v>2380</v>
      </c>
      <c r="F362" t="s">
        <v>2380</v>
      </c>
      <c r="G362" t="s">
        <v>2380</v>
      </c>
      <c r="H362" s="341">
        <v>0</v>
      </c>
      <c r="I362" t="s">
        <v>2380</v>
      </c>
      <c r="J362" t="s">
        <v>6083</v>
      </c>
      <c r="K362" t="s">
        <v>6077</v>
      </c>
      <c r="L362" s="340" t="s">
        <v>7277</v>
      </c>
      <c r="M362" s="339">
        <v>23967.38</v>
      </c>
      <c r="N362" t="s">
        <v>11</v>
      </c>
      <c r="O362" t="s">
        <v>11</v>
      </c>
      <c r="P362" t="s">
        <v>23</v>
      </c>
      <c r="Q362" s="338">
        <v>51</v>
      </c>
    </row>
    <row r="363" spans="1:17" ht="15.75" x14ac:dyDescent="0.25">
      <c r="A363" s="342" t="s">
        <v>654</v>
      </c>
      <c r="B363" t="s">
        <v>7276</v>
      </c>
      <c r="C363">
        <v>22.88</v>
      </c>
      <c r="D363">
        <v>5.71</v>
      </c>
      <c r="E363" t="s">
        <v>2381</v>
      </c>
      <c r="F363" t="s">
        <v>2380</v>
      </c>
      <c r="G363" t="s">
        <v>2382</v>
      </c>
      <c r="H363" s="341">
        <v>1</v>
      </c>
      <c r="I363" t="s">
        <v>2381</v>
      </c>
      <c r="J363" t="s">
        <v>6083</v>
      </c>
      <c r="K363" t="s">
        <v>6077</v>
      </c>
      <c r="L363" s="340" t="s">
        <v>7275</v>
      </c>
      <c r="M363" s="339">
        <v>23887.66</v>
      </c>
      <c r="N363" t="s">
        <v>11</v>
      </c>
      <c r="O363" t="s">
        <v>12</v>
      </c>
      <c r="P363" t="s">
        <v>23</v>
      </c>
      <c r="Q363" s="338">
        <v>52</v>
      </c>
    </row>
    <row r="364" spans="1:17" ht="15.75" x14ac:dyDescent="0.25">
      <c r="A364" s="342" t="s">
        <v>646</v>
      </c>
      <c r="B364" t="s">
        <v>7262</v>
      </c>
      <c r="C364">
        <v>19.95</v>
      </c>
      <c r="D364">
        <v>4.29</v>
      </c>
      <c r="E364" t="s">
        <v>2381</v>
      </c>
      <c r="F364" t="s">
        <v>2380</v>
      </c>
      <c r="G364" t="s">
        <v>2380</v>
      </c>
      <c r="H364" s="341">
        <v>2</v>
      </c>
      <c r="I364" t="s">
        <v>2381</v>
      </c>
      <c r="J364" t="s">
        <v>6083</v>
      </c>
      <c r="K364" t="s">
        <v>6075</v>
      </c>
      <c r="L364" s="340" t="s">
        <v>7261</v>
      </c>
      <c r="M364" s="339">
        <v>23244.79</v>
      </c>
      <c r="N364" t="s">
        <v>11</v>
      </c>
      <c r="O364" t="s">
        <v>12</v>
      </c>
      <c r="P364" t="s">
        <v>13</v>
      </c>
      <c r="Q364" s="338">
        <v>53</v>
      </c>
    </row>
    <row r="365" spans="1:17" ht="15.75" x14ac:dyDescent="0.25">
      <c r="A365" s="342" t="s">
        <v>644</v>
      </c>
      <c r="B365" t="s">
        <v>7258</v>
      </c>
      <c r="C365">
        <v>24.225000000000001</v>
      </c>
      <c r="D365">
        <v>4.09</v>
      </c>
      <c r="E365" t="s">
        <v>2380</v>
      </c>
      <c r="F365" t="s">
        <v>2380</v>
      </c>
      <c r="G365" t="s">
        <v>2380</v>
      </c>
      <c r="H365" s="341">
        <v>0</v>
      </c>
      <c r="I365" t="s">
        <v>2380</v>
      </c>
      <c r="J365" t="s">
        <v>6083</v>
      </c>
      <c r="K365" t="s">
        <v>6075</v>
      </c>
      <c r="L365" s="340" t="s">
        <v>7257</v>
      </c>
      <c r="M365" s="339">
        <v>23082.959999999999</v>
      </c>
      <c r="N365" t="s">
        <v>11</v>
      </c>
      <c r="O365" t="s">
        <v>11</v>
      </c>
      <c r="P365" t="s">
        <v>42</v>
      </c>
      <c r="Q365" s="338">
        <v>19</v>
      </c>
    </row>
    <row r="366" spans="1:17" ht="15.75" x14ac:dyDescent="0.25">
      <c r="A366" s="342" t="s">
        <v>642</v>
      </c>
      <c r="B366" t="s">
        <v>7254</v>
      </c>
      <c r="C366">
        <v>23.21</v>
      </c>
      <c r="D366">
        <v>6.76</v>
      </c>
      <c r="E366" t="s">
        <v>2380</v>
      </c>
      <c r="F366" t="s">
        <v>2380</v>
      </c>
      <c r="G366" t="s">
        <v>2380</v>
      </c>
      <c r="H366" s="341">
        <v>0</v>
      </c>
      <c r="I366" t="s">
        <v>2381</v>
      </c>
      <c r="J366" t="s">
        <v>6083</v>
      </c>
      <c r="K366" t="s">
        <v>6079</v>
      </c>
      <c r="L366" s="340" t="s">
        <v>7253</v>
      </c>
      <c r="M366" s="339">
        <v>23045.57</v>
      </c>
      <c r="N366" t="s">
        <v>11</v>
      </c>
      <c r="O366" t="s">
        <v>11</v>
      </c>
      <c r="P366" t="s">
        <v>247</v>
      </c>
      <c r="Q366" s="338">
        <v>52</v>
      </c>
    </row>
    <row r="367" spans="1:17" ht="15.75" x14ac:dyDescent="0.25">
      <c r="A367" s="342" t="s">
        <v>641</v>
      </c>
      <c r="B367" t="s">
        <v>6646</v>
      </c>
      <c r="C367">
        <v>23.98</v>
      </c>
      <c r="D367">
        <v>10.67</v>
      </c>
      <c r="E367" t="s">
        <v>2380</v>
      </c>
      <c r="F367" t="s">
        <v>2380</v>
      </c>
      <c r="G367" t="s">
        <v>2380</v>
      </c>
      <c r="H367" s="341">
        <v>0</v>
      </c>
      <c r="I367" t="s">
        <v>2380</v>
      </c>
      <c r="J367" t="s">
        <v>6083</v>
      </c>
      <c r="K367" t="s">
        <v>6079</v>
      </c>
      <c r="L367" s="340" t="s">
        <v>7252</v>
      </c>
      <c r="M367" s="339">
        <v>22493.66</v>
      </c>
      <c r="N367" t="s">
        <v>11</v>
      </c>
      <c r="O367" t="s">
        <v>16</v>
      </c>
      <c r="P367" t="s">
        <v>23</v>
      </c>
      <c r="Q367" s="338">
        <v>19</v>
      </c>
    </row>
    <row r="368" spans="1:17" ht="15.75" x14ac:dyDescent="0.25">
      <c r="A368" s="342" t="s">
        <v>638</v>
      </c>
      <c r="B368" t="s">
        <v>6208</v>
      </c>
      <c r="C368">
        <v>22.704999999999998</v>
      </c>
      <c r="D368">
        <v>5.27</v>
      </c>
      <c r="E368" t="s">
        <v>2380</v>
      </c>
      <c r="F368" t="s">
        <v>2380</v>
      </c>
      <c r="G368" t="s">
        <v>2380</v>
      </c>
      <c r="H368" s="341">
        <v>0</v>
      </c>
      <c r="I368" t="s">
        <v>2380</v>
      </c>
      <c r="J368" t="s">
        <v>6083</v>
      </c>
      <c r="K368" t="s">
        <v>6075</v>
      </c>
      <c r="L368" s="340" t="s">
        <v>7248</v>
      </c>
      <c r="M368" s="339">
        <v>22412.65</v>
      </c>
      <c r="N368" t="s">
        <v>12</v>
      </c>
      <c r="O368" t="s">
        <v>12</v>
      </c>
      <c r="P368" t="s">
        <v>276</v>
      </c>
      <c r="Q368" s="338">
        <v>56</v>
      </c>
    </row>
    <row r="369" spans="1:17" ht="15.75" x14ac:dyDescent="0.25">
      <c r="A369" s="342" t="s">
        <v>635</v>
      </c>
      <c r="B369" t="s">
        <v>7243</v>
      </c>
      <c r="C369">
        <v>24.7</v>
      </c>
      <c r="D369">
        <v>4.3600000000000003</v>
      </c>
      <c r="E369" t="s">
        <v>2380</v>
      </c>
      <c r="F369" t="s">
        <v>2380</v>
      </c>
      <c r="G369" t="s">
        <v>2382</v>
      </c>
      <c r="H369" s="341">
        <v>1</v>
      </c>
      <c r="I369" t="s">
        <v>2381</v>
      </c>
      <c r="J369" t="s">
        <v>6083</v>
      </c>
      <c r="K369" t="s">
        <v>6075</v>
      </c>
      <c r="L369" s="340" t="s">
        <v>7242</v>
      </c>
      <c r="M369" s="339">
        <v>22331.57</v>
      </c>
      <c r="N369" t="s">
        <v>11</v>
      </c>
      <c r="O369" t="s">
        <v>12</v>
      </c>
      <c r="P369" t="s">
        <v>247</v>
      </c>
      <c r="Q369" s="338">
        <v>40</v>
      </c>
    </row>
    <row r="370" spans="1:17" ht="15.75" x14ac:dyDescent="0.25">
      <c r="A370" s="342" t="s">
        <v>629</v>
      </c>
      <c r="B370" t="s">
        <v>6490</v>
      </c>
      <c r="C370">
        <v>23.655000000000001</v>
      </c>
      <c r="D370">
        <v>4.8600000000000003</v>
      </c>
      <c r="E370" t="s">
        <v>2381</v>
      </c>
      <c r="F370" t="s">
        <v>2380</v>
      </c>
      <c r="G370" t="s">
        <v>2380</v>
      </c>
      <c r="H370" s="341">
        <v>0</v>
      </c>
      <c r="I370" t="s">
        <v>2381</v>
      </c>
      <c r="J370" t="s">
        <v>6083</v>
      </c>
      <c r="K370" t="s">
        <v>6075</v>
      </c>
      <c r="L370" s="340" t="s">
        <v>7233</v>
      </c>
      <c r="M370" s="339">
        <v>21984.47</v>
      </c>
      <c r="N370" t="s">
        <v>12</v>
      </c>
      <c r="O370" t="s">
        <v>16</v>
      </c>
      <c r="P370" t="s">
        <v>23</v>
      </c>
      <c r="Q370" s="338">
        <v>33</v>
      </c>
    </row>
    <row r="371" spans="1:17" ht="15.75" x14ac:dyDescent="0.25">
      <c r="A371" s="342" t="s">
        <v>627</v>
      </c>
      <c r="B371" t="s">
        <v>7230</v>
      </c>
      <c r="C371">
        <v>24.89</v>
      </c>
      <c r="D371">
        <v>6.1</v>
      </c>
      <c r="E371" t="s">
        <v>2381</v>
      </c>
      <c r="F371" t="s">
        <v>2380</v>
      </c>
      <c r="G371" t="s">
        <v>2382</v>
      </c>
      <c r="H371" s="341">
        <v>1</v>
      </c>
      <c r="I371" t="s">
        <v>2381</v>
      </c>
      <c r="J371" t="s">
        <v>6083</v>
      </c>
      <c r="K371" t="s">
        <v>6077</v>
      </c>
      <c r="L371" s="340" t="s">
        <v>7229</v>
      </c>
      <c r="M371" s="339">
        <v>21882.400000000001</v>
      </c>
      <c r="N371" t="s">
        <v>11</v>
      </c>
      <c r="O371" t="s">
        <v>16</v>
      </c>
      <c r="P371" t="s">
        <v>42</v>
      </c>
      <c r="Q371" s="338">
        <v>19</v>
      </c>
    </row>
    <row r="372" spans="1:17" ht="15.75" x14ac:dyDescent="0.25">
      <c r="A372" s="342" t="s">
        <v>626</v>
      </c>
      <c r="B372" t="s">
        <v>6287</v>
      </c>
      <c r="C372">
        <v>18.715</v>
      </c>
      <c r="D372">
        <v>4.4400000000000004</v>
      </c>
      <c r="E372" t="s">
        <v>2380</v>
      </c>
      <c r="F372" t="s">
        <v>2380</v>
      </c>
      <c r="G372" t="s">
        <v>2380</v>
      </c>
      <c r="H372" s="341">
        <v>0</v>
      </c>
      <c r="I372" t="s">
        <v>2380</v>
      </c>
      <c r="J372" t="s">
        <v>6083</v>
      </c>
      <c r="K372" t="s">
        <v>6075</v>
      </c>
      <c r="L372" s="340" t="s">
        <v>7228</v>
      </c>
      <c r="M372" s="339">
        <v>21880.82</v>
      </c>
      <c r="N372" t="s">
        <v>12</v>
      </c>
      <c r="O372" t="s">
        <v>16</v>
      </c>
      <c r="P372" t="s">
        <v>23</v>
      </c>
      <c r="Q372" s="338">
        <v>43</v>
      </c>
    </row>
    <row r="373" spans="1:17" ht="15.75" x14ac:dyDescent="0.25">
      <c r="A373" s="342" t="s">
        <v>621</v>
      </c>
      <c r="B373" t="s">
        <v>7219</v>
      </c>
      <c r="C373">
        <v>24.605</v>
      </c>
      <c r="D373">
        <v>5.48</v>
      </c>
      <c r="E373" t="s">
        <v>2380</v>
      </c>
      <c r="F373" t="s">
        <v>2380</v>
      </c>
      <c r="G373" t="s">
        <v>2380</v>
      </c>
      <c r="H373" s="341">
        <v>0</v>
      </c>
      <c r="I373" t="s">
        <v>2381</v>
      </c>
      <c r="J373" t="s">
        <v>6083</v>
      </c>
      <c r="K373" t="s">
        <v>6075</v>
      </c>
      <c r="L373" s="340" t="s">
        <v>7218</v>
      </c>
      <c r="M373" s="339">
        <v>21677.279999999999</v>
      </c>
      <c r="N373" t="s">
        <v>12</v>
      </c>
      <c r="O373" t="s">
        <v>16</v>
      </c>
      <c r="P373" t="s">
        <v>23</v>
      </c>
      <c r="Q373" s="338">
        <v>46</v>
      </c>
    </row>
    <row r="374" spans="1:17" ht="15.75" x14ac:dyDescent="0.25">
      <c r="A374" s="342" t="s">
        <v>619</v>
      </c>
      <c r="B374" t="s">
        <v>7215</v>
      </c>
      <c r="C374">
        <v>24.42</v>
      </c>
      <c r="D374">
        <v>7.16</v>
      </c>
      <c r="E374" t="s">
        <v>2380</v>
      </c>
      <c r="F374" t="s">
        <v>2380</v>
      </c>
      <c r="G374" t="s">
        <v>2380</v>
      </c>
      <c r="H374" s="341">
        <v>0</v>
      </c>
      <c r="I374" t="s">
        <v>2381</v>
      </c>
      <c r="J374" t="s">
        <v>6083</v>
      </c>
      <c r="K374" t="s">
        <v>6079</v>
      </c>
      <c r="L374" s="340" t="s">
        <v>7214</v>
      </c>
      <c r="M374" s="339">
        <v>21659.93</v>
      </c>
      <c r="N374" t="s">
        <v>12</v>
      </c>
      <c r="O374" t="s">
        <v>12</v>
      </c>
      <c r="P374" t="s">
        <v>247</v>
      </c>
      <c r="Q374" s="338">
        <v>39</v>
      </c>
    </row>
    <row r="375" spans="1:17" ht="15.75" x14ac:dyDescent="0.25">
      <c r="A375" s="342" t="s">
        <v>618</v>
      </c>
      <c r="B375" t="s">
        <v>7213</v>
      </c>
      <c r="C375">
        <v>20.9</v>
      </c>
      <c r="D375">
        <v>4.55</v>
      </c>
      <c r="E375" t="s">
        <v>2381</v>
      </c>
      <c r="F375" t="s">
        <v>2380</v>
      </c>
      <c r="G375" t="s">
        <v>2382</v>
      </c>
      <c r="H375" s="341">
        <v>1</v>
      </c>
      <c r="I375" t="s">
        <v>2381</v>
      </c>
      <c r="J375" t="s">
        <v>6083</v>
      </c>
      <c r="K375" t="s">
        <v>6075</v>
      </c>
      <c r="L375" s="340" t="s">
        <v>7212</v>
      </c>
      <c r="M375" s="339">
        <v>21595.38</v>
      </c>
      <c r="N375" t="s">
        <v>11</v>
      </c>
      <c r="O375" t="s">
        <v>12</v>
      </c>
      <c r="P375" t="s">
        <v>23</v>
      </c>
      <c r="Q375" s="338">
        <v>23</v>
      </c>
    </row>
    <row r="376" spans="1:17" ht="15.75" x14ac:dyDescent="0.25">
      <c r="A376" s="342" t="s">
        <v>617</v>
      </c>
      <c r="B376" t="s">
        <v>7211</v>
      </c>
      <c r="C376">
        <v>22.895</v>
      </c>
      <c r="D376">
        <v>6.03</v>
      </c>
      <c r="E376" t="s">
        <v>2380</v>
      </c>
      <c r="F376" t="s">
        <v>2380</v>
      </c>
      <c r="G376" t="s">
        <v>2380</v>
      </c>
      <c r="H376" s="341">
        <v>0</v>
      </c>
      <c r="I376" t="s">
        <v>2381</v>
      </c>
      <c r="J376" t="s">
        <v>6083</v>
      </c>
      <c r="K376" t="s">
        <v>6077</v>
      </c>
      <c r="L376" s="340" t="s">
        <v>7210</v>
      </c>
      <c r="M376" s="339">
        <v>21472.48</v>
      </c>
      <c r="N376" t="s">
        <v>11</v>
      </c>
      <c r="O376" t="s">
        <v>11</v>
      </c>
      <c r="P376" t="s">
        <v>23</v>
      </c>
      <c r="Q376" s="338">
        <v>32</v>
      </c>
    </row>
    <row r="377" spans="1:17" ht="15.75" x14ac:dyDescent="0.25">
      <c r="A377" s="342" t="s">
        <v>596</v>
      </c>
      <c r="B377" t="s">
        <v>6724</v>
      </c>
      <c r="C377">
        <v>21.8</v>
      </c>
      <c r="D377">
        <v>10.55</v>
      </c>
      <c r="E377" t="s">
        <v>2380</v>
      </c>
      <c r="F377" t="s">
        <v>2380</v>
      </c>
      <c r="G377" t="s">
        <v>2380</v>
      </c>
      <c r="H377" s="341">
        <v>0</v>
      </c>
      <c r="I377" t="s">
        <v>2381</v>
      </c>
      <c r="J377" t="s">
        <v>6083</v>
      </c>
      <c r="K377" t="s">
        <v>6079</v>
      </c>
      <c r="L377" s="340" t="s">
        <v>7172</v>
      </c>
      <c r="M377" s="339">
        <v>20420.599999999999</v>
      </c>
      <c r="N377" t="s">
        <v>12</v>
      </c>
      <c r="O377" t="s">
        <v>11</v>
      </c>
      <c r="P377" t="s">
        <v>42</v>
      </c>
      <c r="Q377" s="338">
        <v>37</v>
      </c>
    </row>
    <row r="378" spans="1:17" ht="15.75" x14ac:dyDescent="0.25">
      <c r="A378" s="342" t="s">
        <v>592</v>
      </c>
      <c r="B378" t="s">
        <v>7168</v>
      </c>
      <c r="C378">
        <v>23.37</v>
      </c>
      <c r="D378">
        <v>5.8</v>
      </c>
      <c r="E378" t="s">
        <v>2380</v>
      </c>
      <c r="F378" t="s">
        <v>2380</v>
      </c>
      <c r="G378" t="s">
        <v>2380</v>
      </c>
      <c r="H378" s="341">
        <v>0</v>
      </c>
      <c r="I378" t="s">
        <v>2381</v>
      </c>
      <c r="J378" t="s">
        <v>6083</v>
      </c>
      <c r="K378" t="s">
        <v>6077</v>
      </c>
      <c r="L378" s="340" t="s">
        <v>7167</v>
      </c>
      <c r="M378" s="339">
        <v>43817.45</v>
      </c>
      <c r="N378" t="s">
        <v>11</v>
      </c>
      <c r="O378" t="s">
        <v>12</v>
      </c>
      <c r="P378" t="s">
        <v>23</v>
      </c>
      <c r="Q378" s="338">
        <v>56</v>
      </c>
    </row>
    <row r="379" spans="1:17" ht="15.75" x14ac:dyDescent="0.25">
      <c r="A379" s="342" t="s">
        <v>590</v>
      </c>
      <c r="B379" t="s">
        <v>7164</v>
      </c>
      <c r="C379">
        <v>20.045000000000002</v>
      </c>
      <c r="D379">
        <v>6.17</v>
      </c>
      <c r="E379" t="s">
        <v>2380</v>
      </c>
      <c r="F379" t="s">
        <v>2380</v>
      </c>
      <c r="G379" t="s">
        <v>2382</v>
      </c>
      <c r="H379" s="341">
        <v>1</v>
      </c>
      <c r="I379" t="s">
        <v>2381</v>
      </c>
      <c r="J379" t="s">
        <v>6083</v>
      </c>
      <c r="K379" t="s">
        <v>6077</v>
      </c>
      <c r="L379" s="340" t="s">
        <v>7163</v>
      </c>
      <c r="M379" s="339">
        <v>20234.849999999999</v>
      </c>
      <c r="N379" t="s">
        <v>11</v>
      </c>
      <c r="O379" t="s">
        <v>12</v>
      </c>
      <c r="P379" t="s">
        <v>23</v>
      </c>
      <c r="Q379" s="338">
        <v>35</v>
      </c>
    </row>
    <row r="380" spans="1:17" ht="15.75" x14ac:dyDescent="0.25">
      <c r="A380" s="342" t="s">
        <v>584</v>
      </c>
      <c r="B380" t="s">
        <v>6345</v>
      </c>
      <c r="C380">
        <v>20.234999999999999</v>
      </c>
      <c r="D380">
        <v>6.84</v>
      </c>
      <c r="E380" t="s">
        <v>2380</v>
      </c>
      <c r="F380" t="s">
        <v>2380</v>
      </c>
      <c r="G380" t="s">
        <v>2380</v>
      </c>
      <c r="H380" s="341">
        <v>0</v>
      </c>
      <c r="I380" t="s">
        <v>2381</v>
      </c>
      <c r="J380" t="s">
        <v>6083</v>
      </c>
      <c r="K380" t="s">
        <v>6079</v>
      </c>
      <c r="L380" s="340" t="s">
        <v>7152</v>
      </c>
      <c r="M380" s="339">
        <v>19964.75</v>
      </c>
      <c r="N380" t="s">
        <v>16</v>
      </c>
      <c r="O380" t="s">
        <v>11</v>
      </c>
      <c r="P380" t="s">
        <v>247</v>
      </c>
      <c r="Q380" s="338">
        <v>42</v>
      </c>
    </row>
    <row r="381" spans="1:17" ht="15.75" x14ac:dyDescent="0.25">
      <c r="A381" s="342" t="s">
        <v>580</v>
      </c>
      <c r="B381" t="s">
        <v>7147</v>
      </c>
      <c r="C381">
        <v>24.64</v>
      </c>
      <c r="D381">
        <v>4.33</v>
      </c>
      <c r="E381" t="s">
        <v>2380</v>
      </c>
      <c r="F381" t="s">
        <v>2380</v>
      </c>
      <c r="G381" t="s">
        <v>2380</v>
      </c>
      <c r="H381" s="341">
        <v>0</v>
      </c>
      <c r="I381" t="s">
        <v>2381</v>
      </c>
      <c r="J381" t="s">
        <v>6083</v>
      </c>
      <c r="K381" t="s">
        <v>6075</v>
      </c>
      <c r="L381" s="340" t="s">
        <v>7146</v>
      </c>
      <c r="M381" s="339">
        <v>43813.87</v>
      </c>
      <c r="N381" t="s">
        <v>11</v>
      </c>
      <c r="O381" t="s">
        <v>11</v>
      </c>
      <c r="P381" t="s">
        <v>13</v>
      </c>
      <c r="Q381" s="338">
        <v>56</v>
      </c>
    </row>
    <row r="382" spans="1:17" ht="15.75" x14ac:dyDescent="0.25">
      <c r="A382" s="342" t="s">
        <v>578</v>
      </c>
      <c r="B382" t="s">
        <v>7143</v>
      </c>
      <c r="C382">
        <v>22.22</v>
      </c>
      <c r="D382">
        <v>5.5</v>
      </c>
      <c r="E382" t="s">
        <v>2380</v>
      </c>
      <c r="F382" t="s">
        <v>2380</v>
      </c>
      <c r="G382" t="s">
        <v>2380</v>
      </c>
      <c r="H382" s="341">
        <v>0</v>
      </c>
      <c r="I382" t="s">
        <v>2381</v>
      </c>
      <c r="J382" t="s">
        <v>6083</v>
      </c>
      <c r="K382" t="s">
        <v>6075</v>
      </c>
      <c r="L382" s="340" t="s">
        <v>7142</v>
      </c>
      <c r="M382" s="339">
        <v>19719.689999999999</v>
      </c>
      <c r="N382" t="s">
        <v>16</v>
      </c>
      <c r="O382" t="s">
        <v>11</v>
      </c>
      <c r="P382" t="s">
        <v>13</v>
      </c>
      <c r="Q382" s="338">
        <v>32</v>
      </c>
    </row>
    <row r="383" spans="1:17" ht="15.75" x14ac:dyDescent="0.25">
      <c r="A383" s="342" t="s">
        <v>575</v>
      </c>
      <c r="B383" t="s">
        <v>7138</v>
      </c>
      <c r="C383">
        <v>24.42</v>
      </c>
      <c r="D383">
        <v>5.81</v>
      </c>
      <c r="E383" t="s">
        <v>2380</v>
      </c>
      <c r="F383" t="s">
        <v>2380</v>
      </c>
      <c r="G383" t="s">
        <v>2380</v>
      </c>
      <c r="H383" s="341">
        <v>1</v>
      </c>
      <c r="I383" t="s">
        <v>2381</v>
      </c>
      <c r="J383" t="s">
        <v>6083</v>
      </c>
      <c r="K383" t="s">
        <v>6077</v>
      </c>
      <c r="L383" s="340" t="s">
        <v>7137</v>
      </c>
      <c r="M383" s="339">
        <v>19551.34</v>
      </c>
      <c r="N383" t="s">
        <v>16</v>
      </c>
      <c r="O383" t="s">
        <v>12</v>
      </c>
      <c r="P383" t="s">
        <v>23</v>
      </c>
      <c r="Q383" s="338">
        <v>59</v>
      </c>
    </row>
    <row r="384" spans="1:17" ht="15.75" x14ac:dyDescent="0.25">
      <c r="A384" s="342" t="s">
        <v>552</v>
      </c>
      <c r="B384" t="s">
        <v>7104</v>
      </c>
      <c r="C384">
        <v>20.13</v>
      </c>
      <c r="D384">
        <v>6.47</v>
      </c>
      <c r="E384" t="s">
        <v>2380</v>
      </c>
      <c r="F384" t="s">
        <v>2380</v>
      </c>
      <c r="G384" t="s">
        <v>2382</v>
      </c>
      <c r="H384" s="341">
        <v>1</v>
      </c>
      <c r="I384" t="s">
        <v>2381</v>
      </c>
      <c r="J384" t="s">
        <v>6083</v>
      </c>
      <c r="K384" t="s">
        <v>6079</v>
      </c>
      <c r="L384" s="340" t="s">
        <v>7103</v>
      </c>
      <c r="M384" s="339">
        <v>18932.810000000001</v>
      </c>
      <c r="N384" t="s">
        <v>16</v>
      </c>
      <c r="O384" t="s">
        <v>12</v>
      </c>
      <c r="P384" t="s">
        <v>23</v>
      </c>
      <c r="Q384" s="338">
        <v>53</v>
      </c>
    </row>
    <row r="385" spans="1:17" ht="15.75" x14ac:dyDescent="0.25">
      <c r="A385" s="342" t="s">
        <v>551</v>
      </c>
      <c r="B385" t="s">
        <v>7102</v>
      </c>
      <c r="C385">
        <v>23.655000000000001</v>
      </c>
      <c r="D385">
        <v>5.14</v>
      </c>
      <c r="E385" t="s">
        <v>2380</v>
      </c>
      <c r="F385" t="s">
        <v>2380</v>
      </c>
      <c r="G385" t="s">
        <v>2380</v>
      </c>
      <c r="H385" s="341">
        <v>1</v>
      </c>
      <c r="I385" t="s">
        <v>2381</v>
      </c>
      <c r="J385" t="s">
        <v>6083</v>
      </c>
      <c r="K385" t="s">
        <v>6075</v>
      </c>
      <c r="L385" s="340" t="s">
        <v>7101</v>
      </c>
      <c r="M385" s="339">
        <v>18903.490000000002</v>
      </c>
      <c r="N385" t="s">
        <v>16</v>
      </c>
      <c r="O385" t="s">
        <v>11</v>
      </c>
      <c r="P385" t="s">
        <v>247</v>
      </c>
      <c r="Q385" s="338">
        <v>27</v>
      </c>
    </row>
    <row r="386" spans="1:17" ht="15.75" x14ac:dyDescent="0.25">
      <c r="A386" s="342" t="s">
        <v>547</v>
      </c>
      <c r="B386" t="s">
        <v>7095</v>
      </c>
      <c r="C386">
        <v>22.6</v>
      </c>
      <c r="D386">
        <v>10.43</v>
      </c>
      <c r="E386" t="s">
        <v>2381</v>
      </c>
      <c r="F386" t="s">
        <v>2380</v>
      </c>
      <c r="G386" t="s">
        <v>2380</v>
      </c>
      <c r="H386" s="341">
        <v>1</v>
      </c>
      <c r="I386" t="s">
        <v>2381</v>
      </c>
      <c r="J386" t="s">
        <v>6083</v>
      </c>
      <c r="K386" t="s">
        <v>6079</v>
      </c>
      <c r="L386" s="340" t="s">
        <v>7094</v>
      </c>
      <c r="M386" s="339">
        <v>43254.42</v>
      </c>
      <c r="N386" t="s">
        <v>11</v>
      </c>
      <c r="O386" t="s">
        <v>11</v>
      </c>
      <c r="P386" t="s">
        <v>168</v>
      </c>
      <c r="Q386" s="338">
        <v>53</v>
      </c>
    </row>
    <row r="387" spans="1:17" ht="15.75" x14ac:dyDescent="0.25">
      <c r="A387" s="342" t="s">
        <v>542</v>
      </c>
      <c r="B387" t="s">
        <v>6159</v>
      </c>
      <c r="C387">
        <v>24.4</v>
      </c>
      <c r="D387">
        <v>4.5199999999999996</v>
      </c>
      <c r="E387" t="s">
        <v>2380</v>
      </c>
      <c r="F387" t="s">
        <v>2380</v>
      </c>
      <c r="G387" t="s">
        <v>2380</v>
      </c>
      <c r="H387" s="341">
        <v>1</v>
      </c>
      <c r="I387" t="s">
        <v>2381</v>
      </c>
      <c r="J387" t="s">
        <v>6083</v>
      </c>
      <c r="K387" t="s">
        <v>6075</v>
      </c>
      <c r="L387" s="340" t="s">
        <v>7086</v>
      </c>
      <c r="M387" s="339">
        <v>18694.689999999999</v>
      </c>
      <c r="N387" t="s">
        <v>16</v>
      </c>
      <c r="O387" t="s">
        <v>16</v>
      </c>
      <c r="P387" t="s">
        <v>249</v>
      </c>
      <c r="Q387" s="338">
        <v>55</v>
      </c>
    </row>
    <row r="388" spans="1:17" ht="15.75" x14ac:dyDescent="0.25">
      <c r="A388" s="342" t="s">
        <v>529</v>
      </c>
      <c r="B388" t="s">
        <v>7066</v>
      </c>
      <c r="C388">
        <v>24.795000000000002</v>
      </c>
      <c r="D388">
        <v>4.5199999999999996</v>
      </c>
      <c r="E388" t="s">
        <v>2380</v>
      </c>
      <c r="F388" t="s">
        <v>2380</v>
      </c>
      <c r="G388" t="s">
        <v>2380</v>
      </c>
      <c r="H388" s="341">
        <v>0</v>
      </c>
      <c r="I388" t="s">
        <v>2381</v>
      </c>
      <c r="J388" t="s">
        <v>6083</v>
      </c>
      <c r="K388" t="s">
        <v>6075</v>
      </c>
      <c r="L388" s="340" t="s">
        <v>7065</v>
      </c>
      <c r="M388" s="339">
        <v>18208.34</v>
      </c>
      <c r="N388" t="s">
        <v>16</v>
      </c>
      <c r="O388" t="s">
        <v>11</v>
      </c>
      <c r="P388" t="s">
        <v>535</v>
      </c>
      <c r="Q388" s="338">
        <v>59</v>
      </c>
    </row>
    <row r="389" spans="1:17" ht="15.75" x14ac:dyDescent="0.25">
      <c r="A389" s="342" t="s">
        <v>520</v>
      </c>
      <c r="B389" t="s">
        <v>7050</v>
      </c>
      <c r="C389">
        <v>23.98</v>
      </c>
      <c r="D389">
        <v>4.9000000000000004</v>
      </c>
      <c r="E389" t="s">
        <v>2380</v>
      </c>
      <c r="F389" t="s">
        <v>2380</v>
      </c>
      <c r="G389" t="s">
        <v>2380</v>
      </c>
      <c r="H389" s="341">
        <v>0</v>
      </c>
      <c r="I389" t="s">
        <v>2381</v>
      </c>
      <c r="J389" t="s">
        <v>6083</v>
      </c>
      <c r="K389" t="s">
        <v>6075</v>
      </c>
      <c r="L389" s="340" t="s">
        <v>7049</v>
      </c>
      <c r="M389" s="339">
        <v>17882.669999999998</v>
      </c>
      <c r="N389" t="s">
        <v>16</v>
      </c>
      <c r="O389" t="s">
        <v>12</v>
      </c>
      <c r="P389" t="s">
        <v>23</v>
      </c>
      <c r="Q389" s="338">
        <v>43</v>
      </c>
    </row>
    <row r="390" spans="1:17" ht="15.75" x14ac:dyDescent="0.25">
      <c r="A390" s="342" t="s">
        <v>519</v>
      </c>
      <c r="B390" t="s">
        <v>7048</v>
      </c>
      <c r="C390">
        <v>23.65</v>
      </c>
      <c r="D390">
        <v>4.5</v>
      </c>
      <c r="E390" t="s">
        <v>2380</v>
      </c>
      <c r="F390" t="s">
        <v>2380</v>
      </c>
      <c r="G390" t="s">
        <v>2380</v>
      </c>
      <c r="H390" s="341">
        <v>0</v>
      </c>
      <c r="I390" t="s">
        <v>2380</v>
      </c>
      <c r="J390" t="s">
        <v>6083</v>
      </c>
      <c r="K390" t="s">
        <v>6075</v>
      </c>
      <c r="L390" s="340" t="s">
        <v>7047</v>
      </c>
      <c r="M390" s="339">
        <v>17878.900000000001</v>
      </c>
      <c r="N390" t="s">
        <v>16</v>
      </c>
      <c r="O390" t="s">
        <v>11</v>
      </c>
      <c r="P390" t="s">
        <v>247</v>
      </c>
      <c r="Q390" s="338">
        <v>25</v>
      </c>
    </row>
    <row r="391" spans="1:17" ht="15.75" x14ac:dyDescent="0.25">
      <c r="A391" s="342" t="s">
        <v>512</v>
      </c>
      <c r="B391" t="s">
        <v>6314</v>
      </c>
      <c r="C391">
        <v>24.6</v>
      </c>
      <c r="D391">
        <v>4.8099999999999996</v>
      </c>
      <c r="E391" t="s">
        <v>2380</v>
      </c>
      <c r="F391" t="s">
        <v>2380</v>
      </c>
      <c r="G391" t="s">
        <v>2380</v>
      </c>
      <c r="H391" s="341">
        <v>0</v>
      </c>
      <c r="I391" t="s">
        <v>2381</v>
      </c>
      <c r="J391" t="s">
        <v>6083</v>
      </c>
      <c r="K391" t="s">
        <v>6075</v>
      </c>
      <c r="L391" s="340" t="s">
        <v>7038</v>
      </c>
      <c r="M391" s="339">
        <v>42969.85</v>
      </c>
      <c r="N391" t="s">
        <v>16</v>
      </c>
      <c r="O391" t="s">
        <v>12</v>
      </c>
      <c r="P391" t="s">
        <v>13</v>
      </c>
      <c r="Q391" s="338">
        <v>47</v>
      </c>
    </row>
    <row r="392" spans="1:17" ht="15.75" x14ac:dyDescent="0.25">
      <c r="A392" s="342" t="s">
        <v>508</v>
      </c>
      <c r="B392" t="s">
        <v>7033</v>
      </c>
      <c r="C392">
        <v>22.99</v>
      </c>
      <c r="D392">
        <v>6.29</v>
      </c>
      <c r="E392" t="s">
        <v>2380</v>
      </c>
      <c r="F392" t="s">
        <v>2380</v>
      </c>
      <c r="G392" t="s">
        <v>2380</v>
      </c>
      <c r="H392" s="341">
        <v>1</v>
      </c>
      <c r="I392" t="s">
        <v>2381</v>
      </c>
      <c r="J392" t="s">
        <v>6083</v>
      </c>
      <c r="K392" t="s">
        <v>6077</v>
      </c>
      <c r="L392" s="340" t="s">
        <v>7032</v>
      </c>
      <c r="M392" s="339">
        <v>17560.38</v>
      </c>
      <c r="N392" t="s">
        <v>16</v>
      </c>
      <c r="O392" t="s">
        <v>16</v>
      </c>
      <c r="P392" t="s">
        <v>23</v>
      </c>
      <c r="Q392" s="338">
        <v>20</v>
      </c>
    </row>
    <row r="393" spans="1:17" ht="15.75" x14ac:dyDescent="0.25">
      <c r="A393" s="342" t="s">
        <v>504</v>
      </c>
      <c r="B393" t="s">
        <v>7026</v>
      </c>
      <c r="C393">
        <v>19.8</v>
      </c>
      <c r="D393">
        <v>4.82</v>
      </c>
      <c r="E393" t="s">
        <v>2380</v>
      </c>
      <c r="F393" t="s">
        <v>2380</v>
      </c>
      <c r="G393" t="s">
        <v>2380</v>
      </c>
      <c r="H393" s="341">
        <v>0</v>
      </c>
      <c r="I393" t="s">
        <v>2381</v>
      </c>
      <c r="J393" t="s">
        <v>6083</v>
      </c>
      <c r="K393" t="s">
        <v>6075</v>
      </c>
      <c r="L393" s="340" t="s">
        <v>7025</v>
      </c>
      <c r="M393" s="339">
        <v>17496.310000000001</v>
      </c>
      <c r="N393" t="s">
        <v>16</v>
      </c>
      <c r="O393" t="s">
        <v>11</v>
      </c>
      <c r="P393" t="s">
        <v>42</v>
      </c>
      <c r="Q393" s="338">
        <v>32</v>
      </c>
    </row>
    <row r="394" spans="1:17" ht="15.75" x14ac:dyDescent="0.25">
      <c r="A394" s="342" t="s">
        <v>486</v>
      </c>
      <c r="B394" t="s">
        <v>6995</v>
      </c>
      <c r="C394">
        <v>19.094999999999999</v>
      </c>
      <c r="D394">
        <v>6.19</v>
      </c>
      <c r="E394" t="s">
        <v>2380</v>
      </c>
      <c r="F394" t="s">
        <v>2380</v>
      </c>
      <c r="G394" t="s">
        <v>2380</v>
      </c>
      <c r="H394" s="341">
        <v>0</v>
      </c>
      <c r="I394" t="s">
        <v>2381</v>
      </c>
      <c r="J394" t="s">
        <v>6083</v>
      </c>
      <c r="K394" t="s">
        <v>6077</v>
      </c>
      <c r="L394" s="340" t="s">
        <v>6994</v>
      </c>
      <c r="M394" s="339">
        <v>16990.55</v>
      </c>
      <c r="N394" t="s">
        <v>11</v>
      </c>
      <c r="O394" t="s">
        <v>12</v>
      </c>
      <c r="P394" t="s">
        <v>23</v>
      </c>
      <c r="Q394" s="338">
        <v>42</v>
      </c>
    </row>
    <row r="395" spans="1:17" ht="15.75" x14ac:dyDescent="0.25">
      <c r="A395" s="342" t="s">
        <v>484</v>
      </c>
      <c r="B395" t="s">
        <v>6991</v>
      </c>
      <c r="C395">
        <v>21.754999999999999</v>
      </c>
      <c r="D395">
        <v>4.63</v>
      </c>
      <c r="E395" t="s">
        <v>2380</v>
      </c>
      <c r="F395" t="s">
        <v>2380</v>
      </c>
      <c r="G395" t="s">
        <v>2382</v>
      </c>
      <c r="H395" s="341">
        <v>1</v>
      </c>
      <c r="I395" t="s">
        <v>2381</v>
      </c>
      <c r="J395" t="s">
        <v>6083</v>
      </c>
      <c r="K395" t="s">
        <v>6075</v>
      </c>
      <c r="L395" s="340" t="s">
        <v>6990</v>
      </c>
      <c r="M395" s="339">
        <v>16903.5</v>
      </c>
      <c r="N395" t="s">
        <v>11</v>
      </c>
      <c r="O395" t="s">
        <v>12</v>
      </c>
      <c r="P395" t="s">
        <v>23</v>
      </c>
      <c r="Q395" s="338">
        <v>54</v>
      </c>
    </row>
    <row r="396" spans="1:17" ht="15.75" x14ac:dyDescent="0.25">
      <c r="A396" s="342" t="s">
        <v>478</v>
      </c>
      <c r="B396" t="s">
        <v>6980</v>
      </c>
      <c r="C396">
        <v>24.75</v>
      </c>
      <c r="D396">
        <v>4.3600000000000003</v>
      </c>
      <c r="E396" t="s">
        <v>2381</v>
      </c>
      <c r="F396" t="s">
        <v>2380</v>
      </c>
      <c r="G396" t="s">
        <v>2380</v>
      </c>
      <c r="H396" s="341">
        <v>1</v>
      </c>
      <c r="I396" t="s">
        <v>2381</v>
      </c>
      <c r="J396" t="s">
        <v>6083</v>
      </c>
      <c r="K396" t="s">
        <v>6075</v>
      </c>
      <c r="L396" s="340" t="s">
        <v>6979</v>
      </c>
      <c r="M396" s="339">
        <v>16776.3</v>
      </c>
      <c r="N396" t="s">
        <v>11</v>
      </c>
      <c r="O396" t="s">
        <v>11</v>
      </c>
      <c r="P396" t="s">
        <v>247</v>
      </c>
      <c r="Q396" s="338">
        <v>33</v>
      </c>
    </row>
    <row r="397" spans="1:17" ht="15.75" x14ac:dyDescent="0.25">
      <c r="A397" s="342" t="s">
        <v>473</v>
      </c>
      <c r="B397" t="s">
        <v>6971</v>
      </c>
      <c r="C397">
        <v>20.045000000000002</v>
      </c>
      <c r="D397">
        <v>4.7699999999999996</v>
      </c>
      <c r="E397" t="s">
        <v>2381</v>
      </c>
      <c r="F397" t="s">
        <v>2380</v>
      </c>
      <c r="G397" t="s">
        <v>2380</v>
      </c>
      <c r="H397" s="341">
        <v>1</v>
      </c>
      <c r="I397" t="s">
        <v>2381</v>
      </c>
      <c r="J397" t="s">
        <v>6083</v>
      </c>
      <c r="K397" t="s">
        <v>6075</v>
      </c>
      <c r="L397" s="340" t="s">
        <v>6970</v>
      </c>
      <c r="M397" s="339">
        <v>16600.16</v>
      </c>
      <c r="N397" t="s">
        <v>11</v>
      </c>
      <c r="O397" t="s">
        <v>11</v>
      </c>
      <c r="P397" t="s">
        <v>42</v>
      </c>
      <c r="Q397" s="338">
        <v>52</v>
      </c>
    </row>
    <row r="398" spans="1:17" ht="15.75" x14ac:dyDescent="0.25">
      <c r="A398" s="342" t="s">
        <v>462</v>
      </c>
      <c r="B398" t="s">
        <v>6954</v>
      </c>
      <c r="C398">
        <v>22.895</v>
      </c>
      <c r="D398">
        <v>4.0599999999999996</v>
      </c>
      <c r="E398" t="s">
        <v>2380</v>
      </c>
      <c r="F398" t="s">
        <v>2380</v>
      </c>
      <c r="G398" t="s">
        <v>2382</v>
      </c>
      <c r="H398" s="341">
        <v>1</v>
      </c>
      <c r="I398" t="s">
        <v>2381</v>
      </c>
      <c r="J398" t="s">
        <v>6083</v>
      </c>
      <c r="K398" t="s">
        <v>6075</v>
      </c>
      <c r="L398" s="340" t="s">
        <v>6953</v>
      </c>
      <c r="M398" s="339">
        <v>16297.85</v>
      </c>
      <c r="N398" t="s">
        <v>11</v>
      </c>
      <c r="O398" t="s">
        <v>12</v>
      </c>
      <c r="P398" t="s">
        <v>42</v>
      </c>
      <c r="Q398" s="338">
        <v>19</v>
      </c>
    </row>
    <row r="399" spans="1:17" ht="15.75" x14ac:dyDescent="0.25">
      <c r="A399" s="342" t="s">
        <v>460</v>
      </c>
      <c r="B399" t="s">
        <v>6950</v>
      </c>
      <c r="C399">
        <v>21.85</v>
      </c>
      <c r="D399">
        <v>5.52</v>
      </c>
      <c r="E399" t="s">
        <v>2380</v>
      </c>
      <c r="F399" t="s">
        <v>2380</v>
      </c>
      <c r="G399" t="s">
        <v>2382</v>
      </c>
      <c r="H399" s="341">
        <v>1</v>
      </c>
      <c r="I399" t="s">
        <v>2381</v>
      </c>
      <c r="J399" t="s">
        <v>6083</v>
      </c>
      <c r="K399" t="s">
        <v>6075</v>
      </c>
      <c r="L399" s="340" t="s">
        <v>6949</v>
      </c>
      <c r="M399" s="339">
        <v>16232.85</v>
      </c>
      <c r="N399" t="s">
        <v>11</v>
      </c>
      <c r="O399" t="s">
        <v>16</v>
      </c>
      <c r="P399" t="s">
        <v>42</v>
      </c>
      <c r="Q399" s="338">
        <v>20</v>
      </c>
    </row>
    <row r="400" spans="1:17" ht="15.75" x14ac:dyDescent="0.25">
      <c r="A400" s="342" t="s">
        <v>448</v>
      </c>
      <c r="B400" t="s">
        <v>6929</v>
      </c>
      <c r="C400">
        <v>19.3</v>
      </c>
      <c r="D400">
        <v>4.46</v>
      </c>
      <c r="E400" t="s">
        <v>2380</v>
      </c>
      <c r="F400" t="s">
        <v>2380</v>
      </c>
      <c r="G400" t="s">
        <v>2380</v>
      </c>
      <c r="H400" s="341">
        <v>1</v>
      </c>
      <c r="I400" t="s">
        <v>2381</v>
      </c>
      <c r="J400" t="s">
        <v>6083</v>
      </c>
      <c r="K400" t="s">
        <v>6075</v>
      </c>
      <c r="L400" s="340" t="s">
        <v>6928</v>
      </c>
      <c r="M400" s="339">
        <v>16062.89</v>
      </c>
      <c r="N400" t="s">
        <v>11</v>
      </c>
      <c r="O400" t="s">
        <v>11</v>
      </c>
      <c r="P400" t="s">
        <v>535</v>
      </c>
      <c r="Q400" s="338">
        <v>44</v>
      </c>
    </row>
    <row r="401" spans="1:17" ht="15.75" x14ac:dyDescent="0.25">
      <c r="A401" s="342" t="s">
        <v>447</v>
      </c>
      <c r="B401" t="s">
        <v>6927</v>
      </c>
      <c r="C401">
        <v>24.13</v>
      </c>
      <c r="D401">
        <v>5.29</v>
      </c>
      <c r="E401" t="s">
        <v>2381</v>
      </c>
      <c r="F401" t="s">
        <v>2380</v>
      </c>
      <c r="G401" t="s">
        <v>2382</v>
      </c>
      <c r="H401" s="341">
        <v>1</v>
      </c>
      <c r="I401" t="s">
        <v>2381</v>
      </c>
      <c r="J401" t="s">
        <v>6083</v>
      </c>
      <c r="K401" t="s">
        <v>6075</v>
      </c>
      <c r="L401" s="340" t="s">
        <v>6926</v>
      </c>
      <c r="M401" s="339">
        <v>16059.06</v>
      </c>
      <c r="N401" t="s">
        <v>11</v>
      </c>
      <c r="O401" t="s">
        <v>12</v>
      </c>
      <c r="P401" t="s">
        <v>23</v>
      </c>
      <c r="Q401" s="338">
        <v>34</v>
      </c>
    </row>
    <row r="402" spans="1:17" ht="15.75" x14ac:dyDescent="0.25">
      <c r="A402" s="342" t="s">
        <v>428</v>
      </c>
      <c r="B402" t="s">
        <v>6897</v>
      </c>
      <c r="C402">
        <v>21.85</v>
      </c>
      <c r="D402">
        <v>5.56</v>
      </c>
      <c r="E402" t="s">
        <v>2381</v>
      </c>
      <c r="F402" t="s">
        <v>2380</v>
      </c>
      <c r="G402" t="s">
        <v>2380</v>
      </c>
      <c r="H402" s="341">
        <v>0</v>
      </c>
      <c r="I402" t="s">
        <v>2381</v>
      </c>
      <c r="J402" t="s">
        <v>6083</v>
      </c>
      <c r="K402" t="s">
        <v>6075</v>
      </c>
      <c r="L402" s="340" t="s">
        <v>6896</v>
      </c>
      <c r="M402" s="339">
        <v>15518.18</v>
      </c>
      <c r="N402" t="s">
        <v>11</v>
      </c>
      <c r="O402" t="s">
        <v>12</v>
      </c>
      <c r="P402" t="s">
        <v>164</v>
      </c>
      <c r="Q402" s="338">
        <v>18</v>
      </c>
    </row>
    <row r="403" spans="1:17" ht="15.75" x14ac:dyDescent="0.25">
      <c r="A403" s="342" t="s">
        <v>395</v>
      </c>
      <c r="B403" t="s">
        <v>6837</v>
      </c>
      <c r="C403">
        <v>22.42</v>
      </c>
      <c r="D403">
        <v>6.74</v>
      </c>
      <c r="E403" t="s">
        <v>2380</v>
      </c>
      <c r="F403" t="s">
        <v>2380</v>
      </c>
      <c r="G403" t="s">
        <v>2380</v>
      </c>
      <c r="H403" s="341">
        <v>0</v>
      </c>
      <c r="I403" t="s">
        <v>2381</v>
      </c>
      <c r="J403" t="s">
        <v>6083</v>
      </c>
      <c r="K403" t="s">
        <v>6079</v>
      </c>
      <c r="L403" s="340" t="s">
        <v>6836</v>
      </c>
      <c r="M403" s="339">
        <v>14901.52</v>
      </c>
      <c r="N403" t="s">
        <v>11</v>
      </c>
      <c r="O403" t="s">
        <v>11</v>
      </c>
      <c r="P403" t="s">
        <v>247</v>
      </c>
      <c r="Q403" s="338">
        <v>64</v>
      </c>
    </row>
    <row r="404" spans="1:17" ht="15.75" x14ac:dyDescent="0.25">
      <c r="A404" s="342" t="s">
        <v>383</v>
      </c>
      <c r="B404" t="s">
        <v>6270</v>
      </c>
      <c r="C404">
        <v>20.52</v>
      </c>
      <c r="D404">
        <v>5.45</v>
      </c>
      <c r="E404" t="s">
        <v>2380</v>
      </c>
      <c r="F404" t="s">
        <v>2380</v>
      </c>
      <c r="G404" t="s">
        <v>2380</v>
      </c>
      <c r="H404" s="341">
        <v>1</v>
      </c>
      <c r="I404" t="s">
        <v>2381</v>
      </c>
      <c r="J404" t="s">
        <v>6083</v>
      </c>
      <c r="K404" t="s">
        <v>6075</v>
      </c>
      <c r="L404" s="340" t="s">
        <v>6814</v>
      </c>
      <c r="M404" s="339">
        <v>14657.2</v>
      </c>
      <c r="N404" t="s">
        <v>11</v>
      </c>
      <c r="O404" t="s">
        <v>16</v>
      </c>
      <c r="P404" t="s">
        <v>23</v>
      </c>
      <c r="Q404" s="338">
        <v>41</v>
      </c>
    </row>
    <row r="405" spans="1:17" ht="15.75" x14ac:dyDescent="0.25">
      <c r="A405" s="342" t="s">
        <v>375</v>
      </c>
      <c r="B405" t="s">
        <v>6803</v>
      </c>
      <c r="C405">
        <v>23.085000000000001</v>
      </c>
      <c r="D405">
        <v>4.2699999999999996</v>
      </c>
      <c r="E405" t="s">
        <v>2381</v>
      </c>
      <c r="F405" t="s">
        <v>2380</v>
      </c>
      <c r="G405" t="s">
        <v>2380</v>
      </c>
      <c r="H405" s="341">
        <v>2</v>
      </c>
      <c r="I405" t="s">
        <v>2380</v>
      </c>
      <c r="J405" t="s">
        <v>6083</v>
      </c>
      <c r="K405" t="s">
        <v>6075</v>
      </c>
      <c r="L405" s="340" t="s">
        <v>6802</v>
      </c>
      <c r="M405" s="339">
        <v>14571.89</v>
      </c>
      <c r="N405" t="s">
        <v>11</v>
      </c>
      <c r="O405" t="s">
        <v>16</v>
      </c>
      <c r="P405" t="s">
        <v>247</v>
      </c>
      <c r="Q405" s="338">
        <v>24</v>
      </c>
    </row>
    <row r="406" spans="1:17" ht="15.75" x14ac:dyDescent="0.25">
      <c r="A406" s="342" t="s">
        <v>374</v>
      </c>
      <c r="B406" t="s">
        <v>6801</v>
      </c>
      <c r="C406">
        <v>21.66</v>
      </c>
      <c r="D406">
        <v>5.2</v>
      </c>
      <c r="E406" t="s">
        <v>2381</v>
      </c>
      <c r="F406" t="s">
        <v>2380</v>
      </c>
      <c r="G406" t="s">
        <v>2380</v>
      </c>
      <c r="H406" s="341">
        <v>2</v>
      </c>
      <c r="I406" t="s">
        <v>2380</v>
      </c>
      <c r="J406" t="s">
        <v>6083</v>
      </c>
      <c r="K406" t="s">
        <v>6075</v>
      </c>
      <c r="L406" s="340" t="s">
        <v>6800</v>
      </c>
      <c r="M406" s="339">
        <v>14547.26</v>
      </c>
      <c r="N406" t="s">
        <v>11</v>
      </c>
      <c r="O406" t="s">
        <v>12</v>
      </c>
      <c r="P406" t="s">
        <v>42</v>
      </c>
      <c r="Q406" s="338">
        <v>33</v>
      </c>
    </row>
    <row r="407" spans="1:17" ht="15.75" x14ac:dyDescent="0.25">
      <c r="A407" s="342" t="s">
        <v>371</v>
      </c>
      <c r="B407" t="s">
        <v>6795</v>
      </c>
      <c r="C407">
        <v>23.18</v>
      </c>
      <c r="D407">
        <v>6.13</v>
      </c>
      <c r="E407" t="s">
        <v>2380</v>
      </c>
      <c r="F407" t="s">
        <v>2380</v>
      </c>
      <c r="G407" t="s">
        <v>2380</v>
      </c>
      <c r="H407" s="341">
        <v>0</v>
      </c>
      <c r="I407" t="s">
        <v>2380</v>
      </c>
      <c r="J407" t="s">
        <v>6083</v>
      </c>
      <c r="K407" t="s">
        <v>6077</v>
      </c>
      <c r="L407" s="340" t="s">
        <v>6794</v>
      </c>
      <c r="M407" s="339">
        <v>14474.68</v>
      </c>
      <c r="N407" t="s">
        <v>11</v>
      </c>
      <c r="O407" t="s">
        <v>11</v>
      </c>
      <c r="P407" t="s">
        <v>13</v>
      </c>
      <c r="Q407" s="338">
        <v>63</v>
      </c>
    </row>
    <row r="408" spans="1:17" ht="15.75" x14ac:dyDescent="0.25">
      <c r="A408" s="342" t="s">
        <v>361</v>
      </c>
      <c r="B408" t="s">
        <v>6776</v>
      </c>
      <c r="C408">
        <v>21.66</v>
      </c>
      <c r="D408">
        <v>4.1399999999999997</v>
      </c>
      <c r="E408" t="s">
        <v>2381</v>
      </c>
      <c r="F408" t="s">
        <v>2380</v>
      </c>
      <c r="G408" t="s">
        <v>2380</v>
      </c>
      <c r="H408" s="341">
        <v>2</v>
      </c>
      <c r="I408" t="s">
        <v>2380</v>
      </c>
      <c r="J408" t="s">
        <v>6083</v>
      </c>
      <c r="K408" t="s">
        <v>6075</v>
      </c>
      <c r="L408" s="340" t="s">
        <v>6775</v>
      </c>
      <c r="M408" s="339">
        <v>14410.93</v>
      </c>
      <c r="N408" t="s">
        <v>11</v>
      </c>
      <c r="O408" t="s">
        <v>11</v>
      </c>
      <c r="P408" t="s">
        <v>168</v>
      </c>
      <c r="Q408" s="338">
        <v>64</v>
      </c>
    </row>
    <row r="409" spans="1:17" ht="15.75" x14ac:dyDescent="0.25">
      <c r="A409" s="342" t="s">
        <v>355</v>
      </c>
      <c r="B409" t="s">
        <v>6766</v>
      </c>
      <c r="C409">
        <v>21.66</v>
      </c>
      <c r="D409">
        <v>4.37</v>
      </c>
      <c r="E409" t="s">
        <v>2380</v>
      </c>
      <c r="F409" t="s">
        <v>2381</v>
      </c>
      <c r="G409" t="s">
        <v>2380</v>
      </c>
      <c r="H409" s="341">
        <v>1</v>
      </c>
      <c r="I409" t="s">
        <v>2381</v>
      </c>
      <c r="J409" t="s">
        <v>6083</v>
      </c>
      <c r="K409" t="s">
        <v>6075</v>
      </c>
      <c r="L409" s="340" t="s">
        <v>6765</v>
      </c>
      <c r="M409" s="339">
        <v>41999.519999999997</v>
      </c>
      <c r="N409" t="s">
        <v>16</v>
      </c>
      <c r="O409" t="s">
        <v>12</v>
      </c>
      <c r="P409" t="s">
        <v>13</v>
      </c>
      <c r="Q409" s="338">
        <v>54</v>
      </c>
    </row>
    <row r="410" spans="1:17" ht="15.75" x14ac:dyDescent="0.25">
      <c r="A410" s="342" t="s">
        <v>323</v>
      </c>
      <c r="B410" t="s">
        <v>6706</v>
      </c>
      <c r="C410">
        <v>21.7</v>
      </c>
      <c r="D410">
        <v>4.9000000000000004</v>
      </c>
      <c r="E410" t="s">
        <v>2380</v>
      </c>
      <c r="F410" t="s">
        <v>2380</v>
      </c>
      <c r="G410" t="s">
        <v>2382</v>
      </c>
      <c r="H410" s="341">
        <v>1</v>
      </c>
      <c r="I410" t="s">
        <v>2381</v>
      </c>
      <c r="J410" t="s">
        <v>6083</v>
      </c>
      <c r="K410" t="s">
        <v>6075</v>
      </c>
      <c r="L410" s="340" t="s">
        <v>6705</v>
      </c>
      <c r="M410" s="339">
        <v>13919.82</v>
      </c>
      <c r="N410" t="s">
        <v>11</v>
      </c>
      <c r="O410" t="s">
        <v>11</v>
      </c>
      <c r="P410" t="s">
        <v>13</v>
      </c>
      <c r="Q410" s="338">
        <v>60</v>
      </c>
    </row>
    <row r="411" spans="1:17" ht="15.75" x14ac:dyDescent="0.25">
      <c r="A411" s="342" t="s">
        <v>316</v>
      </c>
      <c r="B411" t="s">
        <v>6693</v>
      </c>
      <c r="C411">
        <v>21.565000000000001</v>
      </c>
      <c r="D411">
        <v>4.95</v>
      </c>
      <c r="E411" t="s">
        <v>2380</v>
      </c>
      <c r="F411" t="s">
        <v>2381</v>
      </c>
      <c r="G411" t="s">
        <v>2380</v>
      </c>
      <c r="H411" s="341">
        <v>1</v>
      </c>
      <c r="I411" t="s">
        <v>2381</v>
      </c>
      <c r="J411" t="s">
        <v>6083</v>
      </c>
      <c r="K411" t="s">
        <v>6075</v>
      </c>
      <c r="L411" s="340" t="s">
        <v>6692</v>
      </c>
      <c r="M411" s="339">
        <v>13844.8</v>
      </c>
      <c r="N411" t="s">
        <v>11</v>
      </c>
      <c r="O411" t="s">
        <v>11</v>
      </c>
      <c r="P411" t="s">
        <v>23</v>
      </c>
      <c r="Q411" s="338">
        <v>62</v>
      </c>
    </row>
    <row r="412" spans="1:17" ht="15.75" x14ac:dyDescent="0.25">
      <c r="A412" s="342" t="s">
        <v>313</v>
      </c>
      <c r="B412" t="s">
        <v>6553</v>
      </c>
      <c r="C412">
        <v>21.754999999999999</v>
      </c>
      <c r="D412">
        <v>7.79</v>
      </c>
      <c r="E412" t="s">
        <v>2381</v>
      </c>
      <c r="F412" t="s">
        <v>2380</v>
      </c>
      <c r="G412" t="s">
        <v>2380</v>
      </c>
      <c r="H412" s="341">
        <v>0</v>
      </c>
      <c r="I412" t="s">
        <v>2380</v>
      </c>
      <c r="J412" t="s">
        <v>6083</v>
      </c>
      <c r="K412" t="s">
        <v>6079</v>
      </c>
      <c r="L412" s="340" t="s">
        <v>6687</v>
      </c>
      <c r="M412" s="339">
        <v>13822.8</v>
      </c>
      <c r="N412" t="s">
        <v>12</v>
      </c>
      <c r="O412" t="s">
        <v>12</v>
      </c>
      <c r="P412" t="s">
        <v>42</v>
      </c>
      <c r="Q412" s="338">
        <v>64</v>
      </c>
    </row>
    <row r="413" spans="1:17" ht="15.75" x14ac:dyDescent="0.25">
      <c r="A413" s="342" t="s">
        <v>305</v>
      </c>
      <c r="B413" t="s">
        <v>6673</v>
      </c>
      <c r="C413">
        <v>22.04</v>
      </c>
      <c r="D413">
        <v>10.9</v>
      </c>
      <c r="E413" t="s">
        <v>2381</v>
      </c>
      <c r="F413" t="s">
        <v>2380</v>
      </c>
      <c r="G413" t="s">
        <v>2380</v>
      </c>
      <c r="H413" s="341">
        <v>2</v>
      </c>
      <c r="I413" t="s">
        <v>2380</v>
      </c>
      <c r="J413" t="s">
        <v>6083</v>
      </c>
      <c r="K413" t="s">
        <v>6079</v>
      </c>
      <c r="L413" s="340" t="s">
        <v>6672</v>
      </c>
      <c r="M413" s="339">
        <v>13725.47</v>
      </c>
      <c r="N413" t="s">
        <v>12</v>
      </c>
      <c r="O413" t="s">
        <v>11</v>
      </c>
      <c r="P413" t="s">
        <v>247</v>
      </c>
      <c r="Q413" s="338">
        <v>41</v>
      </c>
    </row>
    <row r="414" spans="1:17" ht="15.75" x14ac:dyDescent="0.25">
      <c r="A414" s="342" t="s">
        <v>284</v>
      </c>
      <c r="B414" t="s">
        <v>6171</v>
      </c>
      <c r="C414">
        <v>21.09</v>
      </c>
      <c r="D414">
        <v>9.2200000000000006</v>
      </c>
      <c r="E414" t="s">
        <v>2381</v>
      </c>
      <c r="F414" t="s">
        <v>2380</v>
      </c>
      <c r="G414" t="s">
        <v>2380</v>
      </c>
      <c r="H414" s="341">
        <v>2</v>
      </c>
      <c r="I414" t="s">
        <v>2380</v>
      </c>
      <c r="J414" t="s">
        <v>6083</v>
      </c>
      <c r="K414" t="s">
        <v>6079</v>
      </c>
      <c r="L414" s="340" t="s">
        <v>6634</v>
      </c>
      <c r="M414" s="339">
        <v>13462.52</v>
      </c>
      <c r="N414" t="s">
        <v>12</v>
      </c>
      <c r="O414" t="s">
        <v>11</v>
      </c>
      <c r="P414" t="s">
        <v>42</v>
      </c>
      <c r="Q414" s="338">
        <v>62</v>
      </c>
    </row>
    <row r="415" spans="1:17" ht="15.75" x14ac:dyDescent="0.25">
      <c r="A415" s="342" t="s">
        <v>261</v>
      </c>
      <c r="B415" t="s">
        <v>6594</v>
      </c>
      <c r="C415">
        <v>23.655000000000001</v>
      </c>
      <c r="D415">
        <v>8.48</v>
      </c>
      <c r="E415" t="s">
        <v>2381</v>
      </c>
      <c r="F415" t="s">
        <v>2380</v>
      </c>
      <c r="G415" t="s">
        <v>2380</v>
      </c>
      <c r="H415" s="341">
        <v>2</v>
      </c>
      <c r="I415" t="s">
        <v>2380</v>
      </c>
      <c r="J415" t="s">
        <v>6083</v>
      </c>
      <c r="K415" t="s">
        <v>6079</v>
      </c>
      <c r="L415" s="340" t="s">
        <v>6593</v>
      </c>
      <c r="M415" s="339">
        <v>13224.69</v>
      </c>
      <c r="N415" t="s">
        <v>12</v>
      </c>
      <c r="O415" t="s">
        <v>11</v>
      </c>
      <c r="P415" t="s">
        <v>42</v>
      </c>
      <c r="Q415" s="338">
        <v>60</v>
      </c>
    </row>
    <row r="416" spans="1:17" ht="15.75" x14ac:dyDescent="0.25">
      <c r="A416" s="342" t="s">
        <v>257</v>
      </c>
      <c r="B416" t="s">
        <v>6586</v>
      </c>
      <c r="C416">
        <v>24.32</v>
      </c>
      <c r="D416">
        <v>10.220000000000001</v>
      </c>
      <c r="E416" t="s">
        <v>2380</v>
      </c>
      <c r="F416" t="s">
        <v>2380</v>
      </c>
      <c r="G416" t="s">
        <v>2380</v>
      </c>
      <c r="H416" s="341">
        <v>0</v>
      </c>
      <c r="I416" t="s">
        <v>2380</v>
      </c>
      <c r="J416" t="s">
        <v>6083</v>
      </c>
      <c r="K416" t="s">
        <v>6079</v>
      </c>
      <c r="L416" s="340" t="s">
        <v>6585</v>
      </c>
      <c r="M416" s="339">
        <v>13204.29</v>
      </c>
      <c r="N416" t="s">
        <v>12</v>
      </c>
      <c r="O416" t="s">
        <v>16</v>
      </c>
      <c r="P416" t="s">
        <v>247</v>
      </c>
      <c r="Q416" s="338">
        <v>60</v>
      </c>
    </row>
    <row r="417" spans="1:17" ht="15.75" x14ac:dyDescent="0.25">
      <c r="A417" s="342" t="s">
        <v>243</v>
      </c>
      <c r="B417" t="s">
        <v>6565</v>
      </c>
      <c r="C417">
        <v>24.035</v>
      </c>
      <c r="D417">
        <v>11.71</v>
      </c>
      <c r="E417" t="s">
        <v>2380</v>
      </c>
      <c r="F417" t="s">
        <v>2380</v>
      </c>
      <c r="G417" t="s">
        <v>2380</v>
      </c>
      <c r="H417" s="341">
        <v>0</v>
      </c>
      <c r="I417" t="s">
        <v>2380</v>
      </c>
      <c r="J417" t="s">
        <v>6083</v>
      </c>
      <c r="K417" t="s">
        <v>6079</v>
      </c>
      <c r="L417" s="340" t="s">
        <v>6564</v>
      </c>
      <c r="M417" s="339">
        <v>13051.22</v>
      </c>
      <c r="N417" t="s">
        <v>12</v>
      </c>
      <c r="O417" t="s">
        <v>16</v>
      </c>
      <c r="P417" t="s">
        <v>535</v>
      </c>
      <c r="Q417" s="338">
        <v>37</v>
      </c>
    </row>
    <row r="418" spans="1:17" ht="15.75" x14ac:dyDescent="0.25">
      <c r="A418" s="342" t="s">
        <v>233</v>
      </c>
      <c r="B418" t="s">
        <v>6546</v>
      </c>
      <c r="C418">
        <v>21.4</v>
      </c>
      <c r="D418">
        <v>9.0299999999999994</v>
      </c>
      <c r="E418" t="s">
        <v>2380</v>
      </c>
      <c r="F418" t="s">
        <v>2380</v>
      </c>
      <c r="G418" t="s">
        <v>2380</v>
      </c>
      <c r="H418" s="341">
        <v>0</v>
      </c>
      <c r="I418" t="s">
        <v>2380</v>
      </c>
      <c r="J418" t="s">
        <v>6083</v>
      </c>
      <c r="K418" t="s">
        <v>6079</v>
      </c>
      <c r="L418" s="340" t="s">
        <v>6545</v>
      </c>
      <c r="M418" s="339">
        <v>13008.07</v>
      </c>
      <c r="N418" t="s">
        <v>12</v>
      </c>
      <c r="O418" t="s">
        <v>12</v>
      </c>
      <c r="P418" t="s">
        <v>23</v>
      </c>
      <c r="Q418" s="338">
        <v>53</v>
      </c>
    </row>
    <row r="419" spans="1:17" ht="15.75" x14ac:dyDescent="0.25">
      <c r="A419" s="342" t="s">
        <v>197</v>
      </c>
      <c r="B419" t="s">
        <v>6478</v>
      </c>
      <c r="C419">
        <v>24.53</v>
      </c>
      <c r="D419">
        <v>9.0500000000000007</v>
      </c>
      <c r="E419" t="s">
        <v>2380</v>
      </c>
      <c r="F419" t="s">
        <v>2380</v>
      </c>
      <c r="G419" t="s">
        <v>2380</v>
      </c>
      <c r="H419" s="341">
        <v>0</v>
      </c>
      <c r="I419" t="s">
        <v>2380</v>
      </c>
      <c r="J419" t="s">
        <v>6083</v>
      </c>
      <c r="K419" t="s">
        <v>6079</v>
      </c>
      <c r="L419" s="340" t="s">
        <v>6477</v>
      </c>
      <c r="M419" s="339">
        <v>12697.48</v>
      </c>
      <c r="N419" t="s">
        <v>12</v>
      </c>
      <c r="O419" t="s">
        <v>12</v>
      </c>
      <c r="P419" t="s">
        <v>300</v>
      </c>
      <c r="Q419" s="338">
        <v>48</v>
      </c>
    </row>
    <row r="420" spans="1:17" ht="15.75" x14ac:dyDescent="0.25">
      <c r="A420" s="342" t="s">
        <v>186</v>
      </c>
      <c r="B420" t="s">
        <v>6456</v>
      </c>
      <c r="C420">
        <v>24.32</v>
      </c>
      <c r="D420">
        <v>7.48</v>
      </c>
      <c r="E420" t="s">
        <v>2380</v>
      </c>
      <c r="F420" t="s">
        <v>2380</v>
      </c>
      <c r="G420" t="s">
        <v>2380</v>
      </c>
      <c r="H420" s="341">
        <v>0</v>
      </c>
      <c r="I420" t="s">
        <v>2380</v>
      </c>
      <c r="J420" t="s">
        <v>6083</v>
      </c>
      <c r="K420" t="s">
        <v>6079</v>
      </c>
      <c r="L420" s="340" t="s">
        <v>6455</v>
      </c>
      <c r="M420" s="339">
        <v>12622.18</v>
      </c>
      <c r="N420" t="s">
        <v>12</v>
      </c>
      <c r="O420" t="s">
        <v>16</v>
      </c>
      <c r="P420" t="s">
        <v>23</v>
      </c>
      <c r="Q420" s="338">
        <v>59</v>
      </c>
    </row>
    <row r="421" spans="1:17" ht="15.75" x14ac:dyDescent="0.25">
      <c r="A421" s="342" t="s">
        <v>182</v>
      </c>
      <c r="B421" t="s">
        <v>6449</v>
      </c>
      <c r="C421">
        <v>24.605</v>
      </c>
      <c r="D421">
        <v>7.48</v>
      </c>
      <c r="E421" t="s">
        <v>2380</v>
      </c>
      <c r="F421" t="s">
        <v>2380</v>
      </c>
      <c r="G421" t="s">
        <v>2380</v>
      </c>
      <c r="H421" s="341">
        <v>0</v>
      </c>
      <c r="I421" t="s">
        <v>2380</v>
      </c>
      <c r="J421" t="s">
        <v>6083</v>
      </c>
      <c r="K421" t="s">
        <v>6079</v>
      </c>
      <c r="L421" s="340" t="s">
        <v>6448</v>
      </c>
      <c r="M421" s="339">
        <v>12592.53</v>
      </c>
      <c r="N421" t="s">
        <v>12</v>
      </c>
      <c r="O421" t="s">
        <v>11</v>
      </c>
      <c r="P421" t="s">
        <v>13</v>
      </c>
      <c r="Q421" s="338">
        <v>52</v>
      </c>
    </row>
    <row r="422" spans="1:17" ht="15.75" x14ac:dyDescent="0.25">
      <c r="A422" s="342" t="s">
        <v>180</v>
      </c>
      <c r="B422" t="s">
        <v>6445</v>
      </c>
      <c r="C422">
        <v>21.47</v>
      </c>
      <c r="D422">
        <v>7.82</v>
      </c>
      <c r="E422" t="s">
        <v>2380</v>
      </c>
      <c r="F422" t="s">
        <v>2380</v>
      </c>
      <c r="G422" t="s">
        <v>2380</v>
      </c>
      <c r="H422" s="341">
        <v>0</v>
      </c>
      <c r="I422" t="s">
        <v>2380</v>
      </c>
      <c r="J422" t="s">
        <v>6083</v>
      </c>
      <c r="K422" t="s">
        <v>6079</v>
      </c>
      <c r="L422" s="340" t="s">
        <v>6443</v>
      </c>
      <c r="M422" s="339">
        <v>12574.05</v>
      </c>
      <c r="N422" t="s">
        <v>12</v>
      </c>
      <c r="O422" t="s">
        <v>16</v>
      </c>
      <c r="P422" t="s">
        <v>42</v>
      </c>
      <c r="Q422" s="338">
        <v>61</v>
      </c>
    </row>
    <row r="423" spans="1:17" ht="15.75" x14ac:dyDescent="0.25">
      <c r="A423" s="342" t="s">
        <v>167</v>
      </c>
      <c r="B423" t="s">
        <v>6425</v>
      </c>
      <c r="C423">
        <v>24.7</v>
      </c>
      <c r="D423">
        <v>10.7</v>
      </c>
      <c r="E423" t="s">
        <v>2381</v>
      </c>
      <c r="F423" t="s">
        <v>2380</v>
      </c>
      <c r="G423" t="s">
        <v>2382</v>
      </c>
      <c r="H423" s="341">
        <v>1</v>
      </c>
      <c r="I423" t="s">
        <v>2380</v>
      </c>
      <c r="J423" t="s">
        <v>6083</v>
      </c>
      <c r="K423" t="s">
        <v>6079</v>
      </c>
      <c r="L423" s="340" t="s">
        <v>6424</v>
      </c>
      <c r="M423" s="339">
        <v>12408.29</v>
      </c>
      <c r="N423" t="s">
        <v>12</v>
      </c>
      <c r="O423" t="s">
        <v>16</v>
      </c>
      <c r="P423" t="s">
        <v>632</v>
      </c>
      <c r="Q423" s="338">
        <v>43</v>
      </c>
    </row>
    <row r="424" spans="1:17" ht="15.75" x14ac:dyDescent="0.25">
      <c r="A424" s="342" t="s">
        <v>135</v>
      </c>
      <c r="B424" t="s">
        <v>6369</v>
      </c>
      <c r="C424">
        <v>23</v>
      </c>
      <c r="D424">
        <v>9.8800000000000008</v>
      </c>
      <c r="E424" t="s">
        <v>2380</v>
      </c>
      <c r="F424" t="s">
        <v>2380</v>
      </c>
      <c r="G424" t="s">
        <v>2380</v>
      </c>
      <c r="H424" s="341">
        <v>0</v>
      </c>
      <c r="I424" t="s">
        <v>2380</v>
      </c>
      <c r="J424" t="s">
        <v>6083</v>
      </c>
      <c r="K424" t="s">
        <v>6079</v>
      </c>
      <c r="L424" s="340" t="s">
        <v>6368</v>
      </c>
      <c r="M424" s="339">
        <v>12146.97</v>
      </c>
      <c r="N424" t="s">
        <v>12</v>
      </c>
      <c r="O424" t="s">
        <v>12</v>
      </c>
      <c r="P424" t="s">
        <v>42</v>
      </c>
      <c r="Q424" s="338">
        <v>60</v>
      </c>
    </row>
    <row r="425" spans="1:17" ht="15.75" x14ac:dyDescent="0.25">
      <c r="A425" s="342" t="s">
        <v>128</v>
      </c>
      <c r="B425" t="s">
        <v>6355</v>
      </c>
      <c r="C425">
        <v>20.100000000000001</v>
      </c>
      <c r="D425">
        <v>10.52</v>
      </c>
      <c r="E425" t="s">
        <v>2380</v>
      </c>
      <c r="F425" t="s">
        <v>2380</v>
      </c>
      <c r="G425" t="s">
        <v>2380</v>
      </c>
      <c r="H425" s="341">
        <v>0</v>
      </c>
      <c r="I425" t="s">
        <v>2380</v>
      </c>
      <c r="J425" t="s">
        <v>6083</v>
      </c>
      <c r="K425" t="s">
        <v>6079</v>
      </c>
      <c r="L425" s="340" t="s">
        <v>6354</v>
      </c>
      <c r="M425" s="339">
        <v>12096.65</v>
      </c>
      <c r="N425" t="s">
        <v>12</v>
      </c>
      <c r="O425" t="s">
        <v>16</v>
      </c>
      <c r="P425" t="s">
        <v>247</v>
      </c>
      <c r="Q425" s="338">
        <v>54</v>
      </c>
    </row>
    <row r="426" spans="1:17" ht="15.75" x14ac:dyDescent="0.25">
      <c r="A426" s="342" t="s">
        <v>127</v>
      </c>
      <c r="B426" t="s">
        <v>6353</v>
      </c>
      <c r="C426">
        <v>22.23</v>
      </c>
      <c r="D426">
        <v>9.65</v>
      </c>
      <c r="E426" t="s">
        <v>2380</v>
      </c>
      <c r="F426" t="s">
        <v>2380</v>
      </c>
      <c r="G426" t="s">
        <v>2380</v>
      </c>
      <c r="H426" s="341">
        <v>0</v>
      </c>
      <c r="I426" t="s">
        <v>2380</v>
      </c>
      <c r="J426" t="s">
        <v>6083</v>
      </c>
      <c r="K426" t="s">
        <v>6079</v>
      </c>
      <c r="L426" s="340" t="s">
        <v>6352</v>
      </c>
      <c r="M426" s="339">
        <v>12094.48</v>
      </c>
      <c r="N426" t="s">
        <v>12</v>
      </c>
      <c r="O426" t="s">
        <v>12</v>
      </c>
      <c r="P426" t="s">
        <v>42</v>
      </c>
      <c r="Q426" s="338">
        <v>54</v>
      </c>
    </row>
    <row r="427" spans="1:17" ht="15.75" x14ac:dyDescent="0.25">
      <c r="A427" s="342" t="s">
        <v>114</v>
      </c>
      <c r="B427" t="s">
        <v>6329</v>
      </c>
      <c r="C427">
        <v>21.78</v>
      </c>
      <c r="D427">
        <v>5.3</v>
      </c>
      <c r="E427" t="s">
        <v>2380</v>
      </c>
      <c r="F427" t="s">
        <v>2381</v>
      </c>
      <c r="G427" t="s">
        <v>2380</v>
      </c>
      <c r="H427" s="341">
        <v>1</v>
      </c>
      <c r="I427" t="s">
        <v>2380</v>
      </c>
      <c r="J427" t="s">
        <v>6083</v>
      </c>
      <c r="K427" t="s">
        <v>6075</v>
      </c>
      <c r="L427" s="340" t="s">
        <v>6301</v>
      </c>
      <c r="M427" s="339">
        <v>11946.63</v>
      </c>
      <c r="N427" t="s">
        <v>12</v>
      </c>
      <c r="O427" t="s">
        <v>11</v>
      </c>
      <c r="P427" t="s">
        <v>13</v>
      </c>
      <c r="Q427" s="338">
        <v>58</v>
      </c>
    </row>
    <row r="428" spans="1:17" ht="15.75" x14ac:dyDescent="0.25">
      <c r="A428" s="342" t="s">
        <v>102</v>
      </c>
      <c r="B428" t="s">
        <v>6306</v>
      </c>
      <c r="C428">
        <v>22.77</v>
      </c>
      <c r="D428">
        <v>4.47</v>
      </c>
      <c r="E428" t="s">
        <v>2381</v>
      </c>
      <c r="F428" t="s">
        <v>2380</v>
      </c>
      <c r="G428" t="s">
        <v>2380</v>
      </c>
      <c r="H428" s="341">
        <v>1</v>
      </c>
      <c r="I428" t="s">
        <v>2380</v>
      </c>
      <c r="J428" t="s">
        <v>6083</v>
      </c>
      <c r="K428" t="s">
        <v>6075</v>
      </c>
      <c r="L428" s="340" t="s">
        <v>6305</v>
      </c>
      <c r="M428" s="339">
        <v>40904.199999999997</v>
      </c>
      <c r="N428" t="s">
        <v>16</v>
      </c>
      <c r="O428" t="s">
        <v>16</v>
      </c>
      <c r="P428" t="s">
        <v>247</v>
      </c>
      <c r="Q428" s="338">
        <v>23</v>
      </c>
    </row>
    <row r="429" spans="1:17" ht="15.75" x14ac:dyDescent="0.25">
      <c r="A429" s="342" t="s">
        <v>101</v>
      </c>
      <c r="B429" t="s">
        <v>6304</v>
      </c>
      <c r="C429">
        <v>23.18</v>
      </c>
      <c r="D429">
        <v>8.31</v>
      </c>
      <c r="E429" t="s">
        <v>2380</v>
      </c>
      <c r="F429" t="s">
        <v>2380</v>
      </c>
      <c r="G429" t="s">
        <v>2380</v>
      </c>
      <c r="H429" s="341">
        <v>0</v>
      </c>
      <c r="I429" t="s">
        <v>2380</v>
      </c>
      <c r="J429" t="s">
        <v>6083</v>
      </c>
      <c r="K429" t="s">
        <v>6079</v>
      </c>
      <c r="L429" s="340" t="s">
        <v>6303</v>
      </c>
      <c r="M429" s="339">
        <v>11858.56</v>
      </c>
      <c r="N429" t="s">
        <v>12</v>
      </c>
      <c r="O429" t="s">
        <v>12</v>
      </c>
      <c r="P429" t="s">
        <v>42</v>
      </c>
      <c r="Q429" s="338">
        <v>48</v>
      </c>
    </row>
    <row r="430" spans="1:17" ht="15.75" x14ac:dyDescent="0.25">
      <c r="A430" s="342" t="s">
        <v>90</v>
      </c>
      <c r="B430" t="s">
        <v>6285</v>
      </c>
      <c r="C430">
        <v>23.75</v>
      </c>
      <c r="D430">
        <v>5.42</v>
      </c>
      <c r="E430" t="s">
        <v>2381</v>
      </c>
      <c r="F430" t="s">
        <v>2380</v>
      </c>
      <c r="G430" t="s">
        <v>2382</v>
      </c>
      <c r="H430" s="341">
        <v>1</v>
      </c>
      <c r="I430" t="s">
        <v>2380</v>
      </c>
      <c r="J430" t="s">
        <v>6083</v>
      </c>
      <c r="K430" t="s">
        <v>6075</v>
      </c>
      <c r="L430" s="340" t="s">
        <v>6284</v>
      </c>
      <c r="M430" s="339">
        <v>11763</v>
      </c>
      <c r="N430" t="s">
        <v>12</v>
      </c>
      <c r="O430" t="s">
        <v>12</v>
      </c>
      <c r="P430" t="s">
        <v>168</v>
      </c>
      <c r="Q430" s="338">
        <v>56</v>
      </c>
    </row>
    <row r="431" spans="1:17" ht="15.75" x14ac:dyDescent="0.25">
      <c r="A431" s="342" t="s">
        <v>68</v>
      </c>
      <c r="B431" t="s">
        <v>6246</v>
      </c>
      <c r="C431">
        <v>24.414999999999999</v>
      </c>
      <c r="D431">
        <v>7.16</v>
      </c>
      <c r="E431" t="s">
        <v>2380</v>
      </c>
      <c r="F431" t="s">
        <v>2380</v>
      </c>
      <c r="G431" t="s">
        <v>2380</v>
      </c>
      <c r="H431" s="341">
        <v>0</v>
      </c>
      <c r="I431" t="s">
        <v>2380</v>
      </c>
      <c r="J431" t="s">
        <v>6083</v>
      </c>
      <c r="K431" t="s">
        <v>6079</v>
      </c>
      <c r="L431" s="340" t="s">
        <v>6245</v>
      </c>
      <c r="M431" s="339">
        <v>40692.910000000003</v>
      </c>
      <c r="N431" t="s">
        <v>16</v>
      </c>
      <c r="O431" t="s">
        <v>16</v>
      </c>
      <c r="P431" t="s">
        <v>42</v>
      </c>
      <c r="Q431" s="338">
        <v>52</v>
      </c>
    </row>
    <row r="432" spans="1:17" ht="15.75" x14ac:dyDescent="0.25">
      <c r="A432" s="342" t="s">
        <v>38</v>
      </c>
      <c r="B432" t="s">
        <v>6189</v>
      </c>
      <c r="C432">
        <v>23.3</v>
      </c>
      <c r="D432">
        <v>5.36</v>
      </c>
      <c r="E432" t="s">
        <v>2381</v>
      </c>
      <c r="F432" t="s">
        <v>2380</v>
      </c>
      <c r="G432" t="s">
        <v>2380</v>
      </c>
      <c r="H432" s="341">
        <v>1</v>
      </c>
      <c r="I432" t="s">
        <v>2380</v>
      </c>
      <c r="J432" t="s">
        <v>6083</v>
      </c>
      <c r="K432" t="s">
        <v>6075</v>
      </c>
      <c r="L432" s="340" t="s">
        <v>6188</v>
      </c>
      <c r="M432" s="339">
        <v>11378.57</v>
      </c>
      <c r="N432" t="s">
        <v>12</v>
      </c>
      <c r="O432" t="s">
        <v>11</v>
      </c>
      <c r="P432" t="s">
        <v>200</v>
      </c>
      <c r="Q432" s="338">
        <v>50</v>
      </c>
    </row>
    <row r="433" spans="1:17" ht="15.75" x14ac:dyDescent="0.25">
      <c r="A433" s="342" t="s">
        <v>2372</v>
      </c>
      <c r="B433" t="s">
        <v>7376</v>
      </c>
      <c r="C433">
        <v>47.41</v>
      </c>
      <c r="D433">
        <v>7.47</v>
      </c>
      <c r="E433" t="s">
        <v>2380</v>
      </c>
      <c r="F433" t="s">
        <v>2380</v>
      </c>
      <c r="G433" t="s">
        <v>2380</v>
      </c>
      <c r="H433" s="341">
        <v>0</v>
      </c>
      <c r="I433" t="s">
        <v>2381</v>
      </c>
      <c r="J433" t="s">
        <v>6087</v>
      </c>
      <c r="K433" t="s">
        <v>6079</v>
      </c>
      <c r="L433" s="340" t="s">
        <v>9861</v>
      </c>
      <c r="M433" s="339">
        <v>38711</v>
      </c>
      <c r="N433" t="s">
        <v>16</v>
      </c>
      <c r="O433" t="s">
        <v>12</v>
      </c>
      <c r="P433" t="s">
        <v>42</v>
      </c>
      <c r="Q433" s="338">
        <v>31</v>
      </c>
    </row>
    <row r="434" spans="1:17" ht="15.75" x14ac:dyDescent="0.25">
      <c r="A434" s="342" t="s">
        <v>2371</v>
      </c>
      <c r="B434" t="s">
        <v>6857</v>
      </c>
      <c r="C434">
        <v>38.06</v>
      </c>
      <c r="D434">
        <v>10.79</v>
      </c>
      <c r="E434" t="s">
        <v>2380</v>
      </c>
      <c r="F434" t="s">
        <v>2380</v>
      </c>
      <c r="G434" t="s">
        <v>2380</v>
      </c>
      <c r="H434" s="341">
        <v>0</v>
      </c>
      <c r="I434" t="s">
        <v>2381</v>
      </c>
      <c r="J434" t="s">
        <v>6087</v>
      </c>
      <c r="K434" t="s">
        <v>6079</v>
      </c>
      <c r="L434" s="340" t="s">
        <v>7757</v>
      </c>
      <c r="M434" s="339">
        <v>36837.47</v>
      </c>
      <c r="N434" t="s">
        <v>16</v>
      </c>
      <c r="O434" t="s">
        <v>11</v>
      </c>
      <c r="P434" t="s">
        <v>42</v>
      </c>
      <c r="Q434" s="338">
        <v>30</v>
      </c>
    </row>
    <row r="435" spans="1:17" ht="15.75" x14ac:dyDescent="0.25">
      <c r="A435" s="342" t="s">
        <v>2370</v>
      </c>
      <c r="B435" t="s">
        <v>9064</v>
      </c>
      <c r="C435">
        <v>48.2</v>
      </c>
      <c r="D435">
        <v>4.84</v>
      </c>
      <c r="E435" t="s">
        <v>2380</v>
      </c>
      <c r="F435" t="s">
        <v>2380</v>
      </c>
      <c r="G435" t="s">
        <v>2380</v>
      </c>
      <c r="H435" s="341">
        <v>0</v>
      </c>
      <c r="I435" t="s">
        <v>2381</v>
      </c>
      <c r="J435" t="s">
        <v>6087</v>
      </c>
      <c r="K435" t="s">
        <v>6075</v>
      </c>
      <c r="L435" s="340" t="s">
        <v>9860</v>
      </c>
      <c r="M435" s="339">
        <v>35585.58</v>
      </c>
      <c r="N435" t="s">
        <v>16</v>
      </c>
      <c r="O435" t="s">
        <v>11</v>
      </c>
      <c r="P435" t="s">
        <v>42</v>
      </c>
      <c r="Q435" s="338">
        <v>22</v>
      </c>
    </row>
    <row r="436" spans="1:17" ht="15.75" x14ac:dyDescent="0.25">
      <c r="A436" s="342" t="s">
        <v>2369</v>
      </c>
      <c r="B436" t="s">
        <v>7919</v>
      </c>
      <c r="C436">
        <v>39.17</v>
      </c>
      <c r="D436">
        <v>4.1500000000000004</v>
      </c>
      <c r="E436" t="s">
        <v>2380</v>
      </c>
      <c r="F436" t="s">
        <v>2380</v>
      </c>
      <c r="G436" t="s">
        <v>2380</v>
      </c>
      <c r="H436" s="341">
        <v>0</v>
      </c>
      <c r="I436" t="s">
        <v>2380</v>
      </c>
      <c r="J436" t="s">
        <v>6087</v>
      </c>
      <c r="K436" t="s">
        <v>6075</v>
      </c>
      <c r="L436" s="340" t="s">
        <v>9859</v>
      </c>
      <c r="M436" s="339">
        <v>6203.9</v>
      </c>
      <c r="N436" t="s">
        <v>16</v>
      </c>
      <c r="O436" t="s">
        <v>11</v>
      </c>
      <c r="P436" t="s">
        <v>23</v>
      </c>
      <c r="Q436" s="338">
        <v>37</v>
      </c>
    </row>
    <row r="437" spans="1:17" ht="15.75" x14ac:dyDescent="0.25">
      <c r="A437" s="342" t="s">
        <v>2367</v>
      </c>
      <c r="B437" t="s">
        <v>9856</v>
      </c>
      <c r="C437">
        <v>30.63</v>
      </c>
      <c r="D437">
        <v>5.8</v>
      </c>
      <c r="E437" t="s">
        <v>2381</v>
      </c>
      <c r="F437" t="s">
        <v>2380</v>
      </c>
      <c r="G437" t="s">
        <v>2380</v>
      </c>
      <c r="H437" s="341">
        <v>0</v>
      </c>
      <c r="I437" t="s">
        <v>2380</v>
      </c>
      <c r="J437" t="s">
        <v>6087</v>
      </c>
      <c r="K437" t="s">
        <v>6077</v>
      </c>
      <c r="L437" s="340" t="s">
        <v>9855</v>
      </c>
      <c r="M437" s="339">
        <v>1137.01</v>
      </c>
      <c r="N437" t="s">
        <v>12</v>
      </c>
      <c r="O437" t="s">
        <v>16</v>
      </c>
      <c r="P437" t="s">
        <v>13</v>
      </c>
      <c r="Q437" s="338">
        <v>18</v>
      </c>
    </row>
    <row r="438" spans="1:17" ht="15.75" x14ac:dyDescent="0.25">
      <c r="A438" s="342" t="s">
        <v>2366</v>
      </c>
      <c r="B438" t="s">
        <v>6347</v>
      </c>
      <c r="C438">
        <v>31.73</v>
      </c>
      <c r="D438">
        <v>7.32</v>
      </c>
      <c r="E438" t="s">
        <v>2381</v>
      </c>
      <c r="F438" t="s">
        <v>2380</v>
      </c>
      <c r="G438" t="s">
        <v>2380</v>
      </c>
      <c r="H438" s="341">
        <v>2</v>
      </c>
      <c r="I438" t="s">
        <v>2380</v>
      </c>
      <c r="J438" t="s">
        <v>6087</v>
      </c>
      <c r="K438" t="s">
        <v>6079</v>
      </c>
      <c r="L438" s="340" t="s">
        <v>9854</v>
      </c>
      <c r="M438" s="339">
        <v>63770.43</v>
      </c>
      <c r="N438" t="s">
        <v>16</v>
      </c>
      <c r="O438" t="s">
        <v>12</v>
      </c>
      <c r="P438" t="s">
        <v>13</v>
      </c>
      <c r="Q438" s="338">
        <v>54</v>
      </c>
    </row>
    <row r="439" spans="1:17" ht="15.75" x14ac:dyDescent="0.25">
      <c r="A439" s="342" t="s">
        <v>2365</v>
      </c>
      <c r="B439" t="s">
        <v>6494</v>
      </c>
      <c r="C439">
        <v>30.7</v>
      </c>
      <c r="D439">
        <v>5.16</v>
      </c>
      <c r="E439" t="s">
        <v>2380</v>
      </c>
      <c r="F439" t="s">
        <v>2380</v>
      </c>
      <c r="G439" t="s">
        <v>2380</v>
      </c>
      <c r="H439" s="341">
        <v>2</v>
      </c>
      <c r="I439" t="s">
        <v>2380</v>
      </c>
      <c r="J439" t="s">
        <v>6087</v>
      </c>
      <c r="K439" t="s">
        <v>6075</v>
      </c>
      <c r="L439" s="340" t="s">
        <v>9272</v>
      </c>
      <c r="M439" s="339">
        <v>48885.14</v>
      </c>
      <c r="N439" t="s">
        <v>16</v>
      </c>
      <c r="O439" t="s">
        <v>11</v>
      </c>
      <c r="P439" t="s">
        <v>13</v>
      </c>
      <c r="Q439" s="338">
        <v>44</v>
      </c>
    </row>
    <row r="440" spans="1:17" ht="15.75" x14ac:dyDescent="0.25">
      <c r="A440" s="342" t="s">
        <v>2363</v>
      </c>
      <c r="B440" t="s">
        <v>9851</v>
      </c>
      <c r="C440">
        <v>35.9</v>
      </c>
      <c r="D440">
        <v>4.8499999999999996</v>
      </c>
      <c r="E440" t="s">
        <v>2381</v>
      </c>
      <c r="F440" t="s">
        <v>2380</v>
      </c>
      <c r="G440" t="s">
        <v>2382</v>
      </c>
      <c r="H440" s="341">
        <v>1</v>
      </c>
      <c r="I440" t="s">
        <v>2380</v>
      </c>
      <c r="J440" t="s">
        <v>6087</v>
      </c>
      <c r="K440" t="s">
        <v>6075</v>
      </c>
      <c r="L440" s="340" t="s">
        <v>9850</v>
      </c>
      <c r="M440" s="339">
        <v>11250.43</v>
      </c>
      <c r="N440" t="s">
        <v>12</v>
      </c>
      <c r="O440" t="s">
        <v>11</v>
      </c>
      <c r="P440" t="s">
        <v>535</v>
      </c>
      <c r="Q440" s="338">
        <v>33</v>
      </c>
    </row>
    <row r="441" spans="1:17" ht="15.75" x14ac:dyDescent="0.25">
      <c r="A441" s="342" t="s">
        <v>2361</v>
      </c>
      <c r="B441" t="s">
        <v>6220</v>
      </c>
      <c r="C441">
        <v>33.71</v>
      </c>
      <c r="D441">
        <v>4.9400000000000004</v>
      </c>
      <c r="E441" t="s">
        <v>2380</v>
      </c>
      <c r="F441" t="s">
        <v>2380</v>
      </c>
      <c r="G441" t="s">
        <v>2380</v>
      </c>
      <c r="H441" s="341">
        <v>0</v>
      </c>
      <c r="I441" t="s">
        <v>2380</v>
      </c>
      <c r="J441" t="s">
        <v>6087</v>
      </c>
      <c r="K441" t="s">
        <v>6075</v>
      </c>
      <c r="L441" s="340" t="s">
        <v>9847</v>
      </c>
      <c r="M441" s="339">
        <v>11217.35</v>
      </c>
      <c r="N441" t="s">
        <v>12</v>
      </c>
      <c r="O441" t="s">
        <v>11</v>
      </c>
      <c r="P441" t="s">
        <v>200</v>
      </c>
      <c r="Q441" s="338">
        <v>46</v>
      </c>
    </row>
    <row r="442" spans="1:17" ht="15.75" x14ac:dyDescent="0.25">
      <c r="A442" s="342" t="s">
        <v>2360</v>
      </c>
      <c r="B442" t="s">
        <v>9846</v>
      </c>
      <c r="C442">
        <v>41.91</v>
      </c>
      <c r="D442">
        <v>4.92</v>
      </c>
      <c r="E442" t="s">
        <v>2381</v>
      </c>
      <c r="F442" t="s">
        <v>2380</v>
      </c>
      <c r="G442" t="s">
        <v>2380</v>
      </c>
      <c r="H442" s="341">
        <v>2</v>
      </c>
      <c r="I442" t="s">
        <v>2380</v>
      </c>
      <c r="J442" t="s">
        <v>6087</v>
      </c>
      <c r="K442" t="s">
        <v>6075</v>
      </c>
      <c r="L442" s="340" t="s">
        <v>9845</v>
      </c>
      <c r="M442" s="339">
        <v>11187.66</v>
      </c>
      <c r="N442" t="s">
        <v>12</v>
      </c>
      <c r="O442" t="s">
        <v>11</v>
      </c>
      <c r="P442" t="s">
        <v>23</v>
      </c>
      <c r="Q442" s="338">
        <v>52</v>
      </c>
    </row>
    <row r="443" spans="1:17" ht="15.75" x14ac:dyDescent="0.25">
      <c r="A443" s="342" t="s">
        <v>2359</v>
      </c>
      <c r="B443" t="s">
        <v>9844</v>
      </c>
      <c r="C443">
        <v>35.75</v>
      </c>
      <c r="D443">
        <v>8</v>
      </c>
      <c r="E443" t="s">
        <v>2381</v>
      </c>
      <c r="F443" t="s">
        <v>2380</v>
      </c>
      <c r="G443" t="s">
        <v>2380</v>
      </c>
      <c r="H443" s="341">
        <v>0</v>
      </c>
      <c r="I443" t="s">
        <v>2381</v>
      </c>
      <c r="J443" t="s">
        <v>6087</v>
      </c>
      <c r="K443" t="s">
        <v>6079</v>
      </c>
      <c r="L443" s="340" t="s">
        <v>9843</v>
      </c>
      <c r="M443" s="339">
        <v>11186.2</v>
      </c>
      <c r="N443" t="s">
        <v>12</v>
      </c>
      <c r="O443" t="s">
        <v>11</v>
      </c>
      <c r="P443" t="s">
        <v>300</v>
      </c>
      <c r="Q443" s="338">
        <v>50</v>
      </c>
    </row>
    <row r="444" spans="1:17" ht="15.75" x14ac:dyDescent="0.25">
      <c r="A444" s="342" t="s">
        <v>2358</v>
      </c>
      <c r="B444" t="s">
        <v>9842</v>
      </c>
      <c r="C444">
        <v>39.82</v>
      </c>
      <c r="D444">
        <v>6.05</v>
      </c>
      <c r="E444" t="s">
        <v>2381</v>
      </c>
      <c r="F444" t="s">
        <v>2380</v>
      </c>
      <c r="G444" t="s">
        <v>2380</v>
      </c>
      <c r="H444" s="341">
        <v>2</v>
      </c>
      <c r="I444" t="s">
        <v>2380</v>
      </c>
      <c r="J444" t="s">
        <v>6087</v>
      </c>
      <c r="K444" t="s">
        <v>6077</v>
      </c>
      <c r="L444" s="340" t="s">
        <v>9841</v>
      </c>
      <c r="M444" s="339">
        <v>11165.42</v>
      </c>
      <c r="N444" t="s">
        <v>12</v>
      </c>
      <c r="O444" t="s">
        <v>16</v>
      </c>
      <c r="P444" t="s">
        <v>168</v>
      </c>
      <c r="Q444" s="338">
        <v>56</v>
      </c>
    </row>
    <row r="445" spans="1:17" ht="15.75" x14ac:dyDescent="0.25">
      <c r="A445" s="342" t="s">
        <v>2353</v>
      </c>
      <c r="B445" t="s">
        <v>6345</v>
      </c>
      <c r="C445">
        <v>30.25</v>
      </c>
      <c r="D445">
        <v>10.16</v>
      </c>
      <c r="E445" t="s">
        <v>2380</v>
      </c>
      <c r="F445" t="s">
        <v>2380</v>
      </c>
      <c r="G445" t="s">
        <v>2380</v>
      </c>
      <c r="H445" s="341">
        <v>0</v>
      </c>
      <c r="I445" t="s">
        <v>2380</v>
      </c>
      <c r="J445" t="s">
        <v>6087</v>
      </c>
      <c r="K445" t="s">
        <v>6079</v>
      </c>
      <c r="L445" s="340" t="s">
        <v>9833</v>
      </c>
      <c r="M445" s="339">
        <v>40273.65</v>
      </c>
      <c r="N445" t="s">
        <v>16</v>
      </c>
      <c r="O445" t="s">
        <v>12</v>
      </c>
      <c r="P445" t="s">
        <v>13</v>
      </c>
      <c r="Q445" s="338">
        <v>41</v>
      </c>
    </row>
    <row r="446" spans="1:17" ht="15.75" x14ac:dyDescent="0.25">
      <c r="A446" s="342" t="s">
        <v>2352</v>
      </c>
      <c r="B446" t="s">
        <v>9832</v>
      </c>
      <c r="C446">
        <v>54</v>
      </c>
      <c r="D446">
        <v>4.68</v>
      </c>
      <c r="E446" t="s">
        <v>2381</v>
      </c>
      <c r="F446" t="s">
        <v>2381</v>
      </c>
      <c r="G446" t="s">
        <v>2380</v>
      </c>
      <c r="H446" s="341">
        <v>2</v>
      </c>
      <c r="I446" t="s">
        <v>2380</v>
      </c>
      <c r="J446" t="s">
        <v>6087</v>
      </c>
      <c r="K446" t="s">
        <v>6075</v>
      </c>
      <c r="L446" s="340" t="s">
        <v>9831</v>
      </c>
      <c r="M446" s="339">
        <v>11090.72</v>
      </c>
      <c r="N446" t="s">
        <v>12</v>
      </c>
      <c r="O446" t="s">
        <v>16</v>
      </c>
      <c r="P446" t="s">
        <v>13</v>
      </c>
      <c r="Q446" s="338">
        <v>56</v>
      </c>
    </row>
    <row r="447" spans="1:17" ht="15.75" x14ac:dyDescent="0.25">
      <c r="A447" s="342" t="s">
        <v>2351</v>
      </c>
      <c r="B447" t="s">
        <v>9830</v>
      </c>
      <c r="C447">
        <v>51.86</v>
      </c>
      <c r="D447">
        <v>5.32</v>
      </c>
      <c r="E447" t="s">
        <v>2381</v>
      </c>
      <c r="F447" t="s">
        <v>2380</v>
      </c>
      <c r="G447" t="s">
        <v>2380</v>
      </c>
      <c r="H447" s="341">
        <v>0</v>
      </c>
      <c r="I447" t="s">
        <v>2380</v>
      </c>
      <c r="J447" t="s">
        <v>6087</v>
      </c>
      <c r="K447" t="s">
        <v>6075</v>
      </c>
      <c r="L447" s="340" t="s">
        <v>6493</v>
      </c>
      <c r="M447" s="339">
        <v>11085.59</v>
      </c>
      <c r="N447" t="s">
        <v>12</v>
      </c>
      <c r="O447" t="s">
        <v>11</v>
      </c>
      <c r="P447" t="s">
        <v>23</v>
      </c>
      <c r="Q447" s="338">
        <v>50</v>
      </c>
    </row>
    <row r="448" spans="1:17" ht="15.75" x14ac:dyDescent="0.25">
      <c r="A448" s="342" t="s">
        <v>2350</v>
      </c>
      <c r="B448" t="s">
        <v>6169</v>
      </c>
      <c r="C448">
        <v>31.39</v>
      </c>
      <c r="D448">
        <v>6.99</v>
      </c>
      <c r="E448" t="s">
        <v>2380</v>
      </c>
      <c r="F448" t="s">
        <v>2380</v>
      </c>
      <c r="G448" t="s">
        <v>2380</v>
      </c>
      <c r="H448" s="341">
        <v>0</v>
      </c>
      <c r="I448" t="s">
        <v>2380</v>
      </c>
      <c r="J448" t="s">
        <v>6087</v>
      </c>
      <c r="K448" t="s">
        <v>6079</v>
      </c>
      <c r="L448" s="340" t="s">
        <v>9829</v>
      </c>
      <c r="M448" s="339">
        <v>11082.58</v>
      </c>
      <c r="N448" t="s">
        <v>12</v>
      </c>
      <c r="O448" t="s">
        <v>11</v>
      </c>
      <c r="P448" t="s">
        <v>23</v>
      </c>
      <c r="Q448" s="338">
        <v>55</v>
      </c>
    </row>
    <row r="449" spans="1:17" ht="15.75" x14ac:dyDescent="0.25">
      <c r="A449" s="342" t="s">
        <v>2349</v>
      </c>
      <c r="B449" t="s">
        <v>7517</v>
      </c>
      <c r="C449">
        <v>39.97</v>
      </c>
      <c r="D449">
        <v>5.55</v>
      </c>
      <c r="E449" t="s">
        <v>2380</v>
      </c>
      <c r="F449" t="s">
        <v>2380</v>
      </c>
      <c r="G449" t="s">
        <v>2380</v>
      </c>
      <c r="H449" s="341">
        <v>0</v>
      </c>
      <c r="I449" t="s">
        <v>2380</v>
      </c>
      <c r="J449" t="s">
        <v>6087</v>
      </c>
      <c r="K449" t="s">
        <v>6075</v>
      </c>
      <c r="L449" s="340" t="s">
        <v>9828</v>
      </c>
      <c r="M449" s="339">
        <v>11073.18</v>
      </c>
      <c r="N449" t="s">
        <v>12</v>
      </c>
      <c r="O449" t="s">
        <v>12</v>
      </c>
      <c r="P449" t="s">
        <v>42</v>
      </c>
      <c r="Q449" s="338">
        <v>56</v>
      </c>
    </row>
    <row r="450" spans="1:17" ht="15.75" x14ac:dyDescent="0.25">
      <c r="A450" s="342" t="s">
        <v>2348</v>
      </c>
      <c r="B450" t="s">
        <v>9827</v>
      </c>
      <c r="C450">
        <v>53.81</v>
      </c>
      <c r="D450">
        <v>8.77</v>
      </c>
      <c r="E450" t="s">
        <v>2381</v>
      </c>
      <c r="F450" t="s">
        <v>2380</v>
      </c>
      <c r="G450" t="s">
        <v>2380</v>
      </c>
      <c r="H450" s="341">
        <v>0</v>
      </c>
      <c r="I450" t="s">
        <v>2381</v>
      </c>
      <c r="J450" t="s">
        <v>6087</v>
      </c>
      <c r="K450" t="s">
        <v>6079</v>
      </c>
      <c r="L450" s="340" t="s">
        <v>9826</v>
      </c>
      <c r="M450" s="339">
        <v>11070.54</v>
      </c>
      <c r="N450" t="s">
        <v>12</v>
      </c>
      <c r="O450" t="s">
        <v>12</v>
      </c>
      <c r="P450" t="s">
        <v>42</v>
      </c>
      <c r="Q450" s="338">
        <v>56</v>
      </c>
    </row>
    <row r="451" spans="1:17" ht="15.75" x14ac:dyDescent="0.25">
      <c r="A451" s="342" t="s">
        <v>2347</v>
      </c>
      <c r="B451" t="s">
        <v>6509</v>
      </c>
      <c r="C451">
        <v>41.23</v>
      </c>
      <c r="D451">
        <v>6.94</v>
      </c>
      <c r="E451" t="s">
        <v>2380</v>
      </c>
      <c r="F451" t="s">
        <v>2380</v>
      </c>
      <c r="G451" t="s">
        <v>2380</v>
      </c>
      <c r="H451" s="341">
        <v>0</v>
      </c>
      <c r="I451" t="s">
        <v>2380</v>
      </c>
      <c r="J451" t="s">
        <v>6087</v>
      </c>
      <c r="K451" t="s">
        <v>6079</v>
      </c>
      <c r="L451" s="340" t="s">
        <v>9639</v>
      </c>
      <c r="M451" s="339">
        <v>11068.77</v>
      </c>
      <c r="N451" t="s">
        <v>12</v>
      </c>
      <c r="O451" t="s">
        <v>11</v>
      </c>
      <c r="P451" t="s">
        <v>23</v>
      </c>
      <c r="Q451" s="338">
        <v>51</v>
      </c>
    </row>
    <row r="452" spans="1:17" ht="15.75" x14ac:dyDescent="0.25">
      <c r="A452" s="342" t="s">
        <v>2346</v>
      </c>
      <c r="B452" t="s">
        <v>9825</v>
      </c>
      <c r="C452">
        <v>49.45</v>
      </c>
      <c r="D452">
        <v>4.2</v>
      </c>
      <c r="E452" t="s">
        <v>2381</v>
      </c>
      <c r="F452" t="s">
        <v>2380</v>
      </c>
      <c r="G452" t="s">
        <v>2380</v>
      </c>
      <c r="H452" s="341">
        <v>0</v>
      </c>
      <c r="I452" t="s">
        <v>2380</v>
      </c>
      <c r="J452" t="s">
        <v>6087</v>
      </c>
      <c r="K452" t="s">
        <v>6075</v>
      </c>
      <c r="L452" s="340" t="s">
        <v>9824</v>
      </c>
      <c r="M452" s="339">
        <v>11068.7</v>
      </c>
      <c r="N452" t="s">
        <v>12</v>
      </c>
      <c r="O452" t="s">
        <v>16</v>
      </c>
      <c r="P452" t="s">
        <v>42</v>
      </c>
      <c r="Q452" s="338">
        <v>22</v>
      </c>
    </row>
    <row r="453" spans="1:17" ht="15.75" x14ac:dyDescent="0.25">
      <c r="A453" s="342" t="s">
        <v>2345</v>
      </c>
      <c r="B453" t="s">
        <v>7559</v>
      </c>
      <c r="C453">
        <v>41.04</v>
      </c>
      <c r="D453">
        <v>5.59</v>
      </c>
      <c r="E453" t="s">
        <v>2380</v>
      </c>
      <c r="F453" t="s">
        <v>2380</v>
      </c>
      <c r="G453" t="s">
        <v>2380</v>
      </c>
      <c r="H453" s="341">
        <v>0</v>
      </c>
      <c r="I453" t="s">
        <v>2380</v>
      </c>
      <c r="J453" t="s">
        <v>6087</v>
      </c>
      <c r="K453" t="s">
        <v>6075</v>
      </c>
      <c r="L453" s="340" t="s">
        <v>9823</v>
      </c>
      <c r="M453" s="339">
        <v>11046.02</v>
      </c>
      <c r="N453" t="s">
        <v>12</v>
      </c>
      <c r="O453" t="s">
        <v>16</v>
      </c>
      <c r="P453" t="s">
        <v>535</v>
      </c>
      <c r="Q453" s="338">
        <v>21</v>
      </c>
    </row>
    <row r="454" spans="1:17" ht="15.75" x14ac:dyDescent="0.25">
      <c r="A454" s="342" t="s">
        <v>2342</v>
      </c>
      <c r="B454" t="s">
        <v>9821</v>
      </c>
      <c r="C454">
        <v>52.37</v>
      </c>
      <c r="D454">
        <v>5.0599999999999996</v>
      </c>
      <c r="E454" t="s">
        <v>2381</v>
      </c>
      <c r="F454" t="s">
        <v>2381</v>
      </c>
      <c r="G454" t="s">
        <v>2380</v>
      </c>
      <c r="H454" s="341">
        <v>2</v>
      </c>
      <c r="I454" t="s">
        <v>2380</v>
      </c>
      <c r="J454" t="s">
        <v>6087</v>
      </c>
      <c r="K454" t="s">
        <v>6075</v>
      </c>
      <c r="L454" s="340" t="s">
        <v>9820</v>
      </c>
      <c r="M454" s="339">
        <v>40208.559999999998</v>
      </c>
      <c r="N454" t="s">
        <v>16</v>
      </c>
      <c r="O454" t="s">
        <v>11</v>
      </c>
      <c r="P454" t="s">
        <v>42</v>
      </c>
      <c r="Q454" s="338">
        <v>41</v>
      </c>
    </row>
    <row r="455" spans="1:17" ht="15.75" x14ac:dyDescent="0.25">
      <c r="A455" s="342" t="s">
        <v>2341</v>
      </c>
      <c r="B455" t="s">
        <v>9819</v>
      </c>
      <c r="C455">
        <v>40.369999999999997</v>
      </c>
      <c r="D455">
        <v>8.2100000000000009</v>
      </c>
      <c r="E455" t="s">
        <v>2380</v>
      </c>
      <c r="F455" t="s">
        <v>2380</v>
      </c>
      <c r="G455" t="s">
        <v>2380</v>
      </c>
      <c r="H455" s="341">
        <v>0</v>
      </c>
      <c r="I455" t="s">
        <v>2380</v>
      </c>
      <c r="J455" t="s">
        <v>6087</v>
      </c>
      <c r="K455" t="s">
        <v>6079</v>
      </c>
      <c r="L455" s="340" t="s">
        <v>9818</v>
      </c>
      <c r="M455" s="339">
        <v>11033.66</v>
      </c>
      <c r="N455" t="s">
        <v>12</v>
      </c>
      <c r="O455" t="s">
        <v>12</v>
      </c>
      <c r="P455" t="s">
        <v>23</v>
      </c>
      <c r="Q455" s="338">
        <v>48</v>
      </c>
    </row>
    <row r="456" spans="1:17" ht="15.75" x14ac:dyDescent="0.25">
      <c r="A456" s="342" t="s">
        <v>2340</v>
      </c>
      <c r="B456" t="s">
        <v>9817</v>
      </c>
      <c r="C456">
        <v>41.47</v>
      </c>
      <c r="D456">
        <v>10.34</v>
      </c>
      <c r="E456" t="s">
        <v>2380</v>
      </c>
      <c r="F456" t="s">
        <v>2380</v>
      </c>
      <c r="G456" t="s">
        <v>2380</v>
      </c>
      <c r="H456" s="341">
        <v>2</v>
      </c>
      <c r="I456" t="s">
        <v>2380</v>
      </c>
      <c r="J456" t="s">
        <v>6087</v>
      </c>
      <c r="K456" t="s">
        <v>6079</v>
      </c>
      <c r="L456" s="340" t="s">
        <v>9816</v>
      </c>
      <c r="M456" s="339">
        <v>11028.56</v>
      </c>
      <c r="N456" t="s">
        <v>12</v>
      </c>
      <c r="O456" t="s">
        <v>12</v>
      </c>
      <c r="P456" t="s">
        <v>23</v>
      </c>
      <c r="Q456" s="338">
        <v>26</v>
      </c>
    </row>
    <row r="457" spans="1:17" ht="15.75" x14ac:dyDescent="0.25">
      <c r="A457" s="342" t="s">
        <v>2339</v>
      </c>
      <c r="B457" t="s">
        <v>6862</v>
      </c>
      <c r="C457">
        <v>33.725000000000001</v>
      </c>
      <c r="D457">
        <v>5.51</v>
      </c>
      <c r="E457" t="s">
        <v>2381</v>
      </c>
      <c r="F457" t="s">
        <v>2380</v>
      </c>
      <c r="G457" t="s">
        <v>2380</v>
      </c>
      <c r="H457" s="341">
        <v>2</v>
      </c>
      <c r="I457" t="s">
        <v>2380</v>
      </c>
      <c r="J457" t="s">
        <v>6087</v>
      </c>
      <c r="K457" t="s">
        <v>6075</v>
      </c>
      <c r="L457" s="340" t="s">
        <v>9815</v>
      </c>
      <c r="M457" s="339">
        <v>11018.05</v>
      </c>
      <c r="N457" t="s">
        <v>12</v>
      </c>
      <c r="O457" t="s">
        <v>11</v>
      </c>
      <c r="P457" t="s">
        <v>23</v>
      </c>
      <c r="Q457" s="338">
        <v>31</v>
      </c>
    </row>
    <row r="458" spans="1:17" ht="15.75" x14ac:dyDescent="0.25">
      <c r="A458" s="342" t="s">
        <v>2337</v>
      </c>
      <c r="B458" t="s">
        <v>9812</v>
      </c>
      <c r="C458">
        <v>49.48</v>
      </c>
      <c r="D458">
        <v>4.96</v>
      </c>
      <c r="E458" t="s">
        <v>2380</v>
      </c>
      <c r="F458" t="s">
        <v>2380</v>
      </c>
      <c r="G458" t="s">
        <v>2382</v>
      </c>
      <c r="H458" s="341">
        <v>1</v>
      </c>
      <c r="I458" t="s">
        <v>2381</v>
      </c>
      <c r="J458" t="s">
        <v>6087</v>
      </c>
      <c r="K458" t="s">
        <v>6075</v>
      </c>
      <c r="L458" s="340" t="s">
        <v>9811</v>
      </c>
      <c r="M458" s="339">
        <v>11013.71</v>
      </c>
      <c r="N458" t="s">
        <v>12</v>
      </c>
      <c r="O458" t="s">
        <v>16</v>
      </c>
      <c r="P458" t="s">
        <v>13</v>
      </c>
      <c r="Q458" s="338">
        <v>54</v>
      </c>
    </row>
    <row r="459" spans="1:17" ht="15.75" x14ac:dyDescent="0.25">
      <c r="A459" s="342" t="s">
        <v>2336</v>
      </c>
      <c r="B459" t="s">
        <v>7138</v>
      </c>
      <c r="C459">
        <v>37.43</v>
      </c>
      <c r="D459">
        <v>4.3499999999999996</v>
      </c>
      <c r="E459" t="s">
        <v>2381</v>
      </c>
      <c r="F459" t="s">
        <v>2380</v>
      </c>
      <c r="G459" t="s">
        <v>2382</v>
      </c>
      <c r="H459" s="341">
        <v>1</v>
      </c>
      <c r="I459" t="s">
        <v>2380</v>
      </c>
      <c r="J459" t="s">
        <v>6087</v>
      </c>
      <c r="K459" t="s">
        <v>6075</v>
      </c>
      <c r="L459" s="340" t="s">
        <v>9810</v>
      </c>
      <c r="M459" s="339">
        <v>10991.58</v>
      </c>
      <c r="N459" t="s">
        <v>12</v>
      </c>
      <c r="O459" t="s">
        <v>12</v>
      </c>
      <c r="P459" t="s">
        <v>23</v>
      </c>
      <c r="Q459" s="338">
        <v>22</v>
      </c>
    </row>
    <row r="460" spans="1:17" ht="15.75" x14ac:dyDescent="0.25">
      <c r="A460" s="342" t="s">
        <v>2333</v>
      </c>
      <c r="B460" t="s">
        <v>6199</v>
      </c>
      <c r="C460">
        <v>31.9</v>
      </c>
      <c r="D460">
        <v>8.34</v>
      </c>
      <c r="E460" t="s">
        <v>2380</v>
      </c>
      <c r="F460" t="s">
        <v>2380</v>
      </c>
      <c r="G460" t="s">
        <v>2380</v>
      </c>
      <c r="H460" s="341">
        <v>0</v>
      </c>
      <c r="I460" t="s">
        <v>2380</v>
      </c>
      <c r="J460" t="s">
        <v>6087</v>
      </c>
      <c r="K460" t="s">
        <v>6079</v>
      </c>
      <c r="L460" s="340" t="s">
        <v>7177</v>
      </c>
      <c r="M460" s="339">
        <v>10976.25</v>
      </c>
      <c r="N460" t="s">
        <v>12</v>
      </c>
      <c r="O460" t="s">
        <v>11</v>
      </c>
      <c r="P460" t="s">
        <v>23</v>
      </c>
      <c r="Q460" s="338">
        <v>56</v>
      </c>
    </row>
    <row r="461" spans="1:17" ht="15.75" x14ac:dyDescent="0.25">
      <c r="A461" s="342" t="s">
        <v>2332</v>
      </c>
      <c r="B461" t="s">
        <v>9806</v>
      </c>
      <c r="C461">
        <v>32.68</v>
      </c>
      <c r="D461">
        <v>7.41</v>
      </c>
      <c r="E461" t="s">
        <v>2380</v>
      </c>
      <c r="F461" t="s">
        <v>2380</v>
      </c>
      <c r="G461" t="s">
        <v>2380</v>
      </c>
      <c r="H461" s="341">
        <v>0</v>
      </c>
      <c r="I461" t="s">
        <v>2380</v>
      </c>
      <c r="J461" t="s">
        <v>6087</v>
      </c>
      <c r="K461" t="s">
        <v>6079</v>
      </c>
      <c r="L461" s="340" t="s">
        <v>9805</v>
      </c>
      <c r="M461" s="339">
        <v>10965.45</v>
      </c>
      <c r="N461" t="s">
        <v>12</v>
      </c>
      <c r="O461" t="s">
        <v>11</v>
      </c>
      <c r="P461" t="s">
        <v>42</v>
      </c>
      <c r="Q461" s="338">
        <v>57</v>
      </c>
    </row>
    <row r="462" spans="1:17" ht="15.75" x14ac:dyDescent="0.25">
      <c r="A462" s="342" t="s">
        <v>2331</v>
      </c>
      <c r="B462" t="s">
        <v>9804</v>
      </c>
      <c r="C462">
        <v>47.13</v>
      </c>
      <c r="D462">
        <v>4.3099999999999996</v>
      </c>
      <c r="E462" t="s">
        <v>2380</v>
      </c>
      <c r="F462" t="s">
        <v>2380</v>
      </c>
      <c r="G462" t="s">
        <v>2380</v>
      </c>
      <c r="H462" s="341">
        <v>0</v>
      </c>
      <c r="I462" t="s">
        <v>2380</v>
      </c>
      <c r="J462" t="s">
        <v>6087</v>
      </c>
      <c r="K462" t="s">
        <v>6075</v>
      </c>
      <c r="L462" s="340" t="s">
        <v>9803</v>
      </c>
      <c r="M462" s="339">
        <v>40204.83</v>
      </c>
      <c r="N462" t="s">
        <v>16</v>
      </c>
      <c r="O462" t="s">
        <v>12</v>
      </c>
      <c r="P462" t="s">
        <v>23</v>
      </c>
      <c r="Q462" s="338">
        <v>43</v>
      </c>
    </row>
    <row r="463" spans="1:17" ht="15.75" x14ac:dyDescent="0.25">
      <c r="A463" s="342" t="s">
        <v>2330</v>
      </c>
      <c r="B463" t="s">
        <v>6169</v>
      </c>
      <c r="C463">
        <v>36.67</v>
      </c>
      <c r="D463">
        <v>10.83</v>
      </c>
      <c r="E463" t="s">
        <v>2380</v>
      </c>
      <c r="F463" t="s">
        <v>2380</v>
      </c>
      <c r="G463" t="s">
        <v>2380</v>
      </c>
      <c r="H463" s="341">
        <v>0</v>
      </c>
      <c r="I463" t="s">
        <v>2380</v>
      </c>
      <c r="J463" t="s">
        <v>6087</v>
      </c>
      <c r="K463" t="s">
        <v>6079</v>
      </c>
      <c r="L463" s="340" t="s">
        <v>9802</v>
      </c>
      <c r="M463" s="339">
        <v>10959.69</v>
      </c>
      <c r="N463" t="s">
        <v>12</v>
      </c>
      <c r="O463" t="s">
        <v>12</v>
      </c>
      <c r="P463" t="s">
        <v>23</v>
      </c>
      <c r="Q463" s="338">
        <v>53</v>
      </c>
    </row>
    <row r="464" spans="1:17" ht="15.75" x14ac:dyDescent="0.25">
      <c r="A464" s="342" t="s">
        <v>2329</v>
      </c>
      <c r="B464" t="s">
        <v>8655</v>
      </c>
      <c r="C464">
        <v>33.630000000000003</v>
      </c>
      <c r="D464">
        <v>11.31</v>
      </c>
      <c r="E464" t="s">
        <v>2380</v>
      </c>
      <c r="F464" t="s">
        <v>2380</v>
      </c>
      <c r="G464" t="s">
        <v>2380</v>
      </c>
      <c r="H464" s="341">
        <v>0</v>
      </c>
      <c r="I464" t="s">
        <v>2380</v>
      </c>
      <c r="J464" t="s">
        <v>6087</v>
      </c>
      <c r="K464" t="s">
        <v>6079</v>
      </c>
      <c r="L464" s="340" t="s">
        <v>9801</v>
      </c>
      <c r="M464" s="339">
        <v>10959.33</v>
      </c>
      <c r="N464" t="s">
        <v>12</v>
      </c>
      <c r="O464" t="s">
        <v>12</v>
      </c>
      <c r="P464" t="s">
        <v>42</v>
      </c>
      <c r="Q464" s="338">
        <v>57</v>
      </c>
    </row>
    <row r="465" spans="1:17" ht="15.75" x14ac:dyDescent="0.25">
      <c r="A465" s="342" t="s">
        <v>2328</v>
      </c>
      <c r="B465" t="s">
        <v>7782</v>
      </c>
      <c r="C465">
        <v>32.67</v>
      </c>
      <c r="D465">
        <v>11.81</v>
      </c>
      <c r="E465" t="s">
        <v>2381</v>
      </c>
      <c r="F465" t="s">
        <v>2380</v>
      </c>
      <c r="G465" t="s">
        <v>2380</v>
      </c>
      <c r="H465" s="341">
        <v>0</v>
      </c>
      <c r="I465" t="s">
        <v>2380</v>
      </c>
      <c r="J465" t="s">
        <v>6087</v>
      </c>
      <c r="K465" t="s">
        <v>6079</v>
      </c>
      <c r="L465" s="340" t="s">
        <v>9800</v>
      </c>
      <c r="M465" s="339">
        <v>10942.13</v>
      </c>
      <c r="N465" t="s">
        <v>12</v>
      </c>
      <c r="O465" t="s">
        <v>12</v>
      </c>
      <c r="P465" t="s">
        <v>23</v>
      </c>
      <c r="Q465" s="338">
        <v>53</v>
      </c>
    </row>
    <row r="466" spans="1:17" ht="15.75" x14ac:dyDescent="0.25">
      <c r="A466" s="342" t="s">
        <v>2327</v>
      </c>
      <c r="B466" t="s">
        <v>9799</v>
      </c>
      <c r="C466">
        <v>33.299999999999997</v>
      </c>
      <c r="D466">
        <v>8.26</v>
      </c>
      <c r="E466" t="s">
        <v>2381</v>
      </c>
      <c r="F466" t="s">
        <v>2380</v>
      </c>
      <c r="G466" t="s">
        <v>2380</v>
      </c>
      <c r="H466" s="341">
        <v>2</v>
      </c>
      <c r="I466" t="s">
        <v>2380</v>
      </c>
      <c r="J466" t="s">
        <v>6087</v>
      </c>
      <c r="K466" t="s">
        <v>6079</v>
      </c>
      <c r="L466" s="340" t="s">
        <v>6434</v>
      </c>
      <c r="M466" s="339">
        <v>10928.85</v>
      </c>
      <c r="N466" t="s">
        <v>12</v>
      </c>
      <c r="O466" t="s">
        <v>12</v>
      </c>
      <c r="P466" t="s">
        <v>13</v>
      </c>
      <c r="Q466" s="338">
        <v>54</v>
      </c>
    </row>
    <row r="467" spans="1:17" ht="15.75" x14ac:dyDescent="0.25">
      <c r="A467" s="342" t="s">
        <v>2326</v>
      </c>
      <c r="B467" t="s">
        <v>7330</v>
      </c>
      <c r="C467">
        <v>34.1</v>
      </c>
      <c r="D467">
        <v>4.43</v>
      </c>
      <c r="E467" t="s">
        <v>2381</v>
      </c>
      <c r="F467" t="s">
        <v>2380</v>
      </c>
      <c r="G467" t="s">
        <v>2380</v>
      </c>
      <c r="H467" s="341">
        <v>0</v>
      </c>
      <c r="I467" t="s">
        <v>2381</v>
      </c>
      <c r="J467" t="s">
        <v>6087</v>
      </c>
      <c r="K467" t="s">
        <v>6075</v>
      </c>
      <c r="L467" s="340" t="s">
        <v>9798</v>
      </c>
      <c r="M467" s="339">
        <v>10923.93</v>
      </c>
      <c r="N467" t="s">
        <v>12</v>
      </c>
      <c r="O467" t="s">
        <v>16</v>
      </c>
      <c r="P467" t="s">
        <v>247</v>
      </c>
      <c r="Q467" s="338">
        <v>54</v>
      </c>
    </row>
    <row r="468" spans="1:17" ht="15.75" x14ac:dyDescent="0.25">
      <c r="A468" s="342" t="s">
        <v>2325</v>
      </c>
      <c r="B468" t="s">
        <v>8548</v>
      </c>
      <c r="C468">
        <v>30.78</v>
      </c>
      <c r="D468">
        <v>10.74</v>
      </c>
      <c r="E468" t="s">
        <v>2381</v>
      </c>
      <c r="F468" t="s">
        <v>2380</v>
      </c>
      <c r="G468" t="s">
        <v>2380</v>
      </c>
      <c r="H468" s="341">
        <v>2</v>
      </c>
      <c r="I468" t="s">
        <v>2380</v>
      </c>
      <c r="J468" t="s">
        <v>6087</v>
      </c>
      <c r="K468" t="s">
        <v>6079</v>
      </c>
      <c r="L468" s="340" t="s">
        <v>9797</v>
      </c>
      <c r="M468" s="339">
        <v>10886.66</v>
      </c>
      <c r="N468" t="s">
        <v>12</v>
      </c>
      <c r="O468" t="s">
        <v>12</v>
      </c>
      <c r="P468" t="s">
        <v>23</v>
      </c>
      <c r="Q468" s="338">
        <v>28</v>
      </c>
    </row>
    <row r="469" spans="1:17" ht="15.75" x14ac:dyDescent="0.25">
      <c r="A469" s="342" t="s">
        <v>2323</v>
      </c>
      <c r="B469" t="s">
        <v>6238</v>
      </c>
      <c r="C469">
        <v>33.4</v>
      </c>
      <c r="D469">
        <v>4.84</v>
      </c>
      <c r="E469" t="s">
        <v>2380</v>
      </c>
      <c r="F469" t="s">
        <v>2380</v>
      </c>
      <c r="G469" t="s">
        <v>2380</v>
      </c>
      <c r="H469" s="341">
        <v>0</v>
      </c>
      <c r="I469" t="s">
        <v>2380</v>
      </c>
      <c r="J469" t="s">
        <v>6087</v>
      </c>
      <c r="K469" t="s">
        <v>6075</v>
      </c>
      <c r="L469" s="340" t="s">
        <v>9794</v>
      </c>
      <c r="M469" s="339">
        <v>10825.25</v>
      </c>
      <c r="N469" t="s">
        <v>12</v>
      </c>
      <c r="O469" t="s">
        <v>12</v>
      </c>
      <c r="P469" t="s">
        <v>23</v>
      </c>
      <c r="Q469" s="338">
        <v>54</v>
      </c>
    </row>
    <row r="470" spans="1:17" ht="15.75" x14ac:dyDescent="0.25">
      <c r="A470" s="342" t="s">
        <v>2321</v>
      </c>
      <c r="B470" t="s">
        <v>9791</v>
      </c>
      <c r="C470">
        <v>38.14</v>
      </c>
      <c r="D470">
        <v>5.84</v>
      </c>
      <c r="E470" t="s">
        <v>2380</v>
      </c>
      <c r="F470" t="s">
        <v>2380</v>
      </c>
      <c r="G470" t="s">
        <v>2380</v>
      </c>
      <c r="H470" s="341">
        <v>0</v>
      </c>
      <c r="I470" t="s">
        <v>2380</v>
      </c>
      <c r="J470" t="s">
        <v>6087</v>
      </c>
      <c r="K470" t="s">
        <v>6077</v>
      </c>
      <c r="L470" s="340" t="s">
        <v>9790</v>
      </c>
      <c r="M470" s="339">
        <v>10806.84</v>
      </c>
      <c r="N470" t="s">
        <v>12</v>
      </c>
      <c r="O470" t="s">
        <v>11</v>
      </c>
      <c r="P470" t="s">
        <v>42</v>
      </c>
      <c r="Q470" s="338">
        <v>52</v>
      </c>
    </row>
    <row r="471" spans="1:17" ht="15.75" x14ac:dyDescent="0.25">
      <c r="A471" s="342" t="s">
        <v>2320</v>
      </c>
      <c r="B471" t="s">
        <v>6220</v>
      </c>
      <c r="C471">
        <v>35.42</v>
      </c>
      <c r="D471">
        <v>8.6999999999999993</v>
      </c>
      <c r="E471" t="s">
        <v>2381</v>
      </c>
      <c r="F471" t="s">
        <v>2380</v>
      </c>
      <c r="G471" t="s">
        <v>2380</v>
      </c>
      <c r="H471" s="341">
        <v>1</v>
      </c>
      <c r="I471" t="s">
        <v>2380</v>
      </c>
      <c r="J471" t="s">
        <v>6087</v>
      </c>
      <c r="K471" t="s">
        <v>6079</v>
      </c>
      <c r="L471" s="340" t="s">
        <v>9789</v>
      </c>
      <c r="M471" s="339">
        <v>40182.25</v>
      </c>
      <c r="N471" t="s">
        <v>16</v>
      </c>
      <c r="O471" t="s">
        <v>11</v>
      </c>
      <c r="P471" t="s">
        <v>42</v>
      </c>
      <c r="Q471" s="338">
        <v>37</v>
      </c>
    </row>
    <row r="472" spans="1:17" ht="15.75" x14ac:dyDescent="0.25">
      <c r="A472" s="342" t="s">
        <v>2319</v>
      </c>
      <c r="B472" t="s">
        <v>9504</v>
      </c>
      <c r="C472">
        <v>35.625</v>
      </c>
      <c r="D472">
        <v>10.79</v>
      </c>
      <c r="E472" t="s">
        <v>2380</v>
      </c>
      <c r="F472" t="s">
        <v>2380</v>
      </c>
      <c r="G472" t="s">
        <v>2380</v>
      </c>
      <c r="H472" s="341">
        <v>0</v>
      </c>
      <c r="I472" t="s">
        <v>2380</v>
      </c>
      <c r="J472" t="s">
        <v>6087</v>
      </c>
      <c r="K472" t="s">
        <v>6079</v>
      </c>
      <c r="L472" s="340" t="s">
        <v>8922</v>
      </c>
      <c r="M472" s="339">
        <v>10797.34</v>
      </c>
      <c r="N472" t="s">
        <v>12</v>
      </c>
      <c r="O472" t="s">
        <v>11</v>
      </c>
      <c r="P472" t="s">
        <v>249</v>
      </c>
      <c r="Q472" s="338">
        <v>52</v>
      </c>
    </row>
    <row r="473" spans="1:17" ht="15.75" x14ac:dyDescent="0.25">
      <c r="A473" s="342" t="s">
        <v>2318</v>
      </c>
      <c r="B473" t="s">
        <v>9788</v>
      </c>
      <c r="C473">
        <v>45.51</v>
      </c>
      <c r="D473">
        <v>4.32</v>
      </c>
      <c r="E473" t="s">
        <v>2380</v>
      </c>
      <c r="F473" t="s">
        <v>2380</v>
      </c>
      <c r="G473" t="s">
        <v>2380</v>
      </c>
      <c r="H473" s="341">
        <v>1</v>
      </c>
      <c r="I473" t="s">
        <v>2380</v>
      </c>
      <c r="J473" t="s">
        <v>6087</v>
      </c>
      <c r="K473" t="s">
        <v>6075</v>
      </c>
      <c r="L473" s="340" t="s">
        <v>9787</v>
      </c>
      <c r="M473" s="339">
        <v>10796.35</v>
      </c>
      <c r="N473" t="s">
        <v>12</v>
      </c>
      <c r="O473" t="s">
        <v>16</v>
      </c>
      <c r="P473" t="s">
        <v>166</v>
      </c>
      <c r="Q473" s="338">
        <v>55</v>
      </c>
    </row>
    <row r="474" spans="1:17" ht="15.75" x14ac:dyDescent="0.25">
      <c r="A474" s="342" t="s">
        <v>2317</v>
      </c>
      <c r="B474" t="s">
        <v>7026</v>
      </c>
      <c r="C474">
        <v>37.1</v>
      </c>
      <c r="D474">
        <v>7.19</v>
      </c>
      <c r="E474" t="s">
        <v>2381</v>
      </c>
      <c r="F474" t="s">
        <v>2380</v>
      </c>
      <c r="G474" t="s">
        <v>2380</v>
      </c>
      <c r="H474" s="341">
        <v>0</v>
      </c>
      <c r="I474" t="s">
        <v>2380</v>
      </c>
      <c r="J474" t="s">
        <v>6087</v>
      </c>
      <c r="K474" t="s">
        <v>6079</v>
      </c>
      <c r="L474" s="340" t="s">
        <v>8157</v>
      </c>
      <c r="M474" s="339">
        <v>10795.94</v>
      </c>
      <c r="N474" t="s">
        <v>12</v>
      </c>
      <c r="O474" t="s">
        <v>16</v>
      </c>
      <c r="P474" t="s">
        <v>42</v>
      </c>
      <c r="Q474" s="338">
        <v>23</v>
      </c>
    </row>
    <row r="475" spans="1:17" ht="15.75" x14ac:dyDescent="0.25">
      <c r="A475" s="342" t="s">
        <v>2316</v>
      </c>
      <c r="B475" t="s">
        <v>9786</v>
      </c>
      <c r="C475">
        <v>30.5</v>
      </c>
      <c r="D475">
        <v>11.94</v>
      </c>
      <c r="E475" t="s">
        <v>2381</v>
      </c>
      <c r="F475" t="s">
        <v>2380</v>
      </c>
      <c r="G475" t="s">
        <v>2380</v>
      </c>
      <c r="H475" s="341">
        <v>0</v>
      </c>
      <c r="I475" t="s">
        <v>2380</v>
      </c>
      <c r="J475" t="s">
        <v>6087</v>
      </c>
      <c r="K475" t="s">
        <v>6079</v>
      </c>
      <c r="L475" s="340" t="s">
        <v>9785</v>
      </c>
      <c r="M475" s="339">
        <v>10791.96</v>
      </c>
      <c r="N475" t="s">
        <v>12</v>
      </c>
      <c r="O475" t="s">
        <v>11</v>
      </c>
      <c r="P475" t="s">
        <v>42</v>
      </c>
      <c r="Q475" s="338">
        <v>55</v>
      </c>
    </row>
    <row r="476" spans="1:17" ht="15.75" x14ac:dyDescent="0.25">
      <c r="A476" s="342" t="s">
        <v>2315</v>
      </c>
      <c r="B476" t="s">
        <v>6201</v>
      </c>
      <c r="C476">
        <v>35.299999999999997</v>
      </c>
      <c r="D476">
        <v>5.82</v>
      </c>
      <c r="E476" t="s">
        <v>2381</v>
      </c>
      <c r="F476" t="s">
        <v>2380</v>
      </c>
      <c r="G476" t="s">
        <v>2382</v>
      </c>
      <c r="H476" s="341">
        <v>1</v>
      </c>
      <c r="I476" t="s">
        <v>2381</v>
      </c>
      <c r="J476" t="s">
        <v>6087</v>
      </c>
      <c r="K476" t="s">
        <v>6077</v>
      </c>
      <c r="L476" s="340" t="s">
        <v>8705</v>
      </c>
      <c r="M476" s="339">
        <v>10769.75</v>
      </c>
      <c r="N476" t="s">
        <v>12</v>
      </c>
      <c r="O476" t="s">
        <v>11</v>
      </c>
      <c r="P476" t="s">
        <v>632</v>
      </c>
      <c r="Q476" s="338">
        <v>33</v>
      </c>
    </row>
    <row r="477" spans="1:17" ht="15.75" x14ac:dyDescent="0.25">
      <c r="A477" s="342" t="s">
        <v>2312</v>
      </c>
      <c r="B477" t="s">
        <v>8517</v>
      </c>
      <c r="C477">
        <v>30.22</v>
      </c>
      <c r="D477">
        <v>4.6500000000000004</v>
      </c>
      <c r="E477" t="s">
        <v>2380</v>
      </c>
      <c r="F477" t="s">
        <v>2380</v>
      </c>
      <c r="G477" t="s">
        <v>2380</v>
      </c>
      <c r="H477" s="341">
        <v>0</v>
      </c>
      <c r="I477" t="s">
        <v>2380</v>
      </c>
      <c r="J477" t="s">
        <v>6087</v>
      </c>
      <c r="K477" t="s">
        <v>6075</v>
      </c>
      <c r="L477" s="340" t="s">
        <v>9780</v>
      </c>
      <c r="M477" s="339">
        <v>10719.57</v>
      </c>
      <c r="N477" t="s">
        <v>12</v>
      </c>
      <c r="O477" t="s">
        <v>16</v>
      </c>
      <c r="P477" t="s">
        <v>23</v>
      </c>
      <c r="Q477" s="338">
        <v>30</v>
      </c>
    </row>
    <row r="478" spans="1:17" ht="15.75" x14ac:dyDescent="0.25">
      <c r="A478" s="342" t="s">
        <v>2308</v>
      </c>
      <c r="B478" t="s">
        <v>9776</v>
      </c>
      <c r="C478">
        <v>39.11</v>
      </c>
      <c r="D478">
        <v>5.87</v>
      </c>
      <c r="E478" t="s">
        <v>2380</v>
      </c>
      <c r="F478" t="s">
        <v>2380</v>
      </c>
      <c r="G478" t="s">
        <v>2380</v>
      </c>
      <c r="H478" s="341">
        <v>0</v>
      </c>
      <c r="I478" t="s">
        <v>2380</v>
      </c>
      <c r="J478" t="s">
        <v>6087</v>
      </c>
      <c r="K478" t="s">
        <v>6077</v>
      </c>
      <c r="L478" s="340" t="s">
        <v>9775</v>
      </c>
      <c r="M478" s="339">
        <v>10702.64</v>
      </c>
      <c r="N478" t="s">
        <v>12</v>
      </c>
      <c r="O478" t="s">
        <v>12</v>
      </c>
      <c r="P478" t="s">
        <v>13</v>
      </c>
      <c r="Q478" s="338">
        <v>50</v>
      </c>
    </row>
    <row r="479" spans="1:17" ht="15.75" x14ac:dyDescent="0.25">
      <c r="A479" s="342" t="s">
        <v>2307</v>
      </c>
      <c r="B479" t="s">
        <v>6754</v>
      </c>
      <c r="C479">
        <v>43.78</v>
      </c>
      <c r="D479">
        <v>5.71</v>
      </c>
      <c r="E479" t="s">
        <v>2380</v>
      </c>
      <c r="F479" t="s">
        <v>2380</v>
      </c>
      <c r="G479" t="s">
        <v>2380</v>
      </c>
      <c r="H479" s="341">
        <v>1</v>
      </c>
      <c r="I479" t="s">
        <v>2380</v>
      </c>
      <c r="J479" t="s">
        <v>6087</v>
      </c>
      <c r="K479" t="s">
        <v>6077</v>
      </c>
      <c r="L479" s="340" t="s">
        <v>9774</v>
      </c>
      <c r="M479" s="339">
        <v>10698.38</v>
      </c>
      <c r="N479" t="s">
        <v>12</v>
      </c>
      <c r="O479" t="s">
        <v>16</v>
      </c>
      <c r="P479" t="s">
        <v>200</v>
      </c>
      <c r="Q479" s="338">
        <v>46</v>
      </c>
    </row>
    <row r="480" spans="1:17" ht="15.75" x14ac:dyDescent="0.25">
      <c r="A480" s="342" t="s">
        <v>2305</v>
      </c>
      <c r="B480" t="s">
        <v>8630</v>
      </c>
      <c r="C480">
        <v>40.299999999999997</v>
      </c>
      <c r="D480">
        <v>5.3</v>
      </c>
      <c r="E480" t="s">
        <v>2381</v>
      </c>
      <c r="F480" t="s">
        <v>2380</v>
      </c>
      <c r="G480" t="s">
        <v>2380</v>
      </c>
      <c r="H480" s="341">
        <v>2</v>
      </c>
      <c r="I480" t="s">
        <v>2380</v>
      </c>
      <c r="J480" t="s">
        <v>6087</v>
      </c>
      <c r="K480" t="s">
        <v>6075</v>
      </c>
      <c r="L480" s="340" t="s">
        <v>9772</v>
      </c>
      <c r="M480" s="339">
        <v>10676.83</v>
      </c>
      <c r="N480" t="s">
        <v>12</v>
      </c>
      <c r="O480" t="s">
        <v>12</v>
      </c>
      <c r="P480" t="s">
        <v>13</v>
      </c>
      <c r="Q480" s="338">
        <v>60</v>
      </c>
    </row>
    <row r="481" spans="1:17" ht="15.75" x14ac:dyDescent="0.25">
      <c r="A481" s="342" t="s">
        <v>2304</v>
      </c>
      <c r="B481" t="s">
        <v>9771</v>
      </c>
      <c r="C481">
        <v>43.83</v>
      </c>
      <c r="D481">
        <v>6.03</v>
      </c>
      <c r="E481" t="s">
        <v>2381</v>
      </c>
      <c r="F481" t="s">
        <v>2380</v>
      </c>
      <c r="G481" t="s">
        <v>2380</v>
      </c>
      <c r="H481" s="341">
        <v>2</v>
      </c>
      <c r="I481" t="s">
        <v>2381</v>
      </c>
      <c r="J481" t="s">
        <v>6087</v>
      </c>
      <c r="K481" t="s">
        <v>6077</v>
      </c>
      <c r="L481" s="340" t="s">
        <v>9770</v>
      </c>
      <c r="M481" s="339">
        <v>10665.44</v>
      </c>
      <c r="N481" t="s">
        <v>12</v>
      </c>
      <c r="O481" t="s">
        <v>11</v>
      </c>
      <c r="P481" t="s">
        <v>300</v>
      </c>
      <c r="Q481" s="338">
        <v>46</v>
      </c>
    </row>
    <row r="482" spans="1:17" ht="15.75" x14ac:dyDescent="0.25">
      <c r="A482" s="342" t="s">
        <v>2303</v>
      </c>
      <c r="B482" t="s">
        <v>9769</v>
      </c>
      <c r="C482">
        <v>32.774999999999999</v>
      </c>
      <c r="D482">
        <v>11.76</v>
      </c>
      <c r="E482" t="s">
        <v>2381</v>
      </c>
      <c r="F482" t="s">
        <v>2380</v>
      </c>
      <c r="G482" t="s">
        <v>2380</v>
      </c>
      <c r="H482" s="341">
        <v>0</v>
      </c>
      <c r="I482" t="s">
        <v>2380</v>
      </c>
      <c r="J482" t="s">
        <v>6087</v>
      </c>
      <c r="K482" t="s">
        <v>6079</v>
      </c>
      <c r="L482" s="340" t="s">
        <v>9768</v>
      </c>
      <c r="M482" s="339">
        <v>10627.81</v>
      </c>
      <c r="N482" t="s">
        <v>12</v>
      </c>
      <c r="O482" t="s">
        <v>12</v>
      </c>
      <c r="P482" t="s">
        <v>13</v>
      </c>
      <c r="Q482" s="338">
        <v>58</v>
      </c>
    </row>
    <row r="483" spans="1:17" ht="15.75" x14ac:dyDescent="0.25">
      <c r="A483" s="342" t="s">
        <v>2302</v>
      </c>
      <c r="B483" t="s">
        <v>8135</v>
      </c>
      <c r="C483">
        <v>39.6</v>
      </c>
      <c r="D483">
        <v>5.1100000000000003</v>
      </c>
      <c r="E483" t="s">
        <v>2381</v>
      </c>
      <c r="F483" t="s">
        <v>2380</v>
      </c>
      <c r="G483" t="s">
        <v>2380</v>
      </c>
      <c r="H483" s="341">
        <v>2</v>
      </c>
      <c r="I483" t="s">
        <v>2380</v>
      </c>
      <c r="J483" t="s">
        <v>6087</v>
      </c>
      <c r="K483" t="s">
        <v>6075</v>
      </c>
      <c r="L483" s="340" t="s">
        <v>8703</v>
      </c>
      <c r="M483" s="339">
        <v>10620.26</v>
      </c>
      <c r="N483" t="s">
        <v>12</v>
      </c>
      <c r="O483" t="s">
        <v>12</v>
      </c>
      <c r="P483" t="s">
        <v>23</v>
      </c>
      <c r="Q483" s="338">
        <v>32</v>
      </c>
    </row>
    <row r="484" spans="1:17" ht="15.75" x14ac:dyDescent="0.25">
      <c r="A484" s="342" t="s">
        <v>2301</v>
      </c>
      <c r="B484" t="s">
        <v>9767</v>
      </c>
      <c r="C484">
        <v>30.97</v>
      </c>
      <c r="D484">
        <v>5.54</v>
      </c>
      <c r="E484" t="s">
        <v>2380</v>
      </c>
      <c r="F484" t="s">
        <v>2380</v>
      </c>
      <c r="G484" t="s">
        <v>2380</v>
      </c>
      <c r="H484" s="341">
        <v>2</v>
      </c>
      <c r="I484" t="s">
        <v>2380</v>
      </c>
      <c r="J484" t="s">
        <v>6087</v>
      </c>
      <c r="K484" t="s">
        <v>6075</v>
      </c>
      <c r="L484" s="340" t="s">
        <v>9766</v>
      </c>
      <c r="M484" s="339">
        <v>10617.04</v>
      </c>
      <c r="N484" t="s">
        <v>12</v>
      </c>
      <c r="O484" t="s">
        <v>12</v>
      </c>
      <c r="P484" t="s">
        <v>535</v>
      </c>
      <c r="Q484" s="338">
        <v>30</v>
      </c>
    </row>
    <row r="485" spans="1:17" ht="15.75" x14ac:dyDescent="0.25">
      <c r="A485" s="342" t="s">
        <v>2299</v>
      </c>
      <c r="B485" t="s">
        <v>9763</v>
      </c>
      <c r="C485">
        <v>34.43</v>
      </c>
      <c r="D485">
        <v>5.96</v>
      </c>
      <c r="E485" t="s">
        <v>2381</v>
      </c>
      <c r="F485" t="s">
        <v>2380</v>
      </c>
      <c r="G485" t="s">
        <v>2380</v>
      </c>
      <c r="H485" s="341">
        <v>2</v>
      </c>
      <c r="I485" t="s">
        <v>2380</v>
      </c>
      <c r="J485" t="s">
        <v>6087</v>
      </c>
      <c r="K485" t="s">
        <v>6077</v>
      </c>
      <c r="L485" s="340" t="s">
        <v>7167</v>
      </c>
      <c r="M485" s="339">
        <v>10602.39</v>
      </c>
      <c r="N485" t="s">
        <v>12</v>
      </c>
      <c r="O485" t="s">
        <v>12</v>
      </c>
      <c r="P485" t="s">
        <v>42</v>
      </c>
      <c r="Q485" s="338">
        <v>56</v>
      </c>
    </row>
    <row r="486" spans="1:17" ht="15.75" x14ac:dyDescent="0.25">
      <c r="A486" s="342" t="s">
        <v>2298</v>
      </c>
      <c r="B486" t="s">
        <v>9762</v>
      </c>
      <c r="C486">
        <v>39.6</v>
      </c>
      <c r="D486">
        <v>4.4400000000000004</v>
      </c>
      <c r="E486" t="s">
        <v>2381</v>
      </c>
      <c r="F486" t="s">
        <v>2380</v>
      </c>
      <c r="G486" t="s">
        <v>2382</v>
      </c>
      <c r="H486" s="341">
        <v>1</v>
      </c>
      <c r="I486" t="s">
        <v>2380</v>
      </c>
      <c r="J486" t="s">
        <v>6087</v>
      </c>
      <c r="K486" t="s">
        <v>6075</v>
      </c>
      <c r="L486" s="340" t="s">
        <v>6180</v>
      </c>
      <c r="M486" s="339">
        <v>40069.440000000002</v>
      </c>
      <c r="N486" t="s">
        <v>16</v>
      </c>
      <c r="O486" t="s">
        <v>12</v>
      </c>
      <c r="P486" t="s">
        <v>42</v>
      </c>
      <c r="Q486" s="338">
        <v>56</v>
      </c>
    </row>
    <row r="487" spans="1:17" ht="15.75" x14ac:dyDescent="0.25">
      <c r="A487" s="342" t="s">
        <v>2296</v>
      </c>
      <c r="B487" t="s">
        <v>8879</v>
      </c>
      <c r="C487">
        <v>33.25</v>
      </c>
      <c r="D487">
        <v>5.64</v>
      </c>
      <c r="E487" t="s">
        <v>2381</v>
      </c>
      <c r="F487" t="s">
        <v>2380</v>
      </c>
      <c r="G487" t="s">
        <v>2382</v>
      </c>
      <c r="H487" s="341">
        <v>1</v>
      </c>
      <c r="I487" t="s">
        <v>2380</v>
      </c>
      <c r="J487" t="s">
        <v>6087</v>
      </c>
      <c r="K487" t="s">
        <v>6075</v>
      </c>
      <c r="L487" s="340" t="s">
        <v>9759</v>
      </c>
      <c r="M487" s="339">
        <v>10601.41</v>
      </c>
      <c r="N487" t="s">
        <v>12</v>
      </c>
      <c r="O487" t="s">
        <v>11</v>
      </c>
      <c r="P487" t="s">
        <v>42</v>
      </c>
      <c r="Q487" s="338">
        <v>56</v>
      </c>
    </row>
    <row r="488" spans="1:17" ht="15.75" x14ac:dyDescent="0.25">
      <c r="A488" s="342" t="s">
        <v>2295</v>
      </c>
      <c r="B488" t="s">
        <v>6297</v>
      </c>
      <c r="C488">
        <v>33.33</v>
      </c>
      <c r="D488">
        <v>10.19</v>
      </c>
      <c r="E488" t="s">
        <v>2380</v>
      </c>
      <c r="F488" t="s">
        <v>2380</v>
      </c>
      <c r="G488" t="s">
        <v>2380</v>
      </c>
      <c r="H488" s="341">
        <v>0</v>
      </c>
      <c r="I488" t="s">
        <v>2380</v>
      </c>
      <c r="J488" t="s">
        <v>6087</v>
      </c>
      <c r="K488" t="s">
        <v>6079</v>
      </c>
      <c r="L488" s="340" t="s">
        <v>9758</v>
      </c>
      <c r="M488" s="339">
        <v>10600.55</v>
      </c>
      <c r="N488" t="s">
        <v>12</v>
      </c>
      <c r="O488" t="s">
        <v>16</v>
      </c>
      <c r="P488" t="s">
        <v>23</v>
      </c>
      <c r="Q488" s="338">
        <v>50</v>
      </c>
    </row>
    <row r="489" spans="1:17" ht="15.75" x14ac:dyDescent="0.25">
      <c r="A489" s="342" t="s">
        <v>2294</v>
      </c>
      <c r="B489" t="s">
        <v>6262</v>
      </c>
      <c r="C489">
        <v>30.5</v>
      </c>
      <c r="D489">
        <v>10.79</v>
      </c>
      <c r="E489" t="s">
        <v>2380</v>
      </c>
      <c r="F489" t="s">
        <v>2380</v>
      </c>
      <c r="G489" t="s">
        <v>2380</v>
      </c>
      <c r="H489" s="341">
        <v>0</v>
      </c>
      <c r="I489" t="s">
        <v>2380</v>
      </c>
      <c r="J489" t="s">
        <v>6087</v>
      </c>
      <c r="K489" t="s">
        <v>6079</v>
      </c>
      <c r="L489" s="340" t="s">
        <v>9757</v>
      </c>
      <c r="M489" s="339">
        <v>10594.5</v>
      </c>
      <c r="N489" t="s">
        <v>12</v>
      </c>
      <c r="O489" t="s">
        <v>16</v>
      </c>
      <c r="P489" t="s">
        <v>23</v>
      </c>
      <c r="Q489" s="338">
        <v>55</v>
      </c>
    </row>
    <row r="490" spans="1:17" ht="15.75" x14ac:dyDescent="0.25">
      <c r="A490" s="342" t="s">
        <v>2293</v>
      </c>
      <c r="B490" t="s">
        <v>6525</v>
      </c>
      <c r="C490">
        <v>50.07</v>
      </c>
      <c r="D490">
        <v>9.27</v>
      </c>
      <c r="E490" t="s">
        <v>2380</v>
      </c>
      <c r="F490" t="s">
        <v>2380</v>
      </c>
      <c r="G490" t="s">
        <v>2380</v>
      </c>
      <c r="H490" s="341">
        <v>0</v>
      </c>
      <c r="I490" t="s">
        <v>2381</v>
      </c>
      <c r="J490" t="s">
        <v>6087</v>
      </c>
      <c r="K490" t="s">
        <v>6079</v>
      </c>
      <c r="L490" s="340" t="s">
        <v>9756</v>
      </c>
      <c r="M490" s="339">
        <v>10594.23</v>
      </c>
      <c r="N490" t="s">
        <v>12</v>
      </c>
      <c r="O490" t="s">
        <v>12</v>
      </c>
      <c r="P490" t="s">
        <v>13</v>
      </c>
      <c r="Q490" s="338">
        <v>56</v>
      </c>
    </row>
    <row r="491" spans="1:17" ht="15.75" x14ac:dyDescent="0.25">
      <c r="A491" s="342" t="s">
        <v>2292</v>
      </c>
      <c r="B491" t="s">
        <v>9755</v>
      </c>
      <c r="C491">
        <v>30.3</v>
      </c>
      <c r="D491">
        <v>4.24</v>
      </c>
      <c r="E491" t="s">
        <v>2380</v>
      </c>
      <c r="F491" t="s">
        <v>2380</v>
      </c>
      <c r="G491" t="s">
        <v>2380</v>
      </c>
      <c r="H491" s="341">
        <v>0</v>
      </c>
      <c r="I491" t="s">
        <v>2380</v>
      </c>
      <c r="J491" t="s">
        <v>6087</v>
      </c>
      <c r="K491" t="s">
        <v>6075</v>
      </c>
      <c r="L491" s="340" t="s">
        <v>9754</v>
      </c>
      <c r="M491" s="339">
        <v>10579.71</v>
      </c>
      <c r="N491" t="s">
        <v>12</v>
      </c>
      <c r="O491" t="s">
        <v>12</v>
      </c>
      <c r="P491" t="s">
        <v>13</v>
      </c>
      <c r="Q491" s="338">
        <v>53</v>
      </c>
    </row>
    <row r="492" spans="1:17" ht="15.75" x14ac:dyDescent="0.25">
      <c r="A492" s="342" t="s">
        <v>2290</v>
      </c>
      <c r="B492" t="s">
        <v>6258</v>
      </c>
      <c r="C492">
        <v>29.99</v>
      </c>
      <c r="D492">
        <v>11.85</v>
      </c>
      <c r="E492" t="s">
        <v>2380</v>
      </c>
      <c r="F492" t="s">
        <v>2380</v>
      </c>
      <c r="G492" t="s">
        <v>2380</v>
      </c>
      <c r="H492" s="341">
        <v>0</v>
      </c>
      <c r="I492" t="s">
        <v>2380</v>
      </c>
      <c r="J492" t="s">
        <v>6087</v>
      </c>
      <c r="K492" t="s">
        <v>6079</v>
      </c>
      <c r="L492" s="340" t="s">
        <v>9752</v>
      </c>
      <c r="M492" s="339">
        <v>10564.88</v>
      </c>
      <c r="N492" t="s">
        <v>12</v>
      </c>
      <c r="O492" t="s">
        <v>16</v>
      </c>
      <c r="P492" t="s">
        <v>247</v>
      </c>
      <c r="Q492" s="338">
        <v>53</v>
      </c>
    </row>
    <row r="493" spans="1:17" ht="15.75" x14ac:dyDescent="0.25">
      <c r="A493" s="342" t="s">
        <v>2289</v>
      </c>
      <c r="B493" t="s">
        <v>6435</v>
      </c>
      <c r="C493">
        <v>36.380000000000003</v>
      </c>
      <c r="D493">
        <v>5.98</v>
      </c>
      <c r="E493" t="s">
        <v>2380</v>
      </c>
      <c r="F493" t="s">
        <v>2380</v>
      </c>
      <c r="G493" t="s">
        <v>2380</v>
      </c>
      <c r="H493" s="341">
        <v>1</v>
      </c>
      <c r="I493" t="s">
        <v>2380</v>
      </c>
      <c r="J493" t="s">
        <v>6087</v>
      </c>
      <c r="K493" t="s">
        <v>6077</v>
      </c>
      <c r="L493" s="340" t="s">
        <v>9751</v>
      </c>
      <c r="M493" s="339">
        <v>10560.49</v>
      </c>
      <c r="N493" t="s">
        <v>12</v>
      </c>
      <c r="O493" t="s">
        <v>11</v>
      </c>
      <c r="P493" t="s">
        <v>13</v>
      </c>
      <c r="Q493" s="338">
        <v>51</v>
      </c>
    </row>
    <row r="494" spans="1:17" ht="15.75" x14ac:dyDescent="0.25">
      <c r="A494" s="342" t="s">
        <v>2288</v>
      </c>
      <c r="B494" t="s">
        <v>9750</v>
      </c>
      <c r="C494">
        <v>31.16</v>
      </c>
      <c r="D494">
        <v>4.26</v>
      </c>
      <c r="E494" t="s">
        <v>2381</v>
      </c>
      <c r="F494" t="s">
        <v>2380</v>
      </c>
      <c r="G494" t="s">
        <v>2382</v>
      </c>
      <c r="H494" s="341">
        <v>1</v>
      </c>
      <c r="I494" t="s">
        <v>2380</v>
      </c>
      <c r="J494" t="s">
        <v>6087</v>
      </c>
      <c r="K494" t="s">
        <v>6075</v>
      </c>
      <c r="L494" s="340" t="s">
        <v>9749</v>
      </c>
      <c r="M494" s="339">
        <v>10546.48</v>
      </c>
      <c r="N494" t="s">
        <v>12</v>
      </c>
      <c r="O494" t="s">
        <v>12</v>
      </c>
      <c r="P494" t="s">
        <v>42</v>
      </c>
      <c r="Q494" s="338">
        <v>51</v>
      </c>
    </row>
    <row r="495" spans="1:17" ht="15.75" x14ac:dyDescent="0.25">
      <c r="A495" s="342" t="s">
        <v>2284</v>
      </c>
      <c r="B495" t="s">
        <v>9744</v>
      </c>
      <c r="C495">
        <v>39.6</v>
      </c>
      <c r="D495">
        <v>11.36</v>
      </c>
      <c r="E495" t="s">
        <v>2380</v>
      </c>
      <c r="F495" t="s">
        <v>2380</v>
      </c>
      <c r="G495" t="s">
        <v>2380</v>
      </c>
      <c r="H495" s="341">
        <v>0</v>
      </c>
      <c r="I495" t="s">
        <v>2380</v>
      </c>
      <c r="J495" t="s">
        <v>6087</v>
      </c>
      <c r="K495" t="s">
        <v>6079</v>
      </c>
      <c r="L495" s="340" t="s">
        <v>9743</v>
      </c>
      <c r="M495" s="339">
        <v>10486.55</v>
      </c>
      <c r="N495" t="s">
        <v>12</v>
      </c>
      <c r="O495" t="s">
        <v>12</v>
      </c>
      <c r="P495" t="s">
        <v>200</v>
      </c>
      <c r="Q495" s="338">
        <v>44</v>
      </c>
    </row>
    <row r="496" spans="1:17" ht="15.75" x14ac:dyDescent="0.25">
      <c r="A496" s="342" t="s">
        <v>2282</v>
      </c>
      <c r="B496" t="s">
        <v>6236</v>
      </c>
      <c r="C496">
        <v>32.774999999999999</v>
      </c>
      <c r="D496">
        <v>5.53</v>
      </c>
      <c r="E496" t="s">
        <v>2380</v>
      </c>
      <c r="F496" t="s">
        <v>2380</v>
      </c>
      <c r="G496" t="s">
        <v>2380</v>
      </c>
      <c r="H496" s="341">
        <v>0</v>
      </c>
      <c r="I496" t="s">
        <v>2381</v>
      </c>
      <c r="J496" t="s">
        <v>6087</v>
      </c>
      <c r="K496" t="s">
        <v>6075</v>
      </c>
      <c r="L496" s="340" t="s">
        <v>9740</v>
      </c>
      <c r="M496" s="339">
        <v>10461.98</v>
      </c>
      <c r="N496" t="s">
        <v>12</v>
      </c>
      <c r="O496" t="s">
        <v>16</v>
      </c>
      <c r="P496" t="s">
        <v>23</v>
      </c>
      <c r="Q496" s="338">
        <v>53</v>
      </c>
    </row>
    <row r="497" spans="1:17" ht="15.75" x14ac:dyDescent="0.25">
      <c r="A497" s="342" t="s">
        <v>2281</v>
      </c>
      <c r="B497" t="s">
        <v>9739</v>
      </c>
      <c r="C497">
        <v>32.774999999999999</v>
      </c>
      <c r="D497">
        <v>7.95</v>
      </c>
      <c r="E497" t="s">
        <v>2380</v>
      </c>
      <c r="F497" t="s">
        <v>2380</v>
      </c>
      <c r="G497" t="s">
        <v>2380</v>
      </c>
      <c r="H497" s="341">
        <v>0</v>
      </c>
      <c r="I497" t="s">
        <v>2380</v>
      </c>
      <c r="J497" t="s">
        <v>6087</v>
      </c>
      <c r="K497" t="s">
        <v>6079</v>
      </c>
      <c r="L497" s="340" t="s">
        <v>9738</v>
      </c>
      <c r="M497" s="339">
        <v>10459.19</v>
      </c>
      <c r="N497" t="s">
        <v>12</v>
      </c>
      <c r="O497" t="s">
        <v>16</v>
      </c>
      <c r="P497" t="s">
        <v>13</v>
      </c>
      <c r="Q497" s="338">
        <v>58</v>
      </c>
    </row>
    <row r="498" spans="1:17" ht="15.75" x14ac:dyDescent="0.25">
      <c r="A498" s="342" t="s">
        <v>2279</v>
      </c>
      <c r="B498" t="s">
        <v>6220</v>
      </c>
      <c r="C498">
        <v>30.55</v>
      </c>
      <c r="D498">
        <v>5.89</v>
      </c>
      <c r="E498" t="s">
        <v>2380</v>
      </c>
      <c r="F498" t="s">
        <v>2380</v>
      </c>
      <c r="G498" t="s">
        <v>2382</v>
      </c>
      <c r="H498" s="341">
        <v>1</v>
      </c>
      <c r="I498" t="s">
        <v>2380</v>
      </c>
      <c r="J498" t="s">
        <v>6087</v>
      </c>
      <c r="K498" t="s">
        <v>6077</v>
      </c>
      <c r="L498" s="340" t="s">
        <v>9736</v>
      </c>
      <c r="M498" s="339">
        <v>10455.1</v>
      </c>
      <c r="N498" t="s">
        <v>12</v>
      </c>
      <c r="O498" t="s">
        <v>16</v>
      </c>
      <c r="P498" t="s">
        <v>23</v>
      </c>
      <c r="Q498" s="338">
        <v>58</v>
      </c>
    </row>
    <row r="499" spans="1:17" ht="15.75" x14ac:dyDescent="0.25">
      <c r="A499" s="342" t="s">
        <v>2277</v>
      </c>
      <c r="B499" t="s">
        <v>6183</v>
      </c>
      <c r="C499">
        <v>31.66</v>
      </c>
      <c r="D499">
        <v>4.1100000000000003</v>
      </c>
      <c r="E499" t="s">
        <v>2380</v>
      </c>
      <c r="F499" t="s">
        <v>2380</v>
      </c>
      <c r="G499" t="s">
        <v>2380</v>
      </c>
      <c r="H499" s="341">
        <v>0</v>
      </c>
      <c r="I499" t="s">
        <v>2380</v>
      </c>
      <c r="J499" t="s">
        <v>6087</v>
      </c>
      <c r="K499" t="s">
        <v>6075</v>
      </c>
      <c r="L499" s="340" t="s">
        <v>9735</v>
      </c>
      <c r="M499" s="339">
        <v>10436.1</v>
      </c>
      <c r="N499" t="s">
        <v>12</v>
      </c>
      <c r="O499" t="s">
        <v>12</v>
      </c>
      <c r="P499" t="s">
        <v>42</v>
      </c>
      <c r="Q499" s="338">
        <v>54</v>
      </c>
    </row>
    <row r="500" spans="1:17" ht="15.75" x14ac:dyDescent="0.25">
      <c r="A500" s="342" t="s">
        <v>2274</v>
      </c>
      <c r="B500" t="s">
        <v>9732</v>
      </c>
      <c r="C500">
        <v>36.630000000000003</v>
      </c>
      <c r="D500">
        <v>11.42</v>
      </c>
      <c r="E500" t="s">
        <v>2380</v>
      </c>
      <c r="F500" t="s">
        <v>2380</v>
      </c>
      <c r="G500" t="s">
        <v>2380</v>
      </c>
      <c r="H500" s="341">
        <v>2</v>
      </c>
      <c r="I500" t="s">
        <v>2380</v>
      </c>
      <c r="J500" t="s">
        <v>6087</v>
      </c>
      <c r="K500" t="s">
        <v>6079</v>
      </c>
      <c r="L500" s="340" t="s">
        <v>9731</v>
      </c>
      <c r="M500" s="339">
        <v>10422.92</v>
      </c>
      <c r="N500" t="s">
        <v>12</v>
      </c>
      <c r="O500" t="s">
        <v>16</v>
      </c>
      <c r="P500" t="s">
        <v>356</v>
      </c>
      <c r="Q500" s="338">
        <v>54</v>
      </c>
    </row>
    <row r="501" spans="1:17" ht="15.75" x14ac:dyDescent="0.25">
      <c r="A501" s="342" t="s">
        <v>2273</v>
      </c>
      <c r="B501" t="s">
        <v>6295</v>
      </c>
      <c r="C501">
        <v>33.344999999999999</v>
      </c>
      <c r="D501">
        <v>7.33</v>
      </c>
      <c r="E501" t="s">
        <v>2380</v>
      </c>
      <c r="F501" t="s">
        <v>2380</v>
      </c>
      <c r="G501" t="s">
        <v>2380</v>
      </c>
      <c r="H501" s="341">
        <v>2</v>
      </c>
      <c r="I501" t="s">
        <v>2380</v>
      </c>
      <c r="J501" t="s">
        <v>6087</v>
      </c>
      <c r="K501" t="s">
        <v>6079</v>
      </c>
      <c r="L501" s="340" t="s">
        <v>6850</v>
      </c>
      <c r="M501" s="339">
        <v>10419.65</v>
      </c>
      <c r="N501" t="s">
        <v>12</v>
      </c>
      <c r="O501" t="s">
        <v>11</v>
      </c>
      <c r="P501" t="s">
        <v>200</v>
      </c>
      <c r="Q501" s="338">
        <v>43</v>
      </c>
    </row>
    <row r="502" spans="1:17" ht="15.75" x14ac:dyDescent="0.25">
      <c r="A502" s="342" t="s">
        <v>2271</v>
      </c>
      <c r="B502" t="s">
        <v>9730</v>
      </c>
      <c r="C502">
        <v>34.104999999999997</v>
      </c>
      <c r="D502">
        <v>5.07</v>
      </c>
      <c r="E502" t="s">
        <v>2380</v>
      </c>
      <c r="F502" t="s">
        <v>2380</v>
      </c>
      <c r="G502" t="s">
        <v>2380</v>
      </c>
      <c r="H502" s="341">
        <v>1</v>
      </c>
      <c r="I502" t="s">
        <v>2381</v>
      </c>
      <c r="J502" t="s">
        <v>6087</v>
      </c>
      <c r="K502" t="s">
        <v>6075</v>
      </c>
      <c r="L502" s="340" t="s">
        <v>9729</v>
      </c>
      <c r="M502" s="339">
        <v>10407.98</v>
      </c>
      <c r="N502" t="s">
        <v>12</v>
      </c>
      <c r="O502" t="s">
        <v>16</v>
      </c>
      <c r="P502" t="s">
        <v>300</v>
      </c>
      <c r="Q502" s="338">
        <v>42</v>
      </c>
    </row>
    <row r="503" spans="1:17" ht="15.75" x14ac:dyDescent="0.25">
      <c r="A503" s="342" t="s">
        <v>2269</v>
      </c>
      <c r="B503" t="s">
        <v>9727</v>
      </c>
      <c r="C503">
        <v>30.41</v>
      </c>
      <c r="D503">
        <v>7.72</v>
      </c>
      <c r="E503" t="s">
        <v>2380</v>
      </c>
      <c r="F503" t="s">
        <v>2380</v>
      </c>
      <c r="G503" t="s">
        <v>2380</v>
      </c>
      <c r="H503" s="341">
        <v>0</v>
      </c>
      <c r="I503" t="s">
        <v>2380</v>
      </c>
      <c r="J503" t="s">
        <v>6087</v>
      </c>
      <c r="K503" t="s">
        <v>6079</v>
      </c>
      <c r="L503" s="340" t="s">
        <v>9726</v>
      </c>
      <c r="M503" s="339">
        <v>10403.27</v>
      </c>
      <c r="N503" t="s">
        <v>12</v>
      </c>
      <c r="O503" t="s">
        <v>11</v>
      </c>
      <c r="P503" t="s">
        <v>516</v>
      </c>
      <c r="Q503" s="338">
        <v>53</v>
      </c>
    </row>
    <row r="504" spans="1:17" ht="15.75" x14ac:dyDescent="0.25">
      <c r="A504" s="342" t="s">
        <v>2267</v>
      </c>
      <c r="B504" t="s">
        <v>6266</v>
      </c>
      <c r="C504">
        <v>31.24</v>
      </c>
      <c r="D504">
        <v>9.8000000000000007</v>
      </c>
      <c r="E504" t="s">
        <v>2380</v>
      </c>
      <c r="F504" t="s">
        <v>2380</v>
      </c>
      <c r="G504" t="s">
        <v>2380</v>
      </c>
      <c r="H504" s="341">
        <v>0</v>
      </c>
      <c r="I504" t="s">
        <v>2380</v>
      </c>
      <c r="J504" t="s">
        <v>6087</v>
      </c>
      <c r="K504" t="s">
        <v>6079</v>
      </c>
      <c r="L504" s="340" t="s">
        <v>9723</v>
      </c>
      <c r="M504" s="339">
        <v>10370.91</v>
      </c>
      <c r="N504" t="s">
        <v>12</v>
      </c>
      <c r="O504" t="s">
        <v>12</v>
      </c>
      <c r="P504" t="s">
        <v>247</v>
      </c>
      <c r="Q504" s="338">
        <v>49</v>
      </c>
    </row>
    <row r="505" spans="1:17" ht="15.75" x14ac:dyDescent="0.25">
      <c r="A505" s="342" t="s">
        <v>2266</v>
      </c>
      <c r="B505" t="s">
        <v>9722</v>
      </c>
      <c r="C505">
        <v>31.54</v>
      </c>
      <c r="D505">
        <v>4.4400000000000004</v>
      </c>
      <c r="E505" t="s">
        <v>2380</v>
      </c>
      <c r="F505" t="s">
        <v>2380</v>
      </c>
      <c r="G505" t="s">
        <v>2380</v>
      </c>
      <c r="H505" s="341">
        <v>0</v>
      </c>
      <c r="I505" t="s">
        <v>2380</v>
      </c>
      <c r="J505" t="s">
        <v>6087</v>
      </c>
      <c r="K505" t="s">
        <v>6075</v>
      </c>
      <c r="L505" s="340" t="s">
        <v>9721</v>
      </c>
      <c r="M505" s="339">
        <v>10356.67</v>
      </c>
      <c r="N505" t="s">
        <v>12</v>
      </c>
      <c r="O505" t="s">
        <v>16</v>
      </c>
      <c r="P505" t="s">
        <v>200</v>
      </c>
      <c r="Q505" s="338">
        <v>51</v>
      </c>
    </row>
    <row r="506" spans="1:17" ht="15.75" x14ac:dyDescent="0.25">
      <c r="A506" s="342" t="s">
        <v>2265</v>
      </c>
      <c r="B506" t="s">
        <v>9720</v>
      </c>
      <c r="C506">
        <v>38.6</v>
      </c>
      <c r="D506">
        <v>7.19</v>
      </c>
      <c r="E506" t="s">
        <v>2381</v>
      </c>
      <c r="F506" t="s">
        <v>2380</v>
      </c>
      <c r="G506" t="s">
        <v>2380</v>
      </c>
      <c r="H506" s="341">
        <v>2</v>
      </c>
      <c r="I506" t="s">
        <v>2380</v>
      </c>
      <c r="J506" t="s">
        <v>6087</v>
      </c>
      <c r="K506" t="s">
        <v>6079</v>
      </c>
      <c r="L506" s="340" t="s">
        <v>9719</v>
      </c>
      <c r="M506" s="339">
        <v>39983.43</v>
      </c>
      <c r="N506" t="s">
        <v>11</v>
      </c>
      <c r="O506" t="s">
        <v>12</v>
      </c>
      <c r="P506" t="s">
        <v>23</v>
      </c>
      <c r="Q506" s="338">
        <v>35</v>
      </c>
    </row>
    <row r="507" spans="1:17" ht="15.75" x14ac:dyDescent="0.25">
      <c r="A507" s="342" t="s">
        <v>2264</v>
      </c>
      <c r="B507" t="s">
        <v>6888</v>
      </c>
      <c r="C507">
        <v>37.950000000000003</v>
      </c>
      <c r="D507">
        <v>6.06</v>
      </c>
      <c r="E507" t="s">
        <v>2380</v>
      </c>
      <c r="F507" t="s">
        <v>2380</v>
      </c>
      <c r="G507" t="s">
        <v>2380</v>
      </c>
      <c r="H507" s="341">
        <v>0</v>
      </c>
      <c r="I507" t="s">
        <v>2380</v>
      </c>
      <c r="J507" t="s">
        <v>6087</v>
      </c>
      <c r="K507" t="s">
        <v>6077</v>
      </c>
      <c r="L507" s="340" t="s">
        <v>9718</v>
      </c>
      <c r="M507" s="339">
        <v>10355.64</v>
      </c>
      <c r="N507" t="s">
        <v>12</v>
      </c>
      <c r="O507" t="s">
        <v>16</v>
      </c>
      <c r="P507" t="s">
        <v>23</v>
      </c>
      <c r="Q507" s="338">
        <v>53</v>
      </c>
    </row>
    <row r="508" spans="1:17" ht="15.75" x14ac:dyDescent="0.25">
      <c r="A508" s="342" t="s">
        <v>2263</v>
      </c>
      <c r="B508" t="s">
        <v>6644</v>
      </c>
      <c r="C508">
        <v>38.97</v>
      </c>
      <c r="D508">
        <v>5.12</v>
      </c>
      <c r="E508" t="s">
        <v>2380</v>
      </c>
      <c r="F508" t="s">
        <v>2380</v>
      </c>
      <c r="G508" t="s">
        <v>2380</v>
      </c>
      <c r="H508" s="341">
        <v>0</v>
      </c>
      <c r="I508" t="s">
        <v>2380</v>
      </c>
      <c r="J508" t="s">
        <v>6087</v>
      </c>
      <c r="K508" t="s">
        <v>6075</v>
      </c>
      <c r="L508" s="340" t="s">
        <v>9717</v>
      </c>
      <c r="M508" s="339">
        <v>10352.48</v>
      </c>
      <c r="N508" t="s">
        <v>12</v>
      </c>
      <c r="O508" t="s">
        <v>16</v>
      </c>
      <c r="P508" t="s">
        <v>23</v>
      </c>
      <c r="Q508" s="338">
        <v>48</v>
      </c>
    </row>
    <row r="509" spans="1:17" ht="15.75" x14ac:dyDescent="0.25">
      <c r="A509" s="342" t="s">
        <v>2260</v>
      </c>
      <c r="B509" t="s">
        <v>9712</v>
      </c>
      <c r="C509">
        <v>37.700000000000003</v>
      </c>
      <c r="D509">
        <v>5.96</v>
      </c>
      <c r="E509" t="s">
        <v>2381</v>
      </c>
      <c r="F509" t="s">
        <v>2380</v>
      </c>
      <c r="G509" t="s">
        <v>2380</v>
      </c>
      <c r="H509" s="341">
        <v>2</v>
      </c>
      <c r="I509" t="s">
        <v>2381</v>
      </c>
      <c r="J509" t="s">
        <v>6087</v>
      </c>
      <c r="K509" t="s">
        <v>6077</v>
      </c>
      <c r="L509" s="340" t="s">
        <v>9711</v>
      </c>
      <c r="M509" s="339">
        <v>10329.06</v>
      </c>
      <c r="N509" t="s">
        <v>12</v>
      </c>
      <c r="O509" t="s">
        <v>16</v>
      </c>
      <c r="P509" t="s">
        <v>300</v>
      </c>
      <c r="Q509" s="338">
        <v>40</v>
      </c>
    </row>
    <row r="510" spans="1:17" ht="15.75" x14ac:dyDescent="0.25">
      <c r="A510" s="342" t="s">
        <v>2259</v>
      </c>
      <c r="B510" t="s">
        <v>9710</v>
      </c>
      <c r="C510">
        <v>48.93</v>
      </c>
      <c r="D510">
        <v>11.17</v>
      </c>
      <c r="E510" t="s">
        <v>2381</v>
      </c>
      <c r="F510" t="s">
        <v>2380</v>
      </c>
      <c r="G510" t="s">
        <v>2380</v>
      </c>
      <c r="H510" s="341">
        <v>1</v>
      </c>
      <c r="I510" t="s">
        <v>2381</v>
      </c>
      <c r="J510" t="s">
        <v>6087</v>
      </c>
      <c r="K510" t="s">
        <v>6079</v>
      </c>
      <c r="L510" s="340" t="s">
        <v>6263</v>
      </c>
      <c r="M510" s="339">
        <v>10325.209999999999</v>
      </c>
      <c r="N510" t="s">
        <v>12</v>
      </c>
      <c r="O510" t="s">
        <v>12</v>
      </c>
      <c r="P510" t="s">
        <v>42</v>
      </c>
      <c r="Q510" s="338">
        <v>52</v>
      </c>
    </row>
    <row r="511" spans="1:17" ht="15.75" x14ac:dyDescent="0.25">
      <c r="A511" s="342" t="s">
        <v>2258</v>
      </c>
      <c r="B511" t="s">
        <v>6929</v>
      </c>
      <c r="C511">
        <v>35.93</v>
      </c>
      <c r="D511">
        <v>6.4</v>
      </c>
      <c r="E511" t="s">
        <v>2381</v>
      </c>
      <c r="F511" t="s">
        <v>2380</v>
      </c>
      <c r="G511" t="s">
        <v>2380</v>
      </c>
      <c r="H511" s="341">
        <v>1</v>
      </c>
      <c r="I511" t="s">
        <v>2380</v>
      </c>
      <c r="J511" t="s">
        <v>6087</v>
      </c>
      <c r="K511" t="s">
        <v>6077</v>
      </c>
      <c r="L511" s="340" t="s">
        <v>6812</v>
      </c>
      <c r="M511" s="339">
        <v>10322.9</v>
      </c>
      <c r="N511" t="s">
        <v>12</v>
      </c>
      <c r="O511" t="s">
        <v>16</v>
      </c>
      <c r="P511" t="s">
        <v>535</v>
      </c>
      <c r="Q511" s="338">
        <v>31</v>
      </c>
    </row>
    <row r="512" spans="1:17" ht="15.75" x14ac:dyDescent="0.25">
      <c r="A512" s="342" t="s">
        <v>2256</v>
      </c>
      <c r="B512" t="s">
        <v>9708</v>
      </c>
      <c r="C512">
        <v>32.299999999999997</v>
      </c>
      <c r="D512">
        <v>9.48</v>
      </c>
      <c r="E512" t="s">
        <v>2380</v>
      </c>
      <c r="F512" t="s">
        <v>2380</v>
      </c>
      <c r="G512" t="s">
        <v>2380</v>
      </c>
      <c r="H512" s="341">
        <v>2</v>
      </c>
      <c r="I512" t="s">
        <v>2380</v>
      </c>
      <c r="J512" t="s">
        <v>6087</v>
      </c>
      <c r="K512" t="s">
        <v>6079</v>
      </c>
      <c r="L512" s="340" t="s">
        <v>9707</v>
      </c>
      <c r="M512" s="339">
        <v>10310.780000000001</v>
      </c>
      <c r="N512" t="s">
        <v>12</v>
      </c>
      <c r="O512" t="s">
        <v>12</v>
      </c>
      <c r="P512" t="s">
        <v>23</v>
      </c>
      <c r="Q512" s="338">
        <v>60</v>
      </c>
    </row>
    <row r="513" spans="1:17" ht="15.75" x14ac:dyDescent="0.25">
      <c r="A513" s="342" t="s">
        <v>2254</v>
      </c>
      <c r="B513" t="s">
        <v>6973</v>
      </c>
      <c r="C513">
        <v>31.28</v>
      </c>
      <c r="D513">
        <v>6.94</v>
      </c>
      <c r="E513" t="s">
        <v>2381</v>
      </c>
      <c r="F513" t="s">
        <v>2380</v>
      </c>
      <c r="G513" t="s">
        <v>2380</v>
      </c>
      <c r="H513" s="341">
        <v>1</v>
      </c>
      <c r="I513" t="s">
        <v>2380</v>
      </c>
      <c r="J513" t="s">
        <v>6087</v>
      </c>
      <c r="K513" t="s">
        <v>6079</v>
      </c>
      <c r="L513" s="340" t="s">
        <v>9706</v>
      </c>
      <c r="M513" s="339">
        <v>48824.45</v>
      </c>
      <c r="N513" t="s">
        <v>11</v>
      </c>
      <c r="O513" t="s">
        <v>16</v>
      </c>
      <c r="P513" t="s">
        <v>42</v>
      </c>
      <c r="Q513" s="338">
        <v>63</v>
      </c>
    </row>
    <row r="514" spans="1:17" ht="15.75" x14ac:dyDescent="0.25">
      <c r="A514" s="342" t="s">
        <v>2253</v>
      </c>
      <c r="B514" t="s">
        <v>9705</v>
      </c>
      <c r="C514">
        <v>30.21</v>
      </c>
      <c r="D514">
        <v>7.83</v>
      </c>
      <c r="E514" t="s">
        <v>2380</v>
      </c>
      <c r="F514" t="s">
        <v>2380</v>
      </c>
      <c r="G514" t="s">
        <v>2380</v>
      </c>
      <c r="H514" s="341">
        <v>0</v>
      </c>
      <c r="I514" t="s">
        <v>2380</v>
      </c>
      <c r="J514" t="s">
        <v>6087</v>
      </c>
      <c r="K514" t="s">
        <v>6079</v>
      </c>
      <c r="L514" s="340" t="s">
        <v>9559</v>
      </c>
      <c r="M514" s="339">
        <v>39963.120000000003</v>
      </c>
      <c r="N514" t="s">
        <v>11</v>
      </c>
      <c r="O514" t="s">
        <v>11</v>
      </c>
      <c r="P514" t="s">
        <v>42</v>
      </c>
      <c r="Q514" s="338">
        <v>47</v>
      </c>
    </row>
    <row r="515" spans="1:17" ht="15.75" x14ac:dyDescent="0.25">
      <c r="A515" s="342" t="s">
        <v>2252</v>
      </c>
      <c r="B515" t="s">
        <v>9704</v>
      </c>
      <c r="C515">
        <v>38.28</v>
      </c>
      <c r="D515">
        <v>10.17</v>
      </c>
      <c r="E515" t="s">
        <v>2381</v>
      </c>
      <c r="F515" t="s">
        <v>2380</v>
      </c>
      <c r="G515" t="s">
        <v>2380</v>
      </c>
      <c r="H515" s="341">
        <v>0</v>
      </c>
      <c r="I515" t="s">
        <v>2380</v>
      </c>
      <c r="J515" t="s">
        <v>6087</v>
      </c>
      <c r="K515" t="s">
        <v>6079</v>
      </c>
      <c r="L515" s="340" t="s">
        <v>9703</v>
      </c>
      <c r="M515" s="339">
        <v>10276.99</v>
      </c>
      <c r="N515" t="s">
        <v>12</v>
      </c>
      <c r="O515" t="s">
        <v>16</v>
      </c>
      <c r="P515" t="s">
        <v>300</v>
      </c>
      <c r="Q515" s="338">
        <v>34</v>
      </c>
    </row>
    <row r="516" spans="1:17" ht="15.75" x14ac:dyDescent="0.25">
      <c r="A516" s="342" t="s">
        <v>2249</v>
      </c>
      <c r="B516" t="s">
        <v>8717</v>
      </c>
      <c r="C516">
        <v>33.020000000000003</v>
      </c>
      <c r="D516">
        <v>5.07</v>
      </c>
      <c r="E516" t="s">
        <v>2381</v>
      </c>
      <c r="F516" t="s">
        <v>2380</v>
      </c>
      <c r="G516" t="s">
        <v>2380</v>
      </c>
      <c r="H516" s="341">
        <v>0</v>
      </c>
      <c r="I516" t="s">
        <v>2380</v>
      </c>
      <c r="J516" t="s">
        <v>6087</v>
      </c>
      <c r="K516" t="s">
        <v>6075</v>
      </c>
      <c r="L516" s="340" t="s">
        <v>9698</v>
      </c>
      <c r="M516" s="339">
        <v>10264.44</v>
      </c>
      <c r="N516" t="s">
        <v>12</v>
      </c>
      <c r="O516" t="s">
        <v>11</v>
      </c>
      <c r="P516" t="s">
        <v>23</v>
      </c>
      <c r="Q516" s="338">
        <v>49</v>
      </c>
    </row>
    <row r="517" spans="1:17" ht="15.75" x14ac:dyDescent="0.25">
      <c r="A517" s="342" t="s">
        <v>2248</v>
      </c>
      <c r="B517" t="s">
        <v>9697</v>
      </c>
      <c r="C517">
        <v>37.07</v>
      </c>
      <c r="D517">
        <v>6.14</v>
      </c>
      <c r="E517" t="s">
        <v>2381</v>
      </c>
      <c r="F517" t="s">
        <v>2380</v>
      </c>
      <c r="G517" t="s">
        <v>2380</v>
      </c>
      <c r="H517" s="341">
        <v>0</v>
      </c>
      <c r="I517" t="s">
        <v>2381</v>
      </c>
      <c r="J517" t="s">
        <v>6087</v>
      </c>
      <c r="K517" t="s">
        <v>6077</v>
      </c>
      <c r="L517" s="340" t="s">
        <v>6866</v>
      </c>
      <c r="M517" s="339">
        <v>10259.129999999999</v>
      </c>
      <c r="N517" t="s">
        <v>12</v>
      </c>
      <c r="O517" t="s">
        <v>11</v>
      </c>
      <c r="P517" t="s">
        <v>42</v>
      </c>
      <c r="Q517" s="338">
        <v>47</v>
      </c>
    </row>
    <row r="518" spans="1:17" ht="15.75" x14ac:dyDescent="0.25">
      <c r="A518" s="342" t="s">
        <v>2245</v>
      </c>
      <c r="B518" t="s">
        <v>6306</v>
      </c>
      <c r="C518">
        <v>32.659999999999997</v>
      </c>
      <c r="D518">
        <v>8.92</v>
      </c>
      <c r="E518" t="s">
        <v>2381</v>
      </c>
      <c r="F518" t="s">
        <v>2380</v>
      </c>
      <c r="G518" t="s">
        <v>2380</v>
      </c>
      <c r="H518" s="341">
        <v>0</v>
      </c>
      <c r="I518" t="s">
        <v>2380</v>
      </c>
      <c r="J518" t="s">
        <v>6087</v>
      </c>
      <c r="K518" t="s">
        <v>6079</v>
      </c>
      <c r="L518" s="340" t="s">
        <v>9693</v>
      </c>
      <c r="M518" s="339">
        <v>10214.64</v>
      </c>
      <c r="N518" t="s">
        <v>12</v>
      </c>
      <c r="O518" t="s">
        <v>11</v>
      </c>
      <c r="P518" t="s">
        <v>42</v>
      </c>
      <c r="Q518" s="338">
        <v>55</v>
      </c>
    </row>
    <row r="519" spans="1:17" ht="15.75" x14ac:dyDescent="0.25">
      <c r="A519" s="342" t="s">
        <v>2244</v>
      </c>
      <c r="B519" t="s">
        <v>7015</v>
      </c>
      <c r="C519">
        <v>30.78</v>
      </c>
      <c r="D519">
        <v>8.6300000000000008</v>
      </c>
      <c r="E519" t="s">
        <v>2380</v>
      </c>
      <c r="F519" t="s">
        <v>2380</v>
      </c>
      <c r="G519" t="s">
        <v>2380</v>
      </c>
      <c r="H519" s="341">
        <v>0</v>
      </c>
      <c r="I519" t="s">
        <v>2380</v>
      </c>
      <c r="J519" t="s">
        <v>6087</v>
      </c>
      <c r="K519" t="s">
        <v>6079</v>
      </c>
      <c r="L519" s="340" t="s">
        <v>9692</v>
      </c>
      <c r="M519" s="339">
        <v>10197.77</v>
      </c>
      <c r="N519" t="s">
        <v>12</v>
      </c>
      <c r="O519" t="s">
        <v>16</v>
      </c>
      <c r="P519" t="s">
        <v>247</v>
      </c>
      <c r="Q519" s="338">
        <v>52</v>
      </c>
    </row>
    <row r="520" spans="1:17" ht="15.75" x14ac:dyDescent="0.25">
      <c r="A520" s="342" t="s">
        <v>2243</v>
      </c>
      <c r="B520" t="s">
        <v>9691</v>
      </c>
      <c r="C520">
        <v>47.2</v>
      </c>
      <c r="D520">
        <v>6.29</v>
      </c>
      <c r="E520" t="s">
        <v>2381</v>
      </c>
      <c r="F520" t="s">
        <v>2380</v>
      </c>
      <c r="G520" t="s">
        <v>2382</v>
      </c>
      <c r="H520" s="341">
        <v>1</v>
      </c>
      <c r="I520" t="s">
        <v>2380</v>
      </c>
      <c r="J520" t="s">
        <v>6087</v>
      </c>
      <c r="K520" t="s">
        <v>6077</v>
      </c>
      <c r="L520" s="340" t="s">
        <v>9690</v>
      </c>
      <c r="M520" s="339">
        <v>10191.82</v>
      </c>
      <c r="N520" t="s">
        <v>12</v>
      </c>
      <c r="O520" t="s">
        <v>11</v>
      </c>
      <c r="P520" t="s">
        <v>535</v>
      </c>
      <c r="Q520" s="338">
        <v>37</v>
      </c>
    </row>
    <row r="521" spans="1:17" ht="15.75" x14ac:dyDescent="0.25">
      <c r="A521" s="342" t="s">
        <v>2242</v>
      </c>
      <c r="B521" t="s">
        <v>9689</v>
      </c>
      <c r="C521">
        <v>31.6</v>
      </c>
      <c r="D521">
        <v>5.75</v>
      </c>
      <c r="E521" t="s">
        <v>2380</v>
      </c>
      <c r="F521" t="s">
        <v>2380</v>
      </c>
      <c r="G521" t="s">
        <v>2380</v>
      </c>
      <c r="H521" s="341">
        <v>2</v>
      </c>
      <c r="I521" t="s">
        <v>2380</v>
      </c>
      <c r="J521" t="s">
        <v>6087</v>
      </c>
      <c r="K521" t="s">
        <v>6077</v>
      </c>
      <c r="L521" s="340" t="s">
        <v>9688</v>
      </c>
      <c r="M521" s="339">
        <v>39871.699999999997</v>
      </c>
      <c r="N521" t="s">
        <v>16</v>
      </c>
      <c r="O521" t="s">
        <v>11</v>
      </c>
      <c r="P521" t="s">
        <v>13</v>
      </c>
      <c r="Q521" s="338">
        <v>37</v>
      </c>
    </row>
    <row r="522" spans="1:17" ht="15.75" x14ac:dyDescent="0.25">
      <c r="A522" s="342" t="s">
        <v>2241</v>
      </c>
      <c r="B522" t="s">
        <v>9687</v>
      </c>
      <c r="C522">
        <v>33.914999999999999</v>
      </c>
      <c r="D522">
        <v>6.66</v>
      </c>
      <c r="E522" t="s">
        <v>2381</v>
      </c>
      <c r="F522" t="s">
        <v>2380</v>
      </c>
      <c r="G522" t="s">
        <v>2380</v>
      </c>
      <c r="H522" s="341">
        <v>1</v>
      </c>
      <c r="I522" t="s">
        <v>2380</v>
      </c>
      <c r="J522" t="s">
        <v>6087</v>
      </c>
      <c r="K522" t="s">
        <v>6079</v>
      </c>
      <c r="L522" s="340" t="s">
        <v>9615</v>
      </c>
      <c r="M522" s="339">
        <v>10160.870000000001</v>
      </c>
      <c r="N522" t="s">
        <v>12</v>
      </c>
      <c r="O522" t="s">
        <v>12</v>
      </c>
      <c r="P522" t="s">
        <v>200</v>
      </c>
      <c r="Q522" s="338">
        <v>50</v>
      </c>
    </row>
    <row r="523" spans="1:17" ht="15.75" x14ac:dyDescent="0.25">
      <c r="A523" s="342" t="s">
        <v>2237</v>
      </c>
      <c r="B523" t="s">
        <v>9682</v>
      </c>
      <c r="C523">
        <v>51.51</v>
      </c>
      <c r="D523">
        <v>6.26</v>
      </c>
      <c r="E523" t="s">
        <v>2381</v>
      </c>
      <c r="F523" t="s">
        <v>2380</v>
      </c>
      <c r="G523" t="s">
        <v>2382</v>
      </c>
      <c r="H523" s="341">
        <v>1</v>
      </c>
      <c r="I523" t="s">
        <v>2381</v>
      </c>
      <c r="J523" t="s">
        <v>6087</v>
      </c>
      <c r="K523" t="s">
        <v>6077</v>
      </c>
      <c r="L523" s="340" t="s">
        <v>9681</v>
      </c>
      <c r="M523" s="339">
        <v>10139.84</v>
      </c>
      <c r="N523" t="s">
        <v>12</v>
      </c>
      <c r="O523" t="s">
        <v>11</v>
      </c>
      <c r="P523" t="s">
        <v>23</v>
      </c>
      <c r="Q523" s="338">
        <v>25</v>
      </c>
    </row>
    <row r="524" spans="1:17" ht="15.75" x14ac:dyDescent="0.25">
      <c r="A524" s="342" t="s">
        <v>2236</v>
      </c>
      <c r="B524" t="s">
        <v>9680</v>
      </c>
      <c r="C524">
        <v>36.1</v>
      </c>
      <c r="D524">
        <v>4.62</v>
      </c>
      <c r="E524" t="s">
        <v>2381</v>
      </c>
      <c r="F524" t="s">
        <v>2380</v>
      </c>
      <c r="G524" t="s">
        <v>2382</v>
      </c>
      <c r="H524" s="341">
        <v>1</v>
      </c>
      <c r="I524" t="s">
        <v>2380</v>
      </c>
      <c r="J524" t="s">
        <v>6087</v>
      </c>
      <c r="K524" t="s">
        <v>6075</v>
      </c>
      <c r="L524" s="340" t="s">
        <v>9679</v>
      </c>
      <c r="M524" s="339">
        <v>10118.42</v>
      </c>
      <c r="N524" t="s">
        <v>12</v>
      </c>
      <c r="O524" t="s">
        <v>12</v>
      </c>
      <c r="P524" t="s">
        <v>42</v>
      </c>
      <c r="Q524" s="338">
        <v>50</v>
      </c>
    </row>
    <row r="525" spans="1:17" ht="15.75" x14ac:dyDescent="0.25">
      <c r="A525" s="342" t="s">
        <v>2235</v>
      </c>
      <c r="B525" t="s">
        <v>9678</v>
      </c>
      <c r="C525">
        <v>30.495000000000001</v>
      </c>
      <c r="D525">
        <v>5.74</v>
      </c>
      <c r="E525" t="s">
        <v>2381</v>
      </c>
      <c r="F525" t="s">
        <v>2380</v>
      </c>
      <c r="G525" t="s">
        <v>2382</v>
      </c>
      <c r="H525" s="341">
        <v>1</v>
      </c>
      <c r="I525" t="s">
        <v>2380</v>
      </c>
      <c r="J525" t="s">
        <v>6087</v>
      </c>
      <c r="K525" t="s">
        <v>6077</v>
      </c>
      <c r="L525" s="340" t="s">
        <v>9677</v>
      </c>
      <c r="M525" s="339">
        <v>10115.01</v>
      </c>
      <c r="N525" t="s">
        <v>12</v>
      </c>
      <c r="O525" t="s">
        <v>12</v>
      </c>
      <c r="P525" t="s">
        <v>23</v>
      </c>
      <c r="Q525" s="338">
        <v>47</v>
      </c>
    </row>
    <row r="526" spans="1:17" ht="15.75" x14ac:dyDescent="0.25">
      <c r="A526" s="342" t="s">
        <v>2233</v>
      </c>
      <c r="B526" t="s">
        <v>9675</v>
      </c>
      <c r="C526">
        <v>32.299999999999997</v>
      </c>
      <c r="D526">
        <v>10.27</v>
      </c>
      <c r="E526" t="s">
        <v>2380</v>
      </c>
      <c r="F526" t="s">
        <v>2380</v>
      </c>
      <c r="G526" t="s">
        <v>2380</v>
      </c>
      <c r="H526" s="341">
        <v>0</v>
      </c>
      <c r="I526" t="s">
        <v>2380</v>
      </c>
      <c r="J526" t="s">
        <v>6087</v>
      </c>
      <c r="K526" t="s">
        <v>6079</v>
      </c>
      <c r="L526" s="340" t="s">
        <v>7555</v>
      </c>
      <c r="M526" s="339">
        <v>10106.129999999999</v>
      </c>
      <c r="N526" t="s">
        <v>12</v>
      </c>
      <c r="O526" t="s">
        <v>16</v>
      </c>
      <c r="P526" t="s">
        <v>247</v>
      </c>
      <c r="Q526" s="338">
        <v>50</v>
      </c>
    </row>
    <row r="527" spans="1:17" ht="15.75" x14ac:dyDescent="0.25">
      <c r="A527" s="342" t="s">
        <v>2231</v>
      </c>
      <c r="B527" t="s">
        <v>6615</v>
      </c>
      <c r="C527">
        <v>34.76</v>
      </c>
      <c r="D527">
        <v>5.92</v>
      </c>
      <c r="E527" t="s">
        <v>2381</v>
      </c>
      <c r="F527" t="s">
        <v>2380</v>
      </c>
      <c r="G527" t="s">
        <v>2380</v>
      </c>
      <c r="H527" s="341">
        <v>1</v>
      </c>
      <c r="I527" t="s">
        <v>2380</v>
      </c>
      <c r="J527" t="s">
        <v>6087</v>
      </c>
      <c r="K527" t="s">
        <v>6077</v>
      </c>
      <c r="L527" s="340" t="s">
        <v>9673</v>
      </c>
      <c r="M527" s="339">
        <v>39865.699999999997</v>
      </c>
      <c r="N527" t="s">
        <v>11</v>
      </c>
      <c r="O527" t="s">
        <v>11</v>
      </c>
      <c r="P527" t="s">
        <v>42</v>
      </c>
      <c r="Q527" s="338">
        <v>40</v>
      </c>
    </row>
    <row r="528" spans="1:17" ht="15.75" x14ac:dyDescent="0.25">
      <c r="A528" s="342" t="s">
        <v>2229</v>
      </c>
      <c r="B528" t="s">
        <v>6214</v>
      </c>
      <c r="C528">
        <v>32.299999999999997</v>
      </c>
      <c r="D528">
        <v>9.59</v>
      </c>
      <c r="E528" t="s">
        <v>2380</v>
      </c>
      <c r="F528" t="s">
        <v>2380</v>
      </c>
      <c r="G528" t="s">
        <v>2380</v>
      </c>
      <c r="H528" s="341">
        <v>0</v>
      </c>
      <c r="I528" t="s">
        <v>2380</v>
      </c>
      <c r="J528" t="s">
        <v>6087</v>
      </c>
      <c r="K528" t="s">
        <v>6079</v>
      </c>
      <c r="L528" s="340" t="s">
        <v>9670</v>
      </c>
      <c r="M528" s="339">
        <v>10072.06</v>
      </c>
      <c r="N528" t="s">
        <v>12</v>
      </c>
      <c r="O528" t="s">
        <v>16</v>
      </c>
      <c r="P528" t="s">
        <v>356</v>
      </c>
      <c r="Q528" s="338">
        <v>53</v>
      </c>
    </row>
    <row r="529" spans="1:17" ht="15.75" x14ac:dyDescent="0.25">
      <c r="A529" s="342" t="s">
        <v>2226</v>
      </c>
      <c r="B529" t="s">
        <v>6897</v>
      </c>
      <c r="C529">
        <v>34.799999999999997</v>
      </c>
      <c r="D529">
        <v>4.72</v>
      </c>
      <c r="E529" t="s">
        <v>2381</v>
      </c>
      <c r="F529" t="s">
        <v>2380</v>
      </c>
      <c r="G529" t="s">
        <v>2380</v>
      </c>
      <c r="H529" s="341">
        <v>0</v>
      </c>
      <c r="I529" t="s">
        <v>2381</v>
      </c>
      <c r="J529" t="s">
        <v>6087</v>
      </c>
      <c r="K529" t="s">
        <v>6075</v>
      </c>
      <c r="L529" s="340" t="s">
        <v>9666</v>
      </c>
      <c r="M529" s="339">
        <v>10027.15</v>
      </c>
      <c r="N529" t="s">
        <v>12</v>
      </c>
      <c r="O529" t="s">
        <v>16</v>
      </c>
      <c r="P529" t="s">
        <v>300</v>
      </c>
      <c r="Q529" s="338">
        <v>43</v>
      </c>
    </row>
    <row r="530" spans="1:17" ht="15.75" x14ac:dyDescent="0.25">
      <c r="A530" s="342" t="s">
        <v>2225</v>
      </c>
      <c r="B530" t="s">
        <v>9665</v>
      </c>
      <c r="C530">
        <v>31.78</v>
      </c>
      <c r="D530">
        <v>4.24</v>
      </c>
      <c r="E530" t="s">
        <v>2381</v>
      </c>
      <c r="F530" t="s">
        <v>2380</v>
      </c>
      <c r="G530" t="s">
        <v>2382</v>
      </c>
      <c r="H530" s="341">
        <v>1</v>
      </c>
      <c r="I530" t="s">
        <v>2380</v>
      </c>
      <c r="J530" t="s">
        <v>6087</v>
      </c>
      <c r="K530" t="s">
        <v>6075</v>
      </c>
      <c r="L530" s="340" t="s">
        <v>9664</v>
      </c>
      <c r="M530" s="339">
        <v>10011.44</v>
      </c>
      <c r="N530" t="s">
        <v>12</v>
      </c>
      <c r="O530" t="s">
        <v>12</v>
      </c>
      <c r="P530" t="s">
        <v>535</v>
      </c>
      <c r="Q530" s="338">
        <v>34</v>
      </c>
    </row>
    <row r="531" spans="1:17" ht="15.75" x14ac:dyDescent="0.25">
      <c r="A531" s="342" t="s">
        <v>2224</v>
      </c>
      <c r="B531" t="s">
        <v>9663</v>
      </c>
      <c r="C531">
        <v>32.25</v>
      </c>
      <c r="D531">
        <v>5.36</v>
      </c>
      <c r="E531" t="s">
        <v>2381</v>
      </c>
      <c r="F531" t="s">
        <v>2380</v>
      </c>
      <c r="G531" t="s">
        <v>2380</v>
      </c>
      <c r="H531" s="341">
        <v>0</v>
      </c>
      <c r="I531" t="s">
        <v>2380</v>
      </c>
      <c r="J531" t="s">
        <v>6087</v>
      </c>
      <c r="K531" t="s">
        <v>6075</v>
      </c>
      <c r="L531" s="340" t="s">
        <v>9662</v>
      </c>
      <c r="M531" s="339">
        <v>9991.0400000000009</v>
      </c>
      <c r="N531" t="s">
        <v>11</v>
      </c>
      <c r="O531" t="s">
        <v>12</v>
      </c>
      <c r="P531" t="s">
        <v>23</v>
      </c>
      <c r="Q531" s="338">
        <v>52</v>
      </c>
    </row>
    <row r="532" spans="1:17" ht="15.75" x14ac:dyDescent="0.25">
      <c r="A532" s="342" t="s">
        <v>2223</v>
      </c>
      <c r="B532" t="s">
        <v>9661</v>
      </c>
      <c r="C532">
        <v>30.114999999999998</v>
      </c>
      <c r="D532">
        <v>4.99</v>
      </c>
      <c r="E532" t="s">
        <v>2380</v>
      </c>
      <c r="F532" t="s">
        <v>2380</v>
      </c>
      <c r="G532" t="s">
        <v>2380</v>
      </c>
      <c r="H532" s="341">
        <v>2</v>
      </c>
      <c r="I532" t="s">
        <v>2380</v>
      </c>
      <c r="J532" t="s">
        <v>6087</v>
      </c>
      <c r="K532" t="s">
        <v>6075</v>
      </c>
      <c r="L532" s="340" t="s">
        <v>9660</v>
      </c>
      <c r="M532" s="339">
        <v>9964.06</v>
      </c>
      <c r="N532" t="s">
        <v>11</v>
      </c>
      <c r="O532" t="s">
        <v>11</v>
      </c>
      <c r="P532" t="s">
        <v>166</v>
      </c>
      <c r="Q532" s="338">
        <v>51</v>
      </c>
    </row>
    <row r="533" spans="1:17" ht="15.75" x14ac:dyDescent="0.25">
      <c r="A533" s="342" t="s">
        <v>2221</v>
      </c>
      <c r="B533" t="s">
        <v>6897</v>
      </c>
      <c r="C533">
        <v>45.72</v>
      </c>
      <c r="D533">
        <v>4.2300000000000004</v>
      </c>
      <c r="E533" t="s">
        <v>2381</v>
      </c>
      <c r="F533" t="s">
        <v>2380</v>
      </c>
      <c r="G533" t="s">
        <v>2380</v>
      </c>
      <c r="H533" s="341">
        <v>0</v>
      </c>
      <c r="I533" t="s">
        <v>2380</v>
      </c>
      <c r="J533" t="s">
        <v>6087</v>
      </c>
      <c r="K533" t="s">
        <v>6075</v>
      </c>
      <c r="L533" s="340" t="s">
        <v>6292</v>
      </c>
      <c r="M533" s="339">
        <v>9933.44</v>
      </c>
      <c r="N533" t="s">
        <v>12</v>
      </c>
      <c r="O533" t="s">
        <v>12</v>
      </c>
      <c r="P533" t="s">
        <v>13</v>
      </c>
      <c r="Q533" s="338">
        <v>58</v>
      </c>
    </row>
    <row r="534" spans="1:17" ht="15.75" x14ac:dyDescent="0.25">
      <c r="A534" s="342" t="s">
        <v>2219</v>
      </c>
      <c r="B534" t="s">
        <v>6892</v>
      </c>
      <c r="C534">
        <v>39.5</v>
      </c>
      <c r="D534">
        <v>6.66</v>
      </c>
      <c r="E534" t="s">
        <v>2380</v>
      </c>
      <c r="F534" t="s">
        <v>2380</v>
      </c>
      <c r="G534" t="s">
        <v>2380</v>
      </c>
      <c r="H534" s="341">
        <v>0</v>
      </c>
      <c r="I534" t="s">
        <v>2380</v>
      </c>
      <c r="J534" t="s">
        <v>6087</v>
      </c>
      <c r="K534" t="s">
        <v>6079</v>
      </c>
      <c r="L534" s="340" t="s">
        <v>9657</v>
      </c>
      <c r="M534" s="339">
        <v>9931.9599999999991</v>
      </c>
      <c r="N534" t="s">
        <v>11</v>
      </c>
      <c r="O534" t="s">
        <v>11</v>
      </c>
      <c r="P534" t="s">
        <v>23</v>
      </c>
      <c r="Q534" s="338">
        <v>39</v>
      </c>
    </row>
    <row r="535" spans="1:17" ht="15.75" x14ac:dyDescent="0.25">
      <c r="A535" s="342" t="s">
        <v>2218</v>
      </c>
      <c r="B535" t="s">
        <v>7889</v>
      </c>
      <c r="C535">
        <v>37.729999999999997</v>
      </c>
      <c r="D535">
        <v>7.4</v>
      </c>
      <c r="E535" t="s">
        <v>2380</v>
      </c>
      <c r="F535" t="s">
        <v>2380</v>
      </c>
      <c r="G535" t="s">
        <v>2380</v>
      </c>
      <c r="H535" s="341">
        <v>0</v>
      </c>
      <c r="I535" t="s">
        <v>2380</v>
      </c>
      <c r="J535" t="s">
        <v>6087</v>
      </c>
      <c r="K535" t="s">
        <v>6079</v>
      </c>
      <c r="L535" s="340" t="s">
        <v>6635</v>
      </c>
      <c r="M535" s="339">
        <v>9930.64</v>
      </c>
      <c r="N535" t="s">
        <v>11</v>
      </c>
      <c r="O535" t="s">
        <v>12</v>
      </c>
      <c r="P535" t="s">
        <v>200</v>
      </c>
      <c r="Q535" s="338">
        <v>37</v>
      </c>
    </row>
    <row r="536" spans="1:17" ht="15.75" x14ac:dyDescent="0.25">
      <c r="A536" s="342" t="s">
        <v>2217</v>
      </c>
      <c r="B536" t="s">
        <v>6179</v>
      </c>
      <c r="C536">
        <v>40.659999999999997</v>
      </c>
      <c r="D536">
        <v>10.08</v>
      </c>
      <c r="E536" t="s">
        <v>2380</v>
      </c>
      <c r="F536" t="s">
        <v>2380</v>
      </c>
      <c r="G536" t="s">
        <v>2380</v>
      </c>
      <c r="H536" s="341">
        <v>0</v>
      </c>
      <c r="I536" t="s">
        <v>2380</v>
      </c>
      <c r="J536" t="s">
        <v>6087</v>
      </c>
      <c r="K536" t="s">
        <v>6079</v>
      </c>
      <c r="L536" s="340" t="s">
        <v>7295</v>
      </c>
      <c r="M536" s="339">
        <v>9910.36</v>
      </c>
      <c r="N536" t="s">
        <v>11</v>
      </c>
      <c r="O536" t="s">
        <v>12</v>
      </c>
      <c r="P536" t="s">
        <v>23</v>
      </c>
      <c r="Q536" s="338">
        <v>50</v>
      </c>
    </row>
    <row r="537" spans="1:17" ht="15.75" x14ac:dyDescent="0.25">
      <c r="A537" s="342" t="s">
        <v>2216</v>
      </c>
      <c r="B537" t="s">
        <v>6295</v>
      </c>
      <c r="C537">
        <v>34.200000000000003</v>
      </c>
      <c r="D537">
        <v>8.58</v>
      </c>
      <c r="E537" t="s">
        <v>2380</v>
      </c>
      <c r="F537" t="s">
        <v>2380</v>
      </c>
      <c r="G537" t="s">
        <v>2380</v>
      </c>
      <c r="H537" s="341">
        <v>0</v>
      </c>
      <c r="I537" t="s">
        <v>2380</v>
      </c>
      <c r="J537" t="s">
        <v>6087</v>
      </c>
      <c r="K537" t="s">
        <v>6079</v>
      </c>
      <c r="L537" s="340" t="s">
        <v>9656</v>
      </c>
      <c r="M537" s="339">
        <v>9907.83</v>
      </c>
      <c r="N537" t="s">
        <v>12</v>
      </c>
      <c r="O537" t="s">
        <v>11</v>
      </c>
      <c r="P537" t="s">
        <v>13</v>
      </c>
      <c r="Q537" s="338">
        <v>60</v>
      </c>
    </row>
    <row r="538" spans="1:17" ht="15.75" x14ac:dyDescent="0.25">
      <c r="A538" s="342" t="s">
        <v>2215</v>
      </c>
      <c r="B538" t="s">
        <v>9655</v>
      </c>
      <c r="C538">
        <v>36.67</v>
      </c>
      <c r="D538">
        <v>5.18</v>
      </c>
      <c r="E538" t="s">
        <v>2380</v>
      </c>
      <c r="F538" t="s">
        <v>2380</v>
      </c>
      <c r="G538" t="s">
        <v>2380</v>
      </c>
      <c r="H538" s="341">
        <v>1</v>
      </c>
      <c r="I538" t="s">
        <v>2381</v>
      </c>
      <c r="J538" t="s">
        <v>6087</v>
      </c>
      <c r="K538" t="s">
        <v>6075</v>
      </c>
      <c r="L538" s="340" t="s">
        <v>9654</v>
      </c>
      <c r="M538" s="339">
        <v>9894.69</v>
      </c>
      <c r="N538" t="s">
        <v>11</v>
      </c>
      <c r="O538" t="s">
        <v>12</v>
      </c>
      <c r="P538" t="s">
        <v>23</v>
      </c>
      <c r="Q538" s="338">
        <v>26</v>
      </c>
    </row>
    <row r="539" spans="1:17" ht="15.75" x14ac:dyDescent="0.25">
      <c r="A539" s="342" t="s">
        <v>2214</v>
      </c>
      <c r="B539" t="s">
        <v>8391</v>
      </c>
      <c r="C539">
        <v>46.51</v>
      </c>
      <c r="D539">
        <v>5.84</v>
      </c>
      <c r="E539" t="s">
        <v>2380</v>
      </c>
      <c r="F539" t="s">
        <v>2380</v>
      </c>
      <c r="G539" t="s">
        <v>2380</v>
      </c>
      <c r="H539" s="341">
        <v>1</v>
      </c>
      <c r="I539" t="s">
        <v>2380</v>
      </c>
      <c r="J539" t="s">
        <v>6087</v>
      </c>
      <c r="K539" t="s">
        <v>6077</v>
      </c>
      <c r="L539" s="340" t="s">
        <v>9653</v>
      </c>
      <c r="M539" s="339">
        <v>9890.23</v>
      </c>
      <c r="N539" t="s">
        <v>12</v>
      </c>
      <c r="O539" t="s">
        <v>12</v>
      </c>
      <c r="P539" t="s">
        <v>13</v>
      </c>
      <c r="Q539" s="338">
        <v>56</v>
      </c>
    </row>
    <row r="540" spans="1:17" ht="15.75" x14ac:dyDescent="0.25">
      <c r="A540" s="342" t="s">
        <v>2212</v>
      </c>
      <c r="B540" t="s">
        <v>8347</v>
      </c>
      <c r="C540">
        <v>33.914999999999999</v>
      </c>
      <c r="D540">
        <v>11.52</v>
      </c>
      <c r="E540" t="s">
        <v>2380</v>
      </c>
      <c r="F540" t="s">
        <v>2380</v>
      </c>
      <c r="G540" t="s">
        <v>2380</v>
      </c>
      <c r="H540" s="341">
        <v>0</v>
      </c>
      <c r="I540" t="s">
        <v>2380</v>
      </c>
      <c r="J540" t="s">
        <v>6087</v>
      </c>
      <c r="K540" t="s">
        <v>6079</v>
      </c>
      <c r="L540" s="340" t="s">
        <v>9650</v>
      </c>
      <c r="M540" s="339">
        <v>9877.61</v>
      </c>
      <c r="N540" t="s">
        <v>11</v>
      </c>
      <c r="O540" t="s">
        <v>16</v>
      </c>
      <c r="P540" t="s">
        <v>13</v>
      </c>
      <c r="Q540" s="338">
        <v>51</v>
      </c>
    </row>
    <row r="541" spans="1:17" ht="15.75" x14ac:dyDescent="0.25">
      <c r="A541" s="342" t="s">
        <v>2208</v>
      </c>
      <c r="B541" t="s">
        <v>9644</v>
      </c>
      <c r="C541">
        <v>31.6</v>
      </c>
      <c r="D541">
        <v>6.79</v>
      </c>
      <c r="E541" t="s">
        <v>2380</v>
      </c>
      <c r="F541" t="s">
        <v>2380</v>
      </c>
      <c r="G541" t="s">
        <v>2380</v>
      </c>
      <c r="H541" s="341">
        <v>0</v>
      </c>
      <c r="I541" t="s">
        <v>2380</v>
      </c>
      <c r="J541" t="s">
        <v>6087</v>
      </c>
      <c r="K541" t="s">
        <v>6079</v>
      </c>
      <c r="L541" s="340" t="s">
        <v>9643</v>
      </c>
      <c r="M541" s="339">
        <v>9870.59</v>
      </c>
      <c r="N541" t="s">
        <v>11</v>
      </c>
      <c r="O541" t="s">
        <v>11</v>
      </c>
      <c r="P541" t="s">
        <v>249</v>
      </c>
      <c r="Q541" s="338">
        <v>24</v>
      </c>
    </row>
    <row r="542" spans="1:17" ht="15.75" x14ac:dyDescent="0.25">
      <c r="A542" s="342" t="s">
        <v>2207</v>
      </c>
      <c r="B542" t="s">
        <v>9642</v>
      </c>
      <c r="C542">
        <v>42.93</v>
      </c>
      <c r="D542">
        <v>4.8</v>
      </c>
      <c r="E542" t="s">
        <v>2380</v>
      </c>
      <c r="F542" t="s">
        <v>2380</v>
      </c>
      <c r="G542" t="s">
        <v>2380</v>
      </c>
      <c r="H542" s="341">
        <v>1</v>
      </c>
      <c r="I542" t="s">
        <v>2380</v>
      </c>
      <c r="J542" t="s">
        <v>6087</v>
      </c>
      <c r="K542" t="s">
        <v>6075</v>
      </c>
      <c r="L542" s="340" t="s">
        <v>9641</v>
      </c>
      <c r="M542" s="339">
        <v>9869.81</v>
      </c>
      <c r="N542" t="s">
        <v>12</v>
      </c>
      <c r="O542" t="s">
        <v>12</v>
      </c>
      <c r="P542" t="s">
        <v>23</v>
      </c>
      <c r="Q542" s="338">
        <v>53</v>
      </c>
    </row>
    <row r="543" spans="1:17" ht="15.75" x14ac:dyDescent="0.25">
      <c r="A543" s="342" t="s">
        <v>2204</v>
      </c>
      <c r="B543" t="s">
        <v>9637</v>
      </c>
      <c r="C543">
        <v>30.9</v>
      </c>
      <c r="D543">
        <v>9.4</v>
      </c>
      <c r="E543" t="s">
        <v>2380</v>
      </c>
      <c r="F543" t="s">
        <v>2380</v>
      </c>
      <c r="G543" t="s">
        <v>2380</v>
      </c>
      <c r="H543" s="341">
        <v>2</v>
      </c>
      <c r="I543" t="s">
        <v>2381</v>
      </c>
      <c r="J543" t="s">
        <v>6087</v>
      </c>
      <c r="K543" t="s">
        <v>6079</v>
      </c>
      <c r="L543" s="340" t="s">
        <v>9636</v>
      </c>
      <c r="M543" s="339">
        <v>9861.0300000000007</v>
      </c>
      <c r="N543" t="s">
        <v>11</v>
      </c>
      <c r="O543" t="s">
        <v>11</v>
      </c>
      <c r="P543" t="s">
        <v>42</v>
      </c>
      <c r="Q543" s="338">
        <v>51</v>
      </c>
    </row>
    <row r="544" spans="1:17" ht="15.75" x14ac:dyDescent="0.25">
      <c r="A544" s="342" t="s">
        <v>2203</v>
      </c>
      <c r="B544" t="s">
        <v>7402</v>
      </c>
      <c r="C544">
        <v>42.68</v>
      </c>
      <c r="D544">
        <v>9.2799999999999994</v>
      </c>
      <c r="E544" t="s">
        <v>2380</v>
      </c>
      <c r="F544" t="s">
        <v>2380</v>
      </c>
      <c r="G544" t="s">
        <v>2380</v>
      </c>
      <c r="H544" s="341">
        <v>2</v>
      </c>
      <c r="I544" t="s">
        <v>2380</v>
      </c>
      <c r="J544" t="s">
        <v>6087</v>
      </c>
      <c r="K544" t="s">
        <v>6079</v>
      </c>
      <c r="L544" s="340" t="s">
        <v>9635</v>
      </c>
      <c r="M544" s="339">
        <v>9855.1299999999992</v>
      </c>
      <c r="N544" t="s">
        <v>11</v>
      </c>
      <c r="O544" t="s">
        <v>12</v>
      </c>
      <c r="P544" t="s">
        <v>13</v>
      </c>
      <c r="Q544" s="338">
        <v>51</v>
      </c>
    </row>
    <row r="545" spans="1:17" ht="15.75" x14ac:dyDescent="0.25">
      <c r="A545" s="342" t="s">
        <v>2201</v>
      </c>
      <c r="B545" t="s">
        <v>9633</v>
      </c>
      <c r="C545">
        <v>44.75</v>
      </c>
      <c r="D545">
        <v>5.09</v>
      </c>
      <c r="E545" t="s">
        <v>2381</v>
      </c>
      <c r="F545" t="s">
        <v>2380</v>
      </c>
      <c r="G545" t="s">
        <v>2380</v>
      </c>
      <c r="H545" s="341">
        <v>0</v>
      </c>
      <c r="I545" t="s">
        <v>2380</v>
      </c>
      <c r="J545" t="s">
        <v>6087</v>
      </c>
      <c r="K545" t="s">
        <v>6075</v>
      </c>
      <c r="L545" s="340" t="s">
        <v>8522</v>
      </c>
      <c r="M545" s="339">
        <v>9844.4500000000007</v>
      </c>
      <c r="N545" t="s">
        <v>11</v>
      </c>
      <c r="O545" t="s">
        <v>16</v>
      </c>
      <c r="P545" t="s">
        <v>23</v>
      </c>
      <c r="Q545" s="338">
        <v>30</v>
      </c>
    </row>
    <row r="546" spans="1:17" ht="15.75" x14ac:dyDescent="0.25">
      <c r="A546" s="342" t="s">
        <v>2200</v>
      </c>
      <c r="B546" t="s">
        <v>9632</v>
      </c>
      <c r="C546">
        <v>30.78</v>
      </c>
      <c r="D546">
        <v>7.94</v>
      </c>
      <c r="E546" t="s">
        <v>2380</v>
      </c>
      <c r="F546" t="s">
        <v>2380</v>
      </c>
      <c r="G546" t="s">
        <v>2380</v>
      </c>
      <c r="H546" s="341">
        <v>2</v>
      </c>
      <c r="I546" t="s">
        <v>2380</v>
      </c>
      <c r="J546" t="s">
        <v>6087</v>
      </c>
      <c r="K546" t="s">
        <v>6079</v>
      </c>
      <c r="L546" s="340" t="s">
        <v>7325</v>
      </c>
      <c r="M546" s="339">
        <v>9836.2099999999991</v>
      </c>
      <c r="N546" t="s">
        <v>11</v>
      </c>
      <c r="O546" t="s">
        <v>12</v>
      </c>
      <c r="P546" t="s">
        <v>300</v>
      </c>
      <c r="Q546" s="338">
        <v>50</v>
      </c>
    </row>
    <row r="547" spans="1:17" ht="15.75" x14ac:dyDescent="0.25">
      <c r="A547" s="342" t="s">
        <v>2198</v>
      </c>
      <c r="B547" t="s">
        <v>7396</v>
      </c>
      <c r="C547">
        <v>49.09</v>
      </c>
      <c r="D547">
        <v>6.3</v>
      </c>
      <c r="E547" t="s">
        <v>2381</v>
      </c>
      <c r="F547" t="s">
        <v>2380</v>
      </c>
      <c r="G547" t="s">
        <v>2380</v>
      </c>
      <c r="H547" s="341">
        <v>0</v>
      </c>
      <c r="I547" t="s">
        <v>2380</v>
      </c>
      <c r="J547" t="s">
        <v>6087</v>
      </c>
      <c r="K547" t="s">
        <v>6077</v>
      </c>
      <c r="L547" s="340" t="s">
        <v>9630</v>
      </c>
      <c r="M547" s="339">
        <v>39727.61</v>
      </c>
      <c r="N547" t="s">
        <v>16</v>
      </c>
      <c r="O547" t="s">
        <v>11</v>
      </c>
      <c r="P547" t="s">
        <v>42</v>
      </c>
      <c r="Q547" s="338">
        <v>49</v>
      </c>
    </row>
    <row r="548" spans="1:17" ht="15.75" x14ac:dyDescent="0.25">
      <c r="A548" s="342" t="s">
        <v>2197</v>
      </c>
      <c r="B548" t="s">
        <v>6345</v>
      </c>
      <c r="C548">
        <v>47.74</v>
      </c>
      <c r="D548">
        <v>8.0500000000000007</v>
      </c>
      <c r="E548" t="s">
        <v>2381</v>
      </c>
      <c r="F548" t="s">
        <v>2380</v>
      </c>
      <c r="G548" t="s">
        <v>2380</v>
      </c>
      <c r="H548" s="341">
        <v>2</v>
      </c>
      <c r="I548" t="s">
        <v>2380</v>
      </c>
      <c r="J548" t="s">
        <v>6087</v>
      </c>
      <c r="K548" t="s">
        <v>6079</v>
      </c>
      <c r="L548" s="340" t="s">
        <v>9629</v>
      </c>
      <c r="M548" s="339">
        <v>9800.89</v>
      </c>
      <c r="N548" t="s">
        <v>11</v>
      </c>
      <c r="O548" t="s">
        <v>16</v>
      </c>
      <c r="P548" t="s">
        <v>13</v>
      </c>
      <c r="Q548" s="338">
        <v>49</v>
      </c>
    </row>
    <row r="549" spans="1:17" ht="15.75" x14ac:dyDescent="0.25">
      <c r="A549" s="342" t="s">
        <v>2196</v>
      </c>
      <c r="B549" t="s">
        <v>9628</v>
      </c>
      <c r="C549">
        <v>30.2</v>
      </c>
      <c r="D549">
        <v>9.8800000000000008</v>
      </c>
      <c r="E549" t="s">
        <v>2381</v>
      </c>
      <c r="F549" t="s">
        <v>2380</v>
      </c>
      <c r="G549" t="s">
        <v>2380</v>
      </c>
      <c r="H549" s="341">
        <v>2</v>
      </c>
      <c r="I549" t="s">
        <v>2380</v>
      </c>
      <c r="J549" t="s">
        <v>6087</v>
      </c>
      <c r="K549" t="s">
        <v>6079</v>
      </c>
      <c r="L549" s="340" t="s">
        <v>9627</v>
      </c>
      <c r="M549" s="339">
        <v>9788.8700000000008</v>
      </c>
      <c r="N549" t="s">
        <v>12</v>
      </c>
      <c r="O549" t="s">
        <v>11</v>
      </c>
      <c r="P549" t="s">
        <v>13</v>
      </c>
      <c r="Q549" s="338">
        <v>46</v>
      </c>
    </row>
    <row r="550" spans="1:17" ht="15.75" x14ac:dyDescent="0.25">
      <c r="A550" s="342" t="s">
        <v>2195</v>
      </c>
      <c r="B550" t="s">
        <v>9626</v>
      </c>
      <c r="C550">
        <v>33.25</v>
      </c>
      <c r="D550">
        <v>7.42</v>
      </c>
      <c r="E550" t="s">
        <v>2381</v>
      </c>
      <c r="F550" t="s">
        <v>2380</v>
      </c>
      <c r="G550" t="s">
        <v>2380</v>
      </c>
      <c r="H550" s="341">
        <v>2</v>
      </c>
      <c r="I550" t="s">
        <v>2380</v>
      </c>
      <c r="J550" t="s">
        <v>6087</v>
      </c>
      <c r="K550" t="s">
        <v>6079</v>
      </c>
      <c r="L550" s="340" t="s">
        <v>9625</v>
      </c>
      <c r="M550" s="339">
        <v>9787.32</v>
      </c>
      <c r="N550" t="s">
        <v>11</v>
      </c>
      <c r="O550" t="s">
        <v>12</v>
      </c>
      <c r="P550" t="s">
        <v>249</v>
      </c>
      <c r="Q550" s="338">
        <v>26</v>
      </c>
    </row>
    <row r="551" spans="1:17" ht="15.75" x14ac:dyDescent="0.25">
      <c r="A551" s="342" t="s">
        <v>2193</v>
      </c>
      <c r="B551" t="s">
        <v>6553</v>
      </c>
      <c r="C551">
        <v>30.495000000000001</v>
      </c>
      <c r="D551">
        <v>6.29</v>
      </c>
      <c r="E551" t="s">
        <v>2380</v>
      </c>
      <c r="F551" t="s">
        <v>2380</v>
      </c>
      <c r="G551" t="s">
        <v>2380</v>
      </c>
      <c r="H551" s="341">
        <v>0</v>
      </c>
      <c r="I551" t="s">
        <v>2381</v>
      </c>
      <c r="J551" t="s">
        <v>6087</v>
      </c>
      <c r="K551" t="s">
        <v>6077</v>
      </c>
      <c r="L551" s="340" t="s">
        <v>9623</v>
      </c>
      <c r="M551" s="339">
        <v>9764.08</v>
      </c>
      <c r="N551" t="s">
        <v>12</v>
      </c>
      <c r="O551" t="s">
        <v>16</v>
      </c>
      <c r="P551" t="s">
        <v>23</v>
      </c>
      <c r="Q551" s="338">
        <v>57</v>
      </c>
    </row>
    <row r="552" spans="1:17" ht="15.75" x14ac:dyDescent="0.25">
      <c r="A552" s="342" t="s">
        <v>2191</v>
      </c>
      <c r="B552" t="s">
        <v>6408</v>
      </c>
      <c r="C552">
        <v>39.994999999999997</v>
      </c>
      <c r="D552">
        <v>4.6500000000000004</v>
      </c>
      <c r="E552" t="s">
        <v>2380</v>
      </c>
      <c r="F552" t="s">
        <v>2380</v>
      </c>
      <c r="G552" t="s">
        <v>2380</v>
      </c>
      <c r="H552" s="341">
        <v>0</v>
      </c>
      <c r="I552" t="s">
        <v>2380</v>
      </c>
      <c r="J552" t="s">
        <v>6087</v>
      </c>
      <c r="K552" t="s">
        <v>6075</v>
      </c>
      <c r="L552" s="340" t="s">
        <v>9621</v>
      </c>
      <c r="M552" s="339">
        <v>9748.91</v>
      </c>
      <c r="N552" t="s">
        <v>11</v>
      </c>
      <c r="O552" t="s">
        <v>16</v>
      </c>
      <c r="P552" t="s">
        <v>13</v>
      </c>
      <c r="Q552" s="338">
        <v>52</v>
      </c>
    </row>
    <row r="553" spans="1:17" ht="15.75" x14ac:dyDescent="0.25">
      <c r="A553" s="342" t="s">
        <v>2188</v>
      </c>
      <c r="B553" t="s">
        <v>8931</v>
      </c>
      <c r="C553">
        <v>34.07</v>
      </c>
      <c r="D553">
        <v>7.81</v>
      </c>
      <c r="E553" t="s">
        <v>2381</v>
      </c>
      <c r="F553" t="s">
        <v>2380</v>
      </c>
      <c r="G553" t="s">
        <v>2380</v>
      </c>
      <c r="H553" s="341">
        <v>0</v>
      </c>
      <c r="I553" t="s">
        <v>2380</v>
      </c>
      <c r="J553" t="s">
        <v>6087</v>
      </c>
      <c r="K553" t="s">
        <v>6079</v>
      </c>
      <c r="L553" s="340" t="s">
        <v>7058</v>
      </c>
      <c r="M553" s="339">
        <v>9715.84</v>
      </c>
      <c r="N553" t="s">
        <v>11</v>
      </c>
      <c r="O553" t="s">
        <v>16</v>
      </c>
      <c r="P553" t="s">
        <v>247</v>
      </c>
      <c r="Q553" s="338">
        <v>47</v>
      </c>
    </row>
    <row r="554" spans="1:17" ht="15.75" x14ac:dyDescent="0.25">
      <c r="A554" s="342" t="s">
        <v>2187</v>
      </c>
      <c r="B554" t="s">
        <v>6484</v>
      </c>
      <c r="C554">
        <v>30.14</v>
      </c>
      <c r="D554">
        <v>9.85</v>
      </c>
      <c r="E554" t="s">
        <v>2380</v>
      </c>
      <c r="F554" t="s">
        <v>2380</v>
      </c>
      <c r="G554" t="s">
        <v>2380</v>
      </c>
      <c r="H554" s="341">
        <v>0</v>
      </c>
      <c r="I554" t="s">
        <v>2380</v>
      </c>
      <c r="J554" t="s">
        <v>6087</v>
      </c>
      <c r="K554" t="s">
        <v>6079</v>
      </c>
      <c r="L554" s="340" t="s">
        <v>9617</v>
      </c>
      <c r="M554" s="339">
        <v>39725.519999999997</v>
      </c>
      <c r="N554" t="s">
        <v>11</v>
      </c>
      <c r="O554" t="s">
        <v>16</v>
      </c>
      <c r="P554" t="s">
        <v>23</v>
      </c>
      <c r="Q554" s="338">
        <v>45</v>
      </c>
    </row>
    <row r="555" spans="1:17" ht="15.75" x14ac:dyDescent="0.25">
      <c r="A555" s="342" t="s">
        <v>2185</v>
      </c>
      <c r="B555" t="s">
        <v>9614</v>
      </c>
      <c r="C555">
        <v>37.4</v>
      </c>
      <c r="D555">
        <v>11.3</v>
      </c>
      <c r="E555" t="s">
        <v>2381</v>
      </c>
      <c r="F555" t="s">
        <v>2380</v>
      </c>
      <c r="G555" t="s">
        <v>2380</v>
      </c>
      <c r="H555" s="341">
        <v>2</v>
      </c>
      <c r="I555" t="s">
        <v>2380</v>
      </c>
      <c r="J555" t="s">
        <v>6087</v>
      </c>
      <c r="K555" t="s">
        <v>6079</v>
      </c>
      <c r="L555" s="340" t="s">
        <v>9613</v>
      </c>
      <c r="M555" s="339">
        <v>9704.67</v>
      </c>
      <c r="N555" t="s">
        <v>11</v>
      </c>
      <c r="O555" t="s">
        <v>12</v>
      </c>
      <c r="P555" t="s">
        <v>247</v>
      </c>
      <c r="Q555" s="338">
        <v>45</v>
      </c>
    </row>
    <row r="556" spans="1:17" ht="15.75" x14ac:dyDescent="0.25">
      <c r="A556" s="342" t="s">
        <v>2183</v>
      </c>
      <c r="B556" t="s">
        <v>8210</v>
      </c>
      <c r="C556">
        <v>32.299999999999997</v>
      </c>
      <c r="D556">
        <v>4.37</v>
      </c>
      <c r="E556" t="s">
        <v>2380</v>
      </c>
      <c r="F556" t="s">
        <v>2380</v>
      </c>
      <c r="G556" t="s">
        <v>2380</v>
      </c>
      <c r="H556" s="341">
        <v>2</v>
      </c>
      <c r="I556" t="s">
        <v>2380</v>
      </c>
      <c r="J556" t="s">
        <v>6087</v>
      </c>
      <c r="K556" t="s">
        <v>6075</v>
      </c>
      <c r="L556" s="340" t="s">
        <v>9612</v>
      </c>
      <c r="M556" s="339">
        <v>9684.2900000000009</v>
      </c>
      <c r="N556" t="s">
        <v>12</v>
      </c>
      <c r="O556" t="s">
        <v>11</v>
      </c>
      <c r="P556" t="s">
        <v>13</v>
      </c>
      <c r="Q556" s="338">
        <v>56</v>
      </c>
    </row>
    <row r="557" spans="1:17" ht="15.75" x14ac:dyDescent="0.25">
      <c r="A557" s="342" t="s">
        <v>2182</v>
      </c>
      <c r="B557" t="s">
        <v>7615</v>
      </c>
      <c r="C557">
        <v>44.88</v>
      </c>
      <c r="D557">
        <v>6.04</v>
      </c>
      <c r="E557" t="s">
        <v>2380</v>
      </c>
      <c r="F557" t="s">
        <v>2380</v>
      </c>
      <c r="G557" t="s">
        <v>2382</v>
      </c>
      <c r="H557" s="341">
        <v>1</v>
      </c>
      <c r="I557" t="s">
        <v>2381</v>
      </c>
      <c r="J557" t="s">
        <v>6087</v>
      </c>
      <c r="K557" t="s">
        <v>6077</v>
      </c>
      <c r="L557" s="340" t="s">
        <v>9611</v>
      </c>
      <c r="M557" s="339">
        <v>9664.34</v>
      </c>
      <c r="N557" t="s">
        <v>11</v>
      </c>
      <c r="O557" t="s">
        <v>12</v>
      </c>
      <c r="P557" t="s">
        <v>42</v>
      </c>
      <c r="Q557" s="338">
        <v>41</v>
      </c>
    </row>
    <row r="558" spans="1:17" ht="15.75" x14ac:dyDescent="0.25">
      <c r="A558" s="342" t="s">
        <v>2180</v>
      </c>
      <c r="B558" t="s">
        <v>7143</v>
      </c>
      <c r="C558">
        <v>45.41</v>
      </c>
      <c r="D558">
        <v>4.96</v>
      </c>
      <c r="E558" t="s">
        <v>2380</v>
      </c>
      <c r="F558" t="s">
        <v>2380</v>
      </c>
      <c r="G558" t="s">
        <v>2380</v>
      </c>
      <c r="H558" s="341">
        <v>1</v>
      </c>
      <c r="I558" t="s">
        <v>2380</v>
      </c>
      <c r="J558" t="s">
        <v>6087</v>
      </c>
      <c r="K558" t="s">
        <v>6075</v>
      </c>
      <c r="L558" s="340" t="s">
        <v>9608</v>
      </c>
      <c r="M558" s="339">
        <v>9644.25</v>
      </c>
      <c r="N558" t="s">
        <v>11</v>
      </c>
      <c r="O558" t="s">
        <v>16</v>
      </c>
      <c r="P558" t="s">
        <v>23</v>
      </c>
      <c r="Q558" s="338">
        <v>51</v>
      </c>
    </row>
    <row r="559" spans="1:17" ht="15.75" x14ac:dyDescent="0.25">
      <c r="A559" s="342" t="s">
        <v>2179</v>
      </c>
      <c r="B559" t="s">
        <v>9607</v>
      </c>
      <c r="C559">
        <v>31.2</v>
      </c>
      <c r="D559">
        <v>11.04</v>
      </c>
      <c r="E559" t="s">
        <v>2381</v>
      </c>
      <c r="F559" t="s">
        <v>2380</v>
      </c>
      <c r="G559" t="s">
        <v>2380</v>
      </c>
      <c r="H559" s="341">
        <v>2</v>
      </c>
      <c r="I559" t="s">
        <v>2380</v>
      </c>
      <c r="J559" t="s">
        <v>6087</v>
      </c>
      <c r="K559" t="s">
        <v>6079</v>
      </c>
      <c r="L559" s="340" t="s">
        <v>9606</v>
      </c>
      <c r="M559" s="339">
        <v>9634.5400000000009</v>
      </c>
      <c r="N559" t="s">
        <v>11</v>
      </c>
      <c r="O559" t="s">
        <v>11</v>
      </c>
      <c r="P559" t="s">
        <v>42</v>
      </c>
      <c r="Q559" s="338">
        <v>52</v>
      </c>
    </row>
    <row r="560" spans="1:17" ht="15.75" x14ac:dyDescent="0.25">
      <c r="A560" s="342" t="s">
        <v>2174</v>
      </c>
      <c r="B560" t="s">
        <v>9598</v>
      </c>
      <c r="C560">
        <v>31.39</v>
      </c>
      <c r="D560">
        <v>8.85</v>
      </c>
      <c r="E560" t="s">
        <v>2381</v>
      </c>
      <c r="F560" t="s">
        <v>2380</v>
      </c>
      <c r="G560" t="s">
        <v>2380</v>
      </c>
      <c r="H560" s="341">
        <v>0</v>
      </c>
      <c r="I560" t="s">
        <v>2380</v>
      </c>
      <c r="J560" t="s">
        <v>6087</v>
      </c>
      <c r="K560" t="s">
        <v>6079</v>
      </c>
      <c r="L560" s="340" t="s">
        <v>9597</v>
      </c>
      <c r="M560" s="339">
        <v>9628.7900000000009</v>
      </c>
      <c r="N560" t="s">
        <v>11</v>
      </c>
      <c r="O560" t="s">
        <v>11</v>
      </c>
      <c r="P560" t="s">
        <v>535</v>
      </c>
      <c r="Q560" s="338">
        <v>24</v>
      </c>
    </row>
    <row r="561" spans="1:17" ht="15.75" x14ac:dyDescent="0.25">
      <c r="A561" s="342" t="s">
        <v>2173</v>
      </c>
      <c r="B561" t="s">
        <v>6879</v>
      </c>
      <c r="C561">
        <v>34.770000000000003</v>
      </c>
      <c r="D561">
        <v>10.54</v>
      </c>
      <c r="E561" t="s">
        <v>2380</v>
      </c>
      <c r="F561" t="s">
        <v>2380</v>
      </c>
      <c r="G561" t="s">
        <v>2380</v>
      </c>
      <c r="H561" s="341">
        <v>2</v>
      </c>
      <c r="I561" t="s">
        <v>2380</v>
      </c>
      <c r="J561" t="s">
        <v>6087</v>
      </c>
      <c r="K561" t="s">
        <v>6079</v>
      </c>
      <c r="L561" s="340" t="s">
        <v>9596</v>
      </c>
      <c r="M561" s="339">
        <v>9625.92</v>
      </c>
      <c r="N561" t="s">
        <v>11</v>
      </c>
      <c r="O561" t="s">
        <v>12</v>
      </c>
      <c r="P561" t="s">
        <v>42</v>
      </c>
      <c r="Q561" s="338">
        <v>52</v>
      </c>
    </row>
    <row r="562" spans="1:17" ht="15.75" x14ac:dyDescent="0.25">
      <c r="A562" s="342" t="s">
        <v>2171</v>
      </c>
      <c r="B562" t="s">
        <v>9595</v>
      </c>
      <c r="C562">
        <v>44.32</v>
      </c>
      <c r="D562">
        <v>10.55</v>
      </c>
      <c r="E562" t="s">
        <v>2380</v>
      </c>
      <c r="F562" t="s">
        <v>2380</v>
      </c>
      <c r="G562" t="s">
        <v>2380</v>
      </c>
      <c r="H562" s="341">
        <v>0</v>
      </c>
      <c r="I562" t="s">
        <v>2381</v>
      </c>
      <c r="J562" t="s">
        <v>6087</v>
      </c>
      <c r="K562" t="s">
        <v>6079</v>
      </c>
      <c r="L562" s="340" t="s">
        <v>9594</v>
      </c>
      <c r="M562" s="339">
        <v>9619.18</v>
      </c>
      <c r="N562" t="s">
        <v>11</v>
      </c>
      <c r="O562" t="s">
        <v>16</v>
      </c>
      <c r="P562" t="s">
        <v>200</v>
      </c>
      <c r="Q562" s="338">
        <v>40</v>
      </c>
    </row>
    <row r="563" spans="1:17" ht="15.75" x14ac:dyDescent="0.25">
      <c r="A563" s="342" t="s">
        <v>2169</v>
      </c>
      <c r="B563" t="s">
        <v>7435</v>
      </c>
      <c r="C563">
        <v>34.299999999999997</v>
      </c>
      <c r="D563">
        <v>10.37</v>
      </c>
      <c r="E563" t="s">
        <v>2380</v>
      </c>
      <c r="F563" t="s">
        <v>2380</v>
      </c>
      <c r="G563" t="s">
        <v>2380</v>
      </c>
      <c r="H563" s="341">
        <v>0</v>
      </c>
      <c r="I563" t="s">
        <v>2380</v>
      </c>
      <c r="J563" t="s">
        <v>6087</v>
      </c>
      <c r="K563" t="s">
        <v>6079</v>
      </c>
      <c r="L563" s="340" t="s">
        <v>9591</v>
      </c>
      <c r="M563" s="339">
        <v>9597.6299999999992</v>
      </c>
      <c r="N563" t="s">
        <v>12</v>
      </c>
      <c r="O563" t="s">
        <v>12</v>
      </c>
      <c r="P563" t="s">
        <v>13</v>
      </c>
      <c r="Q563" s="338">
        <v>58</v>
      </c>
    </row>
    <row r="564" spans="1:17" ht="15.75" x14ac:dyDescent="0.25">
      <c r="A564" s="342" t="s">
        <v>2168</v>
      </c>
      <c r="B564" t="s">
        <v>6766</v>
      </c>
      <c r="C564">
        <v>46.09</v>
      </c>
      <c r="D564">
        <v>5.44</v>
      </c>
      <c r="E564" t="s">
        <v>2380</v>
      </c>
      <c r="F564" t="s">
        <v>2380</v>
      </c>
      <c r="G564" t="s">
        <v>2380</v>
      </c>
      <c r="H564" s="341">
        <v>2</v>
      </c>
      <c r="I564" t="s">
        <v>2380</v>
      </c>
      <c r="J564" t="s">
        <v>6087</v>
      </c>
      <c r="K564" t="s">
        <v>6075</v>
      </c>
      <c r="L564" s="340" t="s">
        <v>8624</v>
      </c>
      <c r="M564" s="339">
        <v>9584.0400000000009</v>
      </c>
      <c r="N564" t="s">
        <v>11</v>
      </c>
      <c r="O564" t="s">
        <v>16</v>
      </c>
      <c r="P564" t="s">
        <v>300</v>
      </c>
      <c r="Q564" s="338">
        <v>41</v>
      </c>
    </row>
    <row r="565" spans="1:17" ht="15.75" x14ac:dyDescent="0.25">
      <c r="A565" s="342" t="s">
        <v>2167</v>
      </c>
      <c r="B565" t="s">
        <v>9407</v>
      </c>
      <c r="C565">
        <v>44.744999999999997</v>
      </c>
      <c r="D565">
        <v>5.19</v>
      </c>
      <c r="E565" t="s">
        <v>2380</v>
      </c>
      <c r="F565" t="s">
        <v>2380</v>
      </c>
      <c r="G565" t="s">
        <v>2380</v>
      </c>
      <c r="H565" s="341">
        <v>2</v>
      </c>
      <c r="I565" t="s">
        <v>2380</v>
      </c>
      <c r="J565" t="s">
        <v>6087</v>
      </c>
      <c r="K565" t="s">
        <v>6075</v>
      </c>
      <c r="L565" s="340" t="s">
        <v>9590</v>
      </c>
      <c r="M565" s="339">
        <v>9583.89</v>
      </c>
      <c r="N565" t="s">
        <v>11</v>
      </c>
      <c r="O565" t="s">
        <v>12</v>
      </c>
      <c r="P565" t="s">
        <v>23</v>
      </c>
      <c r="Q565" s="338">
        <v>49</v>
      </c>
    </row>
    <row r="566" spans="1:17" ht="15.75" x14ac:dyDescent="0.25">
      <c r="A566" s="342" t="s">
        <v>2163</v>
      </c>
      <c r="B566" t="s">
        <v>7723</v>
      </c>
      <c r="C566">
        <v>41.55</v>
      </c>
      <c r="D566">
        <v>4.6100000000000003</v>
      </c>
      <c r="E566" t="s">
        <v>2380</v>
      </c>
      <c r="F566" t="s">
        <v>2380</v>
      </c>
      <c r="G566" t="s">
        <v>2380</v>
      </c>
      <c r="H566" s="341">
        <v>1</v>
      </c>
      <c r="I566" t="s">
        <v>2380</v>
      </c>
      <c r="J566" t="s">
        <v>6087</v>
      </c>
      <c r="K566" t="s">
        <v>6075</v>
      </c>
      <c r="L566" s="340" t="s">
        <v>9585</v>
      </c>
      <c r="M566" s="339">
        <v>9563.0300000000007</v>
      </c>
      <c r="N566" t="s">
        <v>12</v>
      </c>
      <c r="O566" t="s">
        <v>16</v>
      </c>
      <c r="P566" t="s">
        <v>42</v>
      </c>
      <c r="Q566" s="338">
        <v>48</v>
      </c>
    </row>
    <row r="567" spans="1:17" ht="15.75" x14ac:dyDescent="0.25">
      <c r="A567" s="342" t="s">
        <v>2162</v>
      </c>
      <c r="B567" t="s">
        <v>9584</v>
      </c>
      <c r="C567">
        <v>41.47</v>
      </c>
      <c r="D567">
        <v>4.7</v>
      </c>
      <c r="E567" t="s">
        <v>2381</v>
      </c>
      <c r="F567" t="s">
        <v>2380</v>
      </c>
      <c r="G567" t="s">
        <v>2382</v>
      </c>
      <c r="H567" s="341">
        <v>1</v>
      </c>
      <c r="I567" t="s">
        <v>2380</v>
      </c>
      <c r="J567" t="s">
        <v>6087</v>
      </c>
      <c r="K567" t="s">
        <v>6075</v>
      </c>
      <c r="L567" s="340" t="s">
        <v>9582</v>
      </c>
      <c r="M567" s="339">
        <v>9549.57</v>
      </c>
      <c r="N567" t="s">
        <v>11</v>
      </c>
      <c r="O567" t="s">
        <v>16</v>
      </c>
      <c r="P567" t="s">
        <v>13</v>
      </c>
      <c r="Q567" s="338">
        <v>50</v>
      </c>
    </row>
    <row r="568" spans="1:17" ht="15.75" x14ac:dyDescent="0.25">
      <c r="A568" s="342" t="s">
        <v>2160</v>
      </c>
      <c r="B568" t="s">
        <v>9581</v>
      </c>
      <c r="C568">
        <v>46.39</v>
      </c>
      <c r="D568">
        <v>5.09</v>
      </c>
      <c r="E568" t="s">
        <v>2380</v>
      </c>
      <c r="F568" t="s">
        <v>2380</v>
      </c>
      <c r="G568" t="s">
        <v>2380</v>
      </c>
      <c r="H568" s="341">
        <v>0</v>
      </c>
      <c r="I568" t="s">
        <v>2381</v>
      </c>
      <c r="J568" t="s">
        <v>6087</v>
      </c>
      <c r="K568" t="s">
        <v>6075</v>
      </c>
      <c r="L568" s="340" t="s">
        <v>9580</v>
      </c>
      <c r="M568" s="339">
        <v>9540.17</v>
      </c>
      <c r="N568" t="s">
        <v>11</v>
      </c>
      <c r="O568" t="s">
        <v>11</v>
      </c>
      <c r="P568" t="s">
        <v>247</v>
      </c>
      <c r="Q568" s="338">
        <v>47</v>
      </c>
    </row>
    <row r="569" spans="1:17" ht="15.75" x14ac:dyDescent="0.25">
      <c r="A569" s="342" t="s">
        <v>2157</v>
      </c>
      <c r="B569" t="s">
        <v>7490</v>
      </c>
      <c r="C569">
        <v>32.729999999999997</v>
      </c>
      <c r="D569">
        <v>5.19</v>
      </c>
      <c r="E569" t="s">
        <v>2380</v>
      </c>
      <c r="F569" t="s">
        <v>2380</v>
      </c>
      <c r="G569" t="s">
        <v>2380</v>
      </c>
      <c r="H569" s="341">
        <v>1</v>
      </c>
      <c r="I569" t="s">
        <v>2380</v>
      </c>
      <c r="J569" t="s">
        <v>6087</v>
      </c>
      <c r="K569" t="s">
        <v>6075</v>
      </c>
      <c r="L569" s="340" t="s">
        <v>9577</v>
      </c>
      <c r="M569" s="339">
        <v>9507.68</v>
      </c>
      <c r="N569" t="s">
        <v>11</v>
      </c>
      <c r="O569" t="s">
        <v>16</v>
      </c>
      <c r="P569" t="s">
        <v>23</v>
      </c>
      <c r="Q569" s="338">
        <v>30</v>
      </c>
    </row>
    <row r="570" spans="1:17" ht="15.75" x14ac:dyDescent="0.25">
      <c r="A570" s="342" t="s">
        <v>2154</v>
      </c>
      <c r="B570" t="s">
        <v>9575</v>
      </c>
      <c r="C570">
        <v>48.07</v>
      </c>
      <c r="D570">
        <v>4.0599999999999996</v>
      </c>
      <c r="E570" t="s">
        <v>2381</v>
      </c>
      <c r="F570" t="s">
        <v>2380</v>
      </c>
      <c r="G570" t="s">
        <v>2380</v>
      </c>
      <c r="H570" s="341">
        <v>0</v>
      </c>
      <c r="I570" t="s">
        <v>2380</v>
      </c>
      <c r="J570" t="s">
        <v>6087</v>
      </c>
      <c r="K570" t="s">
        <v>6075</v>
      </c>
      <c r="L570" s="340" t="s">
        <v>9574</v>
      </c>
      <c r="M570" s="339">
        <v>39670.44</v>
      </c>
      <c r="N570" t="s">
        <v>11</v>
      </c>
      <c r="O570" t="s">
        <v>16</v>
      </c>
      <c r="P570" t="s">
        <v>23</v>
      </c>
      <c r="Q570" s="338">
        <v>45</v>
      </c>
    </row>
    <row r="571" spans="1:17" ht="15.75" x14ac:dyDescent="0.25">
      <c r="A571" s="342" t="s">
        <v>2153</v>
      </c>
      <c r="B571" t="s">
        <v>9573</v>
      </c>
      <c r="C571">
        <v>30.8</v>
      </c>
      <c r="D571">
        <v>5.23</v>
      </c>
      <c r="E571" t="s">
        <v>2381</v>
      </c>
      <c r="F571" t="s">
        <v>2380</v>
      </c>
      <c r="G571" t="s">
        <v>2380</v>
      </c>
      <c r="H571" s="341">
        <v>0</v>
      </c>
      <c r="I571" t="s">
        <v>2380</v>
      </c>
      <c r="J571" t="s">
        <v>6087</v>
      </c>
      <c r="K571" t="s">
        <v>6075</v>
      </c>
      <c r="L571" s="340" t="s">
        <v>9572</v>
      </c>
      <c r="M571" s="339">
        <v>9487.64</v>
      </c>
      <c r="N571" t="s">
        <v>11</v>
      </c>
      <c r="O571" t="s">
        <v>11</v>
      </c>
      <c r="P571" t="s">
        <v>13</v>
      </c>
      <c r="Q571" s="338">
        <v>54</v>
      </c>
    </row>
    <row r="572" spans="1:17" ht="15.75" x14ac:dyDescent="0.25">
      <c r="A572" s="342" t="s">
        <v>2152</v>
      </c>
      <c r="B572" t="s">
        <v>9571</v>
      </c>
      <c r="C572">
        <v>32.299999999999997</v>
      </c>
      <c r="D572">
        <v>5.05</v>
      </c>
      <c r="E572" t="s">
        <v>2381</v>
      </c>
      <c r="F572" t="s">
        <v>2380</v>
      </c>
      <c r="G572" t="s">
        <v>2380</v>
      </c>
      <c r="H572" s="341">
        <v>0</v>
      </c>
      <c r="I572" t="s">
        <v>2380</v>
      </c>
      <c r="J572" t="s">
        <v>6087</v>
      </c>
      <c r="K572" t="s">
        <v>6075</v>
      </c>
      <c r="L572" s="340" t="s">
        <v>9447</v>
      </c>
      <c r="M572" s="339">
        <v>9453.92</v>
      </c>
      <c r="N572" t="s">
        <v>11</v>
      </c>
      <c r="O572" t="s">
        <v>11</v>
      </c>
      <c r="P572" t="s">
        <v>300</v>
      </c>
      <c r="Q572" s="338">
        <v>43</v>
      </c>
    </row>
    <row r="573" spans="1:17" ht="15.75" x14ac:dyDescent="0.25">
      <c r="A573" s="342" t="s">
        <v>2151</v>
      </c>
      <c r="B573" t="s">
        <v>6655</v>
      </c>
      <c r="C573">
        <v>39.700000000000003</v>
      </c>
      <c r="D573">
        <v>7.34</v>
      </c>
      <c r="E573" t="s">
        <v>2380</v>
      </c>
      <c r="F573" t="s">
        <v>2380</v>
      </c>
      <c r="G573" t="s">
        <v>2380</v>
      </c>
      <c r="H573" s="341">
        <v>0</v>
      </c>
      <c r="I573" t="s">
        <v>2380</v>
      </c>
      <c r="J573" t="s">
        <v>6087</v>
      </c>
      <c r="K573" t="s">
        <v>6079</v>
      </c>
      <c r="L573" s="340" t="s">
        <v>9570</v>
      </c>
      <c r="M573" s="339">
        <v>9448.42</v>
      </c>
      <c r="N573" t="s">
        <v>11</v>
      </c>
      <c r="O573" t="s">
        <v>12</v>
      </c>
      <c r="P573" t="s">
        <v>300</v>
      </c>
      <c r="Q573" s="338">
        <v>35</v>
      </c>
    </row>
    <row r="574" spans="1:17" ht="15.75" x14ac:dyDescent="0.25">
      <c r="A574" s="342" t="s">
        <v>2150</v>
      </c>
      <c r="B574" t="s">
        <v>7945</v>
      </c>
      <c r="C574">
        <v>35.97</v>
      </c>
      <c r="D574">
        <v>8.1300000000000008</v>
      </c>
      <c r="E574" t="s">
        <v>2380</v>
      </c>
      <c r="F574" t="s">
        <v>2380</v>
      </c>
      <c r="G574" t="s">
        <v>2380</v>
      </c>
      <c r="H574" s="341">
        <v>0</v>
      </c>
      <c r="I574" t="s">
        <v>2380</v>
      </c>
      <c r="J574" t="s">
        <v>6087</v>
      </c>
      <c r="K574" t="s">
        <v>6079</v>
      </c>
      <c r="L574" s="340" t="s">
        <v>9569</v>
      </c>
      <c r="M574" s="339">
        <v>9447.3799999999992</v>
      </c>
      <c r="N574" t="s">
        <v>11</v>
      </c>
      <c r="O574" t="s">
        <v>12</v>
      </c>
      <c r="P574" t="s">
        <v>247</v>
      </c>
      <c r="Q574" s="338">
        <v>49</v>
      </c>
    </row>
    <row r="575" spans="1:17" ht="15.75" x14ac:dyDescent="0.25">
      <c r="A575" s="342" t="s">
        <v>2149</v>
      </c>
      <c r="B575" t="s">
        <v>9568</v>
      </c>
      <c r="C575">
        <v>42.13</v>
      </c>
      <c r="D575">
        <v>11.9</v>
      </c>
      <c r="E575" t="s">
        <v>2380</v>
      </c>
      <c r="F575" t="s">
        <v>2380</v>
      </c>
      <c r="G575" t="s">
        <v>2380</v>
      </c>
      <c r="H575" s="341">
        <v>0</v>
      </c>
      <c r="I575" t="s">
        <v>2381</v>
      </c>
      <c r="J575" t="s">
        <v>6087</v>
      </c>
      <c r="K575" t="s">
        <v>6079</v>
      </c>
      <c r="L575" s="340" t="s">
        <v>9567</v>
      </c>
      <c r="M575" s="339">
        <v>9447.25</v>
      </c>
      <c r="N575" t="s">
        <v>11</v>
      </c>
      <c r="O575" t="s">
        <v>16</v>
      </c>
      <c r="P575" t="s">
        <v>247</v>
      </c>
      <c r="Q575" s="338">
        <v>48</v>
      </c>
    </row>
    <row r="576" spans="1:17" ht="15.75" x14ac:dyDescent="0.25">
      <c r="A576" s="342" t="s">
        <v>2148</v>
      </c>
      <c r="B576" t="s">
        <v>6525</v>
      </c>
      <c r="C576">
        <v>42.13</v>
      </c>
      <c r="D576">
        <v>5.2</v>
      </c>
      <c r="E576" t="s">
        <v>2381</v>
      </c>
      <c r="F576" t="s">
        <v>2380</v>
      </c>
      <c r="G576" t="s">
        <v>2380</v>
      </c>
      <c r="H576" s="341">
        <v>1</v>
      </c>
      <c r="I576" t="s">
        <v>2381</v>
      </c>
      <c r="J576" t="s">
        <v>6087</v>
      </c>
      <c r="K576" t="s">
        <v>6075</v>
      </c>
      <c r="L576" s="340" t="s">
        <v>9543</v>
      </c>
      <c r="M576" s="339">
        <v>9432.93</v>
      </c>
      <c r="N576" t="s">
        <v>11</v>
      </c>
      <c r="O576" t="s">
        <v>16</v>
      </c>
      <c r="P576" t="s">
        <v>247</v>
      </c>
      <c r="Q576" s="338">
        <v>46</v>
      </c>
    </row>
    <row r="577" spans="1:17" ht="15.75" x14ac:dyDescent="0.25">
      <c r="A577" s="342" t="s">
        <v>2146</v>
      </c>
      <c r="B577" t="s">
        <v>9565</v>
      </c>
      <c r="C577">
        <v>30.03</v>
      </c>
      <c r="D577">
        <v>11.51</v>
      </c>
      <c r="E577" t="s">
        <v>2380</v>
      </c>
      <c r="F577" t="s">
        <v>2380</v>
      </c>
      <c r="G577" t="s">
        <v>2380</v>
      </c>
      <c r="H577" s="341">
        <v>0</v>
      </c>
      <c r="I577" t="s">
        <v>2380</v>
      </c>
      <c r="J577" t="s">
        <v>6087</v>
      </c>
      <c r="K577" t="s">
        <v>6079</v>
      </c>
      <c r="L577" s="340" t="s">
        <v>9564</v>
      </c>
      <c r="M577" s="339">
        <v>9411.01</v>
      </c>
      <c r="N577" t="s">
        <v>11</v>
      </c>
      <c r="O577" t="s">
        <v>12</v>
      </c>
      <c r="P577" t="s">
        <v>247</v>
      </c>
      <c r="Q577" s="338">
        <v>46</v>
      </c>
    </row>
    <row r="578" spans="1:17" ht="15.75" x14ac:dyDescent="0.25">
      <c r="A578" s="342" t="s">
        <v>2143</v>
      </c>
      <c r="B578" t="s">
        <v>6376</v>
      </c>
      <c r="C578">
        <v>33.18</v>
      </c>
      <c r="D578">
        <v>6.01</v>
      </c>
      <c r="E578" t="s">
        <v>2381</v>
      </c>
      <c r="F578" t="s">
        <v>2380</v>
      </c>
      <c r="G578" t="s">
        <v>2380</v>
      </c>
      <c r="H578" s="341">
        <v>1</v>
      </c>
      <c r="I578" t="s">
        <v>2380</v>
      </c>
      <c r="J578" t="s">
        <v>6087</v>
      </c>
      <c r="K578" t="s">
        <v>6077</v>
      </c>
      <c r="L578" s="340" t="s">
        <v>6243</v>
      </c>
      <c r="M578" s="339">
        <v>48675.519999999997</v>
      </c>
      <c r="N578" t="s">
        <v>16</v>
      </c>
      <c r="O578" t="s">
        <v>11</v>
      </c>
      <c r="P578" t="s">
        <v>13</v>
      </c>
      <c r="Q578" s="338">
        <v>57</v>
      </c>
    </row>
    <row r="579" spans="1:17" ht="15.75" x14ac:dyDescent="0.25">
      <c r="A579" s="342" t="s">
        <v>2142</v>
      </c>
      <c r="B579" t="s">
        <v>6299</v>
      </c>
      <c r="C579">
        <v>43.04</v>
      </c>
      <c r="D579">
        <v>5.9</v>
      </c>
      <c r="E579" t="s">
        <v>2381</v>
      </c>
      <c r="F579" t="s">
        <v>2380</v>
      </c>
      <c r="G579" t="s">
        <v>2380</v>
      </c>
      <c r="H579" s="341">
        <v>0</v>
      </c>
      <c r="I579" t="s">
        <v>2380</v>
      </c>
      <c r="J579" t="s">
        <v>6087</v>
      </c>
      <c r="K579" t="s">
        <v>6077</v>
      </c>
      <c r="L579" s="340" t="s">
        <v>9561</v>
      </c>
      <c r="M579" s="339">
        <v>39611.760000000002</v>
      </c>
      <c r="N579" t="s">
        <v>16</v>
      </c>
      <c r="O579" t="s">
        <v>12</v>
      </c>
      <c r="P579" t="s">
        <v>13</v>
      </c>
      <c r="Q579" s="338">
        <v>27</v>
      </c>
    </row>
    <row r="580" spans="1:17" ht="15.75" x14ac:dyDescent="0.25">
      <c r="A580" s="342" t="s">
        <v>2141</v>
      </c>
      <c r="B580" t="s">
        <v>9560</v>
      </c>
      <c r="C580">
        <v>34.15</v>
      </c>
      <c r="D580">
        <v>4.49</v>
      </c>
      <c r="E580" t="s">
        <v>2381</v>
      </c>
      <c r="F580" t="s">
        <v>2380</v>
      </c>
      <c r="G580" t="s">
        <v>2380</v>
      </c>
      <c r="H580" s="341">
        <v>1</v>
      </c>
      <c r="I580" t="s">
        <v>2380</v>
      </c>
      <c r="J580" t="s">
        <v>6087</v>
      </c>
      <c r="K580" t="s">
        <v>6075</v>
      </c>
      <c r="L580" s="340" t="s">
        <v>9559</v>
      </c>
      <c r="M580" s="339">
        <v>9380.75</v>
      </c>
      <c r="N580" t="s">
        <v>11</v>
      </c>
      <c r="O580" t="s">
        <v>11</v>
      </c>
      <c r="P580" t="s">
        <v>247</v>
      </c>
      <c r="Q580" s="338">
        <v>47</v>
      </c>
    </row>
    <row r="581" spans="1:17" ht="15.75" x14ac:dyDescent="0.25">
      <c r="A581" s="342" t="s">
        <v>2138</v>
      </c>
      <c r="B581" t="s">
        <v>6625</v>
      </c>
      <c r="C581">
        <v>37.51</v>
      </c>
      <c r="D581">
        <v>11.06</v>
      </c>
      <c r="E581" t="s">
        <v>2380</v>
      </c>
      <c r="F581" t="s">
        <v>2380</v>
      </c>
      <c r="G581" t="s">
        <v>2380</v>
      </c>
      <c r="H581" s="341">
        <v>2</v>
      </c>
      <c r="I581" t="s">
        <v>2380</v>
      </c>
      <c r="J581" t="s">
        <v>6087</v>
      </c>
      <c r="K581" t="s">
        <v>6079</v>
      </c>
      <c r="L581" s="340" t="s">
        <v>9555</v>
      </c>
      <c r="M581" s="339">
        <v>9361.33</v>
      </c>
      <c r="N581" t="s">
        <v>12</v>
      </c>
      <c r="O581" t="s">
        <v>16</v>
      </c>
      <c r="P581" t="s">
        <v>168</v>
      </c>
      <c r="Q581" s="338">
        <v>51</v>
      </c>
    </row>
    <row r="582" spans="1:17" ht="15.75" x14ac:dyDescent="0.25">
      <c r="A582" s="342" t="s">
        <v>2137</v>
      </c>
      <c r="B582" t="s">
        <v>9554</v>
      </c>
      <c r="C582">
        <v>30.78</v>
      </c>
      <c r="D582">
        <v>8.4499999999999993</v>
      </c>
      <c r="E582" t="s">
        <v>2381</v>
      </c>
      <c r="F582" t="s">
        <v>2380</v>
      </c>
      <c r="G582" t="s">
        <v>2380</v>
      </c>
      <c r="H582" s="341">
        <v>0</v>
      </c>
      <c r="I582" t="s">
        <v>2381</v>
      </c>
      <c r="J582" t="s">
        <v>6087</v>
      </c>
      <c r="K582" t="s">
        <v>6079</v>
      </c>
      <c r="L582" s="340" t="s">
        <v>9553</v>
      </c>
      <c r="M582" s="339">
        <v>9344.2000000000007</v>
      </c>
      <c r="N582" t="s">
        <v>11</v>
      </c>
      <c r="O582" t="s">
        <v>16</v>
      </c>
      <c r="P582" t="s">
        <v>300</v>
      </c>
      <c r="Q582" s="338">
        <v>34</v>
      </c>
    </row>
    <row r="583" spans="1:17" ht="15.75" x14ac:dyDescent="0.25">
      <c r="A583" s="342" t="s">
        <v>2135</v>
      </c>
      <c r="B583" t="s">
        <v>9550</v>
      </c>
      <c r="C583">
        <v>31.35</v>
      </c>
      <c r="D583">
        <v>11.49</v>
      </c>
      <c r="E583" t="s">
        <v>2380</v>
      </c>
      <c r="F583" t="s">
        <v>2380</v>
      </c>
      <c r="G583" t="s">
        <v>2380</v>
      </c>
      <c r="H583" s="341">
        <v>2</v>
      </c>
      <c r="I583" t="s">
        <v>2380</v>
      </c>
      <c r="J583" t="s">
        <v>6087</v>
      </c>
      <c r="K583" t="s">
        <v>6079</v>
      </c>
      <c r="L583" s="340" t="s">
        <v>9549</v>
      </c>
      <c r="M583" s="339">
        <v>9320.26</v>
      </c>
      <c r="N583" t="s">
        <v>11</v>
      </c>
      <c r="O583" t="s">
        <v>16</v>
      </c>
      <c r="P583" t="s">
        <v>23</v>
      </c>
      <c r="Q583" s="338">
        <v>34</v>
      </c>
    </row>
    <row r="584" spans="1:17" ht="15.75" x14ac:dyDescent="0.25">
      <c r="A584" s="342" t="s">
        <v>2132</v>
      </c>
      <c r="B584" t="s">
        <v>7549</v>
      </c>
      <c r="C584">
        <v>34.1</v>
      </c>
      <c r="D584">
        <v>8.4499999999999993</v>
      </c>
      <c r="E584" t="s">
        <v>2380</v>
      </c>
      <c r="F584" t="s">
        <v>2380</v>
      </c>
      <c r="G584" t="s">
        <v>2380</v>
      </c>
      <c r="H584" s="341">
        <v>0</v>
      </c>
      <c r="I584" t="s">
        <v>2380</v>
      </c>
      <c r="J584" t="s">
        <v>6087</v>
      </c>
      <c r="K584" t="s">
        <v>6079</v>
      </c>
      <c r="L584" s="340" t="s">
        <v>9540</v>
      </c>
      <c r="M584" s="339">
        <v>9304.7000000000007</v>
      </c>
      <c r="N584" t="s">
        <v>12</v>
      </c>
      <c r="O584" t="s">
        <v>12</v>
      </c>
      <c r="P584" t="s">
        <v>13</v>
      </c>
      <c r="Q584" s="338">
        <v>49</v>
      </c>
    </row>
    <row r="585" spans="1:17" ht="15.75" x14ac:dyDescent="0.25">
      <c r="A585" s="342" t="s">
        <v>2125</v>
      </c>
      <c r="B585" t="s">
        <v>6669</v>
      </c>
      <c r="C585">
        <v>31.35</v>
      </c>
      <c r="D585">
        <v>9.5399999999999991</v>
      </c>
      <c r="E585" t="s">
        <v>2380</v>
      </c>
      <c r="F585" t="s">
        <v>2380</v>
      </c>
      <c r="G585" t="s">
        <v>2380</v>
      </c>
      <c r="H585" s="341">
        <v>0</v>
      </c>
      <c r="I585" t="s">
        <v>2381</v>
      </c>
      <c r="J585" t="s">
        <v>6087</v>
      </c>
      <c r="K585" t="s">
        <v>6079</v>
      </c>
      <c r="L585" s="340" t="s">
        <v>9538</v>
      </c>
      <c r="M585" s="339">
        <v>9283.56</v>
      </c>
      <c r="N585" t="s">
        <v>11</v>
      </c>
      <c r="O585" t="s">
        <v>12</v>
      </c>
      <c r="P585" t="s">
        <v>13</v>
      </c>
      <c r="Q585" s="338">
        <v>51</v>
      </c>
    </row>
    <row r="586" spans="1:17" ht="15.75" x14ac:dyDescent="0.25">
      <c r="A586" s="342" t="s">
        <v>2123</v>
      </c>
      <c r="B586" t="s">
        <v>6363</v>
      </c>
      <c r="C586">
        <v>31.27</v>
      </c>
      <c r="D586">
        <v>7.73</v>
      </c>
      <c r="E586" t="s">
        <v>2381</v>
      </c>
      <c r="F586" t="s">
        <v>2380</v>
      </c>
      <c r="G586" t="s">
        <v>2380</v>
      </c>
      <c r="H586" s="341">
        <v>1</v>
      </c>
      <c r="I586" t="s">
        <v>2380</v>
      </c>
      <c r="J586" t="s">
        <v>6087</v>
      </c>
      <c r="K586" t="s">
        <v>6079</v>
      </c>
      <c r="L586" s="340" t="s">
        <v>9536</v>
      </c>
      <c r="M586" s="339">
        <v>9264.7999999999993</v>
      </c>
      <c r="N586" t="s">
        <v>11</v>
      </c>
      <c r="O586" t="s">
        <v>16</v>
      </c>
      <c r="P586" t="s">
        <v>42</v>
      </c>
      <c r="Q586" s="338">
        <v>51</v>
      </c>
    </row>
    <row r="587" spans="1:17" ht="15.75" x14ac:dyDescent="0.25">
      <c r="A587" s="342" t="s">
        <v>2120</v>
      </c>
      <c r="B587" t="s">
        <v>7376</v>
      </c>
      <c r="C587">
        <v>31.635000000000002</v>
      </c>
      <c r="D587">
        <v>11.11</v>
      </c>
      <c r="E587" t="s">
        <v>2380</v>
      </c>
      <c r="F587" t="s">
        <v>2380</v>
      </c>
      <c r="G587" t="s">
        <v>2380</v>
      </c>
      <c r="H587" s="341">
        <v>0</v>
      </c>
      <c r="I587" t="s">
        <v>2380</v>
      </c>
      <c r="J587" t="s">
        <v>6087</v>
      </c>
      <c r="K587" t="s">
        <v>6079</v>
      </c>
      <c r="L587" s="340" t="s">
        <v>9532</v>
      </c>
      <c r="M587" s="339">
        <v>9225.26</v>
      </c>
      <c r="N587" t="s">
        <v>12</v>
      </c>
      <c r="O587" t="s">
        <v>12</v>
      </c>
      <c r="P587" t="s">
        <v>164</v>
      </c>
      <c r="Q587" s="338">
        <v>47</v>
      </c>
    </row>
    <row r="588" spans="1:17" ht="15.75" x14ac:dyDescent="0.25">
      <c r="A588" s="342" t="s">
        <v>2118</v>
      </c>
      <c r="B588" t="s">
        <v>7239</v>
      </c>
      <c r="C588">
        <v>34.15</v>
      </c>
      <c r="D588">
        <v>6.15</v>
      </c>
      <c r="E588" t="s">
        <v>2380</v>
      </c>
      <c r="F588" t="s">
        <v>2380</v>
      </c>
      <c r="G588" t="s">
        <v>2380</v>
      </c>
      <c r="H588" s="341">
        <v>0</v>
      </c>
      <c r="I588" t="s">
        <v>2380</v>
      </c>
      <c r="J588" t="s">
        <v>6087</v>
      </c>
      <c r="K588" t="s">
        <v>6077</v>
      </c>
      <c r="L588" s="340" t="s">
        <v>9530</v>
      </c>
      <c r="M588" s="339">
        <v>9222.4</v>
      </c>
      <c r="N588" t="s">
        <v>11</v>
      </c>
      <c r="O588" t="s">
        <v>12</v>
      </c>
      <c r="P588" t="s">
        <v>166</v>
      </c>
      <c r="Q588" s="338">
        <v>41</v>
      </c>
    </row>
    <row r="589" spans="1:17" ht="15.75" x14ac:dyDescent="0.25">
      <c r="A589" s="342" t="s">
        <v>2116</v>
      </c>
      <c r="B589" t="s">
        <v>7696</v>
      </c>
      <c r="C589">
        <v>36.700000000000003</v>
      </c>
      <c r="D589">
        <v>8.6999999999999993</v>
      </c>
      <c r="E589" t="s">
        <v>2381</v>
      </c>
      <c r="F589" t="s">
        <v>2380</v>
      </c>
      <c r="G589" t="s">
        <v>2380</v>
      </c>
      <c r="H589" s="341">
        <v>2</v>
      </c>
      <c r="I589" t="s">
        <v>2380</v>
      </c>
      <c r="J589" t="s">
        <v>6087</v>
      </c>
      <c r="K589" t="s">
        <v>6079</v>
      </c>
      <c r="L589" s="340" t="s">
        <v>9528</v>
      </c>
      <c r="M589" s="339">
        <v>9193.84</v>
      </c>
      <c r="N589" t="s">
        <v>11</v>
      </c>
      <c r="O589" t="s">
        <v>16</v>
      </c>
      <c r="P589" t="s">
        <v>23</v>
      </c>
      <c r="Q589" s="338">
        <v>46</v>
      </c>
    </row>
    <row r="590" spans="1:17" ht="15.75" x14ac:dyDescent="0.25">
      <c r="A590" s="342" t="s">
        <v>2115</v>
      </c>
      <c r="B590" t="s">
        <v>6440</v>
      </c>
      <c r="C590">
        <v>34.1</v>
      </c>
      <c r="D590">
        <v>9.0399999999999991</v>
      </c>
      <c r="E590" t="s">
        <v>2381</v>
      </c>
      <c r="F590" t="s">
        <v>2380</v>
      </c>
      <c r="G590" t="s">
        <v>2380</v>
      </c>
      <c r="H590" s="341">
        <v>2</v>
      </c>
      <c r="I590" t="s">
        <v>2380</v>
      </c>
      <c r="J590" t="s">
        <v>6087</v>
      </c>
      <c r="K590" t="s">
        <v>6079</v>
      </c>
      <c r="L590" s="340" t="s">
        <v>9527</v>
      </c>
      <c r="M590" s="339">
        <v>9182.17</v>
      </c>
      <c r="N590" t="s">
        <v>11</v>
      </c>
      <c r="O590" t="s">
        <v>12</v>
      </c>
      <c r="P590" t="s">
        <v>42</v>
      </c>
      <c r="Q590" s="338">
        <v>49</v>
      </c>
    </row>
    <row r="591" spans="1:17" ht="15.75" x14ac:dyDescent="0.25">
      <c r="A591" s="342" t="s">
        <v>2114</v>
      </c>
      <c r="B591" t="s">
        <v>9526</v>
      </c>
      <c r="C591">
        <v>41.46</v>
      </c>
      <c r="D591">
        <v>4.99</v>
      </c>
      <c r="E591" t="s">
        <v>2381</v>
      </c>
      <c r="F591" t="s">
        <v>2380</v>
      </c>
      <c r="G591" t="s">
        <v>2380</v>
      </c>
      <c r="H591" s="341">
        <v>2</v>
      </c>
      <c r="I591" t="s">
        <v>2381</v>
      </c>
      <c r="J591" t="s">
        <v>6087</v>
      </c>
      <c r="K591" t="s">
        <v>6075</v>
      </c>
      <c r="L591" s="340" t="s">
        <v>9525</v>
      </c>
      <c r="M591" s="339">
        <v>9174.14</v>
      </c>
      <c r="N591" t="s">
        <v>12</v>
      </c>
      <c r="O591" t="s">
        <v>16</v>
      </c>
      <c r="P591" t="s">
        <v>23</v>
      </c>
      <c r="Q591" s="338">
        <v>51</v>
      </c>
    </row>
    <row r="592" spans="1:17" ht="15.75" x14ac:dyDescent="0.25">
      <c r="A592" s="342" t="s">
        <v>2110</v>
      </c>
      <c r="B592" t="s">
        <v>9520</v>
      </c>
      <c r="C592">
        <v>44.77</v>
      </c>
      <c r="D592">
        <v>4.0599999999999996</v>
      </c>
      <c r="E592" t="s">
        <v>2380</v>
      </c>
      <c r="F592" t="s">
        <v>2380</v>
      </c>
      <c r="G592" t="s">
        <v>2380</v>
      </c>
      <c r="H592" s="341">
        <v>2</v>
      </c>
      <c r="I592" t="s">
        <v>2380</v>
      </c>
      <c r="J592" t="s">
        <v>6087</v>
      </c>
      <c r="K592" t="s">
        <v>6075</v>
      </c>
      <c r="L592" s="340" t="s">
        <v>9519</v>
      </c>
      <c r="M592" s="339">
        <v>9144.57</v>
      </c>
      <c r="N592" t="s">
        <v>12</v>
      </c>
      <c r="O592" t="s">
        <v>11</v>
      </c>
      <c r="P592" t="s">
        <v>42</v>
      </c>
      <c r="Q592" s="338">
        <v>52</v>
      </c>
    </row>
    <row r="593" spans="1:17" ht="15.75" x14ac:dyDescent="0.25">
      <c r="A593" s="342" t="s">
        <v>2109</v>
      </c>
      <c r="B593" t="s">
        <v>9518</v>
      </c>
      <c r="C593">
        <v>37.07</v>
      </c>
      <c r="D593">
        <v>5.69</v>
      </c>
      <c r="E593" t="s">
        <v>2380</v>
      </c>
      <c r="F593" t="s">
        <v>2380</v>
      </c>
      <c r="G593" t="s">
        <v>2380</v>
      </c>
      <c r="H593" s="341">
        <v>2</v>
      </c>
      <c r="I593" t="s">
        <v>2380</v>
      </c>
      <c r="J593" t="s">
        <v>6087</v>
      </c>
      <c r="K593" t="s">
        <v>6075</v>
      </c>
      <c r="L593" s="340" t="s">
        <v>9517</v>
      </c>
      <c r="M593" s="339">
        <v>9140.9500000000007</v>
      </c>
      <c r="N593" t="s">
        <v>12</v>
      </c>
      <c r="O593" t="s">
        <v>12</v>
      </c>
      <c r="P593" t="s">
        <v>13</v>
      </c>
      <c r="Q593" s="338">
        <v>52</v>
      </c>
    </row>
    <row r="594" spans="1:17" ht="15.75" x14ac:dyDescent="0.25">
      <c r="A594" s="342" t="s">
        <v>2108</v>
      </c>
      <c r="B594" t="s">
        <v>9516</v>
      </c>
      <c r="C594">
        <v>39.799999999999997</v>
      </c>
      <c r="D594">
        <v>5.66</v>
      </c>
      <c r="E594" t="s">
        <v>2380</v>
      </c>
      <c r="F594" t="s">
        <v>2380</v>
      </c>
      <c r="G594" t="s">
        <v>2382</v>
      </c>
      <c r="H594" s="341">
        <v>1</v>
      </c>
      <c r="I594" t="s">
        <v>2380</v>
      </c>
      <c r="J594" t="s">
        <v>6087</v>
      </c>
      <c r="K594" t="s">
        <v>6075</v>
      </c>
      <c r="L594" s="340" t="s">
        <v>9515</v>
      </c>
      <c r="M594" s="339">
        <v>39396.86</v>
      </c>
      <c r="N594" t="s">
        <v>11</v>
      </c>
      <c r="O594" t="s">
        <v>11</v>
      </c>
      <c r="P594" t="s">
        <v>42</v>
      </c>
      <c r="Q594" s="338">
        <v>56</v>
      </c>
    </row>
    <row r="595" spans="1:17" ht="15.75" x14ac:dyDescent="0.25">
      <c r="A595" s="342" t="s">
        <v>2106</v>
      </c>
      <c r="B595" t="s">
        <v>7945</v>
      </c>
      <c r="C595">
        <v>29.925000000000001</v>
      </c>
      <c r="D595">
        <v>8.2899999999999991</v>
      </c>
      <c r="E595" t="s">
        <v>2380</v>
      </c>
      <c r="F595" t="s">
        <v>2380</v>
      </c>
      <c r="G595" t="s">
        <v>2380</v>
      </c>
      <c r="H595" s="341">
        <v>2</v>
      </c>
      <c r="I595" t="s">
        <v>2380</v>
      </c>
      <c r="J595" t="s">
        <v>6087</v>
      </c>
      <c r="K595" t="s">
        <v>6079</v>
      </c>
      <c r="L595" s="340" t="s">
        <v>9513</v>
      </c>
      <c r="M595" s="339">
        <v>9095.94</v>
      </c>
      <c r="N595" t="s">
        <v>12</v>
      </c>
      <c r="O595" t="s">
        <v>16</v>
      </c>
      <c r="P595" t="s">
        <v>42</v>
      </c>
      <c r="Q595" s="338">
        <v>57</v>
      </c>
    </row>
    <row r="596" spans="1:17" ht="15.75" x14ac:dyDescent="0.25">
      <c r="A596" s="342" t="s">
        <v>2105</v>
      </c>
      <c r="B596" t="s">
        <v>6242</v>
      </c>
      <c r="C596">
        <v>37.29</v>
      </c>
      <c r="D596">
        <v>10.46</v>
      </c>
      <c r="E596" t="s">
        <v>2380</v>
      </c>
      <c r="F596" t="s">
        <v>2380</v>
      </c>
      <c r="G596" t="s">
        <v>2380</v>
      </c>
      <c r="H596" s="341">
        <v>0</v>
      </c>
      <c r="I596" t="s">
        <v>2380</v>
      </c>
      <c r="J596" t="s">
        <v>6087</v>
      </c>
      <c r="K596" t="s">
        <v>6079</v>
      </c>
      <c r="L596" s="340" t="s">
        <v>9512</v>
      </c>
      <c r="M596" s="339">
        <v>9095.07</v>
      </c>
      <c r="N596" t="s">
        <v>11</v>
      </c>
      <c r="O596" t="s">
        <v>11</v>
      </c>
      <c r="P596" t="s">
        <v>247</v>
      </c>
      <c r="Q596" s="338">
        <v>45</v>
      </c>
    </row>
    <row r="597" spans="1:17" ht="15.75" x14ac:dyDescent="0.25">
      <c r="A597" s="342" t="s">
        <v>2104</v>
      </c>
      <c r="B597" t="s">
        <v>9511</v>
      </c>
      <c r="C597">
        <v>30.2</v>
      </c>
      <c r="D597">
        <v>11.96</v>
      </c>
      <c r="E597" t="s">
        <v>2380</v>
      </c>
      <c r="F597" t="s">
        <v>2380</v>
      </c>
      <c r="G597" t="s">
        <v>2380</v>
      </c>
      <c r="H597" s="341">
        <v>0</v>
      </c>
      <c r="I597" t="s">
        <v>2380</v>
      </c>
      <c r="J597" t="s">
        <v>6087</v>
      </c>
      <c r="K597" t="s">
        <v>6079</v>
      </c>
      <c r="L597" s="340" t="s">
        <v>9510</v>
      </c>
      <c r="M597" s="339">
        <v>9058.73</v>
      </c>
      <c r="N597" t="s">
        <v>12</v>
      </c>
      <c r="O597" t="s">
        <v>11</v>
      </c>
      <c r="P597" t="s">
        <v>13</v>
      </c>
      <c r="Q597" s="338">
        <v>50</v>
      </c>
    </row>
    <row r="598" spans="1:17" ht="15.75" x14ac:dyDescent="0.25">
      <c r="A598" s="342" t="s">
        <v>2103</v>
      </c>
      <c r="B598" t="s">
        <v>6509</v>
      </c>
      <c r="C598">
        <v>48</v>
      </c>
      <c r="D598">
        <v>10.54</v>
      </c>
      <c r="E598" t="s">
        <v>2380</v>
      </c>
      <c r="F598" t="s">
        <v>2380</v>
      </c>
      <c r="G598" t="s">
        <v>2380</v>
      </c>
      <c r="H598" s="341">
        <v>0</v>
      </c>
      <c r="I598" t="s">
        <v>2381</v>
      </c>
      <c r="J598" t="s">
        <v>6087</v>
      </c>
      <c r="K598" t="s">
        <v>6079</v>
      </c>
      <c r="L598" s="340" t="s">
        <v>9509</v>
      </c>
      <c r="M598" s="339">
        <v>9048.0300000000007</v>
      </c>
      <c r="N598" t="s">
        <v>11</v>
      </c>
      <c r="O598" t="s">
        <v>11</v>
      </c>
      <c r="P598" t="s">
        <v>13</v>
      </c>
      <c r="Q598" s="338">
        <v>50</v>
      </c>
    </row>
    <row r="599" spans="1:17" ht="15.75" x14ac:dyDescent="0.25">
      <c r="A599" s="342" t="s">
        <v>2101</v>
      </c>
      <c r="B599" t="s">
        <v>9506</v>
      </c>
      <c r="C599">
        <v>31.445</v>
      </c>
      <c r="D599">
        <v>8.33</v>
      </c>
      <c r="E599" t="s">
        <v>2380</v>
      </c>
      <c r="F599" t="s">
        <v>2380</v>
      </c>
      <c r="G599" t="s">
        <v>2380</v>
      </c>
      <c r="H599" s="341">
        <v>0</v>
      </c>
      <c r="I599" t="s">
        <v>2380</v>
      </c>
      <c r="J599" t="s">
        <v>6087</v>
      </c>
      <c r="K599" t="s">
        <v>6079</v>
      </c>
      <c r="L599" s="340" t="s">
        <v>9505</v>
      </c>
      <c r="M599" s="339">
        <v>8998.43</v>
      </c>
      <c r="N599" t="s">
        <v>11</v>
      </c>
      <c r="O599" t="s">
        <v>16</v>
      </c>
      <c r="P599" t="s">
        <v>200</v>
      </c>
      <c r="Q599" s="338">
        <v>43</v>
      </c>
    </row>
    <row r="600" spans="1:17" ht="15.75" x14ac:dyDescent="0.25">
      <c r="A600" s="342" t="s">
        <v>2100</v>
      </c>
      <c r="B600" t="s">
        <v>6494</v>
      </c>
      <c r="C600">
        <v>38.880000000000003</v>
      </c>
      <c r="D600">
        <v>4.29</v>
      </c>
      <c r="E600" t="s">
        <v>2380</v>
      </c>
      <c r="F600" t="s">
        <v>2380</v>
      </c>
      <c r="G600" t="s">
        <v>2380</v>
      </c>
      <c r="H600" s="341">
        <v>1</v>
      </c>
      <c r="I600" t="s">
        <v>2380</v>
      </c>
      <c r="J600" t="s">
        <v>6087</v>
      </c>
      <c r="K600" t="s">
        <v>6075</v>
      </c>
      <c r="L600" s="340" t="s">
        <v>9344</v>
      </c>
      <c r="M600" s="339">
        <v>8988.16</v>
      </c>
      <c r="N600" t="s">
        <v>11</v>
      </c>
      <c r="O600" t="s">
        <v>16</v>
      </c>
      <c r="P600" t="s">
        <v>23</v>
      </c>
      <c r="Q600" s="338">
        <v>49</v>
      </c>
    </row>
    <row r="601" spans="1:17" ht="15.75" x14ac:dyDescent="0.25">
      <c r="A601" s="342" t="s">
        <v>2099</v>
      </c>
      <c r="B601" t="s">
        <v>9504</v>
      </c>
      <c r="C601">
        <v>43.89</v>
      </c>
      <c r="D601">
        <v>6.32</v>
      </c>
      <c r="E601" t="s">
        <v>2381</v>
      </c>
      <c r="F601" t="s">
        <v>2380</v>
      </c>
      <c r="G601" t="s">
        <v>2380</v>
      </c>
      <c r="H601" s="341">
        <v>0</v>
      </c>
      <c r="I601" t="s">
        <v>2380</v>
      </c>
      <c r="J601" t="s">
        <v>6087</v>
      </c>
      <c r="K601" t="s">
        <v>6077</v>
      </c>
      <c r="L601" s="340" t="s">
        <v>9503</v>
      </c>
      <c r="M601" s="339">
        <v>8978.19</v>
      </c>
      <c r="N601" t="s">
        <v>11</v>
      </c>
      <c r="O601" t="s">
        <v>11</v>
      </c>
      <c r="P601" t="s">
        <v>13</v>
      </c>
      <c r="Q601" s="338">
        <v>48</v>
      </c>
    </row>
    <row r="602" spans="1:17" ht="15.75" x14ac:dyDescent="0.25">
      <c r="A602" s="342" t="s">
        <v>2095</v>
      </c>
      <c r="B602" t="s">
        <v>7663</v>
      </c>
      <c r="C602">
        <v>43.95</v>
      </c>
      <c r="D602">
        <v>5.17</v>
      </c>
      <c r="E602" t="s">
        <v>2381</v>
      </c>
      <c r="F602" t="s">
        <v>2380</v>
      </c>
      <c r="G602" t="s">
        <v>2382</v>
      </c>
      <c r="H602" s="341">
        <v>1</v>
      </c>
      <c r="I602" t="s">
        <v>2380</v>
      </c>
      <c r="J602" t="s">
        <v>6087</v>
      </c>
      <c r="K602" t="s">
        <v>6075</v>
      </c>
      <c r="L602" s="340" t="s">
        <v>8858</v>
      </c>
      <c r="M602" s="339">
        <v>8964.06</v>
      </c>
      <c r="N602" t="s">
        <v>12</v>
      </c>
      <c r="O602" t="s">
        <v>11</v>
      </c>
      <c r="P602" t="s">
        <v>168</v>
      </c>
      <c r="Q602" s="338">
        <v>48</v>
      </c>
    </row>
    <row r="603" spans="1:17" ht="15.75" x14ac:dyDescent="0.25">
      <c r="A603" s="342" t="s">
        <v>2092</v>
      </c>
      <c r="B603" t="s">
        <v>9496</v>
      </c>
      <c r="C603">
        <v>49.13</v>
      </c>
      <c r="D603">
        <v>4.54</v>
      </c>
      <c r="E603" t="s">
        <v>2380</v>
      </c>
      <c r="F603" t="s">
        <v>2380</v>
      </c>
      <c r="G603" t="s">
        <v>2380</v>
      </c>
      <c r="H603" s="341">
        <v>0</v>
      </c>
      <c r="I603" t="s">
        <v>2381</v>
      </c>
      <c r="J603" t="s">
        <v>6087</v>
      </c>
      <c r="K603" t="s">
        <v>6075</v>
      </c>
      <c r="L603" s="340" t="s">
        <v>9495</v>
      </c>
      <c r="M603" s="339">
        <v>8932.08</v>
      </c>
      <c r="N603" t="s">
        <v>11</v>
      </c>
      <c r="O603" t="s">
        <v>16</v>
      </c>
      <c r="P603" t="s">
        <v>42</v>
      </c>
      <c r="Q603" s="338">
        <v>51</v>
      </c>
    </row>
    <row r="604" spans="1:17" ht="15.75" x14ac:dyDescent="0.25">
      <c r="A604" s="342" t="s">
        <v>2091</v>
      </c>
      <c r="B604" t="s">
        <v>9494</v>
      </c>
      <c r="C604">
        <v>32.229999999999997</v>
      </c>
      <c r="D604">
        <v>8.59</v>
      </c>
      <c r="E604" t="s">
        <v>2380</v>
      </c>
      <c r="F604" t="s">
        <v>2380</v>
      </c>
      <c r="G604" t="s">
        <v>2380</v>
      </c>
      <c r="H604" s="341">
        <v>0</v>
      </c>
      <c r="I604" t="s">
        <v>2380</v>
      </c>
      <c r="J604" t="s">
        <v>6087</v>
      </c>
      <c r="K604" t="s">
        <v>6079</v>
      </c>
      <c r="L604" s="340" t="s">
        <v>9493</v>
      </c>
      <c r="M604" s="339">
        <v>8930.93</v>
      </c>
      <c r="N604" t="s">
        <v>11</v>
      </c>
      <c r="O604" t="s">
        <v>11</v>
      </c>
      <c r="P604" t="s">
        <v>23</v>
      </c>
      <c r="Q604" s="338">
        <v>47</v>
      </c>
    </row>
    <row r="605" spans="1:17" ht="15.75" x14ac:dyDescent="0.25">
      <c r="A605" s="342" t="s">
        <v>2090</v>
      </c>
      <c r="B605" t="s">
        <v>9492</v>
      </c>
      <c r="C605">
        <v>32.204999999999998</v>
      </c>
      <c r="D605">
        <v>6.14</v>
      </c>
      <c r="E605" t="s">
        <v>2380</v>
      </c>
      <c r="F605" t="s">
        <v>2380</v>
      </c>
      <c r="G605" t="s">
        <v>2380</v>
      </c>
      <c r="H605" s="341">
        <v>2</v>
      </c>
      <c r="I605" t="s">
        <v>2380</v>
      </c>
      <c r="J605" t="s">
        <v>6087</v>
      </c>
      <c r="K605" t="s">
        <v>6077</v>
      </c>
      <c r="L605" s="340" t="s">
        <v>9491</v>
      </c>
      <c r="M605" s="339">
        <v>8908.4699999999993</v>
      </c>
      <c r="N605" t="s">
        <v>12</v>
      </c>
      <c r="O605" t="s">
        <v>11</v>
      </c>
      <c r="P605" t="s">
        <v>13</v>
      </c>
      <c r="Q605" s="338">
        <v>55</v>
      </c>
    </row>
    <row r="606" spans="1:17" ht="15.75" x14ac:dyDescent="0.25">
      <c r="A606" s="342" t="s">
        <v>2088</v>
      </c>
      <c r="B606" t="s">
        <v>9488</v>
      </c>
      <c r="C606">
        <v>30.2</v>
      </c>
      <c r="D606">
        <v>6.25</v>
      </c>
      <c r="E606" t="s">
        <v>2381</v>
      </c>
      <c r="F606" t="s">
        <v>2380</v>
      </c>
      <c r="G606" t="s">
        <v>2380</v>
      </c>
      <c r="H606" s="341">
        <v>0</v>
      </c>
      <c r="I606" t="s">
        <v>2380</v>
      </c>
      <c r="J606" t="s">
        <v>6087</v>
      </c>
      <c r="K606" t="s">
        <v>6077</v>
      </c>
      <c r="L606" s="340" t="s">
        <v>9487</v>
      </c>
      <c r="M606" s="339">
        <v>8891.14</v>
      </c>
      <c r="N606" t="s">
        <v>11</v>
      </c>
      <c r="O606" t="s">
        <v>12</v>
      </c>
      <c r="P606" t="s">
        <v>356</v>
      </c>
      <c r="Q606" s="338">
        <v>44</v>
      </c>
    </row>
    <row r="607" spans="1:17" ht="15.75" x14ac:dyDescent="0.25">
      <c r="A607" s="342" t="s">
        <v>2087</v>
      </c>
      <c r="B607" t="s">
        <v>6768</v>
      </c>
      <c r="C607">
        <v>31.26</v>
      </c>
      <c r="D607">
        <v>5.94</v>
      </c>
      <c r="E607" t="s">
        <v>2381</v>
      </c>
      <c r="F607" t="s">
        <v>2380</v>
      </c>
      <c r="G607" t="s">
        <v>2380</v>
      </c>
      <c r="H607" s="341">
        <v>1</v>
      </c>
      <c r="I607" t="s">
        <v>2380</v>
      </c>
      <c r="J607" t="s">
        <v>6087</v>
      </c>
      <c r="K607" t="s">
        <v>6077</v>
      </c>
      <c r="L607" s="340" t="s">
        <v>9486</v>
      </c>
      <c r="M607" s="339">
        <v>8890.59</v>
      </c>
      <c r="N607" t="s">
        <v>11</v>
      </c>
      <c r="O607" t="s">
        <v>12</v>
      </c>
      <c r="P607" t="s">
        <v>23</v>
      </c>
      <c r="Q607" s="338">
        <v>49</v>
      </c>
    </row>
    <row r="608" spans="1:17" ht="15.75" x14ac:dyDescent="0.25">
      <c r="A608" s="342" t="s">
        <v>2086</v>
      </c>
      <c r="B608" t="s">
        <v>6210</v>
      </c>
      <c r="C608">
        <v>33.725000000000001</v>
      </c>
      <c r="D608">
        <v>6.45</v>
      </c>
      <c r="E608" t="s">
        <v>2381</v>
      </c>
      <c r="F608" t="s">
        <v>2380</v>
      </c>
      <c r="G608" t="s">
        <v>2380</v>
      </c>
      <c r="H608" s="341">
        <v>0</v>
      </c>
      <c r="I608" t="s">
        <v>2380</v>
      </c>
      <c r="J608" t="s">
        <v>6087</v>
      </c>
      <c r="K608" t="s">
        <v>6079</v>
      </c>
      <c r="L608" s="340" t="s">
        <v>9149</v>
      </c>
      <c r="M608" s="339">
        <v>39315.279999999999</v>
      </c>
      <c r="N608" t="s">
        <v>11</v>
      </c>
      <c r="O608" t="s">
        <v>12</v>
      </c>
      <c r="P608" t="s">
        <v>42</v>
      </c>
      <c r="Q608" s="338">
        <v>40</v>
      </c>
    </row>
    <row r="609" spans="1:17" ht="15.75" x14ac:dyDescent="0.25">
      <c r="A609" s="342" t="s">
        <v>2084</v>
      </c>
      <c r="B609" t="s">
        <v>6766</v>
      </c>
      <c r="C609">
        <v>45.69</v>
      </c>
      <c r="D609">
        <v>4.43</v>
      </c>
      <c r="E609" t="s">
        <v>2381</v>
      </c>
      <c r="F609" t="s">
        <v>2380</v>
      </c>
      <c r="G609" t="s">
        <v>2380</v>
      </c>
      <c r="H609" s="341">
        <v>0</v>
      </c>
      <c r="I609" t="s">
        <v>2380</v>
      </c>
      <c r="J609" t="s">
        <v>6087</v>
      </c>
      <c r="K609" t="s">
        <v>6075</v>
      </c>
      <c r="L609" s="340" t="s">
        <v>9483</v>
      </c>
      <c r="M609" s="339">
        <v>8835.26</v>
      </c>
      <c r="N609" t="s">
        <v>12</v>
      </c>
      <c r="O609" t="s">
        <v>11</v>
      </c>
      <c r="P609" t="s">
        <v>23</v>
      </c>
      <c r="Q609" s="338">
        <v>50</v>
      </c>
    </row>
    <row r="610" spans="1:17" ht="15.75" x14ac:dyDescent="0.25">
      <c r="A610" s="342" t="s">
        <v>2082</v>
      </c>
      <c r="B610" t="s">
        <v>7425</v>
      </c>
      <c r="C610">
        <v>37</v>
      </c>
      <c r="D610">
        <v>8.75</v>
      </c>
      <c r="E610" t="s">
        <v>2380</v>
      </c>
      <c r="F610" t="s">
        <v>2380</v>
      </c>
      <c r="G610" t="s">
        <v>2380</v>
      </c>
      <c r="H610" s="341">
        <v>0</v>
      </c>
      <c r="I610" t="s">
        <v>2380</v>
      </c>
      <c r="J610" t="s">
        <v>6087</v>
      </c>
      <c r="K610" t="s">
        <v>6079</v>
      </c>
      <c r="L610" s="340" t="s">
        <v>9481</v>
      </c>
      <c r="M610" s="339">
        <v>8825.09</v>
      </c>
      <c r="N610" t="s">
        <v>11</v>
      </c>
      <c r="O610" t="s">
        <v>12</v>
      </c>
      <c r="P610" t="s">
        <v>42</v>
      </c>
      <c r="Q610" s="338">
        <v>46</v>
      </c>
    </row>
    <row r="611" spans="1:17" ht="15.75" x14ac:dyDescent="0.25">
      <c r="A611" s="342" t="s">
        <v>2081</v>
      </c>
      <c r="B611" t="s">
        <v>9480</v>
      </c>
      <c r="C611">
        <v>37.799999999999997</v>
      </c>
      <c r="D611">
        <v>6.29</v>
      </c>
      <c r="E611" t="s">
        <v>2380</v>
      </c>
      <c r="F611" t="s">
        <v>2380</v>
      </c>
      <c r="G611" t="s">
        <v>2380</v>
      </c>
      <c r="H611" s="341">
        <v>1</v>
      </c>
      <c r="I611" t="s">
        <v>2381</v>
      </c>
      <c r="J611" t="s">
        <v>6087</v>
      </c>
      <c r="K611" t="s">
        <v>6077</v>
      </c>
      <c r="L611" s="340" t="s">
        <v>9479</v>
      </c>
      <c r="M611" s="339">
        <v>8824.27</v>
      </c>
      <c r="N611" t="s">
        <v>11</v>
      </c>
      <c r="O611" t="s">
        <v>16</v>
      </c>
      <c r="P611" t="s">
        <v>200</v>
      </c>
      <c r="Q611" s="338">
        <v>34</v>
      </c>
    </row>
    <row r="612" spans="1:17" ht="15.75" x14ac:dyDescent="0.25">
      <c r="A612" s="342" t="s">
        <v>2079</v>
      </c>
      <c r="B612" t="s">
        <v>9476</v>
      </c>
      <c r="C612">
        <v>32.299999999999997</v>
      </c>
      <c r="D612">
        <v>10.54</v>
      </c>
      <c r="E612" t="s">
        <v>2380</v>
      </c>
      <c r="F612" t="s">
        <v>2380</v>
      </c>
      <c r="G612" t="s">
        <v>2380</v>
      </c>
      <c r="H612" s="341">
        <v>0</v>
      </c>
      <c r="I612" t="s">
        <v>2380</v>
      </c>
      <c r="J612" t="s">
        <v>6087</v>
      </c>
      <c r="K612" t="s">
        <v>6079</v>
      </c>
      <c r="L612" s="340" t="s">
        <v>9475</v>
      </c>
      <c r="M612" s="339">
        <v>8823.2800000000007</v>
      </c>
      <c r="N612" t="s">
        <v>11</v>
      </c>
      <c r="O612" t="s">
        <v>16</v>
      </c>
      <c r="P612" t="s">
        <v>42</v>
      </c>
      <c r="Q612" s="338">
        <v>46</v>
      </c>
    </row>
    <row r="613" spans="1:17" ht="15.75" x14ac:dyDescent="0.25">
      <c r="A613" s="342" t="s">
        <v>2077</v>
      </c>
      <c r="B613" t="s">
        <v>9472</v>
      </c>
      <c r="C613">
        <v>46.4</v>
      </c>
      <c r="D613">
        <v>5.71</v>
      </c>
      <c r="E613" t="s">
        <v>2380</v>
      </c>
      <c r="F613" t="s">
        <v>2380</v>
      </c>
      <c r="G613" t="s">
        <v>2380</v>
      </c>
      <c r="H613" s="341">
        <v>0</v>
      </c>
      <c r="I613" t="s">
        <v>2380</v>
      </c>
      <c r="J613" t="s">
        <v>6087</v>
      </c>
      <c r="K613" t="s">
        <v>6077</v>
      </c>
      <c r="L613" s="340" t="s">
        <v>9471</v>
      </c>
      <c r="M613" s="339">
        <v>8800.49</v>
      </c>
      <c r="N613" t="s">
        <v>12</v>
      </c>
      <c r="O613" t="s">
        <v>11</v>
      </c>
      <c r="P613" t="s">
        <v>13</v>
      </c>
      <c r="Q613" s="338">
        <v>57</v>
      </c>
    </row>
    <row r="614" spans="1:17" ht="15.75" x14ac:dyDescent="0.25">
      <c r="A614" s="342" t="s">
        <v>2076</v>
      </c>
      <c r="B614" t="s">
        <v>9470</v>
      </c>
      <c r="C614">
        <v>40.375</v>
      </c>
      <c r="D614">
        <v>6.25</v>
      </c>
      <c r="E614" t="s">
        <v>2381</v>
      </c>
      <c r="F614" t="s">
        <v>2380</v>
      </c>
      <c r="G614" t="s">
        <v>2380</v>
      </c>
      <c r="H614" s="341">
        <v>0</v>
      </c>
      <c r="I614" t="s">
        <v>2380</v>
      </c>
      <c r="J614" t="s">
        <v>6087</v>
      </c>
      <c r="K614" t="s">
        <v>6077</v>
      </c>
      <c r="L614" s="340" t="s">
        <v>9469</v>
      </c>
      <c r="M614" s="339">
        <v>8798.59</v>
      </c>
      <c r="N614" t="s">
        <v>11</v>
      </c>
      <c r="O614" t="s">
        <v>16</v>
      </c>
      <c r="P614" t="s">
        <v>42</v>
      </c>
      <c r="Q614" s="338">
        <v>51</v>
      </c>
    </row>
    <row r="615" spans="1:17" ht="15.75" x14ac:dyDescent="0.25">
      <c r="A615" s="342" t="s">
        <v>2072</v>
      </c>
      <c r="B615" t="s">
        <v>9464</v>
      </c>
      <c r="C615">
        <v>36.575000000000003</v>
      </c>
      <c r="D615">
        <v>10.98</v>
      </c>
      <c r="E615" t="s">
        <v>2380</v>
      </c>
      <c r="F615" t="s">
        <v>2380</v>
      </c>
      <c r="G615" t="s">
        <v>2380</v>
      </c>
      <c r="H615" s="341">
        <v>0</v>
      </c>
      <c r="I615" t="s">
        <v>2380</v>
      </c>
      <c r="J615" t="s">
        <v>6087</v>
      </c>
      <c r="K615" t="s">
        <v>6079</v>
      </c>
      <c r="L615" s="340" t="s">
        <v>9463</v>
      </c>
      <c r="M615" s="339">
        <v>8760.1200000000008</v>
      </c>
      <c r="N615" t="s">
        <v>11</v>
      </c>
      <c r="O615" t="s">
        <v>16</v>
      </c>
      <c r="P615" t="s">
        <v>13</v>
      </c>
      <c r="Q615" s="338">
        <v>53</v>
      </c>
    </row>
    <row r="616" spans="1:17" ht="15.75" x14ac:dyDescent="0.25">
      <c r="A616" s="342" t="s">
        <v>2070</v>
      </c>
      <c r="B616" t="s">
        <v>6258</v>
      </c>
      <c r="C616">
        <v>38.299999999999997</v>
      </c>
      <c r="D616">
        <v>9.51</v>
      </c>
      <c r="E616" t="s">
        <v>2380</v>
      </c>
      <c r="F616" t="s">
        <v>2380</v>
      </c>
      <c r="G616" t="s">
        <v>2380</v>
      </c>
      <c r="H616" s="341">
        <v>0</v>
      </c>
      <c r="I616" t="s">
        <v>2381</v>
      </c>
      <c r="J616" t="s">
        <v>6087</v>
      </c>
      <c r="K616" t="s">
        <v>6079</v>
      </c>
      <c r="L616" s="340" t="s">
        <v>9461</v>
      </c>
      <c r="M616" s="339">
        <v>8733.23</v>
      </c>
      <c r="N616" t="s">
        <v>11</v>
      </c>
      <c r="O616" t="s">
        <v>12</v>
      </c>
      <c r="P616" t="s">
        <v>23</v>
      </c>
      <c r="Q616" s="338">
        <v>46</v>
      </c>
    </row>
    <row r="617" spans="1:17" ht="15.75" x14ac:dyDescent="0.25">
      <c r="A617" s="342" t="s">
        <v>2061</v>
      </c>
      <c r="B617" t="s">
        <v>8476</v>
      </c>
      <c r="C617">
        <v>34.32</v>
      </c>
      <c r="D617">
        <v>5.7</v>
      </c>
      <c r="E617" t="s">
        <v>2381</v>
      </c>
      <c r="F617" t="s">
        <v>2380</v>
      </c>
      <c r="G617" t="s">
        <v>2382</v>
      </c>
      <c r="H617" s="341">
        <v>1</v>
      </c>
      <c r="I617" t="s">
        <v>2380</v>
      </c>
      <c r="J617" t="s">
        <v>6087</v>
      </c>
      <c r="K617" t="s">
        <v>6077</v>
      </c>
      <c r="L617" s="340" t="s">
        <v>9449</v>
      </c>
      <c r="M617" s="339">
        <v>8615.2999999999993</v>
      </c>
      <c r="N617" t="s">
        <v>11</v>
      </c>
      <c r="O617" t="s">
        <v>12</v>
      </c>
      <c r="P617" t="s">
        <v>42</v>
      </c>
      <c r="Q617" s="338">
        <v>45</v>
      </c>
    </row>
    <row r="618" spans="1:17" ht="15.75" x14ac:dyDescent="0.25">
      <c r="A618" s="342" t="s">
        <v>2059</v>
      </c>
      <c r="B618" t="s">
        <v>9446</v>
      </c>
      <c r="C618">
        <v>32.774999999999999</v>
      </c>
      <c r="D618">
        <v>4.72</v>
      </c>
      <c r="E618" t="s">
        <v>2380</v>
      </c>
      <c r="F618" t="s">
        <v>2380</v>
      </c>
      <c r="G618" t="s">
        <v>2380</v>
      </c>
      <c r="H618" s="341">
        <v>0</v>
      </c>
      <c r="I618" t="s">
        <v>2381</v>
      </c>
      <c r="J618" t="s">
        <v>6087</v>
      </c>
      <c r="K618" t="s">
        <v>6075</v>
      </c>
      <c r="L618" s="340" t="s">
        <v>9445</v>
      </c>
      <c r="M618" s="339">
        <v>8605.36</v>
      </c>
      <c r="N618" t="s">
        <v>11</v>
      </c>
      <c r="O618" t="s">
        <v>11</v>
      </c>
      <c r="P618" t="s">
        <v>13</v>
      </c>
      <c r="Q618" s="338">
        <v>45</v>
      </c>
    </row>
    <row r="619" spans="1:17" ht="15.75" x14ac:dyDescent="0.25">
      <c r="A619" s="342" t="s">
        <v>2058</v>
      </c>
      <c r="B619" t="s">
        <v>9444</v>
      </c>
      <c r="C619">
        <v>30.15</v>
      </c>
      <c r="D619">
        <v>4.25</v>
      </c>
      <c r="E619" t="s">
        <v>2380</v>
      </c>
      <c r="F619" t="s">
        <v>2380</v>
      </c>
      <c r="G619" t="s">
        <v>2380</v>
      </c>
      <c r="H619" s="341">
        <v>1</v>
      </c>
      <c r="I619" t="s">
        <v>2380</v>
      </c>
      <c r="J619" t="s">
        <v>6087</v>
      </c>
      <c r="K619" t="s">
        <v>6075</v>
      </c>
      <c r="L619" s="340" t="s">
        <v>9443</v>
      </c>
      <c r="M619" s="339">
        <v>8604.48</v>
      </c>
      <c r="N619" t="s">
        <v>12</v>
      </c>
      <c r="O619" t="s">
        <v>11</v>
      </c>
      <c r="P619" t="s">
        <v>168</v>
      </c>
      <c r="Q619" s="338">
        <v>45</v>
      </c>
    </row>
    <row r="620" spans="1:17" ht="15.75" x14ac:dyDescent="0.25">
      <c r="A620" s="342" t="s">
        <v>2056</v>
      </c>
      <c r="B620" t="s">
        <v>7396</v>
      </c>
      <c r="C620">
        <v>45.32</v>
      </c>
      <c r="D620">
        <v>6.53</v>
      </c>
      <c r="E620" t="s">
        <v>2381</v>
      </c>
      <c r="F620" t="s">
        <v>2380</v>
      </c>
      <c r="G620" t="s">
        <v>2380</v>
      </c>
      <c r="H620" s="341">
        <v>1</v>
      </c>
      <c r="I620" t="s">
        <v>2380</v>
      </c>
      <c r="J620" t="s">
        <v>6087</v>
      </c>
      <c r="K620" t="s">
        <v>6079</v>
      </c>
      <c r="L620" s="340" t="s">
        <v>9440</v>
      </c>
      <c r="M620" s="339">
        <v>8601.33</v>
      </c>
      <c r="N620" t="s">
        <v>11</v>
      </c>
      <c r="O620" t="s">
        <v>16</v>
      </c>
      <c r="P620" t="s">
        <v>13</v>
      </c>
      <c r="Q620" s="338">
        <v>49</v>
      </c>
    </row>
    <row r="621" spans="1:17" ht="15.75" x14ac:dyDescent="0.25">
      <c r="A621" s="342" t="s">
        <v>2055</v>
      </c>
      <c r="B621" t="s">
        <v>6345</v>
      </c>
      <c r="C621">
        <v>31.93</v>
      </c>
      <c r="D621">
        <v>4.82</v>
      </c>
      <c r="E621" t="s">
        <v>2381</v>
      </c>
      <c r="F621" t="s">
        <v>2380</v>
      </c>
      <c r="G621" t="s">
        <v>2380</v>
      </c>
      <c r="H621" s="341">
        <v>1</v>
      </c>
      <c r="I621" t="s">
        <v>2380</v>
      </c>
      <c r="J621" t="s">
        <v>6087</v>
      </c>
      <c r="K621" t="s">
        <v>6075</v>
      </c>
      <c r="L621" s="340" t="s">
        <v>9439</v>
      </c>
      <c r="M621" s="339">
        <v>8596.83</v>
      </c>
      <c r="N621" t="s">
        <v>11</v>
      </c>
      <c r="O621" t="s">
        <v>12</v>
      </c>
      <c r="P621" t="s">
        <v>13</v>
      </c>
      <c r="Q621" s="338">
        <v>39</v>
      </c>
    </row>
    <row r="622" spans="1:17" ht="15.75" x14ac:dyDescent="0.25">
      <c r="A622" s="342" t="s">
        <v>2054</v>
      </c>
      <c r="B622" t="s">
        <v>9438</v>
      </c>
      <c r="C622">
        <v>36</v>
      </c>
      <c r="D622">
        <v>11.94</v>
      </c>
      <c r="E622" t="s">
        <v>2381</v>
      </c>
      <c r="F622" t="s">
        <v>2380</v>
      </c>
      <c r="G622" t="s">
        <v>2380</v>
      </c>
      <c r="H622" s="341">
        <v>1</v>
      </c>
      <c r="I622" t="s">
        <v>2380</v>
      </c>
      <c r="J622" t="s">
        <v>6087</v>
      </c>
      <c r="K622" t="s">
        <v>6079</v>
      </c>
      <c r="L622" s="340" t="s">
        <v>9437</v>
      </c>
      <c r="M622" s="339">
        <v>8582.2999999999993</v>
      </c>
      <c r="N622" t="s">
        <v>11</v>
      </c>
      <c r="O622" t="s">
        <v>16</v>
      </c>
      <c r="P622" t="s">
        <v>13</v>
      </c>
      <c r="Q622" s="338">
        <v>39</v>
      </c>
    </row>
    <row r="623" spans="1:17" ht="15.75" x14ac:dyDescent="0.25">
      <c r="A623" s="342" t="s">
        <v>2053</v>
      </c>
      <c r="B623" t="s">
        <v>8559</v>
      </c>
      <c r="C623">
        <v>32</v>
      </c>
      <c r="D623">
        <v>7.85</v>
      </c>
      <c r="E623" t="s">
        <v>2381</v>
      </c>
      <c r="F623" t="s">
        <v>2380</v>
      </c>
      <c r="G623" t="s">
        <v>2380</v>
      </c>
      <c r="H623" s="341">
        <v>1</v>
      </c>
      <c r="I623" t="s">
        <v>2380</v>
      </c>
      <c r="J623" t="s">
        <v>6087</v>
      </c>
      <c r="K623" t="s">
        <v>6079</v>
      </c>
      <c r="L623" s="340" t="s">
        <v>9436</v>
      </c>
      <c r="M623" s="339">
        <v>39125.33</v>
      </c>
      <c r="N623" t="s">
        <v>16</v>
      </c>
      <c r="O623" t="s">
        <v>16</v>
      </c>
      <c r="P623" t="s">
        <v>168</v>
      </c>
      <c r="Q623" s="338">
        <v>40</v>
      </c>
    </row>
    <row r="624" spans="1:17" ht="15.75" x14ac:dyDescent="0.25">
      <c r="A624" s="342" t="s">
        <v>2050</v>
      </c>
      <c r="B624" t="s">
        <v>9431</v>
      </c>
      <c r="C624">
        <v>33.155000000000001</v>
      </c>
      <c r="D624">
        <v>8.3800000000000008</v>
      </c>
      <c r="E624" t="s">
        <v>2381</v>
      </c>
      <c r="F624" t="s">
        <v>2380</v>
      </c>
      <c r="G624" t="s">
        <v>2380</v>
      </c>
      <c r="H624" s="341">
        <v>0</v>
      </c>
      <c r="I624" t="s">
        <v>2380</v>
      </c>
      <c r="J624" t="s">
        <v>6087</v>
      </c>
      <c r="K624" t="s">
        <v>6079</v>
      </c>
      <c r="L624" s="340" t="s">
        <v>9430</v>
      </c>
      <c r="M624" s="339">
        <v>8569.86</v>
      </c>
      <c r="N624" t="s">
        <v>11</v>
      </c>
      <c r="O624" t="s">
        <v>12</v>
      </c>
      <c r="P624" t="s">
        <v>13</v>
      </c>
      <c r="Q624" s="338">
        <v>47</v>
      </c>
    </row>
    <row r="625" spans="1:17" ht="15.75" x14ac:dyDescent="0.25">
      <c r="A625" s="342" t="s">
        <v>2048</v>
      </c>
      <c r="B625" t="s">
        <v>6892</v>
      </c>
      <c r="C625">
        <v>34.200000000000003</v>
      </c>
      <c r="D625">
        <v>5.91</v>
      </c>
      <c r="E625" t="s">
        <v>2381</v>
      </c>
      <c r="F625" t="s">
        <v>2380</v>
      </c>
      <c r="G625" t="s">
        <v>2380</v>
      </c>
      <c r="H625" s="341">
        <v>0</v>
      </c>
      <c r="I625" t="s">
        <v>2381</v>
      </c>
      <c r="J625" t="s">
        <v>6087</v>
      </c>
      <c r="K625" t="s">
        <v>6077</v>
      </c>
      <c r="L625" s="340" t="s">
        <v>9427</v>
      </c>
      <c r="M625" s="339">
        <v>8556.91</v>
      </c>
      <c r="N625" t="s">
        <v>11</v>
      </c>
      <c r="O625" t="s">
        <v>16</v>
      </c>
      <c r="P625" t="s">
        <v>42</v>
      </c>
      <c r="Q625" s="338">
        <v>47</v>
      </c>
    </row>
    <row r="626" spans="1:17" ht="15.75" x14ac:dyDescent="0.25">
      <c r="A626" s="342" t="s">
        <v>2047</v>
      </c>
      <c r="B626" t="s">
        <v>9426</v>
      </c>
      <c r="C626">
        <v>36.299999999999997</v>
      </c>
      <c r="D626">
        <v>4.6100000000000003</v>
      </c>
      <c r="E626" t="s">
        <v>2380</v>
      </c>
      <c r="F626" t="s">
        <v>2380</v>
      </c>
      <c r="G626" t="s">
        <v>2380</v>
      </c>
      <c r="H626" s="341">
        <v>0</v>
      </c>
      <c r="I626" t="s">
        <v>2380</v>
      </c>
      <c r="J626" t="s">
        <v>6087</v>
      </c>
      <c r="K626" t="s">
        <v>6075</v>
      </c>
      <c r="L626" s="340" t="s">
        <v>9425</v>
      </c>
      <c r="M626" s="339">
        <v>8551.35</v>
      </c>
      <c r="N626" t="s">
        <v>11</v>
      </c>
      <c r="O626" t="s">
        <v>11</v>
      </c>
      <c r="P626" t="s">
        <v>42</v>
      </c>
      <c r="Q626" s="338">
        <v>47</v>
      </c>
    </row>
    <row r="627" spans="1:17" ht="15.75" x14ac:dyDescent="0.25">
      <c r="A627" s="342" t="s">
        <v>2046</v>
      </c>
      <c r="B627" t="s">
        <v>9424</v>
      </c>
      <c r="C627">
        <v>34.4</v>
      </c>
      <c r="D627">
        <v>4.95</v>
      </c>
      <c r="E627" t="s">
        <v>2380</v>
      </c>
      <c r="F627" t="s">
        <v>2380</v>
      </c>
      <c r="G627" t="s">
        <v>2382</v>
      </c>
      <c r="H627" s="341">
        <v>1</v>
      </c>
      <c r="I627" t="s">
        <v>2380</v>
      </c>
      <c r="J627" t="s">
        <v>6087</v>
      </c>
      <c r="K627" t="s">
        <v>6075</v>
      </c>
      <c r="L627" s="340" t="s">
        <v>9423</v>
      </c>
      <c r="M627" s="339">
        <v>8547.69</v>
      </c>
      <c r="N627" t="s">
        <v>11</v>
      </c>
      <c r="O627" t="s">
        <v>16</v>
      </c>
      <c r="P627" t="s">
        <v>13</v>
      </c>
      <c r="Q627" s="338">
        <v>38</v>
      </c>
    </row>
    <row r="628" spans="1:17" ht="15.75" x14ac:dyDescent="0.25">
      <c r="A628" s="342" t="s">
        <v>2045</v>
      </c>
      <c r="B628" t="s">
        <v>6299</v>
      </c>
      <c r="C628">
        <v>30.9</v>
      </c>
      <c r="D628">
        <v>5.04</v>
      </c>
      <c r="E628" t="s">
        <v>2380</v>
      </c>
      <c r="F628" t="s">
        <v>2380</v>
      </c>
      <c r="G628" t="s">
        <v>2380</v>
      </c>
      <c r="H628" s="341">
        <v>0</v>
      </c>
      <c r="I628" t="s">
        <v>2380</v>
      </c>
      <c r="J628" t="s">
        <v>6087</v>
      </c>
      <c r="K628" t="s">
        <v>6075</v>
      </c>
      <c r="L628" s="340" t="s">
        <v>9422</v>
      </c>
      <c r="M628" s="339">
        <v>8539.67</v>
      </c>
      <c r="N628" t="s">
        <v>11</v>
      </c>
      <c r="O628" t="s">
        <v>12</v>
      </c>
      <c r="P628" t="s">
        <v>42</v>
      </c>
      <c r="Q628" s="338">
        <v>47</v>
      </c>
    </row>
    <row r="629" spans="1:17" ht="15.75" x14ac:dyDescent="0.25">
      <c r="A629" s="342" t="s">
        <v>2042</v>
      </c>
      <c r="B629" t="s">
        <v>9420</v>
      </c>
      <c r="C629">
        <v>39.64</v>
      </c>
      <c r="D629">
        <v>6</v>
      </c>
      <c r="E629" t="s">
        <v>2380</v>
      </c>
      <c r="F629" t="s">
        <v>2380</v>
      </c>
      <c r="G629" t="s">
        <v>2382</v>
      </c>
      <c r="H629" s="341">
        <v>1</v>
      </c>
      <c r="I629" t="s">
        <v>2380</v>
      </c>
      <c r="J629" t="s">
        <v>6087</v>
      </c>
      <c r="K629" t="s">
        <v>6077</v>
      </c>
      <c r="L629" s="340" t="s">
        <v>9419</v>
      </c>
      <c r="M629" s="339">
        <v>39047.29</v>
      </c>
      <c r="N629" t="s">
        <v>16</v>
      </c>
      <c r="O629" t="s">
        <v>12</v>
      </c>
      <c r="P629" t="s">
        <v>356</v>
      </c>
      <c r="Q629" s="338">
        <v>37</v>
      </c>
    </row>
    <row r="630" spans="1:17" ht="15.75" x14ac:dyDescent="0.25">
      <c r="A630" s="342" t="s">
        <v>2041</v>
      </c>
      <c r="B630" t="s">
        <v>9418</v>
      </c>
      <c r="C630">
        <v>38.479999999999997</v>
      </c>
      <c r="D630">
        <v>6.02</v>
      </c>
      <c r="E630" t="s">
        <v>2380</v>
      </c>
      <c r="F630" t="s">
        <v>2380</v>
      </c>
      <c r="G630" t="s">
        <v>2380</v>
      </c>
      <c r="H630" s="341">
        <v>1</v>
      </c>
      <c r="I630" t="s">
        <v>2380</v>
      </c>
      <c r="J630" t="s">
        <v>6087</v>
      </c>
      <c r="K630" t="s">
        <v>6077</v>
      </c>
      <c r="L630" s="340" t="s">
        <v>9417</v>
      </c>
      <c r="M630" s="339">
        <v>8527.5300000000007</v>
      </c>
      <c r="N630" t="s">
        <v>11</v>
      </c>
      <c r="O630" t="s">
        <v>11</v>
      </c>
      <c r="P630" t="s">
        <v>13</v>
      </c>
      <c r="Q630" s="338">
        <v>45</v>
      </c>
    </row>
    <row r="631" spans="1:17" ht="15.75" x14ac:dyDescent="0.25">
      <c r="A631" s="342" t="s">
        <v>2040</v>
      </c>
      <c r="B631" t="s">
        <v>8559</v>
      </c>
      <c r="C631">
        <v>36.200000000000003</v>
      </c>
      <c r="D631">
        <v>4.62</v>
      </c>
      <c r="E631" t="s">
        <v>2380</v>
      </c>
      <c r="F631" t="s">
        <v>2380</v>
      </c>
      <c r="G631" t="s">
        <v>2380</v>
      </c>
      <c r="H631" s="341">
        <v>2</v>
      </c>
      <c r="I631" t="s">
        <v>2380</v>
      </c>
      <c r="J631" t="s">
        <v>6087</v>
      </c>
      <c r="K631" t="s">
        <v>6075</v>
      </c>
      <c r="L631" s="340" t="s">
        <v>9416</v>
      </c>
      <c r="M631" s="339">
        <v>8522</v>
      </c>
      <c r="N631" t="s">
        <v>11</v>
      </c>
      <c r="O631" t="s">
        <v>11</v>
      </c>
      <c r="P631" t="s">
        <v>42</v>
      </c>
      <c r="Q631" s="338">
        <v>43</v>
      </c>
    </row>
    <row r="632" spans="1:17" ht="15.75" x14ac:dyDescent="0.25">
      <c r="A632" s="342" t="s">
        <v>2037</v>
      </c>
      <c r="B632" t="s">
        <v>6449</v>
      </c>
      <c r="C632">
        <v>40.92</v>
      </c>
      <c r="D632">
        <v>8.41</v>
      </c>
      <c r="E632" t="s">
        <v>2380</v>
      </c>
      <c r="F632" t="s">
        <v>2380</v>
      </c>
      <c r="G632" t="s">
        <v>2380</v>
      </c>
      <c r="H632" s="341">
        <v>0</v>
      </c>
      <c r="I632" t="s">
        <v>2381</v>
      </c>
      <c r="J632" t="s">
        <v>6087</v>
      </c>
      <c r="K632" t="s">
        <v>6079</v>
      </c>
      <c r="L632" s="340" t="s">
        <v>9411</v>
      </c>
      <c r="M632" s="339">
        <v>8515.76</v>
      </c>
      <c r="N632" t="s">
        <v>11</v>
      </c>
      <c r="O632" t="s">
        <v>11</v>
      </c>
      <c r="P632" t="s">
        <v>13</v>
      </c>
      <c r="Q632" s="338">
        <v>45</v>
      </c>
    </row>
    <row r="633" spans="1:17" ht="15.75" x14ac:dyDescent="0.25">
      <c r="A633" s="342" t="s">
        <v>2036</v>
      </c>
      <c r="B633" t="s">
        <v>9410</v>
      </c>
      <c r="C633">
        <v>30.2</v>
      </c>
      <c r="D633">
        <v>9.58</v>
      </c>
      <c r="E633" t="s">
        <v>2380</v>
      </c>
      <c r="F633" t="s">
        <v>2380</v>
      </c>
      <c r="G633" t="s">
        <v>2380</v>
      </c>
      <c r="H633" s="341">
        <v>0</v>
      </c>
      <c r="I633" t="s">
        <v>2381</v>
      </c>
      <c r="J633" t="s">
        <v>6087</v>
      </c>
      <c r="K633" t="s">
        <v>6079</v>
      </c>
      <c r="L633" s="340" t="s">
        <v>9409</v>
      </c>
      <c r="M633" s="339">
        <v>8471.65</v>
      </c>
      <c r="N633" t="s">
        <v>11</v>
      </c>
      <c r="O633" t="s">
        <v>16</v>
      </c>
      <c r="P633" t="s">
        <v>23</v>
      </c>
      <c r="Q633" s="338">
        <v>29</v>
      </c>
    </row>
    <row r="634" spans="1:17" ht="15.75" x14ac:dyDescent="0.25">
      <c r="A634" s="342" t="s">
        <v>2031</v>
      </c>
      <c r="B634" t="s">
        <v>9402</v>
      </c>
      <c r="C634">
        <v>30.495000000000001</v>
      </c>
      <c r="D634">
        <v>5.97</v>
      </c>
      <c r="E634" t="s">
        <v>2380</v>
      </c>
      <c r="F634" t="s">
        <v>2380</v>
      </c>
      <c r="G634" t="s">
        <v>2380</v>
      </c>
      <c r="H634" s="341">
        <v>0</v>
      </c>
      <c r="I634" t="s">
        <v>2380</v>
      </c>
      <c r="J634" t="s">
        <v>6087</v>
      </c>
      <c r="K634" t="s">
        <v>6077</v>
      </c>
      <c r="L634" s="340" t="s">
        <v>6595</v>
      </c>
      <c r="M634" s="339">
        <v>48673.56</v>
      </c>
      <c r="N634" t="s">
        <v>16</v>
      </c>
      <c r="O634" t="s">
        <v>11</v>
      </c>
      <c r="P634" t="s">
        <v>13</v>
      </c>
      <c r="Q634" s="338">
        <v>60</v>
      </c>
    </row>
    <row r="635" spans="1:17" ht="15.75" x14ac:dyDescent="0.25">
      <c r="A635" s="342" t="s">
        <v>2030</v>
      </c>
      <c r="B635" t="s">
        <v>7283</v>
      </c>
      <c r="C635">
        <v>30.114999999999998</v>
      </c>
      <c r="D635">
        <v>5.74</v>
      </c>
      <c r="E635" t="s">
        <v>2380</v>
      </c>
      <c r="F635" t="s">
        <v>2380</v>
      </c>
      <c r="G635" t="s">
        <v>2382</v>
      </c>
      <c r="H635" s="341">
        <v>1</v>
      </c>
      <c r="I635" t="s">
        <v>2380</v>
      </c>
      <c r="J635" t="s">
        <v>6087</v>
      </c>
      <c r="K635" t="s">
        <v>6077</v>
      </c>
      <c r="L635" s="340" t="s">
        <v>9401</v>
      </c>
      <c r="M635" s="339">
        <v>38998.550000000003</v>
      </c>
      <c r="N635" t="s">
        <v>16</v>
      </c>
      <c r="O635" t="s">
        <v>16</v>
      </c>
      <c r="P635" t="s">
        <v>42</v>
      </c>
      <c r="Q635" s="338">
        <v>44</v>
      </c>
    </row>
    <row r="636" spans="1:17" ht="15.75" x14ac:dyDescent="0.25">
      <c r="A636" s="342" t="s">
        <v>2026</v>
      </c>
      <c r="B636" t="s">
        <v>7239</v>
      </c>
      <c r="C636">
        <v>38.17</v>
      </c>
      <c r="D636">
        <v>4.7300000000000004</v>
      </c>
      <c r="E636" t="s">
        <v>2381</v>
      </c>
      <c r="F636" t="s">
        <v>2380</v>
      </c>
      <c r="G636" t="s">
        <v>2380</v>
      </c>
      <c r="H636" s="341">
        <v>0</v>
      </c>
      <c r="I636" t="s">
        <v>2380</v>
      </c>
      <c r="J636" t="s">
        <v>6087</v>
      </c>
      <c r="K636" t="s">
        <v>6075</v>
      </c>
      <c r="L636" s="340" t="s">
        <v>9397</v>
      </c>
      <c r="M636" s="339">
        <v>8428.07</v>
      </c>
      <c r="N636" t="s">
        <v>12</v>
      </c>
      <c r="O636" t="s">
        <v>11</v>
      </c>
      <c r="P636" t="s">
        <v>23</v>
      </c>
      <c r="Q636" s="338">
        <v>47</v>
      </c>
    </row>
    <row r="637" spans="1:17" ht="15.75" x14ac:dyDescent="0.25">
      <c r="A637" s="342" t="s">
        <v>2025</v>
      </c>
      <c r="B637" t="s">
        <v>8117</v>
      </c>
      <c r="C637">
        <v>48.32</v>
      </c>
      <c r="D637">
        <v>5.77</v>
      </c>
      <c r="E637" t="s">
        <v>2380</v>
      </c>
      <c r="F637" t="s">
        <v>2380</v>
      </c>
      <c r="G637" t="s">
        <v>2380</v>
      </c>
      <c r="H637" s="341">
        <v>0</v>
      </c>
      <c r="I637" t="s">
        <v>2381</v>
      </c>
      <c r="J637" t="s">
        <v>6087</v>
      </c>
      <c r="K637" t="s">
        <v>6077</v>
      </c>
      <c r="L637" s="340" t="s">
        <v>9396</v>
      </c>
      <c r="M637" s="339">
        <v>8413.4599999999991</v>
      </c>
      <c r="N637" t="s">
        <v>12</v>
      </c>
      <c r="O637" t="s">
        <v>16</v>
      </c>
      <c r="P637" t="s">
        <v>23</v>
      </c>
      <c r="Q637" s="338">
        <v>45</v>
      </c>
    </row>
    <row r="638" spans="1:17" ht="15.75" x14ac:dyDescent="0.25">
      <c r="A638" s="342" t="s">
        <v>2024</v>
      </c>
      <c r="B638" t="s">
        <v>8303</v>
      </c>
      <c r="C638">
        <v>39.424999999999997</v>
      </c>
      <c r="D638">
        <v>4.76</v>
      </c>
      <c r="E638" t="s">
        <v>2381</v>
      </c>
      <c r="F638" t="s">
        <v>2380</v>
      </c>
      <c r="G638" t="s">
        <v>2380</v>
      </c>
      <c r="H638" s="341">
        <v>0</v>
      </c>
      <c r="I638" t="s">
        <v>2380</v>
      </c>
      <c r="J638" t="s">
        <v>6087</v>
      </c>
      <c r="K638" t="s">
        <v>6075</v>
      </c>
      <c r="L638" s="340" t="s">
        <v>9395</v>
      </c>
      <c r="M638" s="339">
        <v>8410.0499999999993</v>
      </c>
      <c r="N638" t="s">
        <v>11</v>
      </c>
      <c r="O638" t="s">
        <v>11</v>
      </c>
      <c r="P638" t="s">
        <v>23</v>
      </c>
      <c r="Q638" s="338">
        <v>43</v>
      </c>
    </row>
    <row r="639" spans="1:17" ht="15.75" x14ac:dyDescent="0.25">
      <c r="A639" s="342" t="s">
        <v>2023</v>
      </c>
      <c r="B639" t="s">
        <v>7592</v>
      </c>
      <c r="C639">
        <v>33.44</v>
      </c>
      <c r="D639">
        <v>6.24</v>
      </c>
      <c r="E639" t="s">
        <v>2381</v>
      </c>
      <c r="F639" t="s">
        <v>2380</v>
      </c>
      <c r="G639" t="s">
        <v>2380</v>
      </c>
      <c r="H639" s="341">
        <v>0</v>
      </c>
      <c r="I639" t="s">
        <v>2380</v>
      </c>
      <c r="J639" t="s">
        <v>6087</v>
      </c>
      <c r="K639" t="s">
        <v>6077</v>
      </c>
      <c r="L639" s="340" t="s">
        <v>9394</v>
      </c>
      <c r="M639" s="339">
        <v>8400.01</v>
      </c>
      <c r="N639" t="s">
        <v>11</v>
      </c>
      <c r="O639" t="s">
        <v>12</v>
      </c>
      <c r="P639" t="s">
        <v>13</v>
      </c>
      <c r="Q639" s="338">
        <v>51</v>
      </c>
    </row>
    <row r="640" spans="1:17" ht="15.75" x14ac:dyDescent="0.25">
      <c r="A640" s="342" t="s">
        <v>2022</v>
      </c>
      <c r="B640" t="s">
        <v>9393</v>
      </c>
      <c r="C640">
        <v>33.344999999999999</v>
      </c>
      <c r="D640">
        <v>5.44</v>
      </c>
      <c r="E640" t="s">
        <v>2381</v>
      </c>
      <c r="F640" t="s">
        <v>2380</v>
      </c>
      <c r="G640" t="s">
        <v>2380</v>
      </c>
      <c r="H640" s="341">
        <v>0</v>
      </c>
      <c r="I640" t="s">
        <v>2380</v>
      </c>
      <c r="J640" t="s">
        <v>6087</v>
      </c>
      <c r="K640" t="s">
        <v>6075</v>
      </c>
      <c r="L640" s="340" t="s">
        <v>9392</v>
      </c>
      <c r="M640" s="339">
        <v>8396.6200000000008</v>
      </c>
      <c r="N640" t="s">
        <v>11</v>
      </c>
      <c r="O640" t="s">
        <v>12</v>
      </c>
      <c r="P640" t="s">
        <v>13</v>
      </c>
      <c r="Q640" s="338">
        <v>51</v>
      </c>
    </row>
    <row r="641" spans="1:17" ht="15.75" x14ac:dyDescent="0.25">
      <c r="A641" s="342" t="s">
        <v>2021</v>
      </c>
      <c r="B641" t="s">
        <v>9391</v>
      </c>
      <c r="C641">
        <v>38.79</v>
      </c>
      <c r="D641">
        <v>5.08</v>
      </c>
      <c r="E641" t="s">
        <v>2380</v>
      </c>
      <c r="F641" t="s">
        <v>2380</v>
      </c>
      <c r="G641" t="s">
        <v>2382</v>
      </c>
      <c r="H641" s="341">
        <v>1</v>
      </c>
      <c r="I641" t="s">
        <v>2380</v>
      </c>
      <c r="J641" t="s">
        <v>6087</v>
      </c>
      <c r="K641" t="s">
        <v>6075</v>
      </c>
      <c r="L641" s="340" t="s">
        <v>9390</v>
      </c>
      <c r="M641" s="339">
        <v>8355.5400000000009</v>
      </c>
      <c r="N641" t="s">
        <v>12</v>
      </c>
      <c r="O641" t="s">
        <v>12</v>
      </c>
      <c r="P641" t="s">
        <v>23</v>
      </c>
      <c r="Q641" s="338">
        <v>59</v>
      </c>
    </row>
    <row r="642" spans="1:17" ht="15.75" x14ac:dyDescent="0.25">
      <c r="A642" s="342" t="s">
        <v>2020</v>
      </c>
      <c r="B642" t="s">
        <v>9389</v>
      </c>
      <c r="C642">
        <v>30.684999999999999</v>
      </c>
      <c r="D642">
        <v>4.87</v>
      </c>
      <c r="E642" t="s">
        <v>2380</v>
      </c>
      <c r="F642" t="s">
        <v>2380</v>
      </c>
      <c r="G642" t="s">
        <v>2382</v>
      </c>
      <c r="H642" s="341">
        <v>1</v>
      </c>
      <c r="I642" t="s">
        <v>2380</v>
      </c>
      <c r="J642" t="s">
        <v>6087</v>
      </c>
      <c r="K642" t="s">
        <v>6075</v>
      </c>
      <c r="L642" s="340" t="s">
        <v>7484</v>
      </c>
      <c r="M642" s="339">
        <v>8347.16</v>
      </c>
      <c r="N642" t="s">
        <v>11</v>
      </c>
      <c r="O642" t="s">
        <v>16</v>
      </c>
      <c r="P642" t="s">
        <v>13</v>
      </c>
      <c r="Q642" s="338">
        <v>46</v>
      </c>
    </row>
    <row r="643" spans="1:17" ht="15.75" x14ac:dyDescent="0.25">
      <c r="A643" s="342" t="s">
        <v>2018</v>
      </c>
      <c r="B643" t="s">
        <v>6445</v>
      </c>
      <c r="C643">
        <v>33.33</v>
      </c>
      <c r="D643">
        <v>7.61</v>
      </c>
      <c r="E643" t="s">
        <v>2380</v>
      </c>
      <c r="F643" t="s">
        <v>2380</v>
      </c>
      <c r="G643" t="s">
        <v>2380</v>
      </c>
      <c r="H643" s="341">
        <v>0</v>
      </c>
      <c r="I643" t="s">
        <v>2380</v>
      </c>
      <c r="J643" t="s">
        <v>6087</v>
      </c>
      <c r="K643" t="s">
        <v>6079</v>
      </c>
      <c r="L643" s="340" t="s">
        <v>9387</v>
      </c>
      <c r="M643" s="339">
        <v>8342.91</v>
      </c>
      <c r="N643" t="s">
        <v>12</v>
      </c>
      <c r="O643" t="s">
        <v>16</v>
      </c>
      <c r="P643" t="s">
        <v>168</v>
      </c>
      <c r="Q643" s="338">
        <v>46</v>
      </c>
    </row>
    <row r="644" spans="1:17" ht="15.75" x14ac:dyDescent="0.25">
      <c r="A644" s="342" t="s">
        <v>2017</v>
      </c>
      <c r="B644" t="s">
        <v>9386</v>
      </c>
      <c r="C644">
        <v>31.13</v>
      </c>
      <c r="D644">
        <v>10.1</v>
      </c>
      <c r="E644" t="s">
        <v>2380</v>
      </c>
      <c r="F644" t="s">
        <v>2380</v>
      </c>
      <c r="G644" t="s">
        <v>2380</v>
      </c>
      <c r="H644" s="341">
        <v>0</v>
      </c>
      <c r="I644" t="s">
        <v>2380</v>
      </c>
      <c r="J644" t="s">
        <v>6087</v>
      </c>
      <c r="K644" t="s">
        <v>6079</v>
      </c>
      <c r="L644" s="340" t="s">
        <v>6894</v>
      </c>
      <c r="M644" s="339">
        <v>8334.59</v>
      </c>
      <c r="N644" t="s">
        <v>12</v>
      </c>
      <c r="O644" t="s">
        <v>11</v>
      </c>
      <c r="P644" t="s">
        <v>168</v>
      </c>
      <c r="Q644" s="338">
        <v>46</v>
      </c>
    </row>
    <row r="645" spans="1:17" ht="15.75" x14ac:dyDescent="0.25">
      <c r="A645" s="342" t="s">
        <v>2015</v>
      </c>
      <c r="B645" t="s">
        <v>9384</v>
      </c>
      <c r="C645">
        <v>43.31</v>
      </c>
      <c r="D645">
        <v>6.1</v>
      </c>
      <c r="E645" t="s">
        <v>2381</v>
      </c>
      <c r="F645" t="s">
        <v>2381</v>
      </c>
      <c r="G645" t="s">
        <v>2380</v>
      </c>
      <c r="H645" s="341">
        <v>1</v>
      </c>
      <c r="I645" t="s">
        <v>2380</v>
      </c>
      <c r="J645" t="s">
        <v>6087</v>
      </c>
      <c r="K645" t="s">
        <v>6077</v>
      </c>
      <c r="L645" s="340" t="s">
        <v>8337</v>
      </c>
      <c r="M645" s="339">
        <v>8314.65</v>
      </c>
      <c r="N645" t="s">
        <v>11</v>
      </c>
      <c r="O645" t="s">
        <v>16</v>
      </c>
      <c r="P645" t="s">
        <v>23</v>
      </c>
      <c r="Q645" s="338">
        <v>29</v>
      </c>
    </row>
    <row r="646" spans="1:17" ht="15.75" x14ac:dyDescent="0.25">
      <c r="A646" s="342" t="s">
        <v>2014</v>
      </c>
      <c r="B646" t="s">
        <v>9383</v>
      </c>
      <c r="C646">
        <v>44.86</v>
      </c>
      <c r="D646">
        <v>4.38</v>
      </c>
      <c r="E646" t="s">
        <v>2381</v>
      </c>
      <c r="F646" t="s">
        <v>2380</v>
      </c>
      <c r="G646" t="s">
        <v>2380</v>
      </c>
      <c r="H646" s="341">
        <v>0</v>
      </c>
      <c r="I646" t="s">
        <v>2381</v>
      </c>
      <c r="J646" t="s">
        <v>6087</v>
      </c>
      <c r="K646" t="s">
        <v>6075</v>
      </c>
      <c r="L646" s="340" t="s">
        <v>9382</v>
      </c>
      <c r="M646" s="339">
        <v>8310.84</v>
      </c>
      <c r="N646" t="s">
        <v>11</v>
      </c>
      <c r="O646" t="s">
        <v>11</v>
      </c>
      <c r="P646" t="s">
        <v>23</v>
      </c>
      <c r="Q646" s="338">
        <v>43</v>
      </c>
    </row>
    <row r="647" spans="1:17" ht="15.75" x14ac:dyDescent="0.25">
      <c r="A647" s="342" t="s">
        <v>2010</v>
      </c>
      <c r="B647" t="s">
        <v>6295</v>
      </c>
      <c r="C647">
        <v>33.44</v>
      </c>
      <c r="D647">
        <v>4.72</v>
      </c>
      <c r="E647" t="s">
        <v>2381</v>
      </c>
      <c r="F647" t="s">
        <v>2380</v>
      </c>
      <c r="G647" t="s">
        <v>2380</v>
      </c>
      <c r="H647" s="341">
        <v>0</v>
      </c>
      <c r="I647" t="s">
        <v>2380</v>
      </c>
      <c r="J647" t="s">
        <v>6087</v>
      </c>
      <c r="K647" t="s">
        <v>6075</v>
      </c>
      <c r="L647" s="340" t="s">
        <v>9377</v>
      </c>
      <c r="M647" s="339">
        <v>8277.52</v>
      </c>
      <c r="N647" t="s">
        <v>11</v>
      </c>
      <c r="O647" t="s">
        <v>11</v>
      </c>
      <c r="P647" t="s">
        <v>42</v>
      </c>
      <c r="Q647" s="338">
        <v>48</v>
      </c>
    </row>
    <row r="648" spans="1:17" ht="15.75" x14ac:dyDescent="0.25">
      <c r="A648" s="342" t="s">
        <v>2004</v>
      </c>
      <c r="B648" t="s">
        <v>9368</v>
      </c>
      <c r="C648">
        <v>40.39</v>
      </c>
      <c r="D648">
        <v>4.24</v>
      </c>
      <c r="E648" t="s">
        <v>2381</v>
      </c>
      <c r="F648" t="s">
        <v>2380</v>
      </c>
      <c r="G648" t="s">
        <v>2382</v>
      </c>
      <c r="H648" s="341">
        <v>1</v>
      </c>
      <c r="I648" t="s">
        <v>2380</v>
      </c>
      <c r="J648" t="s">
        <v>6087</v>
      </c>
      <c r="K648" t="s">
        <v>6075</v>
      </c>
      <c r="L648" s="340" t="s">
        <v>9367</v>
      </c>
      <c r="M648" s="339">
        <v>8240.59</v>
      </c>
      <c r="N648" t="s">
        <v>11</v>
      </c>
      <c r="O648" t="s">
        <v>11</v>
      </c>
      <c r="P648" t="s">
        <v>13</v>
      </c>
      <c r="Q648" s="338">
        <v>46</v>
      </c>
    </row>
    <row r="649" spans="1:17" ht="15.75" x14ac:dyDescent="0.25">
      <c r="A649" s="342" t="s">
        <v>2003</v>
      </c>
      <c r="B649" t="s">
        <v>9366</v>
      </c>
      <c r="C649">
        <v>52.15</v>
      </c>
      <c r="D649">
        <v>5.65</v>
      </c>
      <c r="E649" t="s">
        <v>2380</v>
      </c>
      <c r="F649" t="s">
        <v>2380</v>
      </c>
      <c r="G649" t="s">
        <v>2380</v>
      </c>
      <c r="H649" s="341">
        <v>1</v>
      </c>
      <c r="I649" t="s">
        <v>2381</v>
      </c>
      <c r="J649" t="s">
        <v>6087</v>
      </c>
      <c r="K649" t="s">
        <v>6075</v>
      </c>
      <c r="L649" s="340" t="s">
        <v>9365</v>
      </c>
      <c r="M649" s="339">
        <v>8233.1</v>
      </c>
      <c r="N649" t="s">
        <v>11</v>
      </c>
      <c r="O649" t="s">
        <v>11</v>
      </c>
      <c r="P649" t="s">
        <v>13</v>
      </c>
      <c r="Q649" s="338">
        <v>46</v>
      </c>
    </row>
    <row r="650" spans="1:17" ht="15.75" x14ac:dyDescent="0.25">
      <c r="A650" s="342" t="s">
        <v>2000</v>
      </c>
      <c r="B650" t="s">
        <v>9361</v>
      </c>
      <c r="C650">
        <v>30.875</v>
      </c>
      <c r="D650">
        <v>4.0999999999999996</v>
      </c>
      <c r="E650" t="s">
        <v>2380</v>
      </c>
      <c r="F650" t="s">
        <v>2380</v>
      </c>
      <c r="G650" t="s">
        <v>2380</v>
      </c>
      <c r="H650" s="341">
        <v>0</v>
      </c>
      <c r="I650" t="s">
        <v>2380</v>
      </c>
      <c r="J650" t="s">
        <v>6087</v>
      </c>
      <c r="K650" t="s">
        <v>6075</v>
      </c>
      <c r="L650" s="340" t="s">
        <v>9360</v>
      </c>
      <c r="M650" s="339">
        <v>8211.1</v>
      </c>
      <c r="N650" t="s">
        <v>11</v>
      </c>
      <c r="O650" t="s">
        <v>12</v>
      </c>
      <c r="P650" t="s">
        <v>13</v>
      </c>
      <c r="Q650" s="338">
        <v>44</v>
      </c>
    </row>
    <row r="651" spans="1:17" ht="15.75" x14ac:dyDescent="0.25">
      <c r="A651" s="342" t="s">
        <v>1999</v>
      </c>
      <c r="B651" t="s">
        <v>9359</v>
      </c>
      <c r="C651">
        <v>30.81</v>
      </c>
      <c r="D651">
        <v>4.49</v>
      </c>
      <c r="E651" t="s">
        <v>2380</v>
      </c>
      <c r="F651" t="s">
        <v>2380</v>
      </c>
      <c r="G651" t="s">
        <v>2380</v>
      </c>
      <c r="H651" s="341">
        <v>0</v>
      </c>
      <c r="I651" t="s">
        <v>2380</v>
      </c>
      <c r="J651" t="s">
        <v>6087</v>
      </c>
      <c r="K651" t="s">
        <v>6075</v>
      </c>
      <c r="L651" s="340" t="s">
        <v>9358</v>
      </c>
      <c r="M651" s="339">
        <v>8188.12</v>
      </c>
      <c r="N651" t="s">
        <v>12</v>
      </c>
      <c r="O651" t="s">
        <v>12</v>
      </c>
      <c r="P651" t="s">
        <v>13</v>
      </c>
      <c r="Q651" s="338">
        <v>60</v>
      </c>
    </row>
    <row r="652" spans="1:17" ht="15.75" x14ac:dyDescent="0.25">
      <c r="A652" s="342" t="s">
        <v>1998</v>
      </c>
      <c r="B652" t="s">
        <v>6210</v>
      </c>
      <c r="C652">
        <v>36.85</v>
      </c>
      <c r="D652">
        <v>8.8000000000000007</v>
      </c>
      <c r="E652" t="s">
        <v>2380</v>
      </c>
      <c r="F652" t="s">
        <v>2380</v>
      </c>
      <c r="G652" t="s">
        <v>2380</v>
      </c>
      <c r="H652" s="341">
        <v>2</v>
      </c>
      <c r="I652" t="s">
        <v>2380</v>
      </c>
      <c r="J652" t="s">
        <v>6087</v>
      </c>
      <c r="K652" t="s">
        <v>6079</v>
      </c>
      <c r="L652" s="340" t="s">
        <v>9357</v>
      </c>
      <c r="M652" s="339">
        <v>8182.89</v>
      </c>
      <c r="N652" t="s">
        <v>11</v>
      </c>
      <c r="O652" t="s">
        <v>16</v>
      </c>
      <c r="P652" t="s">
        <v>535</v>
      </c>
      <c r="Q652" s="338">
        <v>25</v>
      </c>
    </row>
    <row r="653" spans="1:17" ht="15.75" x14ac:dyDescent="0.25">
      <c r="A653" s="342" t="s">
        <v>1997</v>
      </c>
      <c r="B653" t="s">
        <v>9356</v>
      </c>
      <c r="C653">
        <v>35.86</v>
      </c>
      <c r="D653">
        <v>7.93</v>
      </c>
      <c r="E653" t="s">
        <v>2380</v>
      </c>
      <c r="F653" t="s">
        <v>2380</v>
      </c>
      <c r="G653" t="s">
        <v>2380</v>
      </c>
      <c r="H653" s="341">
        <v>2</v>
      </c>
      <c r="I653" t="s">
        <v>2380</v>
      </c>
      <c r="J653" t="s">
        <v>6087</v>
      </c>
      <c r="K653" t="s">
        <v>6079</v>
      </c>
      <c r="L653" s="340" t="s">
        <v>9355</v>
      </c>
      <c r="M653" s="339">
        <v>38924.04</v>
      </c>
      <c r="N653" t="s">
        <v>11</v>
      </c>
      <c r="O653" t="s">
        <v>11</v>
      </c>
      <c r="P653" t="s">
        <v>42</v>
      </c>
      <c r="Q653" s="338">
        <v>35</v>
      </c>
    </row>
    <row r="654" spans="1:17" ht="15.75" x14ac:dyDescent="0.25">
      <c r="A654" s="342" t="s">
        <v>1996</v>
      </c>
      <c r="B654" t="s">
        <v>6369</v>
      </c>
      <c r="C654">
        <v>30.3</v>
      </c>
      <c r="D654">
        <v>9.4499999999999993</v>
      </c>
      <c r="E654" t="s">
        <v>2380</v>
      </c>
      <c r="F654" t="s">
        <v>2380</v>
      </c>
      <c r="G654" t="s">
        <v>2380</v>
      </c>
      <c r="H654" s="341">
        <v>2</v>
      </c>
      <c r="I654" t="s">
        <v>2380</v>
      </c>
      <c r="J654" t="s">
        <v>6087</v>
      </c>
      <c r="K654" t="s">
        <v>6079</v>
      </c>
      <c r="L654" s="340" t="s">
        <v>8790</v>
      </c>
      <c r="M654" s="339">
        <v>8179.51</v>
      </c>
      <c r="N654" t="s">
        <v>11</v>
      </c>
      <c r="O654" t="s">
        <v>11</v>
      </c>
      <c r="P654" t="s">
        <v>516</v>
      </c>
      <c r="Q654" s="338">
        <v>40</v>
      </c>
    </row>
    <row r="655" spans="1:17" ht="15.75" x14ac:dyDescent="0.25">
      <c r="A655" s="342" t="s">
        <v>1995</v>
      </c>
      <c r="B655" t="s">
        <v>6892</v>
      </c>
      <c r="C655">
        <v>32.015000000000001</v>
      </c>
      <c r="D655">
        <v>7.67</v>
      </c>
      <c r="E655" t="s">
        <v>2380</v>
      </c>
      <c r="F655" t="s">
        <v>2380</v>
      </c>
      <c r="G655" t="s">
        <v>2380</v>
      </c>
      <c r="H655" s="341">
        <v>0</v>
      </c>
      <c r="I655" t="s">
        <v>2380</v>
      </c>
      <c r="J655" t="s">
        <v>6087</v>
      </c>
      <c r="K655" t="s">
        <v>6079</v>
      </c>
      <c r="L655" s="340" t="s">
        <v>9354</v>
      </c>
      <c r="M655" s="339">
        <v>8177.9</v>
      </c>
      <c r="N655" t="s">
        <v>12</v>
      </c>
      <c r="O655" t="s">
        <v>16</v>
      </c>
      <c r="P655" t="s">
        <v>13</v>
      </c>
      <c r="Q655" s="338">
        <v>59</v>
      </c>
    </row>
    <row r="656" spans="1:17" ht="15.75" x14ac:dyDescent="0.25">
      <c r="A656" s="342" t="s">
        <v>1992</v>
      </c>
      <c r="B656" t="s">
        <v>9350</v>
      </c>
      <c r="C656">
        <v>41.12</v>
      </c>
      <c r="D656">
        <v>7.54</v>
      </c>
      <c r="E656" t="s">
        <v>2381</v>
      </c>
      <c r="F656" t="s">
        <v>2380</v>
      </c>
      <c r="G656" t="s">
        <v>2380</v>
      </c>
      <c r="H656" s="341">
        <v>0</v>
      </c>
      <c r="I656" t="s">
        <v>2381</v>
      </c>
      <c r="J656" t="s">
        <v>6087</v>
      </c>
      <c r="K656" t="s">
        <v>6079</v>
      </c>
      <c r="L656" s="340" t="s">
        <v>9349</v>
      </c>
      <c r="M656" s="339">
        <v>8125.78</v>
      </c>
      <c r="N656" t="s">
        <v>11</v>
      </c>
      <c r="O656" t="s">
        <v>11</v>
      </c>
      <c r="P656" t="s">
        <v>13</v>
      </c>
      <c r="Q656" s="338">
        <v>49</v>
      </c>
    </row>
    <row r="657" spans="1:17" ht="15.75" x14ac:dyDescent="0.25">
      <c r="A657" s="342" t="s">
        <v>1991</v>
      </c>
      <c r="B657" t="s">
        <v>9348</v>
      </c>
      <c r="C657">
        <v>47.52</v>
      </c>
      <c r="D657">
        <v>11.39</v>
      </c>
      <c r="E657" t="s">
        <v>2381</v>
      </c>
      <c r="F657" t="s">
        <v>2380</v>
      </c>
      <c r="G657" t="s">
        <v>2380</v>
      </c>
      <c r="H657" s="341">
        <v>1</v>
      </c>
      <c r="I657" t="s">
        <v>2380</v>
      </c>
      <c r="J657" t="s">
        <v>6087</v>
      </c>
      <c r="K657" t="s">
        <v>6079</v>
      </c>
      <c r="L657" s="340" t="s">
        <v>9347</v>
      </c>
      <c r="M657" s="339">
        <v>8124.41</v>
      </c>
      <c r="N657" t="s">
        <v>12</v>
      </c>
      <c r="O657" t="s">
        <v>16</v>
      </c>
      <c r="P657" t="s">
        <v>13</v>
      </c>
      <c r="Q657" s="338">
        <v>49</v>
      </c>
    </row>
    <row r="658" spans="1:17" ht="15.75" x14ac:dyDescent="0.25">
      <c r="A658" s="342" t="s">
        <v>1990</v>
      </c>
      <c r="B658" t="s">
        <v>6347</v>
      </c>
      <c r="C658">
        <v>37.82</v>
      </c>
      <c r="D658">
        <v>6.36</v>
      </c>
      <c r="E658" t="s">
        <v>2380</v>
      </c>
      <c r="F658" t="s">
        <v>2380</v>
      </c>
      <c r="G658" t="s">
        <v>2380</v>
      </c>
      <c r="H658" s="341">
        <v>0</v>
      </c>
      <c r="I658" t="s">
        <v>2380</v>
      </c>
      <c r="J658" t="s">
        <v>6087</v>
      </c>
      <c r="K658" t="s">
        <v>6077</v>
      </c>
      <c r="L658" s="340" t="s">
        <v>7957</v>
      </c>
      <c r="M658" s="339">
        <v>8116.68</v>
      </c>
      <c r="N658" t="s">
        <v>12</v>
      </c>
      <c r="O658" t="s">
        <v>16</v>
      </c>
      <c r="P658" t="s">
        <v>42</v>
      </c>
      <c r="Q658" s="338">
        <v>49</v>
      </c>
    </row>
    <row r="659" spans="1:17" ht="15.75" x14ac:dyDescent="0.25">
      <c r="A659" s="342" t="s">
        <v>1989</v>
      </c>
      <c r="B659" t="s">
        <v>9346</v>
      </c>
      <c r="C659">
        <v>44.16</v>
      </c>
      <c r="D659">
        <v>5.31</v>
      </c>
      <c r="E659" t="s">
        <v>2381</v>
      </c>
      <c r="F659" t="s">
        <v>2380</v>
      </c>
      <c r="G659" t="s">
        <v>2380</v>
      </c>
      <c r="H659" s="341">
        <v>0</v>
      </c>
      <c r="I659" t="s">
        <v>2380</v>
      </c>
      <c r="J659" t="s">
        <v>6087</v>
      </c>
      <c r="K659" t="s">
        <v>6075</v>
      </c>
      <c r="L659" s="340" t="s">
        <v>9345</v>
      </c>
      <c r="M659" s="339">
        <v>8116.27</v>
      </c>
      <c r="N659" t="s">
        <v>12</v>
      </c>
      <c r="O659" t="s">
        <v>16</v>
      </c>
      <c r="P659" t="s">
        <v>23</v>
      </c>
      <c r="Q659" s="338">
        <v>44</v>
      </c>
    </row>
    <row r="660" spans="1:17" ht="15.75" x14ac:dyDescent="0.25">
      <c r="A660" s="342" t="s">
        <v>1988</v>
      </c>
      <c r="B660" t="s">
        <v>8879</v>
      </c>
      <c r="C660">
        <v>37.049999999999997</v>
      </c>
      <c r="D660">
        <v>4.74</v>
      </c>
      <c r="E660" t="s">
        <v>2380</v>
      </c>
      <c r="F660" t="s">
        <v>2380</v>
      </c>
      <c r="G660" t="s">
        <v>2382</v>
      </c>
      <c r="H660" s="341">
        <v>1</v>
      </c>
      <c r="I660" t="s">
        <v>2380</v>
      </c>
      <c r="J660" t="s">
        <v>6087</v>
      </c>
      <c r="K660" t="s">
        <v>6075</v>
      </c>
      <c r="L660" s="340" t="s">
        <v>9344</v>
      </c>
      <c r="M660" s="339">
        <v>8112.59</v>
      </c>
      <c r="N660" t="s">
        <v>11</v>
      </c>
      <c r="O660" t="s">
        <v>11</v>
      </c>
      <c r="P660" t="s">
        <v>13</v>
      </c>
      <c r="Q660" s="338">
        <v>49</v>
      </c>
    </row>
    <row r="661" spans="1:17" ht="15.75" x14ac:dyDescent="0.25">
      <c r="A661" s="342" t="s">
        <v>1986</v>
      </c>
      <c r="B661" t="s">
        <v>9341</v>
      </c>
      <c r="C661">
        <v>36.200000000000003</v>
      </c>
      <c r="D661">
        <v>6.81</v>
      </c>
      <c r="E661" t="s">
        <v>2381</v>
      </c>
      <c r="F661" t="s">
        <v>2380</v>
      </c>
      <c r="G661" t="s">
        <v>2380</v>
      </c>
      <c r="H661" s="341">
        <v>1</v>
      </c>
      <c r="I661" t="s">
        <v>2380</v>
      </c>
      <c r="J661" t="s">
        <v>6087</v>
      </c>
      <c r="K661" t="s">
        <v>6079</v>
      </c>
      <c r="L661" s="340" t="s">
        <v>9340</v>
      </c>
      <c r="M661" s="339">
        <v>38893.360000000001</v>
      </c>
      <c r="N661" t="s">
        <v>16</v>
      </c>
      <c r="O661" t="s">
        <v>11</v>
      </c>
      <c r="P661" t="s">
        <v>42</v>
      </c>
      <c r="Q661" s="338">
        <v>55</v>
      </c>
    </row>
    <row r="662" spans="1:17" ht="15.75" x14ac:dyDescent="0.25">
      <c r="A662" s="342" t="s">
        <v>1984</v>
      </c>
      <c r="B662" t="s">
        <v>6770</v>
      </c>
      <c r="C662">
        <v>32.299999999999997</v>
      </c>
      <c r="D662">
        <v>6.74</v>
      </c>
      <c r="E662" t="s">
        <v>2381</v>
      </c>
      <c r="F662" t="s">
        <v>2380</v>
      </c>
      <c r="G662" t="s">
        <v>2380</v>
      </c>
      <c r="H662" s="341">
        <v>1</v>
      </c>
      <c r="I662" t="s">
        <v>2380</v>
      </c>
      <c r="J662" t="s">
        <v>6087</v>
      </c>
      <c r="K662" t="s">
        <v>6079</v>
      </c>
      <c r="L662" s="340" t="s">
        <v>9338</v>
      </c>
      <c r="M662" s="339">
        <v>8081.74</v>
      </c>
      <c r="N662" t="s">
        <v>11</v>
      </c>
      <c r="O662" t="s">
        <v>11</v>
      </c>
      <c r="P662" t="s">
        <v>535</v>
      </c>
      <c r="Q662" s="338">
        <v>28</v>
      </c>
    </row>
    <row r="663" spans="1:17" ht="15.75" x14ac:dyDescent="0.25">
      <c r="A663" s="342" t="s">
        <v>1981</v>
      </c>
      <c r="B663" t="s">
        <v>9334</v>
      </c>
      <c r="C663">
        <v>38.39</v>
      </c>
      <c r="D663">
        <v>5.1100000000000003</v>
      </c>
      <c r="E663" t="s">
        <v>2381</v>
      </c>
      <c r="F663" t="s">
        <v>2380</v>
      </c>
      <c r="G663" t="s">
        <v>2380</v>
      </c>
      <c r="H663" s="341">
        <v>1</v>
      </c>
      <c r="I663" t="s">
        <v>2381</v>
      </c>
      <c r="J663" t="s">
        <v>6087</v>
      </c>
      <c r="K663" t="s">
        <v>6075</v>
      </c>
      <c r="L663" s="340" t="s">
        <v>9333</v>
      </c>
      <c r="M663" s="339">
        <v>8071.57</v>
      </c>
      <c r="N663" t="s">
        <v>12</v>
      </c>
      <c r="O663" t="s">
        <v>16</v>
      </c>
      <c r="P663" t="s">
        <v>42</v>
      </c>
      <c r="Q663" s="338">
        <v>57</v>
      </c>
    </row>
    <row r="664" spans="1:17" ht="15.75" x14ac:dyDescent="0.25">
      <c r="A664" s="342" t="s">
        <v>1979</v>
      </c>
      <c r="B664" t="s">
        <v>9331</v>
      </c>
      <c r="C664">
        <v>45.54</v>
      </c>
      <c r="D664">
        <v>5.84</v>
      </c>
      <c r="E664" t="s">
        <v>2380</v>
      </c>
      <c r="F664" t="s">
        <v>2380</v>
      </c>
      <c r="G664" t="s">
        <v>2382</v>
      </c>
      <c r="H664" s="341">
        <v>1</v>
      </c>
      <c r="I664" t="s">
        <v>2380</v>
      </c>
      <c r="J664" t="s">
        <v>6087</v>
      </c>
      <c r="K664" t="s">
        <v>6077</v>
      </c>
      <c r="L664" s="340" t="s">
        <v>9330</v>
      </c>
      <c r="M664" s="339">
        <v>8067.83</v>
      </c>
      <c r="N664" t="s">
        <v>12</v>
      </c>
      <c r="O664" t="s">
        <v>16</v>
      </c>
      <c r="P664" t="s">
        <v>13</v>
      </c>
      <c r="Q664" s="338">
        <v>57</v>
      </c>
    </row>
    <row r="665" spans="1:17" ht="15.75" x14ac:dyDescent="0.25">
      <c r="A665" s="342" t="s">
        <v>1976</v>
      </c>
      <c r="B665" t="s">
        <v>9326</v>
      </c>
      <c r="C665">
        <v>36.954999999999998</v>
      </c>
      <c r="D665">
        <v>7.57</v>
      </c>
      <c r="E665" t="s">
        <v>2380</v>
      </c>
      <c r="F665" t="s">
        <v>2380</v>
      </c>
      <c r="G665" t="s">
        <v>2380</v>
      </c>
      <c r="H665" s="341">
        <v>0</v>
      </c>
      <c r="I665" t="s">
        <v>2380</v>
      </c>
      <c r="J665" t="s">
        <v>6087</v>
      </c>
      <c r="K665" t="s">
        <v>6079</v>
      </c>
      <c r="L665" s="340" t="s">
        <v>7242</v>
      </c>
      <c r="M665" s="339">
        <v>8059.68</v>
      </c>
      <c r="N665" t="s">
        <v>11</v>
      </c>
      <c r="O665" t="s">
        <v>12</v>
      </c>
      <c r="P665" t="s">
        <v>23</v>
      </c>
      <c r="Q665" s="338">
        <v>40</v>
      </c>
    </row>
    <row r="666" spans="1:17" ht="15.75" x14ac:dyDescent="0.25">
      <c r="A666" s="342" t="s">
        <v>1975</v>
      </c>
      <c r="B666" t="s">
        <v>9325</v>
      </c>
      <c r="C666">
        <v>30.69</v>
      </c>
      <c r="D666">
        <v>6.15</v>
      </c>
      <c r="E666" t="s">
        <v>2380</v>
      </c>
      <c r="F666" t="s">
        <v>2380</v>
      </c>
      <c r="G666" t="s">
        <v>2380</v>
      </c>
      <c r="H666" s="341">
        <v>0</v>
      </c>
      <c r="I666" t="s">
        <v>2380</v>
      </c>
      <c r="J666" t="s">
        <v>6087</v>
      </c>
      <c r="K666" t="s">
        <v>6077</v>
      </c>
      <c r="L666" s="340" t="s">
        <v>6495</v>
      </c>
      <c r="M666" s="339">
        <v>38869.25</v>
      </c>
      <c r="N666" t="s">
        <v>11</v>
      </c>
      <c r="O666" t="s">
        <v>11</v>
      </c>
      <c r="P666" t="s">
        <v>42</v>
      </c>
      <c r="Q666" s="338">
        <v>59</v>
      </c>
    </row>
    <row r="667" spans="1:17" ht="15.75" x14ac:dyDescent="0.25">
      <c r="A667" s="342" t="s">
        <v>1973</v>
      </c>
      <c r="B667" t="s">
        <v>7435</v>
      </c>
      <c r="C667">
        <v>39.42</v>
      </c>
      <c r="D667">
        <v>4.72</v>
      </c>
      <c r="E667" t="s">
        <v>2381</v>
      </c>
      <c r="F667" t="s">
        <v>2380</v>
      </c>
      <c r="G667" t="s">
        <v>2380</v>
      </c>
      <c r="H667" s="341">
        <v>1</v>
      </c>
      <c r="I667" t="s">
        <v>2380</v>
      </c>
      <c r="J667" t="s">
        <v>6087</v>
      </c>
      <c r="K667" t="s">
        <v>6075</v>
      </c>
      <c r="L667" s="340" t="s">
        <v>9323</v>
      </c>
      <c r="M667" s="339">
        <v>8035.64</v>
      </c>
      <c r="N667" t="s">
        <v>11</v>
      </c>
      <c r="O667" t="s">
        <v>11</v>
      </c>
      <c r="P667" t="s">
        <v>23</v>
      </c>
      <c r="Q667" s="338">
        <v>19</v>
      </c>
    </row>
    <row r="668" spans="1:17" ht="15.75" x14ac:dyDescent="0.25">
      <c r="A668" s="342" t="s">
        <v>1970</v>
      </c>
      <c r="B668" t="s">
        <v>6197</v>
      </c>
      <c r="C668">
        <v>46.85</v>
      </c>
      <c r="D668">
        <v>4.25</v>
      </c>
      <c r="E668" t="s">
        <v>2380</v>
      </c>
      <c r="F668" t="s">
        <v>2380</v>
      </c>
      <c r="G668" t="s">
        <v>2382</v>
      </c>
      <c r="H668" s="341">
        <v>1</v>
      </c>
      <c r="I668" t="s">
        <v>2381</v>
      </c>
      <c r="J668" t="s">
        <v>6087</v>
      </c>
      <c r="K668" t="s">
        <v>6075</v>
      </c>
      <c r="L668" s="340" t="s">
        <v>6567</v>
      </c>
      <c r="M668" s="339">
        <v>8023.14</v>
      </c>
      <c r="N668" t="s">
        <v>11</v>
      </c>
      <c r="O668" t="s">
        <v>12</v>
      </c>
      <c r="P668" t="s">
        <v>23</v>
      </c>
      <c r="Q668" s="338">
        <v>44</v>
      </c>
    </row>
    <row r="669" spans="1:17" ht="15.75" x14ac:dyDescent="0.25">
      <c r="A669" s="342" t="s">
        <v>1965</v>
      </c>
      <c r="B669" t="s">
        <v>9280</v>
      </c>
      <c r="C669">
        <v>32.6</v>
      </c>
      <c r="D669">
        <v>6.8</v>
      </c>
      <c r="E669" t="s">
        <v>2381</v>
      </c>
      <c r="F669" t="s">
        <v>2380</v>
      </c>
      <c r="G669" t="s">
        <v>2380</v>
      </c>
      <c r="H669" s="341">
        <v>0</v>
      </c>
      <c r="I669" t="s">
        <v>2380</v>
      </c>
      <c r="J669" t="s">
        <v>6087</v>
      </c>
      <c r="K669" t="s">
        <v>6079</v>
      </c>
      <c r="L669" s="340" t="s">
        <v>9315</v>
      </c>
      <c r="M669" s="339">
        <v>7986.48</v>
      </c>
      <c r="N669" t="s">
        <v>11</v>
      </c>
      <c r="O669" t="s">
        <v>12</v>
      </c>
      <c r="P669" t="s">
        <v>247</v>
      </c>
      <c r="Q669" s="338">
        <v>39</v>
      </c>
    </row>
    <row r="670" spans="1:17" ht="15.75" x14ac:dyDescent="0.25">
      <c r="A670" s="342" t="s">
        <v>1962</v>
      </c>
      <c r="B670" t="s">
        <v>8458</v>
      </c>
      <c r="C670">
        <v>38.284999999999997</v>
      </c>
      <c r="D670">
        <v>5.41</v>
      </c>
      <c r="E670" t="s">
        <v>2380</v>
      </c>
      <c r="F670" t="s">
        <v>2380</v>
      </c>
      <c r="G670" t="s">
        <v>2380</v>
      </c>
      <c r="H670" s="341">
        <v>0</v>
      </c>
      <c r="I670" t="s">
        <v>2380</v>
      </c>
      <c r="J670" t="s">
        <v>6087</v>
      </c>
      <c r="K670" t="s">
        <v>6075</v>
      </c>
      <c r="L670" s="340" t="s">
        <v>9310</v>
      </c>
      <c r="M670" s="339">
        <v>7980.34</v>
      </c>
      <c r="N670" t="s">
        <v>11</v>
      </c>
      <c r="O670" t="s">
        <v>11</v>
      </c>
      <c r="P670" t="s">
        <v>13</v>
      </c>
      <c r="Q670" s="338">
        <v>50</v>
      </c>
    </row>
    <row r="671" spans="1:17" ht="15.75" x14ac:dyDescent="0.25">
      <c r="A671" s="342" t="s">
        <v>1960</v>
      </c>
      <c r="B671" t="s">
        <v>6314</v>
      </c>
      <c r="C671">
        <v>38.57</v>
      </c>
      <c r="D671">
        <v>6.27</v>
      </c>
      <c r="E671" t="s">
        <v>2380</v>
      </c>
      <c r="F671" t="s">
        <v>2380</v>
      </c>
      <c r="G671" t="s">
        <v>2380</v>
      </c>
      <c r="H671" s="341">
        <v>0</v>
      </c>
      <c r="I671" t="s">
        <v>2380</v>
      </c>
      <c r="J671" t="s">
        <v>6087</v>
      </c>
      <c r="K671" t="s">
        <v>6077</v>
      </c>
      <c r="L671" s="340" t="s">
        <v>9307</v>
      </c>
      <c r="M671" s="339">
        <v>7958.13</v>
      </c>
      <c r="N671" t="s">
        <v>11</v>
      </c>
      <c r="O671" t="s">
        <v>11</v>
      </c>
      <c r="P671" t="s">
        <v>13</v>
      </c>
      <c r="Q671" s="338">
        <v>52</v>
      </c>
    </row>
    <row r="672" spans="1:17" ht="15.75" x14ac:dyDescent="0.25">
      <c r="A672" s="342" t="s">
        <v>1959</v>
      </c>
      <c r="B672" t="s">
        <v>9306</v>
      </c>
      <c r="C672">
        <v>42.24</v>
      </c>
      <c r="D672">
        <v>5.55</v>
      </c>
      <c r="E672" t="s">
        <v>2380</v>
      </c>
      <c r="F672" t="s">
        <v>2381</v>
      </c>
      <c r="G672" t="s">
        <v>2380</v>
      </c>
      <c r="H672" s="341">
        <v>1</v>
      </c>
      <c r="I672" t="s">
        <v>2381</v>
      </c>
      <c r="J672" t="s">
        <v>6087</v>
      </c>
      <c r="K672" t="s">
        <v>6075</v>
      </c>
      <c r="L672" s="340" t="s">
        <v>9305</v>
      </c>
      <c r="M672" s="339">
        <v>7954.52</v>
      </c>
      <c r="N672" t="s">
        <v>11</v>
      </c>
      <c r="O672" t="s">
        <v>11</v>
      </c>
      <c r="P672" t="s">
        <v>42</v>
      </c>
      <c r="Q672" s="338">
        <v>41</v>
      </c>
    </row>
    <row r="673" spans="1:17" ht="15.75" x14ac:dyDescent="0.25">
      <c r="A673" s="342" t="s">
        <v>1958</v>
      </c>
      <c r="B673" t="s">
        <v>9304</v>
      </c>
      <c r="C673">
        <v>43.85</v>
      </c>
      <c r="D673">
        <v>4.7699999999999996</v>
      </c>
      <c r="E673" t="s">
        <v>2381</v>
      </c>
      <c r="F673" t="s">
        <v>2380</v>
      </c>
      <c r="G673" t="s">
        <v>2380</v>
      </c>
      <c r="H673" s="341">
        <v>0</v>
      </c>
      <c r="I673" t="s">
        <v>2380</v>
      </c>
      <c r="J673" t="s">
        <v>6087</v>
      </c>
      <c r="K673" t="s">
        <v>6075</v>
      </c>
      <c r="L673" s="340" t="s">
        <v>7177</v>
      </c>
      <c r="M673" s="339">
        <v>7953.72</v>
      </c>
      <c r="N673" t="s">
        <v>12</v>
      </c>
      <c r="O673" t="s">
        <v>12</v>
      </c>
      <c r="P673" t="s">
        <v>23</v>
      </c>
      <c r="Q673" s="338">
        <v>56</v>
      </c>
    </row>
    <row r="674" spans="1:17" ht="15.75" x14ac:dyDescent="0.25">
      <c r="A674" s="342" t="s">
        <v>1957</v>
      </c>
      <c r="B674" t="s">
        <v>9303</v>
      </c>
      <c r="C674">
        <v>30.11</v>
      </c>
      <c r="D674">
        <v>4.08</v>
      </c>
      <c r="E674" t="s">
        <v>2380</v>
      </c>
      <c r="F674" t="s">
        <v>2380</v>
      </c>
      <c r="G674" t="s">
        <v>2380</v>
      </c>
      <c r="H674" s="341">
        <v>0</v>
      </c>
      <c r="I674" t="s">
        <v>2380</v>
      </c>
      <c r="J674" t="s">
        <v>6087</v>
      </c>
      <c r="K674" t="s">
        <v>6075</v>
      </c>
      <c r="L674" s="340" t="s">
        <v>9302</v>
      </c>
      <c r="M674" s="339">
        <v>7948.22</v>
      </c>
      <c r="N674" t="s">
        <v>11</v>
      </c>
      <c r="O674" t="s">
        <v>12</v>
      </c>
      <c r="P674" t="s">
        <v>200</v>
      </c>
      <c r="Q674" s="338">
        <v>35</v>
      </c>
    </row>
    <row r="675" spans="1:17" ht="15.75" x14ac:dyDescent="0.25">
      <c r="A675" s="342" t="s">
        <v>1956</v>
      </c>
      <c r="B675" t="s">
        <v>6347</v>
      </c>
      <c r="C675">
        <v>31.59</v>
      </c>
      <c r="D675">
        <v>6.01</v>
      </c>
      <c r="E675" t="s">
        <v>2380</v>
      </c>
      <c r="F675" t="s">
        <v>2380</v>
      </c>
      <c r="G675" t="s">
        <v>2380</v>
      </c>
      <c r="H675" s="341">
        <v>0</v>
      </c>
      <c r="I675" t="s">
        <v>2380</v>
      </c>
      <c r="J675" t="s">
        <v>6087</v>
      </c>
      <c r="K675" t="s">
        <v>6077</v>
      </c>
      <c r="L675" s="340" t="s">
        <v>9301</v>
      </c>
      <c r="M675" s="339">
        <v>7935.29</v>
      </c>
      <c r="N675" t="s">
        <v>11</v>
      </c>
      <c r="O675" t="s">
        <v>16</v>
      </c>
      <c r="P675" t="s">
        <v>247</v>
      </c>
      <c r="Q675" s="338">
        <v>45</v>
      </c>
    </row>
    <row r="676" spans="1:17" ht="15.75" x14ac:dyDescent="0.25">
      <c r="A676" s="342" t="s">
        <v>1955</v>
      </c>
      <c r="B676" t="s">
        <v>9300</v>
      </c>
      <c r="C676">
        <v>40.15</v>
      </c>
      <c r="D676">
        <v>11.84</v>
      </c>
      <c r="E676" t="s">
        <v>2380</v>
      </c>
      <c r="F676" t="s">
        <v>2380</v>
      </c>
      <c r="G676" t="s">
        <v>2380</v>
      </c>
      <c r="H676" s="341">
        <v>0</v>
      </c>
      <c r="I676" t="s">
        <v>2380</v>
      </c>
      <c r="J676" t="s">
        <v>6087</v>
      </c>
      <c r="K676" t="s">
        <v>6079</v>
      </c>
      <c r="L676" s="340" t="s">
        <v>9299</v>
      </c>
      <c r="M676" s="339">
        <v>7896.41</v>
      </c>
      <c r="N676" t="s">
        <v>12</v>
      </c>
      <c r="O676" t="s">
        <v>11</v>
      </c>
      <c r="P676" t="s">
        <v>13</v>
      </c>
      <c r="Q676" s="338">
        <v>60</v>
      </c>
    </row>
    <row r="677" spans="1:17" ht="15.75" x14ac:dyDescent="0.25">
      <c r="A677" s="342" t="s">
        <v>1954</v>
      </c>
      <c r="B677" t="s">
        <v>6576</v>
      </c>
      <c r="C677">
        <v>40.700000000000003</v>
      </c>
      <c r="D677">
        <v>6.27</v>
      </c>
      <c r="E677" t="s">
        <v>2381</v>
      </c>
      <c r="F677" t="s">
        <v>2380</v>
      </c>
      <c r="G677" t="s">
        <v>2382</v>
      </c>
      <c r="H677" s="341">
        <v>1</v>
      </c>
      <c r="I677" t="s">
        <v>2380</v>
      </c>
      <c r="J677" t="s">
        <v>6087</v>
      </c>
      <c r="K677" t="s">
        <v>6077</v>
      </c>
      <c r="L677" s="340" t="s">
        <v>7700</v>
      </c>
      <c r="M677" s="339">
        <v>7851.85</v>
      </c>
      <c r="N677" t="s">
        <v>11</v>
      </c>
      <c r="O677" t="s">
        <v>12</v>
      </c>
      <c r="P677" t="s">
        <v>23</v>
      </c>
      <c r="Q677" s="338">
        <v>28</v>
      </c>
    </row>
    <row r="678" spans="1:17" ht="15.75" x14ac:dyDescent="0.25">
      <c r="A678" s="342" t="s">
        <v>1953</v>
      </c>
      <c r="B678" t="s">
        <v>9298</v>
      </c>
      <c r="C678">
        <v>40.76</v>
      </c>
      <c r="D678">
        <v>5.28</v>
      </c>
      <c r="E678" t="s">
        <v>2380</v>
      </c>
      <c r="F678" t="s">
        <v>2380</v>
      </c>
      <c r="G678" t="s">
        <v>2380</v>
      </c>
      <c r="H678" s="341">
        <v>0</v>
      </c>
      <c r="I678" t="s">
        <v>2380</v>
      </c>
      <c r="J678" t="s">
        <v>6087</v>
      </c>
      <c r="K678" t="s">
        <v>6075</v>
      </c>
      <c r="L678" s="340" t="s">
        <v>7353</v>
      </c>
      <c r="M678" s="339">
        <v>38792.69</v>
      </c>
      <c r="N678" t="s">
        <v>11</v>
      </c>
      <c r="O678" t="s">
        <v>11</v>
      </c>
      <c r="P678" t="s">
        <v>13</v>
      </c>
      <c r="Q678" s="338">
        <v>18</v>
      </c>
    </row>
    <row r="679" spans="1:17" ht="15.75" x14ac:dyDescent="0.25">
      <c r="A679" s="342" t="s">
        <v>1951</v>
      </c>
      <c r="B679" t="s">
        <v>9296</v>
      </c>
      <c r="C679">
        <v>40.58</v>
      </c>
      <c r="D679">
        <v>5.32</v>
      </c>
      <c r="E679" t="s">
        <v>2381</v>
      </c>
      <c r="F679" t="s">
        <v>2380</v>
      </c>
      <c r="G679" t="s">
        <v>2382</v>
      </c>
      <c r="H679" s="341">
        <v>1</v>
      </c>
      <c r="I679" t="s">
        <v>2380</v>
      </c>
      <c r="J679" t="s">
        <v>6087</v>
      </c>
      <c r="K679" t="s">
        <v>6075</v>
      </c>
      <c r="L679" s="340" t="s">
        <v>9295</v>
      </c>
      <c r="M679" s="339">
        <v>7824.37</v>
      </c>
      <c r="N679" t="s">
        <v>11</v>
      </c>
      <c r="O679" t="s">
        <v>11</v>
      </c>
      <c r="P679" t="s">
        <v>23</v>
      </c>
      <c r="Q679" s="338">
        <v>33</v>
      </c>
    </row>
    <row r="680" spans="1:17" ht="15.75" x14ac:dyDescent="0.25">
      <c r="A680" s="342" t="s">
        <v>1950</v>
      </c>
      <c r="B680" t="s">
        <v>7880</v>
      </c>
      <c r="C680">
        <v>33.06</v>
      </c>
      <c r="D680">
        <v>9.59</v>
      </c>
      <c r="E680" t="s">
        <v>2381</v>
      </c>
      <c r="F680" t="s">
        <v>2380</v>
      </c>
      <c r="G680" t="s">
        <v>2380</v>
      </c>
      <c r="H680" s="341">
        <v>0</v>
      </c>
      <c r="I680" t="s">
        <v>2380</v>
      </c>
      <c r="J680" t="s">
        <v>6087</v>
      </c>
      <c r="K680" t="s">
        <v>6079</v>
      </c>
      <c r="L680" s="340" t="s">
        <v>9294</v>
      </c>
      <c r="M680" s="339">
        <v>7812.67</v>
      </c>
      <c r="N680" t="s">
        <v>11</v>
      </c>
      <c r="O680" t="s">
        <v>16</v>
      </c>
      <c r="P680" t="s">
        <v>23</v>
      </c>
      <c r="Q680" s="338">
        <v>31</v>
      </c>
    </row>
    <row r="681" spans="1:17" ht="15.75" x14ac:dyDescent="0.25">
      <c r="A681" s="342" t="s">
        <v>1948</v>
      </c>
      <c r="B681" t="s">
        <v>9292</v>
      </c>
      <c r="C681">
        <v>34.39</v>
      </c>
      <c r="D681">
        <v>5.78</v>
      </c>
      <c r="E681" t="s">
        <v>2380</v>
      </c>
      <c r="F681" t="s">
        <v>2380</v>
      </c>
      <c r="G681" t="s">
        <v>2380</v>
      </c>
      <c r="H681" s="341">
        <v>0</v>
      </c>
      <c r="I681" t="s">
        <v>2381</v>
      </c>
      <c r="J681" t="s">
        <v>6087</v>
      </c>
      <c r="K681" t="s">
        <v>6077</v>
      </c>
      <c r="L681" s="340" t="s">
        <v>9291</v>
      </c>
      <c r="M681" s="339">
        <v>7803.77</v>
      </c>
      <c r="N681" t="s">
        <v>11</v>
      </c>
      <c r="O681" t="s">
        <v>12</v>
      </c>
      <c r="P681" t="s">
        <v>23</v>
      </c>
      <c r="Q681" s="338">
        <v>25</v>
      </c>
    </row>
    <row r="682" spans="1:17" ht="15.75" x14ac:dyDescent="0.25">
      <c r="A682" s="342" t="s">
        <v>1947</v>
      </c>
      <c r="B682" t="s">
        <v>6163</v>
      </c>
      <c r="C682">
        <v>37.1</v>
      </c>
      <c r="D682">
        <v>11.08</v>
      </c>
      <c r="E682" t="s">
        <v>2380</v>
      </c>
      <c r="F682" t="s">
        <v>2380</v>
      </c>
      <c r="G682" t="s">
        <v>2380</v>
      </c>
      <c r="H682" s="341">
        <v>0</v>
      </c>
      <c r="I682" t="s">
        <v>2380</v>
      </c>
      <c r="J682" t="s">
        <v>6087</v>
      </c>
      <c r="K682" t="s">
        <v>6079</v>
      </c>
      <c r="L682" s="340" t="s">
        <v>9290</v>
      </c>
      <c r="M682" s="339">
        <v>7794.68</v>
      </c>
      <c r="N682" t="s">
        <v>11</v>
      </c>
      <c r="O682" t="s">
        <v>11</v>
      </c>
      <c r="P682" t="s">
        <v>535</v>
      </c>
      <c r="Q682" s="338">
        <v>23</v>
      </c>
    </row>
    <row r="683" spans="1:17" ht="15.75" x14ac:dyDescent="0.25">
      <c r="A683" s="342" t="s">
        <v>1945</v>
      </c>
      <c r="B683" t="s">
        <v>9289</v>
      </c>
      <c r="C683">
        <v>35.814999999999998</v>
      </c>
      <c r="D683">
        <v>6.23</v>
      </c>
      <c r="E683" t="s">
        <v>2380</v>
      </c>
      <c r="F683" t="s">
        <v>2380</v>
      </c>
      <c r="G683" t="s">
        <v>2380</v>
      </c>
      <c r="H683" s="341">
        <v>0</v>
      </c>
      <c r="I683" t="s">
        <v>2380</v>
      </c>
      <c r="J683" t="s">
        <v>6087</v>
      </c>
      <c r="K683" t="s">
        <v>6077</v>
      </c>
      <c r="L683" s="340" t="s">
        <v>9288</v>
      </c>
      <c r="M683" s="339">
        <v>7763.06</v>
      </c>
      <c r="N683" t="s">
        <v>11</v>
      </c>
      <c r="O683" t="s">
        <v>16</v>
      </c>
      <c r="P683" t="s">
        <v>23</v>
      </c>
      <c r="Q683" s="338">
        <v>25</v>
      </c>
    </row>
    <row r="684" spans="1:17" ht="15.75" x14ac:dyDescent="0.25">
      <c r="A684" s="342" t="s">
        <v>1944</v>
      </c>
      <c r="B684" t="s">
        <v>9287</v>
      </c>
      <c r="C684">
        <v>30.69</v>
      </c>
      <c r="D684">
        <v>6.5</v>
      </c>
      <c r="E684" t="s">
        <v>2380</v>
      </c>
      <c r="F684" t="s">
        <v>2380</v>
      </c>
      <c r="G684" t="s">
        <v>2380</v>
      </c>
      <c r="H684" s="341">
        <v>0</v>
      </c>
      <c r="I684" t="s">
        <v>2380</v>
      </c>
      <c r="J684" t="s">
        <v>6087</v>
      </c>
      <c r="K684" t="s">
        <v>6079</v>
      </c>
      <c r="L684" s="340" t="s">
        <v>8932</v>
      </c>
      <c r="M684" s="339">
        <v>7749.16</v>
      </c>
      <c r="N684" t="s">
        <v>11</v>
      </c>
      <c r="O684" t="s">
        <v>16</v>
      </c>
      <c r="P684" t="s">
        <v>23</v>
      </c>
      <c r="Q684" s="338">
        <v>41</v>
      </c>
    </row>
    <row r="685" spans="1:17" ht="15.75" x14ac:dyDescent="0.25">
      <c r="A685" s="342" t="s">
        <v>1942</v>
      </c>
      <c r="B685" t="s">
        <v>9286</v>
      </c>
      <c r="C685">
        <v>34.58</v>
      </c>
      <c r="D685">
        <v>6.3</v>
      </c>
      <c r="E685" t="s">
        <v>2380</v>
      </c>
      <c r="F685" t="s">
        <v>2380</v>
      </c>
      <c r="G685" t="s">
        <v>2382</v>
      </c>
      <c r="H685" s="341">
        <v>1</v>
      </c>
      <c r="I685" t="s">
        <v>2380</v>
      </c>
      <c r="J685" t="s">
        <v>6087</v>
      </c>
      <c r="K685" t="s">
        <v>6077</v>
      </c>
      <c r="L685" s="340" t="s">
        <v>9285</v>
      </c>
      <c r="M685" s="339">
        <v>38746.36</v>
      </c>
      <c r="N685" t="s">
        <v>16</v>
      </c>
      <c r="O685" t="s">
        <v>11</v>
      </c>
      <c r="P685" t="s">
        <v>23</v>
      </c>
      <c r="Q685" s="338">
        <v>31</v>
      </c>
    </row>
    <row r="686" spans="1:17" ht="15.75" x14ac:dyDescent="0.25">
      <c r="A686" s="342" t="s">
        <v>1939</v>
      </c>
      <c r="B686" t="s">
        <v>9280</v>
      </c>
      <c r="C686">
        <v>33</v>
      </c>
      <c r="D686">
        <v>4.57</v>
      </c>
      <c r="E686" t="s">
        <v>2380</v>
      </c>
      <c r="F686" t="s">
        <v>2380</v>
      </c>
      <c r="G686" t="s">
        <v>2380</v>
      </c>
      <c r="H686" s="341">
        <v>0</v>
      </c>
      <c r="I686" t="s">
        <v>2380</v>
      </c>
      <c r="J686" t="s">
        <v>6087</v>
      </c>
      <c r="K686" t="s">
        <v>6075</v>
      </c>
      <c r="L686" s="340" t="s">
        <v>9279</v>
      </c>
      <c r="M686" s="339">
        <v>7731.86</v>
      </c>
      <c r="N686" t="s">
        <v>11</v>
      </c>
      <c r="O686" t="s">
        <v>12</v>
      </c>
      <c r="P686" t="s">
        <v>23</v>
      </c>
      <c r="Q686" s="338">
        <v>45</v>
      </c>
    </row>
    <row r="687" spans="1:17" ht="15.75" x14ac:dyDescent="0.25">
      <c r="A687" s="342" t="s">
        <v>1937</v>
      </c>
      <c r="B687" t="s">
        <v>9277</v>
      </c>
      <c r="C687">
        <v>42.89</v>
      </c>
      <c r="D687">
        <v>5.28</v>
      </c>
      <c r="E687" t="s">
        <v>2381</v>
      </c>
      <c r="F687" t="s">
        <v>2380</v>
      </c>
      <c r="G687" t="s">
        <v>2380</v>
      </c>
      <c r="H687" s="341">
        <v>0</v>
      </c>
      <c r="I687" t="s">
        <v>2381</v>
      </c>
      <c r="J687" t="s">
        <v>6087</v>
      </c>
      <c r="K687" t="s">
        <v>6075</v>
      </c>
      <c r="L687" s="340" t="s">
        <v>9276</v>
      </c>
      <c r="M687" s="339">
        <v>7729.65</v>
      </c>
      <c r="N687" t="s">
        <v>12</v>
      </c>
      <c r="O687" t="s">
        <v>16</v>
      </c>
      <c r="P687" t="s">
        <v>168</v>
      </c>
      <c r="Q687" s="338">
        <v>42</v>
      </c>
    </row>
    <row r="688" spans="1:17" ht="15.75" x14ac:dyDescent="0.25">
      <c r="A688" s="342" t="s">
        <v>1935</v>
      </c>
      <c r="B688" t="s">
        <v>9273</v>
      </c>
      <c r="C688">
        <v>38.81</v>
      </c>
      <c r="D688">
        <v>6.14</v>
      </c>
      <c r="E688" t="s">
        <v>2381</v>
      </c>
      <c r="F688" t="s">
        <v>2380</v>
      </c>
      <c r="G688" t="s">
        <v>2380</v>
      </c>
      <c r="H688" s="341">
        <v>1</v>
      </c>
      <c r="I688" t="s">
        <v>2380</v>
      </c>
      <c r="J688" t="s">
        <v>6087</v>
      </c>
      <c r="K688" t="s">
        <v>6077</v>
      </c>
      <c r="L688" s="340" t="s">
        <v>9272</v>
      </c>
      <c r="M688" s="339">
        <v>7726.85</v>
      </c>
      <c r="N688" t="s">
        <v>16</v>
      </c>
      <c r="O688" t="s">
        <v>11</v>
      </c>
      <c r="P688" t="s">
        <v>42</v>
      </c>
      <c r="Q688" s="338">
        <v>44</v>
      </c>
    </row>
    <row r="689" spans="1:17" ht="15.75" x14ac:dyDescent="0.25">
      <c r="A689" s="342" t="s">
        <v>1934</v>
      </c>
      <c r="B689" t="s">
        <v>7530</v>
      </c>
      <c r="C689">
        <v>38.51</v>
      </c>
      <c r="D689">
        <v>5.45</v>
      </c>
      <c r="E689" t="s">
        <v>2381</v>
      </c>
      <c r="F689" t="s">
        <v>2380</v>
      </c>
      <c r="G689" t="s">
        <v>2380</v>
      </c>
      <c r="H689" s="341">
        <v>0</v>
      </c>
      <c r="I689" t="s">
        <v>2380</v>
      </c>
      <c r="J689" t="s">
        <v>6087</v>
      </c>
      <c r="K689" t="s">
        <v>6075</v>
      </c>
      <c r="L689" s="340" t="s">
        <v>9271</v>
      </c>
      <c r="M689" s="339">
        <v>7684.62</v>
      </c>
      <c r="N689" t="s">
        <v>11</v>
      </c>
      <c r="O689" t="s">
        <v>12</v>
      </c>
      <c r="P689" t="s">
        <v>300</v>
      </c>
      <c r="Q689" s="338">
        <v>35</v>
      </c>
    </row>
    <row r="690" spans="1:17" ht="15.75" x14ac:dyDescent="0.25">
      <c r="A690" s="342" t="s">
        <v>1931</v>
      </c>
      <c r="B690" t="s">
        <v>9266</v>
      </c>
      <c r="C690">
        <v>39.97</v>
      </c>
      <c r="D690">
        <v>4.09</v>
      </c>
      <c r="E690" t="s">
        <v>2380</v>
      </c>
      <c r="F690" t="s">
        <v>2380</v>
      </c>
      <c r="G690" t="s">
        <v>2380</v>
      </c>
      <c r="H690" s="341">
        <v>1</v>
      </c>
      <c r="I690" t="s">
        <v>2380</v>
      </c>
      <c r="J690" t="s">
        <v>6087</v>
      </c>
      <c r="K690" t="s">
        <v>6075</v>
      </c>
      <c r="L690" s="340" t="s">
        <v>9265</v>
      </c>
      <c r="M690" s="339">
        <v>38740.120000000003</v>
      </c>
      <c r="N690" t="s">
        <v>11</v>
      </c>
      <c r="O690" t="s">
        <v>11</v>
      </c>
      <c r="P690" t="s">
        <v>23</v>
      </c>
      <c r="Q690" s="338">
        <v>46</v>
      </c>
    </row>
    <row r="691" spans="1:17" ht="15.75" x14ac:dyDescent="0.25">
      <c r="A691" s="342" t="s">
        <v>1930</v>
      </c>
      <c r="B691" t="s">
        <v>9264</v>
      </c>
      <c r="C691">
        <v>37.22</v>
      </c>
      <c r="D691">
        <v>4.62</v>
      </c>
      <c r="E691" t="s">
        <v>2380</v>
      </c>
      <c r="F691" t="s">
        <v>2380</v>
      </c>
      <c r="G691" t="s">
        <v>2382</v>
      </c>
      <c r="H691" s="341">
        <v>1</v>
      </c>
      <c r="I691" t="s">
        <v>2380</v>
      </c>
      <c r="J691" t="s">
        <v>6087</v>
      </c>
      <c r="K691" t="s">
        <v>6075</v>
      </c>
      <c r="L691" s="340" t="s">
        <v>9263</v>
      </c>
      <c r="M691" s="339">
        <v>7680.92</v>
      </c>
      <c r="N691" t="s">
        <v>11</v>
      </c>
      <c r="O691" t="s">
        <v>16</v>
      </c>
      <c r="P691" t="s">
        <v>13</v>
      </c>
      <c r="Q691" s="338">
        <v>51</v>
      </c>
    </row>
    <row r="692" spans="1:17" ht="15.75" x14ac:dyDescent="0.25">
      <c r="A692" s="342" t="s">
        <v>1929</v>
      </c>
      <c r="B692" t="s">
        <v>9262</v>
      </c>
      <c r="C692">
        <v>41.325000000000003</v>
      </c>
      <c r="D692">
        <v>5.77</v>
      </c>
      <c r="E692" t="s">
        <v>2380</v>
      </c>
      <c r="F692" t="s">
        <v>2380</v>
      </c>
      <c r="G692" t="s">
        <v>2380</v>
      </c>
      <c r="H692" s="341">
        <v>0</v>
      </c>
      <c r="I692" t="s">
        <v>2380</v>
      </c>
      <c r="J692" t="s">
        <v>6087</v>
      </c>
      <c r="K692" t="s">
        <v>6077</v>
      </c>
      <c r="L692" s="340" t="s">
        <v>9261</v>
      </c>
      <c r="M692" s="339">
        <v>7676.4</v>
      </c>
      <c r="N692" t="s">
        <v>11</v>
      </c>
      <c r="O692" t="s">
        <v>16</v>
      </c>
      <c r="P692" t="s">
        <v>23</v>
      </c>
      <c r="Q692" s="338">
        <v>27</v>
      </c>
    </row>
    <row r="693" spans="1:17" ht="15.75" x14ac:dyDescent="0.25">
      <c r="A693" s="342" t="s">
        <v>1928</v>
      </c>
      <c r="B693" t="s">
        <v>7085</v>
      </c>
      <c r="C693">
        <v>40.31</v>
      </c>
      <c r="D693">
        <v>5.84</v>
      </c>
      <c r="E693" t="s">
        <v>2380</v>
      </c>
      <c r="F693" t="s">
        <v>2380</v>
      </c>
      <c r="G693" t="s">
        <v>2380</v>
      </c>
      <c r="H693" s="341">
        <v>0</v>
      </c>
      <c r="I693" t="s">
        <v>2380</v>
      </c>
      <c r="J693" t="s">
        <v>6087</v>
      </c>
      <c r="K693" t="s">
        <v>6077</v>
      </c>
      <c r="L693" s="340" t="s">
        <v>9260</v>
      </c>
      <c r="M693" s="339">
        <v>7670.75</v>
      </c>
      <c r="N693" t="s">
        <v>11</v>
      </c>
      <c r="O693" t="s">
        <v>11</v>
      </c>
      <c r="P693" t="s">
        <v>632</v>
      </c>
      <c r="Q693" s="338">
        <v>26</v>
      </c>
    </row>
    <row r="694" spans="1:17" ht="15.75" x14ac:dyDescent="0.25">
      <c r="A694" s="342" t="s">
        <v>1926</v>
      </c>
      <c r="B694" t="s">
        <v>9257</v>
      </c>
      <c r="C694">
        <v>40.564999999999998</v>
      </c>
      <c r="D694">
        <v>7.02</v>
      </c>
      <c r="E694" t="s">
        <v>2380</v>
      </c>
      <c r="F694" t="s">
        <v>2380</v>
      </c>
      <c r="G694" t="s">
        <v>2380</v>
      </c>
      <c r="H694" s="341">
        <v>0</v>
      </c>
      <c r="I694" t="s">
        <v>2381</v>
      </c>
      <c r="J694" t="s">
        <v>6087</v>
      </c>
      <c r="K694" t="s">
        <v>6079</v>
      </c>
      <c r="L694" s="340" t="s">
        <v>9256</v>
      </c>
      <c r="M694" s="339">
        <v>7657.69</v>
      </c>
      <c r="N694" t="s">
        <v>12</v>
      </c>
      <c r="O694" t="s">
        <v>12</v>
      </c>
      <c r="P694" t="s">
        <v>23</v>
      </c>
      <c r="Q694" s="338">
        <v>57</v>
      </c>
    </row>
    <row r="695" spans="1:17" ht="15.75" x14ac:dyDescent="0.25">
      <c r="A695" s="342" t="s">
        <v>1925</v>
      </c>
      <c r="B695" t="s">
        <v>9255</v>
      </c>
      <c r="C695">
        <v>36.299999999999997</v>
      </c>
      <c r="D695">
        <v>5.39</v>
      </c>
      <c r="E695" t="s">
        <v>2380</v>
      </c>
      <c r="F695" t="s">
        <v>2380</v>
      </c>
      <c r="G695" t="s">
        <v>2380</v>
      </c>
      <c r="H695" s="341">
        <v>0</v>
      </c>
      <c r="I695" t="s">
        <v>2381</v>
      </c>
      <c r="J695" t="s">
        <v>6087</v>
      </c>
      <c r="K695" t="s">
        <v>6075</v>
      </c>
      <c r="L695" s="340" t="s">
        <v>9254</v>
      </c>
      <c r="M695" s="339">
        <v>7652.26</v>
      </c>
      <c r="N695" t="s">
        <v>11</v>
      </c>
      <c r="O695" t="s">
        <v>12</v>
      </c>
      <c r="P695" t="s">
        <v>249</v>
      </c>
      <c r="Q695" s="338">
        <v>24</v>
      </c>
    </row>
    <row r="696" spans="1:17" ht="15.75" x14ac:dyDescent="0.25">
      <c r="A696" s="342" t="s">
        <v>1924</v>
      </c>
      <c r="B696" t="s">
        <v>9253</v>
      </c>
      <c r="C696">
        <v>33.155000000000001</v>
      </c>
      <c r="D696">
        <v>5.07</v>
      </c>
      <c r="E696" t="s">
        <v>2380</v>
      </c>
      <c r="F696" t="s">
        <v>2380</v>
      </c>
      <c r="G696" t="s">
        <v>2380</v>
      </c>
      <c r="H696" s="341">
        <v>0</v>
      </c>
      <c r="I696" t="s">
        <v>2380</v>
      </c>
      <c r="J696" t="s">
        <v>6087</v>
      </c>
      <c r="K696" t="s">
        <v>6075</v>
      </c>
      <c r="L696" s="340" t="s">
        <v>8625</v>
      </c>
      <c r="M696" s="339">
        <v>7650.8</v>
      </c>
      <c r="N696" t="s">
        <v>11</v>
      </c>
      <c r="O696" t="s">
        <v>11</v>
      </c>
      <c r="P696" t="s">
        <v>23</v>
      </c>
      <c r="Q696" s="338">
        <v>29</v>
      </c>
    </row>
    <row r="697" spans="1:17" ht="15.75" x14ac:dyDescent="0.25">
      <c r="A697" s="342" t="s">
        <v>1923</v>
      </c>
      <c r="B697" t="s">
        <v>9252</v>
      </c>
      <c r="C697">
        <v>42.85</v>
      </c>
      <c r="D697">
        <v>5.81</v>
      </c>
      <c r="E697" t="s">
        <v>2381</v>
      </c>
      <c r="F697" t="s">
        <v>2380</v>
      </c>
      <c r="G697" t="s">
        <v>2380</v>
      </c>
      <c r="H697" s="341">
        <v>0</v>
      </c>
      <c r="I697" t="s">
        <v>2380</v>
      </c>
      <c r="J697" t="s">
        <v>6087</v>
      </c>
      <c r="K697" t="s">
        <v>6077</v>
      </c>
      <c r="L697" s="340" t="s">
        <v>9251</v>
      </c>
      <c r="M697" s="339">
        <v>7650.77</v>
      </c>
      <c r="N697" t="s">
        <v>11</v>
      </c>
      <c r="O697" t="s">
        <v>11</v>
      </c>
      <c r="P697" t="s">
        <v>247</v>
      </c>
      <c r="Q697" s="338">
        <v>42</v>
      </c>
    </row>
    <row r="698" spans="1:17" ht="15.75" x14ac:dyDescent="0.25">
      <c r="A698" s="342" t="s">
        <v>1922</v>
      </c>
      <c r="B698" t="s">
        <v>6612</v>
      </c>
      <c r="C698">
        <v>32.340000000000003</v>
      </c>
      <c r="D698">
        <v>11.2</v>
      </c>
      <c r="E698" t="s">
        <v>2380</v>
      </c>
      <c r="F698" t="s">
        <v>2380</v>
      </c>
      <c r="G698" t="s">
        <v>2380</v>
      </c>
      <c r="H698" s="341">
        <v>0</v>
      </c>
      <c r="I698" t="s">
        <v>2380</v>
      </c>
      <c r="J698" t="s">
        <v>6087</v>
      </c>
      <c r="K698" t="s">
        <v>6079</v>
      </c>
      <c r="L698" s="340" t="s">
        <v>9250</v>
      </c>
      <c r="M698" s="339">
        <v>7642.05</v>
      </c>
      <c r="N698" t="s">
        <v>11</v>
      </c>
      <c r="O698" t="s">
        <v>11</v>
      </c>
      <c r="P698" t="s">
        <v>535</v>
      </c>
      <c r="Q698" s="338">
        <v>23</v>
      </c>
    </row>
    <row r="699" spans="1:17" ht="15.75" x14ac:dyDescent="0.25">
      <c r="A699" s="342" t="s">
        <v>1918</v>
      </c>
      <c r="B699" t="s">
        <v>7469</v>
      </c>
      <c r="C699">
        <v>41.2</v>
      </c>
      <c r="D699">
        <v>4.18</v>
      </c>
      <c r="E699" t="s">
        <v>2381</v>
      </c>
      <c r="F699" t="s">
        <v>2380</v>
      </c>
      <c r="G699" t="s">
        <v>2380</v>
      </c>
      <c r="H699" s="341">
        <v>0</v>
      </c>
      <c r="I699" t="s">
        <v>2380</v>
      </c>
      <c r="J699" t="s">
        <v>6087</v>
      </c>
      <c r="K699" t="s">
        <v>6075</v>
      </c>
      <c r="L699" s="340" t="s">
        <v>9243</v>
      </c>
      <c r="M699" s="339">
        <v>7639.42</v>
      </c>
      <c r="N699" t="s">
        <v>11</v>
      </c>
      <c r="O699" t="s">
        <v>11</v>
      </c>
      <c r="P699" t="s">
        <v>247</v>
      </c>
      <c r="Q699" s="338">
        <v>42</v>
      </c>
    </row>
    <row r="700" spans="1:17" ht="15.75" x14ac:dyDescent="0.25">
      <c r="A700" s="342" t="s">
        <v>1916</v>
      </c>
      <c r="B700" t="s">
        <v>9241</v>
      </c>
      <c r="C700">
        <v>40.119999999999997</v>
      </c>
      <c r="D700">
        <v>6.22</v>
      </c>
      <c r="E700" t="s">
        <v>2381</v>
      </c>
      <c r="F700" t="s">
        <v>2380</v>
      </c>
      <c r="G700" t="s">
        <v>2382</v>
      </c>
      <c r="H700" s="341">
        <v>1</v>
      </c>
      <c r="I700" t="s">
        <v>2380</v>
      </c>
      <c r="J700" t="s">
        <v>6087</v>
      </c>
      <c r="K700" t="s">
        <v>6077</v>
      </c>
      <c r="L700" s="340" t="s">
        <v>9240</v>
      </c>
      <c r="M700" s="339">
        <v>7633.72</v>
      </c>
      <c r="N700" t="s">
        <v>11</v>
      </c>
      <c r="O700" t="s">
        <v>16</v>
      </c>
      <c r="P700" t="s">
        <v>13</v>
      </c>
      <c r="Q700" s="338">
        <v>44</v>
      </c>
    </row>
    <row r="701" spans="1:17" ht="15.75" x14ac:dyDescent="0.25">
      <c r="A701" s="342" t="s">
        <v>1914</v>
      </c>
      <c r="B701" t="s">
        <v>9238</v>
      </c>
      <c r="C701">
        <v>35.200000000000003</v>
      </c>
      <c r="D701">
        <v>8.01</v>
      </c>
      <c r="E701" t="s">
        <v>2381</v>
      </c>
      <c r="F701" t="s">
        <v>2380</v>
      </c>
      <c r="G701" t="s">
        <v>2380</v>
      </c>
      <c r="H701" s="341">
        <v>1</v>
      </c>
      <c r="I701" t="s">
        <v>2381</v>
      </c>
      <c r="J701" t="s">
        <v>6087</v>
      </c>
      <c r="K701" t="s">
        <v>6079</v>
      </c>
      <c r="L701" s="340" t="s">
        <v>9237</v>
      </c>
      <c r="M701" s="339">
        <v>7624.63</v>
      </c>
      <c r="N701" t="s">
        <v>11</v>
      </c>
      <c r="O701" t="s">
        <v>16</v>
      </c>
      <c r="P701" t="s">
        <v>42</v>
      </c>
      <c r="Q701" s="338">
        <v>44</v>
      </c>
    </row>
    <row r="702" spans="1:17" ht="15.75" x14ac:dyDescent="0.25">
      <c r="A702" s="342" t="s">
        <v>1913</v>
      </c>
      <c r="B702" t="s">
        <v>9236</v>
      </c>
      <c r="C702">
        <v>36.69</v>
      </c>
      <c r="D702">
        <v>6.15</v>
      </c>
      <c r="E702" t="s">
        <v>2380</v>
      </c>
      <c r="F702" t="s">
        <v>2380</v>
      </c>
      <c r="G702" t="s">
        <v>2380</v>
      </c>
      <c r="H702" s="341">
        <v>0</v>
      </c>
      <c r="I702" t="s">
        <v>2380</v>
      </c>
      <c r="J702" t="s">
        <v>6087</v>
      </c>
      <c r="K702" t="s">
        <v>6077</v>
      </c>
      <c r="L702" s="340" t="s">
        <v>9235</v>
      </c>
      <c r="M702" s="339">
        <v>7623.52</v>
      </c>
      <c r="N702" t="s">
        <v>11</v>
      </c>
      <c r="O702" t="s">
        <v>16</v>
      </c>
      <c r="P702" t="s">
        <v>42</v>
      </c>
      <c r="Q702" s="338">
        <v>44</v>
      </c>
    </row>
    <row r="703" spans="1:17" ht="15.75" x14ac:dyDescent="0.25">
      <c r="A703" s="342" t="s">
        <v>1911</v>
      </c>
      <c r="B703" t="s">
        <v>6791</v>
      </c>
      <c r="C703">
        <v>30.21</v>
      </c>
      <c r="D703">
        <v>5.5</v>
      </c>
      <c r="E703" t="s">
        <v>2380</v>
      </c>
      <c r="F703" t="s">
        <v>2380</v>
      </c>
      <c r="G703" t="s">
        <v>2380</v>
      </c>
      <c r="H703" s="341">
        <v>1</v>
      </c>
      <c r="I703" t="s">
        <v>2380</v>
      </c>
      <c r="J703" t="s">
        <v>6087</v>
      </c>
      <c r="K703" t="s">
        <v>6075</v>
      </c>
      <c r="L703" s="340" t="s">
        <v>9232</v>
      </c>
      <c r="M703" s="339">
        <v>7609.6</v>
      </c>
      <c r="N703" t="s">
        <v>12</v>
      </c>
      <c r="O703" t="s">
        <v>11</v>
      </c>
      <c r="P703" t="s">
        <v>23</v>
      </c>
      <c r="Q703" s="338">
        <v>54</v>
      </c>
    </row>
    <row r="704" spans="1:17" ht="15.75" x14ac:dyDescent="0.25">
      <c r="A704" s="342" t="s">
        <v>1906</v>
      </c>
      <c r="B704" t="s">
        <v>6216</v>
      </c>
      <c r="C704">
        <v>39.43</v>
      </c>
      <c r="D704">
        <v>6.1</v>
      </c>
      <c r="E704" t="s">
        <v>2381</v>
      </c>
      <c r="F704" t="s">
        <v>2380</v>
      </c>
      <c r="G704" t="s">
        <v>2382</v>
      </c>
      <c r="H704" s="341">
        <v>1</v>
      </c>
      <c r="I704" t="s">
        <v>2380</v>
      </c>
      <c r="J704" t="s">
        <v>6087</v>
      </c>
      <c r="K704" t="s">
        <v>6077</v>
      </c>
      <c r="L704" s="340" t="s">
        <v>9216</v>
      </c>
      <c r="M704" s="339">
        <v>7538.52</v>
      </c>
      <c r="N704" t="s">
        <v>11</v>
      </c>
      <c r="O704" t="s">
        <v>11</v>
      </c>
      <c r="P704" t="s">
        <v>23</v>
      </c>
      <c r="Q704" s="338">
        <v>34</v>
      </c>
    </row>
    <row r="705" spans="1:17" ht="15.75" x14ac:dyDescent="0.25">
      <c r="A705" s="342" t="s">
        <v>1904</v>
      </c>
      <c r="B705" t="s">
        <v>9225</v>
      </c>
      <c r="C705">
        <v>39.01</v>
      </c>
      <c r="D705">
        <v>5.37</v>
      </c>
      <c r="E705" t="s">
        <v>2381</v>
      </c>
      <c r="F705" t="s">
        <v>2380</v>
      </c>
      <c r="G705" t="s">
        <v>2380</v>
      </c>
      <c r="H705" s="341">
        <v>0</v>
      </c>
      <c r="I705" t="s">
        <v>2380</v>
      </c>
      <c r="J705" t="s">
        <v>6087</v>
      </c>
      <c r="K705" t="s">
        <v>6075</v>
      </c>
      <c r="L705" s="340" t="s">
        <v>9224</v>
      </c>
      <c r="M705" s="339">
        <v>7531.7</v>
      </c>
      <c r="N705" t="s">
        <v>11</v>
      </c>
      <c r="O705" t="s">
        <v>16</v>
      </c>
      <c r="P705" t="s">
        <v>13</v>
      </c>
      <c r="Q705" s="338">
        <v>44</v>
      </c>
    </row>
    <row r="706" spans="1:17" ht="15.75" x14ac:dyDescent="0.25">
      <c r="A706" s="342" t="s">
        <v>1903</v>
      </c>
      <c r="B706" t="s">
        <v>9223</v>
      </c>
      <c r="C706">
        <v>53.62</v>
      </c>
      <c r="D706">
        <v>5.21</v>
      </c>
      <c r="E706" t="s">
        <v>2380</v>
      </c>
      <c r="F706" t="s">
        <v>2380</v>
      </c>
      <c r="G706" t="s">
        <v>2380</v>
      </c>
      <c r="H706" s="341">
        <v>0</v>
      </c>
      <c r="I706" t="s">
        <v>2381</v>
      </c>
      <c r="J706" t="s">
        <v>6087</v>
      </c>
      <c r="K706" t="s">
        <v>6075</v>
      </c>
      <c r="L706" s="340" t="s">
        <v>9222</v>
      </c>
      <c r="M706" s="339">
        <v>7526.71</v>
      </c>
      <c r="N706" t="s">
        <v>12</v>
      </c>
      <c r="O706" t="s">
        <v>16</v>
      </c>
      <c r="P706" t="s">
        <v>23</v>
      </c>
      <c r="Q706" s="338">
        <v>46</v>
      </c>
    </row>
    <row r="707" spans="1:17" ht="15.75" x14ac:dyDescent="0.25">
      <c r="A707" s="342" t="s">
        <v>1901</v>
      </c>
      <c r="B707" t="s">
        <v>9110</v>
      </c>
      <c r="C707">
        <v>42.3</v>
      </c>
      <c r="D707">
        <v>6.06</v>
      </c>
      <c r="E707" t="s">
        <v>2381</v>
      </c>
      <c r="F707" t="s">
        <v>2380</v>
      </c>
      <c r="G707" t="s">
        <v>2380</v>
      </c>
      <c r="H707" s="341">
        <v>0</v>
      </c>
      <c r="I707" t="s">
        <v>2380</v>
      </c>
      <c r="J707" t="s">
        <v>6087</v>
      </c>
      <c r="K707" t="s">
        <v>6077</v>
      </c>
      <c r="L707" s="340" t="s">
        <v>9219</v>
      </c>
      <c r="M707" s="339">
        <v>7512.27</v>
      </c>
      <c r="N707" t="s">
        <v>12</v>
      </c>
      <c r="O707" t="s">
        <v>11</v>
      </c>
      <c r="P707" t="s">
        <v>42</v>
      </c>
      <c r="Q707" s="338">
        <v>39</v>
      </c>
    </row>
    <row r="708" spans="1:17" ht="15.75" x14ac:dyDescent="0.25">
      <c r="A708" s="342" t="s">
        <v>1900</v>
      </c>
      <c r="B708" t="s">
        <v>7425</v>
      </c>
      <c r="C708">
        <v>39.805</v>
      </c>
      <c r="D708">
        <v>5.91</v>
      </c>
      <c r="E708" t="s">
        <v>2380</v>
      </c>
      <c r="F708" t="s">
        <v>2380</v>
      </c>
      <c r="G708" t="s">
        <v>2380</v>
      </c>
      <c r="H708" s="341">
        <v>0</v>
      </c>
      <c r="I708" t="s">
        <v>2380</v>
      </c>
      <c r="J708" t="s">
        <v>6087</v>
      </c>
      <c r="K708" t="s">
        <v>6077</v>
      </c>
      <c r="L708" s="340" t="s">
        <v>9218</v>
      </c>
      <c r="M708" s="339">
        <v>7504.3</v>
      </c>
      <c r="N708" t="s">
        <v>11</v>
      </c>
      <c r="O708" t="s">
        <v>16</v>
      </c>
      <c r="P708" t="s">
        <v>23</v>
      </c>
      <c r="Q708" s="338">
        <v>25</v>
      </c>
    </row>
    <row r="709" spans="1:17" ht="15.75" x14ac:dyDescent="0.25">
      <c r="A709" s="342" t="s">
        <v>1899</v>
      </c>
      <c r="B709" t="s">
        <v>9217</v>
      </c>
      <c r="C709">
        <v>33.700000000000003</v>
      </c>
      <c r="D709">
        <v>5.87</v>
      </c>
      <c r="E709" t="s">
        <v>2380</v>
      </c>
      <c r="F709" t="s">
        <v>2380</v>
      </c>
      <c r="G709" t="s">
        <v>2380</v>
      </c>
      <c r="H709" s="341">
        <v>0</v>
      </c>
      <c r="I709" t="s">
        <v>2380</v>
      </c>
      <c r="J709" t="s">
        <v>6087</v>
      </c>
      <c r="K709" t="s">
        <v>6077</v>
      </c>
      <c r="L709" s="340" t="s">
        <v>9216</v>
      </c>
      <c r="M709" s="339">
        <v>7494.63</v>
      </c>
      <c r="N709" t="s">
        <v>11</v>
      </c>
      <c r="O709" t="s">
        <v>12</v>
      </c>
      <c r="P709" t="s">
        <v>200</v>
      </c>
      <c r="Q709" s="338">
        <v>34</v>
      </c>
    </row>
    <row r="710" spans="1:17" ht="15.75" x14ac:dyDescent="0.25">
      <c r="A710" s="342" t="s">
        <v>1898</v>
      </c>
      <c r="B710" t="s">
        <v>6220</v>
      </c>
      <c r="C710">
        <v>36.195</v>
      </c>
      <c r="D710">
        <v>6.22</v>
      </c>
      <c r="E710" t="s">
        <v>2380</v>
      </c>
      <c r="F710" t="s">
        <v>2380</v>
      </c>
      <c r="G710" t="s">
        <v>2380</v>
      </c>
      <c r="H710" s="341">
        <v>0</v>
      </c>
      <c r="I710" t="s">
        <v>2380</v>
      </c>
      <c r="J710" t="s">
        <v>6087</v>
      </c>
      <c r="K710" t="s">
        <v>6077</v>
      </c>
      <c r="L710" s="340" t="s">
        <v>9215</v>
      </c>
      <c r="M710" s="339">
        <v>7487.38</v>
      </c>
      <c r="N710" t="s">
        <v>11</v>
      </c>
      <c r="O710" t="s">
        <v>12</v>
      </c>
      <c r="P710" t="s">
        <v>23</v>
      </c>
      <c r="Q710" s="338">
        <v>26</v>
      </c>
    </row>
    <row r="711" spans="1:17" ht="15.75" x14ac:dyDescent="0.25">
      <c r="A711" s="342" t="s">
        <v>1897</v>
      </c>
      <c r="B711" t="s">
        <v>9214</v>
      </c>
      <c r="C711">
        <v>32.6</v>
      </c>
      <c r="D711">
        <v>5.73</v>
      </c>
      <c r="E711" t="s">
        <v>2380</v>
      </c>
      <c r="F711" t="s">
        <v>2380</v>
      </c>
      <c r="G711" t="s">
        <v>2382</v>
      </c>
      <c r="H711" s="341">
        <v>1</v>
      </c>
      <c r="I711" t="s">
        <v>2380</v>
      </c>
      <c r="J711" t="s">
        <v>6087</v>
      </c>
      <c r="K711" t="s">
        <v>6077</v>
      </c>
      <c r="L711" s="340" t="s">
        <v>6711</v>
      </c>
      <c r="M711" s="339">
        <v>38652.089999999997</v>
      </c>
      <c r="N711" t="s">
        <v>11</v>
      </c>
      <c r="O711" t="s">
        <v>11</v>
      </c>
      <c r="P711" t="s">
        <v>42</v>
      </c>
      <c r="Q711" s="338">
        <v>32</v>
      </c>
    </row>
    <row r="712" spans="1:17" ht="15.75" x14ac:dyDescent="0.25">
      <c r="A712" s="342" t="s">
        <v>1895</v>
      </c>
      <c r="B712" t="s">
        <v>9213</v>
      </c>
      <c r="C712">
        <v>30.2</v>
      </c>
      <c r="D712">
        <v>5.7</v>
      </c>
      <c r="E712" t="s">
        <v>2380</v>
      </c>
      <c r="F712" t="s">
        <v>2380</v>
      </c>
      <c r="G712" t="s">
        <v>2380</v>
      </c>
      <c r="H712" s="341">
        <v>0</v>
      </c>
      <c r="I712" t="s">
        <v>2380</v>
      </c>
      <c r="J712" t="s">
        <v>6087</v>
      </c>
      <c r="K712" t="s">
        <v>6077</v>
      </c>
      <c r="L712" s="340" t="s">
        <v>9212</v>
      </c>
      <c r="M712" s="339">
        <v>7463.51</v>
      </c>
      <c r="N712" t="s">
        <v>12</v>
      </c>
      <c r="O712" t="s">
        <v>12</v>
      </c>
      <c r="P712" t="s">
        <v>13</v>
      </c>
      <c r="Q712" s="338">
        <v>55</v>
      </c>
    </row>
    <row r="713" spans="1:17" ht="15.75" x14ac:dyDescent="0.25">
      <c r="A713" s="342" t="s">
        <v>1892</v>
      </c>
      <c r="B713" t="s">
        <v>9208</v>
      </c>
      <c r="C713">
        <v>34.1</v>
      </c>
      <c r="D713">
        <v>6.29</v>
      </c>
      <c r="E713" t="s">
        <v>2381</v>
      </c>
      <c r="F713" t="s">
        <v>2380</v>
      </c>
      <c r="G713" t="s">
        <v>2382</v>
      </c>
      <c r="H713" s="341">
        <v>1</v>
      </c>
      <c r="I713" t="s">
        <v>2380</v>
      </c>
      <c r="J713" t="s">
        <v>6087</v>
      </c>
      <c r="K713" t="s">
        <v>6077</v>
      </c>
      <c r="L713" s="340" t="s">
        <v>6974</v>
      </c>
      <c r="M713" s="339">
        <v>7445.92</v>
      </c>
      <c r="N713" t="s">
        <v>12</v>
      </c>
      <c r="O713" t="s">
        <v>16</v>
      </c>
      <c r="P713" t="s">
        <v>42</v>
      </c>
      <c r="Q713" s="338">
        <v>45</v>
      </c>
    </row>
    <row r="714" spans="1:17" ht="15.75" x14ac:dyDescent="0.25">
      <c r="A714" s="342" t="s">
        <v>1891</v>
      </c>
      <c r="B714" t="s">
        <v>9207</v>
      </c>
      <c r="C714">
        <v>36.67</v>
      </c>
      <c r="D714">
        <v>6.27</v>
      </c>
      <c r="E714" t="s">
        <v>2380</v>
      </c>
      <c r="F714" t="s">
        <v>2380</v>
      </c>
      <c r="G714" t="s">
        <v>2380</v>
      </c>
      <c r="H714" s="341">
        <v>0</v>
      </c>
      <c r="I714" t="s">
        <v>2381</v>
      </c>
      <c r="J714" t="s">
        <v>6087</v>
      </c>
      <c r="K714" t="s">
        <v>6077</v>
      </c>
      <c r="L714" s="340" t="s">
        <v>9206</v>
      </c>
      <c r="M714" s="339">
        <v>7443.64</v>
      </c>
      <c r="N714" t="s">
        <v>11</v>
      </c>
      <c r="O714" t="s">
        <v>12</v>
      </c>
      <c r="P714" t="s">
        <v>23</v>
      </c>
      <c r="Q714" s="338">
        <v>42</v>
      </c>
    </row>
    <row r="715" spans="1:17" ht="15.75" x14ac:dyDescent="0.25">
      <c r="A715" s="342" t="s">
        <v>1889</v>
      </c>
      <c r="B715" t="s">
        <v>9204</v>
      </c>
      <c r="C715">
        <v>35.020000000000003</v>
      </c>
      <c r="D715">
        <v>4.78</v>
      </c>
      <c r="E715" t="s">
        <v>2380</v>
      </c>
      <c r="F715" t="s">
        <v>2380</v>
      </c>
      <c r="G715" t="s">
        <v>2382</v>
      </c>
      <c r="H715" s="341">
        <v>1</v>
      </c>
      <c r="I715" t="s">
        <v>2380</v>
      </c>
      <c r="J715" t="s">
        <v>6087</v>
      </c>
      <c r="K715" t="s">
        <v>6075</v>
      </c>
      <c r="L715" s="340" t="s">
        <v>6992</v>
      </c>
      <c r="M715" s="339">
        <v>7441.05</v>
      </c>
      <c r="N715" t="s">
        <v>12</v>
      </c>
      <c r="O715" t="s">
        <v>11</v>
      </c>
      <c r="P715" t="s">
        <v>42</v>
      </c>
      <c r="Q715" s="338">
        <v>45</v>
      </c>
    </row>
    <row r="716" spans="1:17" ht="15.75" x14ac:dyDescent="0.25">
      <c r="A716" s="342" t="s">
        <v>1888</v>
      </c>
      <c r="B716" t="s">
        <v>9203</v>
      </c>
      <c r="C716">
        <v>37.1</v>
      </c>
      <c r="D716">
        <v>8.8699999999999992</v>
      </c>
      <c r="E716" t="s">
        <v>2381</v>
      </c>
      <c r="F716" t="s">
        <v>2380</v>
      </c>
      <c r="G716" t="s">
        <v>2380</v>
      </c>
      <c r="H716" s="341">
        <v>0</v>
      </c>
      <c r="I716" t="s">
        <v>2380</v>
      </c>
      <c r="J716" t="s">
        <v>6087</v>
      </c>
      <c r="K716" t="s">
        <v>6079</v>
      </c>
      <c r="L716" s="340" t="s">
        <v>9202</v>
      </c>
      <c r="M716" s="339">
        <v>7421.19</v>
      </c>
      <c r="N716" t="s">
        <v>11</v>
      </c>
      <c r="O716" t="s">
        <v>12</v>
      </c>
      <c r="P716" t="s">
        <v>23</v>
      </c>
      <c r="Q716" s="338">
        <v>44</v>
      </c>
    </row>
    <row r="717" spans="1:17" ht="15.75" x14ac:dyDescent="0.25">
      <c r="A717" s="342" t="s">
        <v>1886</v>
      </c>
      <c r="B717" t="s">
        <v>6179</v>
      </c>
      <c r="C717">
        <v>31.635000000000002</v>
      </c>
      <c r="D717">
        <v>9.1300000000000008</v>
      </c>
      <c r="E717" t="s">
        <v>2381</v>
      </c>
      <c r="F717" t="s">
        <v>2380</v>
      </c>
      <c r="G717" t="s">
        <v>2380</v>
      </c>
      <c r="H717" s="341">
        <v>0</v>
      </c>
      <c r="I717" t="s">
        <v>2380</v>
      </c>
      <c r="J717" t="s">
        <v>6087</v>
      </c>
      <c r="K717" t="s">
        <v>6079</v>
      </c>
      <c r="L717" s="340" t="s">
        <v>9199</v>
      </c>
      <c r="M717" s="339">
        <v>7418.52</v>
      </c>
      <c r="N717" t="s">
        <v>11</v>
      </c>
      <c r="O717" t="s">
        <v>11</v>
      </c>
      <c r="P717" t="s">
        <v>42</v>
      </c>
      <c r="Q717" s="338">
        <v>39</v>
      </c>
    </row>
    <row r="718" spans="1:17" ht="15.75" x14ac:dyDescent="0.25">
      <c r="A718" s="342" t="s">
        <v>1884</v>
      </c>
      <c r="B718" t="s">
        <v>9198</v>
      </c>
      <c r="C718">
        <v>35.29</v>
      </c>
      <c r="D718">
        <v>5.9</v>
      </c>
      <c r="E718" t="s">
        <v>2380</v>
      </c>
      <c r="F718" t="s">
        <v>2380</v>
      </c>
      <c r="G718" t="s">
        <v>2382</v>
      </c>
      <c r="H718" s="341">
        <v>1</v>
      </c>
      <c r="I718" t="s">
        <v>2380</v>
      </c>
      <c r="J718" t="s">
        <v>6087</v>
      </c>
      <c r="K718" t="s">
        <v>6077</v>
      </c>
      <c r="L718" s="340" t="s">
        <v>6956</v>
      </c>
      <c r="M718" s="339">
        <v>7403.98</v>
      </c>
      <c r="N718" t="s">
        <v>12</v>
      </c>
      <c r="O718" t="s">
        <v>11</v>
      </c>
      <c r="P718" t="s">
        <v>13</v>
      </c>
      <c r="Q718" s="338">
        <v>57</v>
      </c>
    </row>
    <row r="719" spans="1:17" ht="15.75" x14ac:dyDescent="0.25">
      <c r="A719" s="342" t="s">
        <v>1883</v>
      </c>
      <c r="B719" t="s">
        <v>7416</v>
      </c>
      <c r="C719">
        <v>35.299999999999997</v>
      </c>
      <c r="D719">
        <v>4.45</v>
      </c>
      <c r="E719" t="s">
        <v>2380</v>
      </c>
      <c r="F719" t="s">
        <v>2380</v>
      </c>
      <c r="G719" t="s">
        <v>2380</v>
      </c>
      <c r="H719" s="341">
        <v>0</v>
      </c>
      <c r="I719" t="s">
        <v>2380</v>
      </c>
      <c r="J719" t="s">
        <v>6087</v>
      </c>
      <c r="K719" t="s">
        <v>6075</v>
      </c>
      <c r="L719" s="340" t="s">
        <v>9197</v>
      </c>
      <c r="M719" s="339">
        <v>7388.85</v>
      </c>
      <c r="N719" t="s">
        <v>11</v>
      </c>
      <c r="O719" t="s">
        <v>11</v>
      </c>
      <c r="P719" t="s">
        <v>535</v>
      </c>
      <c r="Q719" s="338">
        <v>29</v>
      </c>
    </row>
    <row r="720" spans="1:17" ht="15.75" x14ac:dyDescent="0.25">
      <c r="A720" s="342" t="s">
        <v>1882</v>
      </c>
      <c r="B720" t="s">
        <v>9196</v>
      </c>
      <c r="C720">
        <v>35.64</v>
      </c>
      <c r="D720">
        <v>6.17</v>
      </c>
      <c r="E720" t="s">
        <v>2380</v>
      </c>
      <c r="F720" t="s">
        <v>2380</v>
      </c>
      <c r="G720" t="s">
        <v>2382</v>
      </c>
      <c r="H720" s="341">
        <v>1</v>
      </c>
      <c r="I720" t="s">
        <v>2380</v>
      </c>
      <c r="J720" t="s">
        <v>6087</v>
      </c>
      <c r="K720" t="s">
        <v>6077</v>
      </c>
      <c r="L720" s="340" t="s">
        <v>8936</v>
      </c>
      <c r="M720" s="339">
        <v>7371.77</v>
      </c>
      <c r="N720" t="s">
        <v>11</v>
      </c>
      <c r="O720" t="s">
        <v>16</v>
      </c>
      <c r="P720" t="s">
        <v>42</v>
      </c>
      <c r="Q720" s="338">
        <v>41</v>
      </c>
    </row>
    <row r="721" spans="1:17" ht="15.75" x14ac:dyDescent="0.25">
      <c r="A721" s="342" t="s">
        <v>1881</v>
      </c>
      <c r="B721" t="s">
        <v>6347</v>
      </c>
      <c r="C721">
        <v>33.1</v>
      </c>
      <c r="D721">
        <v>4.93</v>
      </c>
      <c r="E721" t="s">
        <v>2380</v>
      </c>
      <c r="F721" t="s">
        <v>2380</v>
      </c>
      <c r="G721" t="s">
        <v>2380</v>
      </c>
      <c r="H721" s="341">
        <v>0</v>
      </c>
      <c r="I721" t="s">
        <v>2380</v>
      </c>
      <c r="J721" t="s">
        <v>6087</v>
      </c>
      <c r="K721" t="s">
        <v>6075</v>
      </c>
      <c r="L721" s="340" t="s">
        <v>9195</v>
      </c>
      <c r="M721" s="339">
        <v>7362.31</v>
      </c>
      <c r="N721" t="s">
        <v>12</v>
      </c>
      <c r="O721" t="s">
        <v>12</v>
      </c>
      <c r="P721" t="s">
        <v>13</v>
      </c>
      <c r="Q721" s="338">
        <v>57</v>
      </c>
    </row>
    <row r="722" spans="1:17" ht="15.75" x14ac:dyDescent="0.25">
      <c r="A722" s="342" t="s">
        <v>1880</v>
      </c>
      <c r="B722" t="s">
        <v>9194</v>
      </c>
      <c r="C722">
        <v>33.4</v>
      </c>
      <c r="D722">
        <v>10.73</v>
      </c>
      <c r="E722" t="s">
        <v>2381</v>
      </c>
      <c r="F722" t="s">
        <v>2380</v>
      </c>
      <c r="G722" t="s">
        <v>2380</v>
      </c>
      <c r="H722" s="341">
        <v>1</v>
      </c>
      <c r="I722" t="s">
        <v>2381</v>
      </c>
      <c r="J722" t="s">
        <v>6087</v>
      </c>
      <c r="K722" t="s">
        <v>6079</v>
      </c>
      <c r="L722" s="340" t="s">
        <v>9193</v>
      </c>
      <c r="M722" s="339">
        <v>7358.18</v>
      </c>
      <c r="N722" t="s">
        <v>11</v>
      </c>
      <c r="O722" t="s">
        <v>12</v>
      </c>
      <c r="P722" t="s">
        <v>247</v>
      </c>
      <c r="Q722" s="338">
        <v>41</v>
      </c>
    </row>
    <row r="723" spans="1:17" ht="15.75" x14ac:dyDescent="0.25">
      <c r="A723" s="342" t="s">
        <v>1869</v>
      </c>
      <c r="B723" t="s">
        <v>9180</v>
      </c>
      <c r="C723">
        <v>42.71</v>
      </c>
      <c r="D723">
        <v>10.52</v>
      </c>
      <c r="E723" t="s">
        <v>2380</v>
      </c>
      <c r="F723" t="s">
        <v>2380</v>
      </c>
      <c r="G723" t="s">
        <v>2380</v>
      </c>
      <c r="H723" s="341">
        <v>0</v>
      </c>
      <c r="I723" t="s">
        <v>2381</v>
      </c>
      <c r="J723" t="s">
        <v>6087</v>
      </c>
      <c r="K723" t="s">
        <v>6079</v>
      </c>
      <c r="L723" s="340" t="s">
        <v>9179</v>
      </c>
      <c r="M723" s="339">
        <v>7323.73</v>
      </c>
      <c r="N723" t="s">
        <v>11</v>
      </c>
      <c r="O723" t="s">
        <v>11</v>
      </c>
      <c r="P723" t="s">
        <v>247</v>
      </c>
      <c r="Q723" s="338">
        <v>18</v>
      </c>
    </row>
    <row r="724" spans="1:17" ht="15.75" x14ac:dyDescent="0.25">
      <c r="A724" s="342" t="s">
        <v>1866</v>
      </c>
      <c r="B724" t="s">
        <v>6525</v>
      </c>
      <c r="C724">
        <v>37.049999999999997</v>
      </c>
      <c r="D724">
        <v>9.9600000000000009</v>
      </c>
      <c r="E724" t="s">
        <v>2381</v>
      </c>
      <c r="F724" t="s">
        <v>2380</v>
      </c>
      <c r="G724" t="s">
        <v>2380</v>
      </c>
      <c r="H724" s="341">
        <v>0</v>
      </c>
      <c r="I724" t="s">
        <v>2380</v>
      </c>
      <c r="J724" t="s">
        <v>6087</v>
      </c>
      <c r="K724" t="s">
        <v>6079</v>
      </c>
      <c r="L724" s="340" t="s">
        <v>9174</v>
      </c>
      <c r="M724" s="339">
        <v>7318.21</v>
      </c>
      <c r="N724" t="s">
        <v>12</v>
      </c>
      <c r="O724" t="s">
        <v>16</v>
      </c>
      <c r="P724" t="s">
        <v>13</v>
      </c>
      <c r="Q724" s="338">
        <v>57</v>
      </c>
    </row>
    <row r="725" spans="1:17" ht="15.75" x14ac:dyDescent="0.25">
      <c r="A725" s="342" t="s">
        <v>1864</v>
      </c>
      <c r="B725" t="s">
        <v>9172</v>
      </c>
      <c r="C725">
        <v>34.200000000000003</v>
      </c>
      <c r="D725">
        <v>6.69</v>
      </c>
      <c r="E725" t="s">
        <v>2381</v>
      </c>
      <c r="F725" t="s">
        <v>2380</v>
      </c>
      <c r="G725" t="s">
        <v>2380</v>
      </c>
      <c r="H725" s="341">
        <v>0</v>
      </c>
      <c r="I725" t="s">
        <v>2380</v>
      </c>
      <c r="J725" t="s">
        <v>6087</v>
      </c>
      <c r="K725" t="s">
        <v>6079</v>
      </c>
      <c r="L725" s="340" t="s">
        <v>9171</v>
      </c>
      <c r="M725" s="339">
        <v>7302.46</v>
      </c>
      <c r="N725" t="s">
        <v>12</v>
      </c>
      <c r="O725" t="s">
        <v>16</v>
      </c>
      <c r="P725" t="s">
        <v>23</v>
      </c>
      <c r="Q725" s="338">
        <v>56</v>
      </c>
    </row>
    <row r="726" spans="1:17" ht="15.75" x14ac:dyDescent="0.25">
      <c r="A726" s="342" t="s">
        <v>1863</v>
      </c>
      <c r="B726" t="s">
        <v>9138</v>
      </c>
      <c r="C726">
        <v>30.59</v>
      </c>
      <c r="D726">
        <v>9.5500000000000007</v>
      </c>
      <c r="E726" t="s">
        <v>2381</v>
      </c>
      <c r="F726" t="s">
        <v>2380</v>
      </c>
      <c r="G726" t="s">
        <v>2380</v>
      </c>
      <c r="H726" s="341">
        <v>0</v>
      </c>
      <c r="I726" t="s">
        <v>2380</v>
      </c>
      <c r="J726" t="s">
        <v>6087</v>
      </c>
      <c r="K726" t="s">
        <v>6079</v>
      </c>
      <c r="L726" s="340" t="s">
        <v>9170</v>
      </c>
      <c r="M726" s="339">
        <v>38405.26</v>
      </c>
      <c r="N726" t="s">
        <v>11</v>
      </c>
      <c r="O726" t="s">
        <v>16</v>
      </c>
      <c r="P726" t="s">
        <v>42</v>
      </c>
      <c r="Q726" s="338">
        <v>51</v>
      </c>
    </row>
    <row r="727" spans="1:17" ht="15.75" x14ac:dyDescent="0.25">
      <c r="A727" s="342" t="s">
        <v>1858</v>
      </c>
      <c r="B727" t="s">
        <v>9164</v>
      </c>
      <c r="C727">
        <v>41.52</v>
      </c>
      <c r="D727">
        <v>11.82</v>
      </c>
      <c r="E727" t="s">
        <v>2381</v>
      </c>
      <c r="F727" t="s">
        <v>2380</v>
      </c>
      <c r="G727" t="s">
        <v>2380</v>
      </c>
      <c r="H727" s="341">
        <v>2</v>
      </c>
      <c r="I727" t="s">
        <v>2381</v>
      </c>
      <c r="J727" t="s">
        <v>6087</v>
      </c>
      <c r="K727" t="s">
        <v>6079</v>
      </c>
      <c r="L727" s="340" t="s">
        <v>9163</v>
      </c>
      <c r="M727" s="339">
        <v>7261.74</v>
      </c>
      <c r="N727" t="s">
        <v>12</v>
      </c>
      <c r="O727" t="s">
        <v>12</v>
      </c>
      <c r="P727" t="s">
        <v>23</v>
      </c>
      <c r="Q727" s="338">
        <v>41</v>
      </c>
    </row>
    <row r="728" spans="1:17" ht="15.75" x14ac:dyDescent="0.25">
      <c r="A728" s="342" t="s">
        <v>1856</v>
      </c>
      <c r="B728" t="s">
        <v>9160</v>
      </c>
      <c r="C728">
        <v>31.92</v>
      </c>
      <c r="D728">
        <v>4.8099999999999996</v>
      </c>
      <c r="E728" t="s">
        <v>2381</v>
      </c>
      <c r="F728" t="s">
        <v>2380</v>
      </c>
      <c r="G728" t="s">
        <v>2382</v>
      </c>
      <c r="H728" s="341">
        <v>1</v>
      </c>
      <c r="I728" t="s">
        <v>2380</v>
      </c>
      <c r="J728" t="s">
        <v>6087</v>
      </c>
      <c r="K728" t="s">
        <v>6075</v>
      </c>
      <c r="L728" s="340" t="s">
        <v>6923</v>
      </c>
      <c r="M728" s="339">
        <v>7248.71</v>
      </c>
      <c r="N728" t="s">
        <v>11</v>
      </c>
      <c r="O728" t="s">
        <v>16</v>
      </c>
      <c r="P728" t="s">
        <v>13</v>
      </c>
      <c r="Q728" s="338">
        <v>40</v>
      </c>
    </row>
    <row r="729" spans="1:17" ht="15.75" x14ac:dyDescent="0.25">
      <c r="A729" s="342" t="s">
        <v>1854</v>
      </c>
      <c r="B729" t="s">
        <v>6888</v>
      </c>
      <c r="C729">
        <v>35.299999999999997</v>
      </c>
      <c r="D729">
        <v>4.3899999999999997</v>
      </c>
      <c r="E729" t="s">
        <v>2380</v>
      </c>
      <c r="F729" t="s">
        <v>2380</v>
      </c>
      <c r="G729" t="s">
        <v>2380</v>
      </c>
      <c r="H729" s="341">
        <v>0</v>
      </c>
      <c r="I729" t="s">
        <v>2380</v>
      </c>
      <c r="J729" t="s">
        <v>6087</v>
      </c>
      <c r="K729" t="s">
        <v>6075</v>
      </c>
      <c r="L729" s="340" t="s">
        <v>8482</v>
      </c>
      <c r="M729" s="339">
        <v>7228.22</v>
      </c>
      <c r="N729" t="s">
        <v>11</v>
      </c>
      <c r="O729" t="s">
        <v>16</v>
      </c>
      <c r="P729" t="s">
        <v>247</v>
      </c>
      <c r="Q729" s="338">
        <v>36</v>
      </c>
    </row>
    <row r="730" spans="1:17" ht="15.75" x14ac:dyDescent="0.25">
      <c r="A730" s="342" t="s">
        <v>1850</v>
      </c>
      <c r="B730" t="s">
        <v>6320</v>
      </c>
      <c r="C730">
        <v>37.18</v>
      </c>
      <c r="D730">
        <v>4.8899999999999997</v>
      </c>
      <c r="E730" t="s">
        <v>2380</v>
      </c>
      <c r="F730" t="s">
        <v>2380</v>
      </c>
      <c r="G730" t="s">
        <v>2380</v>
      </c>
      <c r="H730" s="341">
        <v>0</v>
      </c>
      <c r="I730" t="s">
        <v>2380</v>
      </c>
      <c r="J730" t="s">
        <v>6087</v>
      </c>
      <c r="K730" t="s">
        <v>6075</v>
      </c>
      <c r="L730" s="340" t="s">
        <v>9155</v>
      </c>
      <c r="M730" s="339">
        <v>7209.49</v>
      </c>
      <c r="N730" t="s">
        <v>11</v>
      </c>
      <c r="O730" t="s">
        <v>12</v>
      </c>
      <c r="P730" t="s">
        <v>23</v>
      </c>
      <c r="Q730" s="338">
        <v>39</v>
      </c>
    </row>
    <row r="731" spans="1:17" ht="15.75" x14ac:dyDescent="0.25">
      <c r="A731" s="342" t="s">
        <v>1849</v>
      </c>
      <c r="B731" t="s">
        <v>6509</v>
      </c>
      <c r="C731">
        <v>35.97</v>
      </c>
      <c r="D731">
        <v>4.5999999999999996</v>
      </c>
      <c r="E731" t="s">
        <v>2380</v>
      </c>
      <c r="F731" t="s">
        <v>2380</v>
      </c>
      <c r="G731" t="s">
        <v>2380</v>
      </c>
      <c r="H731" s="341">
        <v>0</v>
      </c>
      <c r="I731" t="s">
        <v>2380</v>
      </c>
      <c r="J731" t="s">
        <v>6087</v>
      </c>
      <c r="K731" t="s">
        <v>6075</v>
      </c>
      <c r="L731" s="340" t="s">
        <v>8883</v>
      </c>
      <c r="M731" s="339">
        <v>7201.7</v>
      </c>
      <c r="N731" t="s">
        <v>11</v>
      </c>
      <c r="O731" t="s">
        <v>12</v>
      </c>
      <c r="P731" t="s">
        <v>23</v>
      </c>
      <c r="Q731" s="338">
        <v>39</v>
      </c>
    </row>
    <row r="732" spans="1:17" ht="15.75" x14ac:dyDescent="0.25">
      <c r="A732" s="342" t="s">
        <v>1848</v>
      </c>
      <c r="B732" t="s">
        <v>9154</v>
      </c>
      <c r="C732">
        <v>35.799999999999997</v>
      </c>
      <c r="D732">
        <v>4.42</v>
      </c>
      <c r="E732" t="s">
        <v>2380</v>
      </c>
      <c r="F732" t="s">
        <v>2380</v>
      </c>
      <c r="G732" t="s">
        <v>2380</v>
      </c>
      <c r="H732" s="341">
        <v>0</v>
      </c>
      <c r="I732" t="s">
        <v>2380</v>
      </c>
      <c r="J732" t="s">
        <v>6087</v>
      </c>
      <c r="K732" t="s">
        <v>6075</v>
      </c>
      <c r="L732" s="340" t="s">
        <v>9153</v>
      </c>
      <c r="M732" s="339">
        <v>7196.87</v>
      </c>
      <c r="N732" t="s">
        <v>12</v>
      </c>
      <c r="O732" t="s">
        <v>11</v>
      </c>
      <c r="P732" t="s">
        <v>42</v>
      </c>
      <c r="Q732" s="338">
        <v>40</v>
      </c>
    </row>
    <row r="733" spans="1:17" ht="15.75" x14ac:dyDescent="0.25">
      <c r="A733" s="342" t="s">
        <v>1847</v>
      </c>
      <c r="B733" t="s">
        <v>9152</v>
      </c>
      <c r="C733">
        <v>39.4</v>
      </c>
      <c r="D733">
        <v>6.76</v>
      </c>
      <c r="E733" t="s">
        <v>2380</v>
      </c>
      <c r="F733" t="s">
        <v>2380</v>
      </c>
      <c r="G733" t="s">
        <v>2380</v>
      </c>
      <c r="H733" s="341">
        <v>0</v>
      </c>
      <c r="I733" t="s">
        <v>2381</v>
      </c>
      <c r="J733" t="s">
        <v>6087</v>
      </c>
      <c r="K733" t="s">
        <v>6079</v>
      </c>
      <c r="L733" s="340" t="s">
        <v>9151</v>
      </c>
      <c r="M733" s="339">
        <v>7179.52</v>
      </c>
      <c r="N733" t="s">
        <v>12</v>
      </c>
      <c r="O733" t="s">
        <v>12</v>
      </c>
      <c r="P733" t="s">
        <v>13</v>
      </c>
      <c r="Q733" s="338">
        <v>54</v>
      </c>
    </row>
    <row r="734" spans="1:17" ht="15.75" x14ac:dyDescent="0.25">
      <c r="A734" s="342" t="s">
        <v>1845</v>
      </c>
      <c r="B734" t="s">
        <v>6657</v>
      </c>
      <c r="C734">
        <v>38.06</v>
      </c>
      <c r="D734">
        <v>10.74</v>
      </c>
      <c r="E734" t="s">
        <v>2380</v>
      </c>
      <c r="F734" t="s">
        <v>2380</v>
      </c>
      <c r="G734" t="s">
        <v>2380</v>
      </c>
      <c r="H734" s="341">
        <v>0</v>
      </c>
      <c r="I734" t="s">
        <v>2380</v>
      </c>
      <c r="J734" t="s">
        <v>6087</v>
      </c>
      <c r="K734" t="s">
        <v>6079</v>
      </c>
      <c r="L734" s="340" t="s">
        <v>9149</v>
      </c>
      <c r="M734" s="339">
        <v>7173.36</v>
      </c>
      <c r="N734" t="s">
        <v>12</v>
      </c>
      <c r="O734" t="s">
        <v>11</v>
      </c>
      <c r="P734" t="s">
        <v>168</v>
      </c>
      <c r="Q734" s="338">
        <v>40</v>
      </c>
    </row>
    <row r="735" spans="1:17" ht="15.75" x14ac:dyDescent="0.25">
      <c r="A735" s="342" t="s">
        <v>1843</v>
      </c>
      <c r="B735" t="s">
        <v>6201</v>
      </c>
      <c r="C735">
        <v>34.32</v>
      </c>
      <c r="D735">
        <v>9.17</v>
      </c>
      <c r="E735" t="s">
        <v>2380</v>
      </c>
      <c r="F735" t="s">
        <v>2380</v>
      </c>
      <c r="G735" t="s">
        <v>2380</v>
      </c>
      <c r="H735" s="341">
        <v>0</v>
      </c>
      <c r="I735" t="s">
        <v>2380</v>
      </c>
      <c r="J735" t="s">
        <v>6087</v>
      </c>
      <c r="K735" t="s">
        <v>6079</v>
      </c>
      <c r="L735" s="340" t="s">
        <v>9146</v>
      </c>
      <c r="M735" s="339">
        <v>7160.33</v>
      </c>
      <c r="N735" t="s">
        <v>11</v>
      </c>
      <c r="O735" t="s">
        <v>16</v>
      </c>
      <c r="P735" t="s">
        <v>13</v>
      </c>
      <c r="Q735" s="338">
        <v>42</v>
      </c>
    </row>
    <row r="736" spans="1:17" ht="15.75" x14ac:dyDescent="0.25">
      <c r="A736" s="342" t="s">
        <v>1840</v>
      </c>
      <c r="B736" t="s">
        <v>6287</v>
      </c>
      <c r="C736">
        <v>39.229999999999997</v>
      </c>
      <c r="D736">
        <v>5.36</v>
      </c>
      <c r="E736" t="s">
        <v>2380</v>
      </c>
      <c r="F736" t="s">
        <v>2380</v>
      </c>
      <c r="G736" t="s">
        <v>2380</v>
      </c>
      <c r="H736" s="341">
        <v>0</v>
      </c>
      <c r="I736" t="s">
        <v>2380</v>
      </c>
      <c r="J736" t="s">
        <v>6087</v>
      </c>
      <c r="K736" t="s">
        <v>6075</v>
      </c>
      <c r="L736" s="340" t="s">
        <v>9142</v>
      </c>
      <c r="M736" s="339">
        <v>7153.55</v>
      </c>
      <c r="N736" t="s">
        <v>11</v>
      </c>
      <c r="O736" t="s">
        <v>16</v>
      </c>
      <c r="P736" t="s">
        <v>23</v>
      </c>
      <c r="Q736" s="338">
        <v>41</v>
      </c>
    </row>
    <row r="737" spans="1:17" ht="15.75" x14ac:dyDescent="0.25">
      <c r="A737" s="342" t="s">
        <v>1838</v>
      </c>
      <c r="B737" t="s">
        <v>9140</v>
      </c>
      <c r="C737">
        <v>34.64</v>
      </c>
      <c r="D737">
        <v>4.88</v>
      </c>
      <c r="E737" t="s">
        <v>2380</v>
      </c>
      <c r="F737" t="s">
        <v>2380</v>
      </c>
      <c r="G737" t="s">
        <v>2382</v>
      </c>
      <c r="H737" s="341">
        <v>1</v>
      </c>
      <c r="I737" t="s">
        <v>2380</v>
      </c>
      <c r="J737" t="s">
        <v>6087</v>
      </c>
      <c r="K737" t="s">
        <v>6075</v>
      </c>
      <c r="L737" s="340" t="s">
        <v>9139</v>
      </c>
      <c r="M737" s="339">
        <v>7151.09</v>
      </c>
      <c r="N737" t="s">
        <v>11</v>
      </c>
      <c r="O737" t="s">
        <v>11</v>
      </c>
      <c r="P737" t="s">
        <v>42</v>
      </c>
      <c r="Q737" s="338">
        <v>38</v>
      </c>
    </row>
    <row r="738" spans="1:17" ht="15.75" x14ac:dyDescent="0.25">
      <c r="A738" s="342" t="s">
        <v>1836</v>
      </c>
      <c r="B738" t="s">
        <v>9136</v>
      </c>
      <c r="C738">
        <v>46.45</v>
      </c>
      <c r="D738">
        <v>5.62</v>
      </c>
      <c r="E738" t="s">
        <v>2380</v>
      </c>
      <c r="F738" t="s">
        <v>2380</v>
      </c>
      <c r="G738" t="s">
        <v>2380</v>
      </c>
      <c r="H738" s="341">
        <v>0</v>
      </c>
      <c r="I738" t="s">
        <v>2381</v>
      </c>
      <c r="J738" t="s">
        <v>6087</v>
      </c>
      <c r="K738" t="s">
        <v>6075</v>
      </c>
      <c r="L738" s="340" t="s">
        <v>9135</v>
      </c>
      <c r="M738" s="339">
        <v>7147.11</v>
      </c>
      <c r="N738" t="s">
        <v>12</v>
      </c>
      <c r="O738" t="s">
        <v>11</v>
      </c>
      <c r="P738" t="s">
        <v>42</v>
      </c>
      <c r="Q738" s="338">
        <v>46</v>
      </c>
    </row>
    <row r="739" spans="1:17" ht="15.75" x14ac:dyDescent="0.25">
      <c r="A739" s="342" t="s">
        <v>1834</v>
      </c>
      <c r="B739" t="s">
        <v>9132</v>
      </c>
      <c r="C739">
        <v>34.83</v>
      </c>
      <c r="D739">
        <v>5.79</v>
      </c>
      <c r="E739" t="s">
        <v>2380</v>
      </c>
      <c r="F739" t="s">
        <v>2380</v>
      </c>
      <c r="G739" t="s">
        <v>2380</v>
      </c>
      <c r="H739" s="341">
        <v>1</v>
      </c>
      <c r="I739" t="s">
        <v>2380</v>
      </c>
      <c r="J739" t="s">
        <v>6087</v>
      </c>
      <c r="K739" t="s">
        <v>6077</v>
      </c>
      <c r="L739" s="340" t="s">
        <v>9131</v>
      </c>
      <c r="M739" s="339">
        <v>7144.4</v>
      </c>
      <c r="N739" t="s">
        <v>11</v>
      </c>
      <c r="O739" t="s">
        <v>16</v>
      </c>
      <c r="P739" t="s">
        <v>632</v>
      </c>
      <c r="Q739" s="338">
        <v>23</v>
      </c>
    </row>
    <row r="740" spans="1:17" ht="15.75" x14ac:dyDescent="0.25">
      <c r="A740" s="342" t="s">
        <v>1830</v>
      </c>
      <c r="B740" t="s">
        <v>9127</v>
      </c>
      <c r="C740">
        <v>32.869999999999997</v>
      </c>
      <c r="D740">
        <v>5.33</v>
      </c>
      <c r="E740" t="s">
        <v>2380</v>
      </c>
      <c r="F740" t="s">
        <v>2380</v>
      </c>
      <c r="G740" t="s">
        <v>2380</v>
      </c>
      <c r="H740" s="341">
        <v>0</v>
      </c>
      <c r="I740" t="s">
        <v>2380</v>
      </c>
      <c r="J740" t="s">
        <v>6087</v>
      </c>
      <c r="K740" t="s">
        <v>6075</v>
      </c>
      <c r="L740" s="340" t="s">
        <v>9126</v>
      </c>
      <c r="M740" s="339">
        <v>38313.129999999997</v>
      </c>
      <c r="N740" t="s">
        <v>16</v>
      </c>
      <c r="O740" t="s">
        <v>12</v>
      </c>
      <c r="P740" t="s">
        <v>42</v>
      </c>
      <c r="Q740" s="338">
        <v>42</v>
      </c>
    </row>
    <row r="741" spans="1:17" ht="15.75" x14ac:dyDescent="0.25">
      <c r="A741" s="342" t="s">
        <v>1827</v>
      </c>
      <c r="B741" t="s">
        <v>9123</v>
      </c>
      <c r="C741">
        <v>36.94</v>
      </c>
      <c r="D741">
        <v>5.15</v>
      </c>
      <c r="E741" t="s">
        <v>2381</v>
      </c>
      <c r="F741" t="s">
        <v>2380</v>
      </c>
      <c r="G741" t="s">
        <v>2380</v>
      </c>
      <c r="H741" s="341">
        <v>1</v>
      </c>
      <c r="I741" t="s">
        <v>2380</v>
      </c>
      <c r="J741" t="s">
        <v>6087</v>
      </c>
      <c r="K741" t="s">
        <v>6075</v>
      </c>
      <c r="L741" s="340" t="s">
        <v>9122</v>
      </c>
      <c r="M741" s="339">
        <v>7077.19</v>
      </c>
      <c r="N741" t="s">
        <v>11</v>
      </c>
      <c r="O741" t="s">
        <v>12</v>
      </c>
      <c r="P741" t="s">
        <v>247</v>
      </c>
      <c r="Q741" s="338">
        <v>40</v>
      </c>
    </row>
    <row r="742" spans="1:17" ht="15.75" x14ac:dyDescent="0.25">
      <c r="A742" s="342" t="s">
        <v>1825</v>
      </c>
      <c r="B742" t="s">
        <v>6369</v>
      </c>
      <c r="C742">
        <v>35.75</v>
      </c>
      <c r="D742">
        <v>4.1900000000000004</v>
      </c>
      <c r="E742" t="s">
        <v>2380</v>
      </c>
      <c r="F742" t="s">
        <v>2380</v>
      </c>
      <c r="G742" t="s">
        <v>2380</v>
      </c>
      <c r="H742" s="341">
        <v>0</v>
      </c>
      <c r="I742" t="s">
        <v>2381</v>
      </c>
      <c r="J742" t="s">
        <v>6087</v>
      </c>
      <c r="K742" t="s">
        <v>6075</v>
      </c>
      <c r="L742" s="340" t="s">
        <v>9119</v>
      </c>
      <c r="M742" s="339">
        <v>7050.64</v>
      </c>
      <c r="N742" t="s">
        <v>11</v>
      </c>
      <c r="O742" t="s">
        <v>12</v>
      </c>
      <c r="P742" t="s">
        <v>42</v>
      </c>
      <c r="Q742" s="338">
        <v>42</v>
      </c>
    </row>
    <row r="743" spans="1:17" ht="15.75" x14ac:dyDescent="0.25">
      <c r="A743" s="342" t="s">
        <v>1822</v>
      </c>
      <c r="B743" t="s">
        <v>9115</v>
      </c>
      <c r="C743">
        <v>32.299999999999997</v>
      </c>
      <c r="D743">
        <v>5.31</v>
      </c>
      <c r="E743" t="s">
        <v>2380</v>
      </c>
      <c r="F743" t="s">
        <v>2380</v>
      </c>
      <c r="G743" t="s">
        <v>2380</v>
      </c>
      <c r="H743" s="341">
        <v>0</v>
      </c>
      <c r="I743" t="s">
        <v>2380</v>
      </c>
      <c r="J743" t="s">
        <v>6087</v>
      </c>
      <c r="K743" t="s">
        <v>6075</v>
      </c>
      <c r="L743" s="340" t="s">
        <v>9114</v>
      </c>
      <c r="M743" s="339">
        <v>7045.5</v>
      </c>
      <c r="N743" t="s">
        <v>11</v>
      </c>
      <c r="O743" t="s">
        <v>16</v>
      </c>
      <c r="P743" t="s">
        <v>42</v>
      </c>
      <c r="Q743" s="338">
        <v>42</v>
      </c>
    </row>
    <row r="744" spans="1:17" ht="15.75" x14ac:dyDescent="0.25">
      <c r="A744" s="342" t="s">
        <v>1818</v>
      </c>
      <c r="B744" t="s">
        <v>9108</v>
      </c>
      <c r="C744">
        <v>39.520000000000003</v>
      </c>
      <c r="D744">
        <v>11.81</v>
      </c>
      <c r="E744" t="s">
        <v>2380</v>
      </c>
      <c r="F744" t="s">
        <v>2380</v>
      </c>
      <c r="G744" t="s">
        <v>2380</v>
      </c>
      <c r="H744" s="341">
        <v>0</v>
      </c>
      <c r="I744" t="s">
        <v>2380</v>
      </c>
      <c r="J744" t="s">
        <v>6087</v>
      </c>
      <c r="K744" t="s">
        <v>6079</v>
      </c>
      <c r="L744" s="340" t="s">
        <v>9107</v>
      </c>
      <c r="M744" s="339">
        <v>7003.1</v>
      </c>
      <c r="N744" t="s">
        <v>11</v>
      </c>
      <c r="O744" t="s">
        <v>12</v>
      </c>
      <c r="P744" t="s">
        <v>13</v>
      </c>
      <c r="Q744" s="338">
        <v>53</v>
      </c>
    </row>
    <row r="745" spans="1:17" ht="15.75" x14ac:dyDescent="0.25">
      <c r="A745" s="342" t="s">
        <v>1814</v>
      </c>
      <c r="B745" t="s">
        <v>9102</v>
      </c>
      <c r="C745">
        <v>36.384999999999998</v>
      </c>
      <c r="D745">
        <v>7.59</v>
      </c>
      <c r="E745" t="s">
        <v>2381</v>
      </c>
      <c r="F745" t="s">
        <v>2380</v>
      </c>
      <c r="G745" t="s">
        <v>2380</v>
      </c>
      <c r="H745" s="341">
        <v>2</v>
      </c>
      <c r="I745" t="s">
        <v>2381</v>
      </c>
      <c r="J745" t="s">
        <v>6087</v>
      </c>
      <c r="K745" t="s">
        <v>6079</v>
      </c>
      <c r="L745" s="340" t="s">
        <v>9101</v>
      </c>
      <c r="M745" s="339">
        <v>6965.21</v>
      </c>
      <c r="N745" t="s">
        <v>11</v>
      </c>
      <c r="O745" t="s">
        <v>12</v>
      </c>
      <c r="P745" t="s">
        <v>13</v>
      </c>
      <c r="Q745" s="338">
        <v>48</v>
      </c>
    </row>
    <row r="746" spans="1:17" ht="15.75" x14ac:dyDescent="0.25">
      <c r="A746" s="342" t="s">
        <v>1809</v>
      </c>
      <c r="B746" t="s">
        <v>9093</v>
      </c>
      <c r="C746">
        <v>42.88</v>
      </c>
      <c r="D746">
        <v>4.87</v>
      </c>
      <c r="E746" t="s">
        <v>2380</v>
      </c>
      <c r="F746" t="s">
        <v>2381</v>
      </c>
      <c r="G746" t="s">
        <v>2380</v>
      </c>
      <c r="H746" s="341">
        <v>1</v>
      </c>
      <c r="I746" t="s">
        <v>2380</v>
      </c>
      <c r="J746" t="s">
        <v>6087</v>
      </c>
      <c r="K746" t="s">
        <v>6075</v>
      </c>
      <c r="L746" s="340" t="s">
        <v>7450</v>
      </c>
      <c r="M746" s="339">
        <v>6938.11</v>
      </c>
      <c r="N746" t="s">
        <v>11</v>
      </c>
      <c r="O746" t="s">
        <v>11</v>
      </c>
      <c r="P746" t="s">
        <v>13</v>
      </c>
      <c r="Q746" s="338">
        <v>44</v>
      </c>
    </row>
    <row r="747" spans="1:17" ht="15.75" x14ac:dyDescent="0.25">
      <c r="A747" s="342" t="s">
        <v>1808</v>
      </c>
      <c r="B747" t="s">
        <v>8289</v>
      </c>
      <c r="C747">
        <v>32.200000000000003</v>
      </c>
      <c r="D747">
        <v>10.09</v>
      </c>
      <c r="E747" t="s">
        <v>2381</v>
      </c>
      <c r="F747" t="s">
        <v>2380</v>
      </c>
      <c r="G747" t="s">
        <v>2380</v>
      </c>
      <c r="H747" s="341">
        <v>0</v>
      </c>
      <c r="I747" t="s">
        <v>2380</v>
      </c>
      <c r="J747" t="s">
        <v>6087</v>
      </c>
      <c r="K747" t="s">
        <v>6079</v>
      </c>
      <c r="L747" s="340" t="s">
        <v>9092</v>
      </c>
      <c r="M747" s="339">
        <v>48517.56</v>
      </c>
      <c r="N747" t="s">
        <v>16</v>
      </c>
      <c r="O747" t="s">
        <v>12</v>
      </c>
      <c r="P747" t="s">
        <v>247</v>
      </c>
      <c r="Q747" s="338">
        <v>61</v>
      </c>
    </row>
    <row r="748" spans="1:17" ht="15.75" x14ac:dyDescent="0.25">
      <c r="A748" s="342" t="s">
        <v>1804</v>
      </c>
      <c r="B748" t="s">
        <v>8355</v>
      </c>
      <c r="C748">
        <v>30.1</v>
      </c>
      <c r="D748">
        <v>4.3899999999999997</v>
      </c>
      <c r="E748" t="s">
        <v>2380</v>
      </c>
      <c r="F748" t="s">
        <v>2380</v>
      </c>
      <c r="G748" t="s">
        <v>2382</v>
      </c>
      <c r="H748" s="341">
        <v>1</v>
      </c>
      <c r="I748" t="s">
        <v>2380</v>
      </c>
      <c r="J748" t="s">
        <v>6087</v>
      </c>
      <c r="K748" t="s">
        <v>6075</v>
      </c>
      <c r="L748" s="340" t="s">
        <v>9088</v>
      </c>
      <c r="M748" s="339">
        <v>6877.98</v>
      </c>
      <c r="N748" t="s">
        <v>11</v>
      </c>
      <c r="O748" t="s">
        <v>16</v>
      </c>
      <c r="P748" t="s">
        <v>247</v>
      </c>
      <c r="Q748" s="338">
        <v>37</v>
      </c>
    </row>
    <row r="749" spans="1:17" ht="15.75" x14ac:dyDescent="0.25">
      <c r="A749" s="342" t="s">
        <v>1802</v>
      </c>
      <c r="B749" t="s">
        <v>9085</v>
      </c>
      <c r="C749">
        <v>36.54</v>
      </c>
      <c r="D749">
        <v>4.46</v>
      </c>
      <c r="E749" t="s">
        <v>2381</v>
      </c>
      <c r="F749" t="s">
        <v>2380</v>
      </c>
      <c r="G749" t="s">
        <v>2380</v>
      </c>
      <c r="H749" s="341">
        <v>1</v>
      </c>
      <c r="I749" t="s">
        <v>2381</v>
      </c>
      <c r="J749" t="s">
        <v>6087</v>
      </c>
      <c r="K749" t="s">
        <v>6075</v>
      </c>
      <c r="L749" s="340" t="s">
        <v>9084</v>
      </c>
      <c r="M749" s="339">
        <v>6875.96</v>
      </c>
      <c r="N749" t="s">
        <v>11</v>
      </c>
      <c r="O749" t="s">
        <v>11</v>
      </c>
      <c r="P749" t="s">
        <v>42</v>
      </c>
      <c r="Q749" s="338">
        <v>41</v>
      </c>
    </row>
    <row r="750" spans="1:17" ht="15.75" x14ac:dyDescent="0.25">
      <c r="A750" s="342" t="s">
        <v>1801</v>
      </c>
      <c r="B750" t="s">
        <v>7040</v>
      </c>
      <c r="C750">
        <v>39.75</v>
      </c>
      <c r="D750">
        <v>5.41</v>
      </c>
      <c r="E750" t="s">
        <v>2380</v>
      </c>
      <c r="F750" t="s">
        <v>2381</v>
      </c>
      <c r="G750" t="s">
        <v>2380</v>
      </c>
      <c r="H750" s="341">
        <v>1</v>
      </c>
      <c r="I750" t="s">
        <v>2380</v>
      </c>
      <c r="J750" t="s">
        <v>6087</v>
      </c>
      <c r="K750" t="s">
        <v>6075</v>
      </c>
      <c r="L750" s="340" t="s">
        <v>6676</v>
      </c>
      <c r="M750" s="339">
        <v>6868.39</v>
      </c>
      <c r="N750" t="s">
        <v>11</v>
      </c>
      <c r="O750" t="s">
        <v>11</v>
      </c>
      <c r="P750" t="s">
        <v>13</v>
      </c>
      <c r="Q750" s="338">
        <v>53</v>
      </c>
    </row>
    <row r="751" spans="1:17" ht="15.75" x14ac:dyDescent="0.25">
      <c r="A751" s="342" t="s">
        <v>1799</v>
      </c>
      <c r="B751" t="s">
        <v>9082</v>
      </c>
      <c r="C751">
        <v>34.51</v>
      </c>
      <c r="D751">
        <v>6.26</v>
      </c>
      <c r="E751" t="s">
        <v>2380</v>
      </c>
      <c r="F751" t="s">
        <v>2380</v>
      </c>
      <c r="G751" t="s">
        <v>2380</v>
      </c>
      <c r="H751" s="341">
        <v>0</v>
      </c>
      <c r="I751" t="s">
        <v>2380</v>
      </c>
      <c r="J751" t="s">
        <v>6087</v>
      </c>
      <c r="K751" t="s">
        <v>6077</v>
      </c>
      <c r="L751" s="340" t="s">
        <v>9081</v>
      </c>
      <c r="M751" s="339">
        <v>6858.48</v>
      </c>
      <c r="N751" t="s">
        <v>11</v>
      </c>
      <c r="O751" t="s">
        <v>11</v>
      </c>
      <c r="P751" t="s">
        <v>166</v>
      </c>
      <c r="Q751" s="338">
        <v>41</v>
      </c>
    </row>
    <row r="752" spans="1:17" ht="15.75" x14ac:dyDescent="0.25">
      <c r="A752" s="342" t="s">
        <v>1796</v>
      </c>
      <c r="B752" t="s">
        <v>9077</v>
      </c>
      <c r="C752">
        <v>30.875</v>
      </c>
      <c r="D752">
        <v>4.1399999999999997</v>
      </c>
      <c r="E752" t="s">
        <v>2381</v>
      </c>
      <c r="F752" t="s">
        <v>2380</v>
      </c>
      <c r="G752" t="s">
        <v>2380</v>
      </c>
      <c r="H752" s="341">
        <v>0</v>
      </c>
      <c r="I752" t="s">
        <v>2380</v>
      </c>
      <c r="J752" t="s">
        <v>6087</v>
      </c>
      <c r="K752" t="s">
        <v>6075</v>
      </c>
      <c r="L752" s="340" t="s">
        <v>9076</v>
      </c>
      <c r="M752" s="339">
        <v>38241.74</v>
      </c>
      <c r="N752" t="s">
        <v>11</v>
      </c>
      <c r="O752" t="s">
        <v>12</v>
      </c>
      <c r="P752" t="s">
        <v>42</v>
      </c>
      <c r="Q752" s="338">
        <v>58</v>
      </c>
    </row>
    <row r="753" spans="1:17" ht="15.75" x14ac:dyDescent="0.25">
      <c r="A753" s="342" t="s">
        <v>1794</v>
      </c>
      <c r="B753" t="s">
        <v>9073</v>
      </c>
      <c r="C753">
        <v>36.08</v>
      </c>
      <c r="D753">
        <v>11.61</v>
      </c>
      <c r="E753" t="s">
        <v>2381</v>
      </c>
      <c r="F753" t="s">
        <v>2380</v>
      </c>
      <c r="G753" t="s">
        <v>2380</v>
      </c>
      <c r="H753" s="341">
        <v>0</v>
      </c>
      <c r="I753" t="s">
        <v>2380</v>
      </c>
      <c r="J753" t="s">
        <v>6087</v>
      </c>
      <c r="K753" t="s">
        <v>6079</v>
      </c>
      <c r="L753" s="340" t="s">
        <v>9072</v>
      </c>
      <c r="M753" s="339">
        <v>6837.37</v>
      </c>
      <c r="N753" t="s">
        <v>12</v>
      </c>
      <c r="O753" t="s">
        <v>16</v>
      </c>
      <c r="P753" t="s">
        <v>168</v>
      </c>
      <c r="Q753" s="338">
        <v>43</v>
      </c>
    </row>
    <row r="754" spans="1:17" ht="15.75" x14ac:dyDescent="0.25">
      <c r="A754" s="342" t="s">
        <v>1793</v>
      </c>
      <c r="B754" t="s">
        <v>9071</v>
      </c>
      <c r="C754">
        <v>32.200000000000003</v>
      </c>
      <c r="D754">
        <v>10.59</v>
      </c>
      <c r="E754" t="s">
        <v>2381</v>
      </c>
      <c r="F754" t="s">
        <v>2380</v>
      </c>
      <c r="G754" t="s">
        <v>2380</v>
      </c>
      <c r="H754" s="341">
        <v>0</v>
      </c>
      <c r="I754" t="s">
        <v>2380</v>
      </c>
      <c r="J754" t="s">
        <v>6087</v>
      </c>
      <c r="K754" t="s">
        <v>6079</v>
      </c>
      <c r="L754" s="340" t="s">
        <v>9070</v>
      </c>
      <c r="M754" s="339">
        <v>6827.69</v>
      </c>
      <c r="N754" t="s">
        <v>11</v>
      </c>
      <c r="O754" t="s">
        <v>11</v>
      </c>
      <c r="P754" t="s">
        <v>300</v>
      </c>
      <c r="Q754" s="338">
        <v>28</v>
      </c>
    </row>
    <row r="755" spans="1:17" ht="15.75" x14ac:dyDescent="0.25">
      <c r="A755" s="342" t="s">
        <v>1791</v>
      </c>
      <c r="B755" t="s">
        <v>9067</v>
      </c>
      <c r="C755">
        <v>51.64</v>
      </c>
      <c r="D755">
        <v>5.65</v>
      </c>
      <c r="E755" t="s">
        <v>2380</v>
      </c>
      <c r="F755" t="s">
        <v>2380</v>
      </c>
      <c r="G755" t="s">
        <v>2380</v>
      </c>
      <c r="H755" s="341">
        <v>0</v>
      </c>
      <c r="I755" t="s">
        <v>2381</v>
      </c>
      <c r="J755" t="s">
        <v>6087</v>
      </c>
      <c r="K755" t="s">
        <v>6075</v>
      </c>
      <c r="L755" s="340" t="s">
        <v>9066</v>
      </c>
      <c r="M755" s="339">
        <v>6799.46</v>
      </c>
      <c r="N755" t="s">
        <v>16</v>
      </c>
      <c r="O755" t="s">
        <v>11</v>
      </c>
      <c r="P755" t="s">
        <v>276</v>
      </c>
      <c r="Q755" s="338">
        <v>31</v>
      </c>
    </row>
    <row r="756" spans="1:17" ht="15.75" x14ac:dyDescent="0.25">
      <c r="A756" s="342" t="s">
        <v>1783</v>
      </c>
      <c r="B756" t="s">
        <v>9055</v>
      </c>
      <c r="C756">
        <v>34.85</v>
      </c>
      <c r="D756">
        <v>5.75</v>
      </c>
      <c r="E756" t="s">
        <v>2380</v>
      </c>
      <c r="F756" t="s">
        <v>2380</v>
      </c>
      <c r="G756" t="s">
        <v>2380</v>
      </c>
      <c r="H756" s="341">
        <v>0</v>
      </c>
      <c r="I756" t="s">
        <v>2380</v>
      </c>
      <c r="J756" t="s">
        <v>6087</v>
      </c>
      <c r="K756" t="s">
        <v>6077</v>
      </c>
      <c r="L756" s="340" t="s">
        <v>9054</v>
      </c>
      <c r="M756" s="339">
        <v>6750.27</v>
      </c>
      <c r="N756" t="s">
        <v>12</v>
      </c>
      <c r="O756" t="s">
        <v>11</v>
      </c>
      <c r="P756" t="s">
        <v>13</v>
      </c>
      <c r="Q756" s="338">
        <v>56</v>
      </c>
    </row>
    <row r="757" spans="1:17" ht="15.75" x14ac:dyDescent="0.25">
      <c r="A757" s="342" t="s">
        <v>1780</v>
      </c>
      <c r="B757" t="s">
        <v>6538</v>
      </c>
      <c r="C757">
        <v>42.83</v>
      </c>
      <c r="D757">
        <v>6.04</v>
      </c>
      <c r="E757" t="s">
        <v>2380</v>
      </c>
      <c r="F757" t="s">
        <v>2380</v>
      </c>
      <c r="G757" t="s">
        <v>2380</v>
      </c>
      <c r="H757" s="341">
        <v>2</v>
      </c>
      <c r="I757" t="s">
        <v>2381</v>
      </c>
      <c r="J757" t="s">
        <v>6087</v>
      </c>
      <c r="K757" t="s">
        <v>6077</v>
      </c>
      <c r="L757" s="340" t="s">
        <v>9049</v>
      </c>
      <c r="M757" s="339">
        <v>6746.74</v>
      </c>
      <c r="N757" t="s">
        <v>12</v>
      </c>
      <c r="O757" t="s">
        <v>11</v>
      </c>
      <c r="P757" t="s">
        <v>168</v>
      </c>
      <c r="Q757" s="338">
        <v>36</v>
      </c>
    </row>
    <row r="758" spans="1:17" ht="15.75" x14ac:dyDescent="0.25">
      <c r="A758" s="342" t="s">
        <v>1777</v>
      </c>
      <c r="B758" t="s">
        <v>9046</v>
      </c>
      <c r="C758">
        <v>42.4</v>
      </c>
      <c r="D758">
        <v>4.0599999999999996</v>
      </c>
      <c r="E758" t="s">
        <v>2380</v>
      </c>
      <c r="F758" t="s">
        <v>2380</v>
      </c>
      <c r="G758" t="s">
        <v>2380</v>
      </c>
      <c r="H758" s="341">
        <v>0</v>
      </c>
      <c r="I758" t="s">
        <v>2380</v>
      </c>
      <c r="J758" t="s">
        <v>6087</v>
      </c>
      <c r="K758" t="s">
        <v>6075</v>
      </c>
      <c r="L758" s="340" t="s">
        <v>9045</v>
      </c>
      <c r="M758" s="339">
        <v>6721.37</v>
      </c>
      <c r="N758" t="s">
        <v>11</v>
      </c>
      <c r="O758" t="s">
        <v>16</v>
      </c>
      <c r="P758" t="s">
        <v>23</v>
      </c>
      <c r="Q758" s="338">
        <v>28</v>
      </c>
    </row>
    <row r="759" spans="1:17" ht="15.75" x14ac:dyDescent="0.25">
      <c r="A759" s="342" t="s">
        <v>1774</v>
      </c>
      <c r="B759" t="s">
        <v>9041</v>
      </c>
      <c r="C759">
        <v>33.44</v>
      </c>
      <c r="D759">
        <v>4.54</v>
      </c>
      <c r="E759" t="s">
        <v>2380</v>
      </c>
      <c r="F759" t="s">
        <v>2380</v>
      </c>
      <c r="G759" t="s">
        <v>2380</v>
      </c>
      <c r="H759" s="341">
        <v>0</v>
      </c>
      <c r="I759" t="s">
        <v>2380</v>
      </c>
      <c r="J759" t="s">
        <v>6087</v>
      </c>
      <c r="K759" t="s">
        <v>6075</v>
      </c>
      <c r="L759" s="340" t="s">
        <v>9040</v>
      </c>
      <c r="M759" s="339">
        <v>38189.1</v>
      </c>
      <c r="N759" t="s">
        <v>11</v>
      </c>
      <c r="O759" t="s">
        <v>11</v>
      </c>
      <c r="P759" t="s">
        <v>42</v>
      </c>
      <c r="Q759" s="338">
        <v>50</v>
      </c>
    </row>
    <row r="760" spans="1:17" ht="15.75" x14ac:dyDescent="0.25">
      <c r="A760" s="342" t="s">
        <v>1769</v>
      </c>
      <c r="B760" t="s">
        <v>9032</v>
      </c>
      <c r="C760">
        <v>40.15</v>
      </c>
      <c r="D760">
        <v>5.76</v>
      </c>
      <c r="E760" t="s">
        <v>2380</v>
      </c>
      <c r="F760" t="s">
        <v>2380</v>
      </c>
      <c r="G760" t="s">
        <v>2380</v>
      </c>
      <c r="H760" s="341">
        <v>1</v>
      </c>
      <c r="I760" t="s">
        <v>2381</v>
      </c>
      <c r="J760" t="s">
        <v>6087</v>
      </c>
      <c r="K760" t="s">
        <v>6077</v>
      </c>
      <c r="L760" s="340" t="s">
        <v>8512</v>
      </c>
      <c r="M760" s="339">
        <v>6664.32</v>
      </c>
      <c r="N760" t="s">
        <v>11</v>
      </c>
      <c r="O760" t="s">
        <v>11</v>
      </c>
      <c r="P760" t="s">
        <v>13</v>
      </c>
      <c r="Q760" s="338">
        <v>40</v>
      </c>
    </row>
    <row r="761" spans="1:17" ht="15.75" x14ac:dyDescent="0.25">
      <c r="A761" s="342" t="s">
        <v>1768</v>
      </c>
      <c r="B761" t="s">
        <v>9031</v>
      </c>
      <c r="C761">
        <v>41.42</v>
      </c>
      <c r="D761">
        <v>5.17</v>
      </c>
      <c r="E761" t="s">
        <v>2380</v>
      </c>
      <c r="F761" t="s">
        <v>2380</v>
      </c>
      <c r="G761" t="s">
        <v>2382</v>
      </c>
      <c r="H761" s="341">
        <v>1</v>
      </c>
      <c r="I761" t="s">
        <v>2380</v>
      </c>
      <c r="J761" t="s">
        <v>6087</v>
      </c>
      <c r="K761" t="s">
        <v>6075</v>
      </c>
      <c r="L761" s="340" t="s">
        <v>9030</v>
      </c>
      <c r="M761" s="339">
        <v>6653.79</v>
      </c>
      <c r="N761" t="s">
        <v>11</v>
      </c>
      <c r="O761" t="s">
        <v>16</v>
      </c>
      <c r="P761" t="s">
        <v>13</v>
      </c>
      <c r="Q761" s="338">
        <v>33</v>
      </c>
    </row>
    <row r="762" spans="1:17" ht="15.75" x14ac:dyDescent="0.25">
      <c r="A762" s="342" t="s">
        <v>1766</v>
      </c>
      <c r="B762" t="s">
        <v>9028</v>
      </c>
      <c r="C762">
        <v>41.23</v>
      </c>
      <c r="D762">
        <v>4.24</v>
      </c>
      <c r="E762" t="s">
        <v>2380</v>
      </c>
      <c r="F762" t="s">
        <v>2380</v>
      </c>
      <c r="G762" t="s">
        <v>2380</v>
      </c>
      <c r="H762" s="341">
        <v>0</v>
      </c>
      <c r="I762" t="s">
        <v>2380</v>
      </c>
      <c r="J762" t="s">
        <v>6087</v>
      </c>
      <c r="K762" t="s">
        <v>6075</v>
      </c>
      <c r="L762" s="340" t="s">
        <v>9027</v>
      </c>
      <c r="M762" s="339">
        <v>6651.26</v>
      </c>
      <c r="N762" t="s">
        <v>11</v>
      </c>
      <c r="O762" t="s">
        <v>12</v>
      </c>
      <c r="P762" t="s">
        <v>13</v>
      </c>
      <c r="Q762" s="338">
        <v>52</v>
      </c>
    </row>
    <row r="763" spans="1:17" ht="15.75" x14ac:dyDescent="0.25">
      <c r="A763" s="342" t="s">
        <v>1764</v>
      </c>
      <c r="B763" t="s">
        <v>9024</v>
      </c>
      <c r="C763">
        <v>34.104999999999997</v>
      </c>
      <c r="D763">
        <v>5.93</v>
      </c>
      <c r="E763" t="s">
        <v>2380</v>
      </c>
      <c r="F763" t="s">
        <v>2380</v>
      </c>
      <c r="G763" t="s">
        <v>2380</v>
      </c>
      <c r="H763" s="341">
        <v>0</v>
      </c>
      <c r="I763" t="s">
        <v>2380</v>
      </c>
      <c r="J763" t="s">
        <v>6087</v>
      </c>
      <c r="K763" t="s">
        <v>6077</v>
      </c>
      <c r="L763" s="340" t="s">
        <v>9023</v>
      </c>
      <c r="M763" s="339">
        <v>6639.3</v>
      </c>
      <c r="N763" t="s">
        <v>11</v>
      </c>
      <c r="O763" t="s">
        <v>11</v>
      </c>
      <c r="P763" t="s">
        <v>300</v>
      </c>
      <c r="Q763" s="338">
        <v>33</v>
      </c>
    </row>
    <row r="764" spans="1:17" ht="15.75" x14ac:dyDescent="0.25">
      <c r="A764" s="342" t="s">
        <v>1762</v>
      </c>
      <c r="B764" t="s">
        <v>9020</v>
      </c>
      <c r="C764">
        <v>34.799999999999997</v>
      </c>
      <c r="D764">
        <v>4.1900000000000004</v>
      </c>
      <c r="E764" t="s">
        <v>2380</v>
      </c>
      <c r="F764" t="s">
        <v>2380</v>
      </c>
      <c r="G764" t="s">
        <v>2380</v>
      </c>
      <c r="H764" s="341">
        <v>1</v>
      </c>
      <c r="I764" t="s">
        <v>2380</v>
      </c>
      <c r="J764" t="s">
        <v>6087</v>
      </c>
      <c r="K764" t="s">
        <v>6075</v>
      </c>
      <c r="L764" s="340" t="s">
        <v>9019</v>
      </c>
      <c r="M764" s="339">
        <v>6638.16</v>
      </c>
      <c r="N764" t="s">
        <v>11</v>
      </c>
      <c r="O764" t="s">
        <v>16</v>
      </c>
      <c r="P764" t="s">
        <v>23</v>
      </c>
      <c r="Q764" s="338">
        <v>19</v>
      </c>
    </row>
    <row r="765" spans="1:17" ht="15.75" x14ac:dyDescent="0.25">
      <c r="A765" s="342" t="s">
        <v>1761</v>
      </c>
      <c r="B765" t="s">
        <v>9018</v>
      </c>
      <c r="C765">
        <v>32.965000000000003</v>
      </c>
      <c r="D765">
        <v>9.2100000000000009</v>
      </c>
      <c r="E765" t="s">
        <v>2381</v>
      </c>
      <c r="F765" t="s">
        <v>2380</v>
      </c>
      <c r="G765" t="s">
        <v>2380</v>
      </c>
      <c r="H765" s="341">
        <v>0</v>
      </c>
      <c r="I765" t="s">
        <v>2380</v>
      </c>
      <c r="J765" t="s">
        <v>6087</v>
      </c>
      <c r="K765" t="s">
        <v>6079</v>
      </c>
      <c r="L765" s="340" t="s">
        <v>9017</v>
      </c>
      <c r="M765" s="339">
        <v>6630.31</v>
      </c>
      <c r="N765" t="s">
        <v>11</v>
      </c>
      <c r="O765" t="s">
        <v>16</v>
      </c>
      <c r="P765" t="s">
        <v>13</v>
      </c>
      <c r="Q765" s="338">
        <v>49</v>
      </c>
    </row>
    <row r="766" spans="1:17" ht="15.75" x14ac:dyDescent="0.25">
      <c r="A766" s="342" t="s">
        <v>1757</v>
      </c>
      <c r="B766" t="s">
        <v>7936</v>
      </c>
      <c r="C766">
        <v>36.29</v>
      </c>
      <c r="D766">
        <v>6.23</v>
      </c>
      <c r="E766" t="s">
        <v>2380</v>
      </c>
      <c r="F766" t="s">
        <v>2380</v>
      </c>
      <c r="G766" t="s">
        <v>2380</v>
      </c>
      <c r="H766" s="341">
        <v>0</v>
      </c>
      <c r="I766" t="s">
        <v>2380</v>
      </c>
      <c r="J766" t="s">
        <v>6087</v>
      </c>
      <c r="K766" t="s">
        <v>6077</v>
      </c>
      <c r="L766" s="340" t="s">
        <v>9012</v>
      </c>
      <c r="M766" s="339">
        <v>6593.51</v>
      </c>
      <c r="N766" t="s">
        <v>11</v>
      </c>
      <c r="O766" t="s">
        <v>16</v>
      </c>
      <c r="P766" t="s">
        <v>13</v>
      </c>
      <c r="Q766" s="338">
        <v>40</v>
      </c>
    </row>
    <row r="767" spans="1:17" ht="15.75" x14ac:dyDescent="0.25">
      <c r="A767" s="342" t="s">
        <v>1751</v>
      </c>
      <c r="B767" t="s">
        <v>8462</v>
      </c>
      <c r="C767">
        <v>33.58</v>
      </c>
      <c r="D767">
        <v>5.08</v>
      </c>
      <c r="E767" t="s">
        <v>2380</v>
      </c>
      <c r="F767" t="s">
        <v>2380</v>
      </c>
      <c r="G767" t="s">
        <v>2380</v>
      </c>
      <c r="H767" s="341">
        <v>0</v>
      </c>
      <c r="I767" t="s">
        <v>2380</v>
      </c>
      <c r="J767" t="s">
        <v>6087</v>
      </c>
      <c r="K767" t="s">
        <v>6075</v>
      </c>
      <c r="L767" s="340" t="s">
        <v>9003</v>
      </c>
      <c r="M767" s="339">
        <v>6551.75</v>
      </c>
      <c r="N767" t="s">
        <v>11</v>
      </c>
      <c r="O767" t="s">
        <v>11</v>
      </c>
      <c r="P767" t="s">
        <v>247</v>
      </c>
      <c r="Q767" s="338">
        <v>33</v>
      </c>
    </row>
    <row r="768" spans="1:17" ht="15.75" x14ac:dyDescent="0.25">
      <c r="A768" s="342" t="s">
        <v>1747</v>
      </c>
      <c r="B768" t="s">
        <v>8998</v>
      </c>
      <c r="C768">
        <v>45.81</v>
      </c>
      <c r="D768">
        <v>4.76</v>
      </c>
      <c r="E768" t="s">
        <v>2381</v>
      </c>
      <c r="F768" t="s">
        <v>2380</v>
      </c>
      <c r="G768" t="s">
        <v>2382</v>
      </c>
      <c r="H768" s="341">
        <v>1</v>
      </c>
      <c r="I768" t="s">
        <v>2381</v>
      </c>
      <c r="J768" t="s">
        <v>6087</v>
      </c>
      <c r="K768" t="s">
        <v>6075</v>
      </c>
      <c r="L768" s="340" t="s">
        <v>8997</v>
      </c>
      <c r="M768" s="339">
        <v>6532.04</v>
      </c>
      <c r="N768" t="s">
        <v>11</v>
      </c>
      <c r="O768" t="s">
        <v>16</v>
      </c>
      <c r="P768" t="s">
        <v>13</v>
      </c>
      <c r="Q768" s="338">
        <v>40</v>
      </c>
    </row>
    <row r="769" spans="1:17" ht="15.75" x14ac:dyDescent="0.25">
      <c r="A769" s="342" t="s">
        <v>1746</v>
      </c>
      <c r="B769" t="s">
        <v>8996</v>
      </c>
      <c r="C769">
        <v>37.9</v>
      </c>
      <c r="D769">
        <v>5.83</v>
      </c>
      <c r="E769" t="s">
        <v>2380</v>
      </c>
      <c r="F769" t="s">
        <v>2380</v>
      </c>
      <c r="G769" t="s">
        <v>2380</v>
      </c>
      <c r="H769" s="341">
        <v>0</v>
      </c>
      <c r="I769" t="s">
        <v>2380</v>
      </c>
      <c r="J769" t="s">
        <v>6087</v>
      </c>
      <c r="K769" t="s">
        <v>6077</v>
      </c>
      <c r="L769" s="340" t="s">
        <v>8995</v>
      </c>
      <c r="M769" s="339">
        <v>6529.21</v>
      </c>
      <c r="N769" t="s">
        <v>11</v>
      </c>
      <c r="O769" t="s">
        <v>16</v>
      </c>
      <c r="P769" t="s">
        <v>13</v>
      </c>
      <c r="Q769" s="338">
        <v>46</v>
      </c>
    </row>
    <row r="770" spans="1:17" ht="15.75" x14ac:dyDescent="0.25">
      <c r="A770" s="342" t="s">
        <v>1742</v>
      </c>
      <c r="B770" t="s">
        <v>7213</v>
      </c>
      <c r="C770">
        <v>46.53</v>
      </c>
      <c r="D770">
        <v>5.38</v>
      </c>
      <c r="E770" t="s">
        <v>2381</v>
      </c>
      <c r="F770" t="s">
        <v>2380</v>
      </c>
      <c r="G770" t="s">
        <v>2380</v>
      </c>
      <c r="H770" s="341">
        <v>0</v>
      </c>
      <c r="I770" t="s">
        <v>2380</v>
      </c>
      <c r="J770" t="s">
        <v>6087</v>
      </c>
      <c r="K770" t="s">
        <v>6075</v>
      </c>
      <c r="L770" s="340" t="s">
        <v>6263</v>
      </c>
      <c r="M770" s="339">
        <v>6481.67</v>
      </c>
      <c r="N770" t="s">
        <v>11</v>
      </c>
      <c r="O770" t="s">
        <v>11</v>
      </c>
      <c r="P770" t="s">
        <v>13</v>
      </c>
      <c r="Q770" s="338">
        <v>52</v>
      </c>
    </row>
    <row r="771" spans="1:17" ht="15.75" x14ac:dyDescent="0.25">
      <c r="A771" s="342" t="s">
        <v>1736</v>
      </c>
      <c r="B771" t="s">
        <v>8982</v>
      </c>
      <c r="C771">
        <v>34.43</v>
      </c>
      <c r="D771">
        <v>10.82</v>
      </c>
      <c r="E771" t="s">
        <v>2381</v>
      </c>
      <c r="F771" t="s">
        <v>2380</v>
      </c>
      <c r="G771" t="s">
        <v>2380</v>
      </c>
      <c r="H771" s="341">
        <v>1</v>
      </c>
      <c r="I771" t="s">
        <v>2381</v>
      </c>
      <c r="J771" t="s">
        <v>6087</v>
      </c>
      <c r="K771" t="s">
        <v>6079</v>
      </c>
      <c r="L771" s="340" t="s">
        <v>8911</v>
      </c>
      <c r="M771" s="339">
        <v>6435.62</v>
      </c>
      <c r="N771" t="s">
        <v>12</v>
      </c>
      <c r="O771" t="s">
        <v>11</v>
      </c>
      <c r="P771" t="s">
        <v>13</v>
      </c>
      <c r="Q771" s="338">
        <v>37</v>
      </c>
    </row>
    <row r="772" spans="1:17" ht="15.75" x14ac:dyDescent="0.25">
      <c r="A772" s="342" t="s">
        <v>1732</v>
      </c>
      <c r="B772" t="s">
        <v>8977</v>
      </c>
      <c r="C772">
        <v>35.49</v>
      </c>
      <c r="D772">
        <v>5.21</v>
      </c>
      <c r="E772" t="s">
        <v>2381</v>
      </c>
      <c r="F772" t="s">
        <v>2380</v>
      </c>
      <c r="G772" t="s">
        <v>2382</v>
      </c>
      <c r="H772" s="341">
        <v>1</v>
      </c>
      <c r="I772" t="s">
        <v>2380</v>
      </c>
      <c r="J772" t="s">
        <v>6087</v>
      </c>
      <c r="K772" t="s">
        <v>6075</v>
      </c>
      <c r="L772" s="340" t="s">
        <v>6996</v>
      </c>
      <c r="M772" s="339">
        <v>6412.34</v>
      </c>
      <c r="N772" t="s">
        <v>11</v>
      </c>
      <c r="O772" t="s">
        <v>12</v>
      </c>
      <c r="P772" t="s">
        <v>13</v>
      </c>
      <c r="Q772" s="338">
        <v>51</v>
      </c>
    </row>
    <row r="773" spans="1:17" ht="15.75" x14ac:dyDescent="0.25">
      <c r="A773" s="342" t="s">
        <v>1729</v>
      </c>
      <c r="B773" t="s">
        <v>7545</v>
      </c>
      <c r="C773">
        <v>40.564999999999998</v>
      </c>
      <c r="D773">
        <v>5.66</v>
      </c>
      <c r="E773" t="s">
        <v>2380</v>
      </c>
      <c r="F773" t="s">
        <v>2380</v>
      </c>
      <c r="G773" t="s">
        <v>2380</v>
      </c>
      <c r="H773" s="341">
        <v>1</v>
      </c>
      <c r="I773" t="s">
        <v>2380</v>
      </c>
      <c r="J773" t="s">
        <v>6087</v>
      </c>
      <c r="K773" t="s">
        <v>6075</v>
      </c>
      <c r="L773" s="340" t="s">
        <v>8972</v>
      </c>
      <c r="M773" s="339">
        <v>6406.41</v>
      </c>
      <c r="N773" t="s">
        <v>16</v>
      </c>
      <c r="O773" t="s">
        <v>12</v>
      </c>
      <c r="P773" t="s">
        <v>276</v>
      </c>
      <c r="Q773" s="338">
        <v>37</v>
      </c>
    </row>
    <row r="774" spans="1:17" ht="15.75" x14ac:dyDescent="0.25">
      <c r="A774" s="342" t="s">
        <v>1727</v>
      </c>
      <c r="B774" t="s">
        <v>8971</v>
      </c>
      <c r="C774">
        <v>34.65</v>
      </c>
      <c r="D774">
        <v>5.98</v>
      </c>
      <c r="E774" t="s">
        <v>2381</v>
      </c>
      <c r="F774" t="s">
        <v>2380</v>
      </c>
      <c r="G774" t="s">
        <v>2380</v>
      </c>
      <c r="H774" s="341">
        <v>0</v>
      </c>
      <c r="I774" t="s">
        <v>2380</v>
      </c>
      <c r="J774" t="s">
        <v>6087</v>
      </c>
      <c r="K774" t="s">
        <v>6077</v>
      </c>
      <c r="L774" s="340" t="s">
        <v>8970</v>
      </c>
      <c r="M774" s="339">
        <v>6393.6</v>
      </c>
      <c r="N774" t="s">
        <v>11</v>
      </c>
      <c r="O774" t="s">
        <v>16</v>
      </c>
      <c r="P774" t="s">
        <v>23</v>
      </c>
      <c r="Q774" s="338">
        <v>40</v>
      </c>
    </row>
    <row r="775" spans="1:17" ht="15.75" x14ac:dyDescent="0.25">
      <c r="A775" s="342" t="s">
        <v>1726</v>
      </c>
      <c r="B775" t="s">
        <v>7455</v>
      </c>
      <c r="C775">
        <v>42.94</v>
      </c>
      <c r="D775">
        <v>4.34</v>
      </c>
      <c r="E775" t="s">
        <v>2380</v>
      </c>
      <c r="F775" t="s">
        <v>2380</v>
      </c>
      <c r="G775" t="s">
        <v>2380</v>
      </c>
      <c r="H775" s="341">
        <v>0</v>
      </c>
      <c r="I775" t="s">
        <v>2380</v>
      </c>
      <c r="J775" t="s">
        <v>6087</v>
      </c>
      <c r="K775" t="s">
        <v>6075</v>
      </c>
      <c r="L775" s="340" t="s">
        <v>8969</v>
      </c>
      <c r="M775" s="339">
        <v>6389.53</v>
      </c>
      <c r="N775" t="s">
        <v>11</v>
      </c>
      <c r="O775" t="s">
        <v>11</v>
      </c>
      <c r="P775" t="s">
        <v>300</v>
      </c>
      <c r="Q775" s="338">
        <v>25</v>
      </c>
    </row>
    <row r="776" spans="1:17" ht="15.75" x14ac:dyDescent="0.25">
      <c r="A776" s="342" t="s">
        <v>1725</v>
      </c>
      <c r="B776" t="s">
        <v>8968</v>
      </c>
      <c r="C776">
        <v>41.33</v>
      </c>
      <c r="D776">
        <v>4.01</v>
      </c>
      <c r="E776" t="s">
        <v>2381</v>
      </c>
      <c r="F776" t="s">
        <v>2380</v>
      </c>
      <c r="G776" t="s">
        <v>2380</v>
      </c>
      <c r="H776" s="341">
        <v>0</v>
      </c>
      <c r="I776" t="s">
        <v>2381</v>
      </c>
      <c r="J776" t="s">
        <v>6087</v>
      </c>
      <c r="K776" t="s">
        <v>6075</v>
      </c>
      <c r="L776" s="340" t="s">
        <v>8967</v>
      </c>
      <c r="M776" s="339">
        <v>6389.38</v>
      </c>
      <c r="N776" t="s">
        <v>16</v>
      </c>
      <c r="O776" t="s">
        <v>11</v>
      </c>
      <c r="P776" t="s">
        <v>23</v>
      </c>
      <c r="Q776" s="338">
        <v>40</v>
      </c>
    </row>
    <row r="777" spans="1:17" ht="15.75" x14ac:dyDescent="0.25">
      <c r="A777" s="342" t="s">
        <v>1724</v>
      </c>
      <c r="B777" t="s">
        <v>8966</v>
      </c>
      <c r="C777">
        <v>31.254999999999999</v>
      </c>
      <c r="D777">
        <v>5.17</v>
      </c>
      <c r="E777" t="s">
        <v>2380</v>
      </c>
      <c r="F777" t="s">
        <v>2380</v>
      </c>
      <c r="G777" t="s">
        <v>2380</v>
      </c>
      <c r="H777" s="341">
        <v>0</v>
      </c>
      <c r="I777" t="s">
        <v>2380</v>
      </c>
      <c r="J777" t="s">
        <v>6087</v>
      </c>
      <c r="K777" t="s">
        <v>6075</v>
      </c>
      <c r="L777" s="340" t="s">
        <v>8965</v>
      </c>
      <c r="M777" s="339">
        <v>6374.16</v>
      </c>
      <c r="N777" t="s">
        <v>11</v>
      </c>
      <c r="O777" t="s">
        <v>11</v>
      </c>
      <c r="P777" t="s">
        <v>13</v>
      </c>
      <c r="Q777" s="338">
        <v>46</v>
      </c>
    </row>
    <row r="778" spans="1:17" ht="15.75" x14ac:dyDescent="0.25">
      <c r="A778" s="342" t="s">
        <v>1723</v>
      </c>
      <c r="B778" t="s">
        <v>6642</v>
      </c>
      <c r="C778">
        <v>45.43</v>
      </c>
      <c r="D778">
        <v>4.2300000000000004</v>
      </c>
      <c r="E778" t="s">
        <v>2381</v>
      </c>
      <c r="F778" t="s">
        <v>2380</v>
      </c>
      <c r="G778" t="s">
        <v>2382</v>
      </c>
      <c r="H778" s="341">
        <v>1</v>
      </c>
      <c r="I778" t="s">
        <v>2380</v>
      </c>
      <c r="J778" t="s">
        <v>6087</v>
      </c>
      <c r="K778" t="s">
        <v>6075</v>
      </c>
      <c r="L778" s="340" t="s">
        <v>8964</v>
      </c>
      <c r="M778" s="339">
        <v>6373.56</v>
      </c>
      <c r="N778" t="s">
        <v>11</v>
      </c>
      <c r="O778" t="s">
        <v>16</v>
      </c>
      <c r="P778" t="s">
        <v>23</v>
      </c>
      <c r="Q778" s="338">
        <v>38</v>
      </c>
    </row>
    <row r="779" spans="1:17" ht="15.75" x14ac:dyDescent="0.25">
      <c r="A779" s="342" t="s">
        <v>1722</v>
      </c>
      <c r="B779" t="s">
        <v>7582</v>
      </c>
      <c r="C779">
        <v>32.340000000000003</v>
      </c>
      <c r="D779">
        <v>4.88</v>
      </c>
      <c r="E779" t="s">
        <v>2381</v>
      </c>
      <c r="F779" t="s">
        <v>2380</v>
      </c>
      <c r="G779" t="s">
        <v>2382</v>
      </c>
      <c r="H779" s="341">
        <v>1</v>
      </c>
      <c r="I779" t="s">
        <v>2380</v>
      </c>
      <c r="J779" t="s">
        <v>6087</v>
      </c>
      <c r="K779" t="s">
        <v>6075</v>
      </c>
      <c r="L779" s="340" t="s">
        <v>7253</v>
      </c>
      <c r="M779" s="339">
        <v>6367.31</v>
      </c>
      <c r="N779" t="s">
        <v>11</v>
      </c>
      <c r="O779" t="s">
        <v>16</v>
      </c>
      <c r="P779" t="s">
        <v>13</v>
      </c>
      <c r="Q779" s="338">
        <v>52</v>
      </c>
    </row>
    <row r="780" spans="1:17" ht="15.75" x14ac:dyDescent="0.25">
      <c r="A780" s="342" t="s">
        <v>1720</v>
      </c>
      <c r="B780" t="s">
        <v>6220</v>
      </c>
      <c r="C780">
        <v>37.145000000000003</v>
      </c>
      <c r="D780">
        <v>5.32</v>
      </c>
      <c r="E780" t="s">
        <v>2380</v>
      </c>
      <c r="F780" t="s">
        <v>2380</v>
      </c>
      <c r="G780" t="s">
        <v>2380</v>
      </c>
      <c r="H780" s="341">
        <v>0</v>
      </c>
      <c r="I780" t="s">
        <v>2380</v>
      </c>
      <c r="J780" t="s">
        <v>6087</v>
      </c>
      <c r="K780" t="s">
        <v>6075</v>
      </c>
      <c r="L780" s="340" t="s">
        <v>8961</v>
      </c>
      <c r="M780" s="339">
        <v>6360.99</v>
      </c>
      <c r="N780" t="s">
        <v>11</v>
      </c>
      <c r="O780" t="s">
        <v>11</v>
      </c>
      <c r="P780" t="s">
        <v>23</v>
      </c>
      <c r="Q780" s="338">
        <v>33</v>
      </c>
    </row>
    <row r="781" spans="1:17" ht="15.75" x14ac:dyDescent="0.25">
      <c r="A781" s="342" t="s">
        <v>1719</v>
      </c>
      <c r="B781" t="s">
        <v>7595</v>
      </c>
      <c r="C781">
        <v>30.8</v>
      </c>
      <c r="D781">
        <v>5.83</v>
      </c>
      <c r="E781" t="s">
        <v>2381</v>
      </c>
      <c r="F781" t="s">
        <v>2380</v>
      </c>
      <c r="G781" t="s">
        <v>2380</v>
      </c>
      <c r="H781" s="341">
        <v>0</v>
      </c>
      <c r="I781" t="s">
        <v>2380</v>
      </c>
      <c r="J781" t="s">
        <v>6087</v>
      </c>
      <c r="K781" t="s">
        <v>6077</v>
      </c>
      <c r="L781" s="340" t="s">
        <v>8960</v>
      </c>
      <c r="M781" s="339">
        <v>37735.199999999997</v>
      </c>
      <c r="N781" t="s">
        <v>11</v>
      </c>
      <c r="O781" t="s">
        <v>11</v>
      </c>
      <c r="P781" t="s">
        <v>42</v>
      </c>
      <c r="Q781" s="338">
        <v>46</v>
      </c>
    </row>
    <row r="782" spans="1:17" ht="15.75" x14ac:dyDescent="0.25">
      <c r="A782" s="342" t="s">
        <v>1717</v>
      </c>
      <c r="B782" t="s">
        <v>6183</v>
      </c>
      <c r="C782">
        <v>43.39</v>
      </c>
      <c r="D782">
        <v>5.85</v>
      </c>
      <c r="E782" t="s">
        <v>2380</v>
      </c>
      <c r="F782" t="s">
        <v>2381</v>
      </c>
      <c r="G782" t="s">
        <v>2380</v>
      </c>
      <c r="H782" s="341">
        <v>1</v>
      </c>
      <c r="I782" t="s">
        <v>2380</v>
      </c>
      <c r="J782" t="s">
        <v>6087</v>
      </c>
      <c r="K782" t="s">
        <v>6077</v>
      </c>
      <c r="L782" s="340" t="s">
        <v>8957</v>
      </c>
      <c r="M782" s="339">
        <v>6356.27</v>
      </c>
      <c r="N782" t="s">
        <v>12</v>
      </c>
      <c r="O782" t="s">
        <v>11</v>
      </c>
      <c r="P782" t="s">
        <v>13</v>
      </c>
      <c r="Q782" s="338">
        <v>39</v>
      </c>
    </row>
    <row r="783" spans="1:17" ht="15.75" x14ac:dyDescent="0.25">
      <c r="A783" s="342" t="s">
        <v>1714</v>
      </c>
      <c r="B783" t="s">
        <v>8952</v>
      </c>
      <c r="C783">
        <v>31.92</v>
      </c>
      <c r="D783">
        <v>5.12</v>
      </c>
      <c r="E783" t="s">
        <v>2381</v>
      </c>
      <c r="F783" t="s">
        <v>2380</v>
      </c>
      <c r="G783" t="s">
        <v>2380</v>
      </c>
      <c r="H783" s="341">
        <v>1</v>
      </c>
      <c r="I783" t="s">
        <v>2381</v>
      </c>
      <c r="J783" t="s">
        <v>6087</v>
      </c>
      <c r="K783" t="s">
        <v>6075</v>
      </c>
      <c r="L783" s="340" t="s">
        <v>8951</v>
      </c>
      <c r="M783" s="339">
        <v>6334.34</v>
      </c>
      <c r="N783" t="s">
        <v>11</v>
      </c>
      <c r="O783" t="s">
        <v>11</v>
      </c>
      <c r="P783" t="s">
        <v>247</v>
      </c>
      <c r="Q783" s="338">
        <v>32</v>
      </c>
    </row>
    <row r="784" spans="1:17" ht="15.75" x14ac:dyDescent="0.25">
      <c r="A784" s="342" t="s">
        <v>1713</v>
      </c>
      <c r="B784" t="s">
        <v>8950</v>
      </c>
      <c r="C784">
        <v>34.450000000000003</v>
      </c>
      <c r="D784">
        <v>5.58</v>
      </c>
      <c r="E784" t="s">
        <v>2381</v>
      </c>
      <c r="F784" t="s">
        <v>2380</v>
      </c>
      <c r="G784" t="s">
        <v>2380</v>
      </c>
      <c r="H784" s="341">
        <v>0</v>
      </c>
      <c r="I784" t="s">
        <v>2380</v>
      </c>
      <c r="J784" t="s">
        <v>6087</v>
      </c>
      <c r="K784" t="s">
        <v>6075</v>
      </c>
      <c r="L784" s="340" t="s">
        <v>8949</v>
      </c>
      <c r="M784" s="339">
        <v>6313.76</v>
      </c>
      <c r="N784" t="s">
        <v>11</v>
      </c>
      <c r="O784" t="s">
        <v>16</v>
      </c>
      <c r="P784" t="s">
        <v>13</v>
      </c>
      <c r="Q784" s="338">
        <v>37</v>
      </c>
    </row>
    <row r="785" spans="1:17" ht="15.75" x14ac:dyDescent="0.25">
      <c r="A785" s="342" t="s">
        <v>1712</v>
      </c>
      <c r="B785" t="s">
        <v>8948</v>
      </c>
      <c r="C785">
        <v>34.21</v>
      </c>
      <c r="D785">
        <v>9.7200000000000006</v>
      </c>
      <c r="E785" t="s">
        <v>2381</v>
      </c>
      <c r="F785" t="s">
        <v>2380</v>
      </c>
      <c r="G785" t="s">
        <v>2380</v>
      </c>
      <c r="H785" s="341">
        <v>0</v>
      </c>
      <c r="I785" t="s">
        <v>2380</v>
      </c>
      <c r="J785" t="s">
        <v>6087</v>
      </c>
      <c r="K785" t="s">
        <v>6079</v>
      </c>
      <c r="L785" s="340" t="s">
        <v>8947</v>
      </c>
      <c r="M785" s="339">
        <v>6311.95</v>
      </c>
      <c r="N785" t="s">
        <v>11</v>
      </c>
      <c r="O785" t="s">
        <v>16</v>
      </c>
      <c r="P785" t="s">
        <v>42</v>
      </c>
      <c r="Q785" s="338">
        <v>37</v>
      </c>
    </row>
    <row r="786" spans="1:17" ht="15.75" x14ac:dyDescent="0.25">
      <c r="A786" s="342" t="s">
        <v>1710</v>
      </c>
      <c r="B786" t="s">
        <v>8946</v>
      </c>
      <c r="C786">
        <v>31.74</v>
      </c>
      <c r="D786">
        <v>4.46</v>
      </c>
      <c r="E786" t="s">
        <v>2380</v>
      </c>
      <c r="F786" t="s">
        <v>2380</v>
      </c>
      <c r="G786" t="s">
        <v>2382</v>
      </c>
      <c r="H786" s="341">
        <v>1</v>
      </c>
      <c r="I786" t="s">
        <v>2380</v>
      </c>
      <c r="J786" t="s">
        <v>6087</v>
      </c>
      <c r="K786" t="s">
        <v>6075</v>
      </c>
      <c r="L786" s="340" t="s">
        <v>8945</v>
      </c>
      <c r="M786" s="339">
        <v>6305.61</v>
      </c>
      <c r="N786" t="s">
        <v>11</v>
      </c>
      <c r="O786" t="s">
        <v>11</v>
      </c>
      <c r="P786" t="s">
        <v>23</v>
      </c>
      <c r="Q786" s="338">
        <v>53</v>
      </c>
    </row>
    <row r="787" spans="1:17" ht="15.75" x14ac:dyDescent="0.25">
      <c r="A787" s="342" t="s">
        <v>1707</v>
      </c>
      <c r="B787" t="s">
        <v>8940</v>
      </c>
      <c r="C787">
        <v>33.21</v>
      </c>
      <c r="D787">
        <v>5.07</v>
      </c>
      <c r="E787" t="s">
        <v>2381</v>
      </c>
      <c r="F787" t="s">
        <v>2380</v>
      </c>
      <c r="G787" t="s">
        <v>2380</v>
      </c>
      <c r="H787" s="341">
        <v>1</v>
      </c>
      <c r="I787" t="s">
        <v>2380</v>
      </c>
      <c r="J787" t="s">
        <v>6087</v>
      </c>
      <c r="K787" t="s">
        <v>6075</v>
      </c>
      <c r="L787" s="340" t="s">
        <v>8939</v>
      </c>
      <c r="M787" s="339">
        <v>6293.63</v>
      </c>
      <c r="N787" t="s">
        <v>11</v>
      </c>
      <c r="O787" t="s">
        <v>12</v>
      </c>
      <c r="P787" t="s">
        <v>300</v>
      </c>
      <c r="Q787" s="338">
        <v>26</v>
      </c>
    </row>
    <row r="788" spans="1:17" ht="15.75" x14ac:dyDescent="0.25">
      <c r="A788" s="342" t="s">
        <v>1703</v>
      </c>
      <c r="B788" t="s">
        <v>8933</v>
      </c>
      <c r="C788">
        <v>39.9</v>
      </c>
      <c r="D788">
        <v>11.32</v>
      </c>
      <c r="E788" t="s">
        <v>2380</v>
      </c>
      <c r="F788" t="s">
        <v>2380</v>
      </c>
      <c r="G788" t="s">
        <v>2380</v>
      </c>
      <c r="H788" s="341">
        <v>0</v>
      </c>
      <c r="I788" t="s">
        <v>2381</v>
      </c>
      <c r="J788" t="s">
        <v>6087</v>
      </c>
      <c r="K788" t="s">
        <v>6079</v>
      </c>
      <c r="L788" s="340" t="s">
        <v>8932</v>
      </c>
      <c r="M788" s="339">
        <v>6272.48</v>
      </c>
      <c r="N788" t="s">
        <v>16</v>
      </c>
      <c r="O788" t="s">
        <v>12</v>
      </c>
      <c r="P788" t="s">
        <v>13</v>
      </c>
      <c r="Q788" s="338">
        <v>41</v>
      </c>
    </row>
    <row r="789" spans="1:17" ht="15.75" x14ac:dyDescent="0.25">
      <c r="A789" s="342" t="s">
        <v>1702</v>
      </c>
      <c r="B789" t="s">
        <v>8931</v>
      </c>
      <c r="C789">
        <v>39.799999999999997</v>
      </c>
      <c r="D789">
        <v>10.54</v>
      </c>
      <c r="E789" t="s">
        <v>2381</v>
      </c>
      <c r="F789" t="s">
        <v>2380</v>
      </c>
      <c r="G789" t="s">
        <v>2380</v>
      </c>
      <c r="H789" s="341">
        <v>2</v>
      </c>
      <c r="I789" t="s">
        <v>2381</v>
      </c>
      <c r="J789" t="s">
        <v>6087</v>
      </c>
      <c r="K789" t="s">
        <v>6079</v>
      </c>
      <c r="L789" s="340" t="s">
        <v>8930</v>
      </c>
      <c r="M789" s="339">
        <v>6269.33</v>
      </c>
      <c r="N789" t="s">
        <v>11</v>
      </c>
      <c r="O789" t="s">
        <v>16</v>
      </c>
      <c r="P789" t="s">
        <v>13</v>
      </c>
      <c r="Q789" s="338">
        <v>38</v>
      </c>
    </row>
    <row r="790" spans="1:17" ht="15.75" x14ac:dyDescent="0.25">
      <c r="A790" s="342" t="s">
        <v>1700</v>
      </c>
      <c r="B790" t="s">
        <v>8929</v>
      </c>
      <c r="C790">
        <v>32.5</v>
      </c>
      <c r="D790">
        <v>4.6900000000000004</v>
      </c>
      <c r="E790" t="s">
        <v>2381</v>
      </c>
      <c r="F790" t="s">
        <v>2380</v>
      </c>
      <c r="G790" t="s">
        <v>2382</v>
      </c>
      <c r="H790" s="341">
        <v>1</v>
      </c>
      <c r="I790" t="s">
        <v>2380</v>
      </c>
      <c r="J790" t="s">
        <v>6087</v>
      </c>
      <c r="K790" t="s">
        <v>6075</v>
      </c>
      <c r="L790" s="340" t="s">
        <v>8928</v>
      </c>
      <c r="M790" s="339">
        <v>6255.38</v>
      </c>
      <c r="N790" t="s">
        <v>11</v>
      </c>
      <c r="O790" t="s">
        <v>11</v>
      </c>
      <c r="P790" t="s">
        <v>13</v>
      </c>
      <c r="Q790" s="338">
        <v>52</v>
      </c>
    </row>
    <row r="791" spans="1:17" ht="15.75" x14ac:dyDescent="0.25">
      <c r="A791" s="342" t="s">
        <v>1697</v>
      </c>
      <c r="B791" t="s">
        <v>8923</v>
      </c>
      <c r="C791">
        <v>31.17</v>
      </c>
      <c r="D791">
        <v>5.28</v>
      </c>
      <c r="E791" t="s">
        <v>2380</v>
      </c>
      <c r="F791" t="s">
        <v>2380</v>
      </c>
      <c r="G791" t="s">
        <v>2380</v>
      </c>
      <c r="H791" s="341">
        <v>1</v>
      </c>
      <c r="I791" t="s">
        <v>2380</v>
      </c>
      <c r="J791" t="s">
        <v>6087</v>
      </c>
      <c r="K791" t="s">
        <v>6075</v>
      </c>
      <c r="L791" s="340" t="s">
        <v>6475</v>
      </c>
      <c r="M791" s="339">
        <v>48173.36</v>
      </c>
      <c r="N791" t="s">
        <v>16</v>
      </c>
      <c r="O791" t="s">
        <v>12</v>
      </c>
      <c r="P791" t="s">
        <v>42</v>
      </c>
      <c r="Q791" s="338">
        <v>60</v>
      </c>
    </row>
    <row r="792" spans="1:17" ht="15.75" x14ac:dyDescent="0.25">
      <c r="A792" s="342" t="s">
        <v>1696</v>
      </c>
      <c r="B792" t="s">
        <v>7632</v>
      </c>
      <c r="C792">
        <v>36.08</v>
      </c>
      <c r="D792">
        <v>4.29</v>
      </c>
      <c r="E792" t="s">
        <v>2380</v>
      </c>
      <c r="F792" t="s">
        <v>2380</v>
      </c>
      <c r="G792" t="s">
        <v>2380</v>
      </c>
      <c r="H792" s="341">
        <v>0</v>
      </c>
      <c r="I792" t="s">
        <v>2380</v>
      </c>
      <c r="J792" t="s">
        <v>6087</v>
      </c>
      <c r="K792" t="s">
        <v>6075</v>
      </c>
      <c r="L792" s="340" t="s">
        <v>8922</v>
      </c>
      <c r="M792" s="339">
        <v>37675.06</v>
      </c>
      <c r="N792" t="s">
        <v>11</v>
      </c>
      <c r="O792" t="s">
        <v>12</v>
      </c>
      <c r="P792" t="s">
        <v>42</v>
      </c>
      <c r="Q792" s="338">
        <v>52</v>
      </c>
    </row>
    <row r="793" spans="1:17" ht="15.75" x14ac:dyDescent="0.25">
      <c r="A793" s="342" t="s">
        <v>1693</v>
      </c>
      <c r="B793" t="s">
        <v>8919</v>
      </c>
      <c r="C793">
        <v>38</v>
      </c>
      <c r="D793">
        <v>5.41</v>
      </c>
      <c r="E793" t="s">
        <v>2381</v>
      </c>
      <c r="F793" t="s">
        <v>2380</v>
      </c>
      <c r="G793" t="s">
        <v>2380</v>
      </c>
      <c r="H793" s="341">
        <v>1</v>
      </c>
      <c r="I793" t="s">
        <v>2380</v>
      </c>
      <c r="J793" t="s">
        <v>6087</v>
      </c>
      <c r="K793" t="s">
        <v>6075</v>
      </c>
      <c r="L793" s="340" t="s">
        <v>8918</v>
      </c>
      <c r="M793" s="339">
        <v>6236.95</v>
      </c>
      <c r="N793" t="s">
        <v>11</v>
      </c>
      <c r="O793" t="s">
        <v>11</v>
      </c>
      <c r="P793" t="s">
        <v>13</v>
      </c>
      <c r="Q793" s="338">
        <v>44</v>
      </c>
    </row>
    <row r="794" spans="1:17" ht="15.75" x14ac:dyDescent="0.25">
      <c r="A794" s="342" t="s">
        <v>1692</v>
      </c>
      <c r="B794" t="s">
        <v>8917</v>
      </c>
      <c r="C794">
        <v>31.6</v>
      </c>
      <c r="D794">
        <v>10.85</v>
      </c>
      <c r="E794" t="s">
        <v>2381</v>
      </c>
      <c r="F794" t="s">
        <v>2380</v>
      </c>
      <c r="G794" t="s">
        <v>2380</v>
      </c>
      <c r="H794" s="341">
        <v>0</v>
      </c>
      <c r="I794" t="s">
        <v>2380</v>
      </c>
      <c r="J794" t="s">
        <v>6087</v>
      </c>
      <c r="K794" t="s">
        <v>6079</v>
      </c>
      <c r="L794" s="340" t="s">
        <v>8916</v>
      </c>
      <c r="M794" s="339">
        <v>6219.93</v>
      </c>
      <c r="N794" t="s">
        <v>11</v>
      </c>
      <c r="O794" t="s">
        <v>11</v>
      </c>
      <c r="P794" t="s">
        <v>13</v>
      </c>
      <c r="Q794" s="338">
        <v>50</v>
      </c>
    </row>
    <row r="795" spans="1:17" ht="15.75" x14ac:dyDescent="0.25">
      <c r="A795" s="342" t="s">
        <v>1691</v>
      </c>
      <c r="B795" t="s">
        <v>6983</v>
      </c>
      <c r="C795">
        <v>42.82</v>
      </c>
      <c r="D795">
        <v>4.21</v>
      </c>
      <c r="E795" t="s">
        <v>2380</v>
      </c>
      <c r="F795" t="s">
        <v>2380</v>
      </c>
      <c r="G795" t="s">
        <v>2380</v>
      </c>
      <c r="H795" s="341">
        <v>0</v>
      </c>
      <c r="I795" t="s">
        <v>2381</v>
      </c>
      <c r="J795" t="s">
        <v>6087</v>
      </c>
      <c r="K795" t="s">
        <v>6075</v>
      </c>
      <c r="L795" s="340" t="s">
        <v>6573</v>
      </c>
      <c r="M795" s="339">
        <v>6208.5</v>
      </c>
      <c r="N795" t="s">
        <v>11</v>
      </c>
      <c r="O795" t="s">
        <v>16</v>
      </c>
      <c r="P795" t="s">
        <v>300</v>
      </c>
      <c r="Q795" s="338">
        <v>30</v>
      </c>
    </row>
    <row r="796" spans="1:17" ht="15.75" x14ac:dyDescent="0.25">
      <c r="A796" s="342" t="s">
        <v>1690</v>
      </c>
      <c r="B796" t="s">
        <v>8915</v>
      </c>
      <c r="C796">
        <v>31.02</v>
      </c>
      <c r="D796">
        <v>11.63</v>
      </c>
      <c r="E796" t="s">
        <v>2381</v>
      </c>
      <c r="F796" t="s">
        <v>2380</v>
      </c>
      <c r="G796" t="s">
        <v>2380</v>
      </c>
      <c r="H796" s="341">
        <v>0</v>
      </c>
      <c r="I796" t="s">
        <v>2380</v>
      </c>
      <c r="J796" t="s">
        <v>6087</v>
      </c>
      <c r="K796" t="s">
        <v>6079</v>
      </c>
      <c r="L796" s="340" t="s">
        <v>8914</v>
      </c>
      <c r="M796" s="339">
        <v>6207.26</v>
      </c>
      <c r="N796" t="s">
        <v>11</v>
      </c>
      <c r="O796" t="s">
        <v>11</v>
      </c>
      <c r="P796" t="s">
        <v>535</v>
      </c>
      <c r="Q796" s="338">
        <v>23</v>
      </c>
    </row>
    <row r="797" spans="1:17" ht="15.75" x14ac:dyDescent="0.25">
      <c r="A797" s="342" t="s">
        <v>1680</v>
      </c>
      <c r="B797" t="s">
        <v>8899</v>
      </c>
      <c r="C797">
        <v>33.630000000000003</v>
      </c>
      <c r="D797">
        <v>5.42</v>
      </c>
      <c r="E797" t="s">
        <v>2380</v>
      </c>
      <c r="F797" t="s">
        <v>2380</v>
      </c>
      <c r="G797" t="s">
        <v>2380</v>
      </c>
      <c r="H797" s="341">
        <v>0</v>
      </c>
      <c r="I797" t="s">
        <v>2381</v>
      </c>
      <c r="J797" t="s">
        <v>6087</v>
      </c>
      <c r="K797" t="s">
        <v>6075</v>
      </c>
      <c r="L797" s="340" t="s">
        <v>8898</v>
      </c>
      <c r="M797" s="339">
        <v>6170.96</v>
      </c>
      <c r="N797" t="s">
        <v>11</v>
      </c>
      <c r="O797" t="s">
        <v>16</v>
      </c>
      <c r="P797" t="s">
        <v>13</v>
      </c>
      <c r="Q797" s="338">
        <v>38</v>
      </c>
    </row>
    <row r="798" spans="1:17" ht="15.75" x14ac:dyDescent="0.25">
      <c r="A798" s="342" t="s">
        <v>1678</v>
      </c>
      <c r="B798" t="s">
        <v>8895</v>
      </c>
      <c r="C798">
        <v>33.155000000000001</v>
      </c>
      <c r="D798">
        <v>4.32</v>
      </c>
      <c r="E798" t="s">
        <v>2380</v>
      </c>
      <c r="F798" t="s">
        <v>2380</v>
      </c>
      <c r="G798" t="s">
        <v>2380</v>
      </c>
      <c r="H798" s="341">
        <v>0</v>
      </c>
      <c r="I798" t="s">
        <v>2380</v>
      </c>
      <c r="J798" t="s">
        <v>6087</v>
      </c>
      <c r="K798" t="s">
        <v>6075</v>
      </c>
      <c r="L798" s="340" t="s">
        <v>8894</v>
      </c>
      <c r="M798" s="339">
        <v>6152.05</v>
      </c>
      <c r="N798" t="s">
        <v>11</v>
      </c>
      <c r="O798" t="s">
        <v>12</v>
      </c>
      <c r="P798" t="s">
        <v>13</v>
      </c>
      <c r="Q798" s="338">
        <v>49</v>
      </c>
    </row>
    <row r="799" spans="1:17" ht="15.75" x14ac:dyDescent="0.25">
      <c r="A799" s="342" t="s">
        <v>1675</v>
      </c>
      <c r="B799" t="s">
        <v>8892</v>
      </c>
      <c r="C799">
        <v>30.495000000000001</v>
      </c>
      <c r="D799">
        <v>6.25</v>
      </c>
      <c r="E799" t="s">
        <v>2380</v>
      </c>
      <c r="F799" t="s">
        <v>2380</v>
      </c>
      <c r="G799" t="s">
        <v>2380</v>
      </c>
      <c r="H799" s="341">
        <v>0</v>
      </c>
      <c r="I799" t="s">
        <v>2380</v>
      </c>
      <c r="J799" t="s">
        <v>6087</v>
      </c>
      <c r="K799" t="s">
        <v>6077</v>
      </c>
      <c r="L799" s="340" t="s">
        <v>6861</v>
      </c>
      <c r="M799" s="339">
        <v>6138.58</v>
      </c>
      <c r="N799" t="s">
        <v>11</v>
      </c>
      <c r="O799" t="s">
        <v>16</v>
      </c>
      <c r="P799" t="s">
        <v>13</v>
      </c>
      <c r="Q799" s="338">
        <v>44</v>
      </c>
    </row>
    <row r="800" spans="1:17" ht="15.75" x14ac:dyDescent="0.25">
      <c r="A800" s="342" t="s">
        <v>1674</v>
      </c>
      <c r="B800" t="s">
        <v>8891</v>
      </c>
      <c r="C800">
        <v>34.104999999999997</v>
      </c>
      <c r="D800">
        <v>5.67</v>
      </c>
      <c r="E800" t="s">
        <v>2381</v>
      </c>
      <c r="F800" t="s">
        <v>2380</v>
      </c>
      <c r="G800" t="s">
        <v>2380</v>
      </c>
      <c r="H800" s="341">
        <v>0</v>
      </c>
      <c r="I800" t="s">
        <v>2380</v>
      </c>
      <c r="J800" t="s">
        <v>6087</v>
      </c>
      <c r="K800" t="s">
        <v>6075</v>
      </c>
      <c r="L800" s="340" t="s">
        <v>8890</v>
      </c>
      <c r="M800" s="339">
        <v>37607.53</v>
      </c>
      <c r="N800" t="s">
        <v>16</v>
      </c>
      <c r="O800" t="s">
        <v>11</v>
      </c>
      <c r="P800" t="s">
        <v>166</v>
      </c>
      <c r="Q800" s="338">
        <v>32</v>
      </c>
    </row>
    <row r="801" spans="1:17" ht="15.75" x14ac:dyDescent="0.25">
      <c r="A801" s="342" t="s">
        <v>1673</v>
      </c>
      <c r="B801" t="s">
        <v>6258</v>
      </c>
      <c r="C801">
        <v>32.770000000000003</v>
      </c>
      <c r="D801">
        <v>4.42</v>
      </c>
      <c r="E801" t="s">
        <v>2381</v>
      </c>
      <c r="F801" t="s">
        <v>2380</v>
      </c>
      <c r="G801" t="s">
        <v>2380</v>
      </c>
      <c r="H801" s="341">
        <v>1</v>
      </c>
      <c r="I801" t="s">
        <v>2380</v>
      </c>
      <c r="J801" t="s">
        <v>6087</v>
      </c>
      <c r="K801" t="s">
        <v>6075</v>
      </c>
      <c r="L801" s="340" t="s">
        <v>8889</v>
      </c>
      <c r="M801" s="339">
        <v>6138.5</v>
      </c>
      <c r="N801" t="s">
        <v>11</v>
      </c>
      <c r="O801" t="s">
        <v>11</v>
      </c>
      <c r="P801" t="s">
        <v>42</v>
      </c>
      <c r="Q801" s="338">
        <v>53</v>
      </c>
    </row>
    <row r="802" spans="1:17" ht="15.75" x14ac:dyDescent="0.25">
      <c r="A802" s="342" t="s">
        <v>1671</v>
      </c>
      <c r="B802" t="s">
        <v>8886</v>
      </c>
      <c r="C802">
        <v>34.700000000000003</v>
      </c>
      <c r="D802">
        <v>6.06</v>
      </c>
      <c r="E802" t="s">
        <v>2380</v>
      </c>
      <c r="F802" t="s">
        <v>2380</v>
      </c>
      <c r="G802" t="s">
        <v>2380</v>
      </c>
      <c r="H802" s="341">
        <v>1</v>
      </c>
      <c r="I802" t="s">
        <v>2380</v>
      </c>
      <c r="J802" t="s">
        <v>6087</v>
      </c>
      <c r="K802" t="s">
        <v>6077</v>
      </c>
      <c r="L802" s="340" t="s">
        <v>8885</v>
      </c>
      <c r="M802" s="339">
        <v>6123.57</v>
      </c>
      <c r="N802" t="s">
        <v>12</v>
      </c>
      <c r="O802" t="s">
        <v>11</v>
      </c>
      <c r="P802" t="s">
        <v>23</v>
      </c>
      <c r="Q802" s="338">
        <v>39</v>
      </c>
    </row>
    <row r="803" spans="1:17" ht="15.75" x14ac:dyDescent="0.25">
      <c r="A803" s="342" t="s">
        <v>1670</v>
      </c>
      <c r="B803" t="s">
        <v>8884</v>
      </c>
      <c r="C803">
        <v>37.049999999999997</v>
      </c>
      <c r="D803">
        <v>5.48</v>
      </c>
      <c r="E803" t="s">
        <v>2380</v>
      </c>
      <c r="F803" t="s">
        <v>2380</v>
      </c>
      <c r="G803" t="s">
        <v>2380</v>
      </c>
      <c r="H803" s="341">
        <v>1</v>
      </c>
      <c r="I803" t="s">
        <v>2380</v>
      </c>
      <c r="J803" t="s">
        <v>6087</v>
      </c>
      <c r="K803" t="s">
        <v>6075</v>
      </c>
      <c r="L803" s="340" t="s">
        <v>8883</v>
      </c>
      <c r="M803" s="339">
        <v>6117.49</v>
      </c>
      <c r="N803" t="s">
        <v>11</v>
      </c>
      <c r="O803" t="s">
        <v>12</v>
      </c>
      <c r="P803" t="s">
        <v>23</v>
      </c>
      <c r="Q803" s="338">
        <v>39</v>
      </c>
    </row>
    <row r="804" spans="1:17" ht="15.75" x14ac:dyDescent="0.25">
      <c r="A804" s="342" t="s">
        <v>1669</v>
      </c>
      <c r="B804" t="s">
        <v>8882</v>
      </c>
      <c r="C804">
        <v>37.07</v>
      </c>
      <c r="D804">
        <v>4.28</v>
      </c>
      <c r="E804" t="s">
        <v>2380</v>
      </c>
      <c r="F804" t="s">
        <v>2381</v>
      </c>
      <c r="G804" t="s">
        <v>2380</v>
      </c>
      <c r="H804" s="341">
        <v>1</v>
      </c>
      <c r="I804" t="s">
        <v>2381</v>
      </c>
      <c r="J804" t="s">
        <v>6087</v>
      </c>
      <c r="K804" t="s">
        <v>6075</v>
      </c>
      <c r="L804" s="340" t="s">
        <v>8369</v>
      </c>
      <c r="M804" s="339">
        <v>6113.23</v>
      </c>
      <c r="N804" t="s">
        <v>11</v>
      </c>
      <c r="O804" t="s">
        <v>11</v>
      </c>
      <c r="P804" t="s">
        <v>247</v>
      </c>
      <c r="Q804" s="338">
        <v>31</v>
      </c>
    </row>
    <row r="805" spans="1:17" ht="15.75" x14ac:dyDescent="0.25">
      <c r="A805" s="342" t="s">
        <v>1666</v>
      </c>
      <c r="B805" t="s">
        <v>8877</v>
      </c>
      <c r="C805">
        <v>35.090000000000003</v>
      </c>
      <c r="D805">
        <v>5.84</v>
      </c>
      <c r="E805" t="s">
        <v>2380</v>
      </c>
      <c r="F805" t="s">
        <v>2380</v>
      </c>
      <c r="G805" t="s">
        <v>2380</v>
      </c>
      <c r="H805" s="341">
        <v>0</v>
      </c>
      <c r="I805" t="s">
        <v>2380</v>
      </c>
      <c r="J805" t="s">
        <v>6087</v>
      </c>
      <c r="K805" t="s">
        <v>6077</v>
      </c>
      <c r="L805" s="340" t="s">
        <v>8876</v>
      </c>
      <c r="M805" s="339">
        <v>6098.38</v>
      </c>
      <c r="N805" t="s">
        <v>11</v>
      </c>
      <c r="O805" t="s">
        <v>11</v>
      </c>
      <c r="P805" t="s">
        <v>13</v>
      </c>
      <c r="Q805" s="338">
        <v>52</v>
      </c>
    </row>
    <row r="806" spans="1:17" ht="15.75" x14ac:dyDescent="0.25">
      <c r="A806" s="342" t="s">
        <v>1665</v>
      </c>
      <c r="B806" t="s">
        <v>8875</v>
      </c>
      <c r="C806">
        <v>34.42</v>
      </c>
      <c r="D806">
        <v>5.21</v>
      </c>
      <c r="E806" t="s">
        <v>2381</v>
      </c>
      <c r="F806" t="s">
        <v>2380</v>
      </c>
      <c r="G806" t="s">
        <v>2380</v>
      </c>
      <c r="H806" s="341">
        <v>0</v>
      </c>
      <c r="I806" t="s">
        <v>2380</v>
      </c>
      <c r="J806" t="s">
        <v>6087</v>
      </c>
      <c r="K806" t="s">
        <v>6075</v>
      </c>
      <c r="L806" s="340" t="s">
        <v>8874</v>
      </c>
      <c r="M806" s="339">
        <v>6082.41</v>
      </c>
      <c r="N806" t="s">
        <v>16</v>
      </c>
      <c r="O806" t="s">
        <v>11</v>
      </c>
      <c r="P806" t="s">
        <v>42</v>
      </c>
      <c r="Q806" s="338">
        <v>38</v>
      </c>
    </row>
    <row r="807" spans="1:17" ht="15.75" x14ac:dyDescent="0.25">
      <c r="A807" s="342" t="s">
        <v>1661</v>
      </c>
      <c r="B807" t="s">
        <v>8869</v>
      </c>
      <c r="C807">
        <v>37.335000000000001</v>
      </c>
      <c r="D807">
        <v>6.26</v>
      </c>
      <c r="E807" t="s">
        <v>2381</v>
      </c>
      <c r="F807" t="s">
        <v>2380</v>
      </c>
      <c r="G807" t="s">
        <v>2380</v>
      </c>
      <c r="H807" s="341">
        <v>1</v>
      </c>
      <c r="I807" t="s">
        <v>2380</v>
      </c>
      <c r="J807" t="s">
        <v>6087</v>
      </c>
      <c r="K807" t="s">
        <v>6077</v>
      </c>
      <c r="L807" s="340" t="s">
        <v>8868</v>
      </c>
      <c r="M807" s="339">
        <v>6067.13</v>
      </c>
      <c r="N807" t="s">
        <v>12</v>
      </c>
      <c r="O807" t="s">
        <v>16</v>
      </c>
      <c r="P807" t="s">
        <v>168</v>
      </c>
      <c r="Q807" s="338">
        <v>38</v>
      </c>
    </row>
    <row r="808" spans="1:17" ht="15.75" x14ac:dyDescent="0.25">
      <c r="A808" s="342" t="s">
        <v>1659</v>
      </c>
      <c r="B808" t="s">
        <v>8865</v>
      </c>
      <c r="C808">
        <v>34.1</v>
      </c>
      <c r="D808">
        <v>5.16</v>
      </c>
      <c r="E808" t="s">
        <v>2380</v>
      </c>
      <c r="F808" t="s">
        <v>2380</v>
      </c>
      <c r="G808" t="s">
        <v>2380</v>
      </c>
      <c r="H808" s="341">
        <v>0</v>
      </c>
      <c r="I808" t="s">
        <v>2380</v>
      </c>
      <c r="J808" t="s">
        <v>6087</v>
      </c>
      <c r="K808" t="s">
        <v>6075</v>
      </c>
      <c r="L808" s="340" t="s">
        <v>8864</v>
      </c>
      <c r="M808" s="339">
        <v>6061.8</v>
      </c>
      <c r="N808" t="s">
        <v>11</v>
      </c>
      <c r="O808" t="s">
        <v>12</v>
      </c>
      <c r="P808" t="s">
        <v>23</v>
      </c>
      <c r="Q808" s="338">
        <v>26</v>
      </c>
    </row>
    <row r="809" spans="1:17" ht="15.75" x14ac:dyDescent="0.25">
      <c r="A809" s="342" t="s">
        <v>1658</v>
      </c>
      <c r="B809" t="s">
        <v>8863</v>
      </c>
      <c r="C809">
        <v>35.625</v>
      </c>
      <c r="D809">
        <v>8.9</v>
      </c>
      <c r="E809" t="s">
        <v>2380</v>
      </c>
      <c r="F809" t="s">
        <v>2380</v>
      </c>
      <c r="G809" t="s">
        <v>2380</v>
      </c>
      <c r="H809" s="341">
        <v>0</v>
      </c>
      <c r="I809" t="s">
        <v>2381</v>
      </c>
      <c r="J809" t="s">
        <v>6087</v>
      </c>
      <c r="K809" t="s">
        <v>6079</v>
      </c>
      <c r="L809" s="340" t="s">
        <v>8862</v>
      </c>
      <c r="M809" s="339">
        <v>6059.17</v>
      </c>
      <c r="N809" t="s">
        <v>11</v>
      </c>
      <c r="O809" t="s">
        <v>16</v>
      </c>
      <c r="P809" t="s">
        <v>42</v>
      </c>
      <c r="Q809" s="338">
        <v>33</v>
      </c>
    </row>
    <row r="810" spans="1:17" ht="15.75" x14ac:dyDescent="0.25">
      <c r="A810" s="342" t="s">
        <v>1656</v>
      </c>
      <c r="B810" t="s">
        <v>8859</v>
      </c>
      <c r="C810">
        <v>30.69</v>
      </c>
      <c r="D810">
        <v>4.83</v>
      </c>
      <c r="E810" t="s">
        <v>2380</v>
      </c>
      <c r="F810" t="s">
        <v>2380</v>
      </c>
      <c r="G810" t="s">
        <v>2380</v>
      </c>
      <c r="H810" s="341">
        <v>1</v>
      </c>
      <c r="I810" t="s">
        <v>2380</v>
      </c>
      <c r="J810" t="s">
        <v>6087</v>
      </c>
      <c r="K810" t="s">
        <v>6075</v>
      </c>
      <c r="L810" s="340" t="s">
        <v>8858</v>
      </c>
      <c r="M810" s="339">
        <v>5990.17</v>
      </c>
      <c r="N810" t="s">
        <v>11</v>
      </c>
      <c r="O810" t="s">
        <v>11</v>
      </c>
      <c r="P810" t="s">
        <v>13</v>
      </c>
      <c r="Q810" s="338">
        <v>48</v>
      </c>
    </row>
    <row r="811" spans="1:17" ht="15.75" x14ac:dyDescent="0.25">
      <c r="A811" s="342" t="s">
        <v>1654</v>
      </c>
      <c r="B811" t="s">
        <v>8855</v>
      </c>
      <c r="C811">
        <v>38.9</v>
      </c>
      <c r="D811">
        <v>4.28</v>
      </c>
      <c r="E811" t="s">
        <v>2380</v>
      </c>
      <c r="F811" t="s">
        <v>2380</v>
      </c>
      <c r="G811" t="s">
        <v>2380</v>
      </c>
      <c r="H811" s="341">
        <v>0</v>
      </c>
      <c r="I811" t="s">
        <v>2380</v>
      </c>
      <c r="J811" t="s">
        <v>6087</v>
      </c>
      <c r="K811" t="s">
        <v>6075</v>
      </c>
      <c r="L811" s="340" t="s">
        <v>8854</v>
      </c>
      <c r="M811" s="339">
        <v>5979.99</v>
      </c>
      <c r="N811" t="s">
        <v>11</v>
      </c>
      <c r="O811" t="s">
        <v>12</v>
      </c>
      <c r="P811" t="s">
        <v>13</v>
      </c>
      <c r="Q811" s="338">
        <v>48</v>
      </c>
    </row>
    <row r="812" spans="1:17" ht="15.75" x14ac:dyDescent="0.25">
      <c r="A812" s="342" t="s">
        <v>1651</v>
      </c>
      <c r="B812" t="s">
        <v>8850</v>
      </c>
      <c r="C812">
        <v>39.14</v>
      </c>
      <c r="D812">
        <v>6.24</v>
      </c>
      <c r="E812" t="s">
        <v>2380</v>
      </c>
      <c r="F812" t="s">
        <v>2381</v>
      </c>
      <c r="G812" t="s">
        <v>2380</v>
      </c>
      <c r="H812" s="341">
        <v>1</v>
      </c>
      <c r="I812" t="s">
        <v>2380</v>
      </c>
      <c r="J812" t="s">
        <v>6087</v>
      </c>
      <c r="K812" t="s">
        <v>6077</v>
      </c>
      <c r="L812" s="340" t="s">
        <v>8849</v>
      </c>
      <c r="M812" s="339">
        <v>5979.66</v>
      </c>
      <c r="N812" t="s">
        <v>11</v>
      </c>
      <c r="O812" t="s">
        <v>12</v>
      </c>
      <c r="P812" t="s">
        <v>13</v>
      </c>
      <c r="Q812" s="338">
        <v>52</v>
      </c>
    </row>
    <row r="813" spans="1:17" ht="15.75" x14ac:dyDescent="0.25">
      <c r="A813" s="342" t="s">
        <v>1650</v>
      </c>
      <c r="B813" t="s">
        <v>6316</v>
      </c>
      <c r="C813">
        <v>39.799999999999997</v>
      </c>
      <c r="D813">
        <v>6.17</v>
      </c>
      <c r="E813" t="s">
        <v>2380</v>
      </c>
      <c r="F813" t="s">
        <v>2380</v>
      </c>
      <c r="G813" t="s">
        <v>2382</v>
      </c>
      <c r="H813" s="341">
        <v>1</v>
      </c>
      <c r="I813" t="s">
        <v>2380</v>
      </c>
      <c r="J813" t="s">
        <v>6087</v>
      </c>
      <c r="K813" t="s">
        <v>6077</v>
      </c>
      <c r="L813" s="340" t="s">
        <v>8848</v>
      </c>
      <c r="M813" s="339">
        <v>5976.83</v>
      </c>
      <c r="N813" t="s">
        <v>11</v>
      </c>
      <c r="O813" t="s">
        <v>11</v>
      </c>
      <c r="P813" t="s">
        <v>13</v>
      </c>
      <c r="Q813" s="338">
        <v>38</v>
      </c>
    </row>
    <row r="814" spans="1:17" ht="15.75" x14ac:dyDescent="0.25">
      <c r="A814" s="342" t="s">
        <v>1649</v>
      </c>
      <c r="B814" t="s">
        <v>8458</v>
      </c>
      <c r="C814">
        <v>34.32</v>
      </c>
      <c r="D814">
        <v>5.16</v>
      </c>
      <c r="E814" t="s">
        <v>2380</v>
      </c>
      <c r="F814" t="s">
        <v>2380</v>
      </c>
      <c r="G814" t="s">
        <v>2380</v>
      </c>
      <c r="H814" s="341">
        <v>1</v>
      </c>
      <c r="I814" t="s">
        <v>2380</v>
      </c>
      <c r="J814" t="s">
        <v>6087</v>
      </c>
      <c r="K814" t="s">
        <v>6075</v>
      </c>
      <c r="L814" s="340" t="s">
        <v>8847</v>
      </c>
      <c r="M814" s="339">
        <v>5974.38</v>
      </c>
      <c r="N814" t="s">
        <v>11</v>
      </c>
      <c r="O814" t="s">
        <v>12</v>
      </c>
      <c r="P814" t="s">
        <v>13</v>
      </c>
      <c r="Q814" s="338">
        <v>38</v>
      </c>
    </row>
    <row r="815" spans="1:17" ht="15.75" x14ac:dyDescent="0.25">
      <c r="A815" s="342" t="s">
        <v>1648</v>
      </c>
      <c r="B815" t="s">
        <v>8846</v>
      </c>
      <c r="C815">
        <v>32.51</v>
      </c>
      <c r="D815">
        <v>4.3</v>
      </c>
      <c r="E815" t="s">
        <v>2380</v>
      </c>
      <c r="F815" t="s">
        <v>2380</v>
      </c>
      <c r="G815" t="s">
        <v>2380</v>
      </c>
      <c r="H815" s="341">
        <v>0</v>
      </c>
      <c r="I815" t="s">
        <v>2380</v>
      </c>
      <c r="J815" t="s">
        <v>6087</v>
      </c>
      <c r="K815" t="s">
        <v>6075</v>
      </c>
      <c r="L815" s="340" t="s">
        <v>6798</v>
      </c>
      <c r="M815" s="339">
        <v>5972.38</v>
      </c>
      <c r="N815" t="s">
        <v>11</v>
      </c>
      <c r="O815" t="s">
        <v>11</v>
      </c>
      <c r="P815" t="s">
        <v>42</v>
      </c>
      <c r="Q815" s="338">
        <v>33</v>
      </c>
    </row>
    <row r="816" spans="1:17" ht="15.75" x14ac:dyDescent="0.25">
      <c r="A816" s="342" t="s">
        <v>1647</v>
      </c>
      <c r="B816" t="s">
        <v>8845</v>
      </c>
      <c r="C816">
        <v>42.69</v>
      </c>
      <c r="D816">
        <v>4.8899999999999997</v>
      </c>
      <c r="E816" t="s">
        <v>2380</v>
      </c>
      <c r="F816" t="s">
        <v>2380</v>
      </c>
      <c r="G816" t="s">
        <v>2382</v>
      </c>
      <c r="H816" s="341">
        <v>1</v>
      </c>
      <c r="I816" t="s">
        <v>2381</v>
      </c>
      <c r="J816" t="s">
        <v>6087</v>
      </c>
      <c r="K816" t="s">
        <v>6075</v>
      </c>
      <c r="L816" s="340" t="s">
        <v>8844</v>
      </c>
      <c r="M816" s="339">
        <v>5969.72</v>
      </c>
      <c r="N816" t="s">
        <v>12</v>
      </c>
      <c r="O816" t="s">
        <v>12</v>
      </c>
      <c r="P816" t="s">
        <v>42</v>
      </c>
      <c r="Q816" s="338">
        <v>42</v>
      </c>
    </row>
    <row r="817" spans="1:17" ht="15.75" x14ac:dyDescent="0.25">
      <c r="A817" s="342" t="s">
        <v>1646</v>
      </c>
      <c r="B817" t="s">
        <v>8843</v>
      </c>
      <c r="C817">
        <v>30.71</v>
      </c>
      <c r="D817">
        <v>6.14</v>
      </c>
      <c r="E817" t="s">
        <v>2380</v>
      </c>
      <c r="F817" t="s">
        <v>2380</v>
      </c>
      <c r="G817" t="s">
        <v>2382</v>
      </c>
      <c r="H817" s="341">
        <v>1</v>
      </c>
      <c r="I817" t="s">
        <v>2380</v>
      </c>
      <c r="J817" t="s">
        <v>6087</v>
      </c>
      <c r="K817" t="s">
        <v>6077</v>
      </c>
      <c r="L817" s="340" t="s">
        <v>8842</v>
      </c>
      <c r="M817" s="339">
        <v>5966.89</v>
      </c>
      <c r="N817" t="s">
        <v>11</v>
      </c>
      <c r="O817" t="s">
        <v>12</v>
      </c>
      <c r="P817" t="s">
        <v>13</v>
      </c>
      <c r="Q817" s="338">
        <v>42</v>
      </c>
    </row>
    <row r="818" spans="1:17" ht="15.75" x14ac:dyDescent="0.25">
      <c r="A818" s="342" t="s">
        <v>1644</v>
      </c>
      <c r="B818" t="s">
        <v>6345</v>
      </c>
      <c r="C818">
        <v>36.19</v>
      </c>
      <c r="D818">
        <v>4.3</v>
      </c>
      <c r="E818" t="s">
        <v>2380</v>
      </c>
      <c r="F818" t="s">
        <v>2380</v>
      </c>
      <c r="G818" t="s">
        <v>2380</v>
      </c>
      <c r="H818" s="341">
        <v>0</v>
      </c>
      <c r="I818" t="s">
        <v>2380</v>
      </c>
      <c r="J818" t="s">
        <v>6087</v>
      </c>
      <c r="K818" t="s">
        <v>6075</v>
      </c>
      <c r="L818" s="340" t="s">
        <v>8840</v>
      </c>
      <c r="M818" s="339">
        <v>5957.35</v>
      </c>
      <c r="N818" t="s">
        <v>11</v>
      </c>
      <c r="O818" t="s">
        <v>11</v>
      </c>
      <c r="P818" t="s">
        <v>23</v>
      </c>
      <c r="Q818" s="338">
        <v>19</v>
      </c>
    </row>
    <row r="819" spans="1:17" ht="15.75" x14ac:dyDescent="0.25">
      <c r="A819" s="342" t="s">
        <v>1642</v>
      </c>
      <c r="B819" t="s">
        <v>8837</v>
      </c>
      <c r="C819">
        <v>30.95</v>
      </c>
      <c r="D819">
        <v>6.27</v>
      </c>
      <c r="E819" t="s">
        <v>2380</v>
      </c>
      <c r="F819" t="s">
        <v>2380</v>
      </c>
      <c r="G819" t="s">
        <v>2382</v>
      </c>
      <c r="H819" s="341">
        <v>1</v>
      </c>
      <c r="I819" t="s">
        <v>2380</v>
      </c>
      <c r="J819" t="s">
        <v>6087</v>
      </c>
      <c r="K819" t="s">
        <v>6077</v>
      </c>
      <c r="L819" s="340" t="s">
        <v>8836</v>
      </c>
      <c r="M819" s="339">
        <v>5927.65</v>
      </c>
      <c r="N819" t="s">
        <v>11</v>
      </c>
      <c r="O819" t="s">
        <v>16</v>
      </c>
      <c r="P819" t="s">
        <v>23</v>
      </c>
      <c r="Q819" s="338">
        <v>28</v>
      </c>
    </row>
    <row r="820" spans="1:17" ht="15.75" x14ac:dyDescent="0.25">
      <c r="A820" s="342" t="s">
        <v>1639</v>
      </c>
      <c r="B820" t="s">
        <v>6478</v>
      </c>
      <c r="C820">
        <v>43.34</v>
      </c>
      <c r="D820">
        <v>4.91</v>
      </c>
      <c r="E820" t="s">
        <v>2380</v>
      </c>
      <c r="F820" t="s">
        <v>2380</v>
      </c>
      <c r="G820" t="s">
        <v>2380</v>
      </c>
      <c r="H820" s="341">
        <v>1</v>
      </c>
      <c r="I820" t="s">
        <v>2380</v>
      </c>
      <c r="J820" t="s">
        <v>6087</v>
      </c>
      <c r="K820" t="s">
        <v>6075</v>
      </c>
      <c r="L820" s="340" t="s">
        <v>8834</v>
      </c>
      <c r="M820" s="339">
        <v>5926.85</v>
      </c>
      <c r="N820" t="s">
        <v>12</v>
      </c>
      <c r="O820" t="s">
        <v>12</v>
      </c>
      <c r="P820" t="s">
        <v>42</v>
      </c>
      <c r="Q820" s="338">
        <v>35</v>
      </c>
    </row>
    <row r="821" spans="1:17" ht="15.75" x14ac:dyDescent="0.25">
      <c r="A821" s="342" t="s">
        <v>1638</v>
      </c>
      <c r="B821" t="s">
        <v>8833</v>
      </c>
      <c r="C821">
        <v>31.98</v>
      </c>
      <c r="D821">
        <v>4.46</v>
      </c>
      <c r="E821" t="s">
        <v>2381</v>
      </c>
      <c r="F821" t="s">
        <v>2380</v>
      </c>
      <c r="G821" t="s">
        <v>2380</v>
      </c>
      <c r="H821" s="341">
        <v>1</v>
      </c>
      <c r="I821" t="s">
        <v>2380</v>
      </c>
      <c r="J821" t="s">
        <v>6087</v>
      </c>
      <c r="K821" t="s">
        <v>6075</v>
      </c>
      <c r="L821" s="340" t="s">
        <v>8832</v>
      </c>
      <c r="M821" s="339">
        <v>5920.1</v>
      </c>
      <c r="N821" t="s">
        <v>11</v>
      </c>
      <c r="O821" t="s">
        <v>16</v>
      </c>
      <c r="P821" t="s">
        <v>13</v>
      </c>
      <c r="Q821" s="338">
        <v>40</v>
      </c>
    </row>
    <row r="822" spans="1:17" ht="15.75" x14ac:dyDescent="0.25">
      <c r="A822" s="342" t="s">
        <v>1637</v>
      </c>
      <c r="B822" t="s">
        <v>8831</v>
      </c>
      <c r="C822">
        <v>35.86</v>
      </c>
      <c r="D822">
        <v>6.22</v>
      </c>
      <c r="E822" t="s">
        <v>2380</v>
      </c>
      <c r="F822" t="s">
        <v>2380</v>
      </c>
      <c r="G822" t="s">
        <v>2380</v>
      </c>
      <c r="H822" s="341">
        <v>1</v>
      </c>
      <c r="I822" t="s">
        <v>2380</v>
      </c>
      <c r="J822" t="s">
        <v>6087</v>
      </c>
      <c r="K822" t="s">
        <v>6077</v>
      </c>
      <c r="L822" s="340" t="s">
        <v>8830</v>
      </c>
      <c r="M822" s="339">
        <v>5910.94</v>
      </c>
      <c r="N822" t="s">
        <v>11</v>
      </c>
      <c r="O822" t="s">
        <v>16</v>
      </c>
      <c r="P822" t="s">
        <v>42</v>
      </c>
      <c r="Q822" s="338">
        <v>40</v>
      </c>
    </row>
    <row r="823" spans="1:17" ht="15.75" x14ac:dyDescent="0.25">
      <c r="A823" s="342" t="s">
        <v>1636</v>
      </c>
      <c r="B823" t="s">
        <v>8829</v>
      </c>
      <c r="C823">
        <v>37.869999999999997</v>
      </c>
      <c r="D823">
        <v>4.29</v>
      </c>
      <c r="E823" t="s">
        <v>2381</v>
      </c>
      <c r="F823" t="s">
        <v>2380</v>
      </c>
      <c r="G823" t="s">
        <v>2382</v>
      </c>
      <c r="H823" s="341">
        <v>1</v>
      </c>
      <c r="I823" t="s">
        <v>2381</v>
      </c>
      <c r="J823" t="s">
        <v>6087</v>
      </c>
      <c r="K823" t="s">
        <v>6075</v>
      </c>
      <c r="L823" s="340" t="s">
        <v>8828</v>
      </c>
      <c r="M823" s="339">
        <v>5877.02</v>
      </c>
      <c r="N823" t="s">
        <v>11</v>
      </c>
      <c r="O823" t="s">
        <v>11</v>
      </c>
      <c r="P823" t="s">
        <v>300</v>
      </c>
      <c r="Q823" s="338">
        <v>29</v>
      </c>
    </row>
    <row r="824" spans="1:17" ht="15.75" x14ac:dyDescent="0.25">
      <c r="A824" s="342" t="s">
        <v>1634</v>
      </c>
      <c r="B824" t="s">
        <v>7048</v>
      </c>
      <c r="C824">
        <v>37.200000000000003</v>
      </c>
      <c r="D824">
        <v>10.14</v>
      </c>
      <c r="E824" t="s">
        <v>2380</v>
      </c>
      <c r="F824" t="s">
        <v>2380</v>
      </c>
      <c r="G824" t="s">
        <v>2380</v>
      </c>
      <c r="H824" s="341">
        <v>0</v>
      </c>
      <c r="I824" t="s">
        <v>2380</v>
      </c>
      <c r="J824" t="s">
        <v>6087</v>
      </c>
      <c r="K824" t="s">
        <v>6079</v>
      </c>
      <c r="L824" s="340" t="s">
        <v>8825</v>
      </c>
      <c r="M824" s="339">
        <v>5847.24</v>
      </c>
      <c r="N824" t="s">
        <v>11</v>
      </c>
      <c r="O824" t="s">
        <v>16</v>
      </c>
      <c r="P824" t="s">
        <v>13</v>
      </c>
      <c r="Q824" s="338">
        <v>37</v>
      </c>
    </row>
    <row r="825" spans="1:17" ht="15.75" x14ac:dyDescent="0.25">
      <c r="A825" s="342" t="s">
        <v>1631</v>
      </c>
      <c r="B825" t="s">
        <v>8820</v>
      </c>
      <c r="C825">
        <v>38.99</v>
      </c>
      <c r="D825">
        <v>5.21</v>
      </c>
      <c r="E825" t="s">
        <v>2380</v>
      </c>
      <c r="F825" t="s">
        <v>2381</v>
      </c>
      <c r="G825" t="s">
        <v>2380</v>
      </c>
      <c r="H825" s="341">
        <v>1</v>
      </c>
      <c r="I825" t="s">
        <v>2380</v>
      </c>
      <c r="J825" t="s">
        <v>6087</v>
      </c>
      <c r="K825" t="s">
        <v>6075</v>
      </c>
      <c r="L825" s="340" t="s">
        <v>8819</v>
      </c>
      <c r="M825" s="339">
        <v>5836.52</v>
      </c>
      <c r="N825" t="s">
        <v>11</v>
      </c>
      <c r="O825" t="s">
        <v>12</v>
      </c>
      <c r="P825" t="s">
        <v>13</v>
      </c>
      <c r="Q825" s="338">
        <v>35</v>
      </c>
    </row>
    <row r="826" spans="1:17" ht="15.75" x14ac:dyDescent="0.25">
      <c r="A826" s="342" t="s">
        <v>1630</v>
      </c>
      <c r="B826" t="s">
        <v>7425</v>
      </c>
      <c r="C826">
        <v>42.655000000000001</v>
      </c>
      <c r="D826">
        <v>5.94</v>
      </c>
      <c r="E826" t="s">
        <v>2381</v>
      </c>
      <c r="F826" t="s">
        <v>2380</v>
      </c>
      <c r="G826" t="s">
        <v>2382</v>
      </c>
      <c r="H826" s="341">
        <v>1</v>
      </c>
      <c r="I826" t="s">
        <v>2380</v>
      </c>
      <c r="J826" t="s">
        <v>6087</v>
      </c>
      <c r="K826" t="s">
        <v>6077</v>
      </c>
      <c r="L826" s="340" t="s">
        <v>7584</v>
      </c>
      <c r="M826" s="339">
        <v>37277.269999999997</v>
      </c>
      <c r="N826" t="s">
        <v>16</v>
      </c>
      <c r="O826" t="s">
        <v>12</v>
      </c>
      <c r="P826" t="s">
        <v>42</v>
      </c>
      <c r="Q826" s="338">
        <v>53</v>
      </c>
    </row>
    <row r="827" spans="1:17" ht="15.75" x14ac:dyDescent="0.25">
      <c r="A827" s="342" t="s">
        <v>1629</v>
      </c>
      <c r="B827" t="s">
        <v>8818</v>
      </c>
      <c r="C827">
        <v>30.57</v>
      </c>
      <c r="D827">
        <v>5.34</v>
      </c>
      <c r="E827" t="s">
        <v>2380</v>
      </c>
      <c r="F827" t="s">
        <v>2380</v>
      </c>
      <c r="G827" t="s">
        <v>2382</v>
      </c>
      <c r="H827" s="341">
        <v>1</v>
      </c>
      <c r="I827" t="s">
        <v>2380</v>
      </c>
      <c r="J827" t="s">
        <v>6087</v>
      </c>
      <c r="K827" t="s">
        <v>6075</v>
      </c>
      <c r="L827" s="340" t="s">
        <v>8234</v>
      </c>
      <c r="M827" s="339">
        <v>5832.6</v>
      </c>
      <c r="N827" t="s">
        <v>11</v>
      </c>
      <c r="O827" t="s">
        <v>12</v>
      </c>
      <c r="P827" t="s">
        <v>23</v>
      </c>
      <c r="Q827" s="338">
        <v>51</v>
      </c>
    </row>
    <row r="828" spans="1:17" ht="15.75" x14ac:dyDescent="0.25">
      <c r="A828" s="342" t="s">
        <v>1627</v>
      </c>
      <c r="B828" t="s">
        <v>8816</v>
      </c>
      <c r="C828">
        <v>34.770000000000003</v>
      </c>
      <c r="D828">
        <v>4.47</v>
      </c>
      <c r="E828" t="s">
        <v>2380</v>
      </c>
      <c r="F828" t="s">
        <v>2380</v>
      </c>
      <c r="G828" t="s">
        <v>2380</v>
      </c>
      <c r="H828" s="341">
        <v>1</v>
      </c>
      <c r="I828" t="s">
        <v>2380</v>
      </c>
      <c r="J828" t="s">
        <v>6087</v>
      </c>
      <c r="K828" t="s">
        <v>6075</v>
      </c>
      <c r="L828" s="340" t="s">
        <v>8815</v>
      </c>
      <c r="M828" s="339">
        <v>5812.9</v>
      </c>
      <c r="N828" t="s">
        <v>11</v>
      </c>
      <c r="O828" t="s">
        <v>11</v>
      </c>
      <c r="P828" t="s">
        <v>13</v>
      </c>
      <c r="Q828" s="338">
        <v>50</v>
      </c>
    </row>
    <row r="829" spans="1:17" ht="15.75" x14ac:dyDescent="0.25">
      <c r="A829" s="342" t="s">
        <v>1625</v>
      </c>
      <c r="B829" t="s">
        <v>8813</v>
      </c>
      <c r="C829">
        <v>40.61</v>
      </c>
      <c r="D829">
        <v>8</v>
      </c>
      <c r="E829" t="s">
        <v>2381</v>
      </c>
      <c r="F829" t="s">
        <v>2380</v>
      </c>
      <c r="G829" t="s">
        <v>2380</v>
      </c>
      <c r="H829" s="341">
        <v>1</v>
      </c>
      <c r="I829" t="s">
        <v>2381</v>
      </c>
      <c r="J829" t="s">
        <v>6087</v>
      </c>
      <c r="K829" t="s">
        <v>6079</v>
      </c>
      <c r="L829" s="340" t="s">
        <v>7447</v>
      </c>
      <c r="M829" s="339">
        <v>5778.71</v>
      </c>
      <c r="N829" t="s">
        <v>11</v>
      </c>
      <c r="O829" t="s">
        <v>12</v>
      </c>
      <c r="P829" t="s">
        <v>632</v>
      </c>
      <c r="Q829" s="338">
        <v>18</v>
      </c>
    </row>
    <row r="830" spans="1:17" ht="15.75" x14ac:dyDescent="0.25">
      <c r="A830" s="342" t="s">
        <v>1624</v>
      </c>
      <c r="B830" t="s">
        <v>8812</v>
      </c>
      <c r="C830">
        <v>40.26</v>
      </c>
      <c r="D830">
        <v>9.92</v>
      </c>
      <c r="E830" t="s">
        <v>2381</v>
      </c>
      <c r="F830" t="s">
        <v>2380</v>
      </c>
      <c r="G830" t="s">
        <v>2380</v>
      </c>
      <c r="H830" s="341">
        <v>0</v>
      </c>
      <c r="I830" t="s">
        <v>2380</v>
      </c>
      <c r="J830" t="s">
        <v>6087</v>
      </c>
      <c r="K830" t="s">
        <v>6079</v>
      </c>
      <c r="L830" s="340" t="s">
        <v>8811</v>
      </c>
      <c r="M830" s="339">
        <v>5757.41</v>
      </c>
      <c r="N830" t="s">
        <v>11</v>
      </c>
      <c r="O830" t="s">
        <v>12</v>
      </c>
      <c r="P830" t="s">
        <v>166</v>
      </c>
      <c r="Q830" s="338">
        <v>39</v>
      </c>
    </row>
    <row r="831" spans="1:17" ht="15.75" x14ac:dyDescent="0.25">
      <c r="A831" s="342" t="s">
        <v>1622</v>
      </c>
      <c r="B831" t="s">
        <v>6295</v>
      </c>
      <c r="C831">
        <v>33.549999999999997</v>
      </c>
      <c r="D831">
        <v>10.9</v>
      </c>
      <c r="E831" t="s">
        <v>2381</v>
      </c>
      <c r="F831" t="s">
        <v>2380</v>
      </c>
      <c r="G831" t="s">
        <v>2380</v>
      </c>
      <c r="H831" s="341">
        <v>0</v>
      </c>
      <c r="I831" t="s">
        <v>2380</v>
      </c>
      <c r="J831" t="s">
        <v>6087</v>
      </c>
      <c r="K831" t="s">
        <v>6079</v>
      </c>
      <c r="L831" s="340" t="s">
        <v>6422</v>
      </c>
      <c r="M831" s="339">
        <v>5741.67</v>
      </c>
      <c r="N831" t="s">
        <v>11</v>
      </c>
      <c r="O831" t="s">
        <v>12</v>
      </c>
      <c r="P831" t="s">
        <v>13</v>
      </c>
      <c r="Q831" s="338">
        <v>50</v>
      </c>
    </row>
    <row r="832" spans="1:17" ht="15.75" x14ac:dyDescent="0.25">
      <c r="A832" s="342" t="s">
        <v>1617</v>
      </c>
      <c r="B832" t="s">
        <v>8803</v>
      </c>
      <c r="C832">
        <v>41.8</v>
      </c>
      <c r="D832">
        <v>5.82</v>
      </c>
      <c r="E832" t="s">
        <v>2381</v>
      </c>
      <c r="F832" t="s">
        <v>2380</v>
      </c>
      <c r="G832" t="s">
        <v>2382</v>
      </c>
      <c r="H832" s="341">
        <v>1</v>
      </c>
      <c r="I832" t="s">
        <v>2380</v>
      </c>
      <c r="J832" t="s">
        <v>6087</v>
      </c>
      <c r="K832" t="s">
        <v>6077</v>
      </c>
      <c r="L832" s="340" t="s">
        <v>8802</v>
      </c>
      <c r="M832" s="339">
        <v>5708.87</v>
      </c>
      <c r="N832" t="s">
        <v>11</v>
      </c>
      <c r="O832" t="s">
        <v>16</v>
      </c>
      <c r="P832" t="s">
        <v>42</v>
      </c>
      <c r="Q832" s="338">
        <v>29</v>
      </c>
    </row>
    <row r="833" spans="1:17" ht="15.75" x14ac:dyDescent="0.25">
      <c r="A833" s="342" t="s">
        <v>1615</v>
      </c>
      <c r="B833" t="s">
        <v>8799</v>
      </c>
      <c r="C833">
        <v>32.799999999999997</v>
      </c>
      <c r="D833">
        <v>6.16</v>
      </c>
      <c r="E833" t="s">
        <v>2381</v>
      </c>
      <c r="F833" t="s">
        <v>2380</v>
      </c>
      <c r="G833" t="s">
        <v>2382</v>
      </c>
      <c r="H833" s="341">
        <v>1</v>
      </c>
      <c r="I833" t="s">
        <v>2380</v>
      </c>
      <c r="J833" t="s">
        <v>6087</v>
      </c>
      <c r="K833" t="s">
        <v>6077</v>
      </c>
      <c r="L833" s="340" t="s">
        <v>8798</v>
      </c>
      <c r="M833" s="339">
        <v>5698.74</v>
      </c>
      <c r="N833" t="s">
        <v>11</v>
      </c>
      <c r="O833" t="s">
        <v>11</v>
      </c>
      <c r="P833" t="s">
        <v>23</v>
      </c>
      <c r="Q833" s="338">
        <v>48</v>
      </c>
    </row>
    <row r="834" spans="1:17" ht="15.75" x14ac:dyDescent="0.25">
      <c r="A834" s="342" t="s">
        <v>1614</v>
      </c>
      <c r="B834" t="s">
        <v>8797</v>
      </c>
      <c r="C834">
        <v>30.78</v>
      </c>
      <c r="D834">
        <v>4.67</v>
      </c>
      <c r="E834" t="s">
        <v>2381</v>
      </c>
      <c r="F834" t="s">
        <v>2380</v>
      </c>
      <c r="G834" t="s">
        <v>2380</v>
      </c>
      <c r="H834" s="341">
        <v>0</v>
      </c>
      <c r="I834" t="s">
        <v>2381</v>
      </c>
      <c r="J834" t="s">
        <v>6087</v>
      </c>
      <c r="K834" t="s">
        <v>6075</v>
      </c>
      <c r="L834" s="340" t="s">
        <v>8796</v>
      </c>
      <c r="M834" s="339">
        <v>5693.43</v>
      </c>
      <c r="N834" t="s">
        <v>11</v>
      </c>
      <c r="O834" t="s">
        <v>12</v>
      </c>
      <c r="P834" t="s">
        <v>23</v>
      </c>
      <c r="Q834" s="338">
        <v>30</v>
      </c>
    </row>
    <row r="835" spans="1:17" ht="15.75" x14ac:dyDescent="0.25">
      <c r="A835" s="342" t="s">
        <v>1613</v>
      </c>
      <c r="B835" t="s">
        <v>7396</v>
      </c>
      <c r="C835">
        <v>35.814999999999998</v>
      </c>
      <c r="D835">
        <v>4.1500000000000004</v>
      </c>
      <c r="E835" t="s">
        <v>2380</v>
      </c>
      <c r="F835" t="s">
        <v>2380</v>
      </c>
      <c r="G835" t="s">
        <v>2380</v>
      </c>
      <c r="H835" s="341">
        <v>1</v>
      </c>
      <c r="I835" t="s">
        <v>2380</v>
      </c>
      <c r="J835" t="s">
        <v>6087</v>
      </c>
      <c r="K835" t="s">
        <v>6075</v>
      </c>
      <c r="L835" s="340" t="s">
        <v>8795</v>
      </c>
      <c r="M835" s="339">
        <v>5690.79</v>
      </c>
      <c r="N835" t="s">
        <v>11</v>
      </c>
      <c r="O835" t="s">
        <v>16</v>
      </c>
      <c r="P835" t="s">
        <v>13</v>
      </c>
      <c r="Q835" s="338">
        <v>50</v>
      </c>
    </row>
    <row r="836" spans="1:17" ht="15.75" x14ac:dyDescent="0.25">
      <c r="A836" s="342" t="s">
        <v>1610</v>
      </c>
      <c r="B836" t="s">
        <v>6783</v>
      </c>
      <c r="C836">
        <v>33.25</v>
      </c>
      <c r="D836">
        <v>5.62</v>
      </c>
      <c r="E836" t="s">
        <v>2381</v>
      </c>
      <c r="F836" t="s">
        <v>2380</v>
      </c>
      <c r="G836" t="s">
        <v>2380</v>
      </c>
      <c r="H836" s="341">
        <v>1</v>
      </c>
      <c r="I836" t="s">
        <v>2380</v>
      </c>
      <c r="J836" t="s">
        <v>6087</v>
      </c>
      <c r="K836" t="s">
        <v>6075</v>
      </c>
      <c r="L836" s="340" t="s">
        <v>8791</v>
      </c>
      <c r="M836" s="339">
        <v>5650.14</v>
      </c>
      <c r="N836" t="s">
        <v>11</v>
      </c>
      <c r="O836" t="s">
        <v>16</v>
      </c>
      <c r="P836" t="s">
        <v>13</v>
      </c>
      <c r="Q836" s="338">
        <v>44</v>
      </c>
    </row>
    <row r="837" spans="1:17" ht="15.75" x14ac:dyDescent="0.25">
      <c r="A837" s="342" t="s">
        <v>1608</v>
      </c>
      <c r="B837" t="s">
        <v>6862</v>
      </c>
      <c r="C837">
        <v>34.43</v>
      </c>
      <c r="D837">
        <v>8.6199999999999992</v>
      </c>
      <c r="E837" t="s">
        <v>2381</v>
      </c>
      <c r="F837" t="s">
        <v>2380</v>
      </c>
      <c r="G837" t="s">
        <v>2380</v>
      </c>
      <c r="H837" s="341">
        <v>1</v>
      </c>
      <c r="I837" t="s">
        <v>2380</v>
      </c>
      <c r="J837" t="s">
        <v>6087</v>
      </c>
      <c r="K837" t="s">
        <v>6079</v>
      </c>
      <c r="L837" s="340" t="s">
        <v>8789</v>
      </c>
      <c r="M837" s="339">
        <v>37270.15</v>
      </c>
      <c r="N837" t="s">
        <v>11</v>
      </c>
      <c r="O837" t="s">
        <v>16</v>
      </c>
      <c r="P837" t="s">
        <v>247</v>
      </c>
      <c r="Q837" s="338">
        <v>37</v>
      </c>
    </row>
    <row r="838" spans="1:17" ht="15.75" x14ac:dyDescent="0.25">
      <c r="A838" s="342" t="s">
        <v>1605</v>
      </c>
      <c r="B838" t="s">
        <v>6540</v>
      </c>
      <c r="C838">
        <v>34.15</v>
      </c>
      <c r="D838">
        <v>5.42</v>
      </c>
      <c r="E838" t="s">
        <v>2380</v>
      </c>
      <c r="F838" t="s">
        <v>2380</v>
      </c>
      <c r="G838" t="s">
        <v>2380</v>
      </c>
      <c r="H838" s="341">
        <v>0</v>
      </c>
      <c r="I838" t="s">
        <v>2380</v>
      </c>
      <c r="J838" t="s">
        <v>6087</v>
      </c>
      <c r="K838" t="s">
        <v>6075</v>
      </c>
      <c r="L838" s="340" t="s">
        <v>8784</v>
      </c>
      <c r="M838" s="339">
        <v>5612.83</v>
      </c>
      <c r="N838" t="s">
        <v>11</v>
      </c>
      <c r="O838" t="s">
        <v>12</v>
      </c>
      <c r="P838" t="s">
        <v>13</v>
      </c>
      <c r="Q838" s="338">
        <v>44</v>
      </c>
    </row>
    <row r="839" spans="1:17" ht="15.75" x14ac:dyDescent="0.25">
      <c r="A839" s="342" t="s">
        <v>1603</v>
      </c>
      <c r="B839" t="s">
        <v>7733</v>
      </c>
      <c r="C839">
        <v>49.49</v>
      </c>
      <c r="D839">
        <v>4.5</v>
      </c>
      <c r="E839" t="s">
        <v>2380</v>
      </c>
      <c r="F839" t="s">
        <v>2380</v>
      </c>
      <c r="G839" t="s">
        <v>2380</v>
      </c>
      <c r="H839" s="341">
        <v>0</v>
      </c>
      <c r="I839" t="s">
        <v>2381</v>
      </c>
      <c r="J839" t="s">
        <v>6087</v>
      </c>
      <c r="K839" t="s">
        <v>6075</v>
      </c>
      <c r="L839" s="340" t="s">
        <v>8781</v>
      </c>
      <c r="M839" s="339">
        <v>5587.59</v>
      </c>
      <c r="N839" t="s">
        <v>11</v>
      </c>
      <c r="O839" t="s">
        <v>16</v>
      </c>
      <c r="P839" t="s">
        <v>13</v>
      </c>
      <c r="Q839" s="338">
        <v>39</v>
      </c>
    </row>
    <row r="840" spans="1:17" ht="15.75" x14ac:dyDescent="0.25">
      <c r="A840" s="342" t="s">
        <v>1600</v>
      </c>
      <c r="B840" t="s">
        <v>6857</v>
      </c>
      <c r="C840">
        <v>31</v>
      </c>
      <c r="D840">
        <v>4.7699999999999996</v>
      </c>
      <c r="E840" t="s">
        <v>2380</v>
      </c>
      <c r="F840" t="s">
        <v>2380</v>
      </c>
      <c r="G840" t="s">
        <v>2380</v>
      </c>
      <c r="H840" s="341">
        <v>1</v>
      </c>
      <c r="I840" t="s">
        <v>2380</v>
      </c>
      <c r="J840" t="s">
        <v>6087</v>
      </c>
      <c r="K840" t="s">
        <v>6075</v>
      </c>
      <c r="L840" s="340" t="s">
        <v>8777</v>
      </c>
      <c r="M840" s="339">
        <v>5576.35</v>
      </c>
      <c r="N840" t="s">
        <v>11</v>
      </c>
      <c r="O840" t="s">
        <v>12</v>
      </c>
      <c r="P840" t="s">
        <v>13</v>
      </c>
      <c r="Q840" s="338">
        <v>48</v>
      </c>
    </row>
    <row r="841" spans="1:17" ht="15.75" x14ac:dyDescent="0.25">
      <c r="A841" s="342" t="s">
        <v>1598</v>
      </c>
      <c r="B841" t="s">
        <v>7186</v>
      </c>
      <c r="C841">
        <v>29.92</v>
      </c>
      <c r="D841">
        <v>9.07</v>
      </c>
      <c r="E841" t="s">
        <v>2381</v>
      </c>
      <c r="F841" t="s">
        <v>2380</v>
      </c>
      <c r="G841" t="s">
        <v>2380</v>
      </c>
      <c r="H841" s="341">
        <v>1</v>
      </c>
      <c r="I841" t="s">
        <v>2380</v>
      </c>
      <c r="J841" t="s">
        <v>6087</v>
      </c>
      <c r="K841" t="s">
        <v>6079</v>
      </c>
      <c r="L841" s="340" t="s">
        <v>8776</v>
      </c>
      <c r="M841" s="339">
        <v>5540.35</v>
      </c>
      <c r="N841" t="s">
        <v>11</v>
      </c>
      <c r="O841" t="s">
        <v>11</v>
      </c>
      <c r="P841" t="s">
        <v>23</v>
      </c>
      <c r="Q841" s="338">
        <v>42</v>
      </c>
    </row>
    <row r="842" spans="1:17" ht="15.75" x14ac:dyDescent="0.25">
      <c r="A842" s="342" t="s">
        <v>1593</v>
      </c>
      <c r="B842" t="s">
        <v>8769</v>
      </c>
      <c r="C842">
        <v>41.69</v>
      </c>
      <c r="D842">
        <v>5.78</v>
      </c>
      <c r="E842" t="s">
        <v>2380</v>
      </c>
      <c r="F842" t="s">
        <v>2380</v>
      </c>
      <c r="G842" t="s">
        <v>2380</v>
      </c>
      <c r="H842" s="341">
        <v>0</v>
      </c>
      <c r="I842" t="s">
        <v>2380</v>
      </c>
      <c r="J842" t="s">
        <v>6087</v>
      </c>
      <c r="K842" t="s">
        <v>6077</v>
      </c>
      <c r="L842" s="340" t="s">
        <v>8768</v>
      </c>
      <c r="M842" s="339">
        <v>5484.47</v>
      </c>
      <c r="N842" t="s">
        <v>11</v>
      </c>
      <c r="O842" t="s">
        <v>11</v>
      </c>
      <c r="P842" t="s">
        <v>13</v>
      </c>
      <c r="Q842" s="338">
        <v>38</v>
      </c>
    </row>
    <row r="843" spans="1:17" ht="15.75" x14ac:dyDescent="0.25">
      <c r="A843" s="342" t="s">
        <v>1592</v>
      </c>
      <c r="B843" t="s">
        <v>6766</v>
      </c>
      <c r="C843">
        <v>33.799999999999997</v>
      </c>
      <c r="D843">
        <v>7.67</v>
      </c>
      <c r="E843" t="s">
        <v>2380</v>
      </c>
      <c r="F843" t="s">
        <v>2380</v>
      </c>
      <c r="G843" t="s">
        <v>2380</v>
      </c>
      <c r="H843" s="341">
        <v>3</v>
      </c>
      <c r="I843" t="s">
        <v>2381</v>
      </c>
      <c r="J843" t="s">
        <v>6087</v>
      </c>
      <c r="K843" t="s">
        <v>6079</v>
      </c>
      <c r="L843" s="340" t="s">
        <v>8767</v>
      </c>
      <c r="M843" s="339">
        <v>5478.04</v>
      </c>
      <c r="N843" t="s">
        <v>11</v>
      </c>
      <c r="O843" t="s">
        <v>12</v>
      </c>
      <c r="P843" t="s">
        <v>13</v>
      </c>
      <c r="Q843" s="338">
        <v>36</v>
      </c>
    </row>
    <row r="844" spans="1:17" ht="15.75" x14ac:dyDescent="0.25">
      <c r="A844" s="342" t="s">
        <v>1591</v>
      </c>
      <c r="B844" t="s">
        <v>6384</v>
      </c>
      <c r="C844">
        <v>37.619999999999997</v>
      </c>
      <c r="D844">
        <v>6.32</v>
      </c>
      <c r="E844" t="s">
        <v>2381</v>
      </c>
      <c r="F844" t="s">
        <v>2381</v>
      </c>
      <c r="G844" t="s">
        <v>2380</v>
      </c>
      <c r="H844" s="341">
        <v>2</v>
      </c>
      <c r="I844" t="s">
        <v>2381</v>
      </c>
      <c r="J844" t="s">
        <v>6087</v>
      </c>
      <c r="K844" t="s">
        <v>6077</v>
      </c>
      <c r="L844" s="340" t="s">
        <v>8766</v>
      </c>
      <c r="M844" s="339">
        <v>5472.45</v>
      </c>
      <c r="N844" t="s">
        <v>11</v>
      </c>
      <c r="O844" t="s">
        <v>12</v>
      </c>
      <c r="P844" t="s">
        <v>42</v>
      </c>
      <c r="Q844" s="338">
        <v>36</v>
      </c>
    </row>
    <row r="845" spans="1:17" ht="15.75" x14ac:dyDescent="0.25">
      <c r="A845" s="342" t="s">
        <v>1589</v>
      </c>
      <c r="B845" t="s">
        <v>8764</v>
      </c>
      <c r="C845">
        <v>37.43</v>
      </c>
      <c r="D845">
        <v>4.5199999999999996</v>
      </c>
      <c r="E845" t="s">
        <v>2380</v>
      </c>
      <c r="F845" t="s">
        <v>2380</v>
      </c>
      <c r="G845" t="s">
        <v>2380</v>
      </c>
      <c r="H845" s="341">
        <v>1</v>
      </c>
      <c r="I845" t="s">
        <v>2380</v>
      </c>
      <c r="J845" t="s">
        <v>6087</v>
      </c>
      <c r="K845" t="s">
        <v>6075</v>
      </c>
      <c r="L845" s="340" t="s">
        <v>8763</v>
      </c>
      <c r="M845" s="339">
        <v>5466.88</v>
      </c>
      <c r="N845" t="s">
        <v>11</v>
      </c>
      <c r="O845" t="s">
        <v>11</v>
      </c>
      <c r="P845" t="s">
        <v>13</v>
      </c>
      <c r="Q845" s="338">
        <v>49</v>
      </c>
    </row>
    <row r="846" spans="1:17" ht="15.75" x14ac:dyDescent="0.25">
      <c r="A846" s="342" t="s">
        <v>1588</v>
      </c>
      <c r="B846" t="s">
        <v>8762</v>
      </c>
      <c r="C846">
        <v>31.065000000000001</v>
      </c>
      <c r="D846">
        <v>5.71</v>
      </c>
      <c r="E846" t="s">
        <v>2380</v>
      </c>
      <c r="F846" t="s">
        <v>2380</v>
      </c>
      <c r="G846" t="s">
        <v>2380</v>
      </c>
      <c r="H846" s="341">
        <v>0</v>
      </c>
      <c r="I846" t="s">
        <v>2380</v>
      </c>
      <c r="J846" t="s">
        <v>6087</v>
      </c>
      <c r="K846" t="s">
        <v>6077</v>
      </c>
      <c r="L846" s="340" t="s">
        <v>8761</v>
      </c>
      <c r="M846" s="339">
        <v>5458.05</v>
      </c>
      <c r="N846" t="s">
        <v>11</v>
      </c>
      <c r="O846" t="s">
        <v>11</v>
      </c>
      <c r="P846" t="s">
        <v>247</v>
      </c>
      <c r="Q846" s="338">
        <v>36</v>
      </c>
    </row>
    <row r="847" spans="1:17" ht="15.75" x14ac:dyDescent="0.25">
      <c r="A847" s="342" t="s">
        <v>1584</v>
      </c>
      <c r="B847" t="s">
        <v>8755</v>
      </c>
      <c r="C847">
        <v>40.15</v>
      </c>
      <c r="D847">
        <v>5.93</v>
      </c>
      <c r="E847" t="s">
        <v>2380</v>
      </c>
      <c r="F847" t="s">
        <v>2380</v>
      </c>
      <c r="G847" t="s">
        <v>2380</v>
      </c>
      <c r="H847" s="341">
        <v>1</v>
      </c>
      <c r="I847" t="s">
        <v>2380</v>
      </c>
      <c r="J847" t="s">
        <v>6087</v>
      </c>
      <c r="K847" t="s">
        <v>6077</v>
      </c>
      <c r="L847" s="340" t="s">
        <v>8754</v>
      </c>
      <c r="M847" s="339">
        <v>5428.98</v>
      </c>
      <c r="N847" t="s">
        <v>11</v>
      </c>
      <c r="O847" t="s">
        <v>11</v>
      </c>
      <c r="P847" t="s">
        <v>23</v>
      </c>
      <c r="Q847" s="338">
        <v>45</v>
      </c>
    </row>
    <row r="848" spans="1:17" ht="15.75" x14ac:dyDescent="0.25">
      <c r="A848" s="342" t="s">
        <v>1583</v>
      </c>
      <c r="B848" t="s">
        <v>7156</v>
      </c>
      <c r="C848">
        <v>37.729999999999997</v>
      </c>
      <c r="D848">
        <v>6.29</v>
      </c>
      <c r="E848" t="s">
        <v>2380</v>
      </c>
      <c r="F848" t="s">
        <v>2380</v>
      </c>
      <c r="G848" t="s">
        <v>2380</v>
      </c>
      <c r="H848" s="341">
        <v>1</v>
      </c>
      <c r="I848" t="s">
        <v>2380</v>
      </c>
      <c r="J848" t="s">
        <v>6087</v>
      </c>
      <c r="K848" t="s">
        <v>6077</v>
      </c>
      <c r="L848" s="340" t="s">
        <v>8753</v>
      </c>
      <c r="M848" s="339">
        <v>5428.73</v>
      </c>
      <c r="N848" t="s">
        <v>12</v>
      </c>
      <c r="O848" t="s">
        <v>16</v>
      </c>
      <c r="P848" t="s">
        <v>356</v>
      </c>
      <c r="Q848" s="338">
        <v>30</v>
      </c>
    </row>
    <row r="849" spans="1:17" ht="15.75" x14ac:dyDescent="0.25">
      <c r="A849" s="342" t="s">
        <v>1580</v>
      </c>
      <c r="B849" t="s">
        <v>8749</v>
      </c>
      <c r="C849">
        <v>36.08</v>
      </c>
      <c r="D849">
        <v>6.1</v>
      </c>
      <c r="E849" t="s">
        <v>2381</v>
      </c>
      <c r="F849" t="s">
        <v>2380</v>
      </c>
      <c r="G849" t="s">
        <v>2380</v>
      </c>
      <c r="H849" s="341">
        <v>1</v>
      </c>
      <c r="I849" t="s">
        <v>2381</v>
      </c>
      <c r="J849" t="s">
        <v>6087</v>
      </c>
      <c r="K849" t="s">
        <v>6077</v>
      </c>
      <c r="L849" s="340" t="s">
        <v>8748</v>
      </c>
      <c r="M849" s="339">
        <v>5411.99</v>
      </c>
      <c r="N849" t="s">
        <v>11</v>
      </c>
      <c r="O849" t="s">
        <v>12</v>
      </c>
      <c r="P849" t="s">
        <v>23</v>
      </c>
      <c r="Q849" s="338">
        <v>47</v>
      </c>
    </row>
    <row r="850" spans="1:17" ht="15.75" x14ac:dyDescent="0.25">
      <c r="A850" s="342" t="s">
        <v>1578</v>
      </c>
      <c r="B850" t="s">
        <v>8745</v>
      </c>
      <c r="C850">
        <v>33.82</v>
      </c>
      <c r="D850">
        <v>8.93</v>
      </c>
      <c r="E850" t="s">
        <v>2381</v>
      </c>
      <c r="F850" t="s">
        <v>2380</v>
      </c>
      <c r="G850" t="s">
        <v>2380</v>
      </c>
      <c r="H850" s="341">
        <v>1</v>
      </c>
      <c r="I850" t="s">
        <v>2380</v>
      </c>
      <c r="J850" t="s">
        <v>6087</v>
      </c>
      <c r="K850" t="s">
        <v>6079</v>
      </c>
      <c r="L850" s="340" t="s">
        <v>8744</v>
      </c>
      <c r="M850" s="339">
        <v>5400.98</v>
      </c>
      <c r="N850" t="s">
        <v>11</v>
      </c>
      <c r="O850" t="s">
        <v>11</v>
      </c>
      <c r="P850" t="s">
        <v>13</v>
      </c>
      <c r="Q850" s="338">
        <v>38</v>
      </c>
    </row>
    <row r="851" spans="1:17" ht="15.75" x14ac:dyDescent="0.25">
      <c r="A851" s="342" t="s">
        <v>1577</v>
      </c>
      <c r="B851" t="s">
        <v>6191</v>
      </c>
      <c r="C851">
        <v>32.9</v>
      </c>
      <c r="D851">
        <v>4.3499999999999996</v>
      </c>
      <c r="E851" t="s">
        <v>2380</v>
      </c>
      <c r="F851" t="s">
        <v>2380</v>
      </c>
      <c r="G851" t="s">
        <v>2380</v>
      </c>
      <c r="H851" s="341">
        <v>0</v>
      </c>
      <c r="I851" t="s">
        <v>2380</v>
      </c>
      <c r="J851" t="s">
        <v>6087</v>
      </c>
      <c r="K851" t="s">
        <v>6075</v>
      </c>
      <c r="L851" s="340" t="s">
        <v>8743</v>
      </c>
      <c r="M851" s="339">
        <v>5397.62</v>
      </c>
      <c r="N851" t="s">
        <v>11</v>
      </c>
      <c r="O851" t="s">
        <v>11</v>
      </c>
      <c r="P851" t="s">
        <v>13</v>
      </c>
      <c r="Q851" s="338">
        <v>38</v>
      </c>
    </row>
    <row r="852" spans="1:17" ht="15.75" x14ac:dyDescent="0.25">
      <c r="A852" s="342" t="s">
        <v>1576</v>
      </c>
      <c r="B852" t="s">
        <v>6657</v>
      </c>
      <c r="C852">
        <v>30.875</v>
      </c>
      <c r="D852">
        <v>9.5399999999999991</v>
      </c>
      <c r="E852" t="s">
        <v>2381</v>
      </c>
      <c r="F852" t="s">
        <v>2380</v>
      </c>
      <c r="G852" t="s">
        <v>2380</v>
      </c>
      <c r="H852" s="341">
        <v>1</v>
      </c>
      <c r="I852" t="s">
        <v>2380</v>
      </c>
      <c r="J852" t="s">
        <v>6087</v>
      </c>
      <c r="K852" t="s">
        <v>6079</v>
      </c>
      <c r="L852" s="340" t="s">
        <v>8742</v>
      </c>
      <c r="M852" s="339">
        <v>5396.44</v>
      </c>
      <c r="N852" t="s">
        <v>11</v>
      </c>
      <c r="O852" t="s">
        <v>12</v>
      </c>
      <c r="P852" t="s">
        <v>13</v>
      </c>
      <c r="Q852" s="338">
        <v>33</v>
      </c>
    </row>
    <row r="853" spans="1:17" ht="15.75" x14ac:dyDescent="0.25">
      <c r="A853" s="342" t="s">
        <v>1575</v>
      </c>
      <c r="B853" t="s">
        <v>8741</v>
      </c>
      <c r="C853">
        <v>32.64</v>
      </c>
      <c r="D853">
        <v>5.91</v>
      </c>
      <c r="E853" t="s">
        <v>2380</v>
      </c>
      <c r="F853" t="s">
        <v>2380</v>
      </c>
      <c r="G853" t="s">
        <v>2380</v>
      </c>
      <c r="H853" s="341">
        <v>0</v>
      </c>
      <c r="I853" t="s">
        <v>2380</v>
      </c>
      <c r="J853" t="s">
        <v>6087</v>
      </c>
      <c r="K853" t="s">
        <v>6077</v>
      </c>
      <c r="L853" s="340" t="s">
        <v>8740</v>
      </c>
      <c r="M853" s="339">
        <v>5385.34</v>
      </c>
      <c r="N853" t="s">
        <v>11</v>
      </c>
      <c r="O853" t="s">
        <v>12</v>
      </c>
      <c r="P853" t="s">
        <v>23</v>
      </c>
      <c r="Q853" s="338">
        <v>34</v>
      </c>
    </row>
    <row r="854" spans="1:17" ht="15.75" x14ac:dyDescent="0.25">
      <c r="A854" s="342" t="s">
        <v>1572</v>
      </c>
      <c r="B854" t="s">
        <v>8736</v>
      </c>
      <c r="C854">
        <v>32.774999999999999</v>
      </c>
      <c r="D854">
        <v>4.75</v>
      </c>
      <c r="E854" t="s">
        <v>2380</v>
      </c>
      <c r="F854" t="s">
        <v>2380</v>
      </c>
      <c r="G854" t="s">
        <v>2380</v>
      </c>
      <c r="H854" s="341">
        <v>0</v>
      </c>
      <c r="I854" t="s">
        <v>2380</v>
      </c>
      <c r="J854" t="s">
        <v>6087</v>
      </c>
      <c r="K854" t="s">
        <v>6075</v>
      </c>
      <c r="L854" s="340" t="s">
        <v>8735</v>
      </c>
      <c r="M854" s="339">
        <v>5377.46</v>
      </c>
      <c r="N854" t="s">
        <v>11</v>
      </c>
      <c r="O854" t="s">
        <v>12</v>
      </c>
      <c r="P854" t="s">
        <v>23</v>
      </c>
      <c r="Q854" s="338">
        <v>36</v>
      </c>
    </row>
    <row r="855" spans="1:17" ht="15.75" x14ac:dyDescent="0.25">
      <c r="A855" s="342" t="s">
        <v>1571</v>
      </c>
      <c r="B855" t="s">
        <v>6197</v>
      </c>
      <c r="C855">
        <v>30.9</v>
      </c>
      <c r="D855">
        <v>6.05</v>
      </c>
      <c r="E855" t="s">
        <v>2380</v>
      </c>
      <c r="F855" t="s">
        <v>2380</v>
      </c>
      <c r="G855" t="s">
        <v>2380</v>
      </c>
      <c r="H855" s="341">
        <v>1</v>
      </c>
      <c r="I855" t="s">
        <v>2380</v>
      </c>
      <c r="J855" t="s">
        <v>6087</v>
      </c>
      <c r="K855" t="s">
        <v>6077</v>
      </c>
      <c r="L855" s="340" t="s">
        <v>8734</v>
      </c>
      <c r="M855" s="339">
        <v>5375.04</v>
      </c>
      <c r="N855" t="s">
        <v>11</v>
      </c>
      <c r="O855" t="s">
        <v>16</v>
      </c>
      <c r="P855" t="s">
        <v>42</v>
      </c>
      <c r="Q855" s="338">
        <v>33</v>
      </c>
    </row>
    <row r="856" spans="1:17" ht="15.75" x14ac:dyDescent="0.25">
      <c r="A856" s="342" t="s">
        <v>1569</v>
      </c>
      <c r="B856" t="s">
        <v>8731</v>
      </c>
      <c r="C856">
        <v>33.5</v>
      </c>
      <c r="D856">
        <v>5.4</v>
      </c>
      <c r="E856" t="s">
        <v>2380</v>
      </c>
      <c r="F856" t="s">
        <v>2380</v>
      </c>
      <c r="G856" t="s">
        <v>2380</v>
      </c>
      <c r="H856" s="341">
        <v>0</v>
      </c>
      <c r="I856" t="s">
        <v>2381</v>
      </c>
      <c r="J856" t="s">
        <v>6087</v>
      </c>
      <c r="K856" t="s">
        <v>6075</v>
      </c>
      <c r="L856" s="340" t="s">
        <v>8730</v>
      </c>
      <c r="M856" s="339">
        <v>5364.66</v>
      </c>
      <c r="N856" t="s">
        <v>11</v>
      </c>
      <c r="O856" t="s">
        <v>16</v>
      </c>
      <c r="P856" t="s">
        <v>42</v>
      </c>
      <c r="Q856" s="338">
        <v>28</v>
      </c>
    </row>
    <row r="857" spans="1:17" ht="15.75" x14ac:dyDescent="0.25">
      <c r="A857" s="342" t="s">
        <v>1567</v>
      </c>
      <c r="B857" t="s">
        <v>7085</v>
      </c>
      <c r="C857">
        <v>35.61</v>
      </c>
      <c r="D857">
        <v>5.65</v>
      </c>
      <c r="E857" t="s">
        <v>2380</v>
      </c>
      <c r="F857" t="s">
        <v>2381</v>
      </c>
      <c r="G857" t="s">
        <v>2380</v>
      </c>
      <c r="H857" s="341">
        <v>1</v>
      </c>
      <c r="I857" t="s">
        <v>2380</v>
      </c>
      <c r="J857" t="s">
        <v>6087</v>
      </c>
      <c r="K857" t="s">
        <v>6075</v>
      </c>
      <c r="L857" s="340" t="s">
        <v>8728</v>
      </c>
      <c r="M857" s="339">
        <v>5344.81</v>
      </c>
      <c r="N857" t="s">
        <v>11</v>
      </c>
      <c r="O857" t="s">
        <v>12</v>
      </c>
      <c r="P857" t="s">
        <v>13</v>
      </c>
      <c r="Q857" s="338">
        <v>50</v>
      </c>
    </row>
    <row r="858" spans="1:17" ht="15.75" x14ac:dyDescent="0.25">
      <c r="A858" s="342" t="s">
        <v>1566</v>
      </c>
      <c r="B858" t="s">
        <v>8727</v>
      </c>
      <c r="C858">
        <v>37.56</v>
      </c>
      <c r="D858">
        <v>5.88</v>
      </c>
      <c r="E858" t="s">
        <v>2380</v>
      </c>
      <c r="F858" t="s">
        <v>2381</v>
      </c>
      <c r="G858" t="s">
        <v>2380</v>
      </c>
      <c r="H858" s="341">
        <v>1</v>
      </c>
      <c r="I858" t="s">
        <v>2380</v>
      </c>
      <c r="J858" t="s">
        <v>6087</v>
      </c>
      <c r="K858" t="s">
        <v>6077</v>
      </c>
      <c r="L858" s="340" t="s">
        <v>8726</v>
      </c>
      <c r="M858" s="339">
        <v>5327.4</v>
      </c>
      <c r="N858" t="s">
        <v>11</v>
      </c>
      <c r="O858" t="s">
        <v>16</v>
      </c>
      <c r="P858" t="s">
        <v>23</v>
      </c>
      <c r="Q858" s="338">
        <v>31</v>
      </c>
    </row>
    <row r="859" spans="1:17" ht="15.75" x14ac:dyDescent="0.25">
      <c r="A859" s="342" t="s">
        <v>1563</v>
      </c>
      <c r="B859" t="s">
        <v>8723</v>
      </c>
      <c r="C859">
        <v>30.02</v>
      </c>
      <c r="D859">
        <v>7.63</v>
      </c>
      <c r="E859" t="s">
        <v>2381</v>
      </c>
      <c r="F859" t="s">
        <v>2380</v>
      </c>
      <c r="G859" t="s">
        <v>2380</v>
      </c>
      <c r="H859" s="341">
        <v>1</v>
      </c>
      <c r="I859" t="s">
        <v>2380</v>
      </c>
      <c r="J859" t="s">
        <v>6087</v>
      </c>
      <c r="K859" t="s">
        <v>6079</v>
      </c>
      <c r="L859" s="340" t="s">
        <v>8722</v>
      </c>
      <c r="M859" s="339">
        <v>37079.370000000003</v>
      </c>
      <c r="N859" t="s">
        <v>11</v>
      </c>
      <c r="O859" t="s">
        <v>12</v>
      </c>
      <c r="P859" t="s">
        <v>42</v>
      </c>
      <c r="Q859" s="338">
        <v>33</v>
      </c>
    </row>
    <row r="860" spans="1:17" ht="15.75" x14ac:dyDescent="0.25">
      <c r="A860" s="342" t="s">
        <v>1558</v>
      </c>
      <c r="B860" t="s">
        <v>6472</v>
      </c>
      <c r="C860">
        <v>47.46</v>
      </c>
      <c r="D860">
        <v>6.24</v>
      </c>
      <c r="E860" t="s">
        <v>2381</v>
      </c>
      <c r="F860" t="s">
        <v>2380</v>
      </c>
      <c r="G860" t="s">
        <v>2380</v>
      </c>
      <c r="H860" s="341">
        <v>1</v>
      </c>
      <c r="I860" t="s">
        <v>2381</v>
      </c>
      <c r="J860" t="s">
        <v>6087</v>
      </c>
      <c r="K860" t="s">
        <v>6077</v>
      </c>
      <c r="L860" s="340" t="s">
        <v>8714</v>
      </c>
      <c r="M860" s="339">
        <v>5275.86</v>
      </c>
      <c r="N860" t="s">
        <v>11</v>
      </c>
      <c r="O860" t="s">
        <v>11</v>
      </c>
      <c r="P860" t="s">
        <v>13</v>
      </c>
      <c r="Q860" s="338">
        <v>35</v>
      </c>
    </row>
    <row r="861" spans="1:17" ht="15.75" x14ac:dyDescent="0.25">
      <c r="A861" s="342" t="s">
        <v>1557</v>
      </c>
      <c r="B861" t="s">
        <v>8713</v>
      </c>
      <c r="C861">
        <v>30.8</v>
      </c>
      <c r="D861">
        <v>5.07</v>
      </c>
      <c r="E861" t="s">
        <v>2380</v>
      </c>
      <c r="F861" t="s">
        <v>2380</v>
      </c>
      <c r="G861" t="s">
        <v>2380</v>
      </c>
      <c r="H861" s="341">
        <v>0</v>
      </c>
      <c r="I861" t="s">
        <v>2380</v>
      </c>
      <c r="J861" t="s">
        <v>6087</v>
      </c>
      <c r="K861" t="s">
        <v>6075</v>
      </c>
      <c r="L861" s="340" t="s">
        <v>8712</v>
      </c>
      <c r="M861" s="339">
        <v>5272.18</v>
      </c>
      <c r="N861" t="s">
        <v>11</v>
      </c>
      <c r="O861" t="s">
        <v>12</v>
      </c>
      <c r="P861" t="s">
        <v>23</v>
      </c>
      <c r="Q861" s="338">
        <v>36</v>
      </c>
    </row>
    <row r="862" spans="1:17" ht="15.75" x14ac:dyDescent="0.25">
      <c r="A862" s="342" t="s">
        <v>1556</v>
      </c>
      <c r="B862" t="s">
        <v>8711</v>
      </c>
      <c r="C862">
        <v>34.799999999999997</v>
      </c>
      <c r="D862">
        <v>4.38</v>
      </c>
      <c r="E862" t="s">
        <v>2380</v>
      </c>
      <c r="F862" t="s">
        <v>2380</v>
      </c>
      <c r="G862" t="s">
        <v>2380</v>
      </c>
      <c r="H862" s="341">
        <v>1</v>
      </c>
      <c r="I862" t="s">
        <v>2380</v>
      </c>
      <c r="J862" t="s">
        <v>6087</v>
      </c>
      <c r="K862" t="s">
        <v>6075</v>
      </c>
      <c r="L862" s="340" t="s">
        <v>8710</v>
      </c>
      <c r="M862" s="339">
        <v>5267.82</v>
      </c>
      <c r="N862" t="s">
        <v>11</v>
      </c>
      <c r="O862" t="s">
        <v>11</v>
      </c>
      <c r="P862" t="s">
        <v>23</v>
      </c>
      <c r="Q862" s="338">
        <v>36</v>
      </c>
    </row>
    <row r="863" spans="1:17" ht="15.75" x14ac:dyDescent="0.25">
      <c r="A863" s="342" t="s">
        <v>1555</v>
      </c>
      <c r="B863" t="s">
        <v>8709</v>
      </c>
      <c r="C863">
        <v>34.21</v>
      </c>
      <c r="D863">
        <v>4.54</v>
      </c>
      <c r="E863" t="s">
        <v>2380</v>
      </c>
      <c r="F863" t="s">
        <v>2380</v>
      </c>
      <c r="G863" t="s">
        <v>2380</v>
      </c>
      <c r="H863" s="341">
        <v>1</v>
      </c>
      <c r="I863" t="s">
        <v>2380</v>
      </c>
      <c r="J863" t="s">
        <v>6087</v>
      </c>
      <c r="K863" t="s">
        <v>6075</v>
      </c>
      <c r="L863" s="340" t="s">
        <v>8708</v>
      </c>
      <c r="M863" s="339">
        <v>5266.37</v>
      </c>
      <c r="N863" t="s">
        <v>11</v>
      </c>
      <c r="O863" t="s">
        <v>11</v>
      </c>
      <c r="P863" t="s">
        <v>23</v>
      </c>
      <c r="Q863" s="338">
        <v>36</v>
      </c>
    </row>
    <row r="864" spans="1:17" ht="15.75" x14ac:dyDescent="0.25">
      <c r="A864" s="342" t="s">
        <v>1554</v>
      </c>
      <c r="B864" t="s">
        <v>8707</v>
      </c>
      <c r="C864">
        <v>31</v>
      </c>
      <c r="D864">
        <v>5.38</v>
      </c>
      <c r="E864" t="s">
        <v>2380</v>
      </c>
      <c r="F864" t="s">
        <v>2380</v>
      </c>
      <c r="G864" t="s">
        <v>2380</v>
      </c>
      <c r="H864" s="341">
        <v>1</v>
      </c>
      <c r="I864" t="s">
        <v>2380</v>
      </c>
      <c r="J864" t="s">
        <v>6087</v>
      </c>
      <c r="K864" t="s">
        <v>6075</v>
      </c>
      <c r="L864" s="340" t="s">
        <v>8706</v>
      </c>
      <c r="M864" s="339">
        <v>5261.47</v>
      </c>
      <c r="N864" t="s">
        <v>11</v>
      </c>
      <c r="O864" t="s">
        <v>11</v>
      </c>
      <c r="P864" t="s">
        <v>23</v>
      </c>
      <c r="Q864" s="338">
        <v>33</v>
      </c>
    </row>
    <row r="865" spans="1:17" ht="15.75" x14ac:dyDescent="0.25">
      <c r="A865" s="342" t="s">
        <v>1552</v>
      </c>
      <c r="B865" t="s">
        <v>8704</v>
      </c>
      <c r="C865">
        <v>30.13</v>
      </c>
      <c r="D865">
        <v>4.03</v>
      </c>
      <c r="E865" t="s">
        <v>2381</v>
      </c>
      <c r="F865" t="s">
        <v>2380</v>
      </c>
      <c r="G865" t="s">
        <v>2380</v>
      </c>
      <c r="H865" s="341">
        <v>1</v>
      </c>
      <c r="I865" t="s">
        <v>2380</v>
      </c>
      <c r="J865" t="s">
        <v>6087</v>
      </c>
      <c r="K865" t="s">
        <v>6075</v>
      </c>
      <c r="L865" s="340" t="s">
        <v>6883</v>
      </c>
      <c r="M865" s="339">
        <v>37076.370000000003</v>
      </c>
      <c r="N865" t="s">
        <v>11</v>
      </c>
      <c r="O865" t="s">
        <v>16</v>
      </c>
      <c r="P865" t="s">
        <v>42</v>
      </c>
      <c r="Q865" s="338">
        <v>34</v>
      </c>
    </row>
    <row r="866" spans="1:17" ht="15.75" x14ac:dyDescent="0.25">
      <c r="A866" s="342" t="s">
        <v>1551</v>
      </c>
      <c r="B866" t="s">
        <v>6318</v>
      </c>
      <c r="C866">
        <v>34.19</v>
      </c>
      <c r="D866">
        <v>4.1900000000000004</v>
      </c>
      <c r="E866" t="s">
        <v>2380</v>
      </c>
      <c r="F866" t="s">
        <v>2380</v>
      </c>
      <c r="G866" t="s">
        <v>2380</v>
      </c>
      <c r="H866" s="341">
        <v>0</v>
      </c>
      <c r="I866" t="s">
        <v>2380</v>
      </c>
      <c r="J866" t="s">
        <v>6087</v>
      </c>
      <c r="K866" t="s">
        <v>6075</v>
      </c>
      <c r="L866" s="340" t="s">
        <v>8703</v>
      </c>
      <c r="M866" s="339">
        <v>5253.52</v>
      </c>
      <c r="N866" t="s">
        <v>12</v>
      </c>
      <c r="O866" t="s">
        <v>12</v>
      </c>
      <c r="P866" t="s">
        <v>42</v>
      </c>
      <c r="Q866" s="338">
        <v>32</v>
      </c>
    </row>
    <row r="867" spans="1:17" ht="15.75" x14ac:dyDescent="0.25">
      <c r="A867" s="342" t="s">
        <v>1548</v>
      </c>
      <c r="B867" t="s">
        <v>6199</v>
      </c>
      <c r="C867">
        <v>37.28</v>
      </c>
      <c r="D867">
        <v>4.66</v>
      </c>
      <c r="E867" t="s">
        <v>2380</v>
      </c>
      <c r="F867" t="s">
        <v>2381</v>
      </c>
      <c r="G867" t="s">
        <v>2380</v>
      </c>
      <c r="H867" s="341">
        <v>1</v>
      </c>
      <c r="I867" t="s">
        <v>2380</v>
      </c>
      <c r="J867" t="s">
        <v>6087</v>
      </c>
      <c r="K867" t="s">
        <v>6075</v>
      </c>
      <c r="L867" s="340" t="s">
        <v>8698</v>
      </c>
      <c r="M867" s="339">
        <v>5240.7700000000004</v>
      </c>
      <c r="N867" t="s">
        <v>11</v>
      </c>
      <c r="O867" t="s">
        <v>11</v>
      </c>
      <c r="P867" t="s">
        <v>42</v>
      </c>
      <c r="Q867" s="338">
        <v>35</v>
      </c>
    </row>
    <row r="868" spans="1:17" ht="15.75" x14ac:dyDescent="0.25">
      <c r="A868" s="342" t="s">
        <v>1547</v>
      </c>
      <c r="B868" t="s">
        <v>8697</v>
      </c>
      <c r="C868">
        <v>49.24</v>
      </c>
      <c r="D868">
        <v>4.45</v>
      </c>
      <c r="E868" t="s">
        <v>2380</v>
      </c>
      <c r="F868" t="s">
        <v>2380</v>
      </c>
      <c r="G868" t="s">
        <v>2380</v>
      </c>
      <c r="H868" s="341">
        <v>0</v>
      </c>
      <c r="I868" t="s">
        <v>2381</v>
      </c>
      <c r="J868" t="s">
        <v>6087</v>
      </c>
      <c r="K868" t="s">
        <v>6075</v>
      </c>
      <c r="L868" s="340" t="s">
        <v>8696</v>
      </c>
      <c r="M868" s="339">
        <v>5227.99</v>
      </c>
      <c r="N868" t="s">
        <v>11</v>
      </c>
      <c r="O868" t="s">
        <v>16</v>
      </c>
      <c r="P868" t="s">
        <v>247</v>
      </c>
      <c r="Q868" s="338">
        <v>35</v>
      </c>
    </row>
    <row r="869" spans="1:17" ht="15.75" x14ac:dyDescent="0.25">
      <c r="A869" s="342" t="s">
        <v>1542</v>
      </c>
      <c r="B869" t="s">
        <v>8687</v>
      </c>
      <c r="C869">
        <v>31.54</v>
      </c>
      <c r="D869">
        <v>4.71</v>
      </c>
      <c r="E869" t="s">
        <v>2380</v>
      </c>
      <c r="F869" t="s">
        <v>2380</v>
      </c>
      <c r="G869" t="s">
        <v>2380</v>
      </c>
      <c r="H869" s="341">
        <v>0</v>
      </c>
      <c r="I869" t="s">
        <v>2380</v>
      </c>
      <c r="J869" t="s">
        <v>6087</v>
      </c>
      <c r="K869" t="s">
        <v>6075</v>
      </c>
      <c r="L869" s="340" t="s">
        <v>8686</v>
      </c>
      <c r="M869" s="339">
        <v>5198.6899999999996</v>
      </c>
      <c r="N869" t="s">
        <v>11</v>
      </c>
      <c r="O869" t="s">
        <v>11</v>
      </c>
      <c r="P869" t="s">
        <v>632</v>
      </c>
      <c r="Q869" s="338">
        <v>19</v>
      </c>
    </row>
    <row r="870" spans="1:17" ht="15.75" x14ac:dyDescent="0.25">
      <c r="A870" s="342" t="s">
        <v>1540</v>
      </c>
      <c r="B870" t="s">
        <v>6892</v>
      </c>
      <c r="C870">
        <v>38.83</v>
      </c>
      <c r="D870">
        <v>4.78</v>
      </c>
      <c r="E870" t="s">
        <v>2380</v>
      </c>
      <c r="F870" t="s">
        <v>2380</v>
      </c>
      <c r="G870" t="s">
        <v>2382</v>
      </c>
      <c r="H870" s="341">
        <v>1</v>
      </c>
      <c r="I870" t="s">
        <v>2380</v>
      </c>
      <c r="J870" t="s">
        <v>6087</v>
      </c>
      <c r="K870" t="s">
        <v>6075</v>
      </c>
      <c r="L870" s="340" t="s">
        <v>8683</v>
      </c>
      <c r="M870" s="339">
        <v>5195.58</v>
      </c>
      <c r="N870" t="s">
        <v>11</v>
      </c>
      <c r="O870" t="s">
        <v>11</v>
      </c>
      <c r="P870" t="s">
        <v>13</v>
      </c>
      <c r="Q870" s="338">
        <v>43</v>
      </c>
    </row>
    <row r="871" spans="1:17" ht="15.75" x14ac:dyDescent="0.25">
      <c r="A871" s="342" t="s">
        <v>1537</v>
      </c>
      <c r="B871" t="s">
        <v>8680</v>
      </c>
      <c r="C871">
        <v>42.13</v>
      </c>
      <c r="D871">
        <v>4.54</v>
      </c>
      <c r="E871" t="s">
        <v>2381</v>
      </c>
      <c r="F871" t="s">
        <v>2380</v>
      </c>
      <c r="G871" t="s">
        <v>2380</v>
      </c>
      <c r="H871" s="341">
        <v>1</v>
      </c>
      <c r="I871" t="s">
        <v>2380</v>
      </c>
      <c r="J871" t="s">
        <v>6087</v>
      </c>
      <c r="K871" t="s">
        <v>6075</v>
      </c>
      <c r="L871" s="340" t="s">
        <v>8679</v>
      </c>
      <c r="M871" s="339">
        <v>5152.13</v>
      </c>
      <c r="N871" t="s">
        <v>11</v>
      </c>
      <c r="O871" t="s">
        <v>11</v>
      </c>
      <c r="P871" t="s">
        <v>42</v>
      </c>
      <c r="Q871" s="338">
        <v>32</v>
      </c>
    </row>
    <row r="872" spans="1:17" ht="15.75" x14ac:dyDescent="0.25">
      <c r="A872" s="342" t="s">
        <v>1536</v>
      </c>
      <c r="B872" t="s">
        <v>8678</v>
      </c>
      <c r="C872">
        <v>54.4</v>
      </c>
      <c r="D872">
        <v>5.22</v>
      </c>
      <c r="E872" t="s">
        <v>2380</v>
      </c>
      <c r="F872" t="s">
        <v>2380</v>
      </c>
      <c r="G872" t="s">
        <v>2380</v>
      </c>
      <c r="H872" s="341">
        <v>1</v>
      </c>
      <c r="I872" t="s">
        <v>2381</v>
      </c>
      <c r="J872" t="s">
        <v>6087</v>
      </c>
      <c r="K872" t="s">
        <v>6075</v>
      </c>
      <c r="L872" s="340" t="s">
        <v>8677</v>
      </c>
      <c r="M872" s="339">
        <v>5148.55</v>
      </c>
      <c r="N872" t="s">
        <v>11</v>
      </c>
      <c r="O872" t="s">
        <v>11</v>
      </c>
      <c r="P872" t="s">
        <v>247</v>
      </c>
      <c r="Q872" s="338">
        <v>32</v>
      </c>
    </row>
    <row r="873" spans="1:17" ht="15.75" x14ac:dyDescent="0.25">
      <c r="A873" s="342" t="s">
        <v>1534</v>
      </c>
      <c r="B873" t="s">
        <v>8564</v>
      </c>
      <c r="C873">
        <v>32.78</v>
      </c>
      <c r="D873">
        <v>4.63</v>
      </c>
      <c r="E873" t="s">
        <v>2380</v>
      </c>
      <c r="F873" t="s">
        <v>2380</v>
      </c>
      <c r="G873" t="s">
        <v>2380</v>
      </c>
      <c r="H873" s="341">
        <v>0</v>
      </c>
      <c r="I873" t="s">
        <v>2380</v>
      </c>
      <c r="J873" t="s">
        <v>6087</v>
      </c>
      <c r="K873" t="s">
        <v>6075</v>
      </c>
      <c r="L873" s="340" t="s">
        <v>8674</v>
      </c>
      <c r="M873" s="339">
        <v>5138.26</v>
      </c>
      <c r="N873" t="s">
        <v>11</v>
      </c>
      <c r="O873" t="s">
        <v>11</v>
      </c>
      <c r="P873" t="s">
        <v>13</v>
      </c>
      <c r="Q873" s="338">
        <v>29</v>
      </c>
    </row>
    <row r="874" spans="1:17" ht="15.75" x14ac:dyDescent="0.25">
      <c r="A874" s="342" t="s">
        <v>1529</v>
      </c>
      <c r="B874" t="s">
        <v>6486</v>
      </c>
      <c r="C874">
        <v>32.18</v>
      </c>
      <c r="D874">
        <v>6.44</v>
      </c>
      <c r="E874" t="s">
        <v>2381</v>
      </c>
      <c r="F874" t="s">
        <v>2380</v>
      </c>
      <c r="G874" t="s">
        <v>2382</v>
      </c>
      <c r="H874" s="341">
        <v>1</v>
      </c>
      <c r="I874" t="s">
        <v>2380</v>
      </c>
      <c r="J874" t="s">
        <v>6087</v>
      </c>
      <c r="K874" t="s">
        <v>6079</v>
      </c>
      <c r="L874" s="340" t="s">
        <v>8668</v>
      </c>
      <c r="M874" s="339">
        <v>5116.5</v>
      </c>
      <c r="N874" t="s">
        <v>11</v>
      </c>
      <c r="O874" t="s">
        <v>11</v>
      </c>
      <c r="P874" t="s">
        <v>23</v>
      </c>
      <c r="Q874" s="338">
        <v>35</v>
      </c>
    </row>
    <row r="875" spans="1:17" ht="15.75" x14ac:dyDescent="0.25">
      <c r="A875" s="342" t="s">
        <v>1528</v>
      </c>
      <c r="B875" t="s">
        <v>8667</v>
      </c>
      <c r="C875">
        <v>37.380000000000003</v>
      </c>
      <c r="D875">
        <v>6.05</v>
      </c>
      <c r="E875" t="s">
        <v>2381</v>
      </c>
      <c r="F875" t="s">
        <v>2380</v>
      </c>
      <c r="G875" t="s">
        <v>2380</v>
      </c>
      <c r="H875" s="341">
        <v>0</v>
      </c>
      <c r="I875" t="s">
        <v>2380</v>
      </c>
      <c r="J875" t="s">
        <v>6087</v>
      </c>
      <c r="K875" t="s">
        <v>6077</v>
      </c>
      <c r="L875" s="340" t="s">
        <v>8666</v>
      </c>
      <c r="M875" s="339">
        <v>5087.92</v>
      </c>
      <c r="N875" t="s">
        <v>11</v>
      </c>
      <c r="O875" t="s">
        <v>11</v>
      </c>
      <c r="P875" t="s">
        <v>535</v>
      </c>
      <c r="Q875" s="338">
        <v>23</v>
      </c>
    </row>
    <row r="876" spans="1:17" ht="15.75" x14ac:dyDescent="0.25">
      <c r="A876" s="342" t="s">
        <v>1527</v>
      </c>
      <c r="B876" t="s">
        <v>8665</v>
      </c>
      <c r="C876">
        <v>31.12</v>
      </c>
      <c r="D876">
        <v>4.76</v>
      </c>
      <c r="E876" t="s">
        <v>2381</v>
      </c>
      <c r="F876" t="s">
        <v>2380</v>
      </c>
      <c r="G876" t="s">
        <v>2382</v>
      </c>
      <c r="H876" s="341">
        <v>1</v>
      </c>
      <c r="I876" t="s">
        <v>2380</v>
      </c>
      <c r="J876" t="s">
        <v>6087</v>
      </c>
      <c r="K876" t="s">
        <v>6075</v>
      </c>
      <c r="L876" s="340" t="s">
        <v>8664</v>
      </c>
      <c r="M876" s="339">
        <v>5080.1000000000004</v>
      </c>
      <c r="N876" t="s">
        <v>12</v>
      </c>
      <c r="O876" t="s">
        <v>11</v>
      </c>
      <c r="P876" t="s">
        <v>42</v>
      </c>
      <c r="Q876" s="338">
        <v>25</v>
      </c>
    </row>
    <row r="877" spans="1:17" ht="15.75" x14ac:dyDescent="0.25">
      <c r="A877" s="342" t="s">
        <v>1525</v>
      </c>
      <c r="B877" t="s">
        <v>8661</v>
      </c>
      <c r="C877">
        <v>35.53</v>
      </c>
      <c r="D877">
        <v>4.6100000000000003</v>
      </c>
      <c r="E877" t="s">
        <v>2380</v>
      </c>
      <c r="F877" t="s">
        <v>2380</v>
      </c>
      <c r="G877" t="s">
        <v>2380</v>
      </c>
      <c r="H877" s="341">
        <v>1</v>
      </c>
      <c r="I877" t="s">
        <v>2381</v>
      </c>
      <c r="J877" t="s">
        <v>6087</v>
      </c>
      <c r="K877" t="s">
        <v>6075</v>
      </c>
      <c r="L877" s="340" t="s">
        <v>8660</v>
      </c>
      <c r="M877" s="339">
        <v>5059.5600000000004</v>
      </c>
      <c r="N877" t="s">
        <v>11</v>
      </c>
      <c r="O877" t="s">
        <v>16</v>
      </c>
      <c r="P877" t="s">
        <v>300</v>
      </c>
      <c r="Q877" s="338">
        <v>29</v>
      </c>
    </row>
    <row r="878" spans="1:17" ht="15.75" x14ac:dyDescent="0.25">
      <c r="A878" s="342" t="s">
        <v>1522</v>
      </c>
      <c r="B878" t="s">
        <v>7239</v>
      </c>
      <c r="C878">
        <v>33.700000000000003</v>
      </c>
      <c r="D878">
        <v>4.32</v>
      </c>
      <c r="E878" t="s">
        <v>2381</v>
      </c>
      <c r="F878" t="s">
        <v>2380</v>
      </c>
      <c r="G878" t="s">
        <v>2380</v>
      </c>
      <c r="H878" s="341">
        <v>1</v>
      </c>
      <c r="I878" t="s">
        <v>2380</v>
      </c>
      <c r="J878" t="s">
        <v>6087</v>
      </c>
      <c r="K878" t="s">
        <v>6075</v>
      </c>
      <c r="L878" s="340" t="s">
        <v>8656</v>
      </c>
      <c r="M878" s="339">
        <v>5043.13</v>
      </c>
      <c r="N878" t="s">
        <v>11</v>
      </c>
      <c r="O878" t="s">
        <v>12</v>
      </c>
      <c r="P878" t="s">
        <v>42</v>
      </c>
      <c r="Q878" s="338">
        <v>21</v>
      </c>
    </row>
    <row r="879" spans="1:17" ht="15.75" x14ac:dyDescent="0.25">
      <c r="A879" s="342" t="s">
        <v>1518</v>
      </c>
      <c r="B879" t="s">
        <v>6262</v>
      </c>
      <c r="C879">
        <v>37.25</v>
      </c>
      <c r="D879">
        <v>6.23</v>
      </c>
      <c r="E879" t="s">
        <v>2381</v>
      </c>
      <c r="F879" t="s">
        <v>2380</v>
      </c>
      <c r="G879" t="s">
        <v>2380</v>
      </c>
      <c r="H879" s="341">
        <v>0</v>
      </c>
      <c r="I879" t="s">
        <v>2380</v>
      </c>
      <c r="J879" t="s">
        <v>6087</v>
      </c>
      <c r="K879" t="s">
        <v>6077</v>
      </c>
      <c r="L879" s="340" t="s">
        <v>8649</v>
      </c>
      <c r="M879" s="339">
        <v>5031.2700000000004</v>
      </c>
      <c r="N879" t="s">
        <v>12</v>
      </c>
      <c r="O879" t="s">
        <v>16</v>
      </c>
      <c r="P879" t="s">
        <v>168</v>
      </c>
      <c r="Q879" s="338">
        <v>31</v>
      </c>
    </row>
    <row r="880" spans="1:17" ht="15.75" x14ac:dyDescent="0.25">
      <c r="A880" s="342" t="s">
        <v>1515</v>
      </c>
      <c r="B880" t="s">
        <v>8646</v>
      </c>
      <c r="C880">
        <v>36.630000000000003</v>
      </c>
      <c r="D880">
        <v>5.15</v>
      </c>
      <c r="E880" t="s">
        <v>2380</v>
      </c>
      <c r="F880" t="s">
        <v>2380</v>
      </c>
      <c r="G880" t="s">
        <v>2380</v>
      </c>
      <c r="H880" s="341">
        <v>0</v>
      </c>
      <c r="I880" t="s">
        <v>2380</v>
      </c>
      <c r="J880" t="s">
        <v>6087</v>
      </c>
      <c r="K880" t="s">
        <v>6075</v>
      </c>
      <c r="L880" s="340" t="s">
        <v>8645</v>
      </c>
      <c r="M880" s="339">
        <v>5003.8500000000004</v>
      </c>
      <c r="N880" t="s">
        <v>11</v>
      </c>
      <c r="O880" t="s">
        <v>12</v>
      </c>
      <c r="P880" t="s">
        <v>42</v>
      </c>
      <c r="Q880" s="338">
        <v>34</v>
      </c>
    </row>
    <row r="881" spans="1:17" ht="15.75" x14ac:dyDescent="0.25">
      <c r="A881" s="342" t="s">
        <v>1514</v>
      </c>
      <c r="B881" t="s">
        <v>8644</v>
      </c>
      <c r="C881">
        <v>39.729999999999997</v>
      </c>
      <c r="D881">
        <v>6.24</v>
      </c>
      <c r="E881" t="s">
        <v>2380</v>
      </c>
      <c r="F881" t="s">
        <v>2380</v>
      </c>
      <c r="G881" t="s">
        <v>2380</v>
      </c>
      <c r="H881" s="341">
        <v>0</v>
      </c>
      <c r="I881" t="s">
        <v>2381</v>
      </c>
      <c r="J881" t="s">
        <v>6087</v>
      </c>
      <c r="K881" t="s">
        <v>6077</v>
      </c>
      <c r="L881" s="340" t="s">
        <v>8643</v>
      </c>
      <c r="M881" s="339">
        <v>5003.7700000000004</v>
      </c>
      <c r="N881" t="s">
        <v>11</v>
      </c>
      <c r="O881" t="s">
        <v>12</v>
      </c>
      <c r="P881" t="s">
        <v>13</v>
      </c>
      <c r="Q881" s="338">
        <v>45</v>
      </c>
    </row>
    <row r="882" spans="1:17" ht="15.75" x14ac:dyDescent="0.25">
      <c r="A882" s="342" t="s">
        <v>1510</v>
      </c>
      <c r="B882" t="s">
        <v>7239</v>
      </c>
      <c r="C882">
        <v>32.11</v>
      </c>
      <c r="D882">
        <v>6.24</v>
      </c>
      <c r="E882" t="s">
        <v>2380</v>
      </c>
      <c r="F882" t="s">
        <v>2380</v>
      </c>
      <c r="G882" t="s">
        <v>2382</v>
      </c>
      <c r="H882" s="341">
        <v>1</v>
      </c>
      <c r="I882" t="s">
        <v>2380</v>
      </c>
      <c r="J882" t="s">
        <v>6087</v>
      </c>
      <c r="K882" t="s">
        <v>6077</v>
      </c>
      <c r="L882" s="340" t="s">
        <v>8637</v>
      </c>
      <c r="M882" s="339">
        <v>4985.22</v>
      </c>
      <c r="N882" t="s">
        <v>11</v>
      </c>
      <c r="O882" t="s">
        <v>12</v>
      </c>
      <c r="P882" t="s">
        <v>13</v>
      </c>
      <c r="Q882" s="338">
        <v>49</v>
      </c>
    </row>
    <row r="883" spans="1:17" ht="15.75" x14ac:dyDescent="0.25">
      <c r="A883" s="342" t="s">
        <v>1509</v>
      </c>
      <c r="B883" t="s">
        <v>8636</v>
      </c>
      <c r="C883">
        <v>30.114999999999998</v>
      </c>
      <c r="D883">
        <v>11.61</v>
      </c>
      <c r="E883" t="s">
        <v>2380</v>
      </c>
      <c r="F883" t="s">
        <v>2380</v>
      </c>
      <c r="G883" t="s">
        <v>2380</v>
      </c>
      <c r="H883" s="341">
        <v>0</v>
      </c>
      <c r="I883" t="s">
        <v>2380</v>
      </c>
      <c r="J883" t="s">
        <v>6087</v>
      </c>
      <c r="K883" t="s">
        <v>6079</v>
      </c>
      <c r="L883" s="340" t="s">
        <v>8635</v>
      </c>
      <c r="M883" s="339">
        <v>4949.76</v>
      </c>
      <c r="N883" t="s">
        <v>11</v>
      </c>
      <c r="O883" t="s">
        <v>16</v>
      </c>
      <c r="P883" t="s">
        <v>13</v>
      </c>
      <c r="Q883" s="338">
        <v>31</v>
      </c>
    </row>
    <row r="884" spans="1:17" ht="15.75" x14ac:dyDescent="0.25">
      <c r="A884" s="342" t="s">
        <v>1504</v>
      </c>
      <c r="B884" t="s">
        <v>8626</v>
      </c>
      <c r="C884">
        <v>35.75</v>
      </c>
      <c r="D884">
        <v>5.07</v>
      </c>
      <c r="E884" t="s">
        <v>2380</v>
      </c>
      <c r="F884" t="s">
        <v>2380</v>
      </c>
      <c r="G884" t="s">
        <v>2380</v>
      </c>
      <c r="H884" s="341">
        <v>0</v>
      </c>
      <c r="I884" t="s">
        <v>2380</v>
      </c>
      <c r="J884" t="s">
        <v>6087</v>
      </c>
      <c r="K884" t="s">
        <v>6075</v>
      </c>
      <c r="L884" s="340" t="s">
        <v>8625</v>
      </c>
      <c r="M884" s="339">
        <v>4922.92</v>
      </c>
      <c r="N884" t="s">
        <v>11</v>
      </c>
      <c r="O884" t="s">
        <v>11</v>
      </c>
      <c r="P884" t="s">
        <v>23</v>
      </c>
      <c r="Q884" s="338">
        <v>29</v>
      </c>
    </row>
    <row r="885" spans="1:17" ht="15.75" x14ac:dyDescent="0.25">
      <c r="A885" s="342" t="s">
        <v>1503</v>
      </c>
      <c r="B885" t="s">
        <v>6266</v>
      </c>
      <c r="C885">
        <v>35.68</v>
      </c>
      <c r="D885">
        <v>10.039999999999999</v>
      </c>
      <c r="E885" t="s">
        <v>2380</v>
      </c>
      <c r="F885" t="s">
        <v>2380</v>
      </c>
      <c r="G885" t="s">
        <v>2380</v>
      </c>
      <c r="H885" s="341">
        <v>0</v>
      </c>
      <c r="I885" t="s">
        <v>2381</v>
      </c>
      <c r="J885" t="s">
        <v>6087</v>
      </c>
      <c r="K885" t="s">
        <v>6079</v>
      </c>
      <c r="L885" s="340" t="s">
        <v>7960</v>
      </c>
      <c r="M885" s="339">
        <v>4915.0600000000004</v>
      </c>
      <c r="N885" t="s">
        <v>11</v>
      </c>
      <c r="O885" t="s">
        <v>16</v>
      </c>
      <c r="P885" t="s">
        <v>356</v>
      </c>
      <c r="Q885" s="338">
        <v>20</v>
      </c>
    </row>
    <row r="886" spans="1:17" ht="15.75" x14ac:dyDescent="0.25">
      <c r="A886" s="342" t="s">
        <v>1502</v>
      </c>
      <c r="B886" t="s">
        <v>6220</v>
      </c>
      <c r="C886">
        <v>29.92</v>
      </c>
      <c r="D886">
        <v>10.97</v>
      </c>
      <c r="E886" t="s">
        <v>2381</v>
      </c>
      <c r="F886" t="s">
        <v>2380</v>
      </c>
      <c r="G886" t="s">
        <v>2380</v>
      </c>
      <c r="H886" s="341">
        <v>1</v>
      </c>
      <c r="I886" t="s">
        <v>2380</v>
      </c>
      <c r="J886" t="s">
        <v>6087</v>
      </c>
      <c r="K886" t="s">
        <v>6079</v>
      </c>
      <c r="L886" s="340" t="s">
        <v>8624</v>
      </c>
      <c r="M886" s="339">
        <v>4911.8900000000003</v>
      </c>
      <c r="N886" t="s">
        <v>11</v>
      </c>
      <c r="O886" t="s">
        <v>12</v>
      </c>
      <c r="P886" t="s">
        <v>13</v>
      </c>
      <c r="Q886" s="338">
        <v>41</v>
      </c>
    </row>
    <row r="887" spans="1:17" ht="15.75" x14ac:dyDescent="0.25">
      <c r="A887" s="342" t="s">
        <v>1498</v>
      </c>
      <c r="B887" t="s">
        <v>7874</v>
      </c>
      <c r="C887">
        <v>32.585000000000001</v>
      </c>
      <c r="D887">
        <v>4.93</v>
      </c>
      <c r="E887" t="s">
        <v>2381</v>
      </c>
      <c r="F887" t="s">
        <v>2380</v>
      </c>
      <c r="G887" t="s">
        <v>2380</v>
      </c>
      <c r="H887" s="341">
        <v>1</v>
      </c>
      <c r="I887" t="s">
        <v>2380</v>
      </c>
      <c r="J887" t="s">
        <v>6087</v>
      </c>
      <c r="K887" t="s">
        <v>6075</v>
      </c>
      <c r="L887" s="340" t="s">
        <v>8405</v>
      </c>
      <c r="M887" s="339">
        <v>4890</v>
      </c>
      <c r="N887" t="s">
        <v>12</v>
      </c>
      <c r="O887" t="s">
        <v>11</v>
      </c>
      <c r="P887" t="s">
        <v>13</v>
      </c>
      <c r="Q887" s="338">
        <v>33</v>
      </c>
    </row>
    <row r="888" spans="1:17" ht="15.75" x14ac:dyDescent="0.25">
      <c r="A888" s="342" t="s">
        <v>1497</v>
      </c>
      <c r="B888" t="s">
        <v>7162</v>
      </c>
      <c r="C888">
        <v>33.97</v>
      </c>
      <c r="D888">
        <v>5.6</v>
      </c>
      <c r="E888" t="s">
        <v>2381</v>
      </c>
      <c r="F888" t="s">
        <v>2380</v>
      </c>
      <c r="G888" t="s">
        <v>2380</v>
      </c>
      <c r="H888" s="341">
        <v>0</v>
      </c>
      <c r="I888" t="s">
        <v>2380</v>
      </c>
      <c r="J888" t="s">
        <v>6087</v>
      </c>
      <c r="K888" t="s">
        <v>6075</v>
      </c>
      <c r="L888" s="340" t="s">
        <v>8618</v>
      </c>
      <c r="M888" s="339">
        <v>36922.61</v>
      </c>
      <c r="N888" t="s">
        <v>11</v>
      </c>
      <c r="O888" t="s">
        <v>16</v>
      </c>
      <c r="P888" t="s">
        <v>42</v>
      </c>
      <c r="Q888" s="338">
        <v>54</v>
      </c>
    </row>
    <row r="889" spans="1:17" ht="15.75" x14ac:dyDescent="0.25">
      <c r="A889" s="342" t="s">
        <v>1492</v>
      </c>
      <c r="B889" t="s">
        <v>8609</v>
      </c>
      <c r="C889">
        <v>48.86</v>
      </c>
      <c r="D889">
        <v>6.09</v>
      </c>
      <c r="E889" t="s">
        <v>2380</v>
      </c>
      <c r="F889" t="s">
        <v>2380</v>
      </c>
      <c r="G889" t="s">
        <v>2380</v>
      </c>
      <c r="H889" s="341">
        <v>0</v>
      </c>
      <c r="I889" t="s">
        <v>2381</v>
      </c>
      <c r="J889" t="s">
        <v>6087</v>
      </c>
      <c r="K889" t="s">
        <v>6077</v>
      </c>
      <c r="L889" s="340" t="s">
        <v>7674</v>
      </c>
      <c r="M889" s="339">
        <v>4846.92</v>
      </c>
      <c r="N889" t="s">
        <v>11</v>
      </c>
      <c r="O889" t="s">
        <v>12</v>
      </c>
      <c r="P889" t="s">
        <v>356</v>
      </c>
      <c r="Q889" s="338">
        <v>27</v>
      </c>
    </row>
    <row r="890" spans="1:17" ht="15.75" x14ac:dyDescent="0.25">
      <c r="A890" s="342" t="s">
        <v>1491</v>
      </c>
      <c r="B890" t="s">
        <v>8608</v>
      </c>
      <c r="C890">
        <v>31.57</v>
      </c>
      <c r="D890">
        <v>6.15</v>
      </c>
      <c r="E890" t="s">
        <v>2380</v>
      </c>
      <c r="F890" t="s">
        <v>2380</v>
      </c>
      <c r="G890" t="s">
        <v>2380</v>
      </c>
      <c r="H890" s="341">
        <v>1</v>
      </c>
      <c r="I890" t="s">
        <v>2380</v>
      </c>
      <c r="J890" t="s">
        <v>6087</v>
      </c>
      <c r="K890" t="s">
        <v>6077</v>
      </c>
      <c r="L890" s="340" t="s">
        <v>8607</v>
      </c>
      <c r="M890" s="339">
        <v>4846.53</v>
      </c>
      <c r="N890" t="s">
        <v>11</v>
      </c>
      <c r="O890" t="s">
        <v>12</v>
      </c>
      <c r="P890" t="s">
        <v>300</v>
      </c>
      <c r="Q890" s="338">
        <v>22</v>
      </c>
    </row>
    <row r="891" spans="1:17" ht="15.75" x14ac:dyDescent="0.25">
      <c r="A891" s="342" t="s">
        <v>1490</v>
      </c>
      <c r="B891" t="s">
        <v>8606</v>
      </c>
      <c r="C891">
        <v>33.18</v>
      </c>
      <c r="D891">
        <v>5.22</v>
      </c>
      <c r="E891" t="s">
        <v>2380</v>
      </c>
      <c r="F891" t="s">
        <v>2381</v>
      </c>
      <c r="G891" t="s">
        <v>2380</v>
      </c>
      <c r="H891" s="341">
        <v>1</v>
      </c>
      <c r="I891" t="s">
        <v>2380</v>
      </c>
      <c r="J891" t="s">
        <v>6087</v>
      </c>
      <c r="K891" t="s">
        <v>6075</v>
      </c>
      <c r="L891" s="340" t="s">
        <v>6944</v>
      </c>
      <c r="M891" s="339">
        <v>4844.67</v>
      </c>
      <c r="N891" t="s">
        <v>11</v>
      </c>
      <c r="O891" t="s">
        <v>11</v>
      </c>
      <c r="P891" t="s">
        <v>13</v>
      </c>
      <c r="Q891" s="338">
        <v>48</v>
      </c>
    </row>
    <row r="892" spans="1:17" ht="15.75" x14ac:dyDescent="0.25">
      <c r="A892" s="342" t="s">
        <v>1489</v>
      </c>
      <c r="B892" t="s">
        <v>8605</v>
      </c>
      <c r="C892">
        <v>37</v>
      </c>
      <c r="D892">
        <v>11.66</v>
      </c>
      <c r="E892" t="s">
        <v>2380</v>
      </c>
      <c r="F892" t="s">
        <v>2380</v>
      </c>
      <c r="G892" t="s">
        <v>2380</v>
      </c>
      <c r="H892" s="341">
        <v>0</v>
      </c>
      <c r="I892" t="s">
        <v>2380</v>
      </c>
      <c r="J892" t="s">
        <v>6087</v>
      </c>
      <c r="K892" t="s">
        <v>6079</v>
      </c>
      <c r="L892" s="340" t="s">
        <v>8604</v>
      </c>
      <c r="M892" s="339">
        <v>4843.79</v>
      </c>
      <c r="N892" t="s">
        <v>11</v>
      </c>
      <c r="O892" t="s">
        <v>12</v>
      </c>
      <c r="P892" t="s">
        <v>13</v>
      </c>
      <c r="Q892" s="338">
        <v>43</v>
      </c>
    </row>
    <row r="893" spans="1:17" ht="15.75" x14ac:dyDescent="0.25">
      <c r="A893" s="342" t="s">
        <v>1485</v>
      </c>
      <c r="B893" t="s">
        <v>8597</v>
      </c>
      <c r="C893">
        <v>39.82</v>
      </c>
      <c r="D893">
        <v>6.06</v>
      </c>
      <c r="E893" t="s">
        <v>2380</v>
      </c>
      <c r="F893" t="s">
        <v>2380</v>
      </c>
      <c r="G893" t="s">
        <v>2380</v>
      </c>
      <c r="H893" s="341">
        <v>0</v>
      </c>
      <c r="I893" t="s">
        <v>2380</v>
      </c>
      <c r="J893" t="s">
        <v>6087</v>
      </c>
      <c r="K893" t="s">
        <v>6077</v>
      </c>
      <c r="L893" s="340" t="s">
        <v>8596</v>
      </c>
      <c r="M893" s="339">
        <v>4837.58</v>
      </c>
      <c r="N893" t="s">
        <v>12</v>
      </c>
      <c r="O893" t="s">
        <v>11</v>
      </c>
      <c r="P893" t="s">
        <v>13</v>
      </c>
      <c r="Q893" s="338">
        <v>30</v>
      </c>
    </row>
    <row r="894" spans="1:17" ht="15.75" x14ac:dyDescent="0.25">
      <c r="A894" s="342" t="s">
        <v>1481</v>
      </c>
      <c r="B894" t="s">
        <v>7439</v>
      </c>
      <c r="C894">
        <v>36.765000000000001</v>
      </c>
      <c r="D894">
        <v>7.29</v>
      </c>
      <c r="E894" t="s">
        <v>2381</v>
      </c>
      <c r="F894" t="s">
        <v>2380</v>
      </c>
      <c r="G894" t="s">
        <v>2382</v>
      </c>
      <c r="H894" s="341">
        <v>1</v>
      </c>
      <c r="I894" t="s">
        <v>2381</v>
      </c>
      <c r="J894" t="s">
        <v>6087</v>
      </c>
      <c r="K894" t="s">
        <v>6079</v>
      </c>
      <c r="L894" s="340" t="s">
        <v>8590</v>
      </c>
      <c r="M894" s="339">
        <v>4827.1000000000004</v>
      </c>
      <c r="N894" t="s">
        <v>11</v>
      </c>
      <c r="O894" t="s">
        <v>16</v>
      </c>
      <c r="P894" t="s">
        <v>13</v>
      </c>
      <c r="Q894" s="338">
        <v>41</v>
      </c>
    </row>
    <row r="895" spans="1:17" ht="15.75" x14ac:dyDescent="0.25">
      <c r="A895" s="342" t="s">
        <v>1480</v>
      </c>
      <c r="B895" t="s">
        <v>8589</v>
      </c>
      <c r="C895">
        <v>34.799999999999997</v>
      </c>
      <c r="D895">
        <v>11.4</v>
      </c>
      <c r="E895" t="s">
        <v>2381</v>
      </c>
      <c r="F895" t="s">
        <v>2380</v>
      </c>
      <c r="G895" t="s">
        <v>2382</v>
      </c>
      <c r="H895" s="341">
        <v>1</v>
      </c>
      <c r="I895" t="s">
        <v>2380</v>
      </c>
      <c r="J895" t="s">
        <v>6087</v>
      </c>
      <c r="K895" t="s">
        <v>6079</v>
      </c>
      <c r="L895" s="340" t="s">
        <v>8588</v>
      </c>
      <c r="M895" s="339">
        <v>4812.34</v>
      </c>
      <c r="N895" t="s">
        <v>11</v>
      </c>
      <c r="O895" t="s">
        <v>12</v>
      </c>
      <c r="P895" t="s">
        <v>13</v>
      </c>
      <c r="Q895" s="338">
        <v>44</v>
      </c>
    </row>
    <row r="896" spans="1:17" ht="15.75" x14ac:dyDescent="0.25">
      <c r="A896" s="342" t="s">
        <v>1479</v>
      </c>
      <c r="B896" t="s">
        <v>8587</v>
      </c>
      <c r="C896">
        <v>38.6</v>
      </c>
      <c r="D896">
        <v>6.02</v>
      </c>
      <c r="E896" t="s">
        <v>2380</v>
      </c>
      <c r="F896" t="s">
        <v>2380</v>
      </c>
      <c r="G896" t="s">
        <v>2380</v>
      </c>
      <c r="H896" s="341">
        <v>1</v>
      </c>
      <c r="I896" t="s">
        <v>2380</v>
      </c>
      <c r="J896" t="s">
        <v>6087</v>
      </c>
      <c r="K896" t="s">
        <v>6077</v>
      </c>
      <c r="L896" s="340" t="s">
        <v>8586</v>
      </c>
      <c r="M896" s="339">
        <v>4795.66</v>
      </c>
      <c r="N896" t="s">
        <v>11</v>
      </c>
      <c r="O896" t="s">
        <v>16</v>
      </c>
      <c r="P896" t="s">
        <v>13</v>
      </c>
      <c r="Q896" s="338">
        <v>33</v>
      </c>
    </row>
    <row r="897" spans="1:17" ht="15.75" x14ac:dyDescent="0.25">
      <c r="A897" s="342" t="s">
        <v>1478</v>
      </c>
      <c r="B897" t="s">
        <v>8585</v>
      </c>
      <c r="C897">
        <v>43.12</v>
      </c>
      <c r="D897">
        <v>6.25</v>
      </c>
      <c r="E897" t="s">
        <v>2380</v>
      </c>
      <c r="F897" t="s">
        <v>2380</v>
      </c>
      <c r="G897" t="s">
        <v>2380</v>
      </c>
      <c r="H897" s="341">
        <v>1</v>
      </c>
      <c r="I897" t="s">
        <v>2380</v>
      </c>
      <c r="J897" t="s">
        <v>6087</v>
      </c>
      <c r="K897" t="s">
        <v>6077</v>
      </c>
      <c r="L897" s="340" t="s">
        <v>8584</v>
      </c>
      <c r="M897" s="339">
        <v>4787.42</v>
      </c>
      <c r="N897" t="s">
        <v>11</v>
      </c>
      <c r="O897" t="s">
        <v>12</v>
      </c>
      <c r="P897" t="s">
        <v>13</v>
      </c>
      <c r="Q897" s="338">
        <v>35</v>
      </c>
    </row>
    <row r="898" spans="1:17" ht="15.75" x14ac:dyDescent="0.25">
      <c r="A898" s="342" t="s">
        <v>1477</v>
      </c>
      <c r="B898" t="s">
        <v>6345</v>
      </c>
      <c r="C898">
        <v>30.5</v>
      </c>
      <c r="D898">
        <v>4.8099999999999996</v>
      </c>
      <c r="E898" t="s">
        <v>2380</v>
      </c>
      <c r="F898" t="s">
        <v>2380</v>
      </c>
      <c r="G898" t="s">
        <v>2380</v>
      </c>
      <c r="H898" s="341">
        <v>1</v>
      </c>
      <c r="I898" t="s">
        <v>2380</v>
      </c>
      <c r="J898" t="s">
        <v>6087</v>
      </c>
      <c r="K898" t="s">
        <v>6075</v>
      </c>
      <c r="L898" s="340" t="s">
        <v>8583</v>
      </c>
      <c r="M898" s="339">
        <v>4779.6000000000004</v>
      </c>
      <c r="N898" t="s">
        <v>11</v>
      </c>
      <c r="O898" t="s">
        <v>12</v>
      </c>
      <c r="P898" t="s">
        <v>13</v>
      </c>
      <c r="Q898" s="338">
        <v>33</v>
      </c>
    </row>
    <row r="899" spans="1:17" ht="15.75" x14ac:dyDescent="0.25">
      <c r="A899" s="342" t="s">
        <v>1474</v>
      </c>
      <c r="B899" t="s">
        <v>8578</v>
      </c>
      <c r="C899">
        <v>35.93</v>
      </c>
      <c r="D899">
        <v>5.43</v>
      </c>
      <c r="E899" t="s">
        <v>2380</v>
      </c>
      <c r="F899" t="s">
        <v>2381</v>
      </c>
      <c r="G899" t="s">
        <v>2380</v>
      </c>
      <c r="H899" s="341">
        <v>1</v>
      </c>
      <c r="I899" t="s">
        <v>2380</v>
      </c>
      <c r="J899" t="s">
        <v>6087</v>
      </c>
      <c r="K899" t="s">
        <v>6075</v>
      </c>
      <c r="L899" s="340" t="s">
        <v>8577</v>
      </c>
      <c r="M899" s="339">
        <v>36910.61</v>
      </c>
      <c r="N899" t="s">
        <v>11</v>
      </c>
      <c r="O899" t="s">
        <v>11</v>
      </c>
      <c r="P899" t="s">
        <v>42</v>
      </c>
      <c r="Q899" s="338">
        <v>59</v>
      </c>
    </row>
    <row r="900" spans="1:17" ht="15.75" x14ac:dyDescent="0.25">
      <c r="A900" s="342" t="s">
        <v>1473</v>
      </c>
      <c r="B900" t="s">
        <v>7737</v>
      </c>
      <c r="C900">
        <v>32.68</v>
      </c>
      <c r="D900">
        <v>5.44</v>
      </c>
      <c r="E900" t="s">
        <v>2380</v>
      </c>
      <c r="F900" t="s">
        <v>2380</v>
      </c>
      <c r="G900" t="s">
        <v>2380</v>
      </c>
      <c r="H900" s="341">
        <v>0</v>
      </c>
      <c r="I900" t="s">
        <v>2380</v>
      </c>
      <c r="J900" t="s">
        <v>6087</v>
      </c>
      <c r="K900" t="s">
        <v>6075</v>
      </c>
      <c r="L900" s="340" t="s">
        <v>8576</v>
      </c>
      <c r="M900" s="339">
        <v>4762.33</v>
      </c>
      <c r="N900" t="s">
        <v>12</v>
      </c>
      <c r="O900" t="s">
        <v>12</v>
      </c>
      <c r="P900" t="s">
        <v>42</v>
      </c>
      <c r="Q900" s="338">
        <v>35</v>
      </c>
    </row>
    <row r="901" spans="1:17" ht="15.75" x14ac:dyDescent="0.25">
      <c r="A901" s="342" t="s">
        <v>1469</v>
      </c>
      <c r="B901" t="s">
        <v>6695</v>
      </c>
      <c r="C901">
        <v>32.49</v>
      </c>
      <c r="D901">
        <v>4.29</v>
      </c>
      <c r="E901" t="s">
        <v>2380</v>
      </c>
      <c r="F901" t="s">
        <v>2380</v>
      </c>
      <c r="G901" t="s">
        <v>2382</v>
      </c>
      <c r="H901" s="341">
        <v>1</v>
      </c>
      <c r="I901" t="s">
        <v>2381</v>
      </c>
      <c r="J901" t="s">
        <v>6087</v>
      </c>
      <c r="K901" t="s">
        <v>6075</v>
      </c>
      <c r="L901" s="340" t="s">
        <v>8571</v>
      </c>
      <c r="M901" s="339">
        <v>4746.34</v>
      </c>
      <c r="N901" t="s">
        <v>11</v>
      </c>
      <c r="O901" t="s">
        <v>11</v>
      </c>
      <c r="P901" t="s">
        <v>42</v>
      </c>
      <c r="Q901" s="338">
        <v>36</v>
      </c>
    </row>
    <row r="902" spans="1:17" ht="15.75" x14ac:dyDescent="0.25">
      <c r="A902" s="342" t="s">
        <v>1463</v>
      </c>
      <c r="B902" t="s">
        <v>8561</v>
      </c>
      <c r="C902">
        <v>46.53</v>
      </c>
      <c r="D902">
        <v>4.16</v>
      </c>
      <c r="E902" t="s">
        <v>2380</v>
      </c>
      <c r="F902" t="s">
        <v>2380</v>
      </c>
      <c r="G902" t="s">
        <v>2380</v>
      </c>
      <c r="H902" s="341">
        <v>0</v>
      </c>
      <c r="I902" t="s">
        <v>2380</v>
      </c>
      <c r="J902" t="s">
        <v>6087</v>
      </c>
      <c r="K902" t="s">
        <v>6075</v>
      </c>
      <c r="L902" s="340" t="s">
        <v>8560</v>
      </c>
      <c r="M902" s="339">
        <v>36898.730000000003</v>
      </c>
      <c r="N902" t="s">
        <v>11</v>
      </c>
      <c r="O902" t="s">
        <v>16</v>
      </c>
      <c r="P902" t="s">
        <v>23</v>
      </c>
      <c r="Q902" s="338">
        <v>19</v>
      </c>
    </row>
    <row r="903" spans="1:17" ht="15.75" x14ac:dyDescent="0.25">
      <c r="A903" s="342" t="s">
        <v>1462</v>
      </c>
      <c r="B903" t="s">
        <v>8559</v>
      </c>
      <c r="C903">
        <v>34.99</v>
      </c>
      <c r="D903">
        <v>5.0999999999999996</v>
      </c>
      <c r="E903" t="s">
        <v>2380</v>
      </c>
      <c r="F903" t="s">
        <v>2380</v>
      </c>
      <c r="G903" t="s">
        <v>2382</v>
      </c>
      <c r="H903" s="341">
        <v>1</v>
      </c>
      <c r="I903" t="s">
        <v>2380</v>
      </c>
      <c r="J903" t="s">
        <v>6087</v>
      </c>
      <c r="K903" t="s">
        <v>6075</v>
      </c>
      <c r="L903" s="340" t="s">
        <v>8558</v>
      </c>
      <c r="M903" s="339">
        <v>4719.5200000000004</v>
      </c>
      <c r="N903" t="s">
        <v>11</v>
      </c>
      <c r="O903" t="s">
        <v>11</v>
      </c>
      <c r="P903" t="s">
        <v>247</v>
      </c>
      <c r="Q903" s="338">
        <v>30</v>
      </c>
    </row>
    <row r="904" spans="1:17" ht="15.75" x14ac:dyDescent="0.25">
      <c r="A904" s="342" t="s">
        <v>1460</v>
      </c>
      <c r="B904" t="s">
        <v>6677</v>
      </c>
      <c r="C904">
        <v>37.18</v>
      </c>
      <c r="D904">
        <v>4.9000000000000004</v>
      </c>
      <c r="E904" t="s">
        <v>2380</v>
      </c>
      <c r="F904" t="s">
        <v>2380</v>
      </c>
      <c r="G904" t="s">
        <v>2380</v>
      </c>
      <c r="H904" s="341">
        <v>0</v>
      </c>
      <c r="I904" t="s">
        <v>2380</v>
      </c>
      <c r="J904" t="s">
        <v>6087</v>
      </c>
      <c r="K904" t="s">
        <v>6075</v>
      </c>
      <c r="L904" s="340" t="s">
        <v>8556</v>
      </c>
      <c r="M904" s="339">
        <v>4712.12</v>
      </c>
      <c r="N904" t="s">
        <v>11</v>
      </c>
      <c r="O904" t="s">
        <v>12</v>
      </c>
      <c r="P904" t="s">
        <v>42</v>
      </c>
      <c r="Q904" s="338">
        <v>41</v>
      </c>
    </row>
    <row r="905" spans="1:17" ht="15.75" x14ac:dyDescent="0.25">
      <c r="A905" s="342" t="s">
        <v>1459</v>
      </c>
      <c r="B905" t="s">
        <v>6314</v>
      </c>
      <c r="C905">
        <v>35.200000000000003</v>
      </c>
      <c r="D905">
        <v>5.55</v>
      </c>
      <c r="E905" t="s">
        <v>2380</v>
      </c>
      <c r="F905" t="s">
        <v>2380</v>
      </c>
      <c r="G905" t="s">
        <v>2380</v>
      </c>
      <c r="H905" s="341">
        <v>0</v>
      </c>
      <c r="I905" t="s">
        <v>2380</v>
      </c>
      <c r="J905" t="s">
        <v>6087</v>
      </c>
      <c r="K905" t="s">
        <v>6075</v>
      </c>
      <c r="L905" s="340" t="s">
        <v>8555</v>
      </c>
      <c r="M905" s="339">
        <v>4699.47</v>
      </c>
      <c r="N905" t="s">
        <v>11</v>
      </c>
      <c r="O905" t="s">
        <v>12</v>
      </c>
      <c r="P905" t="s">
        <v>13</v>
      </c>
      <c r="Q905" s="338">
        <v>45</v>
      </c>
    </row>
    <row r="906" spans="1:17" ht="15.75" x14ac:dyDescent="0.25">
      <c r="A906" s="342" t="s">
        <v>1458</v>
      </c>
      <c r="B906" t="s">
        <v>6435</v>
      </c>
      <c r="C906">
        <v>39</v>
      </c>
      <c r="D906">
        <v>5.7</v>
      </c>
      <c r="E906" t="s">
        <v>2380</v>
      </c>
      <c r="F906" t="s">
        <v>2380</v>
      </c>
      <c r="G906" t="s">
        <v>2380</v>
      </c>
      <c r="H906" s="341">
        <v>2</v>
      </c>
      <c r="I906" t="s">
        <v>2381</v>
      </c>
      <c r="J906" t="s">
        <v>6087</v>
      </c>
      <c r="K906" t="s">
        <v>6077</v>
      </c>
      <c r="L906" s="340" t="s">
        <v>8554</v>
      </c>
      <c r="M906" s="339">
        <v>4687.8</v>
      </c>
      <c r="N906" t="s">
        <v>11</v>
      </c>
      <c r="O906" t="s">
        <v>12</v>
      </c>
      <c r="P906" t="s">
        <v>42</v>
      </c>
      <c r="Q906" s="338">
        <v>19</v>
      </c>
    </row>
    <row r="907" spans="1:17" ht="15.75" x14ac:dyDescent="0.25">
      <c r="A907" s="342" t="s">
        <v>1457</v>
      </c>
      <c r="B907" t="s">
        <v>8553</v>
      </c>
      <c r="C907">
        <v>37.335000000000001</v>
      </c>
      <c r="D907">
        <v>4.95</v>
      </c>
      <c r="E907" t="s">
        <v>2380</v>
      </c>
      <c r="F907" t="s">
        <v>2380</v>
      </c>
      <c r="G907" t="s">
        <v>2380</v>
      </c>
      <c r="H907" s="341">
        <v>0</v>
      </c>
      <c r="I907" t="s">
        <v>2380</v>
      </c>
      <c r="J907" t="s">
        <v>6087</v>
      </c>
      <c r="K907" t="s">
        <v>6075</v>
      </c>
      <c r="L907" s="340" t="s">
        <v>8552</v>
      </c>
      <c r="M907" s="339">
        <v>4686.3900000000003</v>
      </c>
      <c r="N907" t="s">
        <v>12</v>
      </c>
      <c r="O907" t="s">
        <v>12</v>
      </c>
      <c r="P907" t="s">
        <v>13</v>
      </c>
      <c r="Q907" s="338">
        <v>32</v>
      </c>
    </row>
    <row r="908" spans="1:17" ht="15.75" x14ac:dyDescent="0.25">
      <c r="A908" s="342" t="s">
        <v>1455</v>
      </c>
      <c r="B908" t="s">
        <v>6712</v>
      </c>
      <c r="C908">
        <v>30.8</v>
      </c>
      <c r="D908">
        <v>4.9000000000000004</v>
      </c>
      <c r="E908" t="s">
        <v>2381</v>
      </c>
      <c r="F908" t="s">
        <v>2380</v>
      </c>
      <c r="G908" t="s">
        <v>2380</v>
      </c>
      <c r="H908" s="341">
        <v>0</v>
      </c>
      <c r="I908" t="s">
        <v>2380</v>
      </c>
      <c r="J908" t="s">
        <v>6087</v>
      </c>
      <c r="K908" t="s">
        <v>6075</v>
      </c>
      <c r="L908" s="340" t="s">
        <v>6830</v>
      </c>
      <c r="M908" s="339">
        <v>4674.2</v>
      </c>
      <c r="N908" t="s">
        <v>11</v>
      </c>
      <c r="O908" t="s">
        <v>16</v>
      </c>
      <c r="P908" t="s">
        <v>13</v>
      </c>
      <c r="Q908" s="338">
        <v>43</v>
      </c>
    </row>
    <row r="909" spans="1:17" ht="15.75" x14ac:dyDescent="0.25">
      <c r="A909" s="342" t="s">
        <v>1454</v>
      </c>
      <c r="B909" t="s">
        <v>8396</v>
      </c>
      <c r="C909">
        <v>30.21</v>
      </c>
      <c r="D909">
        <v>5.21</v>
      </c>
      <c r="E909" t="s">
        <v>2380</v>
      </c>
      <c r="F909" t="s">
        <v>2380</v>
      </c>
      <c r="G909" t="s">
        <v>2380</v>
      </c>
      <c r="H909" s="341">
        <v>1</v>
      </c>
      <c r="I909" t="s">
        <v>2380</v>
      </c>
      <c r="J909" t="s">
        <v>6087</v>
      </c>
      <c r="K909" t="s">
        <v>6075</v>
      </c>
      <c r="L909" s="340" t="s">
        <v>6711</v>
      </c>
      <c r="M909" s="339">
        <v>4673.3900000000003</v>
      </c>
      <c r="N909" t="s">
        <v>11</v>
      </c>
      <c r="O909" t="s">
        <v>16</v>
      </c>
      <c r="P909" t="s">
        <v>13</v>
      </c>
      <c r="Q909" s="338">
        <v>32</v>
      </c>
    </row>
    <row r="910" spans="1:17" ht="15.75" x14ac:dyDescent="0.25">
      <c r="A910" s="342" t="s">
        <v>1453</v>
      </c>
      <c r="B910" t="s">
        <v>7880</v>
      </c>
      <c r="C910">
        <v>35.340000000000003</v>
      </c>
      <c r="D910">
        <v>4.13</v>
      </c>
      <c r="E910" t="s">
        <v>2380</v>
      </c>
      <c r="F910" t="s">
        <v>2381</v>
      </c>
      <c r="G910" t="s">
        <v>2380</v>
      </c>
      <c r="H910" s="341">
        <v>1</v>
      </c>
      <c r="I910" t="s">
        <v>2380</v>
      </c>
      <c r="J910" t="s">
        <v>6087</v>
      </c>
      <c r="K910" t="s">
        <v>6075</v>
      </c>
      <c r="L910" s="340" t="s">
        <v>8549</v>
      </c>
      <c r="M910" s="339">
        <v>4670.6400000000003</v>
      </c>
      <c r="N910" t="s">
        <v>11</v>
      </c>
      <c r="O910" t="s">
        <v>11</v>
      </c>
      <c r="P910" t="s">
        <v>42</v>
      </c>
      <c r="Q910" s="338">
        <v>32</v>
      </c>
    </row>
    <row r="911" spans="1:17" ht="15.75" x14ac:dyDescent="0.25">
      <c r="A911" s="342" t="s">
        <v>1449</v>
      </c>
      <c r="B911" t="s">
        <v>8542</v>
      </c>
      <c r="C911">
        <v>31.35</v>
      </c>
      <c r="D911">
        <v>4.2</v>
      </c>
      <c r="E911" t="s">
        <v>2380</v>
      </c>
      <c r="F911" t="s">
        <v>2381</v>
      </c>
      <c r="G911" t="s">
        <v>2380</v>
      </c>
      <c r="H911" s="341">
        <v>1</v>
      </c>
      <c r="I911" t="s">
        <v>2380</v>
      </c>
      <c r="J911" t="s">
        <v>6087</v>
      </c>
      <c r="K911" t="s">
        <v>6075</v>
      </c>
      <c r="L911" s="340" t="s">
        <v>8541</v>
      </c>
      <c r="M911" s="339">
        <v>4646.76</v>
      </c>
      <c r="N911" t="s">
        <v>16</v>
      </c>
      <c r="O911" t="s">
        <v>16</v>
      </c>
      <c r="P911" t="s">
        <v>42</v>
      </c>
      <c r="Q911" s="338">
        <v>37</v>
      </c>
    </row>
    <row r="912" spans="1:17" ht="15.75" x14ac:dyDescent="0.25">
      <c r="A912" s="342" t="s">
        <v>1447</v>
      </c>
      <c r="B912" t="s">
        <v>8538</v>
      </c>
      <c r="C912">
        <v>35.299999999999997</v>
      </c>
      <c r="D912">
        <v>6.09</v>
      </c>
      <c r="E912" t="s">
        <v>2380</v>
      </c>
      <c r="F912" t="s">
        <v>2380</v>
      </c>
      <c r="G912" t="s">
        <v>2380</v>
      </c>
      <c r="H912" s="341">
        <v>1</v>
      </c>
      <c r="I912" t="s">
        <v>2381</v>
      </c>
      <c r="J912" t="s">
        <v>6087</v>
      </c>
      <c r="K912" t="s">
        <v>6077</v>
      </c>
      <c r="L912" s="340" t="s">
        <v>8537</v>
      </c>
      <c r="M912" s="339">
        <v>4608.03</v>
      </c>
      <c r="N912" t="s">
        <v>11</v>
      </c>
      <c r="O912" t="s">
        <v>12</v>
      </c>
      <c r="P912" t="s">
        <v>42</v>
      </c>
      <c r="Q912" s="338">
        <v>22</v>
      </c>
    </row>
    <row r="913" spans="1:17" ht="15.75" x14ac:dyDescent="0.25">
      <c r="A913" s="342" t="s">
        <v>1446</v>
      </c>
      <c r="B913" t="s">
        <v>6255</v>
      </c>
      <c r="C913">
        <v>42.9</v>
      </c>
      <c r="D913">
        <v>4.87</v>
      </c>
      <c r="E913" t="s">
        <v>2381</v>
      </c>
      <c r="F913" t="s">
        <v>2380</v>
      </c>
      <c r="G913" t="s">
        <v>2380</v>
      </c>
      <c r="H913" s="341">
        <v>1</v>
      </c>
      <c r="I913" t="s">
        <v>2380</v>
      </c>
      <c r="J913" t="s">
        <v>6087</v>
      </c>
      <c r="K913" t="s">
        <v>6075</v>
      </c>
      <c r="L913" s="340" t="s">
        <v>8536</v>
      </c>
      <c r="M913" s="339">
        <v>4571.41</v>
      </c>
      <c r="N913" t="s">
        <v>11</v>
      </c>
      <c r="O913" t="s">
        <v>11</v>
      </c>
      <c r="P913" t="s">
        <v>23</v>
      </c>
      <c r="Q913" s="338">
        <v>33</v>
      </c>
    </row>
    <row r="914" spans="1:17" ht="15.75" x14ac:dyDescent="0.25">
      <c r="A914" s="342" t="s">
        <v>1443</v>
      </c>
      <c r="B914" t="s">
        <v>8531</v>
      </c>
      <c r="C914">
        <v>34.674999999999997</v>
      </c>
      <c r="D914">
        <v>5.71</v>
      </c>
      <c r="E914" t="s">
        <v>2381</v>
      </c>
      <c r="F914" t="s">
        <v>2380</v>
      </c>
      <c r="G914" t="s">
        <v>2380</v>
      </c>
      <c r="H914" s="341">
        <v>1</v>
      </c>
      <c r="I914" t="s">
        <v>2380</v>
      </c>
      <c r="J914" t="s">
        <v>6087</v>
      </c>
      <c r="K914" t="s">
        <v>6077</v>
      </c>
      <c r="L914" s="340" t="s">
        <v>8530</v>
      </c>
      <c r="M914" s="339">
        <v>4561.1899999999996</v>
      </c>
      <c r="N914" t="s">
        <v>11</v>
      </c>
      <c r="O914" t="s">
        <v>11</v>
      </c>
      <c r="P914" t="s">
        <v>247</v>
      </c>
      <c r="Q914" s="338">
        <v>18</v>
      </c>
    </row>
    <row r="915" spans="1:17" ht="15.75" x14ac:dyDescent="0.25">
      <c r="A915" s="342" t="s">
        <v>1441</v>
      </c>
      <c r="B915" t="s">
        <v>8528</v>
      </c>
      <c r="C915">
        <v>34.130000000000003</v>
      </c>
      <c r="D915">
        <v>5.65</v>
      </c>
      <c r="E915" t="s">
        <v>2380</v>
      </c>
      <c r="F915" t="s">
        <v>2380</v>
      </c>
      <c r="G915" t="s">
        <v>2382</v>
      </c>
      <c r="H915" s="341">
        <v>1</v>
      </c>
      <c r="I915" t="s">
        <v>2380</v>
      </c>
      <c r="J915" t="s">
        <v>6087</v>
      </c>
      <c r="K915" t="s">
        <v>6075</v>
      </c>
      <c r="L915" s="340" t="s">
        <v>8527</v>
      </c>
      <c r="M915" s="339">
        <v>36837.47</v>
      </c>
      <c r="N915" t="s">
        <v>11</v>
      </c>
      <c r="O915" t="s">
        <v>12</v>
      </c>
      <c r="P915" t="s">
        <v>42</v>
      </c>
      <c r="Q915" s="338">
        <v>30</v>
      </c>
    </row>
    <row r="916" spans="1:17" ht="15.75" x14ac:dyDescent="0.25">
      <c r="A916" s="342" t="s">
        <v>1438</v>
      </c>
      <c r="B916" t="s">
        <v>8523</v>
      </c>
      <c r="C916">
        <v>33.659999999999997</v>
      </c>
      <c r="D916">
        <v>4.08</v>
      </c>
      <c r="E916" t="s">
        <v>2381</v>
      </c>
      <c r="F916" t="s">
        <v>2380</v>
      </c>
      <c r="G916" t="s">
        <v>2382</v>
      </c>
      <c r="H916" s="341">
        <v>1</v>
      </c>
      <c r="I916" t="s">
        <v>2380</v>
      </c>
      <c r="J916" t="s">
        <v>6087</v>
      </c>
      <c r="K916" t="s">
        <v>6075</v>
      </c>
      <c r="L916" s="340" t="s">
        <v>8522</v>
      </c>
      <c r="M916" s="339">
        <v>4527.18</v>
      </c>
      <c r="N916" t="s">
        <v>11</v>
      </c>
      <c r="O916" t="s">
        <v>11</v>
      </c>
      <c r="P916" t="s">
        <v>23</v>
      </c>
      <c r="Q916" s="338">
        <v>30</v>
      </c>
    </row>
    <row r="917" spans="1:17" ht="15.75" x14ac:dyDescent="0.25">
      <c r="A917" s="342" t="s">
        <v>1436</v>
      </c>
      <c r="B917" t="s">
        <v>8519</v>
      </c>
      <c r="C917">
        <v>33.42</v>
      </c>
      <c r="D917">
        <v>10.67</v>
      </c>
      <c r="E917" t="s">
        <v>2380</v>
      </c>
      <c r="F917" t="s">
        <v>2380</v>
      </c>
      <c r="G917" t="s">
        <v>2380</v>
      </c>
      <c r="H917" s="341">
        <v>0</v>
      </c>
      <c r="I917" t="s">
        <v>2381</v>
      </c>
      <c r="J917" t="s">
        <v>6087</v>
      </c>
      <c r="K917" t="s">
        <v>6079</v>
      </c>
      <c r="L917" s="340" t="s">
        <v>8518</v>
      </c>
      <c r="M917" s="339">
        <v>4518.7700000000004</v>
      </c>
      <c r="N917" t="s">
        <v>11</v>
      </c>
      <c r="O917" t="s">
        <v>12</v>
      </c>
      <c r="P917" t="s">
        <v>23</v>
      </c>
      <c r="Q917" s="338">
        <v>35</v>
      </c>
    </row>
    <row r="918" spans="1:17" ht="15.75" x14ac:dyDescent="0.25">
      <c r="A918" s="342" t="s">
        <v>1434</v>
      </c>
      <c r="B918" t="s">
        <v>8515</v>
      </c>
      <c r="C918">
        <v>35.78</v>
      </c>
      <c r="D918">
        <v>6.07</v>
      </c>
      <c r="E918" t="s">
        <v>2380</v>
      </c>
      <c r="F918" t="s">
        <v>2381</v>
      </c>
      <c r="G918" t="s">
        <v>2380</v>
      </c>
      <c r="H918" s="341">
        <v>1</v>
      </c>
      <c r="I918" t="s">
        <v>2380</v>
      </c>
      <c r="J918" t="s">
        <v>6087</v>
      </c>
      <c r="K918" t="s">
        <v>6077</v>
      </c>
      <c r="L918" s="340" t="s">
        <v>8514</v>
      </c>
      <c r="M918" s="339">
        <v>4515.71</v>
      </c>
      <c r="N918" t="s">
        <v>11</v>
      </c>
      <c r="O918" t="s">
        <v>12</v>
      </c>
      <c r="P918" t="s">
        <v>13</v>
      </c>
      <c r="Q918" s="338">
        <v>42</v>
      </c>
    </row>
    <row r="919" spans="1:17" ht="15.75" x14ac:dyDescent="0.25">
      <c r="A919" s="342" t="s">
        <v>1433</v>
      </c>
      <c r="B919" t="s">
        <v>8513</v>
      </c>
      <c r="C919">
        <v>34.96</v>
      </c>
      <c r="D919">
        <v>5.63</v>
      </c>
      <c r="E919" t="s">
        <v>2380</v>
      </c>
      <c r="F919" t="s">
        <v>2380</v>
      </c>
      <c r="G919" t="s">
        <v>2380</v>
      </c>
      <c r="H919" s="341">
        <v>0</v>
      </c>
      <c r="I919" t="s">
        <v>2380</v>
      </c>
      <c r="J919" t="s">
        <v>6087</v>
      </c>
      <c r="K919" t="s">
        <v>6075</v>
      </c>
      <c r="L919" s="340" t="s">
        <v>8512</v>
      </c>
      <c r="M919" s="339">
        <v>4511.41</v>
      </c>
      <c r="N919" t="s">
        <v>11</v>
      </c>
      <c r="O919" t="s">
        <v>12</v>
      </c>
      <c r="P919" t="s">
        <v>13</v>
      </c>
      <c r="Q919" s="338">
        <v>40</v>
      </c>
    </row>
    <row r="920" spans="1:17" ht="15.75" x14ac:dyDescent="0.25">
      <c r="A920" s="342" t="s">
        <v>1432</v>
      </c>
      <c r="B920" t="s">
        <v>8511</v>
      </c>
      <c r="C920">
        <v>38.39</v>
      </c>
      <c r="D920">
        <v>6.05</v>
      </c>
      <c r="E920" t="s">
        <v>2380</v>
      </c>
      <c r="F920" t="s">
        <v>2380</v>
      </c>
      <c r="G920" t="s">
        <v>2380</v>
      </c>
      <c r="H920" s="341">
        <v>0</v>
      </c>
      <c r="I920" t="s">
        <v>2380</v>
      </c>
      <c r="J920" t="s">
        <v>6087</v>
      </c>
      <c r="K920" t="s">
        <v>6077</v>
      </c>
      <c r="L920" s="340" t="s">
        <v>8510</v>
      </c>
      <c r="M920" s="339">
        <v>4504.66</v>
      </c>
      <c r="N920" t="s">
        <v>16</v>
      </c>
      <c r="O920" t="s">
        <v>11</v>
      </c>
      <c r="P920" t="s">
        <v>13</v>
      </c>
      <c r="Q920" s="338">
        <v>25</v>
      </c>
    </row>
    <row r="921" spans="1:17" ht="15.75" x14ac:dyDescent="0.25">
      <c r="A921" s="342" t="s">
        <v>1431</v>
      </c>
      <c r="B921" t="s">
        <v>6983</v>
      </c>
      <c r="C921">
        <v>33.82</v>
      </c>
      <c r="D921">
        <v>4.6500000000000004</v>
      </c>
      <c r="E921" t="s">
        <v>2380</v>
      </c>
      <c r="F921" t="s">
        <v>2380</v>
      </c>
      <c r="G921" t="s">
        <v>2380</v>
      </c>
      <c r="H921" s="341">
        <v>0</v>
      </c>
      <c r="I921" t="s">
        <v>2380</v>
      </c>
      <c r="J921" t="s">
        <v>6087</v>
      </c>
      <c r="K921" t="s">
        <v>6075</v>
      </c>
      <c r="L921" s="340" t="s">
        <v>8509</v>
      </c>
      <c r="M921" s="339">
        <v>4500.34</v>
      </c>
      <c r="N921" t="s">
        <v>11</v>
      </c>
      <c r="O921" t="s">
        <v>16</v>
      </c>
      <c r="P921" t="s">
        <v>356</v>
      </c>
      <c r="Q921" s="338">
        <v>34</v>
      </c>
    </row>
    <row r="922" spans="1:17" ht="15.75" x14ac:dyDescent="0.25">
      <c r="A922" s="342" t="s">
        <v>1429</v>
      </c>
      <c r="B922" t="s">
        <v>8506</v>
      </c>
      <c r="C922">
        <v>33</v>
      </c>
      <c r="D922">
        <v>5.39</v>
      </c>
      <c r="E922" t="s">
        <v>2380</v>
      </c>
      <c r="F922" t="s">
        <v>2380</v>
      </c>
      <c r="G922" t="s">
        <v>2380</v>
      </c>
      <c r="H922" s="341">
        <v>0</v>
      </c>
      <c r="I922" t="s">
        <v>2380</v>
      </c>
      <c r="J922" t="s">
        <v>6087</v>
      </c>
      <c r="K922" t="s">
        <v>6075</v>
      </c>
      <c r="L922" s="340" t="s">
        <v>8505</v>
      </c>
      <c r="M922" s="339">
        <v>4488.58</v>
      </c>
      <c r="N922" t="s">
        <v>11</v>
      </c>
      <c r="O922" t="s">
        <v>12</v>
      </c>
      <c r="P922" t="s">
        <v>23</v>
      </c>
      <c r="Q922" s="338">
        <v>30</v>
      </c>
    </row>
    <row r="923" spans="1:17" ht="15.75" x14ac:dyDescent="0.25">
      <c r="A923" s="342" t="s">
        <v>1425</v>
      </c>
      <c r="B923" t="s">
        <v>6345</v>
      </c>
      <c r="C923">
        <v>37.18</v>
      </c>
      <c r="D923">
        <v>6.75</v>
      </c>
      <c r="E923" t="s">
        <v>2381</v>
      </c>
      <c r="F923" t="s">
        <v>2380</v>
      </c>
      <c r="G923" t="s">
        <v>2380</v>
      </c>
      <c r="H923" s="341">
        <v>2</v>
      </c>
      <c r="I923" t="s">
        <v>2381</v>
      </c>
      <c r="J923" t="s">
        <v>6087</v>
      </c>
      <c r="K923" t="s">
        <v>6079</v>
      </c>
      <c r="L923" s="340" t="s">
        <v>8500</v>
      </c>
      <c r="M923" s="339">
        <v>4462.72</v>
      </c>
      <c r="N923" t="s">
        <v>11</v>
      </c>
      <c r="O923" t="s">
        <v>12</v>
      </c>
      <c r="P923" t="s">
        <v>23</v>
      </c>
      <c r="Q923" s="338">
        <v>32</v>
      </c>
    </row>
    <row r="924" spans="1:17" ht="15.75" x14ac:dyDescent="0.25">
      <c r="A924" s="342" t="s">
        <v>1424</v>
      </c>
      <c r="B924" t="s">
        <v>8499</v>
      </c>
      <c r="C924">
        <v>32.11</v>
      </c>
      <c r="D924">
        <v>5.19</v>
      </c>
      <c r="E924" t="s">
        <v>2380</v>
      </c>
      <c r="F924" t="s">
        <v>2380</v>
      </c>
      <c r="G924" t="s">
        <v>2382</v>
      </c>
      <c r="H924" s="341">
        <v>1</v>
      </c>
      <c r="I924" t="s">
        <v>2380</v>
      </c>
      <c r="J924" t="s">
        <v>6087</v>
      </c>
      <c r="K924" t="s">
        <v>6075</v>
      </c>
      <c r="L924" s="340" t="s">
        <v>7142</v>
      </c>
      <c r="M924" s="339">
        <v>4454.3999999999996</v>
      </c>
      <c r="N924" t="s">
        <v>11</v>
      </c>
      <c r="O924" t="s">
        <v>12</v>
      </c>
      <c r="P924" t="s">
        <v>23</v>
      </c>
      <c r="Q924" s="338">
        <v>32</v>
      </c>
    </row>
    <row r="925" spans="1:17" ht="15.75" x14ac:dyDescent="0.25">
      <c r="A925" s="342" t="s">
        <v>1423</v>
      </c>
      <c r="B925" t="s">
        <v>6468</v>
      </c>
      <c r="C925">
        <v>31.73</v>
      </c>
      <c r="D925">
        <v>5.16</v>
      </c>
      <c r="E925" t="s">
        <v>2380</v>
      </c>
      <c r="F925" t="s">
        <v>2380</v>
      </c>
      <c r="G925" t="s">
        <v>2382</v>
      </c>
      <c r="H925" s="341">
        <v>1</v>
      </c>
      <c r="I925" t="s">
        <v>2380</v>
      </c>
      <c r="J925" t="s">
        <v>6087</v>
      </c>
      <c r="K925" t="s">
        <v>6075</v>
      </c>
      <c r="L925" s="340" t="s">
        <v>8498</v>
      </c>
      <c r="M925" s="339">
        <v>4449.46</v>
      </c>
      <c r="N925" t="s">
        <v>16</v>
      </c>
      <c r="O925" t="s">
        <v>11</v>
      </c>
      <c r="P925" t="s">
        <v>13</v>
      </c>
      <c r="Q925" s="338">
        <v>28</v>
      </c>
    </row>
    <row r="926" spans="1:17" ht="15.75" x14ac:dyDescent="0.25">
      <c r="A926" s="342" t="s">
        <v>1419</v>
      </c>
      <c r="B926" t="s">
        <v>8493</v>
      </c>
      <c r="C926">
        <v>31.5</v>
      </c>
      <c r="D926">
        <v>9.6199999999999992</v>
      </c>
      <c r="E926" t="s">
        <v>2381</v>
      </c>
      <c r="F926" t="s">
        <v>2380</v>
      </c>
      <c r="G926" t="s">
        <v>2380</v>
      </c>
      <c r="H926" s="341">
        <v>1</v>
      </c>
      <c r="I926" t="s">
        <v>2380</v>
      </c>
      <c r="J926" t="s">
        <v>6087</v>
      </c>
      <c r="K926" t="s">
        <v>6079</v>
      </c>
      <c r="L926" s="340" t="s">
        <v>8492</v>
      </c>
      <c r="M926" s="339">
        <v>36786.370000000003</v>
      </c>
      <c r="N926" t="s">
        <v>16</v>
      </c>
      <c r="O926" t="s">
        <v>16</v>
      </c>
      <c r="P926" t="s">
        <v>42</v>
      </c>
      <c r="Q926" s="338">
        <v>52</v>
      </c>
    </row>
    <row r="927" spans="1:17" ht="15.75" x14ac:dyDescent="0.25">
      <c r="A927" s="342" t="s">
        <v>1414</v>
      </c>
      <c r="B927" t="s">
        <v>6468</v>
      </c>
      <c r="C927">
        <v>33.33</v>
      </c>
      <c r="D927">
        <v>9.26</v>
      </c>
      <c r="E927" t="s">
        <v>2381</v>
      </c>
      <c r="F927" t="s">
        <v>2380</v>
      </c>
      <c r="G927" t="s">
        <v>2380</v>
      </c>
      <c r="H927" s="341">
        <v>2</v>
      </c>
      <c r="I927" t="s">
        <v>2380</v>
      </c>
      <c r="J927" t="s">
        <v>6087</v>
      </c>
      <c r="K927" t="s">
        <v>6079</v>
      </c>
      <c r="L927" s="340" t="s">
        <v>8484</v>
      </c>
      <c r="M927" s="339">
        <v>4415.16</v>
      </c>
      <c r="N927" t="s">
        <v>11</v>
      </c>
      <c r="O927" t="s">
        <v>16</v>
      </c>
      <c r="P927" t="s">
        <v>13</v>
      </c>
      <c r="Q927" s="338">
        <v>34</v>
      </c>
    </row>
    <row r="928" spans="1:17" ht="15.75" x14ac:dyDescent="0.25">
      <c r="A928" s="342" t="s">
        <v>1411</v>
      </c>
      <c r="B928" t="s">
        <v>6466</v>
      </c>
      <c r="C928">
        <v>33</v>
      </c>
      <c r="D928">
        <v>6.28</v>
      </c>
      <c r="E928" t="s">
        <v>2380</v>
      </c>
      <c r="F928" t="s">
        <v>2380</v>
      </c>
      <c r="G928" t="s">
        <v>2380</v>
      </c>
      <c r="H928" s="341">
        <v>0</v>
      </c>
      <c r="I928" t="s">
        <v>2380</v>
      </c>
      <c r="J928" t="s">
        <v>6087</v>
      </c>
      <c r="K928" t="s">
        <v>6077</v>
      </c>
      <c r="L928" s="340" t="s">
        <v>8479</v>
      </c>
      <c r="M928" s="339">
        <v>4397.3100000000004</v>
      </c>
      <c r="N928" t="s">
        <v>11</v>
      </c>
      <c r="O928" t="s">
        <v>11</v>
      </c>
      <c r="P928" t="s">
        <v>13</v>
      </c>
      <c r="Q928" s="338">
        <v>34</v>
      </c>
    </row>
    <row r="929" spans="1:17" ht="15.75" x14ac:dyDescent="0.25">
      <c r="A929" s="342" t="s">
        <v>1410</v>
      </c>
      <c r="B929" t="s">
        <v>8478</v>
      </c>
      <c r="C929">
        <v>31.065000000000001</v>
      </c>
      <c r="D929">
        <v>4.2300000000000004</v>
      </c>
      <c r="E929" t="s">
        <v>2380</v>
      </c>
      <c r="F929" t="s">
        <v>2380</v>
      </c>
      <c r="G929" t="s">
        <v>2380</v>
      </c>
      <c r="H929" s="341">
        <v>0</v>
      </c>
      <c r="I929" t="s">
        <v>2380</v>
      </c>
      <c r="J929" t="s">
        <v>6087</v>
      </c>
      <c r="K929" t="s">
        <v>6075</v>
      </c>
      <c r="L929" s="340" t="s">
        <v>8477</v>
      </c>
      <c r="M929" s="339">
        <v>4392.7</v>
      </c>
      <c r="N929" t="s">
        <v>11</v>
      </c>
      <c r="O929" t="s">
        <v>11</v>
      </c>
      <c r="P929" t="s">
        <v>13</v>
      </c>
      <c r="Q929" s="338">
        <v>40</v>
      </c>
    </row>
    <row r="930" spans="1:17" ht="15.75" x14ac:dyDescent="0.25">
      <c r="A930" s="342" t="s">
        <v>1407</v>
      </c>
      <c r="B930" t="s">
        <v>8472</v>
      </c>
      <c r="C930">
        <v>35.814999999999998</v>
      </c>
      <c r="D930">
        <v>5.1100000000000003</v>
      </c>
      <c r="E930" t="s">
        <v>2381</v>
      </c>
      <c r="F930" t="s">
        <v>2380</v>
      </c>
      <c r="G930" t="s">
        <v>2380</v>
      </c>
      <c r="H930" s="341">
        <v>1</v>
      </c>
      <c r="I930" t="s">
        <v>2380</v>
      </c>
      <c r="J930" t="s">
        <v>6087</v>
      </c>
      <c r="K930" t="s">
        <v>6075</v>
      </c>
      <c r="L930" s="340" t="s">
        <v>8471</v>
      </c>
      <c r="M930" s="339">
        <v>4357.04</v>
      </c>
      <c r="N930" t="s">
        <v>11</v>
      </c>
      <c r="O930" t="s">
        <v>12</v>
      </c>
      <c r="P930" t="s">
        <v>23</v>
      </c>
      <c r="Q930" s="338">
        <v>32</v>
      </c>
    </row>
    <row r="931" spans="1:17" ht="15.75" x14ac:dyDescent="0.25">
      <c r="A931" s="342" t="s">
        <v>1405</v>
      </c>
      <c r="B931" t="s">
        <v>8468</v>
      </c>
      <c r="C931">
        <v>33.81</v>
      </c>
      <c r="D931">
        <v>6.49</v>
      </c>
      <c r="E931" t="s">
        <v>2380</v>
      </c>
      <c r="F931" t="s">
        <v>2380</v>
      </c>
      <c r="G931" t="s">
        <v>2382</v>
      </c>
      <c r="H931" s="341">
        <v>1</v>
      </c>
      <c r="I931" t="s">
        <v>2380</v>
      </c>
      <c r="J931" t="s">
        <v>6087</v>
      </c>
      <c r="K931" t="s">
        <v>6079</v>
      </c>
      <c r="L931" s="340" t="s">
        <v>8467</v>
      </c>
      <c r="M931" s="339">
        <v>4349.46</v>
      </c>
      <c r="N931" t="s">
        <v>11</v>
      </c>
      <c r="O931" t="s">
        <v>11</v>
      </c>
      <c r="P931" t="s">
        <v>13</v>
      </c>
      <c r="Q931" s="338">
        <v>28</v>
      </c>
    </row>
    <row r="932" spans="1:17" ht="15.75" x14ac:dyDescent="0.25">
      <c r="A932" s="342" t="s">
        <v>1404</v>
      </c>
      <c r="B932" t="s">
        <v>8466</v>
      </c>
      <c r="C932">
        <v>44.22</v>
      </c>
      <c r="D932">
        <v>4.1900000000000004</v>
      </c>
      <c r="E932" t="s">
        <v>2380</v>
      </c>
      <c r="F932" t="s">
        <v>2380</v>
      </c>
      <c r="G932" t="s">
        <v>2380</v>
      </c>
      <c r="H932" s="341">
        <v>1</v>
      </c>
      <c r="I932" t="s">
        <v>2380</v>
      </c>
      <c r="J932" t="s">
        <v>6087</v>
      </c>
      <c r="K932" t="s">
        <v>6075</v>
      </c>
      <c r="L932" s="340" t="s">
        <v>8465</v>
      </c>
      <c r="M932" s="339">
        <v>4347.0200000000004</v>
      </c>
      <c r="N932" t="s">
        <v>11</v>
      </c>
      <c r="O932" t="s">
        <v>16</v>
      </c>
      <c r="P932" t="s">
        <v>247</v>
      </c>
      <c r="Q932" s="338">
        <v>32</v>
      </c>
    </row>
    <row r="933" spans="1:17" ht="15.75" x14ac:dyDescent="0.25">
      <c r="A933" s="342" t="s">
        <v>1403</v>
      </c>
      <c r="B933" t="s">
        <v>8464</v>
      </c>
      <c r="C933">
        <v>53.21</v>
      </c>
      <c r="D933">
        <v>4.2699999999999996</v>
      </c>
      <c r="E933" t="s">
        <v>2380</v>
      </c>
      <c r="F933" t="s">
        <v>2380</v>
      </c>
      <c r="G933" t="s">
        <v>2380</v>
      </c>
      <c r="H933" s="341">
        <v>1</v>
      </c>
      <c r="I933" t="s">
        <v>2381</v>
      </c>
      <c r="J933" t="s">
        <v>6087</v>
      </c>
      <c r="K933" t="s">
        <v>6075</v>
      </c>
      <c r="L933" s="340" t="s">
        <v>8463</v>
      </c>
      <c r="M933" s="339">
        <v>4340.4399999999996</v>
      </c>
      <c r="N933" t="s">
        <v>11</v>
      </c>
      <c r="O933" t="s">
        <v>16</v>
      </c>
      <c r="P933" t="s">
        <v>13</v>
      </c>
      <c r="Q933" s="338">
        <v>28</v>
      </c>
    </row>
    <row r="934" spans="1:17" ht="15.75" x14ac:dyDescent="0.25">
      <c r="A934" s="342" t="s">
        <v>1401</v>
      </c>
      <c r="B934" t="s">
        <v>8460</v>
      </c>
      <c r="C934">
        <v>30.3</v>
      </c>
      <c r="D934">
        <v>4.7699999999999996</v>
      </c>
      <c r="E934" t="s">
        <v>2381</v>
      </c>
      <c r="F934" t="s">
        <v>2380</v>
      </c>
      <c r="G934" t="s">
        <v>2380</v>
      </c>
      <c r="H934" s="341">
        <v>1</v>
      </c>
      <c r="I934" t="s">
        <v>2380</v>
      </c>
      <c r="J934" t="s">
        <v>6087</v>
      </c>
      <c r="K934" t="s">
        <v>6075</v>
      </c>
      <c r="L934" s="340" t="s">
        <v>8459</v>
      </c>
      <c r="M934" s="339">
        <v>4320.41</v>
      </c>
      <c r="N934" t="s">
        <v>11</v>
      </c>
      <c r="O934" t="s">
        <v>16</v>
      </c>
      <c r="P934" t="s">
        <v>23</v>
      </c>
      <c r="Q934" s="338">
        <v>34</v>
      </c>
    </row>
    <row r="935" spans="1:17" ht="15.75" x14ac:dyDescent="0.25">
      <c r="A935" s="342" t="s">
        <v>1396</v>
      </c>
      <c r="B935" t="s">
        <v>8452</v>
      </c>
      <c r="C935">
        <v>30.1</v>
      </c>
      <c r="D935">
        <v>4.04</v>
      </c>
      <c r="E935" t="s">
        <v>2380</v>
      </c>
      <c r="F935" t="s">
        <v>2380</v>
      </c>
      <c r="G935" t="s">
        <v>2380</v>
      </c>
      <c r="H935" s="341">
        <v>1</v>
      </c>
      <c r="I935" t="s">
        <v>2380</v>
      </c>
      <c r="J935" t="s">
        <v>6087</v>
      </c>
      <c r="K935" t="s">
        <v>6075</v>
      </c>
      <c r="L935" s="340" t="s">
        <v>8451</v>
      </c>
      <c r="M935" s="339">
        <v>4265.01</v>
      </c>
      <c r="N935" t="s">
        <v>11</v>
      </c>
      <c r="O935" t="s">
        <v>16</v>
      </c>
      <c r="P935" t="s">
        <v>23</v>
      </c>
      <c r="Q935" s="338">
        <v>39</v>
      </c>
    </row>
    <row r="936" spans="1:17" ht="15.75" x14ac:dyDescent="0.25">
      <c r="A936" s="342" t="s">
        <v>1392</v>
      </c>
      <c r="B936" t="s">
        <v>7330</v>
      </c>
      <c r="C936">
        <v>38.729999999999997</v>
      </c>
      <c r="D936">
        <v>11.51</v>
      </c>
      <c r="E936" t="s">
        <v>2380</v>
      </c>
      <c r="F936" t="s">
        <v>2380</v>
      </c>
      <c r="G936" t="s">
        <v>2380</v>
      </c>
      <c r="H936" s="341">
        <v>2</v>
      </c>
      <c r="I936" t="s">
        <v>2381</v>
      </c>
      <c r="J936" t="s">
        <v>6087</v>
      </c>
      <c r="K936" t="s">
        <v>6079</v>
      </c>
      <c r="L936" s="340" t="s">
        <v>8446</v>
      </c>
      <c r="M936" s="339">
        <v>4239.8900000000003</v>
      </c>
      <c r="N936" t="s">
        <v>11</v>
      </c>
      <c r="O936" t="s">
        <v>11</v>
      </c>
      <c r="P936" t="s">
        <v>23</v>
      </c>
      <c r="Q936" s="338">
        <v>31</v>
      </c>
    </row>
    <row r="937" spans="1:17" ht="15.75" x14ac:dyDescent="0.25">
      <c r="A937" s="342" t="s">
        <v>1390</v>
      </c>
      <c r="B937" t="s">
        <v>8444</v>
      </c>
      <c r="C937">
        <v>30.7</v>
      </c>
      <c r="D937">
        <v>5.82</v>
      </c>
      <c r="E937" t="s">
        <v>2380</v>
      </c>
      <c r="F937" t="s">
        <v>2380</v>
      </c>
      <c r="G937" t="s">
        <v>2380</v>
      </c>
      <c r="H937" s="341">
        <v>1</v>
      </c>
      <c r="I937" t="s">
        <v>2380</v>
      </c>
      <c r="J937" t="s">
        <v>6087</v>
      </c>
      <c r="K937" t="s">
        <v>6077</v>
      </c>
      <c r="L937" s="340" t="s">
        <v>8443</v>
      </c>
      <c r="M937" s="339">
        <v>4234.93</v>
      </c>
      <c r="N937" t="s">
        <v>11</v>
      </c>
      <c r="O937" t="s">
        <v>16</v>
      </c>
      <c r="P937" t="s">
        <v>42</v>
      </c>
      <c r="Q937" s="338">
        <v>24</v>
      </c>
    </row>
    <row r="938" spans="1:17" ht="15.75" x14ac:dyDescent="0.25">
      <c r="A938" s="342" t="s">
        <v>1389</v>
      </c>
      <c r="B938" t="s">
        <v>8442</v>
      </c>
      <c r="C938">
        <v>33.33</v>
      </c>
      <c r="D938">
        <v>4.82</v>
      </c>
      <c r="E938" t="s">
        <v>2380</v>
      </c>
      <c r="F938" t="s">
        <v>2380</v>
      </c>
      <c r="G938" t="s">
        <v>2380</v>
      </c>
      <c r="H938" s="341">
        <v>1</v>
      </c>
      <c r="I938" t="s">
        <v>2380</v>
      </c>
      <c r="J938" t="s">
        <v>6087</v>
      </c>
      <c r="K938" t="s">
        <v>6075</v>
      </c>
      <c r="L938" s="340" t="s">
        <v>8441</v>
      </c>
      <c r="M938" s="339">
        <v>4189.1099999999997</v>
      </c>
      <c r="N938" t="s">
        <v>11</v>
      </c>
      <c r="O938" t="s">
        <v>11</v>
      </c>
      <c r="P938" t="s">
        <v>23</v>
      </c>
      <c r="Q938" s="338">
        <v>25</v>
      </c>
    </row>
    <row r="939" spans="1:17" ht="15.75" x14ac:dyDescent="0.25">
      <c r="A939" s="342" t="s">
        <v>1388</v>
      </c>
      <c r="B939" t="s">
        <v>6299</v>
      </c>
      <c r="C939">
        <v>32.4</v>
      </c>
      <c r="D939">
        <v>5.08</v>
      </c>
      <c r="E939" t="s">
        <v>2380</v>
      </c>
      <c r="F939" t="s">
        <v>2380</v>
      </c>
      <c r="G939" t="s">
        <v>2380</v>
      </c>
      <c r="H939" s="341">
        <v>1</v>
      </c>
      <c r="I939" t="s">
        <v>2380</v>
      </c>
      <c r="J939" t="s">
        <v>6087</v>
      </c>
      <c r="K939" t="s">
        <v>6075</v>
      </c>
      <c r="L939" s="340" t="s">
        <v>8440</v>
      </c>
      <c r="M939" s="339">
        <v>4188.7299999999996</v>
      </c>
      <c r="N939" t="s">
        <v>11</v>
      </c>
      <c r="O939" t="s">
        <v>11</v>
      </c>
      <c r="P939" t="s">
        <v>200</v>
      </c>
      <c r="Q939" s="338">
        <v>27</v>
      </c>
    </row>
    <row r="940" spans="1:17" ht="15.75" x14ac:dyDescent="0.25">
      <c r="A940" s="342" t="s">
        <v>1384</v>
      </c>
      <c r="B940" t="s">
        <v>6795</v>
      </c>
      <c r="C940">
        <v>31.5</v>
      </c>
      <c r="D940">
        <v>6.16</v>
      </c>
      <c r="E940" t="s">
        <v>2380</v>
      </c>
      <c r="F940" t="s">
        <v>2380</v>
      </c>
      <c r="G940" t="s">
        <v>2380</v>
      </c>
      <c r="H940" s="341">
        <v>0</v>
      </c>
      <c r="I940" t="s">
        <v>2380</v>
      </c>
      <c r="J940" t="s">
        <v>6087</v>
      </c>
      <c r="K940" t="s">
        <v>6077</v>
      </c>
      <c r="L940" s="340" t="s">
        <v>8433</v>
      </c>
      <c r="M940" s="339">
        <v>4154.97</v>
      </c>
      <c r="N940" t="s">
        <v>11</v>
      </c>
      <c r="O940" t="s">
        <v>16</v>
      </c>
      <c r="P940" t="s">
        <v>23</v>
      </c>
      <c r="Q940" s="338">
        <v>24</v>
      </c>
    </row>
    <row r="941" spans="1:17" ht="15.75" x14ac:dyDescent="0.25">
      <c r="A941" s="342" t="s">
        <v>1383</v>
      </c>
      <c r="B941" t="s">
        <v>8432</v>
      </c>
      <c r="C941">
        <v>30.03</v>
      </c>
      <c r="D941">
        <v>6.41</v>
      </c>
      <c r="E941" t="s">
        <v>2380</v>
      </c>
      <c r="F941" t="s">
        <v>2380</v>
      </c>
      <c r="G941" t="s">
        <v>2380</v>
      </c>
      <c r="H941" s="341">
        <v>0</v>
      </c>
      <c r="I941" t="s">
        <v>2380</v>
      </c>
      <c r="J941" t="s">
        <v>6087</v>
      </c>
      <c r="K941" t="s">
        <v>6079</v>
      </c>
      <c r="L941" s="340" t="s">
        <v>6327</v>
      </c>
      <c r="M941" s="339">
        <v>4151.03</v>
      </c>
      <c r="N941" t="s">
        <v>11</v>
      </c>
      <c r="O941" t="s">
        <v>11</v>
      </c>
      <c r="P941" t="s">
        <v>13</v>
      </c>
      <c r="Q941" s="338">
        <v>30</v>
      </c>
    </row>
    <row r="942" spans="1:17" ht="15.75" x14ac:dyDescent="0.25">
      <c r="A942" s="342" t="s">
        <v>1382</v>
      </c>
      <c r="B942" t="s">
        <v>8431</v>
      </c>
      <c r="C942">
        <v>33.479999999999997</v>
      </c>
      <c r="D942">
        <v>8.94</v>
      </c>
      <c r="E942" t="s">
        <v>2380</v>
      </c>
      <c r="F942" t="s">
        <v>2380</v>
      </c>
      <c r="G942" t="s">
        <v>2380</v>
      </c>
      <c r="H942" s="341">
        <v>0</v>
      </c>
      <c r="I942" t="s">
        <v>2380</v>
      </c>
      <c r="J942" t="s">
        <v>6087</v>
      </c>
      <c r="K942" t="s">
        <v>6079</v>
      </c>
      <c r="L942" s="340" t="s">
        <v>8430</v>
      </c>
      <c r="M942" s="339">
        <v>4149.74</v>
      </c>
      <c r="N942" t="s">
        <v>11</v>
      </c>
      <c r="O942" t="s">
        <v>16</v>
      </c>
      <c r="P942" t="s">
        <v>42</v>
      </c>
      <c r="Q942" s="338">
        <v>30</v>
      </c>
    </row>
    <row r="943" spans="1:17" ht="15.75" x14ac:dyDescent="0.25">
      <c r="A943" s="342" t="s">
        <v>1379</v>
      </c>
      <c r="B943" t="s">
        <v>8427</v>
      </c>
      <c r="C943">
        <v>33.155000000000001</v>
      </c>
      <c r="D943">
        <v>5.3</v>
      </c>
      <c r="E943" t="s">
        <v>2381</v>
      </c>
      <c r="F943" t="s">
        <v>2380</v>
      </c>
      <c r="G943" t="s">
        <v>2380</v>
      </c>
      <c r="H943" s="341">
        <v>1</v>
      </c>
      <c r="I943" t="s">
        <v>2380</v>
      </c>
      <c r="J943" t="s">
        <v>6087</v>
      </c>
      <c r="K943" t="s">
        <v>6075</v>
      </c>
      <c r="L943" s="340" t="s">
        <v>8426</v>
      </c>
      <c r="M943" s="339">
        <v>4133.6400000000003</v>
      </c>
      <c r="N943" t="s">
        <v>11</v>
      </c>
      <c r="O943" t="s">
        <v>12</v>
      </c>
      <c r="P943" t="s">
        <v>23</v>
      </c>
      <c r="Q943" s="338">
        <v>28</v>
      </c>
    </row>
    <row r="944" spans="1:17" ht="15.75" x14ac:dyDescent="0.25">
      <c r="A944" s="342" t="s">
        <v>1378</v>
      </c>
      <c r="B944" t="s">
        <v>8425</v>
      </c>
      <c r="C944">
        <v>37.29</v>
      </c>
      <c r="D944">
        <v>4.6399999999999997</v>
      </c>
      <c r="E944" t="s">
        <v>2380</v>
      </c>
      <c r="F944" t="s">
        <v>2380</v>
      </c>
      <c r="G944" t="s">
        <v>2382</v>
      </c>
      <c r="H944" s="341">
        <v>1</v>
      </c>
      <c r="I944" t="s">
        <v>2380</v>
      </c>
      <c r="J944" t="s">
        <v>6087</v>
      </c>
      <c r="K944" t="s">
        <v>6075</v>
      </c>
      <c r="L944" s="340" t="s">
        <v>8424</v>
      </c>
      <c r="M944" s="339">
        <v>4076.5</v>
      </c>
      <c r="N944" t="s">
        <v>11</v>
      </c>
      <c r="O944" t="s">
        <v>12</v>
      </c>
      <c r="P944" t="s">
        <v>42</v>
      </c>
      <c r="Q944" s="338">
        <v>32</v>
      </c>
    </row>
    <row r="945" spans="1:17" ht="15.75" x14ac:dyDescent="0.25">
      <c r="A945" s="342" t="s">
        <v>1370</v>
      </c>
      <c r="B945" t="s">
        <v>6224</v>
      </c>
      <c r="C945">
        <v>36.954999999999998</v>
      </c>
      <c r="D945">
        <v>4.72</v>
      </c>
      <c r="E945" t="s">
        <v>2381</v>
      </c>
      <c r="F945" t="s">
        <v>2380</v>
      </c>
      <c r="G945" t="s">
        <v>2380</v>
      </c>
      <c r="H945" s="341">
        <v>1</v>
      </c>
      <c r="I945" t="s">
        <v>2381</v>
      </c>
      <c r="J945" t="s">
        <v>6087</v>
      </c>
      <c r="K945" t="s">
        <v>6075</v>
      </c>
      <c r="L945" s="340" t="s">
        <v>8411</v>
      </c>
      <c r="M945" s="339">
        <v>4040.56</v>
      </c>
      <c r="N945" t="s">
        <v>12</v>
      </c>
      <c r="O945" t="s">
        <v>12</v>
      </c>
      <c r="P945" t="s">
        <v>164</v>
      </c>
      <c r="Q945" s="338">
        <v>29</v>
      </c>
    </row>
    <row r="946" spans="1:17" ht="15.75" x14ac:dyDescent="0.25">
      <c r="A946" s="342" t="s">
        <v>1369</v>
      </c>
      <c r="B946" t="s">
        <v>8410</v>
      </c>
      <c r="C946">
        <v>34.700000000000003</v>
      </c>
      <c r="D946">
        <v>4.37</v>
      </c>
      <c r="E946" t="s">
        <v>2380</v>
      </c>
      <c r="F946" t="s">
        <v>2380</v>
      </c>
      <c r="G946" t="s">
        <v>2382</v>
      </c>
      <c r="H946" s="341">
        <v>1</v>
      </c>
      <c r="I946" t="s">
        <v>2381</v>
      </c>
      <c r="J946" t="s">
        <v>6087</v>
      </c>
      <c r="K946" t="s">
        <v>6075</v>
      </c>
      <c r="L946" s="340" t="s">
        <v>8409</v>
      </c>
      <c r="M946" s="339">
        <v>4039.9</v>
      </c>
      <c r="N946" t="s">
        <v>11</v>
      </c>
      <c r="O946" t="s">
        <v>16</v>
      </c>
      <c r="P946" t="s">
        <v>13</v>
      </c>
      <c r="Q946" s="338">
        <v>39</v>
      </c>
    </row>
    <row r="947" spans="1:17" ht="15.75" x14ac:dyDescent="0.25">
      <c r="A947" s="342" t="s">
        <v>1368</v>
      </c>
      <c r="B947" t="s">
        <v>8408</v>
      </c>
      <c r="C947">
        <v>44.22</v>
      </c>
      <c r="D947">
        <v>6.35</v>
      </c>
      <c r="E947" t="s">
        <v>2380</v>
      </c>
      <c r="F947" t="s">
        <v>2380</v>
      </c>
      <c r="G947" t="s">
        <v>2380</v>
      </c>
      <c r="H947" s="341">
        <v>0</v>
      </c>
      <c r="I947" t="s">
        <v>2380</v>
      </c>
      <c r="J947" t="s">
        <v>6087</v>
      </c>
      <c r="K947" t="s">
        <v>6077</v>
      </c>
      <c r="L947" s="340" t="s">
        <v>6731</v>
      </c>
      <c r="M947" s="339">
        <v>4038.41</v>
      </c>
      <c r="N947" t="s">
        <v>11</v>
      </c>
      <c r="O947" t="s">
        <v>16</v>
      </c>
      <c r="P947" t="s">
        <v>13</v>
      </c>
      <c r="Q947" s="338">
        <v>38</v>
      </c>
    </row>
    <row r="948" spans="1:17" ht="15.75" x14ac:dyDescent="0.25">
      <c r="A948" s="342" t="s">
        <v>1367</v>
      </c>
      <c r="B948" t="s">
        <v>7138</v>
      </c>
      <c r="C948">
        <v>41.1</v>
      </c>
      <c r="D948">
        <v>5.79</v>
      </c>
      <c r="E948" t="s">
        <v>2380</v>
      </c>
      <c r="F948" t="s">
        <v>2380</v>
      </c>
      <c r="G948" t="s">
        <v>2380</v>
      </c>
      <c r="H948" s="341">
        <v>0</v>
      </c>
      <c r="I948" t="s">
        <v>2380</v>
      </c>
      <c r="J948" t="s">
        <v>6087</v>
      </c>
      <c r="K948" t="s">
        <v>6077</v>
      </c>
      <c r="L948" s="340" t="s">
        <v>7303</v>
      </c>
      <c r="M948" s="339">
        <v>4032.24</v>
      </c>
      <c r="N948" t="s">
        <v>12</v>
      </c>
      <c r="O948" t="s">
        <v>12</v>
      </c>
      <c r="P948" t="s">
        <v>23</v>
      </c>
      <c r="Q948" s="338">
        <v>30</v>
      </c>
    </row>
    <row r="949" spans="1:17" ht="15.75" x14ac:dyDescent="0.25">
      <c r="A949" s="342" t="s">
        <v>1366</v>
      </c>
      <c r="B949" t="s">
        <v>6183</v>
      </c>
      <c r="C949">
        <v>34.200000000000003</v>
      </c>
      <c r="D949">
        <v>4.78</v>
      </c>
      <c r="E949" t="s">
        <v>2381</v>
      </c>
      <c r="F949" t="s">
        <v>2380</v>
      </c>
      <c r="G949" t="s">
        <v>2380</v>
      </c>
      <c r="H949" s="341">
        <v>0</v>
      </c>
      <c r="I949" t="s">
        <v>2380</v>
      </c>
      <c r="J949" t="s">
        <v>6087</v>
      </c>
      <c r="K949" t="s">
        <v>6075</v>
      </c>
      <c r="L949" s="340" t="s">
        <v>8407</v>
      </c>
      <c r="M949" s="339">
        <v>4005.42</v>
      </c>
      <c r="N949" t="s">
        <v>11</v>
      </c>
      <c r="O949" t="s">
        <v>16</v>
      </c>
      <c r="P949" t="s">
        <v>164</v>
      </c>
      <c r="Q949" s="338">
        <v>22</v>
      </c>
    </row>
    <row r="950" spans="1:17" ht="15.75" x14ac:dyDescent="0.25">
      <c r="A950" s="342" t="s">
        <v>1365</v>
      </c>
      <c r="B950" t="s">
        <v>8406</v>
      </c>
      <c r="C950">
        <v>29.92</v>
      </c>
      <c r="D950">
        <v>6.02</v>
      </c>
      <c r="E950" t="s">
        <v>2381</v>
      </c>
      <c r="F950" t="s">
        <v>2380</v>
      </c>
      <c r="G950" t="s">
        <v>2380</v>
      </c>
      <c r="H950" s="341">
        <v>0</v>
      </c>
      <c r="I950" t="s">
        <v>2380</v>
      </c>
      <c r="J950" t="s">
        <v>6087</v>
      </c>
      <c r="K950" t="s">
        <v>6077</v>
      </c>
      <c r="L950" s="340" t="s">
        <v>8405</v>
      </c>
      <c r="M950" s="339">
        <v>4002.36</v>
      </c>
      <c r="N950" t="s">
        <v>11</v>
      </c>
      <c r="O950" t="s">
        <v>16</v>
      </c>
      <c r="P950" t="s">
        <v>13</v>
      </c>
      <c r="Q950" s="338">
        <v>33</v>
      </c>
    </row>
    <row r="951" spans="1:17" ht="15.75" x14ac:dyDescent="0.25">
      <c r="A951" s="342" t="s">
        <v>1363</v>
      </c>
      <c r="B951" t="s">
        <v>8402</v>
      </c>
      <c r="C951">
        <v>31.254999999999999</v>
      </c>
      <c r="D951">
        <v>5.84</v>
      </c>
      <c r="E951" t="s">
        <v>2381</v>
      </c>
      <c r="F951" t="s">
        <v>2380</v>
      </c>
      <c r="G951" t="s">
        <v>2380</v>
      </c>
      <c r="H951" s="341">
        <v>1</v>
      </c>
      <c r="I951" t="s">
        <v>2380</v>
      </c>
      <c r="J951" t="s">
        <v>6087</v>
      </c>
      <c r="K951" t="s">
        <v>6077</v>
      </c>
      <c r="L951" s="340" t="s">
        <v>8401</v>
      </c>
      <c r="M951" s="339">
        <v>36397.58</v>
      </c>
      <c r="N951" t="s">
        <v>11</v>
      </c>
      <c r="O951" t="s">
        <v>12</v>
      </c>
      <c r="P951" t="s">
        <v>42</v>
      </c>
      <c r="Q951" s="338">
        <v>19</v>
      </c>
    </row>
    <row r="952" spans="1:17" ht="15.75" x14ac:dyDescent="0.25">
      <c r="A952" s="342" t="s">
        <v>1360</v>
      </c>
      <c r="B952" t="s">
        <v>6363</v>
      </c>
      <c r="C952">
        <v>31.16</v>
      </c>
      <c r="D952">
        <v>4.49</v>
      </c>
      <c r="E952" t="s">
        <v>2380</v>
      </c>
      <c r="F952" t="s">
        <v>2380</v>
      </c>
      <c r="G952" t="s">
        <v>2382</v>
      </c>
      <c r="H952" s="341">
        <v>1</v>
      </c>
      <c r="I952" t="s">
        <v>2380</v>
      </c>
      <c r="J952" t="s">
        <v>6087</v>
      </c>
      <c r="K952" t="s">
        <v>6075</v>
      </c>
      <c r="L952" s="340" t="s">
        <v>8397</v>
      </c>
      <c r="M952" s="339">
        <v>3987.93</v>
      </c>
      <c r="N952" t="s">
        <v>11</v>
      </c>
      <c r="O952" t="s">
        <v>11</v>
      </c>
      <c r="P952" t="s">
        <v>42</v>
      </c>
      <c r="Q952" s="338">
        <v>26</v>
      </c>
    </row>
    <row r="953" spans="1:17" ht="15.75" x14ac:dyDescent="0.25">
      <c r="A953" s="342" t="s">
        <v>1359</v>
      </c>
      <c r="B953" t="s">
        <v>8396</v>
      </c>
      <c r="C953">
        <v>34.21</v>
      </c>
      <c r="D953">
        <v>4.4800000000000004</v>
      </c>
      <c r="E953" t="s">
        <v>2381</v>
      </c>
      <c r="F953" t="s">
        <v>2380</v>
      </c>
      <c r="G953" t="s">
        <v>2380</v>
      </c>
      <c r="H953" s="341">
        <v>1</v>
      </c>
      <c r="I953" t="s">
        <v>2380</v>
      </c>
      <c r="J953" t="s">
        <v>6087</v>
      </c>
      <c r="K953" t="s">
        <v>6075</v>
      </c>
      <c r="L953" s="340" t="s">
        <v>8395</v>
      </c>
      <c r="M953" s="339">
        <v>3981.98</v>
      </c>
      <c r="N953" t="s">
        <v>11</v>
      </c>
      <c r="O953" t="s">
        <v>11</v>
      </c>
      <c r="P953" t="s">
        <v>13</v>
      </c>
      <c r="Q953" s="338">
        <v>26</v>
      </c>
    </row>
    <row r="954" spans="1:17" ht="15.75" x14ac:dyDescent="0.25">
      <c r="A954" s="342" t="s">
        <v>1358</v>
      </c>
      <c r="B954" t="s">
        <v>8394</v>
      </c>
      <c r="C954">
        <v>38.28</v>
      </c>
      <c r="D954">
        <v>11.56</v>
      </c>
      <c r="E954" t="s">
        <v>2381</v>
      </c>
      <c r="F954" t="s">
        <v>2380</v>
      </c>
      <c r="G954" t="s">
        <v>2380</v>
      </c>
      <c r="H954" s="341">
        <v>1</v>
      </c>
      <c r="I954" t="s">
        <v>2381</v>
      </c>
      <c r="J954" t="s">
        <v>6087</v>
      </c>
      <c r="K954" t="s">
        <v>6079</v>
      </c>
      <c r="L954" s="340" t="s">
        <v>8393</v>
      </c>
      <c r="M954" s="339">
        <v>3972.92</v>
      </c>
      <c r="N954" t="s">
        <v>11</v>
      </c>
      <c r="O954" t="s">
        <v>12</v>
      </c>
      <c r="P954" t="s">
        <v>13</v>
      </c>
      <c r="Q954" s="338">
        <v>32</v>
      </c>
    </row>
    <row r="955" spans="1:17" ht="15.75" x14ac:dyDescent="0.25">
      <c r="A955" s="342" t="s">
        <v>1357</v>
      </c>
      <c r="B955" t="s">
        <v>6574</v>
      </c>
      <c r="C955">
        <v>34.86</v>
      </c>
      <c r="D955">
        <v>10.97</v>
      </c>
      <c r="E955" t="s">
        <v>2380</v>
      </c>
      <c r="F955" t="s">
        <v>2380</v>
      </c>
      <c r="G955" t="s">
        <v>2380</v>
      </c>
      <c r="H955" s="341">
        <v>0</v>
      </c>
      <c r="I955" t="s">
        <v>2380</v>
      </c>
      <c r="J955" t="s">
        <v>6087</v>
      </c>
      <c r="K955" t="s">
        <v>6079</v>
      </c>
      <c r="L955" s="340" t="s">
        <v>8392</v>
      </c>
      <c r="M955" s="339">
        <v>3956.07</v>
      </c>
      <c r="N955" t="s">
        <v>11</v>
      </c>
      <c r="O955" t="s">
        <v>11</v>
      </c>
      <c r="P955" t="s">
        <v>23</v>
      </c>
      <c r="Q955" s="338">
        <v>27</v>
      </c>
    </row>
    <row r="956" spans="1:17" ht="15.75" x14ac:dyDescent="0.25">
      <c r="A956" s="342" t="s">
        <v>1356</v>
      </c>
      <c r="B956" t="s">
        <v>8391</v>
      </c>
      <c r="C956">
        <v>34.58</v>
      </c>
      <c r="D956">
        <v>5.14</v>
      </c>
      <c r="E956" t="s">
        <v>2380</v>
      </c>
      <c r="F956" t="s">
        <v>2381</v>
      </c>
      <c r="G956" t="s">
        <v>2380</v>
      </c>
      <c r="H956" s="341">
        <v>2</v>
      </c>
      <c r="I956" t="s">
        <v>2380</v>
      </c>
      <c r="J956" t="s">
        <v>6087</v>
      </c>
      <c r="K956" t="s">
        <v>6075</v>
      </c>
      <c r="L956" s="340" t="s">
        <v>8390</v>
      </c>
      <c r="M956" s="339">
        <v>3955.98</v>
      </c>
      <c r="N956" t="s">
        <v>11</v>
      </c>
      <c r="O956" t="s">
        <v>12</v>
      </c>
      <c r="P956" t="s">
        <v>300</v>
      </c>
      <c r="Q956" s="338">
        <v>23</v>
      </c>
    </row>
    <row r="957" spans="1:17" ht="15.75" x14ac:dyDescent="0.25">
      <c r="A957" s="342" t="s">
        <v>1351</v>
      </c>
      <c r="B957" t="s">
        <v>8383</v>
      </c>
      <c r="C957">
        <v>34.46</v>
      </c>
      <c r="D957">
        <v>4.17</v>
      </c>
      <c r="E957" t="s">
        <v>2380</v>
      </c>
      <c r="F957" t="s">
        <v>2381</v>
      </c>
      <c r="G957" t="s">
        <v>2380</v>
      </c>
      <c r="H957" s="341">
        <v>1</v>
      </c>
      <c r="I957" t="s">
        <v>2380</v>
      </c>
      <c r="J957" t="s">
        <v>6087</v>
      </c>
      <c r="K957" t="s">
        <v>6075</v>
      </c>
      <c r="L957" s="340" t="s">
        <v>8382</v>
      </c>
      <c r="M957" s="339">
        <v>3931.51</v>
      </c>
      <c r="N957" t="s">
        <v>11</v>
      </c>
      <c r="O957" t="s">
        <v>12</v>
      </c>
      <c r="P957" t="s">
        <v>42</v>
      </c>
      <c r="Q957" s="338">
        <v>20</v>
      </c>
    </row>
    <row r="958" spans="1:17" ht="15.75" x14ac:dyDescent="0.25">
      <c r="A958" s="342" t="s">
        <v>1350</v>
      </c>
      <c r="B958" t="s">
        <v>8381</v>
      </c>
      <c r="C958">
        <v>30.875</v>
      </c>
      <c r="D958">
        <v>4.95</v>
      </c>
      <c r="E958" t="s">
        <v>2381</v>
      </c>
      <c r="F958" t="s">
        <v>2380</v>
      </c>
      <c r="G958" t="s">
        <v>2380</v>
      </c>
      <c r="H958" s="341">
        <v>0</v>
      </c>
      <c r="I958" t="s">
        <v>2380</v>
      </c>
      <c r="J958" t="s">
        <v>6087</v>
      </c>
      <c r="K958" t="s">
        <v>6075</v>
      </c>
      <c r="L958" s="340" t="s">
        <v>8380</v>
      </c>
      <c r="M958" s="339">
        <v>3925.76</v>
      </c>
      <c r="N958" t="s">
        <v>11</v>
      </c>
      <c r="O958" t="s">
        <v>11</v>
      </c>
      <c r="P958" t="s">
        <v>247</v>
      </c>
      <c r="Q958" s="338">
        <v>22</v>
      </c>
    </row>
    <row r="959" spans="1:17" ht="15.75" x14ac:dyDescent="0.25">
      <c r="A959" s="342" t="s">
        <v>1349</v>
      </c>
      <c r="B959" t="s">
        <v>8379</v>
      </c>
      <c r="C959">
        <v>39.49</v>
      </c>
      <c r="D959">
        <v>5.13</v>
      </c>
      <c r="E959" t="s">
        <v>2380</v>
      </c>
      <c r="F959" t="s">
        <v>2380</v>
      </c>
      <c r="G959" t="s">
        <v>2380</v>
      </c>
      <c r="H959" s="341">
        <v>0</v>
      </c>
      <c r="I959" t="s">
        <v>2380</v>
      </c>
      <c r="J959" t="s">
        <v>6087</v>
      </c>
      <c r="K959" t="s">
        <v>6075</v>
      </c>
      <c r="L959" s="340" t="s">
        <v>8378</v>
      </c>
      <c r="M959" s="339">
        <v>3910.44</v>
      </c>
      <c r="N959" t="s">
        <v>11</v>
      </c>
      <c r="O959" t="s">
        <v>11</v>
      </c>
      <c r="P959" t="s">
        <v>13</v>
      </c>
      <c r="Q959" s="338">
        <v>37</v>
      </c>
    </row>
    <row r="960" spans="1:17" ht="15.75" x14ac:dyDescent="0.25">
      <c r="A960" s="342" t="s">
        <v>1347</v>
      </c>
      <c r="B960" t="s">
        <v>8375</v>
      </c>
      <c r="C960">
        <v>33.57</v>
      </c>
      <c r="D960">
        <v>8.82</v>
      </c>
      <c r="E960" t="s">
        <v>2381</v>
      </c>
      <c r="F960" t="s">
        <v>2380</v>
      </c>
      <c r="G960" t="s">
        <v>2380</v>
      </c>
      <c r="H960" s="341">
        <v>0</v>
      </c>
      <c r="I960" t="s">
        <v>2381</v>
      </c>
      <c r="J960" t="s">
        <v>6087</v>
      </c>
      <c r="K960" t="s">
        <v>6079</v>
      </c>
      <c r="L960" s="340" t="s">
        <v>8374</v>
      </c>
      <c r="M960" s="339">
        <v>3902.07</v>
      </c>
      <c r="N960" t="s">
        <v>11</v>
      </c>
      <c r="O960" t="s">
        <v>11</v>
      </c>
      <c r="P960" t="s">
        <v>13</v>
      </c>
      <c r="Q960" s="338">
        <v>41</v>
      </c>
    </row>
    <row r="961" spans="1:17" ht="15.75" x14ac:dyDescent="0.25">
      <c r="A961" s="342" t="s">
        <v>1345</v>
      </c>
      <c r="B961" t="s">
        <v>6270</v>
      </c>
      <c r="C961">
        <v>30.67</v>
      </c>
      <c r="D961">
        <v>5.09</v>
      </c>
      <c r="E961" t="s">
        <v>2381</v>
      </c>
      <c r="F961" t="s">
        <v>2380</v>
      </c>
      <c r="G961" t="s">
        <v>2380</v>
      </c>
      <c r="H961" s="341">
        <v>0</v>
      </c>
      <c r="I961" t="s">
        <v>2380</v>
      </c>
      <c r="J961" t="s">
        <v>6087</v>
      </c>
      <c r="K961" t="s">
        <v>6075</v>
      </c>
      <c r="L961" s="340" t="s">
        <v>8372</v>
      </c>
      <c r="M961" s="339">
        <v>3889.2</v>
      </c>
      <c r="N961" t="s">
        <v>11</v>
      </c>
      <c r="O961" t="s">
        <v>11</v>
      </c>
      <c r="P961" t="s">
        <v>23</v>
      </c>
      <c r="Q961" s="338">
        <v>18</v>
      </c>
    </row>
    <row r="962" spans="1:17" ht="15.75" x14ac:dyDescent="0.25">
      <c r="A962" s="342" t="s">
        <v>1344</v>
      </c>
      <c r="B962" t="s">
        <v>8371</v>
      </c>
      <c r="C962">
        <v>30.875</v>
      </c>
      <c r="D962">
        <v>6.49</v>
      </c>
      <c r="E962" t="s">
        <v>2380</v>
      </c>
      <c r="F962" t="s">
        <v>2380</v>
      </c>
      <c r="G962" t="s">
        <v>2380</v>
      </c>
      <c r="H962" s="341">
        <v>0</v>
      </c>
      <c r="I962" t="s">
        <v>2380</v>
      </c>
      <c r="J962" t="s">
        <v>6087</v>
      </c>
      <c r="K962" t="s">
        <v>6079</v>
      </c>
      <c r="L962" s="340" t="s">
        <v>8370</v>
      </c>
      <c r="M962" s="339">
        <v>3877.3</v>
      </c>
      <c r="N962" t="s">
        <v>16</v>
      </c>
      <c r="O962" t="s">
        <v>12</v>
      </c>
      <c r="P962" t="s">
        <v>23</v>
      </c>
      <c r="Q962" s="338">
        <v>26</v>
      </c>
    </row>
    <row r="963" spans="1:17" ht="15.75" x14ac:dyDescent="0.25">
      <c r="A963" s="342" t="s">
        <v>1341</v>
      </c>
      <c r="B963" t="s">
        <v>8367</v>
      </c>
      <c r="C963">
        <v>30.4</v>
      </c>
      <c r="D963">
        <v>5.28</v>
      </c>
      <c r="E963" t="s">
        <v>2380</v>
      </c>
      <c r="F963" t="s">
        <v>2380</v>
      </c>
      <c r="G963" t="s">
        <v>2380</v>
      </c>
      <c r="H963" s="341">
        <v>0</v>
      </c>
      <c r="I963" t="s">
        <v>2380</v>
      </c>
      <c r="J963" t="s">
        <v>6087</v>
      </c>
      <c r="K963" t="s">
        <v>6075</v>
      </c>
      <c r="L963" s="340" t="s">
        <v>8366</v>
      </c>
      <c r="M963" s="339">
        <v>36332.449999999997</v>
      </c>
      <c r="N963" t="s">
        <v>16</v>
      </c>
      <c r="O963" t="s">
        <v>12</v>
      </c>
      <c r="P963" t="s">
        <v>42</v>
      </c>
      <c r="Q963" s="338">
        <v>55</v>
      </c>
    </row>
    <row r="964" spans="1:17" ht="15.75" x14ac:dyDescent="0.25">
      <c r="A964" s="342" t="s">
        <v>1337</v>
      </c>
      <c r="B964" t="s">
        <v>8359</v>
      </c>
      <c r="C964">
        <v>37.619999999999997</v>
      </c>
      <c r="D964">
        <v>4.18</v>
      </c>
      <c r="E964" t="s">
        <v>2380</v>
      </c>
      <c r="F964" t="s">
        <v>2380</v>
      </c>
      <c r="G964" t="s">
        <v>2380</v>
      </c>
      <c r="H964" s="341">
        <v>0</v>
      </c>
      <c r="I964" t="s">
        <v>2380</v>
      </c>
      <c r="J964" t="s">
        <v>6087</v>
      </c>
      <c r="K964" t="s">
        <v>6075</v>
      </c>
      <c r="L964" s="340" t="s">
        <v>8358</v>
      </c>
      <c r="M964" s="339">
        <v>3847.67</v>
      </c>
      <c r="N964" t="s">
        <v>12</v>
      </c>
      <c r="O964" t="s">
        <v>11</v>
      </c>
      <c r="P964" t="s">
        <v>42</v>
      </c>
      <c r="Q964" s="338">
        <v>28</v>
      </c>
    </row>
    <row r="965" spans="1:17" ht="15.75" x14ac:dyDescent="0.25">
      <c r="A965" s="342" t="s">
        <v>1336</v>
      </c>
      <c r="B965" t="s">
        <v>8357</v>
      </c>
      <c r="C965">
        <v>52.06</v>
      </c>
      <c r="D965">
        <v>4.6900000000000004</v>
      </c>
      <c r="E965" t="s">
        <v>2380</v>
      </c>
      <c r="F965" t="s">
        <v>2380</v>
      </c>
      <c r="G965" t="s">
        <v>2380</v>
      </c>
      <c r="H965" s="341">
        <v>1</v>
      </c>
      <c r="I965" t="s">
        <v>2381</v>
      </c>
      <c r="J965" t="s">
        <v>6087</v>
      </c>
      <c r="K965" t="s">
        <v>6075</v>
      </c>
      <c r="L965" s="340" t="s">
        <v>8356</v>
      </c>
      <c r="M965" s="339">
        <v>3797.2</v>
      </c>
      <c r="N965" t="s">
        <v>11</v>
      </c>
      <c r="O965" t="s">
        <v>12</v>
      </c>
      <c r="P965" t="s">
        <v>23</v>
      </c>
      <c r="Q965" s="338">
        <v>41</v>
      </c>
    </row>
    <row r="966" spans="1:17" ht="15.75" x14ac:dyDescent="0.25">
      <c r="A966" s="342" t="s">
        <v>1328</v>
      </c>
      <c r="B966" t="s">
        <v>8343</v>
      </c>
      <c r="C966">
        <v>32.54</v>
      </c>
      <c r="D966">
        <v>6.38</v>
      </c>
      <c r="E966" t="s">
        <v>2380</v>
      </c>
      <c r="F966" t="s">
        <v>2381</v>
      </c>
      <c r="G966" t="s">
        <v>2380</v>
      </c>
      <c r="H966" s="341">
        <v>1</v>
      </c>
      <c r="I966" t="s">
        <v>2380</v>
      </c>
      <c r="J966" t="s">
        <v>6087</v>
      </c>
      <c r="K966" t="s">
        <v>6077</v>
      </c>
      <c r="L966" s="340" t="s">
        <v>8342</v>
      </c>
      <c r="M966" s="339">
        <v>3757.84</v>
      </c>
      <c r="N966" t="s">
        <v>11</v>
      </c>
      <c r="O966" t="s">
        <v>16</v>
      </c>
      <c r="P966" t="s">
        <v>13</v>
      </c>
      <c r="Q966" s="338">
        <v>31</v>
      </c>
    </row>
    <row r="967" spans="1:17" ht="15.75" x14ac:dyDescent="0.25">
      <c r="A967" s="342" t="s">
        <v>1327</v>
      </c>
      <c r="B967" t="s">
        <v>8341</v>
      </c>
      <c r="C967">
        <v>30.25</v>
      </c>
      <c r="D967">
        <v>4.7699999999999996</v>
      </c>
      <c r="E967" t="s">
        <v>2380</v>
      </c>
      <c r="F967" t="s">
        <v>2380</v>
      </c>
      <c r="G967" t="s">
        <v>2380</v>
      </c>
      <c r="H967" s="341">
        <v>0</v>
      </c>
      <c r="I967" t="s">
        <v>2380</v>
      </c>
      <c r="J967" t="s">
        <v>6087</v>
      </c>
      <c r="K967" t="s">
        <v>6075</v>
      </c>
      <c r="L967" s="340" t="s">
        <v>8340</v>
      </c>
      <c r="M967" s="339">
        <v>3756.62</v>
      </c>
      <c r="N967" t="s">
        <v>11</v>
      </c>
      <c r="O967" t="s">
        <v>11</v>
      </c>
      <c r="P967" t="s">
        <v>13</v>
      </c>
      <c r="Q967" s="338">
        <v>31</v>
      </c>
    </row>
    <row r="968" spans="1:17" ht="15.75" x14ac:dyDescent="0.25">
      <c r="A968" s="342" t="s">
        <v>1325</v>
      </c>
      <c r="B968" t="s">
        <v>7525</v>
      </c>
      <c r="C968">
        <v>38.17</v>
      </c>
      <c r="D968">
        <v>4.53</v>
      </c>
      <c r="E968" t="s">
        <v>2380</v>
      </c>
      <c r="F968" t="s">
        <v>2381</v>
      </c>
      <c r="G968" t="s">
        <v>2380</v>
      </c>
      <c r="H968" s="341">
        <v>1</v>
      </c>
      <c r="I968" t="s">
        <v>2381</v>
      </c>
      <c r="J968" t="s">
        <v>6087</v>
      </c>
      <c r="K968" t="s">
        <v>6075</v>
      </c>
      <c r="L968" s="340" t="s">
        <v>8337</v>
      </c>
      <c r="M968" s="339">
        <v>3736.46</v>
      </c>
      <c r="N968" t="s">
        <v>11</v>
      </c>
      <c r="O968" t="s">
        <v>11</v>
      </c>
      <c r="P968" t="s">
        <v>23</v>
      </c>
      <c r="Q968" s="338">
        <v>29</v>
      </c>
    </row>
    <row r="969" spans="1:17" ht="15.75" x14ac:dyDescent="0.25">
      <c r="A969" s="342" t="s">
        <v>1324</v>
      </c>
      <c r="B969" t="s">
        <v>6270</v>
      </c>
      <c r="C969">
        <v>45.9</v>
      </c>
      <c r="D969">
        <v>4.3</v>
      </c>
      <c r="E969" t="s">
        <v>2381</v>
      </c>
      <c r="F969" t="s">
        <v>2380</v>
      </c>
      <c r="G969" t="s">
        <v>2380</v>
      </c>
      <c r="H969" s="341">
        <v>1</v>
      </c>
      <c r="I969" t="s">
        <v>2380</v>
      </c>
      <c r="J969" t="s">
        <v>6087</v>
      </c>
      <c r="K969" t="s">
        <v>6075</v>
      </c>
      <c r="L969" s="340" t="s">
        <v>8336</v>
      </c>
      <c r="M969" s="339">
        <v>3732.63</v>
      </c>
      <c r="N969" t="s">
        <v>11</v>
      </c>
      <c r="O969" t="s">
        <v>12</v>
      </c>
      <c r="P969" t="s">
        <v>247</v>
      </c>
      <c r="Q969" s="338">
        <v>28</v>
      </c>
    </row>
    <row r="970" spans="1:17" ht="15.75" x14ac:dyDescent="0.25">
      <c r="A970" s="342" t="s">
        <v>1322</v>
      </c>
      <c r="B970" t="s">
        <v>6310</v>
      </c>
      <c r="C970">
        <v>32.07</v>
      </c>
      <c r="D970">
        <v>5.25</v>
      </c>
      <c r="E970" t="s">
        <v>2380</v>
      </c>
      <c r="F970" t="s">
        <v>2380</v>
      </c>
      <c r="G970" t="s">
        <v>2382</v>
      </c>
      <c r="H970" s="341">
        <v>1</v>
      </c>
      <c r="I970" t="s">
        <v>2380</v>
      </c>
      <c r="J970" t="s">
        <v>6087</v>
      </c>
      <c r="K970" t="s">
        <v>6075</v>
      </c>
      <c r="L970" s="340" t="s">
        <v>8334</v>
      </c>
      <c r="M970" s="339">
        <v>3722.23</v>
      </c>
      <c r="N970" t="s">
        <v>11</v>
      </c>
      <c r="O970" t="s">
        <v>11</v>
      </c>
      <c r="P970" t="s">
        <v>200</v>
      </c>
      <c r="Q970" s="338">
        <v>18</v>
      </c>
    </row>
    <row r="971" spans="1:17" ht="15.75" x14ac:dyDescent="0.25">
      <c r="A971" s="342" t="s">
        <v>1320</v>
      </c>
      <c r="B971" t="s">
        <v>8332</v>
      </c>
      <c r="C971">
        <v>31.4</v>
      </c>
      <c r="D971">
        <v>5.88</v>
      </c>
      <c r="E971" t="s">
        <v>2380</v>
      </c>
      <c r="F971" t="s">
        <v>2380</v>
      </c>
      <c r="G971" t="s">
        <v>2380</v>
      </c>
      <c r="H971" s="341">
        <v>1</v>
      </c>
      <c r="I971" t="s">
        <v>2380</v>
      </c>
      <c r="J971" t="s">
        <v>6087</v>
      </c>
      <c r="K971" t="s">
        <v>6077</v>
      </c>
      <c r="L971" s="340" t="s">
        <v>8304</v>
      </c>
      <c r="M971" s="339">
        <v>3699.54</v>
      </c>
      <c r="N971" t="s">
        <v>11</v>
      </c>
      <c r="O971" t="s">
        <v>12</v>
      </c>
      <c r="P971" t="s">
        <v>13</v>
      </c>
      <c r="Q971" s="338">
        <v>34</v>
      </c>
    </row>
    <row r="972" spans="1:17" ht="15.75" x14ac:dyDescent="0.25">
      <c r="A972" s="342" t="s">
        <v>1314</v>
      </c>
      <c r="B972" t="s">
        <v>8323</v>
      </c>
      <c r="C972">
        <v>36.954999999999998</v>
      </c>
      <c r="D972">
        <v>5.84</v>
      </c>
      <c r="E972" t="s">
        <v>2380</v>
      </c>
      <c r="F972" t="s">
        <v>2380</v>
      </c>
      <c r="G972" t="s">
        <v>2382</v>
      </c>
      <c r="H972" s="341">
        <v>1</v>
      </c>
      <c r="I972" t="s">
        <v>2381</v>
      </c>
      <c r="J972" t="s">
        <v>6087</v>
      </c>
      <c r="K972" t="s">
        <v>6077</v>
      </c>
      <c r="L972" s="340" t="s">
        <v>7182</v>
      </c>
      <c r="M972" s="339">
        <v>3659.35</v>
      </c>
      <c r="N972" t="s">
        <v>12</v>
      </c>
      <c r="O972" t="s">
        <v>16</v>
      </c>
      <c r="P972" t="s">
        <v>42</v>
      </c>
      <c r="Q972" s="338">
        <v>30</v>
      </c>
    </row>
    <row r="973" spans="1:17" ht="15.75" x14ac:dyDescent="0.25">
      <c r="A973" s="342" t="s">
        <v>1313</v>
      </c>
      <c r="B973" t="s">
        <v>7272</v>
      </c>
      <c r="C973">
        <v>37.1</v>
      </c>
      <c r="D973">
        <v>5.46</v>
      </c>
      <c r="E973" t="s">
        <v>2380</v>
      </c>
      <c r="F973" t="s">
        <v>2380</v>
      </c>
      <c r="G973" t="s">
        <v>2380</v>
      </c>
      <c r="H973" s="341">
        <v>0</v>
      </c>
      <c r="I973" t="s">
        <v>2380</v>
      </c>
      <c r="J973" t="s">
        <v>6087</v>
      </c>
      <c r="K973" t="s">
        <v>6075</v>
      </c>
      <c r="L973" s="340" t="s">
        <v>8322</v>
      </c>
      <c r="M973" s="339">
        <v>3653.29</v>
      </c>
      <c r="N973" t="s">
        <v>11</v>
      </c>
      <c r="O973" t="s">
        <v>12</v>
      </c>
      <c r="P973" t="s">
        <v>42</v>
      </c>
      <c r="Q973" s="338">
        <v>32</v>
      </c>
    </row>
    <row r="974" spans="1:17" ht="15.75" x14ac:dyDescent="0.25">
      <c r="A974" s="342" t="s">
        <v>1311</v>
      </c>
      <c r="B974" t="s">
        <v>7820</v>
      </c>
      <c r="C974">
        <v>32.700000000000003</v>
      </c>
      <c r="D974">
        <v>4.66</v>
      </c>
      <c r="E974" t="s">
        <v>2380</v>
      </c>
      <c r="F974" t="s">
        <v>2380</v>
      </c>
      <c r="G974" t="s">
        <v>2380</v>
      </c>
      <c r="H974" s="341">
        <v>0</v>
      </c>
      <c r="I974" t="s">
        <v>2380</v>
      </c>
      <c r="J974" t="s">
        <v>6087</v>
      </c>
      <c r="K974" t="s">
        <v>6075</v>
      </c>
      <c r="L974" s="340" t="s">
        <v>8320</v>
      </c>
      <c r="M974" s="339">
        <v>3622.13</v>
      </c>
      <c r="N974" t="s">
        <v>11</v>
      </c>
      <c r="O974" t="s">
        <v>16</v>
      </c>
      <c r="P974" t="s">
        <v>13</v>
      </c>
      <c r="Q974" s="338">
        <v>37</v>
      </c>
    </row>
    <row r="975" spans="1:17" ht="15.75" x14ac:dyDescent="0.25">
      <c r="A975" s="342" t="s">
        <v>1309</v>
      </c>
      <c r="B975" t="s">
        <v>8318</v>
      </c>
      <c r="C975">
        <v>33.630000000000003</v>
      </c>
      <c r="D975">
        <v>4.47</v>
      </c>
      <c r="E975" t="s">
        <v>2381</v>
      </c>
      <c r="F975" t="s">
        <v>2380</v>
      </c>
      <c r="G975" t="s">
        <v>2380</v>
      </c>
      <c r="H975" s="341">
        <v>0</v>
      </c>
      <c r="I975" t="s">
        <v>2380</v>
      </c>
      <c r="J975" t="s">
        <v>6087</v>
      </c>
      <c r="K975" t="s">
        <v>6075</v>
      </c>
      <c r="L975" s="340" t="s">
        <v>8317</v>
      </c>
      <c r="M975" s="339">
        <v>3603.6</v>
      </c>
      <c r="N975" t="s">
        <v>11</v>
      </c>
      <c r="O975" t="s">
        <v>16</v>
      </c>
      <c r="P975" t="s">
        <v>13</v>
      </c>
      <c r="Q975" s="338">
        <v>34</v>
      </c>
    </row>
    <row r="976" spans="1:17" ht="15.75" x14ac:dyDescent="0.25">
      <c r="A976" s="342" t="s">
        <v>1308</v>
      </c>
      <c r="B976" t="s">
        <v>8316</v>
      </c>
      <c r="C976">
        <v>34.799999999999997</v>
      </c>
      <c r="D976">
        <v>4.08</v>
      </c>
      <c r="E976" t="s">
        <v>2381</v>
      </c>
      <c r="F976" t="s">
        <v>2380</v>
      </c>
      <c r="G976" t="s">
        <v>2380</v>
      </c>
      <c r="H976" s="341">
        <v>1</v>
      </c>
      <c r="I976" t="s">
        <v>2380</v>
      </c>
      <c r="J976" t="s">
        <v>6087</v>
      </c>
      <c r="K976" t="s">
        <v>6075</v>
      </c>
      <c r="L976" s="340" t="s">
        <v>8315</v>
      </c>
      <c r="M976" s="339">
        <v>36219.410000000003</v>
      </c>
      <c r="N976" t="s">
        <v>16</v>
      </c>
      <c r="O976" t="s">
        <v>16</v>
      </c>
      <c r="P976" t="s">
        <v>23</v>
      </c>
      <c r="Q976" s="338">
        <v>19</v>
      </c>
    </row>
    <row r="977" spans="1:17" ht="15.75" x14ac:dyDescent="0.25">
      <c r="A977" s="342" t="s">
        <v>1303</v>
      </c>
      <c r="B977" t="s">
        <v>6347</v>
      </c>
      <c r="C977">
        <v>34.4</v>
      </c>
      <c r="D977">
        <v>4.9000000000000004</v>
      </c>
      <c r="E977" t="s">
        <v>2380</v>
      </c>
      <c r="F977" t="s">
        <v>2380</v>
      </c>
      <c r="G977" t="s">
        <v>2382</v>
      </c>
      <c r="H977" s="341">
        <v>1</v>
      </c>
      <c r="I977" t="s">
        <v>2381</v>
      </c>
      <c r="J977" t="s">
        <v>6087</v>
      </c>
      <c r="K977" t="s">
        <v>6075</v>
      </c>
      <c r="L977" s="340" t="s">
        <v>8307</v>
      </c>
      <c r="M977" s="339">
        <v>3579.83</v>
      </c>
      <c r="N977" t="s">
        <v>11</v>
      </c>
      <c r="O977" t="s">
        <v>11</v>
      </c>
      <c r="P977" t="s">
        <v>23</v>
      </c>
      <c r="Q977" s="338">
        <v>21</v>
      </c>
    </row>
    <row r="978" spans="1:17" ht="15.75" x14ac:dyDescent="0.25">
      <c r="A978" s="342" t="s">
        <v>1302</v>
      </c>
      <c r="B978" t="s">
        <v>8041</v>
      </c>
      <c r="C978">
        <v>34.770000000000003</v>
      </c>
      <c r="D978">
        <v>6.23</v>
      </c>
      <c r="E978" t="s">
        <v>2380</v>
      </c>
      <c r="F978" t="s">
        <v>2380</v>
      </c>
      <c r="G978" t="s">
        <v>2380</v>
      </c>
      <c r="H978" s="341">
        <v>0</v>
      </c>
      <c r="I978" t="s">
        <v>2380</v>
      </c>
      <c r="J978" t="s">
        <v>6087</v>
      </c>
      <c r="K978" t="s">
        <v>6077</v>
      </c>
      <c r="L978" s="340" t="s">
        <v>8306</v>
      </c>
      <c r="M978" s="339">
        <v>3578</v>
      </c>
      <c r="N978" t="s">
        <v>11</v>
      </c>
      <c r="O978" t="s">
        <v>12</v>
      </c>
      <c r="P978" t="s">
        <v>42</v>
      </c>
      <c r="Q978" s="338">
        <v>27</v>
      </c>
    </row>
    <row r="979" spans="1:17" ht="15.75" x14ac:dyDescent="0.25">
      <c r="A979" s="342" t="s">
        <v>1299</v>
      </c>
      <c r="B979" t="s">
        <v>8301</v>
      </c>
      <c r="C979">
        <v>32.67</v>
      </c>
      <c r="D979">
        <v>4.67</v>
      </c>
      <c r="E979" t="s">
        <v>2380</v>
      </c>
      <c r="F979" t="s">
        <v>2380</v>
      </c>
      <c r="G979" t="s">
        <v>2382</v>
      </c>
      <c r="H979" s="341">
        <v>1</v>
      </c>
      <c r="I979" t="s">
        <v>2380</v>
      </c>
      <c r="J979" t="s">
        <v>6087</v>
      </c>
      <c r="K979" t="s">
        <v>6075</v>
      </c>
      <c r="L979" s="340" t="s">
        <v>8300</v>
      </c>
      <c r="M979" s="339">
        <v>3561.89</v>
      </c>
      <c r="N979" t="s">
        <v>11</v>
      </c>
      <c r="O979" t="s">
        <v>16</v>
      </c>
      <c r="P979" t="s">
        <v>13</v>
      </c>
      <c r="Q979" s="338">
        <v>27</v>
      </c>
    </row>
    <row r="980" spans="1:17" ht="15.75" x14ac:dyDescent="0.25">
      <c r="A980" s="342" t="s">
        <v>1297</v>
      </c>
      <c r="B980" t="s">
        <v>6468</v>
      </c>
      <c r="C980">
        <v>39.270000000000003</v>
      </c>
      <c r="D980">
        <v>6.25</v>
      </c>
      <c r="E980" t="s">
        <v>2380</v>
      </c>
      <c r="F980" t="s">
        <v>2380</v>
      </c>
      <c r="G980" t="s">
        <v>2380</v>
      </c>
      <c r="H980" s="341">
        <v>0</v>
      </c>
      <c r="I980" t="s">
        <v>2380</v>
      </c>
      <c r="J980" t="s">
        <v>6087</v>
      </c>
      <c r="K980" t="s">
        <v>6077</v>
      </c>
      <c r="L980" s="340" t="s">
        <v>8298</v>
      </c>
      <c r="M980" s="339">
        <v>36197.699999999997</v>
      </c>
      <c r="N980" t="s">
        <v>16</v>
      </c>
      <c r="O980" t="s">
        <v>12</v>
      </c>
      <c r="P980" t="s">
        <v>42</v>
      </c>
      <c r="Q980" s="338">
        <v>29</v>
      </c>
    </row>
    <row r="981" spans="1:17" ht="15.75" x14ac:dyDescent="0.25">
      <c r="A981" s="342" t="s">
        <v>1296</v>
      </c>
      <c r="B981" t="s">
        <v>6640</v>
      </c>
      <c r="C981">
        <v>32.49</v>
      </c>
      <c r="D981">
        <v>4</v>
      </c>
      <c r="E981" t="s">
        <v>2381</v>
      </c>
      <c r="F981" t="s">
        <v>2380</v>
      </c>
      <c r="G981" t="s">
        <v>2380</v>
      </c>
      <c r="H981" s="341">
        <v>0</v>
      </c>
      <c r="I981" t="s">
        <v>2380</v>
      </c>
      <c r="J981" t="s">
        <v>6087</v>
      </c>
      <c r="K981" t="s">
        <v>6075</v>
      </c>
      <c r="L981" s="340" t="s">
        <v>8297</v>
      </c>
      <c r="M981" s="339">
        <v>3556.92</v>
      </c>
      <c r="N981" t="s">
        <v>11</v>
      </c>
      <c r="O981" t="s">
        <v>12</v>
      </c>
      <c r="P981" t="s">
        <v>23</v>
      </c>
      <c r="Q981" s="338">
        <v>28</v>
      </c>
    </row>
    <row r="982" spans="1:17" ht="15.75" x14ac:dyDescent="0.25">
      <c r="A982" s="342" t="s">
        <v>1294</v>
      </c>
      <c r="B982" t="s">
        <v>8294</v>
      </c>
      <c r="C982">
        <v>30.4</v>
      </c>
      <c r="D982">
        <v>5.95</v>
      </c>
      <c r="E982" t="s">
        <v>2380</v>
      </c>
      <c r="F982" t="s">
        <v>2381</v>
      </c>
      <c r="G982" t="s">
        <v>2380</v>
      </c>
      <c r="H982" s="341">
        <v>1</v>
      </c>
      <c r="I982" t="s">
        <v>2380</v>
      </c>
      <c r="J982" t="s">
        <v>6087</v>
      </c>
      <c r="K982" t="s">
        <v>6077</v>
      </c>
      <c r="L982" s="340" t="s">
        <v>8293</v>
      </c>
      <c r="M982" s="339">
        <v>3540.12</v>
      </c>
      <c r="N982" t="s">
        <v>11</v>
      </c>
      <c r="O982" t="s">
        <v>16</v>
      </c>
      <c r="P982" t="s">
        <v>13</v>
      </c>
      <c r="Q982" s="338">
        <v>34</v>
      </c>
    </row>
    <row r="983" spans="1:17" ht="15.75" x14ac:dyDescent="0.25">
      <c r="A983" s="342" t="s">
        <v>1293</v>
      </c>
      <c r="B983" t="s">
        <v>7425</v>
      </c>
      <c r="C983">
        <v>38.94</v>
      </c>
      <c r="D983">
        <v>4.3600000000000003</v>
      </c>
      <c r="E983" t="s">
        <v>2380</v>
      </c>
      <c r="F983" t="s">
        <v>2380</v>
      </c>
      <c r="G983" t="s">
        <v>2382</v>
      </c>
      <c r="H983" s="341">
        <v>1</v>
      </c>
      <c r="I983" t="s">
        <v>2380</v>
      </c>
      <c r="J983" t="s">
        <v>6087</v>
      </c>
      <c r="K983" t="s">
        <v>6075</v>
      </c>
      <c r="L983" s="340" t="s">
        <v>6953</v>
      </c>
      <c r="M983" s="339">
        <v>3538.9</v>
      </c>
      <c r="N983" t="s">
        <v>11</v>
      </c>
      <c r="O983" t="s">
        <v>11</v>
      </c>
      <c r="P983" t="s">
        <v>23</v>
      </c>
      <c r="Q983" s="338">
        <v>19</v>
      </c>
    </row>
    <row r="984" spans="1:17" ht="15.75" x14ac:dyDescent="0.25">
      <c r="A984" s="342" t="s">
        <v>1292</v>
      </c>
      <c r="B984" t="s">
        <v>8292</v>
      </c>
      <c r="C984">
        <v>31.73</v>
      </c>
      <c r="D984">
        <v>4.3</v>
      </c>
      <c r="E984" t="s">
        <v>2380</v>
      </c>
      <c r="F984" t="s">
        <v>2380</v>
      </c>
      <c r="G984" t="s">
        <v>2380</v>
      </c>
      <c r="H984" s="341">
        <v>0</v>
      </c>
      <c r="I984" t="s">
        <v>2381</v>
      </c>
      <c r="J984" t="s">
        <v>6087</v>
      </c>
      <c r="K984" t="s">
        <v>6075</v>
      </c>
      <c r="L984" s="340" t="s">
        <v>8291</v>
      </c>
      <c r="M984" s="339">
        <v>3537.7</v>
      </c>
      <c r="N984" t="s">
        <v>12</v>
      </c>
      <c r="O984" t="s">
        <v>12</v>
      </c>
      <c r="P984" t="s">
        <v>23</v>
      </c>
      <c r="Q984" s="338">
        <v>24</v>
      </c>
    </row>
    <row r="985" spans="1:17" ht="15.75" x14ac:dyDescent="0.25">
      <c r="A985" s="342" t="s">
        <v>1291</v>
      </c>
      <c r="B985" t="s">
        <v>7227</v>
      </c>
      <c r="C985">
        <v>31.02</v>
      </c>
      <c r="D985">
        <v>4.84</v>
      </c>
      <c r="E985" t="s">
        <v>2380</v>
      </c>
      <c r="F985" t="s">
        <v>2380</v>
      </c>
      <c r="G985" t="s">
        <v>2382</v>
      </c>
      <c r="H985" s="341">
        <v>1</v>
      </c>
      <c r="I985" t="s">
        <v>2380</v>
      </c>
      <c r="J985" t="s">
        <v>6087</v>
      </c>
      <c r="K985" t="s">
        <v>6075</v>
      </c>
      <c r="L985" s="340" t="s">
        <v>8290</v>
      </c>
      <c r="M985" s="339">
        <v>3500.61</v>
      </c>
      <c r="N985" t="s">
        <v>11</v>
      </c>
      <c r="O985" t="s">
        <v>11</v>
      </c>
      <c r="P985" t="s">
        <v>13</v>
      </c>
      <c r="Q985" s="338">
        <v>23</v>
      </c>
    </row>
    <row r="986" spans="1:17" ht="15.75" x14ac:dyDescent="0.25">
      <c r="A986" s="342" t="s">
        <v>1289</v>
      </c>
      <c r="B986" t="s">
        <v>8288</v>
      </c>
      <c r="C986">
        <v>34.799999999999997</v>
      </c>
      <c r="D986">
        <v>4.42</v>
      </c>
      <c r="E986" t="s">
        <v>2381</v>
      </c>
      <c r="F986" t="s">
        <v>2381</v>
      </c>
      <c r="G986" t="s">
        <v>2380</v>
      </c>
      <c r="H986" s="341">
        <v>2</v>
      </c>
      <c r="I986" t="s">
        <v>2380</v>
      </c>
      <c r="J986" t="s">
        <v>6087</v>
      </c>
      <c r="K986" t="s">
        <v>6075</v>
      </c>
      <c r="L986" s="340" t="s">
        <v>8287</v>
      </c>
      <c r="M986" s="339">
        <v>3484.33</v>
      </c>
      <c r="N986" t="s">
        <v>12</v>
      </c>
      <c r="O986" t="s">
        <v>12</v>
      </c>
      <c r="P986" t="s">
        <v>42</v>
      </c>
      <c r="Q986" s="338">
        <v>26</v>
      </c>
    </row>
    <row r="987" spans="1:17" ht="15.75" x14ac:dyDescent="0.25">
      <c r="A987" s="342" t="s">
        <v>1287</v>
      </c>
      <c r="B987" t="s">
        <v>8284</v>
      </c>
      <c r="C987">
        <v>32.25</v>
      </c>
      <c r="D987">
        <v>5.2</v>
      </c>
      <c r="E987" t="s">
        <v>2381</v>
      </c>
      <c r="F987" t="s">
        <v>2380</v>
      </c>
      <c r="G987" t="s">
        <v>2380</v>
      </c>
      <c r="H987" s="341">
        <v>0</v>
      </c>
      <c r="I987" t="s">
        <v>2380</v>
      </c>
      <c r="J987" t="s">
        <v>6087</v>
      </c>
      <c r="K987" t="s">
        <v>6075</v>
      </c>
      <c r="L987" s="340" t="s">
        <v>8283</v>
      </c>
      <c r="M987" s="339">
        <v>3471.41</v>
      </c>
      <c r="N987" t="s">
        <v>11</v>
      </c>
      <c r="O987" t="s">
        <v>11</v>
      </c>
      <c r="P987" t="s">
        <v>13</v>
      </c>
      <c r="Q987" s="338">
        <v>29</v>
      </c>
    </row>
    <row r="988" spans="1:17" ht="15.75" x14ac:dyDescent="0.25">
      <c r="A988" s="342" t="s">
        <v>1286</v>
      </c>
      <c r="B988" t="s">
        <v>6640</v>
      </c>
      <c r="C988">
        <v>42.4</v>
      </c>
      <c r="D988">
        <v>5.53</v>
      </c>
      <c r="E988" t="s">
        <v>2381</v>
      </c>
      <c r="F988" t="s">
        <v>2380</v>
      </c>
      <c r="G988" t="s">
        <v>2380</v>
      </c>
      <c r="H988" s="341">
        <v>0</v>
      </c>
      <c r="I988" t="s">
        <v>2380</v>
      </c>
      <c r="J988" t="s">
        <v>6087</v>
      </c>
      <c r="K988" t="s">
        <v>6075</v>
      </c>
      <c r="L988" s="340" t="s">
        <v>7939</v>
      </c>
      <c r="M988" s="339">
        <v>36189.1</v>
      </c>
      <c r="N988" t="s">
        <v>16</v>
      </c>
      <c r="O988" t="s">
        <v>12</v>
      </c>
      <c r="P988" t="s">
        <v>168</v>
      </c>
      <c r="Q988" s="338">
        <v>23</v>
      </c>
    </row>
    <row r="989" spans="1:17" ht="15.75" x14ac:dyDescent="0.25">
      <c r="A989" s="342" t="s">
        <v>1285</v>
      </c>
      <c r="B989" t="s">
        <v>7425</v>
      </c>
      <c r="C989">
        <v>38.664999999999999</v>
      </c>
      <c r="D989">
        <v>4.8600000000000003</v>
      </c>
      <c r="E989" t="s">
        <v>2380</v>
      </c>
      <c r="F989" t="s">
        <v>2381</v>
      </c>
      <c r="G989" t="s">
        <v>2380</v>
      </c>
      <c r="H989" s="341">
        <v>1</v>
      </c>
      <c r="I989" t="s">
        <v>2380</v>
      </c>
      <c r="J989" t="s">
        <v>6087</v>
      </c>
      <c r="K989" t="s">
        <v>6075</v>
      </c>
      <c r="L989" s="340" t="s">
        <v>8282</v>
      </c>
      <c r="M989" s="339">
        <v>3463.51</v>
      </c>
      <c r="N989" t="s">
        <v>11</v>
      </c>
      <c r="O989" t="s">
        <v>16</v>
      </c>
      <c r="P989" t="s">
        <v>200</v>
      </c>
      <c r="Q989" s="338">
        <v>19</v>
      </c>
    </row>
    <row r="990" spans="1:17" ht="15.75" x14ac:dyDescent="0.25">
      <c r="A990" s="342" t="s">
        <v>1284</v>
      </c>
      <c r="B990" t="s">
        <v>8281</v>
      </c>
      <c r="C990">
        <v>29.92</v>
      </c>
      <c r="D990">
        <v>5.49</v>
      </c>
      <c r="E990" t="s">
        <v>2381</v>
      </c>
      <c r="F990" t="s">
        <v>2380</v>
      </c>
      <c r="G990" t="s">
        <v>2380</v>
      </c>
      <c r="H990" s="341">
        <v>0</v>
      </c>
      <c r="I990" t="s">
        <v>2380</v>
      </c>
      <c r="J990" t="s">
        <v>6087</v>
      </c>
      <c r="K990" t="s">
        <v>6075</v>
      </c>
      <c r="L990" s="340" t="s">
        <v>8280</v>
      </c>
      <c r="M990" s="339">
        <v>3453.77</v>
      </c>
      <c r="N990" t="s">
        <v>11</v>
      </c>
      <c r="O990" t="s">
        <v>16</v>
      </c>
      <c r="P990" t="s">
        <v>42</v>
      </c>
      <c r="Q990" s="338">
        <v>35</v>
      </c>
    </row>
    <row r="991" spans="1:17" ht="15.75" x14ac:dyDescent="0.25">
      <c r="A991" s="342" t="s">
        <v>1281</v>
      </c>
      <c r="B991" t="s">
        <v>6171</v>
      </c>
      <c r="C991">
        <v>36.64</v>
      </c>
      <c r="D991">
        <v>11.34</v>
      </c>
      <c r="E991" t="s">
        <v>2380</v>
      </c>
      <c r="F991" t="s">
        <v>2380</v>
      </c>
      <c r="G991" t="s">
        <v>2380</v>
      </c>
      <c r="H991" s="341">
        <v>0</v>
      </c>
      <c r="I991" t="s">
        <v>2381</v>
      </c>
      <c r="J991" t="s">
        <v>6087</v>
      </c>
      <c r="K991" t="s">
        <v>6079</v>
      </c>
      <c r="L991" s="340" t="s">
        <v>8275</v>
      </c>
      <c r="M991" s="339">
        <v>3434.38</v>
      </c>
      <c r="N991" t="s">
        <v>11</v>
      </c>
      <c r="O991" t="s">
        <v>11</v>
      </c>
      <c r="P991" t="s">
        <v>42</v>
      </c>
      <c r="Q991" s="338">
        <v>21</v>
      </c>
    </row>
    <row r="992" spans="1:17" ht="15.75" x14ac:dyDescent="0.25">
      <c r="A992" s="342" t="s">
        <v>1279</v>
      </c>
      <c r="B992" t="s">
        <v>8272</v>
      </c>
      <c r="C992">
        <v>35.53</v>
      </c>
      <c r="D992">
        <v>4.68</v>
      </c>
      <c r="E992" t="s">
        <v>2380</v>
      </c>
      <c r="F992" t="s">
        <v>2380</v>
      </c>
      <c r="G992" t="s">
        <v>2382</v>
      </c>
      <c r="H992" s="341">
        <v>1</v>
      </c>
      <c r="I992" t="s">
        <v>2380</v>
      </c>
      <c r="J992" t="s">
        <v>6087</v>
      </c>
      <c r="K992" t="s">
        <v>6075</v>
      </c>
      <c r="L992" s="340" t="s">
        <v>6678</v>
      </c>
      <c r="M992" s="339">
        <v>3393.36</v>
      </c>
      <c r="N992" t="s">
        <v>11</v>
      </c>
      <c r="O992" t="s">
        <v>11</v>
      </c>
      <c r="P992" t="s">
        <v>249</v>
      </c>
      <c r="Q992" s="338">
        <v>18</v>
      </c>
    </row>
    <row r="993" spans="1:17" ht="15.75" x14ac:dyDescent="0.25">
      <c r="A993" s="342" t="s">
        <v>1274</v>
      </c>
      <c r="B993" t="s">
        <v>8266</v>
      </c>
      <c r="C993">
        <v>30.95</v>
      </c>
      <c r="D993">
        <v>5.16</v>
      </c>
      <c r="E993" t="s">
        <v>2380</v>
      </c>
      <c r="F993" t="s">
        <v>2380</v>
      </c>
      <c r="G993" t="s">
        <v>2382</v>
      </c>
      <c r="H993" s="341">
        <v>1</v>
      </c>
      <c r="I993" t="s">
        <v>2380</v>
      </c>
      <c r="J993" t="s">
        <v>6087</v>
      </c>
      <c r="K993" t="s">
        <v>6075</v>
      </c>
      <c r="L993" s="340" t="s">
        <v>8265</v>
      </c>
      <c r="M993" s="339">
        <v>3378.91</v>
      </c>
      <c r="N993" t="s">
        <v>11</v>
      </c>
      <c r="O993" t="s">
        <v>16</v>
      </c>
      <c r="P993" t="s">
        <v>42</v>
      </c>
      <c r="Q993" s="338">
        <v>26</v>
      </c>
    </row>
    <row r="994" spans="1:17" ht="15.75" x14ac:dyDescent="0.25">
      <c r="A994" s="342" t="s">
        <v>1273</v>
      </c>
      <c r="B994" t="s">
        <v>8087</v>
      </c>
      <c r="C994">
        <v>30.54</v>
      </c>
      <c r="D994">
        <v>5</v>
      </c>
      <c r="E994" t="s">
        <v>2380</v>
      </c>
      <c r="F994" t="s">
        <v>2380</v>
      </c>
      <c r="G994" t="s">
        <v>2382</v>
      </c>
      <c r="H994" s="341">
        <v>1</v>
      </c>
      <c r="I994" t="s">
        <v>2380</v>
      </c>
      <c r="J994" t="s">
        <v>6087</v>
      </c>
      <c r="K994" t="s">
        <v>6075</v>
      </c>
      <c r="L994" s="340" t="s">
        <v>8264</v>
      </c>
      <c r="M994" s="339">
        <v>3366.67</v>
      </c>
      <c r="N994" t="s">
        <v>11</v>
      </c>
      <c r="O994" t="s">
        <v>11</v>
      </c>
      <c r="P994" t="s">
        <v>13</v>
      </c>
      <c r="Q994" s="338">
        <v>29</v>
      </c>
    </row>
    <row r="995" spans="1:17" ht="15.75" x14ac:dyDescent="0.25">
      <c r="A995" s="342" t="s">
        <v>1272</v>
      </c>
      <c r="B995" t="s">
        <v>8263</v>
      </c>
      <c r="C995">
        <v>33.914999999999999</v>
      </c>
      <c r="D995">
        <v>5.84</v>
      </c>
      <c r="E995" t="s">
        <v>2381</v>
      </c>
      <c r="F995" t="s">
        <v>2380</v>
      </c>
      <c r="G995" t="s">
        <v>2380</v>
      </c>
      <c r="H995" s="341">
        <v>0</v>
      </c>
      <c r="I995" t="s">
        <v>2380</v>
      </c>
      <c r="J995" t="s">
        <v>6087</v>
      </c>
      <c r="K995" t="s">
        <v>6077</v>
      </c>
      <c r="L995" s="340" t="s">
        <v>8262</v>
      </c>
      <c r="M995" s="339">
        <v>3353.47</v>
      </c>
      <c r="N995" t="s">
        <v>11</v>
      </c>
      <c r="O995" t="s">
        <v>12</v>
      </c>
      <c r="P995" t="s">
        <v>23</v>
      </c>
      <c r="Q995" s="338">
        <v>27</v>
      </c>
    </row>
    <row r="996" spans="1:17" ht="15.75" x14ac:dyDescent="0.25">
      <c r="A996" s="342" t="s">
        <v>1271</v>
      </c>
      <c r="B996" t="s">
        <v>8261</v>
      </c>
      <c r="C996">
        <v>33.31</v>
      </c>
      <c r="D996">
        <v>4.1900000000000004</v>
      </c>
      <c r="E996" t="s">
        <v>2380</v>
      </c>
      <c r="F996" t="s">
        <v>2380</v>
      </c>
      <c r="G996" t="s">
        <v>2382</v>
      </c>
      <c r="H996" s="341">
        <v>1</v>
      </c>
      <c r="I996" t="s">
        <v>2380</v>
      </c>
      <c r="J996" t="s">
        <v>6087</v>
      </c>
      <c r="K996" t="s">
        <v>6075</v>
      </c>
      <c r="L996" s="340" t="s">
        <v>8260</v>
      </c>
      <c r="M996" s="339">
        <v>3353.28</v>
      </c>
      <c r="N996" t="s">
        <v>11</v>
      </c>
      <c r="O996" t="s">
        <v>16</v>
      </c>
      <c r="P996" t="s">
        <v>42</v>
      </c>
      <c r="Q996" s="338">
        <v>29</v>
      </c>
    </row>
    <row r="997" spans="1:17" ht="15.75" x14ac:dyDescent="0.25">
      <c r="A997" s="342" t="s">
        <v>1270</v>
      </c>
      <c r="B997" t="s">
        <v>6530</v>
      </c>
      <c r="C997">
        <v>36.85</v>
      </c>
      <c r="D997">
        <v>5.88</v>
      </c>
      <c r="E997" t="s">
        <v>2380</v>
      </c>
      <c r="F997" t="s">
        <v>2381</v>
      </c>
      <c r="G997" t="s">
        <v>2380</v>
      </c>
      <c r="H997" s="341">
        <v>1</v>
      </c>
      <c r="I997" t="s">
        <v>2381</v>
      </c>
      <c r="J997" t="s">
        <v>6087</v>
      </c>
      <c r="K997" t="s">
        <v>6077</v>
      </c>
      <c r="L997" s="340" t="s">
        <v>8259</v>
      </c>
      <c r="M997" s="339">
        <v>3342.79</v>
      </c>
      <c r="N997" t="s">
        <v>11</v>
      </c>
      <c r="O997" t="s">
        <v>16</v>
      </c>
      <c r="P997" t="s">
        <v>13</v>
      </c>
      <c r="Q997" s="338">
        <v>31</v>
      </c>
    </row>
    <row r="998" spans="1:17" ht="15.75" x14ac:dyDescent="0.25">
      <c r="A998" s="342" t="s">
        <v>1268</v>
      </c>
      <c r="B998" t="s">
        <v>8257</v>
      </c>
      <c r="C998">
        <v>37.1</v>
      </c>
      <c r="D998">
        <v>6.24</v>
      </c>
      <c r="E998" t="s">
        <v>2380</v>
      </c>
      <c r="F998" t="s">
        <v>2380</v>
      </c>
      <c r="G998" t="s">
        <v>2380</v>
      </c>
      <c r="H998" s="341">
        <v>0</v>
      </c>
      <c r="I998" t="s">
        <v>2380</v>
      </c>
      <c r="J998" t="s">
        <v>6087</v>
      </c>
      <c r="K998" t="s">
        <v>6077</v>
      </c>
      <c r="L998" s="340" t="s">
        <v>8071</v>
      </c>
      <c r="M998" s="339">
        <v>3308.46</v>
      </c>
      <c r="N998" t="s">
        <v>11</v>
      </c>
      <c r="O998" t="s">
        <v>16</v>
      </c>
      <c r="P998" t="s">
        <v>300</v>
      </c>
      <c r="Q998" s="338">
        <v>19</v>
      </c>
    </row>
    <row r="999" spans="1:17" ht="15.75" x14ac:dyDescent="0.25">
      <c r="A999" s="342" t="s">
        <v>1267</v>
      </c>
      <c r="B999" t="s">
        <v>8256</v>
      </c>
      <c r="C999">
        <v>35.435000000000002</v>
      </c>
      <c r="D999">
        <v>5.81</v>
      </c>
      <c r="E999" t="s">
        <v>2380</v>
      </c>
      <c r="F999" t="s">
        <v>2380</v>
      </c>
      <c r="G999" t="s">
        <v>2380</v>
      </c>
      <c r="H999" s="341">
        <v>0</v>
      </c>
      <c r="I999" t="s">
        <v>2380</v>
      </c>
      <c r="J999" t="s">
        <v>6087</v>
      </c>
      <c r="K999" t="s">
        <v>6077</v>
      </c>
      <c r="L999" s="340" t="s">
        <v>8255</v>
      </c>
      <c r="M999" s="339">
        <v>3300.7</v>
      </c>
      <c r="N999" t="s">
        <v>11</v>
      </c>
      <c r="O999" t="s">
        <v>11</v>
      </c>
      <c r="P999" t="s">
        <v>200</v>
      </c>
      <c r="Q999" s="338">
        <v>19</v>
      </c>
    </row>
    <row r="1000" spans="1:17" ht="15.75" x14ac:dyDescent="0.25">
      <c r="A1000" s="342" t="s">
        <v>1265</v>
      </c>
      <c r="B1000" t="s">
        <v>6973</v>
      </c>
      <c r="C1000">
        <v>42.13</v>
      </c>
      <c r="D1000">
        <v>5.72</v>
      </c>
      <c r="E1000" t="s">
        <v>2381</v>
      </c>
      <c r="F1000" t="s">
        <v>2380</v>
      </c>
      <c r="G1000" t="s">
        <v>2382</v>
      </c>
      <c r="H1000" s="341">
        <v>1</v>
      </c>
      <c r="I1000" t="s">
        <v>2380</v>
      </c>
      <c r="J1000" t="s">
        <v>6087</v>
      </c>
      <c r="K1000" t="s">
        <v>6077</v>
      </c>
      <c r="L1000" s="340" t="s">
        <v>7655</v>
      </c>
      <c r="M1000" s="339">
        <v>3280.22</v>
      </c>
      <c r="N1000" t="s">
        <v>11</v>
      </c>
      <c r="O1000" t="s">
        <v>12</v>
      </c>
      <c r="P1000" t="s">
        <v>42</v>
      </c>
      <c r="Q1000" s="338">
        <v>19</v>
      </c>
    </row>
    <row r="1001" spans="1:17" ht="15.75" x14ac:dyDescent="0.25">
      <c r="A1001" s="342" t="s">
        <v>1264</v>
      </c>
      <c r="B1001" t="s">
        <v>8252</v>
      </c>
      <c r="C1001">
        <v>33.99</v>
      </c>
      <c r="D1001">
        <v>4.83</v>
      </c>
      <c r="E1001" t="s">
        <v>2381</v>
      </c>
      <c r="F1001" t="s">
        <v>2380</v>
      </c>
      <c r="G1001" t="s">
        <v>2382</v>
      </c>
      <c r="H1001" s="341">
        <v>1</v>
      </c>
      <c r="I1001" t="s">
        <v>2380</v>
      </c>
      <c r="J1001" t="s">
        <v>6087</v>
      </c>
      <c r="K1001" t="s">
        <v>6075</v>
      </c>
      <c r="L1001" s="340" t="s">
        <v>8251</v>
      </c>
      <c r="M1001" s="339">
        <v>36149.480000000003</v>
      </c>
      <c r="N1001" t="s">
        <v>11</v>
      </c>
      <c r="O1001" t="s">
        <v>11</v>
      </c>
      <c r="P1001" t="s">
        <v>13</v>
      </c>
      <c r="Q1001" s="338">
        <v>18</v>
      </c>
    </row>
    <row r="1002" spans="1:17" ht="15.75" x14ac:dyDescent="0.25">
      <c r="A1002" s="342" t="s">
        <v>1260</v>
      </c>
      <c r="B1002" t="s">
        <v>6525</v>
      </c>
      <c r="C1002">
        <v>40.185000000000002</v>
      </c>
      <c r="D1002">
        <v>5.88</v>
      </c>
      <c r="E1002" t="s">
        <v>2381</v>
      </c>
      <c r="F1002" t="s">
        <v>2380</v>
      </c>
      <c r="G1002" t="s">
        <v>2380</v>
      </c>
      <c r="H1002" s="341">
        <v>0</v>
      </c>
      <c r="I1002" t="s">
        <v>2380</v>
      </c>
      <c r="J1002" t="s">
        <v>6087</v>
      </c>
      <c r="K1002" t="s">
        <v>6077</v>
      </c>
      <c r="L1002" s="340" t="s">
        <v>8246</v>
      </c>
      <c r="M1002" s="339">
        <v>3260.2</v>
      </c>
      <c r="N1002" t="s">
        <v>12</v>
      </c>
      <c r="O1002" t="s">
        <v>11</v>
      </c>
      <c r="P1002" t="s">
        <v>42</v>
      </c>
      <c r="Q1002" s="338">
        <v>31</v>
      </c>
    </row>
    <row r="1003" spans="1:17" ht="15.75" x14ac:dyDescent="0.25">
      <c r="A1003" s="342" t="s">
        <v>1259</v>
      </c>
      <c r="B1003" t="s">
        <v>8245</v>
      </c>
      <c r="C1003">
        <v>30.36</v>
      </c>
      <c r="D1003">
        <v>5.77</v>
      </c>
      <c r="E1003" t="s">
        <v>2380</v>
      </c>
      <c r="F1003" t="s">
        <v>2380</v>
      </c>
      <c r="G1003" t="s">
        <v>2380</v>
      </c>
      <c r="H1003" s="341">
        <v>0</v>
      </c>
      <c r="I1003" t="s">
        <v>2381</v>
      </c>
      <c r="J1003" t="s">
        <v>6087</v>
      </c>
      <c r="K1003" t="s">
        <v>6077</v>
      </c>
      <c r="L1003" s="340" t="s">
        <v>8244</v>
      </c>
      <c r="M1003" s="339">
        <v>3238.44</v>
      </c>
      <c r="N1003" t="s">
        <v>11</v>
      </c>
      <c r="O1003" t="s">
        <v>12</v>
      </c>
      <c r="P1003" t="s">
        <v>13</v>
      </c>
      <c r="Q1003" s="338">
        <v>25</v>
      </c>
    </row>
    <row r="1004" spans="1:17" ht="15.75" x14ac:dyDescent="0.25">
      <c r="A1004" s="342" t="s">
        <v>1258</v>
      </c>
      <c r="B1004" t="s">
        <v>6183</v>
      </c>
      <c r="C1004">
        <v>42.9</v>
      </c>
      <c r="D1004">
        <v>11.41</v>
      </c>
      <c r="E1004" t="s">
        <v>2380</v>
      </c>
      <c r="F1004" t="s">
        <v>2380</v>
      </c>
      <c r="G1004" t="s">
        <v>2380</v>
      </c>
      <c r="H1004" s="341">
        <v>0</v>
      </c>
      <c r="I1004" t="s">
        <v>2381</v>
      </c>
      <c r="J1004" t="s">
        <v>6087</v>
      </c>
      <c r="K1004" t="s">
        <v>6079</v>
      </c>
      <c r="L1004" s="340" t="s">
        <v>8243</v>
      </c>
      <c r="M1004" s="339">
        <v>3227.12</v>
      </c>
      <c r="N1004" t="s">
        <v>11</v>
      </c>
      <c r="O1004" t="s">
        <v>12</v>
      </c>
      <c r="P1004" t="s">
        <v>13</v>
      </c>
      <c r="Q1004" s="338">
        <v>25</v>
      </c>
    </row>
    <row r="1005" spans="1:17" ht="15.75" x14ac:dyDescent="0.25">
      <c r="A1005" s="342" t="s">
        <v>1257</v>
      </c>
      <c r="B1005" t="s">
        <v>8242</v>
      </c>
      <c r="C1005">
        <v>33.33</v>
      </c>
      <c r="D1005">
        <v>5.01</v>
      </c>
      <c r="E1005" t="s">
        <v>2381</v>
      </c>
      <c r="F1005" t="s">
        <v>2380</v>
      </c>
      <c r="G1005" t="s">
        <v>2382</v>
      </c>
      <c r="H1005" s="341">
        <v>1</v>
      </c>
      <c r="I1005" t="s">
        <v>2381</v>
      </c>
      <c r="J1005" t="s">
        <v>6087</v>
      </c>
      <c r="K1005" t="s">
        <v>6075</v>
      </c>
      <c r="L1005" s="340" t="s">
        <v>8241</v>
      </c>
      <c r="M1005" s="339">
        <v>3213.62</v>
      </c>
      <c r="N1005" t="s">
        <v>11</v>
      </c>
      <c r="O1005" t="s">
        <v>11</v>
      </c>
      <c r="P1005" t="s">
        <v>247</v>
      </c>
      <c r="Q1005" s="338">
        <v>25</v>
      </c>
    </row>
    <row r="1006" spans="1:17" ht="15.75" x14ac:dyDescent="0.25">
      <c r="A1006" s="342" t="s">
        <v>1252</v>
      </c>
      <c r="B1006" t="s">
        <v>6212</v>
      </c>
      <c r="C1006">
        <v>33.4</v>
      </c>
      <c r="D1006">
        <v>5.51</v>
      </c>
      <c r="E1006" t="s">
        <v>2380</v>
      </c>
      <c r="F1006" t="s">
        <v>2380</v>
      </c>
      <c r="G1006" t="s">
        <v>2380</v>
      </c>
      <c r="H1006" s="341">
        <v>0</v>
      </c>
      <c r="I1006" t="s">
        <v>2380</v>
      </c>
      <c r="J1006" t="s">
        <v>6087</v>
      </c>
      <c r="K1006" t="s">
        <v>6075</v>
      </c>
      <c r="L1006" s="340" t="s">
        <v>8234</v>
      </c>
      <c r="M1006" s="339">
        <v>47462.89</v>
      </c>
      <c r="N1006" t="s">
        <v>16</v>
      </c>
      <c r="O1006" t="s">
        <v>11</v>
      </c>
      <c r="P1006" t="s">
        <v>13</v>
      </c>
      <c r="Q1006" s="338">
        <v>51</v>
      </c>
    </row>
    <row r="1007" spans="1:17" ht="15.75" x14ac:dyDescent="0.25">
      <c r="A1007" s="342" t="s">
        <v>1251</v>
      </c>
      <c r="B1007" t="s">
        <v>8233</v>
      </c>
      <c r="C1007">
        <v>33.11</v>
      </c>
      <c r="D1007">
        <v>5.63</v>
      </c>
      <c r="E1007" t="s">
        <v>2380</v>
      </c>
      <c r="F1007" t="s">
        <v>2380</v>
      </c>
      <c r="G1007" t="s">
        <v>2380</v>
      </c>
      <c r="H1007" s="341">
        <v>0</v>
      </c>
      <c r="I1007" t="s">
        <v>2380</v>
      </c>
      <c r="J1007" t="s">
        <v>6087</v>
      </c>
      <c r="K1007" t="s">
        <v>6075</v>
      </c>
      <c r="L1007" s="340" t="s">
        <v>8232</v>
      </c>
      <c r="M1007" s="339">
        <v>36124.57</v>
      </c>
      <c r="N1007" t="s">
        <v>16</v>
      </c>
      <c r="O1007" t="s">
        <v>12</v>
      </c>
      <c r="P1007" t="s">
        <v>13</v>
      </c>
      <c r="Q1007" s="338">
        <v>25</v>
      </c>
    </row>
    <row r="1008" spans="1:17" ht="15.75" x14ac:dyDescent="0.25">
      <c r="A1008" s="342" t="s">
        <v>1246</v>
      </c>
      <c r="B1008" t="s">
        <v>8224</v>
      </c>
      <c r="C1008">
        <v>39.14</v>
      </c>
      <c r="D1008">
        <v>4.4000000000000004</v>
      </c>
      <c r="E1008" t="s">
        <v>2380</v>
      </c>
      <c r="F1008" t="s">
        <v>2380</v>
      </c>
      <c r="G1008" t="s">
        <v>2382</v>
      </c>
      <c r="H1008" s="341">
        <v>1</v>
      </c>
      <c r="I1008" t="s">
        <v>2381</v>
      </c>
      <c r="J1008" t="s">
        <v>6087</v>
      </c>
      <c r="K1008" t="s">
        <v>6075</v>
      </c>
      <c r="L1008" s="340" t="s">
        <v>8223</v>
      </c>
      <c r="M1008" s="339">
        <v>3172.02</v>
      </c>
      <c r="N1008" t="s">
        <v>11</v>
      </c>
      <c r="O1008" t="s">
        <v>16</v>
      </c>
      <c r="P1008" t="s">
        <v>42</v>
      </c>
      <c r="Q1008" s="338">
        <v>28</v>
      </c>
    </row>
    <row r="1009" spans="1:17" ht="15.75" x14ac:dyDescent="0.25">
      <c r="A1009" s="342" t="s">
        <v>1241</v>
      </c>
      <c r="B1009" t="s">
        <v>6287</v>
      </c>
      <c r="C1009">
        <v>30.875</v>
      </c>
      <c r="D1009">
        <v>5.54</v>
      </c>
      <c r="E1009" t="s">
        <v>2380</v>
      </c>
      <c r="F1009" t="s">
        <v>2380</v>
      </c>
      <c r="G1009" t="s">
        <v>2380</v>
      </c>
      <c r="H1009" s="341">
        <v>0</v>
      </c>
      <c r="I1009" t="s">
        <v>2380</v>
      </c>
      <c r="J1009" t="s">
        <v>6087</v>
      </c>
      <c r="K1009" t="s">
        <v>6075</v>
      </c>
      <c r="L1009" s="340" t="s">
        <v>8216</v>
      </c>
      <c r="M1009" s="339">
        <v>3128.35</v>
      </c>
      <c r="N1009" t="s">
        <v>11</v>
      </c>
      <c r="O1009" t="s">
        <v>12</v>
      </c>
      <c r="P1009" t="s">
        <v>300</v>
      </c>
      <c r="Q1009" s="338">
        <v>23</v>
      </c>
    </row>
    <row r="1010" spans="1:17" ht="15.75" x14ac:dyDescent="0.25">
      <c r="A1010" s="342" t="s">
        <v>1240</v>
      </c>
      <c r="B1010" t="s">
        <v>8215</v>
      </c>
      <c r="C1010">
        <v>31.79</v>
      </c>
      <c r="D1010">
        <v>7.09</v>
      </c>
      <c r="E1010" t="s">
        <v>2380</v>
      </c>
      <c r="F1010" t="s">
        <v>2380</v>
      </c>
      <c r="G1010" t="s">
        <v>2380</v>
      </c>
      <c r="H1010" s="341">
        <v>0</v>
      </c>
      <c r="I1010" t="s">
        <v>2380</v>
      </c>
      <c r="J1010" t="s">
        <v>6087</v>
      </c>
      <c r="K1010" t="s">
        <v>6079</v>
      </c>
      <c r="L1010" s="340" t="s">
        <v>8214</v>
      </c>
      <c r="M1010" s="339">
        <v>36090.49</v>
      </c>
      <c r="N1010" t="s">
        <v>11</v>
      </c>
      <c r="O1010" t="s">
        <v>11</v>
      </c>
      <c r="P1010" t="s">
        <v>42</v>
      </c>
      <c r="Q1010" s="338">
        <v>43</v>
      </c>
    </row>
    <row r="1011" spans="1:17" ht="15.75" x14ac:dyDescent="0.25">
      <c r="A1011" s="342" t="s">
        <v>1236</v>
      </c>
      <c r="B1011" t="s">
        <v>6754</v>
      </c>
      <c r="C1011">
        <v>34.484999999999999</v>
      </c>
      <c r="D1011">
        <v>4.7</v>
      </c>
      <c r="E1011" t="s">
        <v>2381</v>
      </c>
      <c r="F1011" t="s">
        <v>2380</v>
      </c>
      <c r="G1011" t="s">
        <v>2382</v>
      </c>
      <c r="H1011" s="341">
        <v>1</v>
      </c>
      <c r="I1011" t="s">
        <v>2380</v>
      </c>
      <c r="J1011" t="s">
        <v>6087</v>
      </c>
      <c r="K1011" t="s">
        <v>6075</v>
      </c>
      <c r="L1011" s="340" t="s">
        <v>8208</v>
      </c>
      <c r="M1011" s="339">
        <v>3065.49</v>
      </c>
      <c r="N1011" t="s">
        <v>11</v>
      </c>
      <c r="O1011" t="s">
        <v>16</v>
      </c>
      <c r="P1011" t="s">
        <v>23</v>
      </c>
      <c r="Q1011" s="338">
        <v>33</v>
      </c>
    </row>
    <row r="1012" spans="1:17" ht="15.75" x14ac:dyDescent="0.25">
      <c r="A1012" s="342" t="s">
        <v>1235</v>
      </c>
      <c r="B1012" t="s">
        <v>6960</v>
      </c>
      <c r="C1012">
        <v>32.9</v>
      </c>
      <c r="D1012">
        <v>6.26</v>
      </c>
      <c r="E1012" t="s">
        <v>2381</v>
      </c>
      <c r="F1012" t="s">
        <v>2380</v>
      </c>
      <c r="G1012" t="s">
        <v>2380</v>
      </c>
      <c r="H1012" s="341">
        <v>0</v>
      </c>
      <c r="I1012" t="s">
        <v>2381</v>
      </c>
      <c r="J1012" t="s">
        <v>6087</v>
      </c>
      <c r="K1012" t="s">
        <v>6077</v>
      </c>
      <c r="L1012" s="340" t="s">
        <v>8207</v>
      </c>
      <c r="M1012" s="339">
        <v>3062.51</v>
      </c>
      <c r="N1012" t="s">
        <v>12</v>
      </c>
      <c r="O1012" t="s">
        <v>16</v>
      </c>
      <c r="P1012" t="s">
        <v>23</v>
      </c>
      <c r="Q1012" s="338">
        <v>28</v>
      </c>
    </row>
    <row r="1013" spans="1:17" ht="15.75" x14ac:dyDescent="0.25">
      <c r="A1013" s="342" t="s">
        <v>1233</v>
      </c>
      <c r="B1013" t="s">
        <v>6289</v>
      </c>
      <c r="C1013">
        <v>30.36</v>
      </c>
      <c r="D1013">
        <v>9.39</v>
      </c>
      <c r="E1013" t="s">
        <v>2380</v>
      </c>
      <c r="F1013" t="s">
        <v>2380</v>
      </c>
      <c r="G1013" t="s">
        <v>2380</v>
      </c>
      <c r="H1013" s="341">
        <v>0</v>
      </c>
      <c r="I1013" t="s">
        <v>2380</v>
      </c>
      <c r="J1013" t="s">
        <v>6087</v>
      </c>
      <c r="K1013" t="s">
        <v>6079</v>
      </c>
      <c r="L1013" s="340" t="s">
        <v>8204</v>
      </c>
      <c r="M1013" s="339">
        <v>3051.73</v>
      </c>
      <c r="N1013" t="s">
        <v>11</v>
      </c>
      <c r="O1013" t="s">
        <v>11</v>
      </c>
      <c r="P1013" t="s">
        <v>42</v>
      </c>
      <c r="Q1013" s="338">
        <v>25</v>
      </c>
    </row>
    <row r="1014" spans="1:17" ht="15.75" x14ac:dyDescent="0.25">
      <c r="A1014" s="342" t="s">
        <v>1228</v>
      </c>
      <c r="B1014" t="s">
        <v>8198</v>
      </c>
      <c r="C1014">
        <v>46.53</v>
      </c>
      <c r="D1014">
        <v>4.84</v>
      </c>
      <c r="E1014" t="s">
        <v>2381</v>
      </c>
      <c r="F1014" t="s">
        <v>2380</v>
      </c>
      <c r="G1014" t="s">
        <v>2380</v>
      </c>
      <c r="H1014" s="341">
        <v>0</v>
      </c>
      <c r="I1014" t="s">
        <v>2380</v>
      </c>
      <c r="J1014" t="s">
        <v>6087</v>
      </c>
      <c r="K1014" t="s">
        <v>6075</v>
      </c>
      <c r="L1014" s="340" t="s">
        <v>8197</v>
      </c>
      <c r="M1014" s="339">
        <v>3018.04</v>
      </c>
      <c r="N1014" t="s">
        <v>11</v>
      </c>
      <c r="O1014" t="s">
        <v>11</v>
      </c>
      <c r="P1014" t="s">
        <v>23</v>
      </c>
      <c r="Q1014" s="338">
        <v>34</v>
      </c>
    </row>
    <row r="1015" spans="1:17" ht="15.75" x14ac:dyDescent="0.25">
      <c r="A1015" s="342" t="s">
        <v>1226</v>
      </c>
      <c r="B1015" t="s">
        <v>6169</v>
      </c>
      <c r="C1015">
        <v>30</v>
      </c>
      <c r="D1015">
        <v>4.33</v>
      </c>
      <c r="E1015" t="s">
        <v>2381</v>
      </c>
      <c r="F1015" t="s">
        <v>2380</v>
      </c>
      <c r="G1015" t="s">
        <v>2380</v>
      </c>
      <c r="H1015" s="341">
        <v>0</v>
      </c>
      <c r="I1015" t="s">
        <v>2380</v>
      </c>
      <c r="J1015" t="s">
        <v>6087</v>
      </c>
      <c r="K1015" t="s">
        <v>6075</v>
      </c>
      <c r="L1015" s="340" t="s">
        <v>8194</v>
      </c>
      <c r="M1015" s="339">
        <v>2985.67</v>
      </c>
      <c r="N1015" t="s">
        <v>11</v>
      </c>
      <c r="O1015" t="s">
        <v>11</v>
      </c>
      <c r="P1015" t="s">
        <v>13</v>
      </c>
      <c r="Q1015" s="338">
        <v>31</v>
      </c>
    </row>
    <row r="1016" spans="1:17" ht="15.75" x14ac:dyDescent="0.25">
      <c r="A1016" s="342" t="s">
        <v>1223</v>
      </c>
      <c r="B1016" t="s">
        <v>6329</v>
      </c>
      <c r="C1016">
        <v>34.865000000000002</v>
      </c>
      <c r="D1016">
        <v>4.8</v>
      </c>
      <c r="E1016" t="s">
        <v>2380</v>
      </c>
      <c r="F1016" t="s">
        <v>2380</v>
      </c>
      <c r="G1016" t="s">
        <v>2380</v>
      </c>
      <c r="H1016" s="341">
        <v>0</v>
      </c>
      <c r="I1016" t="s">
        <v>2380</v>
      </c>
      <c r="J1016" t="s">
        <v>6087</v>
      </c>
      <c r="K1016" t="s">
        <v>6075</v>
      </c>
      <c r="L1016" s="340" t="s">
        <v>8189</v>
      </c>
      <c r="M1016" s="339">
        <v>2943.41</v>
      </c>
      <c r="N1016" t="s">
        <v>11</v>
      </c>
      <c r="O1016" t="s">
        <v>12</v>
      </c>
      <c r="P1016" t="s">
        <v>23</v>
      </c>
      <c r="Q1016" s="338">
        <v>20</v>
      </c>
    </row>
    <row r="1017" spans="1:17" ht="15.75" x14ac:dyDescent="0.25">
      <c r="A1017" s="342" t="s">
        <v>1218</v>
      </c>
      <c r="B1017" t="s">
        <v>6565</v>
      </c>
      <c r="C1017">
        <v>33.344999999999999</v>
      </c>
      <c r="D1017">
        <v>4.29</v>
      </c>
      <c r="E1017" t="s">
        <v>2380</v>
      </c>
      <c r="F1017" t="s">
        <v>2380</v>
      </c>
      <c r="G1017" t="s">
        <v>2380</v>
      </c>
      <c r="H1017" s="341">
        <v>1</v>
      </c>
      <c r="I1017" t="s">
        <v>2380</v>
      </c>
      <c r="J1017" t="s">
        <v>6087</v>
      </c>
      <c r="K1017" t="s">
        <v>6075</v>
      </c>
      <c r="L1017" s="340" t="s">
        <v>8182</v>
      </c>
      <c r="M1017" s="339">
        <v>36074.339999999997</v>
      </c>
      <c r="N1017" t="s">
        <v>11</v>
      </c>
      <c r="O1017" t="s">
        <v>16</v>
      </c>
      <c r="P1017" t="s">
        <v>42</v>
      </c>
      <c r="Q1017" s="338">
        <v>59</v>
      </c>
    </row>
    <row r="1018" spans="1:17" ht="15.75" x14ac:dyDescent="0.25">
      <c r="A1018" s="342" t="s">
        <v>1217</v>
      </c>
      <c r="B1018" t="s">
        <v>8181</v>
      </c>
      <c r="C1018">
        <v>29.925000000000001</v>
      </c>
      <c r="D1018">
        <v>5.3</v>
      </c>
      <c r="E1018" t="s">
        <v>2380</v>
      </c>
      <c r="F1018" t="s">
        <v>2380</v>
      </c>
      <c r="G1018" t="s">
        <v>2380</v>
      </c>
      <c r="H1018" s="341">
        <v>1</v>
      </c>
      <c r="I1018" t="s">
        <v>2380</v>
      </c>
      <c r="J1018" t="s">
        <v>6087</v>
      </c>
      <c r="K1018" t="s">
        <v>6075</v>
      </c>
      <c r="L1018" s="340" t="s">
        <v>8180</v>
      </c>
      <c r="M1018" s="339">
        <v>2899.49</v>
      </c>
      <c r="N1018" t="s">
        <v>11</v>
      </c>
      <c r="O1018" t="s">
        <v>11</v>
      </c>
      <c r="P1018" t="s">
        <v>247</v>
      </c>
      <c r="Q1018" s="338">
        <v>23</v>
      </c>
    </row>
    <row r="1019" spans="1:17" ht="15.75" x14ac:dyDescent="0.25">
      <c r="A1019" s="342" t="s">
        <v>1213</v>
      </c>
      <c r="B1019" t="s">
        <v>8173</v>
      </c>
      <c r="C1019">
        <v>32.78</v>
      </c>
      <c r="D1019">
        <v>5.27</v>
      </c>
      <c r="E1019" t="s">
        <v>2380</v>
      </c>
      <c r="F1019" t="s">
        <v>2380</v>
      </c>
      <c r="G1019" t="s">
        <v>2380</v>
      </c>
      <c r="H1019" s="341">
        <v>0</v>
      </c>
      <c r="I1019" t="s">
        <v>2381</v>
      </c>
      <c r="J1019" t="s">
        <v>6087</v>
      </c>
      <c r="K1019" t="s">
        <v>6075</v>
      </c>
      <c r="L1019" s="340" t="s">
        <v>8172</v>
      </c>
      <c r="M1019" s="339">
        <v>2866.09</v>
      </c>
      <c r="N1019" t="s">
        <v>12</v>
      </c>
      <c r="O1019" t="s">
        <v>12</v>
      </c>
      <c r="P1019" t="s">
        <v>42</v>
      </c>
      <c r="Q1019" s="338">
        <v>29</v>
      </c>
    </row>
    <row r="1020" spans="1:17" ht="15.75" x14ac:dyDescent="0.25">
      <c r="A1020" s="342" t="s">
        <v>1212</v>
      </c>
      <c r="B1020" t="s">
        <v>8171</v>
      </c>
      <c r="C1020">
        <v>32.119999999999997</v>
      </c>
      <c r="D1020">
        <v>5.33</v>
      </c>
      <c r="E1020" t="s">
        <v>2380</v>
      </c>
      <c r="F1020" t="s">
        <v>2381</v>
      </c>
      <c r="G1020" t="s">
        <v>2380</v>
      </c>
      <c r="H1020" s="341">
        <v>1</v>
      </c>
      <c r="I1020" t="s">
        <v>2380</v>
      </c>
      <c r="J1020" t="s">
        <v>6087</v>
      </c>
      <c r="K1020" t="s">
        <v>6075</v>
      </c>
      <c r="L1020" s="340" t="s">
        <v>8170</v>
      </c>
      <c r="M1020" s="339">
        <v>2855.44</v>
      </c>
      <c r="N1020" t="s">
        <v>11</v>
      </c>
      <c r="O1020" t="s">
        <v>12</v>
      </c>
      <c r="P1020" t="s">
        <v>23</v>
      </c>
      <c r="Q1020" s="338">
        <v>24</v>
      </c>
    </row>
    <row r="1021" spans="1:17" ht="15.75" x14ac:dyDescent="0.25">
      <c r="A1021" s="342" t="s">
        <v>1209</v>
      </c>
      <c r="B1021" t="s">
        <v>8165</v>
      </c>
      <c r="C1021">
        <v>30.13</v>
      </c>
      <c r="D1021">
        <v>5.71</v>
      </c>
      <c r="E1021" t="s">
        <v>2380</v>
      </c>
      <c r="F1021" t="s">
        <v>2381</v>
      </c>
      <c r="G1021" t="s">
        <v>2380</v>
      </c>
      <c r="H1021" s="341">
        <v>1</v>
      </c>
      <c r="I1021" t="s">
        <v>2380</v>
      </c>
      <c r="J1021" t="s">
        <v>6087</v>
      </c>
      <c r="K1021" t="s">
        <v>6077</v>
      </c>
      <c r="L1021" s="340" t="s">
        <v>8164</v>
      </c>
      <c r="M1021" s="339">
        <v>2819.51</v>
      </c>
      <c r="N1021" t="s">
        <v>11</v>
      </c>
      <c r="O1021" t="s">
        <v>12</v>
      </c>
      <c r="P1021" t="s">
        <v>42</v>
      </c>
      <c r="Q1021" s="338">
        <v>22</v>
      </c>
    </row>
    <row r="1022" spans="1:17" ht="15.75" x14ac:dyDescent="0.25">
      <c r="A1022" s="342" t="s">
        <v>1207</v>
      </c>
      <c r="B1022" t="s">
        <v>8161</v>
      </c>
      <c r="C1022">
        <v>39.805</v>
      </c>
      <c r="D1022">
        <v>4.38</v>
      </c>
      <c r="E1022" t="s">
        <v>2380</v>
      </c>
      <c r="F1022" t="s">
        <v>2381</v>
      </c>
      <c r="G1022" t="s">
        <v>2380</v>
      </c>
      <c r="H1022" s="341">
        <v>1</v>
      </c>
      <c r="I1022" t="s">
        <v>2380</v>
      </c>
      <c r="J1022" t="s">
        <v>6087</v>
      </c>
      <c r="K1022" t="s">
        <v>6075</v>
      </c>
      <c r="L1022" s="340" t="s">
        <v>8160</v>
      </c>
      <c r="M1022" s="339">
        <v>36021.01</v>
      </c>
      <c r="N1022" t="s">
        <v>11</v>
      </c>
      <c r="O1022" t="s">
        <v>12</v>
      </c>
      <c r="P1022" t="s">
        <v>13</v>
      </c>
      <c r="Q1022" s="338">
        <v>23</v>
      </c>
    </row>
    <row r="1023" spans="1:17" ht="15.75" x14ac:dyDescent="0.25">
      <c r="A1023" s="342" t="s">
        <v>1206</v>
      </c>
      <c r="B1023" t="s">
        <v>8159</v>
      </c>
      <c r="C1023">
        <v>30.4</v>
      </c>
      <c r="D1023">
        <v>5.56</v>
      </c>
      <c r="E1023" t="s">
        <v>2381</v>
      </c>
      <c r="F1023" t="s">
        <v>2381</v>
      </c>
      <c r="G1023" t="s">
        <v>2380</v>
      </c>
      <c r="H1023" s="341">
        <v>1</v>
      </c>
      <c r="I1023" t="s">
        <v>2380</v>
      </c>
      <c r="J1023" t="s">
        <v>6087</v>
      </c>
      <c r="K1023" t="s">
        <v>6075</v>
      </c>
      <c r="L1023" s="340" t="s">
        <v>7206</v>
      </c>
      <c r="M1023" s="339">
        <v>2801.26</v>
      </c>
      <c r="N1023" t="s">
        <v>11</v>
      </c>
      <c r="O1023" t="s">
        <v>12</v>
      </c>
      <c r="P1023" t="s">
        <v>13</v>
      </c>
      <c r="Q1023" s="338">
        <v>18</v>
      </c>
    </row>
    <row r="1024" spans="1:17" ht="15.75" x14ac:dyDescent="0.25">
      <c r="A1024" s="342" t="s">
        <v>1204</v>
      </c>
      <c r="B1024" t="s">
        <v>8156</v>
      </c>
      <c r="C1024">
        <v>39.615000000000002</v>
      </c>
      <c r="D1024">
        <v>6.32</v>
      </c>
      <c r="E1024" t="s">
        <v>2380</v>
      </c>
      <c r="F1024" t="s">
        <v>2380</v>
      </c>
      <c r="G1024" t="s">
        <v>2382</v>
      </c>
      <c r="H1024" s="341">
        <v>1</v>
      </c>
      <c r="I1024" t="s">
        <v>2380</v>
      </c>
      <c r="J1024" t="s">
        <v>6087</v>
      </c>
      <c r="K1024" t="s">
        <v>6077</v>
      </c>
      <c r="L1024" s="340" t="s">
        <v>8155</v>
      </c>
      <c r="M1024" s="339">
        <v>2775.19</v>
      </c>
      <c r="N1024" t="s">
        <v>11</v>
      </c>
      <c r="O1024" t="s">
        <v>16</v>
      </c>
      <c r="P1024" t="s">
        <v>23</v>
      </c>
      <c r="Q1024" s="338">
        <v>23</v>
      </c>
    </row>
    <row r="1025" spans="1:17" ht="15.75" x14ac:dyDescent="0.25">
      <c r="A1025" s="342" t="s">
        <v>1203</v>
      </c>
      <c r="B1025" t="s">
        <v>8154</v>
      </c>
      <c r="C1025">
        <v>30.59</v>
      </c>
      <c r="D1025">
        <v>6.3</v>
      </c>
      <c r="E1025" t="s">
        <v>2381</v>
      </c>
      <c r="F1025" t="s">
        <v>2380</v>
      </c>
      <c r="G1025" t="s">
        <v>2382</v>
      </c>
      <c r="H1025" s="341">
        <v>1</v>
      </c>
      <c r="I1025" t="s">
        <v>2380</v>
      </c>
      <c r="J1025" t="s">
        <v>6087</v>
      </c>
      <c r="K1025" t="s">
        <v>6077</v>
      </c>
      <c r="L1025" s="340" t="s">
        <v>8153</v>
      </c>
      <c r="M1025" s="339">
        <v>2773.46</v>
      </c>
      <c r="N1025" t="s">
        <v>11</v>
      </c>
      <c r="O1025" t="s">
        <v>16</v>
      </c>
      <c r="P1025" t="s">
        <v>300</v>
      </c>
      <c r="Q1025" s="338">
        <v>18</v>
      </c>
    </row>
    <row r="1026" spans="1:17" ht="15.75" x14ac:dyDescent="0.25">
      <c r="A1026" s="342" t="s">
        <v>1202</v>
      </c>
      <c r="B1026" t="s">
        <v>8152</v>
      </c>
      <c r="C1026">
        <v>41.65</v>
      </c>
      <c r="D1026">
        <v>10.73</v>
      </c>
      <c r="E1026" t="s">
        <v>2381</v>
      </c>
      <c r="F1026" t="s">
        <v>2380</v>
      </c>
      <c r="G1026" t="s">
        <v>2380</v>
      </c>
      <c r="H1026" s="341">
        <v>0</v>
      </c>
      <c r="I1026" t="s">
        <v>2381</v>
      </c>
      <c r="J1026" t="s">
        <v>6087</v>
      </c>
      <c r="K1026" t="s">
        <v>6079</v>
      </c>
      <c r="L1026" s="340" t="s">
        <v>8151</v>
      </c>
      <c r="M1026" s="339">
        <v>2758.99</v>
      </c>
      <c r="N1026" t="s">
        <v>11</v>
      </c>
      <c r="O1026" t="s">
        <v>16</v>
      </c>
      <c r="P1026" t="s">
        <v>23</v>
      </c>
      <c r="Q1026" s="338">
        <v>25</v>
      </c>
    </row>
    <row r="1027" spans="1:17" ht="15.75" x14ac:dyDescent="0.25">
      <c r="A1027" s="342" t="s">
        <v>1199</v>
      </c>
      <c r="B1027" t="s">
        <v>6980</v>
      </c>
      <c r="C1027">
        <v>31.824999999999999</v>
      </c>
      <c r="D1027">
        <v>4.7</v>
      </c>
      <c r="E1027" t="s">
        <v>2380</v>
      </c>
      <c r="F1027" t="s">
        <v>2380</v>
      </c>
      <c r="G1027" t="s">
        <v>2382</v>
      </c>
      <c r="H1027" s="341">
        <v>1</v>
      </c>
      <c r="I1027" t="s">
        <v>2380</v>
      </c>
      <c r="J1027" t="s">
        <v>6087</v>
      </c>
      <c r="K1027" t="s">
        <v>6075</v>
      </c>
      <c r="L1027" s="340" t="s">
        <v>8059</v>
      </c>
      <c r="M1027" s="339">
        <v>2731.91</v>
      </c>
      <c r="N1027" t="s">
        <v>11</v>
      </c>
      <c r="O1027" t="s">
        <v>12</v>
      </c>
      <c r="P1027" t="s">
        <v>247</v>
      </c>
      <c r="Q1027" s="338">
        <v>22</v>
      </c>
    </row>
    <row r="1028" spans="1:17" ht="15.75" x14ac:dyDescent="0.25">
      <c r="A1028" s="342" t="s">
        <v>1195</v>
      </c>
      <c r="B1028" t="s">
        <v>7316</v>
      </c>
      <c r="C1028">
        <v>31.065000000000001</v>
      </c>
      <c r="D1028">
        <v>4.57</v>
      </c>
      <c r="E1028" t="s">
        <v>2381</v>
      </c>
      <c r="F1028" t="s">
        <v>2380</v>
      </c>
      <c r="G1028" t="s">
        <v>2380</v>
      </c>
      <c r="H1028" s="341">
        <v>0</v>
      </c>
      <c r="I1028" t="s">
        <v>2380</v>
      </c>
      <c r="J1028" t="s">
        <v>6087</v>
      </c>
      <c r="K1028" t="s">
        <v>6075</v>
      </c>
      <c r="L1028" s="340" t="s">
        <v>8140</v>
      </c>
      <c r="M1028" s="339">
        <v>2726.06</v>
      </c>
      <c r="N1028" t="s">
        <v>11</v>
      </c>
      <c r="O1028" t="s">
        <v>11</v>
      </c>
      <c r="P1028" t="s">
        <v>13</v>
      </c>
      <c r="Q1028" s="338">
        <v>34</v>
      </c>
    </row>
    <row r="1029" spans="1:17" ht="15.75" x14ac:dyDescent="0.25">
      <c r="A1029" s="342" t="s">
        <v>1193</v>
      </c>
      <c r="B1029" t="s">
        <v>8137</v>
      </c>
      <c r="C1029">
        <v>38.06</v>
      </c>
      <c r="D1029">
        <v>6.16</v>
      </c>
      <c r="E1029" t="s">
        <v>2380</v>
      </c>
      <c r="F1029" t="s">
        <v>2380</v>
      </c>
      <c r="G1029" t="s">
        <v>2380</v>
      </c>
      <c r="H1029" s="341">
        <v>0</v>
      </c>
      <c r="I1029" t="s">
        <v>2380</v>
      </c>
      <c r="J1029" t="s">
        <v>6087</v>
      </c>
      <c r="K1029" t="s">
        <v>6077</v>
      </c>
      <c r="L1029" s="340" t="s">
        <v>8136</v>
      </c>
      <c r="M1029" s="339">
        <v>2719.28</v>
      </c>
      <c r="N1029" t="s">
        <v>11</v>
      </c>
      <c r="O1029" t="s">
        <v>11</v>
      </c>
      <c r="P1029" t="s">
        <v>23</v>
      </c>
      <c r="Q1029" s="338">
        <v>19</v>
      </c>
    </row>
    <row r="1030" spans="1:17" ht="15.75" x14ac:dyDescent="0.25">
      <c r="A1030" s="342" t="s">
        <v>1191</v>
      </c>
      <c r="B1030" t="s">
        <v>6484</v>
      </c>
      <c r="C1030">
        <v>50.79</v>
      </c>
      <c r="D1030">
        <v>4.45</v>
      </c>
      <c r="E1030" t="s">
        <v>2380</v>
      </c>
      <c r="F1030" t="s">
        <v>2380</v>
      </c>
      <c r="G1030" t="s">
        <v>2380</v>
      </c>
      <c r="H1030" s="341">
        <v>1</v>
      </c>
      <c r="I1030" t="s">
        <v>2381</v>
      </c>
      <c r="J1030" t="s">
        <v>6087</v>
      </c>
      <c r="K1030" t="s">
        <v>6075</v>
      </c>
      <c r="L1030" s="340" t="s">
        <v>7788</v>
      </c>
      <c r="M1030" s="339">
        <v>2709.24</v>
      </c>
      <c r="N1030" t="s">
        <v>11</v>
      </c>
      <c r="O1030" t="s">
        <v>11</v>
      </c>
      <c r="P1030" t="s">
        <v>23</v>
      </c>
      <c r="Q1030" s="338">
        <v>19</v>
      </c>
    </row>
    <row r="1031" spans="1:17" ht="15.75" x14ac:dyDescent="0.25">
      <c r="A1031" s="342" t="s">
        <v>1189</v>
      </c>
      <c r="B1031" t="s">
        <v>8133</v>
      </c>
      <c r="C1031">
        <v>31.35</v>
      </c>
      <c r="D1031">
        <v>5.84</v>
      </c>
      <c r="E1031" t="s">
        <v>2380</v>
      </c>
      <c r="F1031" t="s">
        <v>2381</v>
      </c>
      <c r="G1031" t="s">
        <v>2380</v>
      </c>
      <c r="H1031" s="341">
        <v>1</v>
      </c>
      <c r="I1031" t="s">
        <v>2380</v>
      </c>
      <c r="J1031" t="s">
        <v>6087</v>
      </c>
      <c r="K1031" t="s">
        <v>6077</v>
      </c>
      <c r="L1031" s="340" t="s">
        <v>8132</v>
      </c>
      <c r="M1031" s="339">
        <v>2699.57</v>
      </c>
      <c r="N1031" t="s">
        <v>11</v>
      </c>
      <c r="O1031" t="s">
        <v>16</v>
      </c>
      <c r="P1031" t="s">
        <v>23</v>
      </c>
      <c r="Q1031" s="338">
        <v>26</v>
      </c>
    </row>
    <row r="1032" spans="1:17" ht="15.75" x14ac:dyDescent="0.25">
      <c r="A1032" s="342" t="s">
        <v>1187</v>
      </c>
      <c r="B1032" t="s">
        <v>8129</v>
      </c>
      <c r="C1032">
        <v>30.3</v>
      </c>
      <c r="D1032">
        <v>4.7300000000000004</v>
      </c>
      <c r="E1032" t="s">
        <v>2381</v>
      </c>
      <c r="F1032" t="s">
        <v>2380</v>
      </c>
      <c r="G1032" t="s">
        <v>2382</v>
      </c>
      <c r="H1032" s="341">
        <v>1</v>
      </c>
      <c r="I1032" t="s">
        <v>2380</v>
      </c>
      <c r="J1032" t="s">
        <v>6087</v>
      </c>
      <c r="K1032" t="s">
        <v>6075</v>
      </c>
      <c r="L1032" s="340" t="s">
        <v>8128</v>
      </c>
      <c r="M1032" s="339">
        <v>2689.5</v>
      </c>
      <c r="N1032" t="s">
        <v>12</v>
      </c>
      <c r="O1032" t="s">
        <v>11</v>
      </c>
      <c r="P1032" t="s">
        <v>13</v>
      </c>
      <c r="Q1032" s="338">
        <v>28</v>
      </c>
    </row>
    <row r="1033" spans="1:17" ht="15.75" x14ac:dyDescent="0.25">
      <c r="A1033" s="342" t="s">
        <v>1182</v>
      </c>
      <c r="B1033" t="s">
        <v>8122</v>
      </c>
      <c r="C1033">
        <v>31.13</v>
      </c>
      <c r="D1033">
        <v>11.02</v>
      </c>
      <c r="E1033" t="s">
        <v>2380</v>
      </c>
      <c r="F1033" t="s">
        <v>2380</v>
      </c>
      <c r="G1033" t="s">
        <v>2380</v>
      </c>
      <c r="H1033" s="341">
        <v>0</v>
      </c>
      <c r="I1033" t="s">
        <v>2380</v>
      </c>
      <c r="J1033" t="s">
        <v>6087</v>
      </c>
      <c r="K1033" t="s">
        <v>6079</v>
      </c>
      <c r="L1033" s="340" t="s">
        <v>8121</v>
      </c>
      <c r="M1033" s="339">
        <v>2639.04</v>
      </c>
      <c r="N1033" t="s">
        <v>11</v>
      </c>
      <c r="O1033" t="s">
        <v>11</v>
      </c>
      <c r="P1033" t="s">
        <v>23</v>
      </c>
      <c r="Q1033" s="338">
        <v>22</v>
      </c>
    </row>
    <row r="1034" spans="1:17" ht="15.75" x14ac:dyDescent="0.25">
      <c r="A1034" s="342" t="s">
        <v>1180</v>
      </c>
      <c r="B1034" t="s">
        <v>7322</v>
      </c>
      <c r="C1034">
        <v>35.43</v>
      </c>
      <c r="D1034">
        <v>5.25</v>
      </c>
      <c r="E1034" t="s">
        <v>2381</v>
      </c>
      <c r="F1034" t="s">
        <v>2380</v>
      </c>
      <c r="G1034" t="s">
        <v>2380</v>
      </c>
      <c r="H1034" s="341">
        <v>0</v>
      </c>
      <c r="I1034" t="s">
        <v>2381</v>
      </c>
      <c r="J1034" t="s">
        <v>6087</v>
      </c>
      <c r="K1034" t="s">
        <v>6075</v>
      </c>
      <c r="L1034" s="340" t="s">
        <v>8119</v>
      </c>
      <c r="M1034" s="339">
        <v>2597.7800000000002</v>
      </c>
      <c r="N1034" t="s">
        <v>11</v>
      </c>
      <c r="O1034" t="s">
        <v>16</v>
      </c>
      <c r="P1034" t="s">
        <v>42</v>
      </c>
      <c r="Q1034" s="338">
        <v>21</v>
      </c>
    </row>
    <row r="1035" spans="1:17" ht="15.75" x14ac:dyDescent="0.25">
      <c r="A1035" s="342" t="s">
        <v>1178</v>
      </c>
      <c r="B1035" t="s">
        <v>8117</v>
      </c>
      <c r="C1035">
        <v>35.625</v>
      </c>
      <c r="D1035">
        <v>4.68</v>
      </c>
      <c r="E1035" t="s">
        <v>2381</v>
      </c>
      <c r="F1035" t="s">
        <v>2380</v>
      </c>
      <c r="G1035" t="s">
        <v>2382</v>
      </c>
      <c r="H1035" s="341">
        <v>1</v>
      </c>
      <c r="I1035" t="s">
        <v>2380</v>
      </c>
      <c r="J1035" t="s">
        <v>6087</v>
      </c>
      <c r="K1035" t="s">
        <v>6075</v>
      </c>
      <c r="L1035" s="340" t="s">
        <v>8116</v>
      </c>
      <c r="M1035" s="339">
        <v>2585.27</v>
      </c>
      <c r="N1035" t="s">
        <v>11</v>
      </c>
      <c r="O1035" t="s">
        <v>12</v>
      </c>
      <c r="P1035" t="s">
        <v>42</v>
      </c>
      <c r="Q1035" s="338">
        <v>21</v>
      </c>
    </row>
    <row r="1036" spans="1:17" ht="15.75" x14ac:dyDescent="0.25">
      <c r="A1036" s="342" t="s">
        <v>1174</v>
      </c>
      <c r="B1036" t="s">
        <v>8112</v>
      </c>
      <c r="C1036">
        <v>29.98</v>
      </c>
      <c r="D1036">
        <v>6.03</v>
      </c>
      <c r="E1036" t="s">
        <v>2380</v>
      </c>
      <c r="F1036" t="s">
        <v>2381</v>
      </c>
      <c r="G1036" t="s">
        <v>2380</v>
      </c>
      <c r="H1036" s="341">
        <v>1</v>
      </c>
      <c r="I1036" t="s">
        <v>2380</v>
      </c>
      <c r="J1036" t="s">
        <v>6087</v>
      </c>
      <c r="K1036" t="s">
        <v>6077</v>
      </c>
      <c r="L1036" s="340" t="s">
        <v>8111</v>
      </c>
      <c r="M1036" s="339">
        <v>35733.96</v>
      </c>
      <c r="N1036" t="s">
        <v>11</v>
      </c>
      <c r="O1036" t="s">
        <v>11</v>
      </c>
      <c r="P1036" t="s">
        <v>42</v>
      </c>
      <c r="Q1036" s="338">
        <v>46</v>
      </c>
    </row>
    <row r="1037" spans="1:17" ht="15.75" x14ac:dyDescent="0.25">
      <c r="A1037" s="342" t="s">
        <v>1173</v>
      </c>
      <c r="B1037" t="s">
        <v>6270</v>
      </c>
      <c r="C1037">
        <v>33.659999999999997</v>
      </c>
      <c r="D1037">
        <v>4.2</v>
      </c>
      <c r="E1037" t="s">
        <v>2381</v>
      </c>
      <c r="F1037" t="s">
        <v>2380</v>
      </c>
      <c r="G1037" t="s">
        <v>2380</v>
      </c>
      <c r="H1037" s="341">
        <v>1</v>
      </c>
      <c r="I1037" t="s">
        <v>2380</v>
      </c>
      <c r="J1037" t="s">
        <v>6087</v>
      </c>
      <c r="K1037" t="s">
        <v>6075</v>
      </c>
      <c r="L1037" s="340" t="s">
        <v>8110</v>
      </c>
      <c r="M1037" s="339">
        <v>2540.39</v>
      </c>
      <c r="N1037" t="s">
        <v>11</v>
      </c>
      <c r="O1037" t="s">
        <v>11</v>
      </c>
      <c r="P1037" t="s">
        <v>13</v>
      </c>
      <c r="Q1037" s="338">
        <v>32</v>
      </c>
    </row>
    <row r="1038" spans="1:17" ht="15.75" x14ac:dyDescent="0.25">
      <c r="A1038" s="342" t="s">
        <v>1172</v>
      </c>
      <c r="B1038" t="s">
        <v>8109</v>
      </c>
      <c r="C1038">
        <v>32.67</v>
      </c>
      <c r="D1038">
        <v>5.61</v>
      </c>
      <c r="E1038" t="s">
        <v>2381</v>
      </c>
      <c r="F1038" t="s">
        <v>2380</v>
      </c>
      <c r="G1038" t="s">
        <v>2380</v>
      </c>
      <c r="H1038" s="341">
        <v>1</v>
      </c>
      <c r="I1038" t="s">
        <v>2380</v>
      </c>
      <c r="J1038" t="s">
        <v>6087</v>
      </c>
      <c r="K1038" t="s">
        <v>6075</v>
      </c>
      <c r="L1038" s="340" t="s">
        <v>6192</v>
      </c>
      <c r="M1038" s="339">
        <v>2534.39</v>
      </c>
      <c r="N1038" t="s">
        <v>12</v>
      </c>
      <c r="O1038" t="s">
        <v>12</v>
      </c>
      <c r="P1038" t="s">
        <v>23</v>
      </c>
      <c r="Q1038" s="338">
        <v>25</v>
      </c>
    </row>
    <row r="1039" spans="1:17" ht="15.75" x14ac:dyDescent="0.25">
      <c r="A1039" s="342" t="s">
        <v>1171</v>
      </c>
      <c r="B1039" t="s">
        <v>8108</v>
      </c>
      <c r="C1039">
        <v>30.5</v>
      </c>
      <c r="D1039">
        <v>5.88</v>
      </c>
      <c r="E1039" t="s">
        <v>2381</v>
      </c>
      <c r="F1039" t="s">
        <v>2380</v>
      </c>
      <c r="G1039" t="s">
        <v>2380</v>
      </c>
      <c r="H1039" s="341">
        <v>1</v>
      </c>
      <c r="I1039" t="s">
        <v>2380</v>
      </c>
      <c r="J1039" t="s">
        <v>6087</v>
      </c>
      <c r="K1039" t="s">
        <v>6077</v>
      </c>
      <c r="L1039" s="340" t="s">
        <v>8107</v>
      </c>
      <c r="M1039" s="339">
        <v>2527.8200000000002</v>
      </c>
      <c r="N1039" t="s">
        <v>11</v>
      </c>
      <c r="O1039" t="s">
        <v>12</v>
      </c>
      <c r="P1039" t="s">
        <v>23</v>
      </c>
      <c r="Q1039" s="338">
        <v>22</v>
      </c>
    </row>
    <row r="1040" spans="1:17" ht="15.75" x14ac:dyDescent="0.25">
      <c r="A1040" s="342" t="s">
        <v>1169</v>
      </c>
      <c r="B1040" t="s">
        <v>8105</v>
      </c>
      <c r="C1040">
        <v>35.25</v>
      </c>
      <c r="D1040">
        <v>9.51</v>
      </c>
      <c r="E1040" t="s">
        <v>2380</v>
      </c>
      <c r="F1040" t="s">
        <v>2380</v>
      </c>
      <c r="G1040" t="s">
        <v>2380</v>
      </c>
      <c r="H1040" s="341">
        <v>0</v>
      </c>
      <c r="I1040" t="s">
        <v>2381</v>
      </c>
      <c r="J1040" t="s">
        <v>6087</v>
      </c>
      <c r="K1040" t="s">
        <v>6079</v>
      </c>
      <c r="L1040" s="340" t="s">
        <v>8104</v>
      </c>
      <c r="M1040" s="339">
        <v>2510.79</v>
      </c>
      <c r="N1040" t="s">
        <v>11</v>
      </c>
      <c r="O1040" t="s">
        <v>16</v>
      </c>
      <c r="P1040" t="s">
        <v>13</v>
      </c>
      <c r="Q1040" s="338">
        <v>31</v>
      </c>
    </row>
    <row r="1041" spans="1:17" ht="15.75" x14ac:dyDescent="0.25">
      <c r="A1041" s="342" t="s">
        <v>1168</v>
      </c>
      <c r="B1041" t="s">
        <v>6337</v>
      </c>
      <c r="C1041">
        <v>39.49</v>
      </c>
      <c r="D1041">
        <v>4.8099999999999996</v>
      </c>
      <c r="E1041" t="s">
        <v>2380</v>
      </c>
      <c r="F1041" t="s">
        <v>2380</v>
      </c>
      <c r="G1041" t="s">
        <v>2380</v>
      </c>
      <c r="H1041" s="341">
        <v>1</v>
      </c>
      <c r="I1041" t="s">
        <v>2380</v>
      </c>
      <c r="J1041" t="s">
        <v>6087</v>
      </c>
      <c r="K1041" t="s">
        <v>6075</v>
      </c>
      <c r="L1041" s="340" t="s">
        <v>6749</v>
      </c>
      <c r="M1041" s="339">
        <v>2500.9299999999998</v>
      </c>
      <c r="N1041" t="s">
        <v>11</v>
      </c>
      <c r="O1041" t="s">
        <v>11</v>
      </c>
      <c r="P1041" t="s">
        <v>23</v>
      </c>
      <c r="Q1041" s="338">
        <v>18</v>
      </c>
    </row>
    <row r="1042" spans="1:17" ht="15.75" x14ac:dyDescent="0.25">
      <c r="A1042" s="342" t="s">
        <v>1167</v>
      </c>
      <c r="B1042" t="s">
        <v>8103</v>
      </c>
      <c r="C1042">
        <v>33.99</v>
      </c>
      <c r="D1042">
        <v>4.55</v>
      </c>
      <c r="E1042" t="s">
        <v>2380</v>
      </c>
      <c r="F1042" t="s">
        <v>2380</v>
      </c>
      <c r="G1042" t="s">
        <v>2380</v>
      </c>
      <c r="H1042" s="341">
        <v>1</v>
      </c>
      <c r="I1042" t="s">
        <v>2380</v>
      </c>
      <c r="J1042" t="s">
        <v>6087</v>
      </c>
      <c r="K1042" t="s">
        <v>6075</v>
      </c>
      <c r="L1042" s="340" t="s">
        <v>8102</v>
      </c>
      <c r="M1042" s="339">
        <v>2498.41</v>
      </c>
      <c r="N1042" t="s">
        <v>12</v>
      </c>
      <c r="O1042" t="s">
        <v>12</v>
      </c>
      <c r="P1042" t="s">
        <v>13</v>
      </c>
      <c r="Q1042" s="338">
        <v>27</v>
      </c>
    </row>
    <row r="1043" spans="1:17" ht="15.75" x14ac:dyDescent="0.25">
      <c r="A1043" s="342" t="s">
        <v>1165</v>
      </c>
      <c r="B1043" t="s">
        <v>8099</v>
      </c>
      <c r="C1043">
        <v>30.59</v>
      </c>
      <c r="D1043">
        <v>11.62</v>
      </c>
      <c r="E1043" t="s">
        <v>2380</v>
      </c>
      <c r="F1043" t="s">
        <v>2380</v>
      </c>
      <c r="G1043" t="s">
        <v>2380</v>
      </c>
      <c r="H1043" s="341">
        <v>0</v>
      </c>
      <c r="I1043" t="s">
        <v>2380</v>
      </c>
      <c r="J1043" t="s">
        <v>6087</v>
      </c>
      <c r="K1043" t="s">
        <v>6079</v>
      </c>
      <c r="L1043" s="340" t="s">
        <v>8098</v>
      </c>
      <c r="M1043" s="339">
        <v>2494.02</v>
      </c>
      <c r="N1043" t="s">
        <v>12</v>
      </c>
      <c r="O1043" t="s">
        <v>16</v>
      </c>
      <c r="P1043" t="s">
        <v>42</v>
      </c>
      <c r="Q1043" s="338">
        <v>27</v>
      </c>
    </row>
    <row r="1044" spans="1:17" ht="15.75" x14ac:dyDescent="0.25">
      <c r="A1044" s="342" t="s">
        <v>1162</v>
      </c>
      <c r="B1044" t="s">
        <v>8093</v>
      </c>
      <c r="C1044">
        <v>50.38</v>
      </c>
      <c r="D1044">
        <v>5.8</v>
      </c>
      <c r="E1044" t="s">
        <v>2380</v>
      </c>
      <c r="F1044" t="s">
        <v>2380</v>
      </c>
      <c r="G1044" t="s">
        <v>2380</v>
      </c>
      <c r="H1044" s="341">
        <v>0</v>
      </c>
      <c r="I1044" t="s">
        <v>2380</v>
      </c>
      <c r="J1044" t="s">
        <v>6087</v>
      </c>
      <c r="K1044" t="s">
        <v>6077</v>
      </c>
      <c r="L1044" s="340" t="s">
        <v>7470</v>
      </c>
      <c r="M1044" s="339">
        <v>2480.98</v>
      </c>
      <c r="N1044" t="s">
        <v>11</v>
      </c>
      <c r="O1044" t="s">
        <v>11</v>
      </c>
      <c r="P1044" t="s">
        <v>13</v>
      </c>
      <c r="Q1044" s="338">
        <v>24</v>
      </c>
    </row>
    <row r="1045" spans="1:17" ht="15.75" x14ac:dyDescent="0.25">
      <c r="A1045" s="342" t="s">
        <v>1161</v>
      </c>
      <c r="B1045" t="s">
        <v>6179</v>
      </c>
      <c r="C1045">
        <v>35.200000000000003</v>
      </c>
      <c r="D1045">
        <v>4.28</v>
      </c>
      <c r="E1045" t="s">
        <v>2380</v>
      </c>
      <c r="F1045" t="s">
        <v>2380</v>
      </c>
      <c r="G1045" t="s">
        <v>2380</v>
      </c>
      <c r="H1045" s="341">
        <v>0</v>
      </c>
      <c r="I1045" t="s">
        <v>2380</v>
      </c>
      <c r="J1045" t="s">
        <v>6087</v>
      </c>
      <c r="K1045" t="s">
        <v>6075</v>
      </c>
      <c r="L1045" s="340" t="s">
        <v>8092</v>
      </c>
      <c r="M1045" s="339">
        <v>2473.33</v>
      </c>
      <c r="N1045" t="s">
        <v>11</v>
      </c>
      <c r="O1045" t="s">
        <v>12</v>
      </c>
      <c r="P1045" t="s">
        <v>13</v>
      </c>
      <c r="Q1045" s="338">
        <v>24</v>
      </c>
    </row>
    <row r="1046" spans="1:17" ht="15.75" x14ac:dyDescent="0.25">
      <c r="A1046" s="342" t="s">
        <v>1160</v>
      </c>
      <c r="B1046" t="s">
        <v>8091</v>
      </c>
      <c r="C1046">
        <v>35.72</v>
      </c>
      <c r="D1046">
        <v>5.5</v>
      </c>
      <c r="E1046" t="s">
        <v>2381</v>
      </c>
      <c r="F1046" t="s">
        <v>2380</v>
      </c>
      <c r="G1046" t="s">
        <v>2380</v>
      </c>
      <c r="H1046" s="341">
        <v>0</v>
      </c>
      <c r="I1046" t="s">
        <v>2380</v>
      </c>
      <c r="J1046" t="s">
        <v>6087</v>
      </c>
      <c r="K1046" t="s">
        <v>6075</v>
      </c>
      <c r="L1046" s="340" t="s">
        <v>8090</v>
      </c>
      <c r="M1046" s="339">
        <v>2464.62</v>
      </c>
      <c r="N1046" t="s">
        <v>11</v>
      </c>
      <c r="O1046" t="s">
        <v>12</v>
      </c>
      <c r="P1046" t="s">
        <v>13</v>
      </c>
      <c r="Q1046" s="338">
        <v>24</v>
      </c>
    </row>
    <row r="1047" spans="1:17" ht="15.75" x14ac:dyDescent="0.25">
      <c r="A1047" s="342" t="s">
        <v>1158</v>
      </c>
      <c r="B1047" t="s">
        <v>7874</v>
      </c>
      <c r="C1047">
        <v>36.85</v>
      </c>
      <c r="D1047">
        <v>11.12</v>
      </c>
      <c r="E1047" t="s">
        <v>2380</v>
      </c>
      <c r="F1047" t="s">
        <v>2380</v>
      </c>
      <c r="G1047" t="s">
        <v>2380</v>
      </c>
      <c r="H1047" s="341">
        <v>0</v>
      </c>
      <c r="I1047" t="s">
        <v>2381</v>
      </c>
      <c r="J1047" t="s">
        <v>6087</v>
      </c>
      <c r="K1047" t="s">
        <v>6079</v>
      </c>
      <c r="L1047" s="340" t="s">
        <v>8088</v>
      </c>
      <c r="M1047" s="339">
        <v>2457.5</v>
      </c>
      <c r="N1047" t="s">
        <v>11</v>
      </c>
      <c r="O1047" t="s">
        <v>16</v>
      </c>
      <c r="P1047" t="s">
        <v>42</v>
      </c>
      <c r="Q1047" s="338">
        <v>24</v>
      </c>
    </row>
    <row r="1048" spans="1:17" ht="15.75" x14ac:dyDescent="0.25">
      <c r="A1048" s="342" t="s">
        <v>1155</v>
      </c>
      <c r="B1048" t="s">
        <v>8084</v>
      </c>
      <c r="C1048">
        <v>32.395000000000003</v>
      </c>
      <c r="D1048">
        <v>6.66</v>
      </c>
      <c r="E1048" t="s">
        <v>2380</v>
      </c>
      <c r="F1048" t="s">
        <v>2380</v>
      </c>
      <c r="G1048" t="s">
        <v>2380</v>
      </c>
      <c r="H1048" s="341">
        <v>0</v>
      </c>
      <c r="I1048" t="s">
        <v>2380</v>
      </c>
      <c r="J1048" t="s">
        <v>6087</v>
      </c>
      <c r="K1048" t="s">
        <v>6079</v>
      </c>
      <c r="L1048" s="340" t="s">
        <v>8083</v>
      </c>
      <c r="M1048" s="339">
        <v>2416.96</v>
      </c>
      <c r="N1048" t="s">
        <v>11</v>
      </c>
      <c r="O1048" t="s">
        <v>11</v>
      </c>
      <c r="P1048" t="s">
        <v>42</v>
      </c>
      <c r="Q1048" s="338">
        <v>23</v>
      </c>
    </row>
    <row r="1049" spans="1:17" ht="15.75" x14ac:dyDescent="0.25">
      <c r="A1049" s="342" t="s">
        <v>1152</v>
      </c>
      <c r="B1049" t="s">
        <v>6494</v>
      </c>
      <c r="C1049">
        <v>35.42</v>
      </c>
      <c r="D1049">
        <v>4.6399999999999997</v>
      </c>
      <c r="E1049" t="s">
        <v>2381</v>
      </c>
      <c r="F1049" t="s">
        <v>2380</v>
      </c>
      <c r="G1049" t="s">
        <v>2380</v>
      </c>
      <c r="H1049" s="341">
        <v>0</v>
      </c>
      <c r="I1049" t="s">
        <v>2380</v>
      </c>
      <c r="J1049" t="s">
        <v>6087</v>
      </c>
      <c r="K1049" t="s">
        <v>6075</v>
      </c>
      <c r="L1049" s="340" t="s">
        <v>6694</v>
      </c>
      <c r="M1049" s="339">
        <v>35701.9</v>
      </c>
      <c r="N1049" t="s">
        <v>11</v>
      </c>
      <c r="O1049" t="s">
        <v>16</v>
      </c>
      <c r="P1049" t="s">
        <v>42</v>
      </c>
      <c r="Q1049" s="338">
        <v>44</v>
      </c>
    </row>
    <row r="1050" spans="1:17" ht="15.75" x14ac:dyDescent="0.25">
      <c r="A1050" s="342" t="s">
        <v>1147</v>
      </c>
      <c r="B1050" t="s">
        <v>8072</v>
      </c>
      <c r="C1050">
        <v>36.299999999999997</v>
      </c>
      <c r="D1050">
        <v>11.5</v>
      </c>
      <c r="E1050" t="s">
        <v>2381</v>
      </c>
      <c r="F1050" t="s">
        <v>2380</v>
      </c>
      <c r="G1050" t="s">
        <v>2380</v>
      </c>
      <c r="H1050" s="341">
        <v>2</v>
      </c>
      <c r="I1050" t="s">
        <v>2381</v>
      </c>
      <c r="J1050" t="s">
        <v>6087</v>
      </c>
      <c r="K1050" t="s">
        <v>6079</v>
      </c>
      <c r="L1050" s="340" t="s">
        <v>8071</v>
      </c>
      <c r="M1050" s="339">
        <v>2331.52</v>
      </c>
      <c r="N1050" t="s">
        <v>11</v>
      </c>
      <c r="O1050" t="s">
        <v>12</v>
      </c>
      <c r="P1050" t="s">
        <v>42</v>
      </c>
      <c r="Q1050" s="338">
        <v>19</v>
      </c>
    </row>
    <row r="1051" spans="1:17" ht="15.75" x14ac:dyDescent="0.25">
      <c r="A1051" s="342" t="s">
        <v>1146</v>
      </c>
      <c r="B1051" t="s">
        <v>8070</v>
      </c>
      <c r="C1051">
        <v>31.02</v>
      </c>
      <c r="D1051">
        <v>4.5599999999999996</v>
      </c>
      <c r="E1051" t="s">
        <v>2380</v>
      </c>
      <c r="F1051" t="s">
        <v>2381</v>
      </c>
      <c r="G1051" t="s">
        <v>2380</v>
      </c>
      <c r="H1051" s="341">
        <v>1</v>
      </c>
      <c r="I1051" t="s">
        <v>2381</v>
      </c>
      <c r="J1051" t="s">
        <v>6087</v>
      </c>
      <c r="K1051" t="s">
        <v>6075</v>
      </c>
      <c r="L1051" s="340" t="s">
        <v>8069</v>
      </c>
      <c r="M1051" s="339">
        <v>2322.62</v>
      </c>
      <c r="N1051" t="s">
        <v>11</v>
      </c>
      <c r="O1051" t="s">
        <v>16</v>
      </c>
      <c r="P1051" t="s">
        <v>13</v>
      </c>
      <c r="Q1051" s="338">
        <v>26</v>
      </c>
    </row>
    <row r="1052" spans="1:17" ht="15.75" x14ac:dyDescent="0.25">
      <c r="A1052" s="342" t="s">
        <v>1145</v>
      </c>
      <c r="B1052" t="s">
        <v>8068</v>
      </c>
      <c r="C1052">
        <v>31.92</v>
      </c>
      <c r="D1052">
        <v>11.05</v>
      </c>
      <c r="E1052" t="s">
        <v>2380</v>
      </c>
      <c r="F1052" t="s">
        <v>2380</v>
      </c>
      <c r="G1052" t="s">
        <v>2380</v>
      </c>
      <c r="H1052" s="341">
        <v>0</v>
      </c>
      <c r="I1052" t="s">
        <v>2380</v>
      </c>
      <c r="J1052" t="s">
        <v>6087</v>
      </c>
      <c r="K1052" t="s">
        <v>6079</v>
      </c>
      <c r="L1052" s="340" t="s">
        <v>6749</v>
      </c>
      <c r="M1052" s="339">
        <v>2304</v>
      </c>
      <c r="N1052" t="s">
        <v>11</v>
      </c>
      <c r="O1052" t="s">
        <v>12</v>
      </c>
      <c r="P1052" t="s">
        <v>13</v>
      </c>
      <c r="Q1052" s="338">
        <v>18</v>
      </c>
    </row>
    <row r="1053" spans="1:17" ht="15.75" x14ac:dyDescent="0.25">
      <c r="A1053" s="342" t="s">
        <v>1143</v>
      </c>
      <c r="B1053" t="s">
        <v>8065</v>
      </c>
      <c r="C1053">
        <v>31.73</v>
      </c>
      <c r="D1053">
        <v>4.78</v>
      </c>
      <c r="E1053" t="s">
        <v>2381</v>
      </c>
      <c r="F1053" t="s">
        <v>2381</v>
      </c>
      <c r="G1053" t="s">
        <v>2380</v>
      </c>
      <c r="H1053" s="341">
        <v>2</v>
      </c>
      <c r="I1053" t="s">
        <v>2380</v>
      </c>
      <c r="J1053" t="s">
        <v>6087</v>
      </c>
      <c r="K1053" t="s">
        <v>6075</v>
      </c>
      <c r="L1053" s="340" t="s">
        <v>8064</v>
      </c>
      <c r="M1053" s="339">
        <v>2295.2399999999998</v>
      </c>
      <c r="N1053" t="s">
        <v>11</v>
      </c>
      <c r="O1053" t="s">
        <v>16</v>
      </c>
      <c r="P1053" t="s">
        <v>13</v>
      </c>
      <c r="Q1053" s="338">
        <v>33</v>
      </c>
    </row>
    <row r="1054" spans="1:17" ht="15.75" x14ac:dyDescent="0.25">
      <c r="A1054" s="342" t="s">
        <v>1140</v>
      </c>
      <c r="B1054" t="s">
        <v>8060</v>
      </c>
      <c r="C1054">
        <v>37.29</v>
      </c>
      <c r="D1054">
        <v>4.46</v>
      </c>
      <c r="E1054" t="s">
        <v>2380</v>
      </c>
      <c r="F1054" t="s">
        <v>2381</v>
      </c>
      <c r="G1054" t="s">
        <v>2380</v>
      </c>
      <c r="H1054" s="341">
        <v>1</v>
      </c>
      <c r="I1054" t="s">
        <v>2380</v>
      </c>
      <c r="J1054" t="s">
        <v>6087</v>
      </c>
      <c r="K1054" t="s">
        <v>6075</v>
      </c>
      <c r="L1054" s="340" t="s">
        <v>8059</v>
      </c>
      <c r="M1054" s="339">
        <v>35595.589999999997</v>
      </c>
      <c r="N1054" t="s">
        <v>11</v>
      </c>
      <c r="O1054" t="s">
        <v>12</v>
      </c>
      <c r="P1054" t="s">
        <v>13</v>
      </c>
      <c r="Q1054" s="338">
        <v>22</v>
      </c>
    </row>
    <row r="1055" spans="1:17" ht="15.75" x14ac:dyDescent="0.25">
      <c r="A1055" s="342" t="s">
        <v>1139</v>
      </c>
      <c r="B1055" t="s">
        <v>8058</v>
      </c>
      <c r="C1055">
        <v>40.28</v>
      </c>
      <c r="D1055">
        <v>6.11</v>
      </c>
      <c r="E1055" t="s">
        <v>2380</v>
      </c>
      <c r="F1055" t="s">
        <v>2381</v>
      </c>
      <c r="G1055" t="s">
        <v>2380</v>
      </c>
      <c r="H1055" s="341">
        <v>1</v>
      </c>
      <c r="I1055" t="s">
        <v>2380</v>
      </c>
      <c r="J1055" t="s">
        <v>6087</v>
      </c>
      <c r="K1055" t="s">
        <v>6077</v>
      </c>
      <c r="L1055" s="340" t="s">
        <v>8057</v>
      </c>
      <c r="M1055" s="339">
        <v>2261.5700000000002</v>
      </c>
      <c r="N1055" t="s">
        <v>11</v>
      </c>
      <c r="O1055" t="s">
        <v>16</v>
      </c>
      <c r="P1055" t="s">
        <v>23</v>
      </c>
      <c r="Q1055" s="338">
        <v>20</v>
      </c>
    </row>
    <row r="1056" spans="1:17" ht="15.75" x14ac:dyDescent="0.25">
      <c r="A1056" s="342" t="s">
        <v>1138</v>
      </c>
      <c r="B1056" t="s">
        <v>8056</v>
      </c>
      <c r="C1056">
        <v>40.185000000000002</v>
      </c>
      <c r="D1056">
        <v>4.66</v>
      </c>
      <c r="E1056" t="s">
        <v>2380</v>
      </c>
      <c r="F1056" t="s">
        <v>2381</v>
      </c>
      <c r="G1056" t="s">
        <v>2380</v>
      </c>
      <c r="H1056" s="341">
        <v>1</v>
      </c>
      <c r="I1056" t="s">
        <v>2380</v>
      </c>
      <c r="J1056" t="s">
        <v>6087</v>
      </c>
      <c r="K1056" t="s">
        <v>6075</v>
      </c>
      <c r="L1056" s="340" t="s">
        <v>8055</v>
      </c>
      <c r="M1056" s="339">
        <v>2257.48</v>
      </c>
      <c r="N1056" t="s">
        <v>11</v>
      </c>
      <c r="O1056" t="s">
        <v>16</v>
      </c>
      <c r="P1056" t="s">
        <v>23</v>
      </c>
      <c r="Q1056" s="338">
        <v>20</v>
      </c>
    </row>
    <row r="1057" spans="1:17" ht="15.75" x14ac:dyDescent="0.25">
      <c r="A1057" s="342" t="s">
        <v>1136</v>
      </c>
      <c r="B1057" t="s">
        <v>8052</v>
      </c>
      <c r="C1057">
        <v>35.625</v>
      </c>
      <c r="D1057">
        <v>6.21</v>
      </c>
      <c r="E1057" t="s">
        <v>2380</v>
      </c>
      <c r="F1057" t="s">
        <v>2381</v>
      </c>
      <c r="G1057" t="s">
        <v>2380</v>
      </c>
      <c r="H1057" s="341">
        <v>1</v>
      </c>
      <c r="I1057" t="s">
        <v>2380</v>
      </c>
      <c r="J1057" t="s">
        <v>6087</v>
      </c>
      <c r="K1057" t="s">
        <v>6077</v>
      </c>
      <c r="L1057" s="340" t="s">
        <v>8051</v>
      </c>
      <c r="M1057" s="339">
        <v>2250.84</v>
      </c>
      <c r="N1057" t="s">
        <v>11</v>
      </c>
      <c r="O1057" t="s">
        <v>11</v>
      </c>
      <c r="P1057" t="s">
        <v>170</v>
      </c>
      <c r="Q1057" s="338">
        <v>22</v>
      </c>
    </row>
    <row r="1058" spans="1:17" ht="15.75" x14ac:dyDescent="0.25">
      <c r="A1058" s="342" t="s">
        <v>1135</v>
      </c>
      <c r="B1058" t="s">
        <v>8050</v>
      </c>
      <c r="C1058">
        <v>35.6</v>
      </c>
      <c r="D1058">
        <v>4.0199999999999996</v>
      </c>
      <c r="E1058" t="s">
        <v>2381</v>
      </c>
      <c r="F1058" t="s">
        <v>2381</v>
      </c>
      <c r="G1058" t="s">
        <v>2380</v>
      </c>
      <c r="H1058" s="341">
        <v>2</v>
      </c>
      <c r="I1058" t="s">
        <v>2381</v>
      </c>
      <c r="J1058" t="s">
        <v>6087</v>
      </c>
      <c r="K1058" t="s">
        <v>6075</v>
      </c>
      <c r="L1058" s="340" t="s">
        <v>7780</v>
      </c>
      <c r="M1058" s="339">
        <v>2221.56</v>
      </c>
      <c r="N1058" t="s">
        <v>11</v>
      </c>
      <c r="O1058" t="s">
        <v>12</v>
      </c>
      <c r="P1058" t="s">
        <v>23</v>
      </c>
      <c r="Q1058" s="338">
        <v>19</v>
      </c>
    </row>
    <row r="1059" spans="1:17" ht="15.75" x14ac:dyDescent="0.25">
      <c r="A1059" s="342" t="s">
        <v>1134</v>
      </c>
      <c r="B1059" t="s">
        <v>8049</v>
      </c>
      <c r="C1059">
        <v>33.155000000000001</v>
      </c>
      <c r="D1059">
        <v>4.5999999999999996</v>
      </c>
      <c r="E1059" t="s">
        <v>2380</v>
      </c>
      <c r="F1059" t="s">
        <v>2381</v>
      </c>
      <c r="G1059" t="s">
        <v>2380</v>
      </c>
      <c r="H1059" s="341">
        <v>1</v>
      </c>
      <c r="I1059" t="s">
        <v>2380</v>
      </c>
      <c r="J1059" t="s">
        <v>6087</v>
      </c>
      <c r="K1059" t="s">
        <v>6075</v>
      </c>
      <c r="L1059" s="340" t="s">
        <v>7906</v>
      </c>
      <c r="M1059" s="339">
        <v>2219.4499999999998</v>
      </c>
      <c r="N1059" t="s">
        <v>11</v>
      </c>
      <c r="O1059" t="s">
        <v>16</v>
      </c>
      <c r="P1059" t="s">
        <v>13</v>
      </c>
      <c r="Q1059" s="338">
        <v>18</v>
      </c>
    </row>
    <row r="1060" spans="1:17" ht="15.75" x14ac:dyDescent="0.25">
      <c r="A1060" s="342" t="s">
        <v>1133</v>
      </c>
      <c r="B1060" t="s">
        <v>7889</v>
      </c>
      <c r="C1060">
        <v>31.92</v>
      </c>
      <c r="D1060">
        <v>5.04</v>
      </c>
      <c r="E1060" t="s">
        <v>2380</v>
      </c>
      <c r="F1060" t="s">
        <v>2381</v>
      </c>
      <c r="G1060" t="s">
        <v>2380</v>
      </c>
      <c r="H1060" s="341">
        <v>1</v>
      </c>
      <c r="I1060" t="s">
        <v>2380</v>
      </c>
      <c r="J1060" t="s">
        <v>6087</v>
      </c>
      <c r="K1060" t="s">
        <v>6075</v>
      </c>
      <c r="L1060" s="340" t="s">
        <v>8048</v>
      </c>
      <c r="M1060" s="339">
        <v>2217.6</v>
      </c>
      <c r="N1060" t="s">
        <v>11</v>
      </c>
      <c r="O1060" t="s">
        <v>16</v>
      </c>
      <c r="P1060" t="s">
        <v>247</v>
      </c>
      <c r="Q1060" s="338">
        <v>18</v>
      </c>
    </row>
    <row r="1061" spans="1:17" ht="15.75" x14ac:dyDescent="0.25">
      <c r="A1061" s="342" t="s">
        <v>1132</v>
      </c>
      <c r="B1061" t="s">
        <v>8047</v>
      </c>
      <c r="C1061">
        <v>30.305</v>
      </c>
      <c r="D1061">
        <v>5.08</v>
      </c>
      <c r="E1061" t="s">
        <v>2380</v>
      </c>
      <c r="F1061" t="s">
        <v>2381</v>
      </c>
      <c r="G1061" t="s">
        <v>2380</v>
      </c>
      <c r="H1061" s="341">
        <v>1</v>
      </c>
      <c r="I1061" t="s">
        <v>2380</v>
      </c>
      <c r="J1061" t="s">
        <v>6087</v>
      </c>
      <c r="K1061" t="s">
        <v>6075</v>
      </c>
      <c r="L1061" s="340" t="s">
        <v>7878</v>
      </c>
      <c r="M1061" s="339">
        <v>2217.4699999999998</v>
      </c>
      <c r="N1061" t="s">
        <v>11</v>
      </c>
      <c r="O1061" t="s">
        <v>16</v>
      </c>
      <c r="P1061" t="s">
        <v>247</v>
      </c>
      <c r="Q1061" s="338">
        <v>18</v>
      </c>
    </row>
    <row r="1062" spans="1:17" ht="15.75" x14ac:dyDescent="0.25">
      <c r="A1062" s="342" t="s">
        <v>1131</v>
      </c>
      <c r="B1062" t="s">
        <v>8046</v>
      </c>
      <c r="C1062">
        <v>30.114999999999998</v>
      </c>
      <c r="D1062">
        <v>4.38</v>
      </c>
      <c r="E1062" t="s">
        <v>2380</v>
      </c>
      <c r="F1062" t="s">
        <v>2381</v>
      </c>
      <c r="G1062" t="s">
        <v>2380</v>
      </c>
      <c r="H1062" s="341">
        <v>1</v>
      </c>
      <c r="I1062" t="s">
        <v>2380</v>
      </c>
      <c r="J1062" t="s">
        <v>6087</v>
      </c>
      <c r="K1062" t="s">
        <v>6075</v>
      </c>
      <c r="L1062" s="340" t="s">
        <v>7700</v>
      </c>
      <c r="M1062" s="339">
        <v>2213.21</v>
      </c>
      <c r="N1062" t="s">
        <v>11</v>
      </c>
      <c r="O1062" t="s">
        <v>11</v>
      </c>
      <c r="P1062" t="s">
        <v>13</v>
      </c>
      <c r="Q1062" s="338">
        <v>28</v>
      </c>
    </row>
    <row r="1063" spans="1:17" ht="15.75" x14ac:dyDescent="0.25">
      <c r="A1063" s="342" t="s">
        <v>1124</v>
      </c>
      <c r="B1063" t="s">
        <v>8035</v>
      </c>
      <c r="C1063">
        <v>34.39</v>
      </c>
      <c r="D1063">
        <v>8.7200000000000006</v>
      </c>
      <c r="E1063" t="s">
        <v>2380</v>
      </c>
      <c r="F1063" t="s">
        <v>2380</v>
      </c>
      <c r="G1063" t="s">
        <v>2380</v>
      </c>
      <c r="H1063" s="341">
        <v>0</v>
      </c>
      <c r="I1063" t="s">
        <v>2381</v>
      </c>
      <c r="J1063" t="s">
        <v>6087</v>
      </c>
      <c r="K1063" t="s">
        <v>6079</v>
      </c>
      <c r="L1063" s="340" t="s">
        <v>8034</v>
      </c>
      <c r="M1063" s="339">
        <v>2201.1</v>
      </c>
      <c r="N1063" t="s">
        <v>11</v>
      </c>
      <c r="O1063" t="s">
        <v>12</v>
      </c>
      <c r="P1063" t="s">
        <v>13</v>
      </c>
      <c r="Q1063" s="338">
        <v>18</v>
      </c>
    </row>
    <row r="1064" spans="1:17" ht="15.75" x14ac:dyDescent="0.25">
      <c r="A1064" s="342" t="s">
        <v>1123</v>
      </c>
      <c r="B1064" t="s">
        <v>7582</v>
      </c>
      <c r="C1064">
        <v>36</v>
      </c>
      <c r="D1064">
        <v>4.66</v>
      </c>
      <c r="E1064" t="s">
        <v>2380</v>
      </c>
      <c r="F1064" t="s">
        <v>2381</v>
      </c>
      <c r="G1064" t="s">
        <v>2380</v>
      </c>
      <c r="H1064" s="341">
        <v>1</v>
      </c>
      <c r="I1064" t="s">
        <v>2380</v>
      </c>
      <c r="J1064" t="s">
        <v>6087</v>
      </c>
      <c r="K1064" t="s">
        <v>6075</v>
      </c>
      <c r="L1064" s="340" t="s">
        <v>7734</v>
      </c>
      <c r="M1064" s="339">
        <v>2200.83</v>
      </c>
      <c r="N1064" t="s">
        <v>11</v>
      </c>
      <c r="O1064" t="s">
        <v>11</v>
      </c>
      <c r="P1064" t="s">
        <v>247</v>
      </c>
      <c r="Q1064" s="338">
        <v>18</v>
      </c>
    </row>
    <row r="1065" spans="1:17" ht="15.75" x14ac:dyDescent="0.25">
      <c r="A1065" s="342" t="s">
        <v>1118</v>
      </c>
      <c r="B1065" t="s">
        <v>8026</v>
      </c>
      <c r="C1065">
        <v>30.72</v>
      </c>
      <c r="D1065">
        <v>6.06</v>
      </c>
      <c r="E1065" t="s">
        <v>2380</v>
      </c>
      <c r="F1065" t="s">
        <v>2381</v>
      </c>
      <c r="G1065" t="s">
        <v>2380</v>
      </c>
      <c r="H1065" s="341">
        <v>1</v>
      </c>
      <c r="I1065" t="s">
        <v>2380</v>
      </c>
      <c r="J1065" t="s">
        <v>6087</v>
      </c>
      <c r="K1065" t="s">
        <v>6077</v>
      </c>
      <c r="L1065" s="340" t="s">
        <v>8025</v>
      </c>
      <c r="M1065" s="339">
        <v>35583.17</v>
      </c>
      <c r="N1065" t="s">
        <v>16</v>
      </c>
      <c r="O1065" t="s">
        <v>12</v>
      </c>
      <c r="P1065" t="s">
        <v>42</v>
      </c>
      <c r="Q1065" s="338">
        <v>51</v>
      </c>
    </row>
    <row r="1066" spans="1:17" ht="15.75" x14ac:dyDescent="0.25">
      <c r="A1066" s="342" t="s">
        <v>1117</v>
      </c>
      <c r="B1066" t="s">
        <v>8024</v>
      </c>
      <c r="C1066">
        <v>37.43</v>
      </c>
      <c r="D1066">
        <v>4.5599999999999996</v>
      </c>
      <c r="E1066" t="s">
        <v>2380</v>
      </c>
      <c r="F1066" t="s">
        <v>2380</v>
      </c>
      <c r="G1066" t="s">
        <v>2382</v>
      </c>
      <c r="H1066" s="341">
        <v>1</v>
      </c>
      <c r="I1066" t="s">
        <v>2380</v>
      </c>
      <c r="J1066" t="s">
        <v>6087</v>
      </c>
      <c r="K1066" t="s">
        <v>6075</v>
      </c>
      <c r="L1066" s="340" t="s">
        <v>8023</v>
      </c>
      <c r="M1066" s="339">
        <v>2166.73</v>
      </c>
      <c r="N1066" t="s">
        <v>11</v>
      </c>
      <c r="O1066" t="s">
        <v>11</v>
      </c>
      <c r="P1066" t="s">
        <v>42</v>
      </c>
      <c r="Q1066" s="338">
        <v>22</v>
      </c>
    </row>
    <row r="1067" spans="1:17" ht="15.75" x14ac:dyDescent="0.25">
      <c r="A1067" s="342" t="s">
        <v>1115</v>
      </c>
      <c r="B1067" t="s">
        <v>8020</v>
      </c>
      <c r="C1067">
        <v>36.575000000000003</v>
      </c>
      <c r="D1067">
        <v>5.57</v>
      </c>
      <c r="E1067" t="s">
        <v>2380</v>
      </c>
      <c r="F1067" t="s">
        <v>2380</v>
      </c>
      <c r="G1067" t="s">
        <v>2382</v>
      </c>
      <c r="H1067" s="341">
        <v>1</v>
      </c>
      <c r="I1067" t="s">
        <v>2380</v>
      </c>
      <c r="J1067" t="s">
        <v>6087</v>
      </c>
      <c r="K1067" t="s">
        <v>6075</v>
      </c>
      <c r="L1067" s="340" t="s">
        <v>8019</v>
      </c>
      <c r="M1067" s="339">
        <v>2155.6799999999998</v>
      </c>
      <c r="N1067" t="s">
        <v>11</v>
      </c>
      <c r="O1067" t="s">
        <v>12</v>
      </c>
      <c r="P1067" t="s">
        <v>13</v>
      </c>
      <c r="Q1067" s="338">
        <v>22</v>
      </c>
    </row>
    <row r="1068" spans="1:17" ht="15.75" x14ac:dyDescent="0.25">
      <c r="A1068" s="342" t="s">
        <v>1114</v>
      </c>
      <c r="B1068" t="s">
        <v>6892</v>
      </c>
      <c r="C1068">
        <v>35.15</v>
      </c>
      <c r="D1068">
        <v>5.47</v>
      </c>
      <c r="E1068" t="s">
        <v>2380</v>
      </c>
      <c r="F1068" t="s">
        <v>2380</v>
      </c>
      <c r="G1068" t="s">
        <v>2382</v>
      </c>
      <c r="H1068" s="341">
        <v>1</v>
      </c>
      <c r="I1068" t="s">
        <v>2380</v>
      </c>
      <c r="J1068" t="s">
        <v>6087</v>
      </c>
      <c r="K1068" t="s">
        <v>6075</v>
      </c>
      <c r="L1068" s="340" t="s">
        <v>8018</v>
      </c>
      <c r="M1068" s="339">
        <v>2154.36</v>
      </c>
      <c r="N1068" t="s">
        <v>11</v>
      </c>
      <c r="O1068" t="s">
        <v>11</v>
      </c>
      <c r="P1068" t="s">
        <v>42</v>
      </c>
      <c r="Q1068" s="338">
        <v>22</v>
      </c>
    </row>
    <row r="1069" spans="1:17" ht="15.75" x14ac:dyDescent="0.25">
      <c r="A1069" s="342" t="s">
        <v>1112</v>
      </c>
      <c r="B1069" t="s">
        <v>8016</v>
      </c>
      <c r="C1069">
        <v>32.11</v>
      </c>
      <c r="D1069">
        <v>4.43</v>
      </c>
      <c r="E1069" t="s">
        <v>2380</v>
      </c>
      <c r="F1069" t="s">
        <v>2380</v>
      </c>
      <c r="G1069" t="s">
        <v>2382</v>
      </c>
      <c r="H1069" s="341">
        <v>1</v>
      </c>
      <c r="I1069" t="s">
        <v>2380</v>
      </c>
      <c r="J1069" t="s">
        <v>6087</v>
      </c>
      <c r="K1069" t="s">
        <v>6075</v>
      </c>
      <c r="L1069" s="340" t="s">
        <v>6150</v>
      </c>
      <c r="M1069" s="339">
        <v>2144.85</v>
      </c>
      <c r="N1069" t="s">
        <v>11</v>
      </c>
      <c r="O1069" t="s">
        <v>16</v>
      </c>
      <c r="P1069" t="s">
        <v>42</v>
      </c>
      <c r="Q1069" s="338">
        <v>18</v>
      </c>
    </row>
    <row r="1070" spans="1:17" ht="15.75" x14ac:dyDescent="0.25">
      <c r="A1070" s="342" t="s">
        <v>1111</v>
      </c>
      <c r="B1070" t="s">
        <v>8015</v>
      </c>
      <c r="C1070">
        <v>30.495000000000001</v>
      </c>
      <c r="D1070">
        <v>4.95</v>
      </c>
      <c r="E1070" t="s">
        <v>2380</v>
      </c>
      <c r="F1070" t="s">
        <v>2380</v>
      </c>
      <c r="G1070" t="s">
        <v>2382</v>
      </c>
      <c r="H1070" s="341">
        <v>1</v>
      </c>
      <c r="I1070" t="s">
        <v>2380</v>
      </c>
      <c r="J1070" t="s">
        <v>6087</v>
      </c>
      <c r="K1070" t="s">
        <v>6075</v>
      </c>
      <c r="L1070" s="340" t="s">
        <v>8014</v>
      </c>
      <c r="M1070" s="339">
        <v>2138.0700000000002</v>
      </c>
      <c r="N1070" t="s">
        <v>11</v>
      </c>
      <c r="O1070" t="s">
        <v>16</v>
      </c>
      <c r="P1070" t="s">
        <v>23</v>
      </c>
      <c r="Q1070" s="338">
        <v>19</v>
      </c>
    </row>
    <row r="1071" spans="1:17" ht="15.75" x14ac:dyDescent="0.25">
      <c r="A1071" s="342" t="s">
        <v>1103</v>
      </c>
      <c r="B1071" t="s">
        <v>8004</v>
      </c>
      <c r="C1071">
        <v>32.11</v>
      </c>
      <c r="D1071">
        <v>4.03</v>
      </c>
      <c r="E1071" t="s">
        <v>2381</v>
      </c>
      <c r="F1071" t="s">
        <v>2381</v>
      </c>
      <c r="G1071" t="s">
        <v>2380</v>
      </c>
      <c r="H1071" s="341">
        <v>2</v>
      </c>
      <c r="I1071" t="s">
        <v>2380</v>
      </c>
      <c r="J1071" t="s">
        <v>6087</v>
      </c>
      <c r="K1071" t="s">
        <v>6075</v>
      </c>
      <c r="L1071" s="340" t="s">
        <v>8003</v>
      </c>
      <c r="M1071" s="339">
        <v>2117.34</v>
      </c>
      <c r="N1071" t="s">
        <v>11</v>
      </c>
      <c r="O1071" t="s">
        <v>12</v>
      </c>
      <c r="P1071" t="s">
        <v>23</v>
      </c>
      <c r="Q1071" s="338">
        <v>19</v>
      </c>
    </row>
    <row r="1072" spans="1:17" ht="15.75" x14ac:dyDescent="0.25">
      <c r="A1072" s="342" t="s">
        <v>1102</v>
      </c>
      <c r="B1072" t="s">
        <v>8002</v>
      </c>
      <c r="C1072">
        <v>35.799999999999997</v>
      </c>
      <c r="D1072">
        <v>7.32</v>
      </c>
      <c r="E1072" t="s">
        <v>2380</v>
      </c>
      <c r="F1072" t="s">
        <v>2380</v>
      </c>
      <c r="G1072" t="s">
        <v>2380</v>
      </c>
      <c r="H1072" s="341">
        <v>2</v>
      </c>
      <c r="I1072" t="s">
        <v>2381</v>
      </c>
      <c r="J1072" t="s">
        <v>6087</v>
      </c>
      <c r="K1072" t="s">
        <v>6079</v>
      </c>
      <c r="L1072" s="340" t="s">
        <v>8001</v>
      </c>
      <c r="M1072" s="339">
        <v>2106.2600000000002</v>
      </c>
      <c r="N1072" t="s">
        <v>11</v>
      </c>
      <c r="O1072" t="s">
        <v>11</v>
      </c>
      <c r="P1072" t="s">
        <v>13</v>
      </c>
      <c r="Q1072" s="338">
        <v>33</v>
      </c>
    </row>
    <row r="1073" spans="1:17" ht="15.75" x14ac:dyDescent="0.25">
      <c r="A1073" s="342" t="s">
        <v>1100</v>
      </c>
      <c r="B1073" t="s">
        <v>7998</v>
      </c>
      <c r="C1073">
        <v>39.49</v>
      </c>
      <c r="D1073">
        <v>4.4800000000000004</v>
      </c>
      <c r="E1073" t="s">
        <v>2381</v>
      </c>
      <c r="F1073" t="s">
        <v>2380</v>
      </c>
      <c r="G1073" t="s">
        <v>2380</v>
      </c>
      <c r="H1073" s="341">
        <v>0</v>
      </c>
      <c r="I1073" t="s">
        <v>2380</v>
      </c>
      <c r="J1073" t="s">
        <v>6087</v>
      </c>
      <c r="K1073" t="s">
        <v>6075</v>
      </c>
      <c r="L1073" s="340" t="s">
        <v>7997</v>
      </c>
      <c r="M1073" s="339">
        <v>2103.08</v>
      </c>
      <c r="N1073" t="s">
        <v>12</v>
      </c>
      <c r="O1073" t="s">
        <v>11</v>
      </c>
      <c r="P1073" t="s">
        <v>42</v>
      </c>
      <c r="Q1073" s="338">
        <v>21</v>
      </c>
    </row>
    <row r="1074" spans="1:17" ht="15.75" x14ac:dyDescent="0.25">
      <c r="A1074" s="342" t="s">
        <v>1099</v>
      </c>
      <c r="B1074" t="s">
        <v>7996</v>
      </c>
      <c r="C1074">
        <v>34.869999999999997</v>
      </c>
      <c r="D1074">
        <v>5.51</v>
      </c>
      <c r="E1074" t="s">
        <v>2381</v>
      </c>
      <c r="F1074" t="s">
        <v>2380</v>
      </c>
      <c r="G1074" t="s">
        <v>2380</v>
      </c>
      <c r="H1074" s="341">
        <v>0</v>
      </c>
      <c r="I1074" t="s">
        <v>2380</v>
      </c>
      <c r="J1074" t="s">
        <v>6087</v>
      </c>
      <c r="K1074" t="s">
        <v>6075</v>
      </c>
      <c r="L1074" s="340" t="s">
        <v>7983</v>
      </c>
      <c r="M1074" s="339">
        <v>2102.2600000000002</v>
      </c>
      <c r="N1074" t="s">
        <v>12</v>
      </c>
      <c r="O1074" t="s">
        <v>11</v>
      </c>
      <c r="P1074" t="s">
        <v>166</v>
      </c>
      <c r="Q1074" s="338">
        <v>21</v>
      </c>
    </row>
    <row r="1075" spans="1:17" ht="15.75" x14ac:dyDescent="0.25">
      <c r="A1075" s="342" t="s">
        <v>1098</v>
      </c>
      <c r="B1075" t="s">
        <v>7995</v>
      </c>
      <c r="C1075">
        <v>34.6</v>
      </c>
      <c r="D1075">
        <v>4.5</v>
      </c>
      <c r="E1075" t="s">
        <v>2381</v>
      </c>
      <c r="F1075" t="s">
        <v>2380</v>
      </c>
      <c r="G1075" t="s">
        <v>2380</v>
      </c>
      <c r="H1075" s="341">
        <v>0</v>
      </c>
      <c r="I1075" t="s">
        <v>2380</v>
      </c>
      <c r="J1075" t="s">
        <v>6087</v>
      </c>
      <c r="K1075" t="s">
        <v>6075</v>
      </c>
      <c r="L1075" s="340" t="s">
        <v>7994</v>
      </c>
      <c r="M1075" s="339">
        <v>2094.1</v>
      </c>
      <c r="N1075" t="s">
        <v>12</v>
      </c>
      <c r="O1075" t="s">
        <v>11</v>
      </c>
      <c r="P1075" t="s">
        <v>200</v>
      </c>
      <c r="Q1075" s="338">
        <v>18</v>
      </c>
    </row>
    <row r="1076" spans="1:17" ht="15.75" x14ac:dyDescent="0.25">
      <c r="A1076" s="342" t="s">
        <v>1096</v>
      </c>
      <c r="B1076" t="s">
        <v>6509</v>
      </c>
      <c r="C1076">
        <v>35.86</v>
      </c>
      <c r="D1076">
        <v>4.33</v>
      </c>
      <c r="E1076" t="s">
        <v>2380</v>
      </c>
      <c r="F1076" t="s">
        <v>2380</v>
      </c>
      <c r="G1076" t="s">
        <v>2380</v>
      </c>
      <c r="H1076" s="341">
        <v>1</v>
      </c>
      <c r="I1076" t="s">
        <v>2380</v>
      </c>
      <c r="J1076" t="s">
        <v>6087</v>
      </c>
      <c r="K1076" t="s">
        <v>6075</v>
      </c>
      <c r="L1076" s="340" t="s">
        <v>7992</v>
      </c>
      <c r="M1076" s="339">
        <v>35547.72</v>
      </c>
      <c r="N1076" t="s">
        <v>16</v>
      </c>
      <c r="O1076" t="s">
        <v>16</v>
      </c>
      <c r="P1076" t="s">
        <v>42</v>
      </c>
      <c r="Q1076" s="338">
        <v>49</v>
      </c>
    </row>
    <row r="1077" spans="1:17" ht="15.75" x14ac:dyDescent="0.25">
      <c r="A1077" s="342" t="s">
        <v>1095</v>
      </c>
      <c r="B1077" t="s">
        <v>7991</v>
      </c>
      <c r="C1077">
        <v>40.47</v>
      </c>
      <c r="D1077">
        <v>11.15</v>
      </c>
      <c r="E1077" t="s">
        <v>2380</v>
      </c>
      <c r="F1077" t="s">
        <v>2380</v>
      </c>
      <c r="G1077" t="s">
        <v>2380</v>
      </c>
      <c r="H1077" s="341">
        <v>0</v>
      </c>
      <c r="I1077" t="s">
        <v>2380</v>
      </c>
      <c r="J1077" t="s">
        <v>6087</v>
      </c>
      <c r="K1077" t="s">
        <v>6079</v>
      </c>
      <c r="L1077" s="340" t="s">
        <v>7990</v>
      </c>
      <c r="M1077" s="339">
        <v>2045.69</v>
      </c>
      <c r="N1077" t="s">
        <v>12</v>
      </c>
      <c r="O1077" t="s">
        <v>12</v>
      </c>
      <c r="P1077" t="s">
        <v>23</v>
      </c>
      <c r="Q1077" s="338">
        <v>22</v>
      </c>
    </row>
    <row r="1078" spans="1:17" ht="15.75" x14ac:dyDescent="0.25">
      <c r="A1078" s="342" t="s">
        <v>1094</v>
      </c>
      <c r="B1078" t="s">
        <v>7989</v>
      </c>
      <c r="C1078">
        <v>32.01</v>
      </c>
      <c r="D1078">
        <v>6.45</v>
      </c>
      <c r="E1078" t="s">
        <v>2380</v>
      </c>
      <c r="F1078" t="s">
        <v>2380</v>
      </c>
      <c r="G1078" t="s">
        <v>2380</v>
      </c>
      <c r="H1078" s="341">
        <v>1</v>
      </c>
      <c r="I1078" t="s">
        <v>2380</v>
      </c>
      <c r="J1078" t="s">
        <v>6087</v>
      </c>
      <c r="K1078" t="s">
        <v>6079</v>
      </c>
      <c r="L1078" s="340" t="s">
        <v>7988</v>
      </c>
      <c r="M1078" s="339">
        <v>2026.97</v>
      </c>
      <c r="N1078" t="s">
        <v>12</v>
      </c>
      <c r="O1078" t="s">
        <v>11</v>
      </c>
      <c r="P1078" t="s">
        <v>13</v>
      </c>
      <c r="Q1078" s="338">
        <v>21</v>
      </c>
    </row>
    <row r="1079" spans="1:17" ht="15.75" x14ac:dyDescent="0.25">
      <c r="A1079" s="342" t="s">
        <v>1093</v>
      </c>
      <c r="B1079" t="s">
        <v>7987</v>
      </c>
      <c r="C1079">
        <v>33</v>
      </c>
      <c r="D1079">
        <v>9.27</v>
      </c>
      <c r="E1079" t="s">
        <v>2380</v>
      </c>
      <c r="F1079" t="s">
        <v>2380</v>
      </c>
      <c r="G1079" t="s">
        <v>2380</v>
      </c>
      <c r="H1079" s="341">
        <v>0</v>
      </c>
      <c r="I1079" t="s">
        <v>2380</v>
      </c>
      <c r="J1079" t="s">
        <v>6087</v>
      </c>
      <c r="K1079" t="s">
        <v>6079</v>
      </c>
      <c r="L1079" s="340" t="s">
        <v>7986</v>
      </c>
      <c r="M1079" s="339">
        <v>2020.55</v>
      </c>
      <c r="N1079" t="s">
        <v>12</v>
      </c>
      <c r="O1079" t="s">
        <v>11</v>
      </c>
      <c r="P1079" t="s">
        <v>13</v>
      </c>
      <c r="Q1079" s="338">
        <v>21</v>
      </c>
    </row>
    <row r="1080" spans="1:17" ht="15.75" x14ac:dyDescent="0.25">
      <c r="A1080" s="342" t="s">
        <v>1091</v>
      </c>
      <c r="B1080" t="s">
        <v>7984</v>
      </c>
      <c r="C1080">
        <v>49.8</v>
      </c>
      <c r="D1080">
        <v>4.24</v>
      </c>
      <c r="E1080" t="s">
        <v>2380</v>
      </c>
      <c r="F1080" t="s">
        <v>2380</v>
      </c>
      <c r="G1080" t="s">
        <v>2380</v>
      </c>
      <c r="H1080" s="341">
        <v>1</v>
      </c>
      <c r="I1080" t="s">
        <v>2381</v>
      </c>
      <c r="J1080" t="s">
        <v>6087</v>
      </c>
      <c r="K1080" t="s">
        <v>6075</v>
      </c>
      <c r="L1080" s="340" t="s">
        <v>7983</v>
      </c>
      <c r="M1080" s="339">
        <v>2007.95</v>
      </c>
      <c r="N1080" t="s">
        <v>12</v>
      </c>
      <c r="O1080" t="s">
        <v>11</v>
      </c>
      <c r="P1080" t="s">
        <v>42</v>
      </c>
      <c r="Q1080" s="338">
        <v>21</v>
      </c>
    </row>
    <row r="1081" spans="1:17" ht="15.75" x14ac:dyDescent="0.25">
      <c r="A1081" s="342" t="s">
        <v>1086</v>
      </c>
      <c r="B1081" t="s">
        <v>7976</v>
      </c>
      <c r="C1081">
        <v>36.86</v>
      </c>
      <c r="D1081">
        <v>4.97</v>
      </c>
      <c r="E1081" t="s">
        <v>2381</v>
      </c>
      <c r="F1081" t="s">
        <v>2380</v>
      </c>
      <c r="G1081" t="s">
        <v>2380</v>
      </c>
      <c r="H1081" s="341">
        <v>0</v>
      </c>
      <c r="I1081" t="s">
        <v>2380</v>
      </c>
      <c r="J1081" t="s">
        <v>6087</v>
      </c>
      <c r="K1081" t="s">
        <v>6075</v>
      </c>
      <c r="L1081" s="340" t="s">
        <v>7975</v>
      </c>
      <c r="M1081" s="339">
        <v>1977.82</v>
      </c>
      <c r="N1081" t="s">
        <v>12</v>
      </c>
      <c r="O1081" t="s">
        <v>16</v>
      </c>
      <c r="P1081" t="s">
        <v>42</v>
      </c>
      <c r="Q1081" s="338">
        <v>24</v>
      </c>
    </row>
    <row r="1082" spans="1:17" ht="15.75" x14ac:dyDescent="0.25">
      <c r="A1082" s="342" t="s">
        <v>1085</v>
      </c>
      <c r="B1082" t="s">
        <v>7974</v>
      </c>
      <c r="C1082">
        <v>31.254999999999999</v>
      </c>
      <c r="D1082">
        <v>5.49</v>
      </c>
      <c r="E1082" t="s">
        <v>2381</v>
      </c>
      <c r="F1082" t="s">
        <v>2380</v>
      </c>
      <c r="G1082" t="s">
        <v>2380</v>
      </c>
      <c r="H1082" s="341">
        <v>0</v>
      </c>
      <c r="I1082" t="s">
        <v>2380</v>
      </c>
      <c r="J1082" t="s">
        <v>6087</v>
      </c>
      <c r="K1082" t="s">
        <v>6075</v>
      </c>
      <c r="L1082" s="340" t="s">
        <v>7649</v>
      </c>
      <c r="M1082" s="339">
        <v>35547.47</v>
      </c>
      <c r="N1082" t="s">
        <v>11</v>
      </c>
      <c r="O1082" t="s">
        <v>12</v>
      </c>
      <c r="P1082" t="s">
        <v>42</v>
      </c>
      <c r="Q1082" s="338">
        <v>30</v>
      </c>
    </row>
    <row r="1083" spans="1:17" ht="15.75" x14ac:dyDescent="0.25">
      <c r="A1083" s="342" t="s">
        <v>1082</v>
      </c>
      <c r="B1083" t="s">
        <v>7971</v>
      </c>
      <c r="C1083">
        <v>33.299999999999997</v>
      </c>
      <c r="D1083">
        <v>9.49</v>
      </c>
      <c r="E1083" t="s">
        <v>2380</v>
      </c>
      <c r="F1083" t="s">
        <v>2380</v>
      </c>
      <c r="G1083" t="s">
        <v>2380</v>
      </c>
      <c r="H1083" s="341">
        <v>0</v>
      </c>
      <c r="I1083" t="s">
        <v>2380</v>
      </c>
      <c r="J1083" t="s">
        <v>6087</v>
      </c>
      <c r="K1083" t="s">
        <v>6079</v>
      </c>
      <c r="L1083" s="340" t="s">
        <v>7970</v>
      </c>
      <c r="M1083" s="339">
        <v>1967.02</v>
      </c>
      <c r="N1083" t="s">
        <v>12</v>
      </c>
      <c r="O1083" t="s">
        <v>11</v>
      </c>
      <c r="P1083" t="s">
        <v>168</v>
      </c>
      <c r="Q1083" s="338">
        <v>20</v>
      </c>
    </row>
    <row r="1084" spans="1:17" ht="15.75" x14ac:dyDescent="0.25">
      <c r="A1084" s="342" t="s">
        <v>1081</v>
      </c>
      <c r="B1084" t="s">
        <v>7969</v>
      </c>
      <c r="C1084">
        <v>33</v>
      </c>
      <c r="D1084">
        <v>10.16</v>
      </c>
      <c r="E1084" t="s">
        <v>2380</v>
      </c>
      <c r="F1084" t="s">
        <v>2380</v>
      </c>
      <c r="G1084" t="s">
        <v>2380</v>
      </c>
      <c r="H1084" s="341">
        <v>0</v>
      </c>
      <c r="I1084" t="s">
        <v>2380</v>
      </c>
      <c r="J1084" t="s">
        <v>6087</v>
      </c>
      <c r="K1084" t="s">
        <v>6079</v>
      </c>
      <c r="L1084" s="340" t="s">
        <v>7968</v>
      </c>
      <c r="M1084" s="339">
        <v>1964.78</v>
      </c>
      <c r="N1084" t="s">
        <v>12</v>
      </c>
      <c r="O1084" t="s">
        <v>16</v>
      </c>
      <c r="P1084" t="s">
        <v>42</v>
      </c>
      <c r="Q1084" s="338">
        <v>20</v>
      </c>
    </row>
    <row r="1085" spans="1:17" ht="15.75" x14ac:dyDescent="0.25">
      <c r="A1085" s="342" t="s">
        <v>1080</v>
      </c>
      <c r="B1085" t="s">
        <v>6201</v>
      </c>
      <c r="C1085">
        <v>35.71</v>
      </c>
      <c r="D1085">
        <v>6.84</v>
      </c>
      <c r="E1085" t="s">
        <v>2380</v>
      </c>
      <c r="F1085" t="s">
        <v>2380</v>
      </c>
      <c r="G1085" t="s">
        <v>2380</v>
      </c>
      <c r="H1085" s="341">
        <v>2</v>
      </c>
      <c r="I1085" t="s">
        <v>2381</v>
      </c>
      <c r="J1085" t="s">
        <v>6087</v>
      </c>
      <c r="K1085" t="s">
        <v>6079</v>
      </c>
      <c r="L1085" s="340" t="s">
        <v>7967</v>
      </c>
      <c r="M1085" s="339">
        <v>1917.32</v>
      </c>
      <c r="N1085" t="s">
        <v>12</v>
      </c>
      <c r="O1085" t="s">
        <v>11</v>
      </c>
      <c r="P1085" t="s">
        <v>23</v>
      </c>
      <c r="Q1085" s="338">
        <v>21</v>
      </c>
    </row>
    <row r="1086" spans="1:17" ht="15.75" x14ac:dyDescent="0.25">
      <c r="A1086" s="342" t="s">
        <v>1079</v>
      </c>
      <c r="B1086" t="s">
        <v>6171</v>
      </c>
      <c r="C1086">
        <v>31.46</v>
      </c>
      <c r="D1086">
        <v>11.19</v>
      </c>
      <c r="E1086" t="s">
        <v>2380</v>
      </c>
      <c r="F1086" t="s">
        <v>2380</v>
      </c>
      <c r="G1086" t="s">
        <v>2380</v>
      </c>
      <c r="H1086" s="341">
        <v>0</v>
      </c>
      <c r="I1086" t="s">
        <v>2380</v>
      </c>
      <c r="J1086" t="s">
        <v>6087</v>
      </c>
      <c r="K1086" t="s">
        <v>6079</v>
      </c>
      <c r="L1086" s="340" t="s">
        <v>7966</v>
      </c>
      <c r="M1086" s="339">
        <v>1909.53</v>
      </c>
      <c r="N1086" t="s">
        <v>12</v>
      </c>
      <c r="O1086" t="s">
        <v>12</v>
      </c>
      <c r="P1086" t="s">
        <v>23</v>
      </c>
      <c r="Q1086" s="338">
        <v>21</v>
      </c>
    </row>
    <row r="1087" spans="1:17" ht="15.75" x14ac:dyDescent="0.25">
      <c r="A1087" s="342" t="s">
        <v>1073</v>
      </c>
      <c r="B1087" t="s">
        <v>7956</v>
      </c>
      <c r="C1087">
        <v>41.91</v>
      </c>
      <c r="D1087">
        <v>6.19</v>
      </c>
      <c r="E1087" t="s">
        <v>2380</v>
      </c>
      <c r="F1087" t="s">
        <v>2380</v>
      </c>
      <c r="G1087" t="s">
        <v>2380</v>
      </c>
      <c r="H1087" s="341">
        <v>0</v>
      </c>
      <c r="I1087" t="s">
        <v>2380</v>
      </c>
      <c r="J1087" t="s">
        <v>6087</v>
      </c>
      <c r="K1087" t="s">
        <v>6077</v>
      </c>
      <c r="L1087" s="340" t="s">
        <v>7955</v>
      </c>
      <c r="M1087" s="339">
        <v>1877.93</v>
      </c>
      <c r="N1087" t="s">
        <v>12</v>
      </c>
      <c r="O1087" t="s">
        <v>16</v>
      </c>
      <c r="P1087" t="s">
        <v>13</v>
      </c>
      <c r="Q1087" s="338">
        <v>20</v>
      </c>
    </row>
    <row r="1088" spans="1:17" ht="15.75" x14ac:dyDescent="0.25">
      <c r="A1088" s="342" t="s">
        <v>1070</v>
      </c>
      <c r="B1088" t="s">
        <v>7951</v>
      </c>
      <c r="C1088">
        <v>34.4</v>
      </c>
      <c r="D1088">
        <v>4.04</v>
      </c>
      <c r="E1088" t="s">
        <v>2380</v>
      </c>
      <c r="F1088" t="s">
        <v>2380</v>
      </c>
      <c r="G1088" t="s">
        <v>2380</v>
      </c>
      <c r="H1088" s="341">
        <v>0</v>
      </c>
      <c r="I1088" t="s">
        <v>2380</v>
      </c>
      <c r="J1088" t="s">
        <v>6087</v>
      </c>
      <c r="K1088" t="s">
        <v>6075</v>
      </c>
      <c r="L1088" s="340" t="s">
        <v>7950</v>
      </c>
      <c r="M1088" s="339">
        <v>1863.45</v>
      </c>
      <c r="N1088" t="s">
        <v>12</v>
      </c>
      <c r="O1088" t="s">
        <v>16</v>
      </c>
      <c r="P1088" t="s">
        <v>200</v>
      </c>
      <c r="Q1088" s="338">
        <v>18</v>
      </c>
    </row>
    <row r="1089" spans="1:17" ht="15.75" x14ac:dyDescent="0.25">
      <c r="A1089" s="342" t="s">
        <v>1069</v>
      </c>
      <c r="B1089" t="s">
        <v>7949</v>
      </c>
      <c r="C1089">
        <v>30.8</v>
      </c>
      <c r="D1089">
        <v>5.23</v>
      </c>
      <c r="E1089" t="s">
        <v>2381</v>
      </c>
      <c r="F1089" t="s">
        <v>2380</v>
      </c>
      <c r="G1089" t="s">
        <v>2380</v>
      </c>
      <c r="H1089" s="341">
        <v>1</v>
      </c>
      <c r="I1089" t="s">
        <v>2381</v>
      </c>
      <c r="J1089" t="s">
        <v>6087</v>
      </c>
      <c r="K1089" t="s">
        <v>6075</v>
      </c>
      <c r="L1089" s="340" t="s">
        <v>7948</v>
      </c>
      <c r="M1089" s="339">
        <v>1850.55</v>
      </c>
      <c r="N1089" t="s">
        <v>12</v>
      </c>
      <c r="O1089" t="s">
        <v>11</v>
      </c>
      <c r="P1089" t="s">
        <v>23</v>
      </c>
      <c r="Q1089" s="338">
        <v>28</v>
      </c>
    </row>
    <row r="1090" spans="1:17" ht="15.75" x14ac:dyDescent="0.25">
      <c r="A1090" s="342" t="s">
        <v>1068</v>
      </c>
      <c r="B1090" t="s">
        <v>7947</v>
      </c>
      <c r="C1090">
        <v>32.56</v>
      </c>
      <c r="D1090">
        <v>5.36</v>
      </c>
      <c r="E1090" t="s">
        <v>2380</v>
      </c>
      <c r="F1090" t="s">
        <v>2380</v>
      </c>
      <c r="G1090" t="s">
        <v>2380</v>
      </c>
      <c r="H1090" s="341">
        <v>0</v>
      </c>
      <c r="I1090" t="s">
        <v>2380</v>
      </c>
      <c r="J1090" t="s">
        <v>6087</v>
      </c>
      <c r="K1090" t="s">
        <v>6075</v>
      </c>
      <c r="L1090" s="340" t="s">
        <v>7946</v>
      </c>
      <c r="M1090" s="339">
        <v>1842.52</v>
      </c>
      <c r="N1090" t="s">
        <v>12</v>
      </c>
      <c r="O1090" t="s">
        <v>11</v>
      </c>
      <c r="P1090" t="s">
        <v>42</v>
      </c>
      <c r="Q1090" s="338">
        <v>19</v>
      </c>
    </row>
    <row r="1091" spans="1:17" ht="15.75" x14ac:dyDescent="0.25">
      <c r="A1091" s="342" t="s">
        <v>1064</v>
      </c>
      <c r="B1091" t="s">
        <v>7940</v>
      </c>
      <c r="C1091">
        <v>40.5</v>
      </c>
      <c r="D1091">
        <v>5.4</v>
      </c>
      <c r="E1091" t="s">
        <v>2380</v>
      </c>
      <c r="F1091" t="s">
        <v>2380</v>
      </c>
      <c r="G1091" t="s">
        <v>2382</v>
      </c>
      <c r="H1091" s="341">
        <v>1</v>
      </c>
      <c r="I1091" t="s">
        <v>2380</v>
      </c>
      <c r="J1091" t="s">
        <v>6087</v>
      </c>
      <c r="K1091" t="s">
        <v>6075</v>
      </c>
      <c r="L1091" s="340" t="s">
        <v>7939</v>
      </c>
      <c r="M1091" s="339">
        <v>1826.84</v>
      </c>
      <c r="N1091" t="s">
        <v>12</v>
      </c>
      <c r="O1091" t="s">
        <v>11</v>
      </c>
      <c r="P1091" t="s">
        <v>42</v>
      </c>
      <c r="Q1091" s="338">
        <v>23</v>
      </c>
    </row>
    <row r="1092" spans="1:17" ht="15.75" x14ac:dyDescent="0.25">
      <c r="A1092" s="342" t="s">
        <v>1062</v>
      </c>
      <c r="B1092" t="s">
        <v>7936</v>
      </c>
      <c r="C1092">
        <v>32.9</v>
      </c>
      <c r="D1092">
        <v>4.78</v>
      </c>
      <c r="E1092" t="s">
        <v>2380</v>
      </c>
      <c r="F1092" t="s">
        <v>2380</v>
      </c>
      <c r="G1092" t="s">
        <v>2382</v>
      </c>
      <c r="H1092" s="341">
        <v>1</v>
      </c>
      <c r="I1092" t="s">
        <v>2380</v>
      </c>
      <c r="J1092" t="s">
        <v>6087</v>
      </c>
      <c r="K1092" t="s">
        <v>6075</v>
      </c>
      <c r="L1092" s="340" t="s">
        <v>7935</v>
      </c>
      <c r="M1092" s="339">
        <v>1824.29</v>
      </c>
      <c r="N1092" t="s">
        <v>12</v>
      </c>
      <c r="O1092" t="s">
        <v>12</v>
      </c>
      <c r="P1092" t="s">
        <v>13</v>
      </c>
      <c r="Q1092" s="338">
        <v>23</v>
      </c>
    </row>
    <row r="1093" spans="1:17" ht="15.75" x14ac:dyDescent="0.25">
      <c r="A1093" s="342" t="s">
        <v>1058</v>
      </c>
      <c r="B1093" t="s">
        <v>7929</v>
      </c>
      <c r="C1093">
        <v>33.69</v>
      </c>
      <c r="D1093">
        <v>9.68</v>
      </c>
      <c r="E1093" t="s">
        <v>2380</v>
      </c>
      <c r="F1093" t="s">
        <v>2380</v>
      </c>
      <c r="G1093" t="s">
        <v>2380</v>
      </c>
      <c r="H1093" s="341">
        <v>0</v>
      </c>
      <c r="I1093" t="s">
        <v>2381</v>
      </c>
      <c r="J1093" t="s">
        <v>6087</v>
      </c>
      <c r="K1093" t="s">
        <v>6079</v>
      </c>
      <c r="L1093" s="340" t="s">
        <v>7928</v>
      </c>
      <c r="M1093" s="339">
        <v>1759.34</v>
      </c>
      <c r="N1093" t="s">
        <v>12</v>
      </c>
      <c r="O1093" t="s">
        <v>16</v>
      </c>
      <c r="P1093" t="s">
        <v>42</v>
      </c>
      <c r="Q1093" s="338">
        <v>19</v>
      </c>
    </row>
    <row r="1094" spans="1:17" ht="15.75" x14ac:dyDescent="0.25">
      <c r="A1094" s="342" t="s">
        <v>1054</v>
      </c>
      <c r="B1094" t="s">
        <v>7923</v>
      </c>
      <c r="C1094">
        <v>35.200000000000003</v>
      </c>
      <c r="D1094">
        <v>5.97</v>
      </c>
      <c r="E1094" t="s">
        <v>2380</v>
      </c>
      <c r="F1094" t="s">
        <v>2381</v>
      </c>
      <c r="G1094" t="s">
        <v>2380</v>
      </c>
      <c r="H1094" s="341">
        <v>1</v>
      </c>
      <c r="I1094" t="s">
        <v>2380</v>
      </c>
      <c r="J1094" t="s">
        <v>6087</v>
      </c>
      <c r="K1094" t="s">
        <v>6077</v>
      </c>
      <c r="L1094" s="340" t="s">
        <v>7252</v>
      </c>
      <c r="M1094" s="339">
        <v>1743.21</v>
      </c>
      <c r="N1094" t="s">
        <v>12</v>
      </c>
      <c r="O1094" t="s">
        <v>16</v>
      </c>
      <c r="P1094" t="s">
        <v>42</v>
      </c>
      <c r="Q1094" s="338">
        <v>19</v>
      </c>
    </row>
    <row r="1095" spans="1:17" ht="15.75" x14ac:dyDescent="0.25">
      <c r="A1095" s="342" t="s">
        <v>1053</v>
      </c>
      <c r="B1095" t="s">
        <v>7035</v>
      </c>
      <c r="C1095">
        <v>33.770000000000003</v>
      </c>
      <c r="D1095">
        <v>4.0199999999999996</v>
      </c>
      <c r="E1095" t="s">
        <v>2380</v>
      </c>
      <c r="F1095" t="s">
        <v>2381</v>
      </c>
      <c r="G1095" t="s">
        <v>2380</v>
      </c>
      <c r="H1095" s="341">
        <v>1</v>
      </c>
      <c r="I1095" t="s">
        <v>2380</v>
      </c>
      <c r="J1095" t="s">
        <v>6087</v>
      </c>
      <c r="K1095" t="s">
        <v>6075</v>
      </c>
      <c r="L1095" s="340" t="s">
        <v>7922</v>
      </c>
      <c r="M1095" s="339">
        <v>1737.38</v>
      </c>
      <c r="N1095" t="s">
        <v>12</v>
      </c>
      <c r="O1095" t="s">
        <v>11</v>
      </c>
      <c r="P1095" t="s">
        <v>42</v>
      </c>
      <c r="Q1095" s="338">
        <v>19</v>
      </c>
    </row>
    <row r="1096" spans="1:17" ht="15.75" x14ac:dyDescent="0.25">
      <c r="A1096" s="342" t="s">
        <v>1052</v>
      </c>
      <c r="B1096" t="s">
        <v>7921</v>
      </c>
      <c r="C1096">
        <v>30.03</v>
      </c>
      <c r="D1096">
        <v>4.04</v>
      </c>
      <c r="E1096" t="s">
        <v>2380</v>
      </c>
      <c r="F1096" t="s">
        <v>2381</v>
      </c>
      <c r="G1096" t="s">
        <v>2380</v>
      </c>
      <c r="H1096" s="341">
        <v>1</v>
      </c>
      <c r="I1096" t="s">
        <v>2380</v>
      </c>
      <c r="J1096" t="s">
        <v>6087</v>
      </c>
      <c r="K1096" t="s">
        <v>6075</v>
      </c>
      <c r="L1096" s="340" t="s">
        <v>7920</v>
      </c>
      <c r="M1096" s="339">
        <v>35345.730000000003</v>
      </c>
      <c r="N1096" t="s">
        <v>11</v>
      </c>
      <c r="O1096" t="s">
        <v>12</v>
      </c>
      <c r="P1096" t="s">
        <v>42</v>
      </c>
      <c r="Q1096" s="338">
        <v>51</v>
      </c>
    </row>
    <row r="1097" spans="1:17" ht="15.75" x14ac:dyDescent="0.25">
      <c r="A1097" s="342" t="s">
        <v>1047</v>
      </c>
      <c r="B1097" t="s">
        <v>7913</v>
      </c>
      <c r="C1097">
        <v>42.27</v>
      </c>
      <c r="D1097">
        <v>6.05</v>
      </c>
      <c r="E1097" t="s">
        <v>2381</v>
      </c>
      <c r="F1097" t="s">
        <v>2380</v>
      </c>
      <c r="G1097" t="s">
        <v>2380</v>
      </c>
      <c r="H1097" s="341">
        <v>1</v>
      </c>
      <c r="I1097" t="s">
        <v>2381</v>
      </c>
      <c r="J1097" t="s">
        <v>6087</v>
      </c>
      <c r="K1097" t="s">
        <v>6077</v>
      </c>
      <c r="L1097" s="340" t="s">
        <v>7912</v>
      </c>
      <c r="M1097" s="339">
        <v>1725.55</v>
      </c>
      <c r="N1097" t="s">
        <v>12</v>
      </c>
      <c r="O1097" t="s">
        <v>11</v>
      </c>
      <c r="P1097" t="s">
        <v>13</v>
      </c>
      <c r="Q1097" s="338">
        <v>18</v>
      </c>
    </row>
    <row r="1098" spans="1:17" ht="15.75" x14ac:dyDescent="0.25">
      <c r="A1098" s="342" t="s">
        <v>1040</v>
      </c>
      <c r="B1098" t="s">
        <v>7904</v>
      </c>
      <c r="C1098">
        <v>39.5</v>
      </c>
      <c r="D1098">
        <v>5.05</v>
      </c>
      <c r="E1098" t="s">
        <v>2380</v>
      </c>
      <c r="F1098" t="s">
        <v>2381</v>
      </c>
      <c r="G1098" t="s">
        <v>2380</v>
      </c>
      <c r="H1098" s="341">
        <v>1</v>
      </c>
      <c r="I1098" t="s">
        <v>2380</v>
      </c>
      <c r="J1098" t="s">
        <v>6087</v>
      </c>
      <c r="K1098" t="s">
        <v>6075</v>
      </c>
      <c r="L1098" s="340" t="s">
        <v>7903</v>
      </c>
      <c r="M1098" s="339">
        <v>1708</v>
      </c>
      <c r="N1098" t="s">
        <v>12</v>
      </c>
      <c r="O1098" t="s">
        <v>11</v>
      </c>
      <c r="P1098" t="s">
        <v>168</v>
      </c>
      <c r="Q1098" s="338">
        <v>18</v>
      </c>
    </row>
    <row r="1099" spans="1:17" ht="15.75" x14ac:dyDescent="0.25">
      <c r="A1099" s="342" t="s">
        <v>1039</v>
      </c>
      <c r="B1099" t="s">
        <v>7902</v>
      </c>
      <c r="C1099">
        <v>33.770000000000003</v>
      </c>
      <c r="D1099">
        <v>6</v>
      </c>
      <c r="E1099" t="s">
        <v>2380</v>
      </c>
      <c r="F1099" t="s">
        <v>2381</v>
      </c>
      <c r="G1099" t="s">
        <v>2380</v>
      </c>
      <c r="H1099" s="341">
        <v>1</v>
      </c>
      <c r="I1099" t="s">
        <v>2380</v>
      </c>
      <c r="J1099" t="s">
        <v>6087</v>
      </c>
      <c r="K1099" t="s">
        <v>6077</v>
      </c>
      <c r="L1099" s="340" t="s">
        <v>7901</v>
      </c>
      <c r="M1099" s="339">
        <v>1705.62</v>
      </c>
      <c r="N1099" t="s">
        <v>11</v>
      </c>
      <c r="O1099" t="s">
        <v>11</v>
      </c>
      <c r="P1099" t="s">
        <v>164</v>
      </c>
      <c r="Q1099" s="338">
        <v>18</v>
      </c>
    </row>
    <row r="1100" spans="1:17" ht="15.75" x14ac:dyDescent="0.25">
      <c r="A1100" s="342" t="s">
        <v>1037</v>
      </c>
      <c r="B1100" t="s">
        <v>7898</v>
      </c>
      <c r="C1100">
        <v>35.53</v>
      </c>
      <c r="D1100">
        <v>4.3600000000000003</v>
      </c>
      <c r="E1100" t="s">
        <v>2380</v>
      </c>
      <c r="F1100" t="s">
        <v>2380</v>
      </c>
      <c r="G1100" t="s">
        <v>2382</v>
      </c>
      <c r="H1100" s="341">
        <v>1</v>
      </c>
      <c r="I1100" t="s">
        <v>2380</v>
      </c>
      <c r="J1100" t="s">
        <v>6087</v>
      </c>
      <c r="K1100" t="s">
        <v>6075</v>
      </c>
      <c r="L1100" s="340" t="s">
        <v>7897</v>
      </c>
      <c r="M1100" s="339">
        <v>1704.57</v>
      </c>
      <c r="N1100" t="s">
        <v>11</v>
      </c>
      <c r="O1100" t="s">
        <v>16</v>
      </c>
      <c r="P1100" t="s">
        <v>168</v>
      </c>
      <c r="Q1100" s="338">
        <v>18</v>
      </c>
    </row>
    <row r="1101" spans="1:17" ht="15.75" x14ac:dyDescent="0.25">
      <c r="A1101" s="342" t="s">
        <v>1036</v>
      </c>
      <c r="B1101" t="s">
        <v>6933</v>
      </c>
      <c r="C1101">
        <v>32.200000000000003</v>
      </c>
      <c r="D1101">
        <v>6.22</v>
      </c>
      <c r="E1101" t="s">
        <v>2381</v>
      </c>
      <c r="F1101" t="s">
        <v>2380</v>
      </c>
      <c r="G1101" t="s">
        <v>2380</v>
      </c>
      <c r="H1101" s="341">
        <v>2</v>
      </c>
      <c r="I1101" t="s">
        <v>2381</v>
      </c>
      <c r="J1101" t="s">
        <v>6087</v>
      </c>
      <c r="K1101" t="s">
        <v>6077</v>
      </c>
      <c r="L1101" s="340" t="s">
        <v>7896</v>
      </c>
      <c r="M1101" s="339">
        <v>1702.46</v>
      </c>
      <c r="N1101" t="s">
        <v>11</v>
      </c>
      <c r="O1101" t="s">
        <v>12</v>
      </c>
      <c r="P1101" t="s">
        <v>166</v>
      </c>
      <c r="Q1101" s="338">
        <v>18</v>
      </c>
    </row>
    <row r="1102" spans="1:17" ht="15.75" x14ac:dyDescent="0.25">
      <c r="A1102" s="342" t="s">
        <v>1035</v>
      </c>
      <c r="B1102" t="s">
        <v>7895</v>
      </c>
      <c r="C1102">
        <v>53.25</v>
      </c>
      <c r="D1102">
        <v>6.11</v>
      </c>
      <c r="E1102" t="s">
        <v>2381</v>
      </c>
      <c r="F1102" t="s">
        <v>2380</v>
      </c>
      <c r="G1102" t="s">
        <v>2382</v>
      </c>
      <c r="H1102" s="341">
        <v>1</v>
      </c>
      <c r="I1102" t="s">
        <v>2381</v>
      </c>
      <c r="J1102" t="s">
        <v>6087</v>
      </c>
      <c r="K1102" t="s">
        <v>6077</v>
      </c>
      <c r="L1102" s="340" t="s">
        <v>7894</v>
      </c>
      <c r="M1102" s="339">
        <v>1694.8</v>
      </c>
      <c r="N1102" t="s">
        <v>11</v>
      </c>
      <c r="O1102" t="s">
        <v>11</v>
      </c>
      <c r="P1102" t="s">
        <v>164</v>
      </c>
      <c r="Q1102" s="338">
        <v>18</v>
      </c>
    </row>
    <row r="1103" spans="1:17" ht="15.75" x14ac:dyDescent="0.25">
      <c r="A1103" s="342" t="s">
        <v>1034</v>
      </c>
      <c r="B1103" t="s">
        <v>7893</v>
      </c>
      <c r="C1103">
        <v>30.59</v>
      </c>
      <c r="D1103">
        <v>4.41</v>
      </c>
      <c r="E1103" t="s">
        <v>2380</v>
      </c>
      <c r="F1103" t="s">
        <v>2380</v>
      </c>
      <c r="G1103" t="s">
        <v>2382</v>
      </c>
      <c r="H1103" s="341">
        <v>1</v>
      </c>
      <c r="I1103" t="s">
        <v>2380</v>
      </c>
      <c r="J1103" t="s">
        <v>6087</v>
      </c>
      <c r="K1103" t="s">
        <v>6075</v>
      </c>
      <c r="L1103" s="340" t="s">
        <v>7892</v>
      </c>
      <c r="M1103" s="339">
        <v>1682.6</v>
      </c>
      <c r="N1103" t="s">
        <v>11</v>
      </c>
      <c r="O1103" t="s">
        <v>11</v>
      </c>
      <c r="P1103" t="s">
        <v>42</v>
      </c>
      <c r="Q1103" s="338">
        <v>22</v>
      </c>
    </row>
    <row r="1104" spans="1:17" ht="15.75" x14ac:dyDescent="0.25">
      <c r="A1104" s="342" t="s">
        <v>1033</v>
      </c>
      <c r="B1104" t="s">
        <v>7891</v>
      </c>
      <c r="C1104">
        <v>30.59</v>
      </c>
      <c r="D1104">
        <v>4.17</v>
      </c>
      <c r="E1104" t="s">
        <v>2380</v>
      </c>
      <c r="F1104" t="s">
        <v>2380</v>
      </c>
      <c r="G1104" t="s">
        <v>2382</v>
      </c>
      <c r="H1104" s="341">
        <v>1</v>
      </c>
      <c r="I1104" t="s">
        <v>2380</v>
      </c>
      <c r="J1104" t="s">
        <v>6087</v>
      </c>
      <c r="K1104" t="s">
        <v>6075</v>
      </c>
      <c r="L1104" s="340" t="s">
        <v>7890</v>
      </c>
      <c r="M1104" s="339">
        <v>1674.63</v>
      </c>
      <c r="N1104" t="s">
        <v>11</v>
      </c>
      <c r="O1104" t="s">
        <v>11</v>
      </c>
      <c r="P1104" t="s">
        <v>13</v>
      </c>
      <c r="Q1104" s="338">
        <v>22</v>
      </c>
    </row>
    <row r="1105" spans="1:17" ht="15.75" x14ac:dyDescent="0.25">
      <c r="A1105" s="342" t="s">
        <v>1031</v>
      </c>
      <c r="B1105" t="s">
        <v>7887</v>
      </c>
      <c r="C1105">
        <v>40.26</v>
      </c>
      <c r="D1105">
        <v>5.52</v>
      </c>
      <c r="E1105" t="s">
        <v>2380</v>
      </c>
      <c r="F1105" t="s">
        <v>2381</v>
      </c>
      <c r="G1105" t="s">
        <v>2380</v>
      </c>
      <c r="H1105" s="341">
        <v>1</v>
      </c>
      <c r="I1105" t="s">
        <v>2380</v>
      </c>
      <c r="J1105" t="s">
        <v>6087</v>
      </c>
      <c r="K1105" t="s">
        <v>6075</v>
      </c>
      <c r="L1105" s="340" t="s">
        <v>7278</v>
      </c>
      <c r="M1105" s="339">
        <v>1646.43</v>
      </c>
      <c r="N1105" t="s">
        <v>11</v>
      </c>
      <c r="O1105" t="s">
        <v>16</v>
      </c>
      <c r="P1105" t="s">
        <v>23</v>
      </c>
      <c r="Q1105" s="338">
        <v>19</v>
      </c>
    </row>
    <row r="1106" spans="1:17" ht="15.75" x14ac:dyDescent="0.25">
      <c r="A1106" s="342" t="s">
        <v>1030</v>
      </c>
      <c r="B1106" t="s">
        <v>7886</v>
      </c>
      <c r="C1106">
        <v>39.82</v>
      </c>
      <c r="D1106">
        <v>6.01</v>
      </c>
      <c r="E1106" t="s">
        <v>2380</v>
      </c>
      <c r="F1106" t="s">
        <v>2381</v>
      </c>
      <c r="G1106" t="s">
        <v>2380</v>
      </c>
      <c r="H1106" s="341">
        <v>1</v>
      </c>
      <c r="I1106" t="s">
        <v>2380</v>
      </c>
      <c r="J1106" t="s">
        <v>6087</v>
      </c>
      <c r="K1106" t="s">
        <v>6077</v>
      </c>
      <c r="L1106" s="340" t="s">
        <v>7885</v>
      </c>
      <c r="M1106" s="339">
        <v>47305.31</v>
      </c>
      <c r="N1106" t="s">
        <v>11</v>
      </c>
      <c r="O1106" t="s">
        <v>16</v>
      </c>
      <c r="P1106" t="s">
        <v>42</v>
      </c>
      <c r="Q1106" s="338">
        <v>63</v>
      </c>
    </row>
    <row r="1107" spans="1:17" ht="15.75" x14ac:dyDescent="0.25">
      <c r="A1107" s="342" t="s">
        <v>1029</v>
      </c>
      <c r="B1107" t="s">
        <v>7884</v>
      </c>
      <c r="C1107">
        <v>39.159999999999997</v>
      </c>
      <c r="D1107">
        <v>5.81</v>
      </c>
      <c r="E1107" t="s">
        <v>2380</v>
      </c>
      <c r="F1107" t="s">
        <v>2381</v>
      </c>
      <c r="G1107" t="s">
        <v>2380</v>
      </c>
      <c r="H1107" s="341">
        <v>1</v>
      </c>
      <c r="I1107" t="s">
        <v>2380</v>
      </c>
      <c r="J1107" t="s">
        <v>6087</v>
      </c>
      <c r="K1107" t="s">
        <v>6077</v>
      </c>
      <c r="L1107" s="340" t="s">
        <v>7883</v>
      </c>
      <c r="M1107" s="339">
        <v>35302.089999999997</v>
      </c>
      <c r="N1107" t="s">
        <v>16</v>
      </c>
      <c r="O1107" t="s">
        <v>11</v>
      </c>
      <c r="P1107" t="s">
        <v>42</v>
      </c>
      <c r="Q1107" s="338">
        <v>25</v>
      </c>
    </row>
    <row r="1108" spans="1:17" ht="15.75" x14ac:dyDescent="0.25">
      <c r="A1108" s="342" t="s">
        <v>1026</v>
      </c>
      <c r="B1108" t="s">
        <v>6329</v>
      </c>
      <c r="C1108">
        <v>38.28</v>
      </c>
      <c r="D1108">
        <v>5.39</v>
      </c>
      <c r="E1108" t="s">
        <v>2380</v>
      </c>
      <c r="F1108" t="s">
        <v>2381</v>
      </c>
      <c r="G1108" t="s">
        <v>2380</v>
      </c>
      <c r="H1108" s="341">
        <v>1</v>
      </c>
      <c r="I1108" t="s">
        <v>2380</v>
      </c>
      <c r="J1108" t="s">
        <v>6087</v>
      </c>
      <c r="K1108" t="s">
        <v>6075</v>
      </c>
      <c r="L1108" s="340" t="s">
        <v>7278</v>
      </c>
      <c r="M1108" s="339">
        <v>1635.73</v>
      </c>
      <c r="N1108" t="s">
        <v>11</v>
      </c>
      <c r="O1108" t="s">
        <v>12</v>
      </c>
      <c r="P1108" t="s">
        <v>23</v>
      </c>
      <c r="Q1108" s="338">
        <v>19</v>
      </c>
    </row>
    <row r="1109" spans="1:17" ht="15.75" x14ac:dyDescent="0.25">
      <c r="A1109" s="342" t="s">
        <v>1025</v>
      </c>
      <c r="B1109" t="s">
        <v>7879</v>
      </c>
      <c r="C1109">
        <v>38.17</v>
      </c>
      <c r="D1109">
        <v>4.07</v>
      </c>
      <c r="E1109" t="s">
        <v>2380</v>
      </c>
      <c r="F1109" t="s">
        <v>2381</v>
      </c>
      <c r="G1109" t="s">
        <v>2380</v>
      </c>
      <c r="H1109" s="341">
        <v>1</v>
      </c>
      <c r="I1109" t="s">
        <v>2380</v>
      </c>
      <c r="J1109" t="s">
        <v>6087</v>
      </c>
      <c r="K1109" t="s">
        <v>6075</v>
      </c>
      <c r="L1109" s="340" t="s">
        <v>7878</v>
      </c>
      <c r="M1109" s="339">
        <v>1634.57</v>
      </c>
      <c r="N1109" t="s">
        <v>11</v>
      </c>
      <c r="O1109" t="s">
        <v>11</v>
      </c>
      <c r="P1109" t="s">
        <v>13</v>
      </c>
      <c r="Q1109" s="338">
        <v>18</v>
      </c>
    </row>
    <row r="1110" spans="1:17" ht="15.75" x14ac:dyDescent="0.25">
      <c r="A1110" s="342" t="s">
        <v>1023</v>
      </c>
      <c r="B1110" t="s">
        <v>7876</v>
      </c>
      <c r="C1110">
        <v>36.85</v>
      </c>
      <c r="D1110">
        <v>5.49</v>
      </c>
      <c r="E1110" t="s">
        <v>2380</v>
      </c>
      <c r="F1110" t="s">
        <v>2381</v>
      </c>
      <c r="G1110" t="s">
        <v>2380</v>
      </c>
      <c r="H1110" s="341">
        <v>1</v>
      </c>
      <c r="I1110" t="s">
        <v>2380</v>
      </c>
      <c r="J1110" t="s">
        <v>6087</v>
      </c>
      <c r="K1110" t="s">
        <v>6075</v>
      </c>
      <c r="L1110" s="340" t="s">
        <v>7875</v>
      </c>
      <c r="M1110" s="339">
        <v>1633.04</v>
      </c>
      <c r="N1110" t="s">
        <v>11</v>
      </c>
      <c r="O1110" t="s">
        <v>11</v>
      </c>
      <c r="P1110" t="s">
        <v>13</v>
      </c>
      <c r="Q1110" s="338">
        <v>18</v>
      </c>
    </row>
    <row r="1111" spans="1:17" ht="15.75" x14ac:dyDescent="0.25">
      <c r="A1111" s="342" t="s">
        <v>1019</v>
      </c>
      <c r="B1111" t="s">
        <v>6770</v>
      </c>
      <c r="C1111">
        <v>31.35</v>
      </c>
      <c r="D1111">
        <v>4.28</v>
      </c>
      <c r="E1111" t="s">
        <v>2380</v>
      </c>
      <c r="F1111" t="s">
        <v>2381</v>
      </c>
      <c r="G1111" t="s">
        <v>2380</v>
      </c>
      <c r="H1111" s="341">
        <v>1</v>
      </c>
      <c r="I1111" t="s">
        <v>2380</v>
      </c>
      <c r="J1111" t="s">
        <v>6087</v>
      </c>
      <c r="K1111" t="s">
        <v>6075</v>
      </c>
      <c r="L1111" s="340" t="s">
        <v>7353</v>
      </c>
      <c r="M1111" s="339">
        <v>1631.67</v>
      </c>
      <c r="N1111" t="s">
        <v>11</v>
      </c>
      <c r="O1111" t="s">
        <v>12</v>
      </c>
      <c r="P1111" t="s">
        <v>13</v>
      </c>
      <c r="Q1111" s="338">
        <v>18</v>
      </c>
    </row>
    <row r="1112" spans="1:17" ht="15.75" x14ac:dyDescent="0.25">
      <c r="A1112" s="342" t="s">
        <v>1018</v>
      </c>
      <c r="B1112" t="s">
        <v>7869</v>
      </c>
      <c r="C1112">
        <v>31.13</v>
      </c>
      <c r="D1112">
        <v>6.01</v>
      </c>
      <c r="E1112" t="s">
        <v>2380</v>
      </c>
      <c r="F1112" t="s">
        <v>2381</v>
      </c>
      <c r="G1112" t="s">
        <v>2380</v>
      </c>
      <c r="H1112" s="341">
        <v>1</v>
      </c>
      <c r="I1112" t="s">
        <v>2380</v>
      </c>
      <c r="J1112" t="s">
        <v>6087</v>
      </c>
      <c r="K1112" t="s">
        <v>6077</v>
      </c>
      <c r="L1112" s="340" t="s">
        <v>6399</v>
      </c>
      <c r="M1112" s="339">
        <v>35160.129999999997</v>
      </c>
      <c r="N1112" t="s">
        <v>11</v>
      </c>
      <c r="O1112" t="s">
        <v>11</v>
      </c>
      <c r="P1112" t="s">
        <v>42</v>
      </c>
      <c r="Q1112" s="338">
        <v>55</v>
      </c>
    </row>
    <row r="1113" spans="1:17" ht="15.75" x14ac:dyDescent="0.25">
      <c r="A1113" s="342" t="s">
        <v>1011</v>
      </c>
      <c r="B1113" t="s">
        <v>7859</v>
      </c>
      <c r="C1113">
        <v>36.85</v>
      </c>
      <c r="D1113">
        <v>4.3600000000000003</v>
      </c>
      <c r="E1113" t="s">
        <v>2381</v>
      </c>
      <c r="F1113" t="s">
        <v>2380</v>
      </c>
      <c r="G1113" t="s">
        <v>2380</v>
      </c>
      <c r="H1113" s="341">
        <v>0</v>
      </c>
      <c r="I1113" t="s">
        <v>2380</v>
      </c>
      <c r="J1113" t="s">
        <v>6087</v>
      </c>
      <c r="K1113" t="s">
        <v>6075</v>
      </c>
      <c r="L1113" s="340" t="s">
        <v>7858</v>
      </c>
      <c r="M1113" s="339">
        <v>1621.34</v>
      </c>
      <c r="N1113" t="s">
        <v>11</v>
      </c>
      <c r="O1113" t="s">
        <v>11</v>
      </c>
      <c r="P1113" t="s">
        <v>23</v>
      </c>
      <c r="Q1113" s="338">
        <v>19</v>
      </c>
    </row>
    <row r="1114" spans="1:17" ht="15.75" x14ac:dyDescent="0.25">
      <c r="A1114" s="342" t="s">
        <v>1010</v>
      </c>
      <c r="B1114" t="s">
        <v>7857</v>
      </c>
      <c r="C1114">
        <v>35.53</v>
      </c>
      <c r="D1114">
        <v>4.55</v>
      </c>
      <c r="E1114" t="s">
        <v>2381</v>
      </c>
      <c r="F1114" t="s">
        <v>2380</v>
      </c>
      <c r="G1114" t="s">
        <v>2380</v>
      </c>
      <c r="H1114" s="341">
        <v>0</v>
      </c>
      <c r="I1114" t="s">
        <v>2380</v>
      </c>
      <c r="J1114" t="s">
        <v>6087</v>
      </c>
      <c r="K1114" t="s">
        <v>6075</v>
      </c>
      <c r="L1114" s="340" t="s">
        <v>7856</v>
      </c>
      <c r="M1114" s="339">
        <v>1617.16</v>
      </c>
      <c r="N1114" t="s">
        <v>11</v>
      </c>
      <c r="O1114" t="s">
        <v>16</v>
      </c>
      <c r="P1114" t="s">
        <v>13</v>
      </c>
      <c r="Q1114" s="338">
        <v>27</v>
      </c>
    </row>
    <row r="1115" spans="1:17" ht="15.75" x14ac:dyDescent="0.25">
      <c r="A1115" s="342" t="s">
        <v>1009</v>
      </c>
      <c r="B1115" t="s">
        <v>7855</v>
      </c>
      <c r="C1115">
        <v>31.1</v>
      </c>
      <c r="D1115">
        <v>4.37</v>
      </c>
      <c r="E1115" t="s">
        <v>2381</v>
      </c>
      <c r="F1115" t="s">
        <v>2380</v>
      </c>
      <c r="G1115" t="s">
        <v>2380</v>
      </c>
      <c r="H1115" s="341">
        <v>0</v>
      </c>
      <c r="I1115" t="s">
        <v>2380</v>
      </c>
      <c r="J1115" t="s">
        <v>6087</v>
      </c>
      <c r="K1115" t="s">
        <v>6075</v>
      </c>
      <c r="L1115" s="340" t="s">
        <v>7854</v>
      </c>
      <c r="M1115" s="339">
        <v>1615.77</v>
      </c>
      <c r="N1115" t="s">
        <v>11</v>
      </c>
      <c r="O1115" t="s">
        <v>16</v>
      </c>
      <c r="P1115" t="s">
        <v>13</v>
      </c>
      <c r="Q1115" s="338">
        <v>18</v>
      </c>
    </row>
    <row r="1116" spans="1:17" ht="15.75" x14ac:dyDescent="0.25">
      <c r="A1116" s="342" t="s">
        <v>994</v>
      </c>
      <c r="B1116" t="s">
        <v>7829</v>
      </c>
      <c r="C1116">
        <v>33.33</v>
      </c>
      <c r="D1116">
        <v>9.7899999999999991</v>
      </c>
      <c r="E1116" t="s">
        <v>2380</v>
      </c>
      <c r="F1116" t="s">
        <v>2380</v>
      </c>
      <c r="G1116" t="s">
        <v>2380</v>
      </c>
      <c r="H1116" s="341">
        <v>0</v>
      </c>
      <c r="I1116" t="s">
        <v>2380</v>
      </c>
      <c r="J1116" t="s">
        <v>6087</v>
      </c>
      <c r="K1116" t="s">
        <v>6079</v>
      </c>
      <c r="L1116" s="340" t="s">
        <v>7828</v>
      </c>
      <c r="M1116" s="339">
        <v>1438</v>
      </c>
      <c r="N1116" t="s">
        <v>11</v>
      </c>
      <c r="O1116" t="s">
        <v>11</v>
      </c>
      <c r="P1116" t="s">
        <v>13</v>
      </c>
      <c r="Q1116" s="338">
        <v>22</v>
      </c>
    </row>
    <row r="1117" spans="1:17" ht="15.75" x14ac:dyDescent="0.25">
      <c r="A1117" s="342" t="s">
        <v>991</v>
      </c>
      <c r="B1117" t="s">
        <v>6293</v>
      </c>
      <c r="C1117">
        <v>34.06</v>
      </c>
      <c r="D1117">
        <v>11.83</v>
      </c>
      <c r="E1117" t="s">
        <v>2381</v>
      </c>
      <c r="F1117" t="s">
        <v>2380</v>
      </c>
      <c r="G1117" t="s">
        <v>2380</v>
      </c>
      <c r="H1117" s="341">
        <v>1</v>
      </c>
      <c r="I1117" t="s">
        <v>2381</v>
      </c>
      <c r="J1117" t="s">
        <v>6087</v>
      </c>
      <c r="K1117" t="s">
        <v>6079</v>
      </c>
      <c r="L1117" s="340" t="s">
        <v>7824</v>
      </c>
      <c r="M1117" s="339">
        <v>1417</v>
      </c>
      <c r="N1117" t="s">
        <v>11</v>
      </c>
      <c r="O1117" t="s">
        <v>12</v>
      </c>
      <c r="P1117" t="s">
        <v>13</v>
      </c>
      <c r="Q1117" s="338">
        <v>26</v>
      </c>
    </row>
    <row r="1118" spans="1:17" ht="15.75" x14ac:dyDescent="0.25">
      <c r="A1118" s="342" t="s">
        <v>980</v>
      </c>
      <c r="B1118" t="s">
        <v>7807</v>
      </c>
      <c r="C1118">
        <v>36.409999999999997</v>
      </c>
      <c r="D1118">
        <v>4.55</v>
      </c>
      <c r="E1118" t="s">
        <v>2380</v>
      </c>
      <c r="F1118" t="s">
        <v>2380</v>
      </c>
      <c r="G1118" t="s">
        <v>2380</v>
      </c>
      <c r="H1118" s="341">
        <v>0</v>
      </c>
      <c r="I1118" t="s">
        <v>2381</v>
      </c>
      <c r="J1118" t="s">
        <v>6087</v>
      </c>
      <c r="K1118" t="s">
        <v>6075</v>
      </c>
      <c r="L1118" s="340" t="s">
        <v>7806</v>
      </c>
      <c r="M1118" s="339">
        <v>1332.61</v>
      </c>
      <c r="N1118" t="s">
        <v>11</v>
      </c>
      <c r="O1118" t="s">
        <v>12</v>
      </c>
      <c r="P1118" t="s">
        <v>13</v>
      </c>
      <c r="Q1118" s="338">
        <v>24</v>
      </c>
    </row>
    <row r="1119" spans="1:17" ht="15.75" x14ac:dyDescent="0.25">
      <c r="A1119" s="342" t="s">
        <v>973</v>
      </c>
      <c r="B1119" t="s">
        <v>7797</v>
      </c>
      <c r="C1119">
        <v>35.4</v>
      </c>
      <c r="D1119">
        <v>5.94</v>
      </c>
      <c r="E1119" t="s">
        <v>2380</v>
      </c>
      <c r="F1119" t="s">
        <v>2380</v>
      </c>
      <c r="G1119" t="s">
        <v>2382</v>
      </c>
      <c r="H1119" s="341">
        <v>1</v>
      </c>
      <c r="I1119" t="s">
        <v>2380</v>
      </c>
      <c r="J1119" t="s">
        <v>6087</v>
      </c>
      <c r="K1119" t="s">
        <v>6077</v>
      </c>
      <c r="L1119" s="340" t="s">
        <v>7796</v>
      </c>
      <c r="M1119" s="339">
        <v>1290.93</v>
      </c>
      <c r="N1119" t="s">
        <v>11</v>
      </c>
      <c r="O1119" t="s">
        <v>11</v>
      </c>
      <c r="P1119" t="s">
        <v>13</v>
      </c>
      <c r="Q1119" s="338">
        <v>25</v>
      </c>
    </row>
    <row r="1120" spans="1:17" ht="15.75" x14ac:dyDescent="0.25">
      <c r="A1120" s="342" t="s">
        <v>972</v>
      </c>
      <c r="B1120" t="s">
        <v>6363</v>
      </c>
      <c r="C1120">
        <v>34.4</v>
      </c>
      <c r="D1120">
        <v>5.7</v>
      </c>
      <c r="E1120" t="s">
        <v>2380</v>
      </c>
      <c r="F1120" t="s">
        <v>2380</v>
      </c>
      <c r="G1120" t="s">
        <v>2382</v>
      </c>
      <c r="H1120" s="341">
        <v>1</v>
      </c>
      <c r="I1120" t="s">
        <v>2380</v>
      </c>
      <c r="J1120" t="s">
        <v>6087</v>
      </c>
      <c r="K1120" t="s">
        <v>6077</v>
      </c>
      <c r="L1120" s="340" t="s">
        <v>7795</v>
      </c>
      <c r="M1120" s="339">
        <v>1286</v>
      </c>
      <c r="N1120" t="s">
        <v>11</v>
      </c>
      <c r="O1120" t="s">
        <v>11</v>
      </c>
      <c r="P1120" t="s">
        <v>13</v>
      </c>
      <c r="Q1120" s="338">
        <v>22</v>
      </c>
    </row>
    <row r="1121" spans="1:17" ht="15.75" x14ac:dyDescent="0.25">
      <c r="A1121" s="342" t="s">
        <v>971</v>
      </c>
      <c r="B1121" t="s">
        <v>7784</v>
      </c>
      <c r="C1121">
        <v>34.1</v>
      </c>
      <c r="D1121">
        <v>4.13</v>
      </c>
      <c r="E1121" t="s">
        <v>2380</v>
      </c>
      <c r="F1121" t="s">
        <v>2380</v>
      </c>
      <c r="G1121" t="s">
        <v>2382</v>
      </c>
      <c r="H1121" s="341">
        <v>1</v>
      </c>
      <c r="I1121" t="s">
        <v>2380</v>
      </c>
      <c r="J1121" t="s">
        <v>6087</v>
      </c>
      <c r="K1121" t="s">
        <v>6075</v>
      </c>
      <c r="L1121" s="340" t="s">
        <v>7794</v>
      </c>
      <c r="M1121" s="339">
        <v>1285</v>
      </c>
      <c r="N1121" t="s">
        <v>11</v>
      </c>
      <c r="O1121" t="s">
        <v>12</v>
      </c>
      <c r="P1121" t="s">
        <v>13</v>
      </c>
      <c r="Q1121" s="338">
        <v>18</v>
      </c>
    </row>
    <row r="1122" spans="1:17" ht="15.75" x14ac:dyDescent="0.25">
      <c r="A1122" s="342" t="s">
        <v>970</v>
      </c>
      <c r="B1122" t="s">
        <v>7793</v>
      </c>
      <c r="C1122">
        <v>30.4</v>
      </c>
      <c r="D1122">
        <v>4.7699999999999996</v>
      </c>
      <c r="E1122" t="s">
        <v>2380</v>
      </c>
      <c r="F1122" t="s">
        <v>2380</v>
      </c>
      <c r="G1122" t="s">
        <v>2382</v>
      </c>
      <c r="H1122" s="341">
        <v>1</v>
      </c>
      <c r="I1122" t="s">
        <v>2380</v>
      </c>
      <c r="J1122" t="s">
        <v>6087</v>
      </c>
      <c r="K1122" t="s">
        <v>6075</v>
      </c>
      <c r="L1122" s="340" t="s">
        <v>7792</v>
      </c>
      <c r="M1122" s="339">
        <v>1283</v>
      </c>
      <c r="N1122" t="s">
        <v>11</v>
      </c>
      <c r="O1122" t="s">
        <v>16</v>
      </c>
      <c r="P1122" t="s">
        <v>13</v>
      </c>
      <c r="Q1122" s="338">
        <v>18</v>
      </c>
    </row>
    <row r="1123" spans="1:17" ht="15.75" x14ac:dyDescent="0.25">
      <c r="A1123" s="342" t="s">
        <v>969</v>
      </c>
      <c r="B1123" t="s">
        <v>6201</v>
      </c>
      <c r="C1123">
        <v>52.3</v>
      </c>
      <c r="D1123">
        <v>4.87</v>
      </c>
      <c r="E1123" t="s">
        <v>2381</v>
      </c>
      <c r="F1123" t="s">
        <v>2380</v>
      </c>
      <c r="G1123" t="s">
        <v>2382</v>
      </c>
      <c r="H1123" s="341">
        <v>1</v>
      </c>
      <c r="I1123" t="s">
        <v>2381</v>
      </c>
      <c r="J1123" t="s">
        <v>6087</v>
      </c>
      <c r="K1123" t="s">
        <v>6075</v>
      </c>
      <c r="L1123" s="340" t="s">
        <v>7791</v>
      </c>
      <c r="M1123" s="339">
        <v>1276</v>
      </c>
      <c r="N1123" t="s">
        <v>11</v>
      </c>
      <c r="O1123" t="s">
        <v>11</v>
      </c>
      <c r="P1123" t="s">
        <v>23</v>
      </c>
      <c r="Q1123" s="338">
        <v>25</v>
      </c>
    </row>
    <row r="1124" spans="1:17" ht="15.75" x14ac:dyDescent="0.25">
      <c r="A1124" s="342" t="s">
        <v>958</v>
      </c>
      <c r="B1124" t="s">
        <v>7774</v>
      </c>
      <c r="C1124">
        <v>52.66</v>
      </c>
      <c r="D1124">
        <v>4.45</v>
      </c>
      <c r="E1124" t="s">
        <v>2380</v>
      </c>
      <c r="F1124" t="s">
        <v>2380</v>
      </c>
      <c r="G1124" t="s">
        <v>2380</v>
      </c>
      <c r="H1124" s="341">
        <v>1</v>
      </c>
      <c r="I1124" t="s">
        <v>2381</v>
      </c>
      <c r="J1124" t="s">
        <v>6087</v>
      </c>
      <c r="K1124" t="s">
        <v>6075</v>
      </c>
      <c r="L1124" s="340" t="s">
        <v>7773</v>
      </c>
      <c r="M1124" s="339">
        <v>1242.26</v>
      </c>
      <c r="N1124" t="s">
        <v>11</v>
      </c>
      <c r="O1124" t="s">
        <v>16</v>
      </c>
      <c r="P1124" t="s">
        <v>42</v>
      </c>
      <c r="Q1124" s="338">
        <v>19</v>
      </c>
    </row>
    <row r="1125" spans="1:17" ht="15.75" x14ac:dyDescent="0.25">
      <c r="A1125" s="342" t="s">
        <v>945</v>
      </c>
      <c r="B1125" t="s">
        <v>6347</v>
      </c>
      <c r="C1125">
        <v>53.13</v>
      </c>
      <c r="D1125">
        <v>4.4400000000000004</v>
      </c>
      <c r="E1125" t="s">
        <v>2380</v>
      </c>
      <c r="F1125" t="s">
        <v>2381</v>
      </c>
      <c r="G1125" t="s">
        <v>2380</v>
      </c>
      <c r="H1125" s="341">
        <v>1</v>
      </c>
      <c r="I1125" t="s">
        <v>2380</v>
      </c>
      <c r="J1125" t="s">
        <v>6087</v>
      </c>
      <c r="K1125" t="s">
        <v>6075</v>
      </c>
      <c r="L1125" s="340" t="s">
        <v>7754</v>
      </c>
      <c r="M1125" s="339">
        <v>1191</v>
      </c>
      <c r="N1125" t="s">
        <v>11</v>
      </c>
      <c r="O1125" t="s">
        <v>16</v>
      </c>
      <c r="P1125" t="s">
        <v>13</v>
      </c>
      <c r="Q1125" s="338">
        <v>20</v>
      </c>
    </row>
    <row r="1126" spans="1:17" ht="15.75" x14ac:dyDescent="0.25">
      <c r="A1126" s="342" t="s">
        <v>943</v>
      </c>
      <c r="B1126" t="s">
        <v>7751</v>
      </c>
      <c r="C1126">
        <v>43.01</v>
      </c>
      <c r="D1126">
        <v>5.44</v>
      </c>
      <c r="E1126" t="s">
        <v>2380</v>
      </c>
      <c r="F1126" t="s">
        <v>2381</v>
      </c>
      <c r="G1126" t="s">
        <v>2380</v>
      </c>
      <c r="H1126" s="341">
        <v>1</v>
      </c>
      <c r="I1126" t="s">
        <v>2380</v>
      </c>
      <c r="J1126" t="s">
        <v>6087</v>
      </c>
      <c r="K1126" t="s">
        <v>6075</v>
      </c>
      <c r="L1126" s="340" t="s">
        <v>7750</v>
      </c>
      <c r="M1126" s="339">
        <v>1178</v>
      </c>
      <c r="N1126" t="s">
        <v>11</v>
      </c>
      <c r="O1126" t="s">
        <v>12</v>
      </c>
      <c r="P1126" t="s">
        <v>13</v>
      </c>
      <c r="Q1126" s="338">
        <v>26</v>
      </c>
    </row>
    <row r="1127" spans="1:17" ht="15.75" x14ac:dyDescent="0.25">
      <c r="A1127" s="342" t="s">
        <v>941</v>
      </c>
      <c r="B1127" t="s">
        <v>6341</v>
      </c>
      <c r="C1127">
        <v>41.14</v>
      </c>
      <c r="D1127">
        <v>6.02</v>
      </c>
      <c r="E1127" t="s">
        <v>2380</v>
      </c>
      <c r="F1127" t="s">
        <v>2381</v>
      </c>
      <c r="G1127" t="s">
        <v>2380</v>
      </c>
      <c r="H1127" s="341">
        <v>1</v>
      </c>
      <c r="I1127" t="s">
        <v>2380</v>
      </c>
      <c r="J1127" t="s">
        <v>6087</v>
      </c>
      <c r="K1127" t="s">
        <v>6077</v>
      </c>
      <c r="L1127" s="340" t="s">
        <v>7748</v>
      </c>
      <c r="M1127" s="339">
        <v>34975.68</v>
      </c>
      <c r="N1127" t="s">
        <v>11</v>
      </c>
      <c r="O1127" t="s">
        <v>11</v>
      </c>
      <c r="P1127" t="s">
        <v>42</v>
      </c>
      <c r="Q1127" s="338">
        <v>55</v>
      </c>
    </row>
    <row r="1128" spans="1:17" ht="15.75" x14ac:dyDescent="0.25">
      <c r="A1128" s="342" t="s">
        <v>939</v>
      </c>
      <c r="B1128" t="s">
        <v>6169</v>
      </c>
      <c r="C1128">
        <v>37.29</v>
      </c>
      <c r="D1128">
        <v>5.03</v>
      </c>
      <c r="E1128" t="s">
        <v>2380</v>
      </c>
      <c r="F1128" t="s">
        <v>2381</v>
      </c>
      <c r="G1128" t="s">
        <v>2380</v>
      </c>
      <c r="H1128" s="341">
        <v>1</v>
      </c>
      <c r="I1128" t="s">
        <v>2380</v>
      </c>
      <c r="J1128" t="s">
        <v>6087</v>
      </c>
      <c r="K1128" t="s">
        <v>6075</v>
      </c>
      <c r="L1128" s="340" t="s">
        <v>7745</v>
      </c>
      <c r="M1128" s="339">
        <v>1163.46</v>
      </c>
      <c r="N1128" t="s">
        <v>11</v>
      </c>
      <c r="O1128" t="s">
        <v>12</v>
      </c>
      <c r="P1128" t="s">
        <v>13</v>
      </c>
      <c r="Q1128" s="338">
        <v>18</v>
      </c>
    </row>
    <row r="1129" spans="1:17" ht="15.75" x14ac:dyDescent="0.25">
      <c r="A1129" s="342" t="s">
        <v>937</v>
      </c>
      <c r="B1129" t="s">
        <v>6576</v>
      </c>
      <c r="C1129">
        <v>34.43</v>
      </c>
      <c r="D1129">
        <v>4.2699999999999996</v>
      </c>
      <c r="E1129" t="s">
        <v>2380</v>
      </c>
      <c r="F1129" t="s">
        <v>2381</v>
      </c>
      <c r="G1129" t="s">
        <v>2380</v>
      </c>
      <c r="H1129" s="341">
        <v>1</v>
      </c>
      <c r="I1129" t="s">
        <v>2380</v>
      </c>
      <c r="J1129" t="s">
        <v>6087</v>
      </c>
      <c r="K1129" t="s">
        <v>6075</v>
      </c>
      <c r="L1129" s="340" t="s">
        <v>7742</v>
      </c>
      <c r="M1129" s="339">
        <v>1149.4000000000001</v>
      </c>
      <c r="N1129" t="s">
        <v>11</v>
      </c>
      <c r="O1129" t="s">
        <v>11</v>
      </c>
      <c r="P1129" t="s">
        <v>13</v>
      </c>
      <c r="Q1129" s="338">
        <v>18</v>
      </c>
    </row>
    <row r="1130" spans="1:17" ht="15.75" x14ac:dyDescent="0.25">
      <c r="A1130" s="342" t="s">
        <v>936</v>
      </c>
      <c r="B1130" t="s">
        <v>7741</v>
      </c>
      <c r="C1130">
        <v>36.99</v>
      </c>
      <c r="D1130">
        <v>5.37</v>
      </c>
      <c r="E1130" t="s">
        <v>2381</v>
      </c>
      <c r="F1130" t="s">
        <v>2380</v>
      </c>
      <c r="G1130" t="s">
        <v>2382</v>
      </c>
      <c r="H1130" s="341">
        <v>1</v>
      </c>
      <c r="I1130" t="s">
        <v>2381</v>
      </c>
      <c r="J1130" t="s">
        <v>6087</v>
      </c>
      <c r="K1130" t="s">
        <v>6075</v>
      </c>
      <c r="L1130" s="340" t="s">
        <v>7740</v>
      </c>
      <c r="M1130" s="339">
        <v>1149</v>
      </c>
      <c r="N1130" t="s">
        <v>11</v>
      </c>
      <c r="O1130" t="s">
        <v>16</v>
      </c>
      <c r="P1130" t="s">
        <v>23</v>
      </c>
      <c r="Q1130" s="338">
        <v>19</v>
      </c>
    </row>
    <row r="1131" spans="1:17" ht="15.75" x14ac:dyDescent="0.25">
      <c r="A1131" s="342" t="s">
        <v>935</v>
      </c>
      <c r="B1131" t="s">
        <v>7739</v>
      </c>
      <c r="C1131">
        <v>34.1</v>
      </c>
      <c r="D1131">
        <v>4.07</v>
      </c>
      <c r="E1131" t="s">
        <v>2380</v>
      </c>
      <c r="F1131" t="s">
        <v>2381</v>
      </c>
      <c r="G1131" t="s">
        <v>2380</v>
      </c>
      <c r="H1131" s="341">
        <v>1</v>
      </c>
      <c r="I1131" t="s">
        <v>2380</v>
      </c>
      <c r="J1131" t="s">
        <v>6087</v>
      </c>
      <c r="K1131" t="s">
        <v>6075</v>
      </c>
      <c r="L1131" s="340" t="s">
        <v>7738</v>
      </c>
      <c r="M1131" s="339">
        <v>1146.8</v>
      </c>
      <c r="N1131" t="s">
        <v>11</v>
      </c>
      <c r="O1131" t="s">
        <v>11</v>
      </c>
      <c r="P1131" t="s">
        <v>13</v>
      </c>
      <c r="Q1131" s="338">
        <v>18</v>
      </c>
    </row>
    <row r="1132" spans="1:17" ht="15.75" x14ac:dyDescent="0.25">
      <c r="A1132" s="342" t="s">
        <v>933</v>
      </c>
      <c r="B1132" t="s">
        <v>7735</v>
      </c>
      <c r="C1132">
        <v>33.659999999999997</v>
      </c>
      <c r="D1132">
        <v>5.71</v>
      </c>
      <c r="E1132" t="s">
        <v>2380</v>
      </c>
      <c r="F1132" t="s">
        <v>2381</v>
      </c>
      <c r="G1132" t="s">
        <v>2380</v>
      </c>
      <c r="H1132" s="341">
        <v>1</v>
      </c>
      <c r="I1132" t="s">
        <v>2380</v>
      </c>
      <c r="J1132" t="s">
        <v>6087</v>
      </c>
      <c r="K1132" t="s">
        <v>6077</v>
      </c>
      <c r="L1132" s="340" t="s">
        <v>7734</v>
      </c>
      <c r="M1132" s="339">
        <v>1141.45</v>
      </c>
      <c r="N1132" t="s">
        <v>12</v>
      </c>
      <c r="O1132" t="s">
        <v>12</v>
      </c>
      <c r="P1132" t="s">
        <v>13</v>
      </c>
      <c r="Q1132" s="338">
        <v>18</v>
      </c>
    </row>
    <row r="1133" spans="1:17" ht="15.75" x14ac:dyDescent="0.25">
      <c r="A1133" s="342" t="s">
        <v>932</v>
      </c>
      <c r="B1133" t="s">
        <v>7733</v>
      </c>
      <c r="C1133">
        <v>33.33</v>
      </c>
      <c r="D1133">
        <v>6.08</v>
      </c>
      <c r="E1133" t="s">
        <v>2380</v>
      </c>
      <c r="F1133" t="s">
        <v>2381</v>
      </c>
      <c r="G1133" t="s">
        <v>2380</v>
      </c>
      <c r="H1133" s="341">
        <v>1</v>
      </c>
      <c r="I1133" t="s">
        <v>2380</v>
      </c>
      <c r="J1133" t="s">
        <v>6087</v>
      </c>
      <c r="K1133" t="s">
        <v>6077</v>
      </c>
      <c r="L1133" s="340" t="s">
        <v>7732</v>
      </c>
      <c r="M1133" s="339">
        <v>1141</v>
      </c>
      <c r="N1133" t="s">
        <v>12</v>
      </c>
      <c r="O1133" t="s">
        <v>16</v>
      </c>
      <c r="P1133" t="s">
        <v>13</v>
      </c>
      <c r="Q1133" s="338">
        <v>21</v>
      </c>
    </row>
    <row r="1134" spans="1:17" ht="15.75" x14ac:dyDescent="0.25">
      <c r="A1134" s="342" t="s">
        <v>929</v>
      </c>
      <c r="B1134" t="s">
        <v>6435</v>
      </c>
      <c r="C1134">
        <v>30.14</v>
      </c>
      <c r="D1134">
        <v>5.49</v>
      </c>
      <c r="E1134" t="s">
        <v>2380</v>
      </c>
      <c r="F1134" t="s">
        <v>2381</v>
      </c>
      <c r="G1134" t="s">
        <v>2380</v>
      </c>
      <c r="H1134" s="341">
        <v>1</v>
      </c>
      <c r="I1134" t="s">
        <v>2380</v>
      </c>
      <c r="J1134" t="s">
        <v>6087</v>
      </c>
      <c r="K1134" t="s">
        <v>6075</v>
      </c>
      <c r="L1134" s="340" t="s">
        <v>7727</v>
      </c>
      <c r="M1134" s="339">
        <v>1137.01</v>
      </c>
      <c r="N1134" t="s">
        <v>12</v>
      </c>
      <c r="O1134" t="s">
        <v>16</v>
      </c>
      <c r="P1134" t="s">
        <v>13</v>
      </c>
      <c r="Q1134" s="338">
        <v>18</v>
      </c>
    </row>
    <row r="1135" spans="1:17" ht="15.75" x14ac:dyDescent="0.25">
      <c r="A1135" s="342" t="s">
        <v>925</v>
      </c>
      <c r="B1135" t="s">
        <v>7723</v>
      </c>
      <c r="C1135">
        <v>31.3</v>
      </c>
      <c r="D1135">
        <v>11.38</v>
      </c>
      <c r="E1135" t="s">
        <v>2380</v>
      </c>
      <c r="F1135" t="s">
        <v>2380</v>
      </c>
      <c r="G1135" t="s">
        <v>2380</v>
      </c>
      <c r="H1135" s="341">
        <v>3</v>
      </c>
      <c r="I1135" t="s">
        <v>2381</v>
      </c>
      <c r="J1135" t="s">
        <v>6087</v>
      </c>
      <c r="K1135" t="s">
        <v>6079</v>
      </c>
      <c r="L1135" s="340" t="s">
        <v>7722</v>
      </c>
      <c r="M1135" s="339">
        <v>1135</v>
      </c>
      <c r="N1135" t="s">
        <v>12</v>
      </c>
      <c r="O1135" t="s">
        <v>12</v>
      </c>
      <c r="P1135" t="s">
        <v>13</v>
      </c>
      <c r="Q1135" s="338">
        <v>18</v>
      </c>
    </row>
    <row r="1136" spans="1:17" ht="15.75" x14ac:dyDescent="0.25">
      <c r="A1136" s="342" t="s">
        <v>924</v>
      </c>
      <c r="B1136" t="s">
        <v>6578</v>
      </c>
      <c r="C1136">
        <v>31.4</v>
      </c>
      <c r="D1136">
        <v>4.5999999999999996</v>
      </c>
      <c r="E1136" t="s">
        <v>2381</v>
      </c>
      <c r="F1136" t="s">
        <v>2380</v>
      </c>
      <c r="G1136" t="s">
        <v>2380</v>
      </c>
      <c r="H1136" s="341">
        <v>1</v>
      </c>
      <c r="I1136" t="s">
        <v>2381</v>
      </c>
      <c r="J1136" t="s">
        <v>6087</v>
      </c>
      <c r="K1136" t="s">
        <v>6075</v>
      </c>
      <c r="L1136" s="340" t="s">
        <v>7721</v>
      </c>
      <c r="M1136" s="339">
        <v>1132</v>
      </c>
      <c r="N1136" t="s">
        <v>12</v>
      </c>
      <c r="O1136" t="s">
        <v>16</v>
      </c>
      <c r="P1136" t="s">
        <v>13</v>
      </c>
      <c r="Q1136" s="338">
        <v>20</v>
      </c>
    </row>
    <row r="1137" spans="1:17" ht="15.75" x14ac:dyDescent="0.25">
      <c r="A1137" s="342" t="s">
        <v>913</v>
      </c>
      <c r="B1137" t="s">
        <v>6363</v>
      </c>
      <c r="C1137">
        <v>34.9</v>
      </c>
      <c r="D1137">
        <v>6.22</v>
      </c>
      <c r="E1137" t="s">
        <v>2380</v>
      </c>
      <c r="F1137" t="s">
        <v>2380</v>
      </c>
      <c r="G1137" t="s">
        <v>2382</v>
      </c>
      <c r="H1137" s="341">
        <v>1</v>
      </c>
      <c r="I1137" t="s">
        <v>2381</v>
      </c>
      <c r="J1137" t="s">
        <v>6087</v>
      </c>
      <c r="K1137" t="s">
        <v>6077</v>
      </c>
      <c r="L1137" s="340" t="s">
        <v>7704</v>
      </c>
      <c r="M1137" s="339">
        <v>1049</v>
      </c>
      <c r="N1137" t="s">
        <v>12</v>
      </c>
      <c r="O1137" t="s">
        <v>11</v>
      </c>
      <c r="P1137" t="s">
        <v>23</v>
      </c>
      <c r="Q1137" s="338">
        <v>20</v>
      </c>
    </row>
    <row r="1138" spans="1:17" ht="15.75" x14ac:dyDescent="0.25">
      <c r="A1138" s="342" t="s">
        <v>902</v>
      </c>
      <c r="B1138" t="s">
        <v>6299</v>
      </c>
      <c r="C1138">
        <v>31.13</v>
      </c>
      <c r="D1138">
        <v>4.5199999999999996</v>
      </c>
      <c r="E1138" t="s">
        <v>2381</v>
      </c>
      <c r="F1138" t="s">
        <v>2380</v>
      </c>
      <c r="G1138" t="s">
        <v>2380</v>
      </c>
      <c r="H1138" s="341">
        <v>1</v>
      </c>
      <c r="I1138" t="s">
        <v>2381</v>
      </c>
      <c r="J1138" t="s">
        <v>6087</v>
      </c>
      <c r="K1138" t="s">
        <v>6075</v>
      </c>
      <c r="L1138" s="340" t="s">
        <v>7684</v>
      </c>
      <c r="M1138" s="339">
        <v>896.21</v>
      </c>
      <c r="N1138" t="s">
        <v>12</v>
      </c>
      <c r="O1138" t="s">
        <v>16</v>
      </c>
      <c r="P1138" t="s">
        <v>13</v>
      </c>
      <c r="Q1138" s="338">
        <v>29</v>
      </c>
    </row>
    <row r="1139" spans="1:17" ht="15.75" x14ac:dyDescent="0.25">
      <c r="A1139" s="342" t="s">
        <v>891</v>
      </c>
      <c r="B1139" t="s">
        <v>7665</v>
      </c>
      <c r="C1139">
        <v>34.799999999999997</v>
      </c>
      <c r="D1139">
        <v>6.18</v>
      </c>
      <c r="E1139" t="s">
        <v>2380</v>
      </c>
      <c r="F1139" t="s">
        <v>2380</v>
      </c>
      <c r="G1139" t="s">
        <v>2382</v>
      </c>
      <c r="H1139" s="341">
        <v>1</v>
      </c>
      <c r="I1139" t="s">
        <v>2381</v>
      </c>
      <c r="J1139" t="s">
        <v>6087</v>
      </c>
      <c r="K1139" t="s">
        <v>6077</v>
      </c>
      <c r="L1139" s="340" t="s">
        <v>7664</v>
      </c>
      <c r="M1139" s="339">
        <v>700</v>
      </c>
      <c r="N1139" t="s">
        <v>16</v>
      </c>
      <c r="O1139" t="s">
        <v>12</v>
      </c>
      <c r="P1139" t="s">
        <v>13</v>
      </c>
      <c r="Q1139" s="338">
        <v>23</v>
      </c>
    </row>
    <row r="1140" spans="1:17" ht="15.75" x14ac:dyDescent="0.25">
      <c r="A1140" s="342" t="s">
        <v>884</v>
      </c>
      <c r="B1140" t="s">
        <v>7654</v>
      </c>
      <c r="C1140">
        <v>31.68</v>
      </c>
      <c r="D1140">
        <v>4.4000000000000004</v>
      </c>
      <c r="E1140" t="s">
        <v>2380</v>
      </c>
      <c r="F1140" t="s">
        <v>2380</v>
      </c>
      <c r="G1140" t="s">
        <v>2380</v>
      </c>
      <c r="H1140" s="341">
        <v>0</v>
      </c>
      <c r="I1140" t="s">
        <v>2381</v>
      </c>
      <c r="J1140" t="s">
        <v>6087</v>
      </c>
      <c r="K1140" t="s">
        <v>6075</v>
      </c>
      <c r="L1140" s="340" t="s">
        <v>7653</v>
      </c>
      <c r="M1140" s="339">
        <v>646.14</v>
      </c>
      <c r="N1140" t="s">
        <v>12</v>
      </c>
      <c r="O1140" t="s">
        <v>12</v>
      </c>
      <c r="P1140" t="s">
        <v>23</v>
      </c>
      <c r="Q1140" s="338">
        <v>21</v>
      </c>
    </row>
    <row r="1141" spans="1:17" ht="15.75" x14ac:dyDescent="0.25">
      <c r="A1141" s="342" t="s">
        <v>883</v>
      </c>
      <c r="B1141" t="s">
        <v>7652</v>
      </c>
      <c r="C1141">
        <v>33.534999999999997</v>
      </c>
      <c r="D1141">
        <v>6.23</v>
      </c>
      <c r="E1141" t="s">
        <v>2380</v>
      </c>
      <c r="F1141" t="s">
        <v>2381</v>
      </c>
      <c r="G1141" t="s">
        <v>2380</v>
      </c>
      <c r="H1141" s="341">
        <v>1</v>
      </c>
      <c r="I1141" t="s">
        <v>2381</v>
      </c>
      <c r="J1141" t="s">
        <v>6087</v>
      </c>
      <c r="K1141" t="s">
        <v>6077</v>
      </c>
      <c r="L1141" s="340" t="s">
        <v>7651</v>
      </c>
      <c r="M1141" s="339">
        <v>637.26</v>
      </c>
      <c r="N1141" t="s">
        <v>12</v>
      </c>
      <c r="O1141" t="s">
        <v>12</v>
      </c>
      <c r="P1141" t="s">
        <v>13</v>
      </c>
      <c r="Q1141" s="338">
        <v>24</v>
      </c>
    </row>
    <row r="1142" spans="1:17" ht="15.75" x14ac:dyDescent="0.25">
      <c r="A1142" s="342" t="s">
        <v>882</v>
      </c>
      <c r="B1142" t="s">
        <v>7650</v>
      </c>
      <c r="C1142">
        <v>31.92</v>
      </c>
      <c r="D1142">
        <v>5.33</v>
      </c>
      <c r="E1142" t="s">
        <v>2381</v>
      </c>
      <c r="F1142" t="s">
        <v>2380</v>
      </c>
      <c r="G1142" t="s">
        <v>2380</v>
      </c>
      <c r="H1142" s="341">
        <v>0</v>
      </c>
      <c r="I1142" t="s">
        <v>2381</v>
      </c>
      <c r="J1142" t="s">
        <v>6087</v>
      </c>
      <c r="K1142" t="s">
        <v>6075</v>
      </c>
      <c r="L1142" s="340" t="s">
        <v>7649</v>
      </c>
      <c r="M1142" s="339">
        <v>604.54</v>
      </c>
      <c r="N1142" t="s">
        <v>12</v>
      </c>
      <c r="O1142" t="s">
        <v>12</v>
      </c>
      <c r="P1142" t="s">
        <v>13</v>
      </c>
      <c r="Q1142" s="338">
        <v>30</v>
      </c>
    </row>
    <row r="1143" spans="1:17" ht="15.75" x14ac:dyDescent="0.25">
      <c r="A1143" s="342" t="s">
        <v>881</v>
      </c>
      <c r="B1143" t="s">
        <v>7648</v>
      </c>
      <c r="C1143">
        <v>32.700000000000003</v>
      </c>
      <c r="D1143">
        <v>4.09</v>
      </c>
      <c r="E1143" t="s">
        <v>2380</v>
      </c>
      <c r="F1143" t="s">
        <v>2380</v>
      </c>
      <c r="G1143" t="s">
        <v>2380</v>
      </c>
      <c r="H1143" s="341">
        <v>1</v>
      </c>
      <c r="I1143" t="s">
        <v>2381</v>
      </c>
      <c r="J1143" t="s">
        <v>6087</v>
      </c>
      <c r="K1143" t="s">
        <v>6075</v>
      </c>
      <c r="L1143" s="340" t="s">
        <v>7647</v>
      </c>
      <c r="M1143" s="339">
        <v>600</v>
      </c>
      <c r="N1143" t="s">
        <v>11</v>
      </c>
      <c r="O1143" t="s">
        <v>16</v>
      </c>
      <c r="P1143" t="s">
        <v>13</v>
      </c>
      <c r="Q1143" s="338">
        <v>29</v>
      </c>
    </row>
    <row r="1144" spans="1:17" ht="15.75" x14ac:dyDescent="0.25">
      <c r="A1144" s="342" t="s">
        <v>880</v>
      </c>
      <c r="B1144" t="s">
        <v>7646</v>
      </c>
      <c r="C1144">
        <v>41.25</v>
      </c>
      <c r="D1144">
        <v>5.19</v>
      </c>
      <c r="E1144" t="s">
        <v>2380</v>
      </c>
      <c r="F1144" t="s">
        <v>2380</v>
      </c>
      <c r="G1144" t="s">
        <v>2380</v>
      </c>
      <c r="H1144" s="341">
        <v>0</v>
      </c>
      <c r="I1144" t="s">
        <v>2381</v>
      </c>
      <c r="J1144" t="s">
        <v>6087</v>
      </c>
      <c r="K1144" t="s">
        <v>6075</v>
      </c>
      <c r="L1144" s="340" t="s">
        <v>7108</v>
      </c>
      <c r="M1144" s="339">
        <v>570.62</v>
      </c>
      <c r="N1144" t="s">
        <v>11</v>
      </c>
      <c r="O1144" t="s">
        <v>16</v>
      </c>
      <c r="P1144" t="s">
        <v>13</v>
      </c>
      <c r="Q1144" s="338">
        <v>30</v>
      </c>
    </row>
    <row r="1145" spans="1:17" ht="15.75" x14ac:dyDescent="0.25">
      <c r="A1145" s="342" t="s">
        <v>879</v>
      </c>
      <c r="B1145" t="s">
        <v>7645</v>
      </c>
      <c r="C1145">
        <v>33.11</v>
      </c>
      <c r="D1145">
        <v>4.12</v>
      </c>
      <c r="E1145" t="s">
        <v>2380</v>
      </c>
      <c r="F1145" t="s">
        <v>2380</v>
      </c>
      <c r="G1145" t="s">
        <v>2382</v>
      </c>
      <c r="H1145" s="341">
        <v>1</v>
      </c>
      <c r="I1145" t="s">
        <v>2381</v>
      </c>
      <c r="J1145" t="s">
        <v>6087</v>
      </c>
      <c r="K1145" t="s">
        <v>6075</v>
      </c>
      <c r="L1145" s="340" t="s">
        <v>7644</v>
      </c>
      <c r="M1145" s="339">
        <v>563.84</v>
      </c>
      <c r="N1145" t="s">
        <v>11</v>
      </c>
      <c r="O1145" t="s">
        <v>12</v>
      </c>
      <c r="P1145" t="s">
        <v>13</v>
      </c>
      <c r="Q1145" s="338">
        <v>30</v>
      </c>
    </row>
    <row r="1146" spans="1:17" ht="15.75" x14ac:dyDescent="0.25">
      <c r="A1146" s="342" t="s">
        <v>878</v>
      </c>
      <c r="B1146" t="s">
        <v>7643</v>
      </c>
      <c r="C1146">
        <v>41.8</v>
      </c>
      <c r="D1146">
        <v>7.89</v>
      </c>
      <c r="E1146" t="s">
        <v>2381</v>
      </c>
      <c r="F1146" t="s">
        <v>2380</v>
      </c>
      <c r="G1146" t="s">
        <v>2380</v>
      </c>
      <c r="H1146" s="341">
        <v>2</v>
      </c>
      <c r="I1146" t="s">
        <v>2381</v>
      </c>
      <c r="J1146" t="s">
        <v>6087</v>
      </c>
      <c r="K1146" t="s">
        <v>6079</v>
      </c>
      <c r="L1146" s="340" t="s">
        <v>7642</v>
      </c>
      <c r="M1146" s="339">
        <v>34672.15</v>
      </c>
      <c r="N1146" t="s">
        <v>16</v>
      </c>
      <c r="O1146" t="s">
        <v>12</v>
      </c>
      <c r="P1146" t="s">
        <v>13</v>
      </c>
      <c r="Q1146" s="338">
        <v>28</v>
      </c>
    </row>
    <row r="1147" spans="1:17" ht="15.75" x14ac:dyDescent="0.25">
      <c r="A1147" s="342" t="s">
        <v>877</v>
      </c>
      <c r="B1147" t="s">
        <v>6361</v>
      </c>
      <c r="C1147">
        <v>36.159999999999997</v>
      </c>
      <c r="D1147">
        <v>5.0999999999999996</v>
      </c>
      <c r="E1147" t="s">
        <v>2380</v>
      </c>
      <c r="F1147" t="s">
        <v>2380</v>
      </c>
      <c r="G1147" t="s">
        <v>2380</v>
      </c>
      <c r="H1147" s="341">
        <v>1</v>
      </c>
      <c r="I1147" t="s">
        <v>2381</v>
      </c>
      <c r="J1147" t="s">
        <v>6087</v>
      </c>
      <c r="K1147" t="s">
        <v>6075</v>
      </c>
      <c r="L1147" s="340" t="s">
        <v>7641</v>
      </c>
      <c r="M1147" s="339">
        <v>34617.839999999997</v>
      </c>
      <c r="N1147" t="s">
        <v>16</v>
      </c>
      <c r="O1147" t="s">
        <v>12</v>
      </c>
      <c r="P1147" t="s">
        <v>168</v>
      </c>
      <c r="Q1147" s="338">
        <v>18</v>
      </c>
    </row>
    <row r="1148" spans="1:17" ht="15.75" x14ac:dyDescent="0.25">
      <c r="A1148" s="342" t="s">
        <v>876</v>
      </c>
      <c r="B1148" t="s">
        <v>7640</v>
      </c>
      <c r="C1148">
        <v>33.72</v>
      </c>
      <c r="D1148">
        <v>6.21</v>
      </c>
      <c r="E1148" t="s">
        <v>2381</v>
      </c>
      <c r="F1148" t="s">
        <v>2380</v>
      </c>
      <c r="G1148" t="s">
        <v>2382</v>
      </c>
      <c r="H1148" s="341">
        <v>1</v>
      </c>
      <c r="I1148" t="s">
        <v>2381</v>
      </c>
      <c r="J1148" t="s">
        <v>6087</v>
      </c>
      <c r="K1148" t="s">
        <v>6077</v>
      </c>
      <c r="L1148" s="340" t="s">
        <v>7639</v>
      </c>
      <c r="M1148" s="339">
        <v>34543.39</v>
      </c>
      <c r="N1148" t="s">
        <v>11</v>
      </c>
      <c r="O1148" t="s">
        <v>12</v>
      </c>
      <c r="P1148" t="s">
        <v>42</v>
      </c>
      <c r="Q1148" s="338">
        <v>46</v>
      </c>
    </row>
    <row r="1149" spans="1:17" ht="15.75" x14ac:dyDescent="0.25">
      <c r="A1149" s="342" t="s">
        <v>875</v>
      </c>
      <c r="B1149" t="s">
        <v>7638</v>
      </c>
      <c r="C1149">
        <v>37.74</v>
      </c>
      <c r="D1149">
        <v>9.5299999999999994</v>
      </c>
      <c r="E1149" t="s">
        <v>2381</v>
      </c>
      <c r="F1149" t="s">
        <v>2380</v>
      </c>
      <c r="G1149" t="s">
        <v>2380</v>
      </c>
      <c r="H1149" s="341">
        <v>1</v>
      </c>
      <c r="I1149" t="s">
        <v>2381</v>
      </c>
      <c r="J1149" t="s">
        <v>6087</v>
      </c>
      <c r="K1149" t="s">
        <v>6079</v>
      </c>
      <c r="L1149" s="340" t="s">
        <v>7637</v>
      </c>
      <c r="M1149" s="339">
        <v>34472.839999999997</v>
      </c>
      <c r="N1149" t="s">
        <v>16</v>
      </c>
      <c r="O1149" t="s">
        <v>12</v>
      </c>
      <c r="P1149" t="s">
        <v>42</v>
      </c>
      <c r="Q1149" s="338">
        <v>24</v>
      </c>
    </row>
    <row r="1150" spans="1:17" ht="15.75" x14ac:dyDescent="0.25">
      <c r="A1150" s="342" t="s">
        <v>874</v>
      </c>
      <c r="B1150" t="s">
        <v>7636</v>
      </c>
      <c r="C1150">
        <v>48.75</v>
      </c>
      <c r="D1150">
        <v>4.6399999999999997</v>
      </c>
      <c r="E1150" t="s">
        <v>2381</v>
      </c>
      <c r="F1150" t="s">
        <v>2380</v>
      </c>
      <c r="G1150" t="s">
        <v>2380</v>
      </c>
      <c r="H1150" s="341">
        <v>1</v>
      </c>
      <c r="I1150" t="s">
        <v>2381</v>
      </c>
      <c r="J1150" t="s">
        <v>6087</v>
      </c>
      <c r="K1150" t="s">
        <v>6075</v>
      </c>
      <c r="L1150" s="340" t="s">
        <v>7635</v>
      </c>
      <c r="M1150" s="339">
        <v>34456.269999999997</v>
      </c>
      <c r="N1150" t="s">
        <v>16</v>
      </c>
      <c r="O1150" t="s">
        <v>11</v>
      </c>
      <c r="P1150" t="s">
        <v>42</v>
      </c>
      <c r="Q1150" s="338">
        <v>32</v>
      </c>
    </row>
    <row r="1151" spans="1:17" ht="15.75" x14ac:dyDescent="0.25">
      <c r="A1151" s="342" t="s">
        <v>873</v>
      </c>
      <c r="B1151" t="s">
        <v>6329</v>
      </c>
      <c r="C1151">
        <v>31.065000000000001</v>
      </c>
      <c r="D1151">
        <v>5.05</v>
      </c>
      <c r="E1151" t="s">
        <v>2380</v>
      </c>
      <c r="F1151" t="s">
        <v>2380</v>
      </c>
      <c r="G1151" t="s">
        <v>2380</v>
      </c>
      <c r="H1151" s="341">
        <v>1</v>
      </c>
      <c r="I1151" t="s">
        <v>2381</v>
      </c>
      <c r="J1151" t="s">
        <v>6087</v>
      </c>
      <c r="K1151" t="s">
        <v>6075</v>
      </c>
      <c r="L1151" s="340" t="s">
        <v>7634</v>
      </c>
      <c r="M1151" s="339">
        <v>34439.86</v>
      </c>
      <c r="N1151" t="s">
        <v>11</v>
      </c>
      <c r="O1151" t="s">
        <v>16</v>
      </c>
      <c r="P1151" t="s">
        <v>13</v>
      </c>
      <c r="Q1151" s="338">
        <v>19</v>
      </c>
    </row>
    <row r="1152" spans="1:17" ht="15.75" x14ac:dyDescent="0.25">
      <c r="A1152" s="342" t="s">
        <v>871</v>
      </c>
      <c r="B1152" t="s">
        <v>7632</v>
      </c>
      <c r="C1152">
        <v>30.18</v>
      </c>
      <c r="D1152">
        <v>8.31</v>
      </c>
      <c r="E1152" t="s">
        <v>2381</v>
      </c>
      <c r="F1152" t="s">
        <v>2380</v>
      </c>
      <c r="G1152" t="s">
        <v>2380</v>
      </c>
      <c r="H1152" s="341">
        <v>1</v>
      </c>
      <c r="I1152" t="s">
        <v>2381</v>
      </c>
      <c r="J1152" t="s">
        <v>6087</v>
      </c>
      <c r="K1152" t="s">
        <v>6079</v>
      </c>
      <c r="L1152" s="340" t="s">
        <v>7631</v>
      </c>
      <c r="M1152" s="339">
        <v>34402.22</v>
      </c>
      <c r="N1152" t="s">
        <v>11</v>
      </c>
      <c r="O1152" t="s">
        <v>12</v>
      </c>
      <c r="P1152" t="s">
        <v>42</v>
      </c>
      <c r="Q1152" s="338">
        <v>38</v>
      </c>
    </row>
    <row r="1153" spans="1:17" ht="15.75" x14ac:dyDescent="0.25">
      <c r="A1153" s="342" t="s">
        <v>870</v>
      </c>
      <c r="B1153" t="s">
        <v>7630</v>
      </c>
      <c r="C1153">
        <v>29.94</v>
      </c>
      <c r="D1153">
        <v>7.59</v>
      </c>
      <c r="E1153" t="s">
        <v>2380</v>
      </c>
      <c r="F1153" t="s">
        <v>2380</v>
      </c>
      <c r="G1153" t="s">
        <v>2380</v>
      </c>
      <c r="H1153" s="341">
        <v>0</v>
      </c>
      <c r="I1153" t="s">
        <v>2381</v>
      </c>
      <c r="J1153" t="s">
        <v>6087</v>
      </c>
      <c r="K1153" t="s">
        <v>6079</v>
      </c>
      <c r="L1153" s="340" t="s">
        <v>7629</v>
      </c>
      <c r="M1153" s="339">
        <v>34307.22</v>
      </c>
      <c r="N1153" t="s">
        <v>11</v>
      </c>
      <c r="O1153" t="s">
        <v>11</v>
      </c>
      <c r="P1153" t="s">
        <v>23</v>
      </c>
      <c r="Q1153" s="338">
        <v>39</v>
      </c>
    </row>
    <row r="1154" spans="1:17" ht="15.75" x14ac:dyDescent="0.25">
      <c r="A1154" s="342" t="s">
        <v>869</v>
      </c>
      <c r="B1154" t="s">
        <v>7140</v>
      </c>
      <c r="C1154">
        <v>31.4</v>
      </c>
      <c r="D1154">
        <v>5.49</v>
      </c>
      <c r="E1154" t="s">
        <v>2380</v>
      </c>
      <c r="F1154" t="s">
        <v>2380</v>
      </c>
      <c r="G1154" t="s">
        <v>2380</v>
      </c>
      <c r="H1154" s="341">
        <v>0</v>
      </c>
      <c r="I1154" t="s">
        <v>2381</v>
      </c>
      <c r="J1154" t="s">
        <v>6087</v>
      </c>
      <c r="K1154" t="s">
        <v>6075</v>
      </c>
      <c r="L1154" s="340" t="s">
        <v>7628</v>
      </c>
      <c r="M1154" s="339">
        <v>34293.120000000003</v>
      </c>
      <c r="N1154" t="s">
        <v>16</v>
      </c>
      <c r="O1154" t="s">
        <v>11</v>
      </c>
      <c r="P1154" t="s">
        <v>42</v>
      </c>
      <c r="Q1154" s="338">
        <v>36</v>
      </c>
    </row>
    <row r="1155" spans="1:17" ht="15.75" x14ac:dyDescent="0.25">
      <c r="A1155" s="342" t="s">
        <v>868</v>
      </c>
      <c r="B1155" t="s">
        <v>7627</v>
      </c>
      <c r="C1155">
        <v>53.06</v>
      </c>
      <c r="D1155">
        <v>11.68</v>
      </c>
      <c r="E1155" t="s">
        <v>2380</v>
      </c>
      <c r="F1155" t="s">
        <v>2380</v>
      </c>
      <c r="G1155" t="s">
        <v>2380</v>
      </c>
      <c r="H1155" s="341">
        <v>0</v>
      </c>
      <c r="I1155" t="s">
        <v>2381</v>
      </c>
      <c r="J1155" t="s">
        <v>6087</v>
      </c>
      <c r="K1155" t="s">
        <v>6079</v>
      </c>
      <c r="L1155" s="340" t="s">
        <v>7626</v>
      </c>
      <c r="M1155" s="339">
        <v>34289.43</v>
      </c>
      <c r="N1155" t="s">
        <v>16</v>
      </c>
      <c r="O1155" t="s">
        <v>16</v>
      </c>
      <c r="P1155" t="s">
        <v>42</v>
      </c>
      <c r="Q1155" s="338">
        <v>27</v>
      </c>
    </row>
    <row r="1156" spans="1:17" ht="15.75" x14ac:dyDescent="0.25">
      <c r="A1156" s="342" t="s">
        <v>867</v>
      </c>
      <c r="B1156" t="s">
        <v>7625</v>
      </c>
      <c r="C1156">
        <v>35.090000000000003</v>
      </c>
      <c r="D1156">
        <v>4.38</v>
      </c>
      <c r="E1156" t="s">
        <v>2381</v>
      </c>
      <c r="F1156" t="s">
        <v>2380</v>
      </c>
      <c r="G1156" t="s">
        <v>2380</v>
      </c>
      <c r="H1156" s="341">
        <v>2</v>
      </c>
      <c r="I1156" t="s">
        <v>2381</v>
      </c>
      <c r="J1156" t="s">
        <v>6087</v>
      </c>
      <c r="K1156" t="s">
        <v>6075</v>
      </c>
      <c r="L1156" s="340" t="s">
        <v>7624</v>
      </c>
      <c r="M1156" s="339">
        <v>34254.050000000003</v>
      </c>
      <c r="N1156" t="s">
        <v>16</v>
      </c>
      <c r="O1156" t="s">
        <v>12</v>
      </c>
      <c r="P1156" t="s">
        <v>166</v>
      </c>
      <c r="Q1156" s="338">
        <v>24</v>
      </c>
    </row>
    <row r="1157" spans="1:17" ht="15.75" x14ac:dyDescent="0.25">
      <c r="A1157" s="342" t="s">
        <v>866</v>
      </c>
      <c r="B1157" t="s">
        <v>7623</v>
      </c>
      <c r="C1157">
        <v>30.25</v>
      </c>
      <c r="D1157">
        <v>4.1900000000000004</v>
      </c>
      <c r="E1157" t="s">
        <v>2380</v>
      </c>
      <c r="F1157" t="s">
        <v>2380</v>
      </c>
      <c r="G1157" t="s">
        <v>2380</v>
      </c>
      <c r="H1157" s="341">
        <v>2</v>
      </c>
      <c r="I1157" t="s">
        <v>2381</v>
      </c>
      <c r="J1157" t="s">
        <v>6087</v>
      </c>
      <c r="K1157" t="s">
        <v>6075</v>
      </c>
      <c r="L1157" s="340" t="s">
        <v>7622</v>
      </c>
      <c r="M1157" s="339">
        <v>20984.09</v>
      </c>
      <c r="N1157" t="s">
        <v>11</v>
      </c>
      <c r="O1157" t="s">
        <v>11</v>
      </c>
      <c r="P1157" t="s">
        <v>164</v>
      </c>
      <c r="Q1157" s="338">
        <v>35</v>
      </c>
    </row>
    <row r="1158" spans="1:17" ht="15.75" x14ac:dyDescent="0.25">
      <c r="A1158" s="342" t="s">
        <v>865</v>
      </c>
      <c r="B1158" t="s">
        <v>7621</v>
      </c>
      <c r="C1158">
        <v>46.68</v>
      </c>
      <c r="D1158">
        <v>4.01</v>
      </c>
      <c r="E1158" t="s">
        <v>2380</v>
      </c>
      <c r="F1158" t="s">
        <v>2380</v>
      </c>
      <c r="G1158" t="s">
        <v>2380</v>
      </c>
      <c r="H1158" s="341">
        <v>0</v>
      </c>
      <c r="I1158" t="s">
        <v>2381</v>
      </c>
      <c r="J1158" t="s">
        <v>6087</v>
      </c>
      <c r="K1158" t="s">
        <v>6075</v>
      </c>
      <c r="L1158" s="340" t="s">
        <v>7620</v>
      </c>
      <c r="M1158" s="339">
        <v>34218.019999999997</v>
      </c>
      <c r="N1158" t="s">
        <v>16</v>
      </c>
      <c r="O1158" t="s">
        <v>16</v>
      </c>
      <c r="P1158" t="s">
        <v>42</v>
      </c>
      <c r="Q1158" s="338">
        <v>60</v>
      </c>
    </row>
    <row r="1159" spans="1:17" ht="15.75" x14ac:dyDescent="0.25">
      <c r="A1159" s="342" t="s">
        <v>864</v>
      </c>
      <c r="B1159" t="s">
        <v>7619</v>
      </c>
      <c r="C1159">
        <v>30.4</v>
      </c>
      <c r="D1159">
        <v>5.91</v>
      </c>
      <c r="E1159" t="s">
        <v>2380</v>
      </c>
      <c r="F1159" t="s">
        <v>2381</v>
      </c>
      <c r="G1159" t="s">
        <v>2380</v>
      </c>
      <c r="H1159" s="341">
        <v>2</v>
      </c>
      <c r="I1159" t="s">
        <v>2381</v>
      </c>
      <c r="J1159" t="s">
        <v>6087</v>
      </c>
      <c r="K1159" t="s">
        <v>6077</v>
      </c>
      <c r="L1159" s="340" t="s">
        <v>7618</v>
      </c>
      <c r="M1159" s="339">
        <v>34210.33</v>
      </c>
      <c r="N1159" t="s">
        <v>11</v>
      </c>
      <c r="O1159" t="s">
        <v>16</v>
      </c>
      <c r="P1159" t="s">
        <v>23</v>
      </c>
      <c r="Q1159" s="338">
        <v>47</v>
      </c>
    </row>
    <row r="1160" spans="1:17" ht="15.75" x14ac:dyDescent="0.25">
      <c r="A1160" s="342" t="s">
        <v>863</v>
      </c>
      <c r="B1160" t="s">
        <v>7617</v>
      </c>
      <c r="C1160">
        <v>30.2</v>
      </c>
      <c r="D1160">
        <v>4.47</v>
      </c>
      <c r="E1160" t="s">
        <v>2381</v>
      </c>
      <c r="F1160" t="s">
        <v>2380</v>
      </c>
      <c r="G1160" t="s">
        <v>2382</v>
      </c>
      <c r="H1160" s="341">
        <v>1</v>
      </c>
      <c r="I1160" t="s">
        <v>2381</v>
      </c>
      <c r="J1160" t="s">
        <v>6087</v>
      </c>
      <c r="K1160" t="s">
        <v>6075</v>
      </c>
      <c r="L1160" s="340" t="s">
        <v>7616</v>
      </c>
      <c r="M1160" s="339">
        <v>34205.07</v>
      </c>
      <c r="N1160" t="s">
        <v>11</v>
      </c>
      <c r="O1160" t="s">
        <v>11</v>
      </c>
      <c r="P1160" t="s">
        <v>42</v>
      </c>
      <c r="Q1160" s="338">
        <v>51</v>
      </c>
    </row>
    <row r="1161" spans="1:17" ht="15.75" x14ac:dyDescent="0.25">
      <c r="A1161" s="342" t="s">
        <v>862</v>
      </c>
      <c r="B1161" t="s">
        <v>7615</v>
      </c>
      <c r="C1161">
        <v>51.18</v>
      </c>
      <c r="D1161">
        <v>4.5599999999999996</v>
      </c>
      <c r="E1161" t="s">
        <v>2381</v>
      </c>
      <c r="F1161" t="s">
        <v>2381</v>
      </c>
      <c r="G1161" t="s">
        <v>2380</v>
      </c>
      <c r="H1161" s="341">
        <v>2</v>
      </c>
      <c r="I1161" t="s">
        <v>2381</v>
      </c>
      <c r="J1161" t="s">
        <v>6087</v>
      </c>
      <c r="K1161" t="s">
        <v>6075</v>
      </c>
      <c r="L1161" s="340" t="s">
        <v>7614</v>
      </c>
      <c r="M1161" s="339">
        <v>34166.269999999997</v>
      </c>
      <c r="N1161" t="s">
        <v>11</v>
      </c>
      <c r="O1161" t="s">
        <v>12</v>
      </c>
      <c r="P1161" t="s">
        <v>42</v>
      </c>
      <c r="Q1161" s="338">
        <v>23</v>
      </c>
    </row>
    <row r="1162" spans="1:17" ht="15.75" x14ac:dyDescent="0.25">
      <c r="A1162" s="342" t="s">
        <v>860</v>
      </c>
      <c r="B1162" t="s">
        <v>6179</v>
      </c>
      <c r="C1162">
        <v>31.92</v>
      </c>
      <c r="D1162">
        <v>5.1100000000000003</v>
      </c>
      <c r="E1162" t="s">
        <v>2380</v>
      </c>
      <c r="F1162" t="s">
        <v>2380</v>
      </c>
      <c r="G1162" t="s">
        <v>2382</v>
      </c>
      <c r="H1162" s="341">
        <v>1</v>
      </c>
      <c r="I1162" t="s">
        <v>2381</v>
      </c>
      <c r="J1162" t="s">
        <v>6087</v>
      </c>
      <c r="K1162" t="s">
        <v>6075</v>
      </c>
      <c r="L1162" s="340" t="s">
        <v>7612</v>
      </c>
      <c r="M1162" s="339">
        <v>47055.53</v>
      </c>
      <c r="N1162" t="s">
        <v>11</v>
      </c>
      <c r="O1162" t="s">
        <v>16</v>
      </c>
      <c r="P1162" t="s">
        <v>13</v>
      </c>
      <c r="Q1162" s="338">
        <v>63</v>
      </c>
    </row>
    <row r="1163" spans="1:17" ht="15.75" x14ac:dyDescent="0.25">
      <c r="A1163" s="342" t="s">
        <v>859</v>
      </c>
      <c r="B1163" t="s">
        <v>7611</v>
      </c>
      <c r="C1163">
        <v>31.73</v>
      </c>
      <c r="D1163">
        <v>5.73</v>
      </c>
      <c r="E1163" t="s">
        <v>2380</v>
      </c>
      <c r="F1163" t="s">
        <v>2381</v>
      </c>
      <c r="G1163" t="s">
        <v>2380</v>
      </c>
      <c r="H1163" s="341">
        <v>1</v>
      </c>
      <c r="I1163" t="s">
        <v>2381</v>
      </c>
      <c r="J1163" t="s">
        <v>6087</v>
      </c>
      <c r="K1163" t="s">
        <v>6077</v>
      </c>
      <c r="L1163" s="340" t="s">
        <v>7610</v>
      </c>
      <c r="M1163" s="339">
        <v>34053.360000000001</v>
      </c>
      <c r="N1163" t="s">
        <v>11</v>
      </c>
      <c r="O1163" t="s">
        <v>11</v>
      </c>
      <c r="P1163" t="s">
        <v>42</v>
      </c>
      <c r="Q1163" s="338">
        <v>50</v>
      </c>
    </row>
    <row r="1164" spans="1:17" ht="15.75" x14ac:dyDescent="0.25">
      <c r="A1164" s="342" t="s">
        <v>858</v>
      </c>
      <c r="B1164" t="s">
        <v>7609</v>
      </c>
      <c r="C1164">
        <v>45.52</v>
      </c>
      <c r="D1164">
        <v>6.04</v>
      </c>
      <c r="E1164" t="s">
        <v>2380</v>
      </c>
      <c r="F1164" t="s">
        <v>2380</v>
      </c>
      <c r="G1164" t="s">
        <v>2382</v>
      </c>
      <c r="H1164" s="341">
        <v>1</v>
      </c>
      <c r="I1164" t="s">
        <v>2381</v>
      </c>
      <c r="J1164" t="s">
        <v>6087</v>
      </c>
      <c r="K1164" t="s">
        <v>6077</v>
      </c>
      <c r="L1164" s="340" t="s">
        <v>7608</v>
      </c>
      <c r="M1164" s="339">
        <v>33975.47</v>
      </c>
      <c r="N1164" t="s">
        <v>11</v>
      </c>
      <c r="O1164" t="s">
        <v>11</v>
      </c>
      <c r="P1164" t="s">
        <v>42</v>
      </c>
      <c r="Q1164" s="338">
        <v>28</v>
      </c>
    </row>
    <row r="1165" spans="1:17" ht="15.75" x14ac:dyDescent="0.25">
      <c r="A1165" s="342" t="s">
        <v>857</v>
      </c>
      <c r="B1165" t="s">
        <v>7607</v>
      </c>
      <c r="C1165">
        <v>52.81</v>
      </c>
      <c r="D1165">
        <v>5.19</v>
      </c>
      <c r="E1165" t="s">
        <v>2380</v>
      </c>
      <c r="F1165" t="s">
        <v>2380</v>
      </c>
      <c r="G1165" t="s">
        <v>2382</v>
      </c>
      <c r="H1165" s="341">
        <v>1</v>
      </c>
      <c r="I1165" t="s">
        <v>2381</v>
      </c>
      <c r="J1165" t="s">
        <v>6087</v>
      </c>
      <c r="K1165" t="s">
        <v>6075</v>
      </c>
      <c r="L1165" s="340" t="s">
        <v>7606</v>
      </c>
      <c r="M1165" s="339">
        <v>33907.550000000003</v>
      </c>
      <c r="N1165" t="s">
        <v>11</v>
      </c>
      <c r="O1165" t="s">
        <v>11</v>
      </c>
      <c r="P1165" t="s">
        <v>23</v>
      </c>
      <c r="Q1165" s="338">
        <v>22</v>
      </c>
    </row>
    <row r="1166" spans="1:17" ht="15.75" x14ac:dyDescent="0.25">
      <c r="A1166" s="342" t="s">
        <v>856</v>
      </c>
      <c r="B1166" t="s">
        <v>6179</v>
      </c>
      <c r="C1166">
        <v>33.880000000000003</v>
      </c>
      <c r="D1166">
        <v>7.01</v>
      </c>
      <c r="E1166" t="s">
        <v>2380</v>
      </c>
      <c r="F1166" t="s">
        <v>2380</v>
      </c>
      <c r="G1166" t="s">
        <v>2380</v>
      </c>
      <c r="H1166" s="341">
        <v>3</v>
      </c>
      <c r="I1166" t="s">
        <v>2381</v>
      </c>
      <c r="J1166" t="s">
        <v>6087</v>
      </c>
      <c r="K1166" t="s">
        <v>6079</v>
      </c>
      <c r="L1166" s="340" t="s">
        <v>7605</v>
      </c>
      <c r="M1166" s="339">
        <v>33900.65</v>
      </c>
      <c r="N1166" t="s">
        <v>11</v>
      </c>
      <c r="O1166" t="s">
        <v>12</v>
      </c>
      <c r="P1166" t="s">
        <v>42</v>
      </c>
      <c r="Q1166" s="338">
        <v>25</v>
      </c>
    </row>
    <row r="1167" spans="1:17" ht="15.75" x14ac:dyDescent="0.25">
      <c r="A1167" s="342" t="s">
        <v>855</v>
      </c>
      <c r="B1167" t="s">
        <v>7336</v>
      </c>
      <c r="C1167">
        <v>33.58</v>
      </c>
      <c r="D1167">
        <v>5.56</v>
      </c>
      <c r="E1167" t="s">
        <v>2380</v>
      </c>
      <c r="F1167" t="s">
        <v>2380</v>
      </c>
      <c r="G1167" t="s">
        <v>2380</v>
      </c>
      <c r="H1167" s="341">
        <v>1</v>
      </c>
      <c r="I1167" t="s">
        <v>2381</v>
      </c>
      <c r="J1167" t="s">
        <v>6087</v>
      </c>
      <c r="K1167" t="s">
        <v>6075</v>
      </c>
      <c r="L1167" s="340" t="s">
        <v>7604</v>
      </c>
      <c r="M1167" s="339">
        <v>33829.39</v>
      </c>
      <c r="N1167" t="s">
        <v>11</v>
      </c>
      <c r="O1167" t="s">
        <v>12</v>
      </c>
      <c r="P1167" t="s">
        <v>42</v>
      </c>
      <c r="Q1167" s="338">
        <v>22</v>
      </c>
    </row>
    <row r="1168" spans="1:17" ht="15.75" x14ac:dyDescent="0.25">
      <c r="A1168" s="342" t="s">
        <v>854</v>
      </c>
      <c r="B1168" t="s">
        <v>7603</v>
      </c>
      <c r="C1168">
        <v>30.684999999999999</v>
      </c>
      <c r="D1168">
        <v>8.23</v>
      </c>
      <c r="E1168" t="s">
        <v>2380</v>
      </c>
      <c r="F1168" t="s">
        <v>2380</v>
      </c>
      <c r="G1168" t="s">
        <v>2380</v>
      </c>
      <c r="H1168" s="341">
        <v>0</v>
      </c>
      <c r="I1168" t="s">
        <v>2381</v>
      </c>
      <c r="J1168" t="s">
        <v>6087</v>
      </c>
      <c r="K1168" t="s">
        <v>6079</v>
      </c>
      <c r="L1168" s="340" t="s">
        <v>7602</v>
      </c>
      <c r="M1168" s="339">
        <v>33753.32</v>
      </c>
      <c r="N1168" t="s">
        <v>16</v>
      </c>
      <c r="O1168" t="s">
        <v>12</v>
      </c>
      <c r="P1168" t="s">
        <v>42</v>
      </c>
      <c r="Q1168" s="338">
        <v>60</v>
      </c>
    </row>
    <row r="1169" spans="1:17" ht="15.75" x14ac:dyDescent="0.25">
      <c r="A1169" s="342" t="s">
        <v>853</v>
      </c>
      <c r="B1169" t="s">
        <v>6612</v>
      </c>
      <c r="C1169">
        <v>37.524999999999999</v>
      </c>
      <c r="D1169">
        <v>9.0299999999999994</v>
      </c>
      <c r="E1169" t="s">
        <v>2381</v>
      </c>
      <c r="F1169" t="s">
        <v>2380</v>
      </c>
      <c r="G1169" t="s">
        <v>2380</v>
      </c>
      <c r="H1169" s="341">
        <v>2</v>
      </c>
      <c r="I1169" t="s">
        <v>2380</v>
      </c>
      <c r="J1169" t="s">
        <v>6087</v>
      </c>
      <c r="K1169" t="s">
        <v>6079</v>
      </c>
      <c r="L1169" s="340" t="s">
        <v>7601</v>
      </c>
      <c r="M1169" s="339">
        <v>33750.29</v>
      </c>
      <c r="N1169" t="s">
        <v>16</v>
      </c>
      <c r="O1169" t="s">
        <v>12</v>
      </c>
      <c r="P1169" t="s">
        <v>23</v>
      </c>
      <c r="Q1169" s="338">
        <v>19</v>
      </c>
    </row>
    <row r="1170" spans="1:17" ht="15.75" x14ac:dyDescent="0.25">
      <c r="A1170" s="342" t="s">
        <v>852</v>
      </c>
      <c r="B1170" t="s">
        <v>7600</v>
      </c>
      <c r="C1170">
        <v>34.5</v>
      </c>
      <c r="D1170">
        <v>4.07</v>
      </c>
      <c r="E1170" t="s">
        <v>2381</v>
      </c>
      <c r="F1170" t="s">
        <v>2380</v>
      </c>
      <c r="G1170" t="s">
        <v>2380</v>
      </c>
      <c r="H1170" s="341">
        <v>0</v>
      </c>
      <c r="I1170" t="s">
        <v>2381</v>
      </c>
      <c r="J1170" t="s">
        <v>6087</v>
      </c>
      <c r="K1170" t="s">
        <v>6075</v>
      </c>
      <c r="L1170" s="340" t="s">
        <v>7447</v>
      </c>
      <c r="M1170" s="339">
        <v>33732.69</v>
      </c>
      <c r="N1170" t="s">
        <v>16</v>
      </c>
      <c r="O1170" t="s">
        <v>16</v>
      </c>
      <c r="P1170" t="s">
        <v>356</v>
      </c>
      <c r="Q1170" s="338">
        <v>18</v>
      </c>
    </row>
    <row r="1171" spans="1:17" ht="15.75" x14ac:dyDescent="0.25">
      <c r="A1171" s="342" t="s">
        <v>850</v>
      </c>
      <c r="B1171" t="s">
        <v>7597</v>
      </c>
      <c r="C1171">
        <v>30.02</v>
      </c>
      <c r="D1171">
        <v>5.98</v>
      </c>
      <c r="E1171" t="s">
        <v>2380</v>
      </c>
      <c r="F1171" t="s">
        <v>2380</v>
      </c>
      <c r="G1171" t="s">
        <v>2382</v>
      </c>
      <c r="H1171" s="341">
        <v>1</v>
      </c>
      <c r="I1171" t="s">
        <v>2381</v>
      </c>
      <c r="J1171" t="s">
        <v>6087</v>
      </c>
      <c r="K1171" t="s">
        <v>6077</v>
      </c>
      <c r="L1171" s="340" t="s">
        <v>7596</v>
      </c>
      <c r="M1171" s="339">
        <v>33611.71</v>
      </c>
      <c r="N1171" t="s">
        <v>16</v>
      </c>
      <c r="O1171" t="s">
        <v>11</v>
      </c>
      <c r="P1171" t="s">
        <v>42</v>
      </c>
      <c r="Q1171" s="338">
        <v>19</v>
      </c>
    </row>
    <row r="1172" spans="1:17" ht="15.75" x14ac:dyDescent="0.25">
      <c r="A1172" s="342" t="s">
        <v>849</v>
      </c>
      <c r="B1172" t="s">
        <v>7595</v>
      </c>
      <c r="C1172">
        <v>37.82</v>
      </c>
      <c r="D1172">
        <v>6.01</v>
      </c>
      <c r="E1172" t="s">
        <v>2380</v>
      </c>
      <c r="F1172" t="s">
        <v>2380</v>
      </c>
      <c r="G1172" t="s">
        <v>2380</v>
      </c>
      <c r="H1172" s="341">
        <v>0</v>
      </c>
      <c r="I1172" t="s">
        <v>2381</v>
      </c>
      <c r="J1172" t="s">
        <v>6087</v>
      </c>
      <c r="K1172" t="s">
        <v>6077</v>
      </c>
      <c r="L1172" s="340" t="s">
        <v>7594</v>
      </c>
      <c r="M1172" s="339">
        <v>46889.26</v>
      </c>
      <c r="N1172" t="s">
        <v>11</v>
      </c>
      <c r="O1172" t="s">
        <v>12</v>
      </c>
      <c r="P1172" t="s">
        <v>13</v>
      </c>
      <c r="Q1172" s="338">
        <v>64</v>
      </c>
    </row>
    <row r="1173" spans="1:17" ht="15.75" x14ac:dyDescent="0.25">
      <c r="A1173" s="342" t="s">
        <v>848</v>
      </c>
      <c r="B1173" t="s">
        <v>7593</v>
      </c>
      <c r="C1173">
        <v>33.14</v>
      </c>
      <c r="D1173">
        <v>5.67</v>
      </c>
      <c r="E1173" t="s">
        <v>2381</v>
      </c>
      <c r="F1173" t="s">
        <v>2380</v>
      </c>
      <c r="G1173" t="s">
        <v>2380</v>
      </c>
      <c r="H1173" s="341">
        <v>0</v>
      </c>
      <c r="I1173" t="s">
        <v>2381</v>
      </c>
      <c r="J1173" t="s">
        <v>6087</v>
      </c>
      <c r="K1173" t="s">
        <v>6075</v>
      </c>
      <c r="L1173" s="340" t="s">
        <v>7393</v>
      </c>
      <c r="M1173" s="339">
        <v>33527.1</v>
      </c>
      <c r="N1173" t="s">
        <v>11</v>
      </c>
      <c r="O1173" t="s">
        <v>12</v>
      </c>
      <c r="P1173" t="s">
        <v>42</v>
      </c>
      <c r="Q1173" s="338">
        <v>38</v>
      </c>
    </row>
    <row r="1174" spans="1:17" ht="15.75" x14ac:dyDescent="0.25">
      <c r="A1174" s="342" t="s">
        <v>845</v>
      </c>
      <c r="B1174" t="s">
        <v>7225</v>
      </c>
      <c r="C1174">
        <v>30.875</v>
      </c>
      <c r="D1174">
        <v>11.88</v>
      </c>
      <c r="E1174" t="s">
        <v>2380</v>
      </c>
      <c r="F1174" t="s">
        <v>2380</v>
      </c>
      <c r="G1174" t="s">
        <v>2380</v>
      </c>
      <c r="H1174" s="341">
        <v>0</v>
      </c>
      <c r="I1174" t="s">
        <v>2381</v>
      </c>
      <c r="J1174" t="s">
        <v>6087</v>
      </c>
      <c r="K1174" t="s">
        <v>6079</v>
      </c>
      <c r="L1174" s="340" t="s">
        <v>7591</v>
      </c>
      <c r="M1174" s="339">
        <v>33450.99</v>
      </c>
      <c r="N1174" t="s">
        <v>11</v>
      </c>
      <c r="O1174" t="s">
        <v>11</v>
      </c>
      <c r="P1174" t="s">
        <v>42</v>
      </c>
      <c r="Q1174" s="338">
        <v>37</v>
      </c>
    </row>
    <row r="1175" spans="1:17" ht="15.75" x14ac:dyDescent="0.25">
      <c r="A1175" s="342" t="s">
        <v>844</v>
      </c>
      <c r="B1175" t="s">
        <v>6801</v>
      </c>
      <c r="C1175">
        <v>44.36</v>
      </c>
      <c r="D1175">
        <v>5.1100000000000003</v>
      </c>
      <c r="E1175" t="s">
        <v>2380</v>
      </c>
      <c r="F1175" t="s">
        <v>2380</v>
      </c>
      <c r="G1175" t="s">
        <v>2380</v>
      </c>
      <c r="H1175" s="341">
        <v>0</v>
      </c>
      <c r="I1175" t="s">
        <v>2381</v>
      </c>
      <c r="J1175" t="s">
        <v>6087</v>
      </c>
      <c r="K1175" t="s">
        <v>6075</v>
      </c>
      <c r="L1175" s="340" t="s">
        <v>6465</v>
      </c>
      <c r="M1175" s="339">
        <v>33344.449999999997</v>
      </c>
      <c r="N1175" t="s">
        <v>11</v>
      </c>
      <c r="O1175" t="s">
        <v>12</v>
      </c>
      <c r="P1175" t="s">
        <v>42</v>
      </c>
      <c r="Q1175" s="338">
        <v>50</v>
      </c>
    </row>
    <row r="1176" spans="1:17" ht="15.75" x14ac:dyDescent="0.25">
      <c r="A1176" s="342" t="s">
        <v>842</v>
      </c>
      <c r="B1176" t="s">
        <v>7588</v>
      </c>
      <c r="C1176">
        <v>45</v>
      </c>
      <c r="D1176">
        <v>5.24</v>
      </c>
      <c r="E1176" t="s">
        <v>2381</v>
      </c>
      <c r="F1176" t="s">
        <v>2380</v>
      </c>
      <c r="G1176" t="s">
        <v>2380</v>
      </c>
      <c r="H1176" s="341">
        <v>1</v>
      </c>
      <c r="I1176" t="s">
        <v>2381</v>
      </c>
      <c r="J1176" t="s">
        <v>6087</v>
      </c>
      <c r="K1176" t="s">
        <v>6075</v>
      </c>
      <c r="L1176" s="340" t="s">
        <v>7587</v>
      </c>
      <c r="M1176" s="339">
        <v>33292.83</v>
      </c>
      <c r="N1176" t="s">
        <v>11</v>
      </c>
      <c r="O1176" t="s">
        <v>16</v>
      </c>
      <c r="P1176" t="s">
        <v>42</v>
      </c>
      <c r="Q1176" s="338">
        <v>32</v>
      </c>
    </row>
    <row r="1177" spans="1:17" ht="15.75" x14ac:dyDescent="0.25">
      <c r="A1177" s="342" t="s">
        <v>840</v>
      </c>
      <c r="B1177" t="s">
        <v>7585</v>
      </c>
      <c r="C1177">
        <v>32.67</v>
      </c>
      <c r="D1177">
        <v>10.97</v>
      </c>
      <c r="E1177" t="s">
        <v>2381</v>
      </c>
      <c r="F1177" t="s">
        <v>2380</v>
      </c>
      <c r="G1177" t="s">
        <v>2380</v>
      </c>
      <c r="H1177" s="341">
        <v>0</v>
      </c>
      <c r="I1177" t="s">
        <v>2381</v>
      </c>
      <c r="J1177" t="s">
        <v>6087</v>
      </c>
      <c r="K1177" t="s">
        <v>6079</v>
      </c>
      <c r="L1177" s="340" t="s">
        <v>7584</v>
      </c>
      <c r="M1177" s="339">
        <v>33090.660000000003</v>
      </c>
      <c r="N1177" t="s">
        <v>11</v>
      </c>
      <c r="O1177" t="s">
        <v>11</v>
      </c>
      <c r="P1177" t="s">
        <v>42</v>
      </c>
      <c r="Q1177" s="338">
        <v>53</v>
      </c>
    </row>
    <row r="1178" spans="1:17" ht="15.75" x14ac:dyDescent="0.25">
      <c r="A1178" s="342" t="s">
        <v>839</v>
      </c>
      <c r="B1178" t="s">
        <v>6663</v>
      </c>
      <c r="C1178">
        <v>44.44</v>
      </c>
      <c r="D1178">
        <v>4.9000000000000004</v>
      </c>
      <c r="E1178" t="s">
        <v>2381</v>
      </c>
      <c r="F1178" t="s">
        <v>2380</v>
      </c>
      <c r="G1178" t="s">
        <v>2380</v>
      </c>
      <c r="H1178" s="341">
        <v>1</v>
      </c>
      <c r="I1178" t="s">
        <v>2381</v>
      </c>
      <c r="J1178" t="s">
        <v>6087</v>
      </c>
      <c r="K1178" t="s">
        <v>6075</v>
      </c>
      <c r="L1178" s="340" t="s">
        <v>7583</v>
      </c>
      <c r="M1178" s="339">
        <v>33074.94</v>
      </c>
      <c r="N1178" t="s">
        <v>16</v>
      </c>
      <c r="O1178" t="s">
        <v>11</v>
      </c>
      <c r="P1178" t="s">
        <v>42</v>
      </c>
      <c r="Q1178" s="338">
        <v>60</v>
      </c>
    </row>
    <row r="1179" spans="1:17" ht="15.75" x14ac:dyDescent="0.25">
      <c r="A1179" s="342" t="s">
        <v>834</v>
      </c>
      <c r="B1179" t="s">
        <v>7577</v>
      </c>
      <c r="C1179">
        <v>36.86</v>
      </c>
      <c r="D1179">
        <v>5.19</v>
      </c>
      <c r="E1179" t="s">
        <v>2381</v>
      </c>
      <c r="F1179" t="s">
        <v>2380</v>
      </c>
      <c r="G1179" t="s">
        <v>2382</v>
      </c>
      <c r="H1179" s="341">
        <v>1</v>
      </c>
      <c r="I1179" t="s">
        <v>2381</v>
      </c>
      <c r="J1179" t="s">
        <v>6087</v>
      </c>
      <c r="K1179" t="s">
        <v>6075</v>
      </c>
      <c r="L1179" s="340" t="s">
        <v>7576</v>
      </c>
      <c r="M1179" s="339">
        <v>32947.629999999997</v>
      </c>
      <c r="N1179" t="s">
        <v>11</v>
      </c>
      <c r="O1179" t="s">
        <v>16</v>
      </c>
      <c r="P1179" t="s">
        <v>42</v>
      </c>
      <c r="Q1179" s="338">
        <v>51</v>
      </c>
    </row>
    <row r="1180" spans="1:17" ht="15.75" x14ac:dyDescent="0.25">
      <c r="A1180" s="342" t="s">
        <v>833</v>
      </c>
      <c r="B1180" t="s">
        <v>7425</v>
      </c>
      <c r="C1180">
        <v>36.119999999999997</v>
      </c>
      <c r="D1180">
        <v>5.82</v>
      </c>
      <c r="E1180" t="s">
        <v>2380</v>
      </c>
      <c r="F1180" t="s">
        <v>2380</v>
      </c>
      <c r="G1180" t="s">
        <v>2380</v>
      </c>
      <c r="H1180" s="341">
        <v>0</v>
      </c>
      <c r="I1180" t="s">
        <v>2381</v>
      </c>
      <c r="J1180" t="s">
        <v>6087</v>
      </c>
      <c r="K1180" t="s">
        <v>6077</v>
      </c>
      <c r="L1180" s="340" t="s">
        <v>7575</v>
      </c>
      <c r="M1180" s="339">
        <v>32906.69</v>
      </c>
      <c r="N1180" t="s">
        <v>11</v>
      </c>
      <c r="O1180" t="s">
        <v>12</v>
      </c>
      <c r="P1180" t="s">
        <v>42</v>
      </c>
      <c r="Q1180" s="338">
        <v>41</v>
      </c>
    </row>
    <row r="1181" spans="1:17" ht="15.75" x14ac:dyDescent="0.25">
      <c r="A1181" s="342" t="s">
        <v>831</v>
      </c>
      <c r="B1181" t="s">
        <v>7573</v>
      </c>
      <c r="C1181">
        <v>35.99</v>
      </c>
      <c r="D1181">
        <v>4.2300000000000004</v>
      </c>
      <c r="E1181" t="s">
        <v>2380</v>
      </c>
      <c r="F1181" t="s">
        <v>2380</v>
      </c>
      <c r="G1181" t="s">
        <v>2380</v>
      </c>
      <c r="H1181" s="341">
        <v>0</v>
      </c>
      <c r="I1181" t="s">
        <v>2381</v>
      </c>
      <c r="J1181" t="s">
        <v>6087</v>
      </c>
      <c r="K1181" t="s">
        <v>6075</v>
      </c>
      <c r="L1181" s="340" t="s">
        <v>7572</v>
      </c>
      <c r="M1181" s="339">
        <v>32787.46</v>
      </c>
      <c r="N1181" t="s">
        <v>16</v>
      </c>
      <c r="O1181" t="s">
        <v>12</v>
      </c>
      <c r="P1181" t="s">
        <v>23</v>
      </c>
      <c r="Q1181" s="338">
        <v>42</v>
      </c>
    </row>
    <row r="1182" spans="1:17" ht="15.75" x14ac:dyDescent="0.25">
      <c r="A1182" s="342" t="s">
        <v>830</v>
      </c>
      <c r="B1182" t="s">
        <v>7571</v>
      </c>
      <c r="C1182">
        <v>30.25</v>
      </c>
      <c r="D1182">
        <v>5.58</v>
      </c>
      <c r="E1182" t="s">
        <v>2380</v>
      </c>
      <c r="F1182" t="s">
        <v>2380</v>
      </c>
      <c r="G1182" t="s">
        <v>2382</v>
      </c>
      <c r="H1182" s="341">
        <v>1</v>
      </c>
      <c r="I1182" t="s">
        <v>2381</v>
      </c>
      <c r="J1182" t="s">
        <v>6087</v>
      </c>
      <c r="K1182" t="s">
        <v>6075</v>
      </c>
      <c r="L1182" s="340" t="s">
        <v>6860</v>
      </c>
      <c r="M1182" s="339">
        <v>32765.33</v>
      </c>
      <c r="N1182" t="s">
        <v>11</v>
      </c>
      <c r="O1182" t="s">
        <v>11</v>
      </c>
      <c r="P1182" t="s">
        <v>23</v>
      </c>
      <c r="Q1182" s="338">
        <v>50</v>
      </c>
    </row>
    <row r="1183" spans="1:17" ht="15.75" x14ac:dyDescent="0.25">
      <c r="A1183" s="342" t="s">
        <v>828</v>
      </c>
      <c r="B1183" t="s">
        <v>6238</v>
      </c>
      <c r="C1183">
        <v>31.36</v>
      </c>
      <c r="D1183">
        <v>10.6</v>
      </c>
      <c r="E1183" t="s">
        <v>2381</v>
      </c>
      <c r="F1183" t="s">
        <v>2380</v>
      </c>
      <c r="G1183" t="s">
        <v>2380</v>
      </c>
      <c r="H1183" s="341">
        <v>0</v>
      </c>
      <c r="I1183" t="s">
        <v>2381</v>
      </c>
      <c r="J1183" t="s">
        <v>6087</v>
      </c>
      <c r="K1183" t="s">
        <v>6079</v>
      </c>
      <c r="L1183" s="340" t="s">
        <v>7568</v>
      </c>
      <c r="M1183" s="339">
        <v>32734.19</v>
      </c>
      <c r="N1183" t="s">
        <v>11</v>
      </c>
      <c r="O1183" t="s">
        <v>16</v>
      </c>
      <c r="P1183" t="s">
        <v>23</v>
      </c>
      <c r="Q1183" s="338">
        <v>32</v>
      </c>
    </row>
    <row r="1184" spans="1:17" ht="15.75" x14ac:dyDescent="0.25">
      <c r="A1184" s="342" t="s">
        <v>825</v>
      </c>
      <c r="B1184" t="s">
        <v>6197</v>
      </c>
      <c r="C1184">
        <v>31.83</v>
      </c>
      <c r="D1184">
        <v>11.55</v>
      </c>
      <c r="E1184" t="s">
        <v>2381</v>
      </c>
      <c r="F1184" t="s">
        <v>2380</v>
      </c>
      <c r="G1184" t="s">
        <v>2380</v>
      </c>
      <c r="H1184" s="341">
        <v>1</v>
      </c>
      <c r="I1184" t="s">
        <v>2381</v>
      </c>
      <c r="J1184" t="s">
        <v>6087</v>
      </c>
      <c r="K1184" t="s">
        <v>6079</v>
      </c>
      <c r="L1184" s="340" t="s">
        <v>7564</v>
      </c>
      <c r="M1184" s="339">
        <v>32686.080000000002</v>
      </c>
      <c r="N1184" t="s">
        <v>11</v>
      </c>
      <c r="O1184" t="s">
        <v>12</v>
      </c>
      <c r="P1184" t="s">
        <v>42</v>
      </c>
      <c r="Q1184" s="338">
        <v>54</v>
      </c>
    </row>
    <row r="1185" spans="1:17" ht="15.75" x14ac:dyDescent="0.25">
      <c r="A1185" s="342" t="s">
        <v>823</v>
      </c>
      <c r="B1185" t="s">
        <v>7563</v>
      </c>
      <c r="C1185">
        <v>35.86</v>
      </c>
      <c r="D1185">
        <v>6.74</v>
      </c>
      <c r="E1185" t="s">
        <v>2381</v>
      </c>
      <c r="F1185" t="s">
        <v>2380</v>
      </c>
      <c r="G1185" t="s">
        <v>2380</v>
      </c>
      <c r="H1185" s="341">
        <v>2</v>
      </c>
      <c r="I1185" t="s">
        <v>2381</v>
      </c>
      <c r="J1185" t="s">
        <v>6087</v>
      </c>
      <c r="K1185" t="s">
        <v>6079</v>
      </c>
      <c r="L1185" s="340" t="s">
        <v>7562</v>
      </c>
      <c r="M1185" s="339">
        <v>32548.34</v>
      </c>
      <c r="N1185" t="s">
        <v>16</v>
      </c>
      <c r="O1185" t="s">
        <v>11</v>
      </c>
      <c r="P1185" t="s">
        <v>13</v>
      </c>
      <c r="Q1185" s="338">
        <v>19</v>
      </c>
    </row>
    <row r="1186" spans="1:17" ht="15.75" x14ac:dyDescent="0.25">
      <c r="A1186" s="342" t="s">
        <v>822</v>
      </c>
      <c r="B1186" t="s">
        <v>7561</v>
      </c>
      <c r="C1186">
        <v>41.9</v>
      </c>
      <c r="D1186">
        <v>4.26</v>
      </c>
      <c r="E1186" t="s">
        <v>2380</v>
      </c>
      <c r="F1186" t="s">
        <v>2380</v>
      </c>
      <c r="G1186" t="s">
        <v>2380</v>
      </c>
      <c r="H1186" s="341">
        <v>0</v>
      </c>
      <c r="I1186" t="s">
        <v>2381</v>
      </c>
      <c r="J1186" t="s">
        <v>6087</v>
      </c>
      <c r="K1186" t="s">
        <v>6075</v>
      </c>
      <c r="L1186" s="340" t="s">
        <v>7560</v>
      </c>
      <c r="M1186" s="339">
        <v>32485.46</v>
      </c>
      <c r="N1186" t="s">
        <v>11</v>
      </c>
      <c r="O1186" t="s">
        <v>16</v>
      </c>
      <c r="P1186" t="s">
        <v>42</v>
      </c>
      <c r="Q1186" s="338">
        <v>46</v>
      </c>
    </row>
    <row r="1187" spans="1:17" ht="15.75" x14ac:dyDescent="0.25">
      <c r="A1187" s="342" t="s">
        <v>819</v>
      </c>
      <c r="B1187" t="s">
        <v>6216</v>
      </c>
      <c r="C1187">
        <v>40.74</v>
      </c>
      <c r="D1187">
        <v>5.28</v>
      </c>
      <c r="E1187" t="s">
        <v>2380</v>
      </c>
      <c r="F1187" t="s">
        <v>2380</v>
      </c>
      <c r="G1187" t="s">
        <v>2382</v>
      </c>
      <c r="H1187" s="341">
        <v>1</v>
      </c>
      <c r="I1187" t="s">
        <v>2381</v>
      </c>
      <c r="J1187" t="s">
        <v>6087</v>
      </c>
      <c r="K1187" t="s">
        <v>6075</v>
      </c>
      <c r="L1187" s="340" t="s">
        <v>7555</v>
      </c>
      <c r="M1187" s="339">
        <v>32428.63</v>
      </c>
      <c r="N1187" t="s">
        <v>11</v>
      </c>
      <c r="O1187" t="s">
        <v>11</v>
      </c>
      <c r="P1187" t="s">
        <v>42</v>
      </c>
      <c r="Q1187" s="338">
        <v>50</v>
      </c>
    </row>
    <row r="1188" spans="1:17" ht="15.75" x14ac:dyDescent="0.25">
      <c r="A1188" s="342" t="s">
        <v>814</v>
      </c>
      <c r="B1188" t="s">
        <v>7547</v>
      </c>
      <c r="C1188">
        <v>36.86</v>
      </c>
      <c r="D1188">
        <v>11.95</v>
      </c>
      <c r="E1188" t="s">
        <v>2380</v>
      </c>
      <c r="F1188" t="s">
        <v>2380</v>
      </c>
      <c r="G1188" t="s">
        <v>2380</v>
      </c>
      <c r="H1188" s="341">
        <v>0</v>
      </c>
      <c r="I1188" t="s">
        <v>2380</v>
      </c>
      <c r="J1188" t="s">
        <v>6087</v>
      </c>
      <c r="K1188" t="s">
        <v>6079</v>
      </c>
      <c r="L1188" s="340" t="s">
        <v>7546</v>
      </c>
      <c r="M1188" s="339">
        <v>32192.76</v>
      </c>
      <c r="N1188" t="s">
        <v>16</v>
      </c>
      <c r="O1188" t="s">
        <v>11</v>
      </c>
      <c r="P1188" t="s">
        <v>42</v>
      </c>
      <c r="Q1188" s="338">
        <v>53</v>
      </c>
    </row>
    <row r="1189" spans="1:17" ht="15.75" x14ac:dyDescent="0.25">
      <c r="A1189" s="342" t="s">
        <v>812</v>
      </c>
      <c r="B1189" t="s">
        <v>7543</v>
      </c>
      <c r="C1189">
        <v>34.484999999999999</v>
      </c>
      <c r="D1189">
        <v>11.87</v>
      </c>
      <c r="E1189" t="s">
        <v>2381</v>
      </c>
      <c r="F1189" t="s">
        <v>2380</v>
      </c>
      <c r="G1189" t="s">
        <v>2380</v>
      </c>
      <c r="H1189" s="341">
        <v>2</v>
      </c>
      <c r="I1189" t="s">
        <v>2381</v>
      </c>
      <c r="J1189" t="s">
        <v>6087</v>
      </c>
      <c r="K1189" t="s">
        <v>6079</v>
      </c>
      <c r="L1189" s="340" t="s">
        <v>7542</v>
      </c>
      <c r="M1189" s="339">
        <v>32086.21</v>
      </c>
      <c r="N1189" t="s">
        <v>16</v>
      </c>
      <c r="O1189" t="s">
        <v>12</v>
      </c>
      <c r="P1189" t="s">
        <v>42</v>
      </c>
      <c r="Q1189" s="338">
        <v>29</v>
      </c>
    </row>
    <row r="1190" spans="1:17" ht="15.75" x14ac:dyDescent="0.25">
      <c r="A1190" s="342" t="s">
        <v>811</v>
      </c>
      <c r="B1190" t="s">
        <v>7541</v>
      </c>
      <c r="C1190">
        <v>37.049999999999997</v>
      </c>
      <c r="D1190">
        <v>8.44</v>
      </c>
      <c r="E1190" t="s">
        <v>2380</v>
      </c>
      <c r="F1190" t="s">
        <v>2380</v>
      </c>
      <c r="G1190" t="s">
        <v>2380</v>
      </c>
      <c r="H1190" s="341">
        <v>0</v>
      </c>
      <c r="I1190" t="s">
        <v>2381</v>
      </c>
      <c r="J1190" t="s">
        <v>6087</v>
      </c>
      <c r="K1190" t="s">
        <v>6079</v>
      </c>
      <c r="L1190" s="340" t="s">
        <v>7540</v>
      </c>
      <c r="M1190" s="339">
        <v>31980.89</v>
      </c>
      <c r="N1190" t="s">
        <v>11</v>
      </c>
      <c r="O1190" t="s">
        <v>16</v>
      </c>
      <c r="P1190" t="s">
        <v>42</v>
      </c>
      <c r="Q1190" s="338">
        <v>50</v>
      </c>
    </row>
    <row r="1191" spans="1:17" ht="15.75" x14ac:dyDescent="0.25">
      <c r="A1191" s="342" t="s">
        <v>809</v>
      </c>
      <c r="B1191" t="s">
        <v>7538</v>
      </c>
      <c r="C1191">
        <v>40.020000000000003</v>
      </c>
      <c r="D1191">
        <v>5.19</v>
      </c>
      <c r="E1191" t="s">
        <v>2381</v>
      </c>
      <c r="F1191" t="s">
        <v>2380</v>
      </c>
      <c r="G1191" t="s">
        <v>2380</v>
      </c>
      <c r="H1191" s="341">
        <v>1</v>
      </c>
      <c r="I1191" t="s">
        <v>2381</v>
      </c>
      <c r="J1191" t="s">
        <v>6087</v>
      </c>
      <c r="K1191" t="s">
        <v>6075</v>
      </c>
      <c r="L1191" s="340" t="s">
        <v>7537</v>
      </c>
      <c r="M1191" s="339">
        <v>31743.919999999998</v>
      </c>
      <c r="N1191" t="s">
        <v>11</v>
      </c>
      <c r="O1191" t="s">
        <v>16</v>
      </c>
      <c r="P1191" t="s">
        <v>42</v>
      </c>
      <c r="Q1191" s="338">
        <v>38</v>
      </c>
    </row>
    <row r="1192" spans="1:17" ht="15.75" x14ac:dyDescent="0.25">
      <c r="A1192" s="342" t="s">
        <v>807</v>
      </c>
      <c r="B1192" t="s">
        <v>6464</v>
      </c>
      <c r="C1192">
        <v>43.53</v>
      </c>
      <c r="D1192">
        <v>5.86</v>
      </c>
      <c r="E1192" t="s">
        <v>2381</v>
      </c>
      <c r="F1192" t="s">
        <v>2381</v>
      </c>
      <c r="G1192" t="s">
        <v>2380</v>
      </c>
      <c r="H1192" s="341">
        <v>2</v>
      </c>
      <c r="I1192" t="s">
        <v>2381</v>
      </c>
      <c r="J1192" t="s">
        <v>6087</v>
      </c>
      <c r="K1192" t="s">
        <v>6077</v>
      </c>
      <c r="L1192" s="340" t="s">
        <v>7534</v>
      </c>
      <c r="M1192" s="339">
        <v>31620</v>
      </c>
      <c r="N1192" t="s">
        <v>11</v>
      </c>
      <c r="O1192" t="s">
        <v>16</v>
      </c>
      <c r="P1192" t="s">
        <v>247</v>
      </c>
      <c r="Q1192" s="338">
        <v>62</v>
      </c>
    </row>
    <row r="1193" spans="1:17" ht="15.75" x14ac:dyDescent="0.25">
      <c r="A1193" s="342" t="s">
        <v>806</v>
      </c>
      <c r="B1193" t="s">
        <v>7533</v>
      </c>
      <c r="C1193">
        <v>46.06</v>
      </c>
      <c r="D1193">
        <v>4.18</v>
      </c>
      <c r="E1193" t="s">
        <v>2380</v>
      </c>
      <c r="F1193" t="s">
        <v>2381</v>
      </c>
      <c r="G1193" t="s">
        <v>2380</v>
      </c>
      <c r="H1193" s="341">
        <v>1</v>
      </c>
      <c r="I1193" t="s">
        <v>2381</v>
      </c>
      <c r="J1193" t="s">
        <v>6087</v>
      </c>
      <c r="K1193" t="s">
        <v>6075</v>
      </c>
      <c r="L1193" s="340" t="s">
        <v>7532</v>
      </c>
      <c r="M1193" s="339">
        <v>31591.82</v>
      </c>
      <c r="N1193" t="s">
        <v>11</v>
      </c>
      <c r="O1193" t="s">
        <v>16</v>
      </c>
      <c r="P1193" t="s">
        <v>42</v>
      </c>
      <c r="Q1193" s="338">
        <v>47</v>
      </c>
    </row>
    <row r="1194" spans="1:17" ht="15.75" x14ac:dyDescent="0.25">
      <c r="A1194" s="342" t="s">
        <v>805</v>
      </c>
      <c r="B1194" t="s">
        <v>7531</v>
      </c>
      <c r="C1194">
        <v>29.92</v>
      </c>
      <c r="D1194">
        <v>11.99</v>
      </c>
      <c r="E1194" t="s">
        <v>2381</v>
      </c>
      <c r="F1194" t="s">
        <v>2380</v>
      </c>
      <c r="G1194" t="s">
        <v>2380</v>
      </c>
      <c r="H1194" s="341">
        <v>2</v>
      </c>
      <c r="I1194" t="s">
        <v>2381</v>
      </c>
      <c r="J1194" t="s">
        <v>6087</v>
      </c>
      <c r="K1194" t="s">
        <v>6079</v>
      </c>
      <c r="L1194" s="340" t="s">
        <v>6852</v>
      </c>
      <c r="M1194" s="339">
        <v>60021.4</v>
      </c>
      <c r="N1194" t="s">
        <v>16</v>
      </c>
      <c r="O1194" t="s">
        <v>16</v>
      </c>
      <c r="P1194" t="s">
        <v>23</v>
      </c>
      <c r="Q1194" s="338">
        <v>52</v>
      </c>
    </row>
    <row r="1195" spans="1:17" ht="15.75" x14ac:dyDescent="0.25">
      <c r="A1195" s="342" t="s">
        <v>802</v>
      </c>
      <c r="B1195" t="s">
        <v>7526</v>
      </c>
      <c r="C1195">
        <v>41.19</v>
      </c>
      <c r="D1195">
        <v>6.37</v>
      </c>
      <c r="E1195" t="s">
        <v>2380</v>
      </c>
      <c r="F1195" t="s">
        <v>2380</v>
      </c>
      <c r="G1195" t="s">
        <v>2380</v>
      </c>
      <c r="H1195" s="341">
        <v>0</v>
      </c>
      <c r="I1195" t="s">
        <v>2381</v>
      </c>
      <c r="J1195" t="s">
        <v>6087</v>
      </c>
      <c r="K1195" t="s">
        <v>6077</v>
      </c>
      <c r="L1195" s="340" t="s">
        <v>7101</v>
      </c>
      <c r="M1195" s="339">
        <v>31328.27</v>
      </c>
      <c r="N1195" t="s">
        <v>11</v>
      </c>
      <c r="O1195" t="s">
        <v>11</v>
      </c>
      <c r="P1195" t="s">
        <v>42</v>
      </c>
      <c r="Q1195" s="338">
        <v>27</v>
      </c>
    </row>
    <row r="1196" spans="1:17" ht="15.75" x14ac:dyDescent="0.25">
      <c r="A1196" s="342" t="s">
        <v>800</v>
      </c>
      <c r="B1196" t="s">
        <v>7523</v>
      </c>
      <c r="C1196">
        <v>43.89</v>
      </c>
      <c r="D1196">
        <v>8.7100000000000009</v>
      </c>
      <c r="E1196" t="s">
        <v>2380</v>
      </c>
      <c r="F1196" t="s">
        <v>2380</v>
      </c>
      <c r="G1196" t="s">
        <v>2380</v>
      </c>
      <c r="H1196" s="341">
        <v>0</v>
      </c>
      <c r="I1196" t="s">
        <v>2381</v>
      </c>
      <c r="J1196" t="s">
        <v>6087</v>
      </c>
      <c r="K1196" t="s">
        <v>6079</v>
      </c>
      <c r="L1196" s="340" t="s">
        <v>7522</v>
      </c>
      <c r="M1196" s="339">
        <v>31234.560000000001</v>
      </c>
      <c r="N1196" t="s">
        <v>16</v>
      </c>
      <c r="O1196" t="s">
        <v>16</v>
      </c>
      <c r="P1196" t="s">
        <v>42</v>
      </c>
      <c r="Q1196" s="338">
        <v>22</v>
      </c>
    </row>
    <row r="1197" spans="1:17" ht="15.75" x14ac:dyDescent="0.25">
      <c r="A1197" s="342" t="s">
        <v>797</v>
      </c>
      <c r="B1197" t="s">
        <v>7518</v>
      </c>
      <c r="C1197">
        <v>39.619999999999997</v>
      </c>
      <c r="D1197">
        <v>4.28</v>
      </c>
      <c r="E1197" t="s">
        <v>2380</v>
      </c>
      <c r="F1197" t="s">
        <v>2380</v>
      </c>
      <c r="G1197" t="s">
        <v>2380</v>
      </c>
      <c r="H1197" s="341">
        <v>1</v>
      </c>
      <c r="I1197" t="s">
        <v>2381</v>
      </c>
      <c r="J1197" t="s">
        <v>6087</v>
      </c>
      <c r="K1197" t="s">
        <v>6075</v>
      </c>
      <c r="L1197" s="340" t="s">
        <v>6274</v>
      </c>
      <c r="M1197" s="339">
        <v>30763.01</v>
      </c>
      <c r="N1197" t="s">
        <v>11</v>
      </c>
      <c r="O1197" t="s">
        <v>16</v>
      </c>
      <c r="P1197" t="s">
        <v>42</v>
      </c>
      <c r="Q1197" s="338">
        <v>34</v>
      </c>
    </row>
    <row r="1198" spans="1:17" ht="15.75" x14ac:dyDescent="0.25">
      <c r="A1198" s="342" t="s">
        <v>794</v>
      </c>
      <c r="B1198" t="s">
        <v>7514</v>
      </c>
      <c r="C1198">
        <v>43.5</v>
      </c>
      <c r="D1198">
        <v>6.38</v>
      </c>
      <c r="E1198" t="s">
        <v>2380</v>
      </c>
      <c r="F1198" t="s">
        <v>2381</v>
      </c>
      <c r="G1198" t="s">
        <v>2380</v>
      </c>
      <c r="H1198" s="341">
        <v>1</v>
      </c>
      <c r="I1198" t="s">
        <v>2381</v>
      </c>
      <c r="J1198" t="s">
        <v>6087</v>
      </c>
      <c r="K1198" t="s">
        <v>6077</v>
      </c>
      <c r="L1198" s="340" t="s">
        <v>6834</v>
      </c>
      <c r="M1198" s="339">
        <v>30625.65</v>
      </c>
      <c r="N1198" t="s">
        <v>11</v>
      </c>
      <c r="O1198" t="s">
        <v>12</v>
      </c>
      <c r="P1198" t="s">
        <v>42</v>
      </c>
      <c r="Q1198" s="338">
        <v>52</v>
      </c>
    </row>
    <row r="1199" spans="1:17" ht="15.75" x14ac:dyDescent="0.25">
      <c r="A1199" s="342" t="s">
        <v>789</v>
      </c>
      <c r="B1199" t="s">
        <v>7506</v>
      </c>
      <c r="C1199">
        <v>42.35</v>
      </c>
      <c r="D1199">
        <v>5.08</v>
      </c>
      <c r="E1199" t="s">
        <v>2381</v>
      </c>
      <c r="F1199" t="s">
        <v>2380</v>
      </c>
      <c r="G1199" t="s">
        <v>2380</v>
      </c>
      <c r="H1199" s="341">
        <v>0</v>
      </c>
      <c r="I1199" t="s">
        <v>2381</v>
      </c>
      <c r="J1199" t="s">
        <v>6087</v>
      </c>
      <c r="K1199" t="s">
        <v>6075</v>
      </c>
      <c r="L1199" s="340" t="s">
        <v>7505</v>
      </c>
      <c r="M1199" s="339">
        <v>30409.53</v>
      </c>
      <c r="N1199" t="s">
        <v>11</v>
      </c>
      <c r="O1199" t="s">
        <v>12</v>
      </c>
      <c r="P1199" t="s">
        <v>23</v>
      </c>
      <c r="Q1199" s="338">
        <v>46</v>
      </c>
    </row>
    <row r="1200" spans="1:17" ht="15.75" x14ac:dyDescent="0.25">
      <c r="A1200" s="342" t="s">
        <v>786</v>
      </c>
      <c r="B1200" t="s">
        <v>7501</v>
      </c>
      <c r="C1200">
        <v>37.715000000000003</v>
      </c>
      <c r="D1200">
        <v>10.86</v>
      </c>
      <c r="E1200" t="s">
        <v>2381</v>
      </c>
      <c r="F1200" t="s">
        <v>2380</v>
      </c>
      <c r="G1200" t="s">
        <v>2380</v>
      </c>
      <c r="H1200" s="341">
        <v>0</v>
      </c>
      <c r="I1200" t="s">
        <v>2380</v>
      </c>
      <c r="J1200" t="s">
        <v>6087</v>
      </c>
      <c r="K1200" t="s">
        <v>6079</v>
      </c>
      <c r="L1200" s="340" t="s">
        <v>7500</v>
      </c>
      <c r="M1200" s="339">
        <v>30284.639999999999</v>
      </c>
      <c r="N1200" t="s">
        <v>16</v>
      </c>
      <c r="O1200" t="s">
        <v>16</v>
      </c>
      <c r="P1200" t="s">
        <v>23</v>
      </c>
      <c r="Q1200" s="338">
        <v>50</v>
      </c>
    </row>
    <row r="1201" spans="1:17" ht="15.75" x14ac:dyDescent="0.25">
      <c r="A1201" s="342" t="s">
        <v>778</v>
      </c>
      <c r="B1201" t="s">
        <v>7488</v>
      </c>
      <c r="C1201">
        <v>31.35</v>
      </c>
      <c r="D1201">
        <v>6.86</v>
      </c>
      <c r="E1201" t="s">
        <v>2380</v>
      </c>
      <c r="F1201" t="s">
        <v>2380</v>
      </c>
      <c r="G1201" t="s">
        <v>2380</v>
      </c>
      <c r="H1201" s="341">
        <v>0</v>
      </c>
      <c r="I1201" t="s">
        <v>2381</v>
      </c>
      <c r="J1201" t="s">
        <v>6087</v>
      </c>
      <c r="K1201" t="s">
        <v>6079</v>
      </c>
      <c r="L1201" s="340" t="s">
        <v>7487</v>
      </c>
      <c r="M1201" s="339">
        <v>30026.87</v>
      </c>
      <c r="N1201" t="s">
        <v>11</v>
      </c>
      <c r="O1201" t="s">
        <v>12</v>
      </c>
      <c r="P1201" t="s">
        <v>23</v>
      </c>
      <c r="Q1201" s="338">
        <v>41</v>
      </c>
    </row>
    <row r="1202" spans="1:17" ht="15.75" x14ac:dyDescent="0.25">
      <c r="A1202" s="342" t="s">
        <v>776</v>
      </c>
      <c r="B1202" t="s">
        <v>6657</v>
      </c>
      <c r="C1202">
        <v>37.67</v>
      </c>
      <c r="D1202">
        <v>5.89</v>
      </c>
      <c r="E1202" t="s">
        <v>2380</v>
      </c>
      <c r="F1202" t="s">
        <v>2380</v>
      </c>
      <c r="G1202" t="s">
        <v>2380</v>
      </c>
      <c r="H1202" s="341">
        <v>1</v>
      </c>
      <c r="I1202" t="s">
        <v>2381</v>
      </c>
      <c r="J1202" t="s">
        <v>6087</v>
      </c>
      <c r="K1202" t="s">
        <v>6077</v>
      </c>
      <c r="L1202" s="340" t="s">
        <v>7484</v>
      </c>
      <c r="M1202" s="339">
        <v>29933.75</v>
      </c>
      <c r="N1202" t="s">
        <v>16</v>
      </c>
      <c r="O1202" t="s">
        <v>16</v>
      </c>
      <c r="P1202" t="s">
        <v>42</v>
      </c>
      <c r="Q1202" s="338">
        <v>46</v>
      </c>
    </row>
    <row r="1203" spans="1:17" ht="15.75" x14ac:dyDescent="0.25">
      <c r="A1203" s="342" t="s">
        <v>774</v>
      </c>
      <c r="B1203" t="s">
        <v>7481</v>
      </c>
      <c r="C1203">
        <v>33.090000000000003</v>
      </c>
      <c r="D1203">
        <v>6.06</v>
      </c>
      <c r="E1203" t="s">
        <v>2380</v>
      </c>
      <c r="F1203" t="s">
        <v>2380</v>
      </c>
      <c r="G1203" t="s">
        <v>2382</v>
      </c>
      <c r="H1203" s="341">
        <v>1</v>
      </c>
      <c r="I1203" t="s">
        <v>2381</v>
      </c>
      <c r="J1203" t="s">
        <v>6087</v>
      </c>
      <c r="K1203" t="s">
        <v>6077</v>
      </c>
      <c r="L1203" s="340" t="s">
        <v>7480</v>
      </c>
      <c r="M1203" s="339">
        <v>29899.25</v>
      </c>
      <c r="N1203" t="s">
        <v>16</v>
      </c>
      <c r="O1203" t="s">
        <v>12</v>
      </c>
      <c r="P1203" t="s">
        <v>42</v>
      </c>
      <c r="Q1203" s="338">
        <v>47</v>
      </c>
    </row>
    <row r="1204" spans="1:17" ht="15.75" x14ac:dyDescent="0.25">
      <c r="A1204" s="342" t="s">
        <v>767</v>
      </c>
      <c r="B1204" t="s">
        <v>7467</v>
      </c>
      <c r="C1204">
        <v>47.6</v>
      </c>
      <c r="D1204">
        <v>5.95</v>
      </c>
      <c r="E1204" t="s">
        <v>2381</v>
      </c>
      <c r="F1204" t="s">
        <v>2380</v>
      </c>
      <c r="G1204" t="s">
        <v>2380</v>
      </c>
      <c r="H1204" s="341">
        <v>0</v>
      </c>
      <c r="I1204" t="s">
        <v>2381</v>
      </c>
      <c r="J1204" t="s">
        <v>6087</v>
      </c>
      <c r="K1204" t="s">
        <v>6077</v>
      </c>
      <c r="L1204" s="340" t="s">
        <v>7466</v>
      </c>
      <c r="M1204" s="339">
        <v>29622.69</v>
      </c>
      <c r="N1204" t="s">
        <v>16</v>
      </c>
      <c r="O1204" t="s">
        <v>16</v>
      </c>
      <c r="P1204" t="s">
        <v>42</v>
      </c>
      <c r="Q1204" s="338">
        <v>29</v>
      </c>
    </row>
    <row r="1205" spans="1:17" ht="15.75" x14ac:dyDescent="0.25">
      <c r="A1205" s="342" t="s">
        <v>766</v>
      </c>
      <c r="B1205" t="s">
        <v>7465</v>
      </c>
      <c r="C1205">
        <v>32.299999999999997</v>
      </c>
      <c r="D1205">
        <v>4.8899999999999997</v>
      </c>
      <c r="E1205" t="s">
        <v>2381</v>
      </c>
      <c r="F1205" t="s">
        <v>2380</v>
      </c>
      <c r="G1205" t="s">
        <v>2382</v>
      </c>
      <c r="H1205" s="341">
        <v>1</v>
      </c>
      <c r="I1205" t="s">
        <v>2380</v>
      </c>
      <c r="J1205" t="s">
        <v>6087</v>
      </c>
      <c r="K1205" t="s">
        <v>6075</v>
      </c>
      <c r="L1205" s="340" t="s">
        <v>7464</v>
      </c>
      <c r="M1205" s="339">
        <v>29583.8</v>
      </c>
      <c r="N1205" t="s">
        <v>16</v>
      </c>
      <c r="O1205" t="s">
        <v>16</v>
      </c>
      <c r="P1205" t="s">
        <v>42</v>
      </c>
      <c r="Q1205" s="338">
        <v>47</v>
      </c>
    </row>
    <row r="1206" spans="1:17" ht="15.75" x14ac:dyDescent="0.25">
      <c r="A1206" s="342" t="s">
        <v>761</v>
      </c>
      <c r="B1206" t="s">
        <v>6486</v>
      </c>
      <c r="C1206">
        <v>30.52</v>
      </c>
      <c r="D1206">
        <v>4.21</v>
      </c>
      <c r="E1206" t="s">
        <v>2380</v>
      </c>
      <c r="F1206" t="s">
        <v>2380</v>
      </c>
      <c r="G1206" t="s">
        <v>2380</v>
      </c>
      <c r="H1206" s="341">
        <v>1</v>
      </c>
      <c r="I1206" t="s">
        <v>2381</v>
      </c>
      <c r="J1206" t="s">
        <v>6087</v>
      </c>
      <c r="K1206" t="s">
        <v>6075</v>
      </c>
      <c r="L1206" s="340" t="s">
        <v>7458</v>
      </c>
      <c r="M1206" s="339">
        <v>29227.599999999999</v>
      </c>
      <c r="N1206" t="s">
        <v>16</v>
      </c>
      <c r="O1206" t="s">
        <v>12</v>
      </c>
      <c r="P1206" t="s">
        <v>23</v>
      </c>
      <c r="Q1206" s="338">
        <v>44</v>
      </c>
    </row>
    <row r="1207" spans="1:17" ht="15.75" x14ac:dyDescent="0.25">
      <c r="A1207" s="342" t="s">
        <v>760</v>
      </c>
      <c r="B1207" t="s">
        <v>7457</v>
      </c>
      <c r="C1207">
        <v>39.21</v>
      </c>
      <c r="D1207">
        <v>5.04</v>
      </c>
      <c r="E1207" t="s">
        <v>2380</v>
      </c>
      <c r="F1207" t="s">
        <v>2380</v>
      </c>
      <c r="G1207" t="s">
        <v>2382</v>
      </c>
      <c r="H1207" s="341">
        <v>1</v>
      </c>
      <c r="I1207" t="s">
        <v>2381</v>
      </c>
      <c r="J1207" t="s">
        <v>6087</v>
      </c>
      <c r="K1207" t="s">
        <v>6075</v>
      </c>
      <c r="L1207" s="340" t="s">
        <v>7456</v>
      </c>
      <c r="M1207" s="339">
        <v>46113.51</v>
      </c>
      <c r="N1207" t="s">
        <v>11</v>
      </c>
      <c r="O1207" t="s">
        <v>12</v>
      </c>
      <c r="P1207" t="s">
        <v>42</v>
      </c>
      <c r="Q1207" s="338">
        <v>37</v>
      </c>
    </row>
    <row r="1208" spans="1:17" ht="15.75" x14ac:dyDescent="0.25">
      <c r="A1208" s="342" t="s">
        <v>756</v>
      </c>
      <c r="B1208" t="s">
        <v>7425</v>
      </c>
      <c r="C1208">
        <v>46.2</v>
      </c>
      <c r="D1208">
        <v>6.09</v>
      </c>
      <c r="E1208" t="s">
        <v>2380</v>
      </c>
      <c r="F1208" t="s">
        <v>2380</v>
      </c>
      <c r="G1208" t="s">
        <v>2382</v>
      </c>
      <c r="H1208" s="341">
        <v>1</v>
      </c>
      <c r="I1208" t="s">
        <v>2381</v>
      </c>
      <c r="J1208" t="s">
        <v>6087</v>
      </c>
      <c r="K1208" t="s">
        <v>6077</v>
      </c>
      <c r="L1208" s="340" t="s">
        <v>7450</v>
      </c>
      <c r="M1208" s="339">
        <v>29114.77</v>
      </c>
      <c r="N1208" t="s">
        <v>16</v>
      </c>
      <c r="O1208" t="s">
        <v>16</v>
      </c>
      <c r="P1208" t="s">
        <v>42</v>
      </c>
      <c r="Q1208" s="338">
        <v>44</v>
      </c>
    </row>
    <row r="1209" spans="1:17" ht="15.75" x14ac:dyDescent="0.25">
      <c r="A1209" s="342" t="s">
        <v>753</v>
      </c>
      <c r="B1209" t="s">
        <v>7446</v>
      </c>
      <c r="C1209">
        <v>41.42</v>
      </c>
      <c r="D1209">
        <v>6.07</v>
      </c>
      <c r="E1209" t="s">
        <v>2380</v>
      </c>
      <c r="F1209" t="s">
        <v>2380</v>
      </c>
      <c r="G1209" t="s">
        <v>2380</v>
      </c>
      <c r="H1209" s="341">
        <v>0</v>
      </c>
      <c r="I1209" t="s">
        <v>2380</v>
      </c>
      <c r="J1209" t="s">
        <v>6087</v>
      </c>
      <c r="K1209" t="s">
        <v>6077</v>
      </c>
      <c r="L1209" s="340" t="s">
        <v>6479</v>
      </c>
      <c r="M1209" s="339">
        <v>29007.82</v>
      </c>
      <c r="N1209" t="s">
        <v>16</v>
      </c>
      <c r="O1209" t="s">
        <v>12</v>
      </c>
      <c r="P1209" t="s">
        <v>42</v>
      </c>
      <c r="Q1209" s="338">
        <v>30</v>
      </c>
    </row>
    <row r="1210" spans="1:17" ht="15.75" x14ac:dyDescent="0.25">
      <c r="A1210" s="342" t="s">
        <v>752</v>
      </c>
      <c r="B1210" t="s">
        <v>7445</v>
      </c>
      <c r="C1210">
        <v>36.67</v>
      </c>
      <c r="D1210">
        <v>10.210000000000001</v>
      </c>
      <c r="E1210" t="s">
        <v>2380</v>
      </c>
      <c r="F1210" t="s">
        <v>2380</v>
      </c>
      <c r="G1210" t="s">
        <v>2380</v>
      </c>
      <c r="H1210" s="341">
        <v>0</v>
      </c>
      <c r="I1210" t="s">
        <v>2380</v>
      </c>
      <c r="J1210" t="s">
        <v>6087</v>
      </c>
      <c r="K1210" t="s">
        <v>6079</v>
      </c>
      <c r="L1210" s="340" t="s">
        <v>7444</v>
      </c>
      <c r="M1210" s="339">
        <v>28998.68</v>
      </c>
      <c r="N1210" t="s">
        <v>16</v>
      </c>
      <c r="O1210" t="s">
        <v>12</v>
      </c>
      <c r="P1210" t="s">
        <v>42</v>
      </c>
      <c r="Q1210" s="338">
        <v>19</v>
      </c>
    </row>
    <row r="1211" spans="1:17" ht="15.75" x14ac:dyDescent="0.25">
      <c r="A1211" s="342" t="s">
        <v>749</v>
      </c>
      <c r="B1211" t="s">
        <v>7439</v>
      </c>
      <c r="C1211">
        <v>36.520000000000003</v>
      </c>
      <c r="D1211">
        <v>9.07</v>
      </c>
      <c r="E1211" t="s">
        <v>2381</v>
      </c>
      <c r="F1211" t="s">
        <v>2380</v>
      </c>
      <c r="G1211" t="s">
        <v>2382</v>
      </c>
      <c r="H1211" s="341">
        <v>1</v>
      </c>
      <c r="I1211" t="s">
        <v>2380</v>
      </c>
      <c r="J1211" t="s">
        <v>6087</v>
      </c>
      <c r="K1211" t="s">
        <v>6079</v>
      </c>
      <c r="L1211" s="340" t="s">
        <v>7438</v>
      </c>
      <c r="M1211" s="339">
        <v>28868.66</v>
      </c>
      <c r="N1211" t="s">
        <v>16</v>
      </c>
      <c r="O1211" t="s">
        <v>11</v>
      </c>
      <c r="P1211" t="s">
        <v>23</v>
      </c>
      <c r="Q1211" s="338">
        <v>61</v>
      </c>
    </row>
    <row r="1212" spans="1:17" ht="15.75" x14ac:dyDescent="0.25">
      <c r="A1212" s="342" t="s">
        <v>748</v>
      </c>
      <c r="B1212" t="s">
        <v>6598</v>
      </c>
      <c r="C1212">
        <v>33.96</v>
      </c>
      <c r="D1212">
        <v>4.99</v>
      </c>
      <c r="E1212" t="s">
        <v>2380</v>
      </c>
      <c r="F1212" t="s">
        <v>2380</v>
      </c>
      <c r="G1212" t="s">
        <v>2380</v>
      </c>
      <c r="H1212" s="341">
        <v>0</v>
      </c>
      <c r="I1212" t="s">
        <v>2381</v>
      </c>
      <c r="J1212" t="s">
        <v>6087</v>
      </c>
      <c r="K1212" t="s">
        <v>6075</v>
      </c>
      <c r="L1212" s="340" t="s">
        <v>7437</v>
      </c>
      <c r="M1212" s="339">
        <v>45863.21</v>
      </c>
      <c r="N1212" t="s">
        <v>11</v>
      </c>
      <c r="O1212" t="s">
        <v>16</v>
      </c>
      <c r="P1212" t="s">
        <v>13</v>
      </c>
      <c r="Q1212" s="338">
        <v>43</v>
      </c>
    </row>
    <row r="1213" spans="1:17" ht="15.75" x14ac:dyDescent="0.25">
      <c r="A1213" s="342" t="s">
        <v>745</v>
      </c>
      <c r="B1213" t="s">
        <v>7433</v>
      </c>
      <c r="C1213">
        <v>32.015000000000001</v>
      </c>
      <c r="D1213">
        <v>11.75</v>
      </c>
      <c r="E1213" t="s">
        <v>2380</v>
      </c>
      <c r="F1213" t="s">
        <v>2380</v>
      </c>
      <c r="G1213" t="s">
        <v>2380</v>
      </c>
      <c r="H1213" s="341">
        <v>0</v>
      </c>
      <c r="I1213" t="s">
        <v>2381</v>
      </c>
      <c r="J1213" t="s">
        <v>6087</v>
      </c>
      <c r="K1213" t="s">
        <v>6079</v>
      </c>
      <c r="L1213" s="340" t="s">
        <v>7432</v>
      </c>
      <c r="M1213" s="339">
        <v>28476.73</v>
      </c>
      <c r="N1213" t="s">
        <v>16</v>
      </c>
      <c r="O1213" t="s">
        <v>11</v>
      </c>
      <c r="P1213" t="s">
        <v>23</v>
      </c>
      <c r="Q1213" s="338">
        <v>40</v>
      </c>
    </row>
    <row r="1214" spans="1:17" ht="15.75" x14ac:dyDescent="0.25">
      <c r="A1214" s="342" t="s">
        <v>744</v>
      </c>
      <c r="B1214" t="s">
        <v>7431</v>
      </c>
      <c r="C1214">
        <v>33.18</v>
      </c>
      <c r="D1214">
        <v>4.79</v>
      </c>
      <c r="E1214" t="s">
        <v>2380</v>
      </c>
      <c r="F1214" t="s">
        <v>2380</v>
      </c>
      <c r="G1214" t="s">
        <v>2380</v>
      </c>
      <c r="H1214" s="341">
        <v>0</v>
      </c>
      <c r="I1214" t="s">
        <v>2381</v>
      </c>
      <c r="J1214" t="s">
        <v>6087</v>
      </c>
      <c r="K1214" t="s">
        <v>6075</v>
      </c>
      <c r="L1214" s="340" t="s">
        <v>6364</v>
      </c>
      <c r="M1214" s="339">
        <v>28468.92</v>
      </c>
      <c r="N1214" t="s">
        <v>16</v>
      </c>
      <c r="O1214" t="s">
        <v>16</v>
      </c>
      <c r="P1214" t="s">
        <v>23</v>
      </c>
      <c r="Q1214" s="338">
        <v>48</v>
      </c>
    </row>
    <row r="1215" spans="1:17" ht="15.75" x14ac:dyDescent="0.25">
      <c r="A1215" s="342" t="s">
        <v>743</v>
      </c>
      <c r="B1215" t="s">
        <v>6435</v>
      </c>
      <c r="C1215">
        <v>36.1</v>
      </c>
      <c r="D1215">
        <v>11.39</v>
      </c>
      <c r="E1215" t="s">
        <v>2381</v>
      </c>
      <c r="F1215" t="s">
        <v>2380</v>
      </c>
      <c r="G1215" t="s">
        <v>2380</v>
      </c>
      <c r="H1215" s="341">
        <v>2</v>
      </c>
      <c r="I1215" t="s">
        <v>2380</v>
      </c>
      <c r="J1215" t="s">
        <v>6087</v>
      </c>
      <c r="K1215" t="s">
        <v>6079</v>
      </c>
      <c r="L1215" s="340" t="s">
        <v>7430</v>
      </c>
      <c r="M1215" s="339">
        <v>28340.19</v>
      </c>
      <c r="N1215" t="s">
        <v>16</v>
      </c>
      <c r="O1215" t="s">
        <v>11</v>
      </c>
      <c r="P1215" t="s">
        <v>23</v>
      </c>
      <c r="Q1215" s="338">
        <v>45</v>
      </c>
    </row>
    <row r="1216" spans="1:17" ht="15.75" x14ac:dyDescent="0.25">
      <c r="A1216" s="342" t="s">
        <v>738</v>
      </c>
      <c r="B1216" t="s">
        <v>6980</v>
      </c>
      <c r="C1216">
        <v>35.31</v>
      </c>
      <c r="D1216">
        <v>9.0399999999999991</v>
      </c>
      <c r="E1216" t="s">
        <v>2380</v>
      </c>
      <c r="F1216" t="s">
        <v>2380</v>
      </c>
      <c r="G1216" t="s">
        <v>2380</v>
      </c>
      <c r="H1216" s="341">
        <v>0</v>
      </c>
      <c r="I1216" t="s">
        <v>2380</v>
      </c>
      <c r="J1216" t="s">
        <v>6087</v>
      </c>
      <c r="K1216" t="s">
        <v>6079</v>
      </c>
      <c r="L1216" s="340" t="s">
        <v>7421</v>
      </c>
      <c r="M1216" s="339">
        <v>28006.94</v>
      </c>
      <c r="N1216" t="s">
        <v>16</v>
      </c>
      <c r="O1216" t="s">
        <v>11</v>
      </c>
      <c r="P1216" t="s">
        <v>42</v>
      </c>
      <c r="Q1216" s="338">
        <v>37</v>
      </c>
    </row>
    <row r="1217" spans="1:17" ht="15.75" x14ac:dyDescent="0.25">
      <c r="A1217" s="342" t="s">
        <v>736</v>
      </c>
      <c r="B1217" t="s">
        <v>7418</v>
      </c>
      <c r="C1217">
        <v>30.23</v>
      </c>
      <c r="D1217">
        <v>4.2300000000000004</v>
      </c>
      <c r="E1217" t="s">
        <v>2381</v>
      </c>
      <c r="F1217" t="s">
        <v>2380</v>
      </c>
      <c r="G1217" t="s">
        <v>2382</v>
      </c>
      <c r="H1217" s="341">
        <v>1</v>
      </c>
      <c r="I1217" t="s">
        <v>2381</v>
      </c>
      <c r="J1217" t="s">
        <v>6087</v>
      </c>
      <c r="K1217" t="s">
        <v>6075</v>
      </c>
      <c r="L1217" s="340" t="s">
        <v>7417</v>
      </c>
      <c r="M1217" s="339">
        <v>27980.77</v>
      </c>
      <c r="N1217" t="s">
        <v>16</v>
      </c>
      <c r="O1217" t="s">
        <v>16</v>
      </c>
      <c r="P1217" t="s">
        <v>42</v>
      </c>
      <c r="Q1217" s="338">
        <v>23</v>
      </c>
    </row>
    <row r="1218" spans="1:17" ht="15.75" x14ac:dyDescent="0.25">
      <c r="A1218" s="342" t="s">
        <v>735</v>
      </c>
      <c r="B1218" t="s">
        <v>7416</v>
      </c>
      <c r="C1218">
        <v>30.6</v>
      </c>
      <c r="D1218">
        <v>6.48</v>
      </c>
      <c r="E1218" t="s">
        <v>2381</v>
      </c>
      <c r="F1218" t="s">
        <v>2380</v>
      </c>
      <c r="G1218" t="s">
        <v>2382</v>
      </c>
      <c r="H1218" s="341">
        <v>1</v>
      </c>
      <c r="I1218" t="s">
        <v>2381</v>
      </c>
      <c r="J1218" t="s">
        <v>6087</v>
      </c>
      <c r="K1218" t="s">
        <v>6079</v>
      </c>
      <c r="L1218" s="340" t="s">
        <v>7415</v>
      </c>
      <c r="M1218" s="339">
        <v>27941.29</v>
      </c>
      <c r="N1218" t="s">
        <v>16</v>
      </c>
      <c r="O1218" t="s">
        <v>12</v>
      </c>
      <c r="P1218" t="s">
        <v>42</v>
      </c>
      <c r="Q1218" s="338">
        <v>61</v>
      </c>
    </row>
    <row r="1219" spans="1:17" ht="15.75" x14ac:dyDescent="0.25">
      <c r="A1219" s="342" t="s">
        <v>734</v>
      </c>
      <c r="B1219" t="s">
        <v>6404</v>
      </c>
      <c r="C1219">
        <v>40.564999999999998</v>
      </c>
      <c r="D1219">
        <v>7.37</v>
      </c>
      <c r="E1219" t="s">
        <v>2380</v>
      </c>
      <c r="F1219" t="s">
        <v>2380</v>
      </c>
      <c r="G1219" t="s">
        <v>2380</v>
      </c>
      <c r="H1219" s="341">
        <v>0</v>
      </c>
      <c r="I1219" t="s">
        <v>2381</v>
      </c>
      <c r="J1219" t="s">
        <v>6087</v>
      </c>
      <c r="K1219" t="s">
        <v>6079</v>
      </c>
      <c r="L1219" s="340" t="s">
        <v>7414</v>
      </c>
      <c r="M1219" s="339">
        <v>27931.11</v>
      </c>
      <c r="N1219" t="s">
        <v>16</v>
      </c>
      <c r="O1219" t="s">
        <v>12</v>
      </c>
      <c r="P1219" t="s">
        <v>42</v>
      </c>
      <c r="Q1219" s="338">
        <v>32</v>
      </c>
    </row>
    <row r="1220" spans="1:17" ht="15.75" x14ac:dyDescent="0.25">
      <c r="A1220" s="342" t="s">
        <v>726</v>
      </c>
      <c r="B1220" t="s">
        <v>7400</v>
      </c>
      <c r="C1220">
        <v>31.35</v>
      </c>
      <c r="D1220">
        <v>4.33</v>
      </c>
      <c r="E1220" t="s">
        <v>2381</v>
      </c>
      <c r="F1220" t="s">
        <v>2380</v>
      </c>
      <c r="G1220" t="s">
        <v>2382</v>
      </c>
      <c r="H1220" s="341">
        <v>1</v>
      </c>
      <c r="I1220" t="s">
        <v>2380</v>
      </c>
      <c r="J1220" t="s">
        <v>6087</v>
      </c>
      <c r="K1220" t="s">
        <v>6075</v>
      </c>
      <c r="L1220" s="340" t="s">
        <v>7399</v>
      </c>
      <c r="M1220" s="339">
        <v>45702.02</v>
      </c>
      <c r="N1220" t="s">
        <v>11</v>
      </c>
      <c r="O1220" t="s">
        <v>11</v>
      </c>
      <c r="P1220" t="s">
        <v>23</v>
      </c>
      <c r="Q1220" s="338">
        <v>48</v>
      </c>
    </row>
    <row r="1221" spans="1:17" ht="15.75" x14ac:dyDescent="0.25">
      <c r="A1221" s="342" t="s">
        <v>725</v>
      </c>
      <c r="B1221" t="s">
        <v>7398</v>
      </c>
      <c r="C1221">
        <v>31.9</v>
      </c>
      <c r="D1221">
        <v>11.89</v>
      </c>
      <c r="E1221" t="s">
        <v>2380</v>
      </c>
      <c r="F1221" t="s">
        <v>2380</v>
      </c>
      <c r="G1221" t="s">
        <v>2380</v>
      </c>
      <c r="H1221" s="341">
        <v>0</v>
      </c>
      <c r="I1221" t="s">
        <v>2380</v>
      </c>
      <c r="J1221" t="s">
        <v>6087</v>
      </c>
      <c r="K1221" t="s">
        <v>6079</v>
      </c>
      <c r="L1221" s="340" t="s">
        <v>7397</v>
      </c>
      <c r="M1221" s="339">
        <v>27614.71</v>
      </c>
      <c r="N1221" t="s">
        <v>11</v>
      </c>
      <c r="O1221" t="s">
        <v>12</v>
      </c>
      <c r="P1221" t="s">
        <v>42</v>
      </c>
      <c r="Q1221" s="338">
        <v>30</v>
      </c>
    </row>
    <row r="1222" spans="1:17" ht="15.75" x14ac:dyDescent="0.25">
      <c r="A1222" s="342" t="s">
        <v>724</v>
      </c>
      <c r="B1222" t="s">
        <v>7396</v>
      </c>
      <c r="C1222">
        <v>30.6</v>
      </c>
      <c r="D1222">
        <v>5.24</v>
      </c>
      <c r="E1222" t="s">
        <v>2380</v>
      </c>
      <c r="F1222" t="s">
        <v>2380</v>
      </c>
      <c r="G1222" t="s">
        <v>2380</v>
      </c>
      <c r="H1222" s="341">
        <v>0</v>
      </c>
      <c r="I1222" t="s">
        <v>2381</v>
      </c>
      <c r="J1222" t="s">
        <v>6087</v>
      </c>
      <c r="K1222" t="s">
        <v>6075</v>
      </c>
      <c r="L1222" s="340" t="s">
        <v>7395</v>
      </c>
      <c r="M1222" s="339">
        <v>27598.93</v>
      </c>
      <c r="N1222" t="s">
        <v>11</v>
      </c>
      <c r="O1222" t="s">
        <v>16</v>
      </c>
      <c r="P1222" t="s">
        <v>42</v>
      </c>
      <c r="Q1222" s="338">
        <v>37</v>
      </c>
    </row>
    <row r="1223" spans="1:17" ht="15.75" x14ac:dyDescent="0.25">
      <c r="A1223" s="342" t="s">
        <v>723</v>
      </c>
      <c r="B1223" t="s">
        <v>7394</v>
      </c>
      <c r="C1223">
        <v>32.450000000000003</v>
      </c>
      <c r="D1223">
        <v>11.91</v>
      </c>
      <c r="E1223" t="s">
        <v>2380</v>
      </c>
      <c r="F1223" t="s">
        <v>2380</v>
      </c>
      <c r="G1223" t="s">
        <v>2380</v>
      </c>
      <c r="H1223" s="341">
        <v>0</v>
      </c>
      <c r="I1223" t="s">
        <v>2381</v>
      </c>
      <c r="J1223" t="s">
        <v>6087</v>
      </c>
      <c r="K1223" t="s">
        <v>6079</v>
      </c>
      <c r="L1223" s="340" t="s">
        <v>7393</v>
      </c>
      <c r="M1223" s="339">
        <v>27534.53</v>
      </c>
      <c r="N1223" t="s">
        <v>11</v>
      </c>
      <c r="O1223" t="s">
        <v>11</v>
      </c>
      <c r="P1223" t="s">
        <v>42</v>
      </c>
      <c r="Q1223" s="338">
        <v>38</v>
      </c>
    </row>
    <row r="1224" spans="1:17" ht="15.75" x14ac:dyDescent="0.25">
      <c r="A1224" s="342" t="s">
        <v>717</v>
      </c>
      <c r="B1224" t="s">
        <v>7384</v>
      </c>
      <c r="C1224">
        <v>31.46</v>
      </c>
      <c r="D1224">
        <v>7.39</v>
      </c>
      <c r="E1224" t="s">
        <v>2380</v>
      </c>
      <c r="F1224" t="s">
        <v>2380</v>
      </c>
      <c r="G1224" t="s">
        <v>2380</v>
      </c>
      <c r="H1224" s="341">
        <v>0</v>
      </c>
      <c r="I1224" t="s">
        <v>2380</v>
      </c>
      <c r="J1224" t="s">
        <v>6087</v>
      </c>
      <c r="K1224" t="s">
        <v>6079</v>
      </c>
      <c r="L1224" s="340" t="s">
        <v>7383</v>
      </c>
      <c r="M1224" s="339">
        <v>27322.73</v>
      </c>
      <c r="N1224" t="s">
        <v>11</v>
      </c>
      <c r="O1224" t="s">
        <v>11</v>
      </c>
      <c r="P1224" t="s">
        <v>13</v>
      </c>
      <c r="Q1224" s="338">
        <v>55</v>
      </c>
    </row>
    <row r="1225" spans="1:17" ht="15.75" x14ac:dyDescent="0.25">
      <c r="A1225" s="342" t="s">
        <v>716</v>
      </c>
      <c r="B1225" t="s">
        <v>7382</v>
      </c>
      <c r="C1225">
        <v>30.86</v>
      </c>
      <c r="D1225">
        <v>6.18</v>
      </c>
      <c r="E1225" t="s">
        <v>2380</v>
      </c>
      <c r="F1225" t="s">
        <v>2381</v>
      </c>
      <c r="G1225" t="s">
        <v>2380</v>
      </c>
      <c r="H1225" s="341">
        <v>2</v>
      </c>
      <c r="I1225" t="s">
        <v>2381</v>
      </c>
      <c r="J1225" t="s">
        <v>6087</v>
      </c>
      <c r="K1225" t="s">
        <v>6077</v>
      </c>
      <c r="L1225" s="340" t="s">
        <v>7381</v>
      </c>
      <c r="M1225" s="339">
        <v>27236.959999999999</v>
      </c>
      <c r="N1225" t="s">
        <v>11</v>
      </c>
      <c r="O1225" t="s">
        <v>16</v>
      </c>
      <c r="P1225" t="s">
        <v>42</v>
      </c>
      <c r="Q1225" s="338">
        <v>23</v>
      </c>
    </row>
    <row r="1226" spans="1:17" ht="15.75" x14ac:dyDescent="0.25">
      <c r="A1226" s="342" t="s">
        <v>715</v>
      </c>
      <c r="B1226" t="s">
        <v>6897</v>
      </c>
      <c r="C1226">
        <v>31.96</v>
      </c>
      <c r="D1226">
        <v>8.86</v>
      </c>
      <c r="E1226" t="s">
        <v>2380</v>
      </c>
      <c r="F1226" t="s">
        <v>2380</v>
      </c>
      <c r="G1226" t="s">
        <v>2380</v>
      </c>
      <c r="H1226" s="341">
        <v>0</v>
      </c>
      <c r="I1226" t="s">
        <v>2381</v>
      </c>
      <c r="J1226" t="s">
        <v>6087</v>
      </c>
      <c r="K1226" t="s">
        <v>6079</v>
      </c>
      <c r="L1226" s="340" t="s">
        <v>7380</v>
      </c>
      <c r="M1226" s="339">
        <v>45008.959999999999</v>
      </c>
      <c r="N1226" t="s">
        <v>11</v>
      </c>
      <c r="O1226" t="s">
        <v>11</v>
      </c>
      <c r="P1226" t="s">
        <v>13</v>
      </c>
      <c r="Q1226" s="338">
        <v>60</v>
      </c>
    </row>
    <row r="1227" spans="1:17" ht="15.75" x14ac:dyDescent="0.25">
      <c r="A1227" s="342" t="s">
        <v>712</v>
      </c>
      <c r="B1227" t="s">
        <v>7376</v>
      </c>
      <c r="C1227">
        <v>34.96</v>
      </c>
      <c r="D1227">
        <v>6.52</v>
      </c>
      <c r="E1227" t="s">
        <v>2380</v>
      </c>
      <c r="F1227" t="s">
        <v>2380</v>
      </c>
      <c r="G1227" t="s">
        <v>2380</v>
      </c>
      <c r="H1227" s="341">
        <v>0</v>
      </c>
      <c r="I1227" t="s">
        <v>2381</v>
      </c>
      <c r="J1227" t="s">
        <v>6087</v>
      </c>
      <c r="K1227" t="s">
        <v>6079</v>
      </c>
      <c r="L1227" s="340" t="s">
        <v>7375</v>
      </c>
      <c r="M1227" s="339">
        <v>27092.38</v>
      </c>
      <c r="N1227" t="s">
        <v>11</v>
      </c>
      <c r="O1227" t="s">
        <v>12</v>
      </c>
      <c r="P1227" t="s">
        <v>42</v>
      </c>
      <c r="Q1227" s="338">
        <v>32</v>
      </c>
    </row>
    <row r="1228" spans="1:17" ht="15.75" x14ac:dyDescent="0.25">
      <c r="A1228" s="342" t="s">
        <v>710</v>
      </c>
      <c r="B1228" t="s">
        <v>7372</v>
      </c>
      <c r="C1228">
        <v>32.54</v>
      </c>
      <c r="D1228">
        <v>4.0199999999999996</v>
      </c>
      <c r="E1228" t="s">
        <v>2380</v>
      </c>
      <c r="F1228" t="s">
        <v>2381</v>
      </c>
      <c r="G1228" t="s">
        <v>2380</v>
      </c>
      <c r="H1228" s="341">
        <v>1</v>
      </c>
      <c r="I1228" t="s">
        <v>2381</v>
      </c>
      <c r="J1228" t="s">
        <v>6087</v>
      </c>
      <c r="K1228" t="s">
        <v>6075</v>
      </c>
      <c r="L1228" s="340" t="s">
        <v>7371</v>
      </c>
      <c r="M1228" s="339">
        <v>27037.91</v>
      </c>
      <c r="N1228" t="s">
        <v>11</v>
      </c>
      <c r="O1228" t="s">
        <v>11</v>
      </c>
      <c r="P1228" t="s">
        <v>13</v>
      </c>
      <c r="Q1228" s="338">
        <v>64</v>
      </c>
    </row>
    <row r="1229" spans="1:17" ht="15.75" x14ac:dyDescent="0.25">
      <c r="A1229" s="342" t="s">
        <v>709</v>
      </c>
      <c r="B1229" t="s">
        <v>6299</v>
      </c>
      <c r="C1229">
        <v>36.765000000000001</v>
      </c>
      <c r="D1229">
        <v>11.95</v>
      </c>
      <c r="E1229" t="s">
        <v>2381</v>
      </c>
      <c r="F1229" t="s">
        <v>2380</v>
      </c>
      <c r="G1229" t="s">
        <v>2380</v>
      </c>
      <c r="H1229" s="341">
        <v>2</v>
      </c>
      <c r="I1229" t="s">
        <v>2380</v>
      </c>
      <c r="J1229" t="s">
        <v>6087</v>
      </c>
      <c r="K1229" t="s">
        <v>6079</v>
      </c>
      <c r="L1229" s="340" t="s">
        <v>7370</v>
      </c>
      <c r="M1229" s="339">
        <v>27000.98</v>
      </c>
      <c r="N1229" t="s">
        <v>11</v>
      </c>
      <c r="O1229" t="s">
        <v>11</v>
      </c>
      <c r="P1229" t="s">
        <v>13</v>
      </c>
      <c r="Q1229" s="338">
        <v>62</v>
      </c>
    </row>
    <row r="1230" spans="1:17" ht="15.75" x14ac:dyDescent="0.25">
      <c r="A1230" s="342" t="s">
        <v>708</v>
      </c>
      <c r="B1230" t="s">
        <v>7079</v>
      </c>
      <c r="C1230">
        <v>35.909999999999997</v>
      </c>
      <c r="D1230">
        <v>8.7100000000000009</v>
      </c>
      <c r="E1230" t="s">
        <v>2380</v>
      </c>
      <c r="F1230" t="s">
        <v>2380</v>
      </c>
      <c r="G1230" t="s">
        <v>2380</v>
      </c>
      <c r="H1230" s="341">
        <v>0</v>
      </c>
      <c r="I1230" t="s">
        <v>2380</v>
      </c>
      <c r="J1230" t="s">
        <v>6087</v>
      </c>
      <c r="K1230" t="s">
        <v>6079</v>
      </c>
      <c r="L1230" s="340" t="s">
        <v>7369</v>
      </c>
      <c r="M1230" s="339">
        <v>26936.98</v>
      </c>
      <c r="N1230" t="s">
        <v>11</v>
      </c>
      <c r="O1230" t="s">
        <v>12</v>
      </c>
      <c r="P1230" t="s">
        <v>42</v>
      </c>
      <c r="Q1230" s="338">
        <v>22</v>
      </c>
    </row>
    <row r="1231" spans="1:17" ht="15.75" x14ac:dyDescent="0.25">
      <c r="A1231" s="342" t="s">
        <v>707</v>
      </c>
      <c r="B1231" t="s">
        <v>7368</v>
      </c>
      <c r="C1231">
        <v>32.06</v>
      </c>
      <c r="D1231">
        <v>4.67</v>
      </c>
      <c r="E1231" t="s">
        <v>2380</v>
      </c>
      <c r="F1231" t="s">
        <v>2381</v>
      </c>
      <c r="G1231" t="s">
        <v>2380</v>
      </c>
      <c r="H1231" s="341">
        <v>1</v>
      </c>
      <c r="I1231" t="s">
        <v>2381</v>
      </c>
      <c r="J1231" t="s">
        <v>6087</v>
      </c>
      <c r="K1231" t="s">
        <v>6075</v>
      </c>
      <c r="L1231" s="340" t="s">
        <v>7367</v>
      </c>
      <c r="M1231" s="339">
        <v>26927.69</v>
      </c>
      <c r="N1231" t="s">
        <v>11</v>
      </c>
      <c r="O1231" t="s">
        <v>11</v>
      </c>
      <c r="P1231" t="s">
        <v>42</v>
      </c>
      <c r="Q1231" s="338">
        <v>20</v>
      </c>
    </row>
    <row r="1232" spans="1:17" ht="15.75" x14ac:dyDescent="0.25">
      <c r="A1232" s="342" t="s">
        <v>701</v>
      </c>
      <c r="B1232" t="s">
        <v>7358</v>
      </c>
      <c r="C1232">
        <v>38.094999999999999</v>
      </c>
      <c r="D1232">
        <v>6.05</v>
      </c>
      <c r="E1232" t="s">
        <v>2380</v>
      </c>
      <c r="F1232" t="s">
        <v>2380</v>
      </c>
      <c r="G1232" t="s">
        <v>2380</v>
      </c>
      <c r="H1232" s="341">
        <v>0</v>
      </c>
      <c r="I1232" t="s">
        <v>2381</v>
      </c>
      <c r="J1232" t="s">
        <v>6087</v>
      </c>
      <c r="K1232" t="s">
        <v>6077</v>
      </c>
      <c r="L1232" s="340" t="s">
        <v>7357</v>
      </c>
      <c r="M1232" s="339">
        <v>26467.1</v>
      </c>
      <c r="N1232" t="s">
        <v>11</v>
      </c>
      <c r="O1232" t="s">
        <v>12</v>
      </c>
      <c r="P1232" t="s">
        <v>23</v>
      </c>
      <c r="Q1232" s="338">
        <v>52</v>
      </c>
    </row>
    <row r="1233" spans="1:17" ht="15.75" x14ac:dyDescent="0.25">
      <c r="A1233" s="342" t="s">
        <v>700</v>
      </c>
      <c r="B1233" t="s">
        <v>7356</v>
      </c>
      <c r="C1233">
        <v>35.5</v>
      </c>
      <c r="D1233">
        <v>5.14</v>
      </c>
      <c r="E1233" t="s">
        <v>2380</v>
      </c>
      <c r="F1233" t="s">
        <v>2380</v>
      </c>
      <c r="G1233" t="s">
        <v>2382</v>
      </c>
      <c r="H1233" s="341">
        <v>1</v>
      </c>
      <c r="I1233" t="s">
        <v>2381</v>
      </c>
      <c r="J1233" t="s">
        <v>6087</v>
      </c>
      <c r="K1233" t="s">
        <v>6075</v>
      </c>
      <c r="L1233" s="340" t="s">
        <v>7355</v>
      </c>
      <c r="M1233" s="339">
        <v>26392.26</v>
      </c>
      <c r="N1233" t="s">
        <v>11</v>
      </c>
      <c r="O1233" t="s">
        <v>11</v>
      </c>
      <c r="P1233" t="s">
        <v>247</v>
      </c>
      <c r="Q1233" s="338">
        <v>48</v>
      </c>
    </row>
    <row r="1234" spans="1:17" ht="15.75" x14ac:dyDescent="0.25">
      <c r="A1234" s="342" t="s">
        <v>699</v>
      </c>
      <c r="B1234" t="s">
        <v>7354</v>
      </c>
      <c r="C1234">
        <v>32.68</v>
      </c>
      <c r="D1234">
        <v>4.68</v>
      </c>
      <c r="E1234" t="s">
        <v>2381</v>
      </c>
      <c r="F1234" t="s">
        <v>2380</v>
      </c>
      <c r="G1234" t="s">
        <v>2380</v>
      </c>
      <c r="H1234" s="341">
        <v>0</v>
      </c>
      <c r="I1234" t="s">
        <v>2380</v>
      </c>
      <c r="J1234" t="s">
        <v>6087</v>
      </c>
      <c r="K1234" t="s">
        <v>6075</v>
      </c>
      <c r="L1234" s="340" t="s">
        <v>7353</v>
      </c>
      <c r="M1234" s="339">
        <v>26316.59</v>
      </c>
      <c r="N1234" t="s">
        <v>11</v>
      </c>
      <c r="O1234" t="s">
        <v>12</v>
      </c>
      <c r="P1234" t="s">
        <v>42</v>
      </c>
      <c r="Q1234" s="338">
        <v>18</v>
      </c>
    </row>
    <row r="1235" spans="1:17" ht="15.75" x14ac:dyDescent="0.25">
      <c r="A1235" s="342" t="s">
        <v>692</v>
      </c>
      <c r="B1235" t="s">
        <v>7342</v>
      </c>
      <c r="C1235">
        <v>32.11</v>
      </c>
      <c r="D1235">
        <v>4.76</v>
      </c>
      <c r="E1235" t="s">
        <v>2380</v>
      </c>
      <c r="F1235" t="s">
        <v>2380</v>
      </c>
      <c r="G1235" t="s">
        <v>2380</v>
      </c>
      <c r="H1235" s="341">
        <v>2</v>
      </c>
      <c r="I1235" t="s">
        <v>2380</v>
      </c>
      <c r="J1235" t="s">
        <v>6087</v>
      </c>
      <c r="K1235" t="s">
        <v>6075</v>
      </c>
      <c r="L1235" s="340" t="s">
        <v>7341</v>
      </c>
      <c r="M1235" s="339">
        <v>44585.46</v>
      </c>
      <c r="N1235" t="s">
        <v>11</v>
      </c>
      <c r="O1235" t="s">
        <v>11</v>
      </c>
      <c r="P1235" t="s">
        <v>42</v>
      </c>
      <c r="Q1235" s="338">
        <v>29</v>
      </c>
    </row>
    <row r="1236" spans="1:17" ht="15.75" x14ac:dyDescent="0.25">
      <c r="A1236" s="342" t="s">
        <v>689</v>
      </c>
      <c r="B1236" t="s">
        <v>7336</v>
      </c>
      <c r="C1236">
        <v>52.58</v>
      </c>
      <c r="D1236">
        <v>4.1900000000000004</v>
      </c>
      <c r="E1236" t="s">
        <v>2380</v>
      </c>
      <c r="F1236" t="s">
        <v>2381</v>
      </c>
      <c r="G1236" t="s">
        <v>2380</v>
      </c>
      <c r="H1236" s="341">
        <v>1</v>
      </c>
      <c r="I1236" t="s">
        <v>2381</v>
      </c>
      <c r="J1236" t="s">
        <v>6087</v>
      </c>
      <c r="K1236" t="s">
        <v>6075</v>
      </c>
      <c r="L1236" s="340" t="s">
        <v>7335</v>
      </c>
      <c r="M1236" s="339">
        <v>25678.78</v>
      </c>
      <c r="N1236" t="s">
        <v>11</v>
      </c>
      <c r="O1236" t="s">
        <v>12</v>
      </c>
      <c r="P1236" t="s">
        <v>23</v>
      </c>
      <c r="Q1236" s="338">
        <v>59</v>
      </c>
    </row>
    <row r="1237" spans="1:17" ht="15.75" x14ac:dyDescent="0.25">
      <c r="A1237" s="342" t="s">
        <v>685</v>
      </c>
      <c r="B1237" t="s">
        <v>7328</v>
      </c>
      <c r="C1237">
        <v>38.094999999999999</v>
      </c>
      <c r="D1237">
        <v>4.76</v>
      </c>
      <c r="E1237" t="s">
        <v>2380</v>
      </c>
      <c r="F1237" t="s">
        <v>2380</v>
      </c>
      <c r="G1237" t="s">
        <v>2380</v>
      </c>
      <c r="H1237" s="341">
        <v>1</v>
      </c>
      <c r="I1237" t="s">
        <v>2380</v>
      </c>
      <c r="J1237" t="s">
        <v>6087</v>
      </c>
      <c r="K1237" t="s">
        <v>6075</v>
      </c>
      <c r="L1237" s="340" t="s">
        <v>7327</v>
      </c>
      <c r="M1237" s="339">
        <v>25382.3</v>
      </c>
      <c r="N1237" t="s">
        <v>11</v>
      </c>
      <c r="O1237" t="s">
        <v>11</v>
      </c>
      <c r="P1237" t="s">
        <v>42</v>
      </c>
      <c r="Q1237" s="338">
        <v>54</v>
      </c>
    </row>
    <row r="1238" spans="1:17" ht="15.75" x14ac:dyDescent="0.25">
      <c r="A1238" s="342" t="s">
        <v>678</v>
      </c>
      <c r="B1238" t="s">
        <v>7314</v>
      </c>
      <c r="C1238">
        <v>35.200000000000003</v>
      </c>
      <c r="D1238">
        <v>11.68</v>
      </c>
      <c r="E1238" t="s">
        <v>2381</v>
      </c>
      <c r="F1238" t="s">
        <v>2380</v>
      </c>
      <c r="G1238" t="s">
        <v>2380</v>
      </c>
      <c r="H1238" s="341">
        <v>0</v>
      </c>
      <c r="I1238" t="s">
        <v>2381</v>
      </c>
      <c r="J1238" t="s">
        <v>6087</v>
      </c>
      <c r="K1238" t="s">
        <v>6079</v>
      </c>
      <c r="L1238" s="340" t="s">
        <v>6641</v>
      </c>
      <c r="M1238" s="339">
        <v>24915.22</v>
      </c>
      <c r="N1238" t="s">
        <v>11</v>
      </c>
      <c r="O1238" t="s">
        <v>12</v>
      </c>
      <c r="P1238" t="s">
        <v>23</v>
      </c>
      <c r="Q1238" s="338">
        <v>47</v>
      </c>
    </row>
    <row r="1239" spans="1:17" ht="15.75" x14ac:dyDescent="0.25">
      <c r="A1239" s="342" t="s">
        <v>672</v>
      </c>
      <c r="B1239" t="s">
        <v>6329</v>
      </c>
      <c r="C1239">
        <v>30.02</v>
      </c>
      <c r="D1239">
        <v>11.09</v>
      </c>
      <c r="E1239" t="s">
        <v>2380</v>
      </c>
      <c r="F1239" t="s">
        <v>2380</v>
      </c>
      <c r="G1239" t="s">
        <v>2380</v>
      </c>
      <c r="H1239" s="341">
        <v>0</v>
      </c>
      <c r="I1239" t="s">
        <v>2380</v>
      </c>
      <c r="J1239" t="s">
        <v>6087</v>
      </c>
      <c r="K1239" t="s">
        <v>6079</v>
      </c>
      <c r="L1239" s="340" t="s">
        <v>7303</v>
      </c>
      <c r="M1239" s="339">
        <v>24795.040000000001</v>
      </c>
      <c r="N1239" t="s">
        <v>11</v>
      </c>
      <c r="O1239" t="s">
        <v>12</v>
      </c>
      <c r="P1239" t="s">
        <v>42</v>
      </c>
      <c r="Q1239" s="338">
        <v>30</v>
      </c>
    </row>
    <row r="1240" spans="1:17" ht="15.75" x14ac:dyDescent="0.25">
      <c r="A1240" s="342" t="s">
        <v>668</v>
      </c>
      <c r="B1240" t="s">
        <v>6234</v>
      </c>
      <c r="C1240">
        <v>41.91</v>
      </c>
      <c r="D1240">
        <v>5.98</v>
      </c>
      <c r="E1240" t="s">
        <v>2381</v>
      </c>
      <c r="F1240" t="s">
        <v>2380</v>
      </c>
      <c r="G1240" t="s">
        <v>2380</v>
      </c>
      <c r="H1240" s="341">
        <v>1</v>
      </c>
      <c r="I1240" t="s">
        <v>2380</v>
      </c>
      <c r="J1240" t="s">
        <v>6087</v>
      </c>
      <c r="K1240" t="s">
        <v>6077</v>
      </c>
      <c r="L1240" s="340" t="s">
        <v>7298</v>
      </c>
      <c r="M1240" s="339">
        <v>24603.05</v>
      </c>
      <c r="N1240" t="s">
        <v>11</v>
      </c>
      <c r="O1240" t="s">
        <v>11</v>
      </c>
      <c r="P1240" t="s">
        <v>42</v>
      </c>
      <c r="Q1240" s="338">
        <v>46</v>
      </c>
    </row>
    <row r="1241" spans="1:17" ht="15.75" x14ac:dyDescent="0.25">
      <c r="A1241" s="342" t="s">
        <v>667</v>
      </c>
      <c r="B1241" t="s">
        <v>7143</v>
      </c>
      <c r="C1241">
        <v>38.06</v>
      </c>
      <c r="D1241">
        <v>6.98</v>
      </c>
      <c r="E1241" t="s">
        <v>2380</v>
      </c>
      <c r="F1241" t="s">
        <v>2380</v>
      </c>
      <c r="G1241" t="s">
        <v>2380</v>
      </c>
      <c r="H1241" s="341">
        <v>0</v>
      </c>
      <c r="I1241" t="s">
        <v>2381</v>
      </c>
      <c r="J1241" t="s">
        <v>6087</v>
      </c>
      <c r="K1241" t="s">
        <v>6079</v>
      </c>
      <c r="L1241" s="340" t="s">
        <v>7297</v>
      </c>
      <c r="M1241" s="339">
        <v>24535.7</v>
      </c>
      <c r="N1241" t="s">
        <v>11</v>
      </c>
      <c r="O1241" t="s">
        <v>11</v>
      </c>
      <c r="P1241" t="s">
        <v>23</v>
      </c>
      <c r="Q1241" s="338">
        <v>47</v>
      </c>
    </row>
    <row r="1242" spans="1:17" ht="15.75" x14ac:dyDescent="0.25">
      <c r="A1242" s="342" t="s">
        <v>664</v>
      </c>
      <c r="B1242" t="s">
        <v>7292</v>
      </c>
      <c r="C1242">
        <v>30.59</v>
      </c>
      <c r="D1242">
        <v>5.23</v>
      </c>
      <c r="E1242" t="s">
        <v>2380</v>
      </c>
      <c r="F1242" t="s">
        <v>2380</v>
      </c>
      <c r="G1242" t="s">
        <v>2382</v>
      </c>
      <c r="H1242" s="341">
        <v>1</v>
      </c>
      <c r="I1242" t="s">
        <v>2380</v>
      </c>
      <c r="J1242" t="s">
        <v>6087</v>
      </c>
      <c r="K1242" t="s">
        <v>6075</v>
      </c>
      <c r="L1242" s="340" t="s">
        <v>7291</v>
      </c>
      <c r="M1242" s="339">
        <v>24476.48</v>
      </c>
      <c r="N1242" t="s">
        <v>11</v>
      </c>
      <c r="O1242" t="s">
        <v>11</v>
      </c>
      <c r="P1242" t="s">
        <v>23</v>
      </c>
      <c r="Q1242" s="338">
        <v>54</v>
      </c>
    </row>
    <row r="1243" spans="1:17" ht="15.75" x14ac:dyDescent="0.25">
      <c r="A1243" s="342" t="s">
        <v>659</v>
      </c>
      <c r="B1243" t="s">
        <v>7283</v>
      </c>
      <c r="C1243">
        <v>34.1</v>
      </c>
      <c r="D1243">
        <v>4.01</v>
      </c>
      <c r="E1243" t="s">
        <v>2381</v>
      </c>
      <c r="F1243" t="s">
        <v>2380</v>
      </c>
      <c r="G1243" t="s">
        <v>2382</v>
      </c>
      <c r="H1243" s="341">
        <v>1</v>
      </c>
      <c r="I1243" t="s">
        <v>2380</v>
      </c>
      <c r="J1243" t="s">
        <v>6087</v>
      </c>
      <c r="K1243" t="s">
        <v>6075</v>
      </c>
      <c r="L1243" s="340" t="s">
        <v>7282</v>
      </c>
      <c r="M1243" s="339">
        <v>44400.41</v>
      </c>
      <c r="N1243" t="s">
        <v>11</v>
      </c>
      <c r="O1243" t="s">
        <v>11</v>
      </c>
      <c r="P1243" t="s">
        <v>13</v>
      </c>
      <c r="Q1243" s="338">
        <v>51</v>
      </c>
    </row>
    <row r="1244" spans="1:17" ht="15.75" x14ac:dyDescent="0.25">
      <c r="A1244" s="342" t="s">
        <v>656</v>
      </c>
      <c r="B1244" t="s">
        <v>6206</v>
      </c>
      <c r="C1244">
        <v>34.21</v>
      </c>
      <c r="D1244">
        <v>8.34</v>
      </c>
      <c r="E1244" t="s">
        <v>2380</v>
      </c>
      <c r="F1244" t="s">
        <v>2380</v>
      </c>
      <c r="G1244" t="s">
        <v>2380</v>
      </c>
      <c r="H1244" s="341">
        <v>0</v>
      </c>
      <c r="I1244" t="s">
        <v>2381</v>
      </c>
      <c r="J1244" t="s">
        <v>6087</v>
      </c>
      <c r="K1244" t="s">
        <v>6079</v>
      </c>
      <c r="L1244" s="340" t="s">
        <v>7278</v>
      </c>
      <c r="M1244" s="339">
        <v>24059.68</v>
      </c>
      <c r="N1244" t="s">
        <v>11</v>
      </c>
      <c r="O1244" t="s">
        <v>11</v>
      </c>
      <c r="P1244" t="s">
        <v>23</v>
      </c>
      <c r="Q1244" s="338">
        <v>19</v>
      </c>
    </row>
    <row r="1245" spans="1:17" ht="15.75" x14ac:dyDescent="0.25">
      <c r="A1245" s="342" t="s">
        <v>652</v>
      </c>
      <c r="B1245" t="s">
        <v>7272</v>
      </c>
      <c r="C1245">
        <v>33.1</v>
      </c>
      <c r="D1245">
        <v>5.52</v>
      </c>
      <c r="E1245" t="s">
        <v>2380</v>
      </c>
      <c r="F1245" t="s">
        <v>2380</v>
      </c>
      <c r="G1245" t="s">
        <v>2382</v>
      </c>
      <c r="H1245" s="341">
        <v>1</v>
      </c>
      <c r="I1245" t="s">
        <v>2380</v>
      </c>
      <c r="J1245" t="s">
        <v>6087</v>
      </c>
      <c r="K1245" t="s">
        <v>6075</v>
      </c>
      <c r="L1245" s="340" t="s">
        <v>7271</v>
      </c>
      <c r="M1245" s="339">
        <v>23568.27</v>
      </c>
      <c r="N1245" t="s">
        <v>11</v>
      </c>
      <c r="O1245" t="s">
        <v>11</v>
      </c>
      <c r="P1245" t="s">
        <v>42</v>
      </c>
      <c r="Q1245" s="338">
        <v>49</v>
      </c>
    </row>
    <row r="1246" spans="1:17" ht="15.75" x14ac:dyDescent="0.25">
      <c r="A1246" s="342" t="s">
        <v>650</v>
      </c>
      <c r="B1246" t="s">
        <v>6224</v>
      </c>
      <c r="C1246">
        <v>30.875</v>
      </c>
      <c r="D1246">
        <v>10.97</v>
      </c>
      <c r="E1246" t="s">
        <v>2381</v>
      </c>
      <c r="F1246" t="s">
        <v>2380</v>
      </c>
      <c r="G1246" t="s">
        <v>2380</v>
      </c>
      <c r="H1246" s="341">
        <v>2</v>
      </c>
      <c r="I1246" t="s">
        <v>2380</v>
      </c>
      <c r="J1246" t="s">
        <v>6087</v>
      </c>
      <c r="K1246" t="s">
        <v>6079</v>
      </c>
      <c r="L1246" s="340" t="s">
        <v>7268</v>
      </c>
      <c r="M1246" s="339">
        <v>23401.31</v>
      </c>
      <c r="N1246" t="s">
        <v>11</v>
      </c>
      <c r="O1246" t="s">
        <v>12</v>
      </c>
      <c r="P1246" t="s">
        <v>247</v>
      </c>
      <c r="Q1246" s="338">
        <v>47</v>
      </c>
    </row>
    <row r="1247" spans="1:17" ht="15.75" x14ac:dyDescent="0.25">
      <c r="A1247" s="342" t="s">
        <v>647</v>
      </c>
      <c r="B1247" t="s">
        <v>7264</v>
      </c>
      <c r="C1247">
        <v>29.925000000000001</v>
      </c>
      <c r="D1247">
        <v>5.96</v>
      </c>
      <c r="E1247" t="s">
        <v>2381</v>
      </c>
      <c r="F1247" t="s">
        <v>2380</v>
      </c>
      <c r="G1247" t="s">
        <v>2382</v>
      </c>
      <c r="H1247" s="341">
        <v>1</v>
      </c>
      <c r="I1247" t="s">
        <v>2381</v>
      </c>
      <c r="J1247" t="s">
        <v>6087</v>
      </c>
      <c r="K1247" t="s">
        <v>6077</v>
      </c>
      <c r="L1247" s="340" t="s">
        <v>7263</v>
      </c>
      <c r="M1247" s="339">
        <v>23288.93</v>
      </c>
      <c r="N1247" t="s">
        <v>11</v>
      </c>
      <c r="O1247" t="s">
        <v>12</v>
      </c>
      <c r="P1247" t="s">
        <v>247</v>
      </c>
      <c r="Q1247" s="338">
        <v>28</v>
      </c>
    </row>
    <row r="1248" spans="1:17" ht="15.75" x14ac:dyDescent="0.25">
      <c r="A1248" s="342" t="s">
        <v>645</v>
      </c>
      <c r="B1248" t="s">
        <v>7260</v>
      </c>
      <c r="C1248">
        <v>38.94</v>
      </c>
      <c r="D1248">
        <v>8.49</v>
      </c>
      <c r="E1248" t="s">
        <v>2381</v>
      </c>
      <c r="F1248" t="s">
        <v>2380</v>
      </c>
      <c r="G1248" t="s">
        <v>2380</v>
      </c>
      <c r="H1248" s="341">
        <v>1</v>
      </c>
      <c r="I1248" t="s">
        <v>2381</v>
      </c>
      <c r="J1248" t="s">
        <v>6087</v>
      </c>
      <c r="K1248" t="s">
        <v>6079</v>
      </c>
      <c r="L1248" s="340" t="s">
        <v>7259</v>
      </c>
      <c r="M1248" s="339">
        <v>23241.47</v>
      </c>
      <c r="N1248" t="s">
        <v>11</v>
      </c>
      <c r="O1248" t="s">
        <v>12</v>
      </c>
      <c r="P1248" t="s">
        <v>170</v>
      </c>
      <c r="Q1248" s="338">
        <v>25</v>
      </c>
    </row>
    <row r="1249" spans="1:17" ht="15.75" x14ac:dyDescent="0.25">
      <c r="A1249" s="342" t="s">
        <v>640</v>
      </c>
      <c r="B1249" t="s">
        <v>7251</v>
      </c>
      <c r="C1249">
        <v>30</v>
      </c>
      <c r="D1249">
        <v>6.21</v>
      </c>
      <c r="E1249" t="s">
        <v>2380</v>
      </c>
      <c r="F1249" t="s">
        <v>2380</v>
      </c>
      <c r="G1249" t="s">
        <v>2380</v>
      </c>
      <c r="H1249" s="341">
        <v>0</v>
      </c>
      <c r="I1249" t="s">
        <v>2381</v>
      </c>
      <c r="J1249" t="s">
        <v>6087</v>
      </c>
      <c r="K1249" t="s">
        <v>6077</v>
      </c>
      <c r="L1249" s="340" t="s">
        <v>7250</v>
      </c>
      <c r="M1249" s="339">
        <v>22478.6</v>
      </c>
      <c r="N1249" t="s">
        <v>12</v>
      </c>
      <c r="O1249" t="s">
        <v>11</v>
      </c>
      <c r="P1249" t="s">
        <v>42</v>
      </c>
      <c r="Q1249" s="338">
        <v>43</v>
      </c>
    </row>
    <row r="1250" spans="1:17" ht="15.75" x14ac:dyDescent="0.25">
      <c r="A1250" s="342" t="s">
        <v>634</v>
      </c>
      <c r="B1250" t="s">
        <v>7241</v>
      </c>
      <c r="C1250">
        <v>30.21</v>
      </c>
      <c r="D1250">
        <v>5.34</v>
      </c>
      <c r="E1250" t="s">
        <v>2381</v>
      </c>
      <c r="F1250" t="s">
        <v>2380</v>
      </c>
      <c r="G1250" t="s">
        <v>2380</v>
      </c>
      <c r="H1250" s="341">
        <v>1</v>
      </c>
      <c r="I1250" t="s">
        <v>2381</v>
      </c>
      <c r="J1250" t="s">
        <v>6087</v>
      </c>
      <c r="K1250" t="s">
        <v>6075</v>
      </c>
      <c r="L1250" s="340" t="s">
        <v>7240</v>
      </c>
      <c r="M1250" s="339">
        <v>22218.11</v>
      </c>
      <c r="N1250" t="s">
        <v>11</v>
      </c>
      <c r="O1250" t="s">
        <v>12</v>
      </c>
      <c r="P1250" t="s">
        <v>13</v>
      </c>
      <c r="Q1250" s="338">
        <v>51</v>
      </c>
    </row>
    <row r="1251" spans="1:17" ht="15.75" x14ac:dyDescent="0.25">
      <c r="A1251" s="342" t="s">
        <v>633</v>
      </c>
      <c r="B1251" t="s">
        <v>7239</v>
      </c>
      <c r="C1251">
        <v>37.4</v>
      </c>
      <c r="D1251">
        <v>9.7200000000000006</v>
      </c>
      <c r="E1251" t="s">
        <v>2381</v>
      </c>
      <c r="F1251" t="s">
        <v>2380</v>
      </c>
      <c r="G1251" t="s">
        <v>2382</v>
      </c>
      <c r="H1251" s="341">
        <v>1</v>
      </c>
      <c r="I1251" t="s">
        <v>2380</v>
      </c>
      <c r="J1251" t="s">
        <v>6087</v>
      </c>
      <c r="K1251" t="s">
        <v>6079</v>
      </c>
      <c r="L1251" s="340" t="s">
        <v>7238</v>
      </c>
      <c r="M1251" s="339">
        <v>22192.44</v>
      </c>
      <c r="N1251" t="s">
        <v>12</v>
      </c>
      <c r="O1251" t="s">
        <v>16</v>
      </c>
      <c r="P1251" t="s">
        <v>13</v>
      </c>
      <c r="Q1251" s="338">
        <v>57</v>
      </c>
    </row>
    <row r="1252" spans="1:17" ht="15.75" x14ac:dyDescent="0.25">
      <c r="A1252" s="342" t="s">
        <v>628</v>
      </c>
      <c r="B1252" t="s">
        <v>7232</v>
      </c>
      <c r="C1252">
        <v>55.05</v>
      </c>
      <c r="D1252">
        <v>7.66</v>
      </c>
      <c r="E1252" t="s">
        <v>2380</v>
      </c>
      <c r="F1252" t="s">
        <v>2380</v>
      </c>
      <c r="G1252" t="s">
        <v>2380</v>
      </c>
      <c r="H1252" s="341">
        <v>0</v>
      </c>
      <c r="I1252" t="s">
        <v>2380</v>
      </c>
      <c r="J1252" t="s">
        <v>6087</v>
      </c>
      <c r="K1252" t="s">
        <v>6079</v>
      </c>
      <c r="L1252" s="340" t="s">
        <v>7231</v>
      </c>
      <c r="M1252" s="339">
        <v>21978.68</v>
      </c>
      <c r="N1252" t="s">
        <v>12</v>
      </c>
      <c r="O1252" t="s">
        <v>12</v>
      </c>
      <c r="P1252" t="s">
        <v>13</v>
      </c>
      <c r="Q1252" s="338">
        <v>47</v>
      </c>
    </row>
    <row r="1253" spans="1:17" ht="15.75" x14ac:dyDescent="0.25">
      <c r="A1253" s="342" t="s">
        <v>623</v>
      </c>
      <c r="B1253" t="s">
        <v>7223</v>
      </c>
      <c r="C1253">
        <v>30.114999999999998</v>
      </c>
      <c r="D1253">
        <v>5.48</v>
      </c>
      <c r="E1253" t="s">
        <v>2380</v>
      </c>
      <c r="F1253" t="s">
        <v>2381</v>
      </c>
      <c r="G1253" t="s">
        <v>2380</v>
      </c>
      <c r="H1253" s="341">
        <v>1</v>
      </c>
      <c r="I1253" t="s">
        <v>2380</v>
      </c>
      <c r="J1253" t="s">
        <v>6087</v>
      </c>
      <c r="K1253" t="s">
        <v>6075</v>
      </c>
      <c r="L1253" s="340" t="s">
        <v>7222</v>
      </c>
      <c r="M1253" s="339">
        <v>21774.32</v>
      </c>
      <c r="N1253" t="s">
        <v>12</v>
      </c>
      <c r="O1253" t="s">
        <v>11</v>
      </c>
      <c r="P1253" t="s">
        <v>23</v>
      </c>
      <c r="Q1253" s="338">
        <v>43</v>
      </c>
    </row>
    <row r="1254" spans="1:17" ht="15.75" x14ac:dyDescent="0.25">
      <c r="A1254" s="342" t="s">
        <v>622</v>
      </c>
      <c r="B1254" t="s">
        <v>7221</v>
      </c>
      <c r="C1254">
        <v>33.630000000000003</v>
      </c>
      <c r="D1254">
        <v>4.43</v>
      </c>
      <c r="E1254" t="s">
        <v>2381</v>
      </c>
      <c r="F1254" t="s">
        <v>2380</v>
      </c>
      <c r="G1254" t="s">
        <v>2380</v>
      </c>
      <c r="H1254" s="341">
        <v>2</v>
      </c>
      <c r="I1254" t="s">
        <v>2381</v>
      </c>
      <c r="J1254" t="s">
        <v>6087</v>
      </c>
      <c r="K1254" t="s">
        <v>6075</v>
      </c>
      <c r="L1254" s="340" t="s">
        <v>7220</v>
      </c>
      <c r="M1254" s="339">
        <v>21771.34</v>
      </c>
      <c r="N1254" t="s">
        <v>12</v>
      </c>
      <c r="O1254" t="s">
        <v>16</v>
      </c>
      <c r="P1254" t="s">
        <v>247</v>
      </c>
      <c r="Q1254" s="338">
        <v>43</v>
      </c>
    </row>
    <row r="1255" spans="1:17" ht="15.75" x14ac:dyDescent="0.25">
      <c r="A1255" s="342" t="s">
        <v>615</v>
      </c>
      <c r="B1255" t="s">
        <v>7207</v>
      </c>
      <c r="C1255">
        <v>54.3</v>
      </c>
      <c r="D1255">
        <v>4.1500000000000004</v>
      </c>
      <c r="E1255" t="s">
        <v>2381</v>
      </c>
      <c r="F1255" t="s">
        <v>2380</v>
      </c>
      <c r="G1255" t="s">
        <v>2380</v>
      </c>
      <c r="H1255" s="341">
        <v>1</v>
      </c>
      <c r="I1255" t="s">
        <v>2380</v>
      </c>
      <c r="J1255" t="s">
        <v>6087</v>
      </c>
      <c r="K1255" t="s">
        <v>6075</v>
      </c>
      <c r="L1255" s="340" t="s">
        <v>7206</v>
      </c>
      <c r="M1255" s="339">
        <v>21344.85</v>
      </c>
      <c r="N1255" t="s">
        <v>12</v>
      </c>
      <c r="O1255" t="s">
        <v>16</v>
      </c>
      <c r="P1255" t="s">
        <v>247</v>
      </c>
      <c r="Q1255" s="338">
        <v>18</v>
      </c>
    </row>
    <row r="1256" spans="1:17" ht="15.75" x14ac:dyDescent="0.25">
      <c r="A1256" s="342" t="s">
        <v>614</v>
      </c>
      <c r="B1256" t="s">
        <v>7205</v>
      </c>
      <c r="C1256">
        <v>33.344999999999999</v>
      </c>
      <c r="D1256">
        <v>11.32</v>
      </c>
      <c r="E1256" t="s">
        <v>2381</v>
      </c>
      <c r="F1256" t="s">
        <v>2380</v>
      </c>
      <c r="G1256" t="s">
        <v>2380</v>
      </c>
      <c r="H1256" s="341">
        <v>1</v>
      </c>
      <c r="I1256" t="s">
        <v>2380</v>
      </c>
      <c r="J1256" t="s">
        <v>6087</v>
      </c>
      <c r="K1256" t="s">
        <v>6079</v>
      </c>
      <c r="L1256" s="340" t="s">
        <v>7204</v>
      </c>
      <c r="M1256" s="339">
        <v>43921.18</v>
      </c>
      <c r="N1256" t="s">
        <v>11</v>
      </c>
      <c r="O1256" t="s">
        <v>11</v>
      </c>
      <c r="P1256" t="s">
        <v>23</v>
      </c>
      <c r="Q1256" s="338">
        <v>56</v>
      </c>
    </row>
    <row r="1257" spans="1:17" ht="15.75" x14ac:dyDescent="0.25">
      <c r="A1257" s="342" t="s">
        <v>613</v>
      </c>
      <c r="B1257" t="s">
        <v>7203</v>
      </c>
      <c r="C1257">
        <v>33</v>
      </c>
      <c r="D1257">
        <v>9.51</v>
      </c>
      <c r="E1257" t="s">
        <v>2381</v>
      </c>
      <c r="F1257" t="s">
        <v>2380</v>
      </c>
      <c r="G1257" t="s">
        <v>2380</v>
      </c>
      <c r="H1257" s="341">
        <v>0</v>
      </c>
      <c r="I1257" t="s">
        <v>2380</v>
      </c>
      <c r="J1257" t="s">
        <v>6087</v>
      </c>
      <c r="K1257" t="s">
        <v>6079</v>
      </c>
      <c r="L1257" s="340" t="s">
        <v>7202</v>
      </c>
      <c r="M1257" s="339">
        <v>21259.38</v>
      </c>
      <c r="N1257" t="s">
        <v>12</v>
      </c>
      <c r="O1257" t="s">
        <v>12</v>
      </c>
      <c r="P1257" t="s">
        <v>166</v>
      </c>
      <c r="Q1257" s="338">
        <v>42</v>
      </c>
    </row>
    <row r="1258" spans="1:17" ht="15.75" x14ac:dyDescent="0.25">
      <c r="A1258" s="342" t="s">
        <v>611</v>
      </c>
      <c r="B1258" t="s">
        <v>7199</v>
      </c>
      <c r="C1258">
        <v>40.369999999999997</v>
      </c>
      <c r="D1258">
        <v>4.47</v>
      </c>
      <c r="E1258" t="s">
        <v>2380</v>
      </c>
      <c r="F1258" t="s">
        <v>2380</v>
      </c>
      <c r="G1258" t="s">
        <v>2380</v>
      </c>
      <c r="H1258" s="341">
        <v>0</v>
      </c>
      <c r="I1258" t="s">
        <v>2381</v>
      </c>
      <c r="J1258" t="s">
        <v>6087</v>
      </c>
      <c r="K1258" t="s">
        <v>6075</v>
      </c>
      <c r="L1258" s="340" t="s">
        <v>7198</v>
      </c>
      <c r="M1258" s="339">
        <v>21223.68</v>
      </c>
      <c r="N1258" t="s">
        <v>12</v>
      </c>
      <c r="O1258" t="s">
        <v>11</v>
      </c>
      <c r="P1258" t="s">
        <v>13</v>
      </c>
      <c r="Q1258" s="338">
        <v>48</v>
      </c>
    </row>
    <row r="1259" spans="1:17" ht="15.75" x14ac:dyDescent="0.25">
      <c r="A1259" s="342" t="s">
        <v>609</v>
      </c>
      <c r="B1259" t="s">
        <v>7195</v>
      </c>
      <c r="C1259">
        <v>40.28</v>
      </c>
      <c r="D1259">
        <v>8.9</v>
      </c>
      <c r="E1259" t="s">
        <v>2380</v>
      </c>
      <c r="F1259" t="s">
        <v>2380</v>
      </c>
      <c r="G1259" t="s">
        <v>2380</v>
      </c>
      <c r="H1259" s="341">
        <v>0</v>
      </c>
      <c r="I1259" t="s">
        <v>2380</v>
      </c>
      <c r="J1259" t="s">
        <v>6087</v>
      </c>
      <c r="K1259" t="s">
        <v>6079</v>
      </c>
      <c r="L1259" s="340" t="s">
        <v>7194</v>
      </c>
      <c r="M1259" s="339">
        <v>21098.55</v>
      </c>
      <c r="N1259" t="s">
        <v>12</v>
      </c>
      <c r="O1259" t="s">
        <v>12</v>
      </c>
      <c r="P1259" t="s">
        <v>23</v>
      </c>
      <c r="Q1259" s="338">
        <v>45</v>
      </c>
    </row>
    <row r="1260" spans="1:17" ht="15.75" x14ac:dyDescent="0.25">
      <c r="A1260" s="342" t="s">
        <v>608</v>
      </c>
      <c r="B1260" t="s">
        <v>7193</v>
      </c>
      <c r="C1260">
        <v>37.299999999999997</v>
      </c>
      <c r="D1260">
        <v>7.79</v>
      </c>
      <c r="E1260" t="s">
        <v>2381</v>
      </c>
      <c r="F1260" t="s">
        <v>2380</v>
      </c>
      <c r="G1260" t="s">
        <v>2380</v>
      </c>
      <c r="H1260" s="341">
        <v>0</v>
      </c>
      <c r="I1260" t="s">
        <v>2380</v>
      </c>
      <c r="J1260" t="s">
        <v>6087</v>
      </c>
      <c r="K1260" t="s">
        <v>6079</v>
      </c>
      <c r="L1260" s="340" t="s">
        <v>7192</v>
      </c>
      <c r="M1260" s="339">
        <v>21082.16</v>
      </c>
      <c r="N1260" t="s">
        <v>12</v>
      </c>
      <c r="O1260" t="s">
        <v>11</v>
      </c>
      <c r="P1260" t="s">
        <v>42</v>
      </c>
      <c r="Q1260" s="338">
        <v>39</v>
      </c>
    </row>
    <row r="1261" spans="1:17" ht="15.75" x14ac:dyDescent="0.25">
      <c r="A1261" s="342" t="s">
        <v>607</v>
      </c>
      <c r="B1261" t="s">
        <v>7191</v>
      </c>
      <c r="C1261">
        <v>54.47</v>
      </c>
      <c r="D1261">
        <v>4.49</v>
      </c>
      <c r="E1261" t="s">
        <v>2381</v>
      </c>
      <c r="F1261" t="s">
        <v>2380</v>
      </c>
      <c r="G1261" t="s">
        <v>2380</v>
      </c>
      <c r="H1261" s="341">
        <v>2</v>
      </c>
      <c r="I1261" t="s">
        <v>2380</v>
      </c>
      <c r="J1261" t="s">
        <v>6087</v>
      </c>
      <c r="K1261" t="s">
        <v>6075</v>
      </c>
      <c r="L1261" s="340" t="s">
        <v>6315</v>
      </c>
      <c r="M1261" s="339">
        <v>20893.060000000001</v>
      </c>
      <c r="N1261" t="s">
        <v>11</v>
      </c>
      <c r="O1261" t="s">
        <v>12</v>
      </c>
      <c r="P1261" t="s">
        <v>23</v>
      </c>
      <c r="Q1261" s="338">
        <v>58</v>
      </c>
    </row>
    <row r="1262" spans="1:17" ht="15.75" x14ac:dyDescent="0.25">
      <c r="A1262" s="342" t="s">
        <v>606</v>
      </c>
      <c r="B1262" t="s">
        <v>7190</v>
      </c>
      <c r="C1262">
        <v>38.06</v>
      </c>
      <c r="D1262">
        <v>5.24</v>
      </c>
      <c r="E1262" t="s">
        <v>2381</v>
      </c>
      <c r="F1262" t="s">
        <v>2380</v>
      </c>
      <c r="G1262" t="s">
        <v>2382</v>
      </c>
      <c r="H1262" s="341">
        <v>1</v>
      </c>
      <c r="I1262" t="s">
        <v>2380</v>
      </c>
      <c r="J1262" t="s">
        <v>6087</v>
      </c>
      <c r="K1262" t="s">
        <v>6075</v>
      </c>
      <c r="L1262" s="340" t="s">
        <v>7189</v>
      </c>
      <c r="M1262" s="339">
        <v>20878.78</v>
      </c>
      <c r="N1262" t="s">
        <v>11</v>
      </c>
      <c r="O1262" t="s">
        <v>16</v>
      </c>
      <c r="P1262" t="s">
        <v>247</v>
      </c>
      <c r="Q1262" s="338">
        <v>47</v>
      </c>
    </row>
    <row r="1263" spans="1:17" ht="15.75" x14ac:dyDescent="0.25">
      <c r="A1263" s="342" t="s">
        <v>605</v>
      </c>
      <c r="B1263" t="s">
        <v>7188</v>
      </c>
      <c r="C1263">
        <v>51.47</v>
      </c>
      <c r="D1263">
        <v>9.6</v>
      </c>
      <c r="E1263" t="s">
        <v>2380</v>
      </c>
      <c r="F1263" t="s">
        <v>2380</v>
      </c>
      <c r="G1263" t="s">
        <v>2380</v>
      </c>
      <c r="H1263" s="341">
        <v>0</v>
      </c>
      <c r="I1263" t="s">
        <v>2380</v>
      </c>
      <c r="J1263" t="s">
        <v>6087</v>
      </c>
      <c r="K1263" t="s">
        <v>6079</v>
      </c>
      <c r="L1263" s="340" t="s">
        <v>7187</v>
      </c>
      <c r="M1263" s="339">
        <v>20781.490000000002</v>
      </c>
      <c r="N1263" t="s">
        <v>11</v>
      </c>
      <c r="O1263" t="s">
        <v>12</v>
      </c>
      <c r="P1263" t="s">
        <v>13</v>
      </c>
      <c r="Q1263" s="338">
        <v>55</v>
      </c>
    </row>
    <row r="1264" spans="1:17" ht="15.75" x14ac:dyDescent="0.25">
      <c r="A1264" s="342" t="s">
        <v>603</v>
      </c>
      <c r="B1264" t="s">
        <v>7184</v>
      </c>
      <c r="C1264">
        <v>49.77</v>
      </c>
      <c r="D1264">
        <v>7.02</v>
      </c>
      <c r="E1264" t="s">
        <v>2380</v>
      </c>
      <c r="F1264" t="s">
        <v>2380</v>
      </c>
      <c r="G1264" t="s">
        <v>2380</v>
      </c>
      <c r="H1264" s="341">
        <v>0</v>
      </c>
      <c r="I1264" t="s">
        <v>2380</v>
      </c>
      <c r="J1264" t="s">
        <v>6087</v>
      </c>
      <c r="K1264" t="s">
        <v>6079</v>
      </c>
      <c r="L1264" s="340" t="s">
        <v>7183</v>
      </c>
      <c r="M1264" s="339">
        <v>43896.38</v>
      </c>
      <c r="N1264" t="s">
        <v>11</v>
      </c>
      <c r="O1264" t="s">
        <v>16</v>
      </c>
      <c r="P1264" t="s">
        <v>13</v>
      </c>
      <c r="Q1264" s="338">
        <v>42</v>
      </c>
    </row>
    <row r="1265" spans="1:17" ht="15.75" x14ac:dyDescent="0.25">
      <c r="A1265" s="342" t="s">
        <v>600</v>
      </c>
      <c r="B1265" t="s">
        <v>7180</v>
      </c>
      <c r="C1265">
        <v>53.09</v>
      </c>
      <c r="D1265">
        <v>4.82</v>
      </c>
      <c r="E1265" t="s">
        <v>2381</v>
      </c>
      <c r="F1265" t="s">
        <v>2380</v>
      </c>
      <c r="G1265" t="s">
        <v>2380</v>
      </c>
      <c r="H1265" s="341">
        <v>2</v>
      </c>
      <c r="I1265" t="s">
        <v>2381</v>
      </c>
      <c r="J1265" t="s">
        <v>6087</v>
      </c>
      <c r="K1265" t="s">
        <v>6075</v>
      </c>
      <c r="L1265" s="340" t="s">
        <v>7179</v>
      </c>
      <c r="M1265" s="339">
        <v>20630.28</v>
      </c>
      <c r="N1265" t="s">
        <v>11</v>
      </c>
      <c r="O1265" t="s">
        <v>12</v>
      </c>
      <c r="P1265" t="s">
        <v>42</v>
      </c>
      <c r="Q1265" s="338">
        <v>55</v>
      </c>
    </row>
    <row r="1266" spans="1:17" ht="15.75" x14ac:dyDescent="0.25">
      <c r="A1266" s="342" t="s">
        <v>599</v>
      </c>
      <c r="B1266" t="s">
        <v>7178</v>
      </c>
      <c r="C1266">
        <v>53.93</v>
      </c>
      <c r="D1266">
        <v>5.34</v>
      </c>
      <c r="E1266" t="s">
        <v>2381</v>
      </c>
      <c r="F1266" t="s">
        <v>2380</v>
      </c>
      <c r="G1266" t="s">
        <v>2380</v>
      </c>
      <c r="H1266" s="341">
        <v>2</v>
      </c>
      <c r="I1266" t="s">
        <v>2380</v>
      </c>
      <c r="J1266" t="s">
        <v>6087</v>
      </c>
      <c r="K1266" t="s">
        <v>6075</v>
      </c>
      <c r="L1266" s="340" t="s">
        <v>7177</v>
      </c>
      <c r="M1266" s="339">
        <v>20568.32</v>
      </c>
      <c r="N1266" t="s">
        <v>12</v>
      </c>
      <c r="O1266" t="s">
        <v>11</v>
      </c>
      <c r="P1266" t="s">
        <v>23</v>
      </c>
      <c r="Q1266" s="338">
        <v>56</v>
      </c>
    </row>
    <row r="1267" spans="1:17" ht="15.75" x14ac:dyDescent="0.25">
      <c r="A1267" s="342" t="s">
        <v>593</v>
      </c>
      <c r="B1267" t="s">
        <v>7170</v>
      </c>
      <c r="C1267">
        <v>51.74</v>
      </c>
      <c r="D1267">
        <v>4.9800000000000004</v>
      </c>
      <c r="E1267" t="s">
        <v>2381</v>
      </c>
      <c r="F1267" t="s">
        <v>2380</v>
      </c>
      <c r="G1267" t="s">
        <v>2380</v>
      </c>
      <c r="H1267" s="341">
        <v>2</v>
      </c>
      <c r="I1267" t="s">
        <v>2380</v>
      </c>
      <c r="J1267" t="s">
        <v>6087</v>
      </c>
      <c r="K1267" t="s">
        <v>6075</v>
      </c>
      <c r="L1267" s="340" t="s">
        <v>7169</v>
      </c>
      <c r="M1267" s="339">
        <v>20277.810000000001</v>
      </c>
      <c r="N1267" t="s">
        <v>12</v>
      </c>
      <c r="O1267" t="s">
        <v>12</v>
      </c>
      <c r="P1267" t="s">
        <v>168</v>
      </c>
      <c r="Q1267" s="338">
        <v>29</v>
      </c>
    </row>
    <row r="1268" spans="1:17" ht="15.75" x14ac:dyDescent="0.25">
      <c r="A1268" s="342" t="s">
        <v>589</v>
      </c>
      <c r="B1268" t="s">
        <v>7162</v>
      </c>
      <c r="C1268">
        <v>35.53</v>
      </c>
      <c r="D1268">
        <v>5.45</v>
      </c>
      <c r="E1268" t="s">
        <v>2380</v>
      </c>
      <c r="F1268" t="s">
        <v>2380</v>
      </c>
      <c r="G1268" t="s">
        <v>2380</v>
      </c>
      <c r="H1268" s="341">
        <v>0</v>
      </c>
      <c r="I1268" t="s">
        <v>2381</v>
      </c>
      <c r="J1268" t="s">
        <v>6087</v>
      </c>
      <c r="K1268" t="s">
        <v>6075</v>
      </c>
      <c r="L1268" s="340" t="s">
        <v>7161</v>
      </c>
      <c r="M1268" s="339">
        <v>20177.669999999998</v>
      </c>
      <c r="N1268" t="s">
        <v>11</v>
      </c>
      <c r="O1268" t="s">
        <v>16</v>
      </c>
      <c r="P1268" t="s">
        <v>42</v>
      </c>
      <c r="Q1268" s="338">
        <v>29</v>
      </c>
    </row>
    <row r="1269" spans="1:17" ht="15.75" x14ac:dyDescent="0.25">
      <c r="A1269" s="342" t="s">
        <v>588</v>
      </c>
      <c r="B1269" t="s">
        <v>7160</v>
      </c>
      <c r="C1269">
        <v>31.79</v>
      </c>
      <c r="D1269">
        <v>5.51</v>
      </c>
      <c r="E1269" t="s">
        <v>2381</v>
      </c>
      <c r="F1269" t="s">
        <v>2380</v>
      </c>
      <c r="G1269" t="s">
        <v>2380</v>
      </c>
      <c r="H1269" s="341">
        <v>2</v>
      </c>
      <c r="I1269" t="s">
        <v>2381</v>
      </c>
      <c r="J1269" t="s">
        <v>6087</v>
      </c>
      <c r="K1269" t="s">
        <v>6075</v>
      </c>
      <c r="L1269" s="340" t="s">
        <v>7159</v>
      </c>
      <c r="M1269" s="339">
        <v>20167.34</v>
      </c>
      <c r="N1269" t="s">
        <v>12</v>
      </c>
      <c r="O1269" t="s">
        <v>12</v>
      </c>
      <c r="P1269" t="s">
        <v>42</v>
      </c>
      <c r="Q1269" s="338">
        <v>20</v>
      </c>
    </row>
    <row r="1270" spans="1:17" ht="15.75" x14ac:dyDescent="0.25">
      <c r="A1270" s="342" t="s">
        <v>585</v>
      </c>
      <c r="B1270" t="s">
        <v>7154</v>
      </c>
      <c r="C1270">
        <v>33.82</v>
      </c>
      <c r="D1270">
        <v>5.42</v>
      </c>
      <c r="E1270" t="s">
        <v>2380</v>
      </c>
      <c r="F1270" t="s">
        <v>2380</v>
      </c>
      <c r="G1270" t="s">
        <v>2380</v>
      </c>
      <c r="H1270" s="341">
        <v>0</v>
      </c>
      <c r="I1270" t="s">
        <v>2380</v>
      </c>
      <c r="J1270" t="s">
        <v>6087</v>
      </c>
      <c r="K1270" t="s">
        <v>6075</v>
      </c>
      <c r="L1270" s="340" t="s">
        <v>7153</v>
      </c>
      <c r="M1270" s="339">
        <v>19995.29</v>
      </c>
      <c r="N1270" t="s">
        <v>16</v>
      </c>
      <c r="O1270" t="s">
        <v>12</v>
      </c>
      <c r="P1270" t="s">
        <v>535</v>
      </c>
      <c r="Q1270" s="338">
        <v>56</v>
      </c>
    </row>
    <row r="1271" spans="1:17" ht="15.75" x14ac:dyDescent="0.25">
      <c r="A1271" s="342" t="s">
        <v>583</v>
      </c>
      <c r="B1271" t="s">
        <v>7151</v>
      </c>
      <c r="C1271">
        <v>49.2</v>
      </c>
      <c r="D1271">
        <v>10.9</v>
      </c>
      <c r="E1271" t="s">
        <v>2381</v>
      </c>
      <c r="F1271" t="s">
        <v>2380</v>
      </c>
      <c r="G1271" t="s">
        <v>2382</v>
      </c>
      <c r="H1271" s="341">
        <v>1</v>
      </c>
      <c r="I1271" t="s">
        <v>2380</v>
      </c>
      <c r="J1271" t="s">
        <v>6087</v>
      </c>
      <c r="K1271" t="s">
        <v>6079</v>
      </c>
      <c r="L1271" s="340" t="s">
        <v>7150</v>
      </c>
      <c r="M1271" s="339">
        <v>19933.46</v>
      </c>
      <c r="N1271" t="s">
        <v>16</v>
      </c>
      <c r="O1271" t="s">
        <v>12</v>
      </c>
      <c r="P1271" t="s">
        <v>42</v>
      </c>
      <c r="Q1271" s="338">
        <v>25</v>
      </c>
    </row>
    <row r="1272" spans="1:17" ht="15.75" x14ac:dyDescent="0.25">
      <c r="A1272" s="342" t="s">
        <v>579</v>
      </c>
      <c r="B1272" t="s">
        <v>7145</v>
      </c>
      <c r="C1272">
        <v>39.71</v>
      </c>
      <c r="D1272">
        <v>5.83</v>
      </c>
      <c r="E1272" t="s">
        <v>2380</v>
      </c>
      <c r="F1272" t="s">
        <v>2380</v>
      </c>
      <c r="G1272" t="s">
        <v>2380</v>
      </c>
      <c r="H1272" s="341">
        <v>1</v>
      </c>
      <c r="I1272" t="s">
        <v>2380</v>
      </c>
      <c r="J1272" t="s">
        <v>6087</v>
      </c>
      <c r="K1272" t="s">
        <v>6077</v>
      </c>
      <c r="L1272" s="340" t="s">
        <v>7144</v>
      </c>
      <c r="M1272" s="339">
        <v>19749.38</v>
      </c>
      <c r="N1272" t="s">
        <v>16</v>
      </c>
      <c r="O1272" t="s">
        <v>12</v>
      </c>
      <c r="P1272" t="s">
        <v>13</v>
      </c>
      <c r="Q1272" s="338">
        <v>50</v>
      </c>
    </row>
    <row r="1273" spans="1:17" ht="15.75" x14ac:dyDescent="0.25">
      <c r="A1273" s="342" t="s">
        <v>577</v>
      </c>
      <c r="B1273" t="s">
        <v>6892</v>
      </c>
      <c r="C1273">
        <v>41.895000000000003</v>
      </c>
      <c r="D1273">
        <v>10.87</v>
      </c>
      <c r="E1273" t="s">
        <v>2381</v>
      </c>
      <c r="F1273" t="s">
        <v>2380</v>
      </c>
      <c r="G1273" t="s">
        <v>2380</v>
      </c>
      <c r="H1273" s="341">
        <v>1</v>
      </c>
      <c r="I1273" t="s">
        <v>2381</v>
      </c>
      <c r="J1273" t="s">
        <v>6087</v>
      </c>
      <c r="K1273" t="s">
        <v>6079</v>
      </c>
      <c r="L1273" s="340" t="s">
        <v>7141</v>
      </c>
      <c r="M1273" s="339">
        <v>19673.34</v>
      </c>
      <c r="N1273" t="s">
        <v>16</v>
      </c>
      <c r="O1273" t="s">
        <v>11</v>
      </c>
      <c r="P1273" t="s">
        <v>23</v>
      </c>
      <c r="Q1273" s="338">
        <v>28</v>
      </c>
    </row>
    <row r="1274" spans="1:17" ht="15.75" x14ac:dyDescent="0.25">
      <c r="A1274" s="342" t="s">
        <v>576</v>
      </c>
      <c r="B1274" t="s">
        <v>7140</v>
      </c>
      <c r="C1274">
        <v>33.344999999999999</v>
      </c>
      <c r="D1274">
        <v>4.79</v>
      </c>
      <c r="E1274" t="s">
        <v>2380</v>
      </c>
      <c r="F1274" t="s">
        <v>2380</v>
      </c>
      <c r="G1274" t="s">
        <v>2382</v>
      </c>
      <c r="H1274" s="341">
        <v>1</v>
      </c>
      <c r="I1274" t="s">
        <v>2380</v>
      </c>
      <c r="J1274" t="s">
        <v>6087</v>
      </c>
      <c r="K1274" t="s">
        <v>6075</v>
      </c>
      <c r="L1274" s="340" t="s">
        <v>7139</v>
      </c>
      <c r="M1274" s="339">
        <v>19594.810000000001</v>
      </c>
      <c r="N1274" t="s">
        <v>16</v>
      </c>
      <c r="O1274" t="s">
        <v>16</v>
      </c>
      <c r="P1274" t="s">
        <v>247</v>
      </c>
      <c r="Q1274" s="338">
        <v>44</v>
      </c>
    </row>
    <row r="1275" spans="1:17" ht="15.75" x14ac:dyDescent="0.25">
      <c r="A1275" s="342" t="s">
        <v>573</v>
      </c>
      <c r="B1275" t="s">
        <v>7135</v>
      </c>
      <c r="C1275">
        <v>51.18</v>
      </c>
      <c r="D1275">
        <v>4.4000000000000004</v>
      </c>
      <c r="E1275" t="s">
        <v>2381</v>
      </c>
      <c r="F1275" t="s">
        <v>2380</v>
      </c>
      <c r="G1275" t="s">
        <v>2380</v>
      </c>
      <c r="H1275" s="341">
        <v>2</v>
      </c>
      <c r="I1275" t="s">
        <v>2380</v>
      </c>
      <c r="J1275" t="s">
        <v>6087</v>
      </c>
      <c r="K1275" t="s">
        <v>6075</v>
      </c>
      <c r="L1275" s="340" t="s">
        <v>7134</v>
      </c>
      <c r="M1275" s="339">
        <v>19521.97</v>
      </c>
      <c r="N1275" t="s">
        <v>16</v>
      </c>
      <c r="O1275" t="s">
        <v>11</v>
      </c>
      <c r="P1275" t="s">
        <v>13</v>
      </c>
      <c r="Q1275" s="338">
        <v>30</v>
      </c>
    </row>
    <row r="1276" spans="1:17" ht="15.75" x14ac:dyDescent="0.25">
      <c r="A1276" s="342" t="s">
        <v>572</v>
      </c>
      <c r="B1276" t="s">
        <v>7133</v>
      </c>
      <c r="C1276">
        <v>51.37</v>
      </c>
      <c r="D1276">
        <v>8.18</v>
      </c>
      <c r="E1276" t="s">
        <v>2381</v>
      </c>
      <c r="F1276" t="s">
        <v>2380</v>
      </c>
      <c r="G1276" t="s">
        <v>2380</v>
      </c>
      <c r="H1276" s="341">
        <v>0</v>
      </c>
      <c r="I1276" t="s">
        <v>2380</v>
      </c>
      <c r="J1276" t="s">
        <v>6087</v>
      </c>
      <c r="K1276" t="s">
        <v>6079</v>
      </c>
      <c r="L1276" s="340" t="s">
        <v>7132</v>
      </c>
      <c r="M1276" s="339">
        <v>19515.54</v>
      </c>
      <c r="N1276" t="s">
        <v>16</v>
      </c>
      <c r="O1276" t="s">
        <v>16</v>
      </c>
      <c r="P1276" t="s">
        <v>13</v>
      </c>
      <c r="Q1276" s="338">
        <v>42</v>
      </c>
    </row>
    <row r="1277" spans="1:17" ht="15.75" x14ac:dyDescent="0.25">
      <c r="A1277" s="342" t="s">
        <v>571</v>
      </c>
      <c r="B1277" t="s">
        <v>7131</v>
      </c>
      <c r="C1277">
        <v>36.19</v>
      </c>
      <c r="D1277">
        <v>5.52</v>
      </c>
      <c r="E1277" t="s">
        <v>2381</v>
      </c>
      <c r="F1277" t="s">
        <v>2380</v>
      </c>
      <c r="G1277" t="s">
        <v>2380</v>
      </c>
      <c r="H1277" s="341">
        <v>0</v>
      </c>
      <c r="I1277" t="s">
        <v>2380</v>
      </c>
      <c r="J1277" t="s">
        <v>6087</v>
      </c>
      <c r="K1277" t="s">
        <v>6075</v>
      </c>
      <c r="L1277" s="340" t="s">
        <v>7130</v>
      </c>
      <c r="M1277" s="339">
        <v>19496.72</v>
      </c>
      <c r="N1277" t="s">
        <v>16</v>
      </c>
      <c r="O1277" t="s">
        <v>12</v>
      </c>
      <c r="P1277" t="s">
        <v>166</v>
      </c>
      <c r="Q1277" s="338">
        <v>35</v>
      </c>
    </row>
    <row r="1278" spans="1:17" ht="15.75" x14ac:dyDescent="0.25">
      <c r="A1278" s="342" t="s">
        <v>569</v>
      </c>
      <c r="B1278" t="s">
        <v>6206</v>
      </c>
      <c r="C1278">
        <v>35.72</v>
      </c>
      <c r="D1278">
        <v>4.08</v>
      </c>
      <c r="E1278" t="s">
        <v>2380</v>
      </c>
      <c r="F1278" t="s">
        <v>2380</v>
      </c>
      <c r="G1278" t="s">
        <v>2382</v>
      </c>
      <c r="H1278" s="341">
        <v>1</v>
      </c>
      <c r="I1278" t="s">
        <v>2380</v>
      </c>
      <c r="J1278" t="s">
        <v>6087</v>
      </c>
      <c r="K1278" t="s">
        <v>6075</v>
      </c>
      <c r="L1278" s="340" t="s">
        <v>7127</v>
      </c>
      <c r="M1278" s="339">
        <v>43753.34</v>
      </c>
      <c r="N1278" t="s">
        <v>11</v>
      </c>
      <c r="O1278" t="s">
        <v>16</v>
      </c>
      <c r="P1278" t="s">
        <v>164</v>
      </c>
      <c r="Q1278" s="338">
        <v>36</v>
      </c>
    </row>
    <row r="1279" spans="1:17" ht="15.75" x14ac:dyDescent="0.25">
      <c r="A1279" s="342" t="s">
        <v>566</v>
      </c>
      <c r="B1279" t="s">
        <v>7124</v>
      </c>
      <c r="C1279">
        <v>31.16</v>
      </c>
      <c r="D1279">
        <v>9.34</v>
      </c>
      <c r="E1279" t="s">
        <v>2380</v>
      </c>
      <c r="F1279" t="s">
        <v>2380</v>
      </c>
      <c r="G1279" t="s">
        <v>2380</v>
      </c>
      <c r="H1279" s="341">
        <v>0</v>
      </c>
      <c r="I1279" t="s">
        <v>2381</v>
      </c>
      <c r="J1279" t="s">
        <v>6087</v>
      </c>
      <c r="K1279" t="s">
        <v>6079</v>
      </c>
      <c r="L1279" s="340" t="s">
        <v>7123</v>
      </c>
      <c r="M1279" s="339">
        <v>19350.37</v>
      </c>
      <c r="N1279" t="s">
        <v>16</v>
      </c>
      <c r="O1279" t="s">
        <v>12</v>
      </c>
      <c r="P1279" t="s">
        <v>13</v>
      </c>
      <c r="Q1279" s="338">
        <v>31</v>
      </c>
    </row>
    <row r="1280" spans="1:17" ht="15.75" x14ac:dyDescent="0.25">
      <c r="A1280" s="342" t="s">
        <v>563</v>
      </c>
      <c r="B1280" t="s">
        <v>7120</v>
      </c>
      <c r="C1280">
        <v>38.83</v>
      </c>
      <c r="D1280">
        <v>6.36</v>
      </c>
      <c r="E1280" t="s">
        <v>2380</v>
      </c>
      <c r="F1280" t="s">
        <v>2380</v>
      </c>
      <c r="G1280" t="s">
        <v>2380</v>
      </c>
      <c r="H1280" s="341">
        <v>1</v>
      </c>
      <c r="I1280" t="s">
        <v>2380</v>
      </c>
      <c r="J1280" t="s">
        <v>6087</v>
      </c>
      <c r="K1280" t="s">
        <v>6077</v>
      </c>
      <c r="L1280" s="340" t="s">
        <v>7119</v>
      </c>
      <c r="M1280" s="339">
        <v>19214.71</v>
      </c>
      <c r="N1280" t="s">
        <v>16</v>
      </c>
      <c r="O1280" t="s">
        <v>12</v>
      </c>
      <c r="P1280" t="s">
        <v>13</v>
      </c>
      <c r="Q1280" s="338">
        <v>37</v>
      </c>
    </row>
    <row r="1281" spans="1:17" ht="15.75" x14ac:dyDescent="0.25">
      <c r="A1281" s="342" t="s">
        <v>561</v>
      </c>
      <c r="B1281" t="s">
        <v>6363</v>
      </c>
      <c r="C1281">
        <v>46.4</v>
      </c>
      <c r="D1281">
        <v>8.3699999999999992</v>
      </c>
      <c r="E1281" t="s">
        <v>2381</v>
      </c>
      <c r="F1281" t="s">
        <v>2380</v>
      </c>
      <c r="G1281" t="s">
        <v>2382</v>
      </c>
      <c r="H1281" s="341">
        <v>1</v>
      </c>
      <c r="I1281" t="s">
        <v>2380</v>
      </c>
      <c r="J1281" t="s">
        <v>6087</v>
      </c>
      <c r="K1281" t="s">
        <v>6079</v>
      </c>
      <c r="L1281" s="340" t="s">
        <v>7116</v>
      </c>
      <c r="M1281" s="339">
        <v>19144.580000000002</v>
      </c>
      <c r="N1281" t="s">
        <v>16</v>
      </c>
      <c r="O1281" t="s">
        <v>16</v>
      </c>
      <c r="P1281" t="s">
        <v>247</v>
      </c>
      <c r="Q1281" s="338">
        <v>43</v>
      </c>
    </row>
    <row r="1282" spans="1:17" ht="15.75" x14ac:dyDescent="0.25">
      <c r="A1282" s="342" t="s">
        <v>560</v>
      </c>
      <c r="B1282" t="s">
        <v>6490</v>
      </c>
      <c r="C1282">
        <v>51.92</v>
      </c>
      <c r="D1282">
        <v>5.18</v>
      </c>
      <c r="E1282" t="s">
        <v>2381</v>
      </c>
      <c r="F1282" t="s">
        <v>2380</v>
      </c>
      <c r="G1282" t="s">
        <v>2382</v>
      </c>
      <c r="H1282" s="341">
        <v>1</v>
      </c>
      <c r="I1282" t="s">
        <v>2380</v>
      </c>
      <c r="J1282" t="s">
        <v>6087</v>
      </c>
      <c r="K1282" t="s">
        <v>6075</v>
      </c>
      <c r="L1282" s="340" t="s">
        <v>7115</v>
      </c>
      <c r="M1282" s="339">
        <v>19107.78</v>
      </c>
      <c r="N1282" t="s">
        <v>16</v>
      </c>
      <c r="O1282" t="s">
        <v>11</v>
      </c>
      <c r="P1282" t="s">
        <v>13</v>
      </c>
      <c r="Q1282" s="338">
        <v>29</v>
      </c>
    </row>
    <row r="1283" spans="1:17" ht="15.75" x14ac:dyDescent="0.25">
      <c r="A1283" s="342" t="s">
        <v>559</v>
      </c>
      <c r="B1283" t="s">
        <v>7114</v>
      </c>
      <c r="C1283">
        <v>32.395000000000003</v>
      </c>
      <c r="D1283">
        <v>5.68</v>
      </c>
      <c r="E1283" t="s">
        <v>2381</v>
      </c>
      <c r="F1283" t="s">
        <v>2380</v>
      </c>
      <c r="G1283" t="s">
        <v>2380</v>
      </c>
      <c r="H1283" s="341">
        <v>1</v>
      </c>
      <c r="I1283" t="s">
        <v>2380</v>
      </c>
      <c r="J1283" t="s">
        <v>6087</v>
      </c>
      <c r="K1283" t="s">
        <v>6075</v>
      </c>
      <c r="L1283" s="340" t="s">
        <v>7113</v>
      </c>
      <c r="M1283" s="339">
        <v>19040.88</v>
      </c>
      <c r="N1283" t="s">
        <v>16</v>
      </c>
      <c r="O1283" t="s">
        <v>12</v>
      </c>
      <c r="P1283" t="s">
        <v>42</v>
      </c>
      <c r="Q1283" s="338">
        <v>34</v>
      </c>
    </row>
    <row r="1284" spans="1:17" ht="15.75" x14ac:dyDescent="0.25">
      <c r="A1284" s="342" t="s">
        <v>558</v>
      </c>
      <c r="B1284" t="s">
        <v>7112</v>
      </c>
      <c r="C1284">
        <v>46.19</v>
      </c>
      <c r="D1284">
        <v>7.31</v>
      </c>
      <c r="E1284" t="s">
        <v>2381</v>
      </c>
      <c r="F1284" t="s">
        <v>2380</v>
      </c>
      <c r="G1284" t="s">
        <v>2382</v>
      </c>
      <c r="H1284" s="341">
        <v>1</v>
      </c>
      <c r="I1284" t="s">
        <v>2380</v>
      </c>
      <c r="J1284" t="s">
        <v>6087</v>
      </c>
      <c r="K1284" t="s">
        <v>6079</v>
      </c>
      <c r="L1284" s="340" t="s">
        <v>7111</v>
      </c>
      <c r="M1284" s="339">
        <v>43578.94</v>
      </c>
      <c r="N1284" t="s">
        <v>11</v>
      </c>
      <c r="O1284" t="s">
        <v>11</v>
      </c>
      <c r="P1284" t="s">
        <v>23</v>
      </c>
      <c r="Q1284" s="338">
        <v>57</v>
      </c>
    </row>
    <row r="1285" spans="1:17" ht="15.75" x14ac:dyDescent="0.25">
      <c r="A1285" s="342" t="s">
        <v>556</v>
      </c>
      <c r="B1285" t="s">
        <v>6612</v>
      </c>
      <c r="C1285">
        <v>45.62</v>
      </c>
      <c r="D1285">
        <v>6.87</v>
      </c>
      <c r="E1285" t="s">
        <v>2380</v>
      </c>
      <c r="F1285" t="s">
        <v>2380</v>
      </c>
      <c r="G1285" t="s">
        <v>2380</v>
      </c>
      <c r="H1285" s="341">
        <v>0</v>
      </c>
      <c r="I1285" t="s">
        <v>2380</v>
      </c>
      <c r="J1285" t="s">
        <v>6087</v>
      </c>
      <c r="K1285" t="s">
        <v>6079</v>
      </c>
      <c r="L1285" s="340" t="s">
        <v>7109</v>
      </c>
      <c r="M1285" s="339">
        <v>18972.5</v>
      </c>
      <c r="N1285" t="s">
        <v>16</v>
      </c>
      <c r="O1285" t="s">
        <v>12</v>
      </c>
      <c r="P1285" t="s">
        <v>13</v>
      </c>
      <c r="Q1285" s="338">
        <v>34</v>
      </c>
    </row>
    <row r="1286" spans="1:17" ht="15.75" x14ac:dyDescent="0.25">
      <c r="A1286" s="342" t="s">
        <v>555</v>
      </c>
      <c r="B1286" t="s">
        <v>6478</v>
      </c>
      <c r="C1286">
        <v>34.104999999999997</v>
      </c>
      <c r="D1286">
        <v>5.03</v>
      </c>
      <c r="E1286" t="s">
        <v>2381</v>
      </c>
      <c r="F1286" t="s">
        <v>2380</v>
      </c>
      <c r="G1286" t="s">
        <v>2382</v>
      </c>
      <c r="H1286" s="341">
        <v>1</v>
      </c>
      <c r="I1286" t="s">
        <v>2381</v>
      </c>
      <c r="J1286" t="s">
        <v>6087</v>
      </c>
      <c r="K1286" t="s">
        <v>6075</v>
      </c>
      <c r="L1286" s="340" t="s">
        <v>7108</v>
      </c>
      <c r="M1286" s="339">
        <v>18963.169999999998</v>
      </c>
      <c r="N1286" t="s">
        <v>16</v>
      </c>
      <c r="O1286" t="s">
        <v>16</v>
      </c>
      <c r="P1286" t="s">
        <v>13</v>
      </c>
      <c r="Q1286" s="338">
        <v>30</v>
      </c>
    </row>
    <row r="1287" spans="1:17" ht="15.75" x14ac:dyDescent="0.25">
      <c r="A1287" s="342" t="s">
        <v>554</v>
      </c>
      <c r="B1287" t="s">
        <v>7107</v>
      </c>
      <c r="C1287">
        <v>35.31</v>
      </c>
      <c r="D1287">
        <v>5.87</v>
      </c>
      <c r="E1287" t="s">
        <v>2380</v>
      </c>
      <c r="F1287" t="s">
        <v>2380</v>
      </c>
      <c r="G1287" t="s">
        <v>2382</v>
      </c>
      <c r="H1287" s="341">
        <v>1</v>
      </c>
      <c r="I1287" t="s">
        <v>2380</v>
      </c>
      <c r="J1287" t="s">
        <v>6087</v>
      </c>
      <c r="K1287" t="s">
        <v>6077</v>
      </c>
      <c r="L1287" s="340" t="s">
        <v>7106</v>
      </c>
      <c r="M1287" s="339">
        <v>18955.22</v>
      </c>
      <c r="N1287" t="s">
        <v>16</v>
      </c>
      <c r="O1287" t="s">
        <v>12</v>
      </c>
      <c r="P1287" t="s">
        <v>42</v>
      </c>
      <c r="Q1287" s="338">
        <v>24</v>
      </c>
    </row>
    <row r="1288" spans="1:17" ht="15.75" x14ac:dyDescent="0.25">
      <c r="A1288" s="342" t="s">
        <v>553</v>
      </c>
      <c r="B1288" t="s">
        <v>6724</v>
      </c>
      <c r="C1288">
        <v>30.4</v>
      </c>
      <c r="D1288">
        <v>4.07</v>
      </c>
      <c r="E1288" t="s">
        <v>2381</v>
      </c>
      <c r="F1288" t="s">
        <v>2380</v>
      </c>
      <c r="G1288" t="s">
        <v>2380</v>
      </c>
      <c r="H1288" s="341">
        <v>1</v>
      </c>
      <c r="I1288" t="s">
        <v>2380</v>
      </c>
      <c r="J1288" t="s">
        <v>6087</v>
      </c>
      <c r="K1288" t="s">
        <v>6075</v>
      </c>
      <c r="L1288" s="340" t="s">
        <v>7105</v>
      </c>
      <c r="M1288" s="339">
        <v>18954.560000000001</v>
      </c>
      <c r="N1288" t="s">
        <v>16</v>
      </c>
      <c r="O1288" t="s">
        <v>16</v>
      </c>
      <c r="P1288" t="s">
        <v>535</v>
      </c>
      <c r="Q1288" s="338">
        <v>59</v>
      </c>
    </row>
    <row r="1289" spans="1:17" ht="15.75" x14ac:dyDescent="0.25">
      <c r="A1289" s="342" t="s">
        <v>550</v>
      </c>
      <c r="B1289" t="s">
        <v>7100</v>
      </c>
      <c r="C1289">
        <v>49.05</v>
      </c>
      <c r="D1289">
        <v>9.77</v>
      </c>
      <c r="E1289" t="s">
        <v>2381</v>
      </c>
      <c r="F1289" t="s">
        <v>2380</v>
      </c>
      <c r="G1289" t="s">
        <v>2380</v>
      </c>
      <c r="H1289" s="341">
        <v>0</v>
      </c>
      <c r="I1289" t="s">
        <v>2380</v>
      </c>
      <c r="J1289" t="s">
        <v>6087</v>
      </c>
      <c r="K1289" t="s">
        <v>6079</v>
      </c>
      <c r="L1289" s="340" t="s">
        <v>7099</v>
      </c>
      <c r="M1289" s="339">
        <v>18883.330000000002</v>
      </c>
      <c r="N1289" t="s">
        <v>16</v>
      </c>
      <c r="O1289" t="s">
        <v>16</v>
      </c>
      <c r="P1289" t="s">
        <v>535</v>
      </c>
      <c r="Q1289" s="338">
        <v>59</v>
      </c>
    </row>
    <row r="1290" spans="1:17" ht="15.75" x14ac:dyDescent="0.25">
      <c r="A1290" s="342" t="s">
        <v>549</v>
      </c>
      <c r="B1290" t="s">
        <v>6224</v>
      </c>
      <c r="C1290">
        <v>51.94</v>
      </c>
      <c r="D1290">
        <v>8.8000000000000007</v>
      </c>
      <c r="E1290" t="s">
        <v>2381</v>
      </c>
      <c r="F1290" t="s">
        <v>2380</v>
      </c>
      <c r="G1290" t="s">
        <v>2380</v>
      </c>
      <c r="H1290" s="341">
        <v>2</v>
      </c>
      <c r="I1290" t="s">
        <v>2380</v>
      </c>
      <c r="J1290" t="s">
        <v>6087</v>
      </c>
      <c r="K1290" t="s">
        <v>6079</v>
      </c>
      <c r="L1290" s="340" t="s">
        <v>7098</v>
      </c>
      <c r="M1290" s="339">
        <v>18838.7</v>
      </c>
      <c r="N1290" t="s">
        <v>16</v>
      </c>
      <c r="O1290" t="s">
        <v>12</v>
      </c>
      <c r="P1290" t="s">
        <v>23</v>
      </c>
      <c r="Q1290" s="338">
        <v>19</v>
      </c>
    </row>
    <row r="1291" spans="1:17" ht="15.75" x14ac:dyDescent="0.25">
      <c r="A1291" s="342" t="s">
        <v>546</v>
      </c>
      <c r="B1291" t="s">
        <v>6367</v>
      </c>
      <c r="C1291">
        <v>46.69</v>
      </c>
      <c r="D1291">
        <v>4.25</v>
      </c>
      <c r="E1291" t="s">
        <v>2381</v>
      </c>
      <c r="F1291" t="s">
        <v>2380</v>
      </c>
      <c r="G1291" t="s">
        <v>2380</v>
      </c>
      <c r="H1291" s="341">
        <v>1</v>
      </c>
      <c r="I1291" t="s">
        <v>2380</v>
      </c>
      <c r="J1291" t="s">
        <v>6087</v>
      </c>
      <c r="K1291" t="s">
        <v>6075</v>
      </c>
      <c r="L1291" s="340" t="s">
        <v>7093</v>
      </c>
      <c r="M1291" s="339">
        <v>18806.150000000001</v>
      </c>
      <c r="N1291" t="s">
        <v>16</v>
      </c>
      <c r="O1291" t="s">
        <v>11</v>
      </c>
      <c r="P1291" t="s">
        <v>13</v>
      </c>
      <c r="Q1291" s="338">
        <v>43</v>
      </c>
    </row>
    <row r="1292" spans="1:17" ht="15.75" x14ac:dyDescent="0.25">
      <c r="A1292" s="342" t="s">
        <v>544</v>
      </c>
      <c r="B1292" t="s">
        <v>7090</v>
      </c>
      <c r="C1292">
        <v>51.93</v>
      </c>
      <c r="D1292">
        <v>11.05</v>
      </c>
      <c r="E1292" t="s">
        <v>2380</v>
      </c>
      <c r="F1292" t="s">
        <v>2380</v>
      </c>
      <c r="G1292" t="s">
        <v>2380</v>
      </c>
      <c r="H1292" s="341">
        <v>0</v>
      </c>
      <c r="I1292" t="s">
        <v>2381</v>
      </c>
      <c r="J1292" t="s">
        <v>6087</v>
      </c>
      <c r="K1292" t="s">
        <v>6079</v>
      </c>
      <c r="L1292" s="340" t="s">
        <v>7089</v>
      </c>
      <c r="M1292" s="339">
        <v>18767.740000000002</v>
      </c>
      <c r="N1292" t="s">
        <v>16</v>
      </c>
      <c r="O1292" t="s">
        <v>16</v>
      </c>
      <c r="P1292" t="s">
        <v>13</v>
      </c>
      <c r="Q1292" s="338">
        <v>43</v>
      </c>
    </row>
    <row r="1293" spans="1:17" ht="15.75" x14ac:dyDescent="0.25">
      <c r="A1293" s="342" t="s">
        <v>539</v>
      </c>
      <c r="B1293" t="s">
        <v>7081</v>
      </c>
      <c r="C1293">
        <v>32.229999999999997</v>
      </c>
      <c r="D1293">
        <v>4.6500000000000004</v>
      </c>
      <c r="E1293" t="s">
        <v>2381</v>
      </c>
      <c r="F1293" t="s">
        <v>2380</v>
      </c>
      <c r="G1293" t="s">
        <v>2382</v>
      </c>
      <c r="H1293" s="341">
        <v>1</v>
      </c>
      <c r="I1293" t="s">
        <v>2380</v>
      </c>
      <c r="J1293" t="s">
        <v>6087</v>
      </c>
      <c r="K1293" t="s">
        <v>6075</v>
      </c>
      <c r="L1293" s="340" t="s">
        <v>7080</v>
      </c>
      <c r="M1293" s="339">
        <v>18608.259999999998</v>
      </c>
      <c r="N1293" t="s">
        <v>16</v>
      </c>
      <c r="O1293" t="s">
        <v>12</v>
      </c>
      <c r="P1293" t="s">
        <v>42</v>
      </c>
      <c r="Q1293" s="338">
        <v>36</v>
      </c>
    </row>
    <row r="1294" spans="1:17" ht="15.75" x14ac:dyDescent="0.25">
      <c r="A1294" s="342" t="s">
        <v>538</v>
      </c>
      <c r="B1294" t="s">
        <v>7079</v>
      </c>
      <c r="C1294">
        <v>44.2</v>
      </c>
      <c r="D1294">
        <v>11.34</v>
      </c>
      <c r="E1294" t="s">
        <v>2381</v>
      </c>
      <c r="F1294" t="s">
        <v>2380</v>
      </c>
      <c r="G1294" t="s">
        <v>2382</v>
      </c>
      <c r="H1294" s="341">
        <v>1</v>
      </c>
      <c r="I1294" t="s">
        <v>2380</v>
      </c>
      <c r="J1294" t="s">
        <v>6087</v>
      </c>
      <c r="K1294" t="s">
        <v>6079</v>
      </c>
      <c r="L1294" s="340" t="s">
        <v>7078</v>
      </c>
      <c r="M1294" s="339">
        <v>18443.11</v>
      </c>
      <c r="N1294" t="s">
        <v>16</v>
      </c>
      <c r="O1294" t="s">
        <v>11</v>
      </c>
      <c r="P1294" t="s">
        <v>23</v>
      </c>
      <c r="Q1294" s="338">
        <v>58</v>
      </c>
    </row>
    <row r="1295" spans="1:17" ht="15.75" x14ac:dyDescent="0.25">
      <c r="A1295" s="342" t="s">
        <v>534</v>
      </c>
      <c r="B1295" t="s">
        <v>7074</v>
      </c>
      <c r="C1295">
        <v>46.62</v>
      </c>
      <c r="D1295">
        <v>8.51</v>
      </c>
      <c r="E1295" t="s">
        <v>2380</v>
      </c>
      <c r="F1295" t="s">
        <v>2380</v>
      </c>
      <c r="G1295" t="s">
        <v>2380</v>
      </c>
      <c r="H1295" s="341">
        <v>0</v>
      </c>
      <c r="I1295" t="s">
        <v>2380</v>
      </c>
      <c r="J1295" t="s">
        <v>6087</v>
      </c>
      <c r="K1295" t="s">
        <v>6079</v>
      </c>
      <c r="L1295" s="340" t="s">
        <v>7073</v>
      </c>
      <c r="M1295" s="339">
        <v>18310.740000000002</v>
      </c>
      <c r="N1295" t="s">
        <v>16</v>
      </c>
      <c r="O1295" t="s">
        <v>12</v>
      </c>
      <c r="P1295" t="s">
        <v>23</v>
      </c>
      <c r="Q1295" s="338">
        <v>27</v>
      </c>
    </row>
    <row r="1296" spans="1:17" ht="15.75" x14ac:dyDescent="0.25">
      <c r="A1296" s="342" t="s">
        <v>533</v>
      </c>
      <c r="B1296" t="s">
        <v>6478</v>
      </c>
      <c r="C1296">
        <v>51.75</v>
      </c>
      <c r="D1296">
        <v>8.59</v>
      </c>
      <c r="E1296" t="s">
        <v>2381</v>
      </c>
      <c r="F1296" t="s">
        <v>2380</v>
      </c>
      <c r="G1296" t="s">
        <v>2380</v>
      </c>
      <c r="H1296" s="341">
        <v>1</v>
      </c>
      <c r="I1296" t="s">
        <v>2380</v>
      </c>
      <c r="J1296" t="s">
        <v>6087</v>
      </c>
      <c r="K1296" t="s">
        <v>6079</v>
      </c>
      <c r="L1296" s="340" t="s">
        <v>7072</v>
      </c>
      <c r="M1296" s="339">
        <v>18259.22</v>
      </c>
      <c r="N1296" t="s">
        <v>16</v>
      </c>
      <c r="O1296" t="s">
        <v>12</v>
      </c>
      <c r="P1296" t="s">
        <v>42</v>
      </c>
      <c r="Q1296" s="338">
        <v>30</v>
      </c>
    </row>
    <row r="1297" spans="1:17" ht="15.75" x14ac:dyDescent="0.25">
      <c r="A1297" s="342" t="s">
        <v>532</v>
      </c>
      <c r="B1297" t="s">
        <v>7071</v>
      </c>
      <c r="C1297">
        <v>38.950000000000003</v>
      </c>
      <c r="D1297">
        <v>11.95</v>
      </c>
      <c r="E1297" t="s">
        <v>2380</v>
      </c>
      <c r="F1297" t="s">
        <v>2380</v>
      </c>
      <c r="G1297" t="s">
        <v>2380</v>
      </c>
      <c r="H1297" s="341">
        <v>0</v>
      </c>
      <c r="I1297" t="s">
        <v>2381</v>
      </c>
      <c r="J1297" t="s">
        <v>6087</v>
      </c>
      <c r="K1297" t="s">
        <v>6079</v>
      </c>
      <c r="L1297" s="340" t="s">
        <v>7070</v>
      </c>
      <c r="M1297" s="339">
        <v>18246.5</v>
      </c>
      <c r="N1297" t="s">
        <v>16</v>
      </c>
      <c r="O1297" t="s">
        <v>16</v>
      </c>
      <c r="P1297" t="s">
        <v>13</v>
      </c>
      <c r="Q1297" s="338">
        <v>27</v>
      </c>
    </row>
    <row r="1298" spans="1:17" ht="15.75" x14ac:dyDescent="0.25">
      <c r="A1298" s="342" t="s">
        <v>530</v>
      </c>
      <c r="B1298" t="s">
        <v>7068</v>
      </c>
      <c r="C1298">
        <v>31.79</v>
      </c>
      <c r="D1298">
        <v>4.55</v>
      </c>
      <c r="E1298" t="s">
        <v>2380</v>
      </c>
      <c r="F1298" t="s">
        <v>2380</v>
      </c>
      <c r="G1298" t="s">
        <v>2380</v>
      </c>
      <c r="H1298" s="341">
        <v>0</v>
      </c>
      <c r="I1298" t="s">
        <v>2380</v>
      </c>
      <c r="J1298" t="s">
        <v>6087</v>
      </c>
      <c r="K1298" t="s">
        <v>6075</v>
      </c>
      <c r="L1298" s="340" t="s">
        <v>7067</v>
      </c>
      <c r="M1298" s="339">
        <v>18218.16</v>
      </c>
      <c r="N1298" t="s">
        <v>16</v>
      </c>
      <c r="O1298" t="s">
        <v>16</v>
      </c>
      <c r="P1298" t="s">
        <v>13</v>
      </c>
      <c r="Q1298" s="338">
        <v>25</v>
      </c>
    </row>
    <row r="1299" spans="1:17" ht="15.75" x14ac:dyDescent="0.25">
      <c r="A1299" s="342" t="s">
        <v>528</v>
      </c>
      <c r="B1299" t="s">
        <v>6754</v>
      </c>
      <c r="C1299">
        <v>53.98</v>
      </c>
      <c r="D1299">
        <v>5.07</v>
      </c>
      <c r="E1299" t="s">
        <v>2380</v>
      </c>
      <c r="F1299" t="s">
        <v>2380</v>
      </c>
      <c r="G1299" t="s">
        <v>2382</v>
      </c>
      <c r="H1299" s="341">
        <v>1</v>
      </c>
      <c r="I1299" t="s">
        <v>2380</v>
      </c>
      <c r="J1299" t="s">
        <v>6087</v>
      </c>
      <c r="K1299" t="s">
        <v>6075</v>
      </c>
      <c r="L1299" s="340" t="s">
        <v>7064</v>
      </c>
      <c r="M1299" s="339">
        <v>18157.88</v>
      </c>
      <c r="N1299" t="s">
        <v>16</v>
      </c>
      <c r="O1299" t="s">
        <v>16</v>
      </c>
      <c r="P1299" t="s">
        <v>23</v>
      </c>
      <c r="Q1299" s="338">
        <v>29</v>
      </c>
    </row>
    <row r="1300" spans="1:17" ht="15.75" x14ac:dyDescent="0.25">
      <c r="A1300" s="342" t="s">
        <v>527</v>
      </c>
      <c r="B1300" t="s">
        <v>7063</v>
      </c>
      <c r="C1300">
        <v>41.325000000000003</v>
      </c>
      <c r="D1300">
        <v>4.04</v>
      </c>
      <c r="E1300" t="s">
        <v>2381</v>
      </c>
      <c r="F1300" t="s">
        <v>2380</v>
      </c>
      <c r="G1300" t="s">
        <v>2382</v>
      </c>
      <c r="H1300" s="341">
        <v>1</v>
      </c>
      <c r="I1300" t="s">
        <v>2380</v>
      </c>
      <c r="J1300" t="s">
        <v>6087</v>
      </c>
      <c r="K1300" t="s">
        <v>6075</v>
      </c>
      <c r="L1300" s="340" t="s">
        <v>7062</v>
      </c>
      <c r="M1300" s="339">
        <v>18033.97</v>
      </c>
      <c r="N1300" t="s">
        <v>16</v>
      </c>
      <c r="O1300" t="s">
        <v>16</v>
      </c>
      <c r="P1300" t="s">
        <v>23</v>
      </c>
      <c r="Q1300" s="338">
        <v>23</v>
      </c>
    </row>
    <row r="1301" spans="1:17" ht="15.75" x14ac:dyDescent="0.25">
      <c r="A1301" s="342" t="s">
        <v>526</v>
      </c>
      <c r="B1301" t="s">
        <v>7061</v>
      </c>
      <c r="C1301">
        <v>51.65</v>
      </c>
      <c r="D1301">
        <v>5.3</v>
      </c>
      <c r="E1301" t="s">
        <v>2381</v>
      </c>
      <c r="F1301" t="s">
        <v>2380</v>
      </c>
      <c r="G1301" t="s">
        <v>2380</v>
      </c>
      <c r="H1301" s="341">
        <v>0</v>
      </c>
      <c r="I1301" t="s">
        <v>2380</v>
      </c>
      <c r="J1301" t="s">
        <v>6087</v>
      </c>
      <c r="K1301" t="s">
        <v>6075</v>
      </c>
      <c r="L1301" s="340" t="s">
        <v>7060</v>
      </c>
      <c r="M1301" s="339">
        <v>18031.189999999999</v>
      </c>
      <c r="N1301" t="s">
        <v>16</v>
      </c>
      <c r="O1301" t="s">
        <v>11</v>
      </c>
      <c r="P1301" t="s">
        <v>23</v>
      </c>
      <c r="Q1301" s="338">
        <v>57</v>
      </c>
    </row>
    <row r="1302" spans="1:17" ht="15.75" x14ac:dyDescent="0.25">
      <c r="A1302" s="342" t="s">
        <v>525</v>
      </c>
      <c r="B1302" t="s">
        <v>7059</v>
      </c>
      <c r="C1302">
        <v>44.52</v>
      </c>
      <c r="D1302">
        <v>8.64</v>
      </c>
      <c r="E1302" t="s">
        <v>2381</v>
      </c>
      <c r="F1302" t="s">
        <v>2380</v>
      </c>
      <c r="G1302" t="s">
        <v>2382</v>
      </c>
      <c r="H1302" s="341">
        <v>1</v>
      </c>
      <c r="I1302" t="s">
        <v>2380</v>
      </c>
      <c r="J1302" t="s">
        <v>6087</v>
      </c>
      <c r="K1302" t="s">
        <v>6079</v>
      </c>
      <c r="L1302" s="340" t="s">
        <v>7058</v>
      </c>
      <c r="M1302" s="339">
        <v>18031.16</v>
      </c>
      <c r="N1302" t="s">
        <v>16</v>
      </c>
      <c r="O1302" t="s">
        <v>12</v>
      </c>
      <c r="P1302" t="s">
        <v>249</v>
      </c>
      <c r="Q1302" s="338">
        <v>47</v>
      </c>
    </row>
    <row r="1303" spans="1:17" ht="15.75" x14ac:dyDescent="0.25">
      <c r="A1303" s="342" t="s">
        <v>524</v>
      </c>
      <c r="B1303" t="s">
        <v>6509</v>
      </c>
      <c r="C1303">
        <v>53.29</v>
      </c>
      <c r="D1303">
        <v>4.03</v>
      </c>
      <c r="E1303" t="s">
        <v>2380</v>
      </c>
      <c r="F1303" t="s">
        <v>2380</v>
      </c>
      <c r="G1303" t="s">
        <v>2382</v>
      </c>
      <c r="H1303" s="341">
        <v>1</v>
      </c>
      <c r="I1303" t="s">
        <v>2380</v>
      </c>
      <c r="J1303" t="s">
        <v>6087</v>
      </c>
      <c r="K1303" t="s">
        <v>6075</v>
      </c>
      <c r="L1303" s="340" t="s">
        <v>7057</v>
      </c>
      <c r="M1303" s="339">
        <v>42983.46</v>
      </c>
      <c r="N1303" t="s">
        <v>16</v>
      </c>
      <c r="O1303" t="s">
        <v>11</v>
      </c>
      <c r="P1303" t="s">
        <v>23</v>
      </c>
      <c r="Q1303" s="338">
        <v>44</v>
      </c>
    </row>
    <row r="1304" spans="1:17" ht="15.75" x14ac:dyDescent="0.25">
      <c r="A1304" s="342" t="s">
        <v>523</v>
      </c>
      <c r="B1304" t="s">
        <v>7056</v>
      </c>
      <c r="C1304">
        <v>46.63</v>
      </c>
      <c r="D1304">
        <v>4.26</v>
      </c>
      <c r="E1304" t="s">
        <v>2381</v>
      </c>
      <c r="F1304" t="s">
        <v>2380</v>
      </c>
      <c r="G1304" t="s">
        <v>2380</v>
      </c>
      <c r="H1304" s="341">
        <v>2</v>
      </c>
      <c r="I1304" t="s">
        <v>2380</v>
      </c>
      <c r="J1304" t="s">
        <v>6087</v>
      </c>
      <c r="K1304" t="s">
        <v>6075</v>
      </c>
      <c r="L1304" s="340" t="s">
        <v>7055</v>
      </c>
      <c r="M1304" s="339">
        <v>17942.11</v>
      </c>
      <c r="N1304" t="s">
        <v>16</v>
      </c>
      <c r="O1304" t="s">
        <v>11</v>
      </c>
      <c r="P1304" t="s">
        <v>42</v>
      </c>
      <c r="Q1304" s="338">
        <v>21</v>
      </c>
    </row>
    <row r="1305" spans="1:17" ht="15.75" x14ac:dyDescent="0.25">
      <c r="A1305" s="342" t="s">
        <v>521</v>
      </c>
      <c r="B1305" t="s">
        <v>7052</v>
      </c>
      <c r="C1305">
        <v>36.630000000000003</v>
      </c>
      <c r="D1305">
        <v>7.72</v>
      </c>
      <c r="E1305" t="s">
        <v>2381</v>
      </c>
      <c r="F1305" t="s">
        <v>2380</v>
      </c>
      <c r="G1305" t="s">
        <v>2380</v>
      </c>
      <c r="H1305" s="341">
        <v>1</v>
      </c>
      <c r="I1305" t="s">
        <v>2381</v>
      </c>
      <c r="J1305" t="s">
        <v>6087</v>
      </c>
      <c r="K1305" t="s">
        <v>6079</v>
      </c>
      <c r="L1305" s="340" t="s">
        <v>7051</v>
      </c>
      <c r="M1305" s="339">
        <v>17904.53</v>
      </c>
      <c r="N1305" t="s">
        <v>16</v>
      </c>
      <c r="O1305" t="s">
        <v>11</v>
      </c>
      <c r="P1305" t="s">
        <v>356</v>
      </c>
      <c r="Q1305" s="338">
        <v>33</v>
      </c>
    </row>
    <row r="1306" spans="1:17" ht="15.75" x14ac:dyDescent="0.25">
      <c r="A1306" s="342" t="s">
        <v>518</v>
      </c>
      <c r="B1306" t="s">
        <v>6238</v>
      </c>
      <c r="C1306">
        <v>49.09</v>
      </c>
      <c r="D1306">
        <v>8.3800000000000008</v>
      </c>
      <c r="E1306" t="s">
        <v>2381</v>
      </c>
      <c r="F1306" t="s">
        <v>2380</v>
      </c>
      <c r="G1306" t="s">
        <v>2380</v>
      </c>
      <c r="H1306" s="341">
        <v>2</v>
      </c>
      <c r="I1306" t="s">
        <v>2380</v>
      </c>
      <c r="J1306" t="s">
        <v>6087</v>
      </c>
      <c r="K1306" t="s">
        <v>6079</v>
      </c>
      <c r="L1306" s="340" t="s">
        <v>7046</v>
      </c>
      <c r="M1306" s="339">
        <v>17862.919999999998</v>
      </c>
      <c r="N1306" t="s">
        <v>16</v>
      </c>
      <c r="O1306" t="s">
        <v>11</v>
      </c>
      <c r="P1306" t="s">
        <v>23</v>
      </c>
      <c r="Q1306" s="338">
        <v>46</v>
      </c>
    </row>
    <row r="1307" spans="1:17" ht="15.75" x14ac:dyDescent="0.25">
      <c r="A1307" s="342" t="s">
        <v>515</v>
      </c>
      <c r="B1307" t="s">
        <v>6238</v>
      </c>
      <c r="C1307">
        <v>43.32</v>
      </c>
      <c r="D1307">
        <v>8.75</v>
      </c>
      <c r="E1307" t="s">
        <v>2381</v>
      </c>
      <c r="F1307" t="s">
        <v>2380</v>
      </c>
      <c r="G1307" t="s">
        <v>2382</v>
      </c>
      <c r="H1307" s="341">
        <v>1</v>
      </c>
      <c r="I1307" t="s">
        <v>2380</v>
      </c>
      <c r="J1307" t="s">
        <v>6087</v>
      </c>
      <c r="K1307" t="s">
        <v>6079</v>
      </c>
      <c r="L1307" s="340" t="s">
        <v>7043</v>
      </c>
      <c r="M1307" s="339">
        <v>17779.939999999999</v>
      </c>
      <c r="N1307" t="s">
        <v>16</v>
      </c>
      <c r="O1307" t="s">
        <v>11</v>
      </c>
      <c r="P1307" t="s">
        <v>23</v>
      </c>
      <c r="Q1307" s="338">
        <v>43</v>
      </c>
    </row>
    <row r="1308" spans="1:17" ht="15.75" x14ac:dyDescent="0.25">
      <c r="A1308" s="342" t="s">
        <v>514</v>
      </c>
      <c r="B1308" t="s">
        <v>7042</v>
      </c>
      <c r="C1308">
        <v>45.92</v>
      </c>
      <c r="D1308">
        <v>9.51</v>
      </c>
      <c r="E1308" t="s">
        <v>2380</v>
      </c>
      <c r="F1308" t="s">
        <v>2380</v>
      </c>
      <c r="G1308" t="s">
        <v>2380</v>
      </c>
      <c r="H1308" s="341">
        <v>0</v>
      </c>
      <c r="I1308" t="s">
        <v>2380</v>
      </c>
      <c r="J1308" t="s">
        <v>6087</v>
      </c>
      <c r="K1308" t="s">
        <v>6079</v>
      </c>
      <c r="L1308" s="340" t="s">
        <v>7041</v>
      </c>
      <c r="M1308" s="339">
        <v>17777.73</v>
      </c>
      <c r="N1308" t="s">
        <v>16</v>
      </c>
      <c r="O1308" t="s">
        <v>12</v>
      </c>
      <c r="P1308" t="s">
        <v>23</v>
      </c>
      <c r="Q1308" s="338">
        <v>56</v>
      </c>
    </row>
    <row r="1309" spans="1:17" ht="15.75" x14ac:dyDescent="0.25">
      <c r="A1309" s="342" t="s">
        <v>513</v>
      </c>
      <c r="B1309" t="s">
        <v>7040</v>
      </c>
      <c r="C1309">
        <v>44.03</v>
      </c>
      <c r="D1309">
        <v>9.36</v>
      </c>
      <c r="E1309" t="s">
        <v>2380</v>
      </c>
      <c r="F1309" t="s">
        <v>2380</v>
      </c>
      <c r="G1309" t="s">
        <v>2380</v>
      </c>
      <c r="H1309" s="341">
        <v>0</v>
      </c>
      <c r="I1309" t="s">
        <v>2380</v>
      </c>
      <c r="J1309" t="s">
        <v>6087</v>
      </c>
      <c r="K1309" t="s">
        <v>6079</v>
      </c>
      <c r="L1309" s="340" t="s">
        <v>7039</v>
      </c>
      <c r="M1309" s="339">
        <v>17748.509999999998</v>
      </c>
      <c r="N1309" t="s">
        <v>16</v>
      </c>
      <c r="O1309" t="s">
        <v>16</v>
      </c>
      <c r="P1309" t="s">
        <v>23</v>
      </c>
      <c r="Q1309" s="338">
        <v>19</v>
      </c>
    </row>
    <row r="1310" spans="1:17" ht="15.75" x14ac:dyDescent="0.25">
      <c r="A1310" s="342" t="s">
        <v>511</v>
      </c>
      <c r="B1310" t="s">
        <v>7037</v>
      </c>
      <c r="C1310">
        <v>49.15</v>
      </c>
      <c r="D1310">
        <v>8.08</v>
      </c>
      <c r="E1310" t="s">
        <v>2380</v>
      </c>
      <c r="F1310" t="s">
        <v>2380</v>
      </c>
      <c r="G1310" t="s">
        <v>2380</v>
      </c>
      <c r="H1310" s="341">
        <v>0</v>
      </c>
      <c r="I1310" t="s">
        <v>2380</v>
      </c>
      <c r="J1310" t="s">
        <v>6087</v>
      </c>
      <c r="K1310" t="s">
        <v>6079</v>
      </c>
      <c r="L1310" s="340" t="s">
        <v>6597</v>
      </c>
      <c r="M1310" s="339">
        <v>17663.14</v>
      </c>
      <c r="N1310" t="s">
        <v>16</v>
      </c>
      <c r="O1310" t="s">
        <v>12</v>
      </c>
      <c r="P1310" t="s">
        <v>13</v>
      </c>
      <c r="Q1310" s="338">
        <v>28</v>
      </c>
    </row>
    <row r="1311" spans="1:17" ht="15.75" x14ac:dyDescent="0.25">
      <c r="A1311" s="342" t="s">
        <v>509</v>
      </c>
      <c r="B1311" t="s">
        <v>7035</v>
      </c>
      <c r="C1311">
        <v>34.200000000000003</v>
      </c>
      <c r="D1311">
        <v>5.75</v>
      </c>
      <c r="E1311" t="s">
        <v>2380</v>
      </c>
      <c r="F1311" t="s">
        <v>2380</v>
      </c>
      <c r="G1311" t="s">
        <v>2380</v>
      </c>
      <c r="H1311" s="341">
        <v>2</v>
      </c>
      <c r="I1311" t="s">
        <v>2381</v>
      </c>
      <c r="J1311" t="s">
        <v>6087</v>
      </c>
      <c r="K1311" t="s">
        <v>6077</v>
      </c>
      <c r="L1311" s="340" t="s">
        <v>7034</v>
      </c>
      <c r="M1311" s="339">
        <v>17584.72</v>
      </c>
      <c r="N1311" t="s">
        <v>16</v>
      </c>
      <c r="O1311" t="s">
        <v>12</v>
      </c>
      <c r="P1311" t="s">
        <v>23</v>
      </c>
      <c r="Q1311" s="338">
        <v>52</v>
      </c>
    </row>
    <row r="1312" spans="1:17" ht="15.75" x14ac:dyDescent="0.25">
      <c r="A1312" s="342" t="s">
        <v>506</v>
      </c>
      <c r="B1312" t="s">
        <v>6287</v>
      </c>
      <c r="C1312">
        <v>42.02</v>
      </c>
      <c r="D1312">
        <v>9.9499999999999993</v>
      </c>
      <c r="E1312" t="s">
        <v>2381</v>
      </c>
      <c r="F1312" t="s">
        <v>2380</v>
      </c>
      <c r="G1312" t="s">
        <v>2382</v>
      </c>
      <c r="H1312" s="341">
        <v>1</v>
      </c>
      <c r="I1312" t="s">
        <v>2380</v>
      </c>
      <c r="J1312" t="s">
        <v>6087</v>
      </c>
      <c r="K1312" t="s">
        <v>6079</v>
      </c>
      <c r="L1312" s="340" t="s">
        <v>7029</v>
      </c>
      <c r="M1312" s="339">
        <v>17507.47</v>
      </c>
      <c r="N1312" t="s">
        <v>16</v>
      </c>
      <c r="O1312" t="s">
        <v>16</v>
      </c>
      <c r="P1312" t="s">
        <v>535</v>
      </c>
      <c r="Q1312" s="338">
        <v>54</v>
      </c>
    </row>
    <row r="1313" spans="1:17" ht="15.75" x14ac:dyDescent="0.25">
      <c r="A1313" s="342" t="s">
        <v>505</v>
      </c>
      <c r="B1313" t="s">
        <v>7028</v>
      </c>
      <c r="C1313">
        <v>49.07</v>
      </c>
      <c r="D1313">
        <v>9.08</v>
      </c>
      <c r="E1313" t="s">
        <v>2381</v>
      </c>
      <c r="F1313" t="s">
        <v>2380</v>
      </c>
      <c r="G1313" t="s">
        <v>2380</v>
      </c>
      <c r="H1313" s="341">
        <v>1</v>
      </c>
      <c r="I1313" t="s">
        <v>2380</v>
      </c>
      <c r="J1313" t="s">
        <v>6087</v>
      </c>
      <c r="K1313" t="s">
        <v>6079</v>
      </c>
      <c r="L1313" s="340" t="s">
        <v>7027</v>
      </c>
      <c r="M1313" s="339">
        <v>17505.650000000001</v>
      </c>
      <c r="N1313" t="s">
        <v>16</v>
      </c>
      <c r="O1313" t="s">
        <v>11</v>
      </c>
      <c r="P1313" t="s">
        <v>249</v>
      </c>
      <c r="Q1313" s="338">
        <v>57</v>
      </c>
    </row>
    <row r="1314" spans="1:17" ht="15.75" x14ac:dyDescent="0.25">
      <c r="A1314" s="342" t="s">
        <v>502</v>
      </c>
      <c r="B1314" t="s">
        <v>7022</v>
      </c>
      <c r="C1314">
        <v>42.95</v>
      </c>
      <c r="D1314">
        <v>5.16</v>
      </c>
      <c r="E1314" t="s">
        <v>2381</v>
      </c>
      <c r="F1314" t="s">
        <v>2380</v>
      </c>
      <c r="G1314" t="s">
        <v>2380</v>
      </c>
      <c r="H1314" s="341">
        <v>1</v>
      </c>
      <c r="I1314" t="s">
        <v>2380</v>
      </c>
      <c r="J1314" t="s">
        <v>6087</v>
      </c>
      <c r="K1314" t="s">
        <v>6075</v>
      </c>
      <c r="L1314" s="340" t="s">
        <v>7021</v>
      </c>
      <c r="M1314" s="339">
        <v>17468.98</v>
      </c>
      <c r="N1314" t="s">
        <v>11</v>
      </c>
      <c r="O1314" t="s">
        <v>16</v>
      </c>
      <c r="P1314" t="s">
        <v>23</v>
      </c>
      <c r="Q1314" s="338">
        <v>19</v>
      </c>
    </row>
    <row r="1315" spans="1:17" ht="15.75" x14ac:dyDescent="0.25">
      <c r="A1315" s="342" t="s">
        <v>501</v>
      </c>
      <c r="B1315" t="s">
        <v>7020</v>
      </c>
      <c r="C1315">
        <v>42.66</v>
      </c>
      <c r="D1315">
        <v>10.44</v>
      </c>
      <c r="E1315" t="s">
        <v>2380</v>
      </c>
      <c r="F1315" t="s">
        <v>2380</v>
      </c>
      <c r="G1315" t="s">
        <v>2380</v>
      </c>
      <c r="H1315" s="341">
        <v>0</v>
      </c>
      <c r="I1315" t="s">
        <v>2380</v>
      </c>
      <c r="J1315" t="s">
        <v>6087</v>
      </c>
      <c r="K1315" t="s">
        <v>6079</v>
      </c>
      <c r="L1315" s="340" t="s">
        <v>7019</v>
      </c>
      <c r="M1315" s="339">
        <v>42856.84</v>
      </c>
      <c r="N1315" t="s">
        <v>16</v>
      </c>
      <c r="O1315" t="s">
        <v>16</v>
      </c>
      <c r="P1315" t="s">
        <v>42</v>
      </c>
      <c r="Q1315" s="338">
        <v>50</v>
      </c>
    </row>
    <row r="1316" spans="1:17" ht="15.75" x14ac:dyDescent="0.25">
      <c r="A1316" s="342" t="s">
        <v>500</v>
      </c>
      <c r="B1316" t="s">
        <v>7018</v>
      </c>
      <c r="C1316">
        <v>33.630000000000003</v>
      </c>
      <c r="D1316">
        <v>5.69</v>
      </c>
      <c r="E1316" t="s">
        <v>2380</v>
      </c>
      <c r="F1316" t="s">
        <v>2380</v>
      </c>
      <c r="G1316" t="s">
        <v>2380</v>
      </c>
      <c r="H1316" s="341">
        <v>1</v>
      </c>
      <c r="I1316" t="s">
        <v>2380</v>
      </c>
      <c r="J1316" t="s">
        <v>6087</v>
      </c>
      <c r="K1316" t="s">
        <v>6075</v>
      </c>
      <c r="L1316" s="340" t="s">
        <v>7017</v>
      </c>
      <c r="M1316" s="339">
        <v>17361.77</v>
      </c>
      <c r="N1316" t="s">
        <v>11</v>
      </c>
      <c r="O1316" t="s">
        <v>16</v>
      </c>
      <c r="P1316" t="s">
        <v>23</v>
      </c>
      <c r="Q1316" s="338">
        <v>30</v>
      </c>
    </row>
    <row r="1317" spans="1:17" ht="15.75" x14ac:dyDescent="0.25">
      <c r="A1317" s="342" t="s">
        <v>498</v>
      </c>
      <c r="B1317" t="s">
        <v>7015</v>
      </c>
      <c r="C1317">
        <v>50.63</v>
      </c>
      <c r="D1317">
        <v>11.89</v>
      </c>
      <c r="E1317" t="s">
        <v>2380</v>
      </c>
      <c r="F1317" t="s">
        <v>2380</v>
      </c>
      <c r="G1317" t="s">
        <v>2380</v>
      </c>
      <c r="H1317" s="341">
        <v>0</v>
      </c>
      <c r="I1317" t="s">
        <v>2381</v>
      </c>
      <c r="J1317" t="s">
        <v>6087</v>
      </c>
      <c r="K1317" t="s">
        <v>6079</v>
      </c>
      <c r="L1317" s="340" t="s">
        <v>7014</v>
      </c>
      <c r="M1317" s="339">
        <v>17337.580000000002</v>
      </c>
      <c r="N1317" t="s">
        <v>11</v>
      </c>
      <c r="O1317" t="s">
        <v>12</v>
      </c>
      <c r="P1317" t="s">
        <v>249</v>
      </c>
      <c r="Q1317" s="338">
        <v>59</v>
      </c>
    </row>
    <row r="1318" spans="1:17" ht="15.75" x14ac:dyDescent="0.25">
      <c r="A1318" s="342" t="s">
        <v>495</v>
      </c>
      <c r="B1318" t="s">
        <v>7009</v>
      </c>
      <c r="C1318">
        <v>47.13</v>
      </c>
      <c r="D1318">
        <v>8.6999999999999993</v>
      </c>
      <c r="E1318" t="s">
        <v>2380</v>
      </c>
      <c r="F1318" t="s">
        <v>2380</v>
      </c>
      <c r="G1318" t="s">
        <v>2380</v>
      </c>
      <c r="H1318" s="341">
        <v>0</v>
      </c>
      <c r="I1318" t="s">
        <v>2380</v>
      </c>
      <c r="J1318" t="s">
        <v>6087</v>
      </c>
      <c r="K1318" t="s">
        <v>6079</v>
      </c>
      <c r="L1318" s="340" t="s">
        <v>7008</v>
      </c>
      <c r="M1318" s="339">
        <v>17178.68</v>
      </c>
      <c r="N1318" t="s">
        <v>11</v>
      </c>
      <c r="O1318" t="s">
        <v>11</v>
      </c>
      <c r="P1318" t="s">
        <v>166</v>
      </c>
      <c r="Q1318" s="338">
        <v>18</v>
      </c>
    </row>
    <row r="1319" spans="1:17" ht="15.75" x14ac:dyDescent="0.25">
      <c r="A1319" s="342" t="s">
        <v>494</v>
      </c>
      <c r="B1319" t="s">
        <v>7007</v>
      </c>
      <c r="C1319">
        <v>51.72</v>
      </c>
      <c r="D1319">
        <v>5.09</v>
      </c>
      <c r="E1319" t="s">
        <v>2380</v>
      </c>
      <c r="F1319" t="s">
        <v>2380</v>
      </c>
      <c r="G1319" t="s">
        <v>2380</v>
      </c>
      <c r="H1319" s="341">
        <v>0</v>
      </c>
      <c r="I1319" t="s">
        <v>2380</v>
      </c>
      <c r="J1319" t="s">
        <v>6087</v>
      </c>
      <c r="K1319" t="s">
        <v>6075</v>
      </c>
      <c r="L1319" s="340" t="s">
        <v>7006</v>
      </c>
      <c r="M1319" s="339">
        <v>17174.52</v>
      </c>
      <c r="N1319" t="s">
        <v>11</v>
      </c>
      <c r="O1319" t="s">
        <v>11</v>
      </c>
      <c r="P1319" t="s">
        <v>23</v>
      </c>
      <c r="Q1319" s="338">
        <v>59</v>
      </c>
    </row>
    <row r="1320" spans="1:17" ht="15.75" x14ac:dyDescent="0.25">
      <c r="A1320" s="342" t="s">
        <v>493</v>
      </c>
      <c r="B1320" t="s">
        <v>6886</v>
      </c>
      <c r="C1320">
        <v>48.59</v>
      </c>
      <c r="D1320">
        <v>5.57</v>
      </c>
      <c r="E1320" t="s">
        <v>2380</v>
      </c>
      <c r="F1320" t="s">
        <v>2380</v>
      </c>
      <c r="G1320" t="s">
        <v>2380</v>
      </c>
      <c r="H1320" s="341">
        <v>0</v>
      </c>
      <c r="I1320" t="s">
        <v>2380</v>
      </c>
      <c r="J1320" t="s">
        <v>6087</v>
      </c>
      <c r="K1320" t="s">
        <v>6075</v>
      </c>
      <c r="L1320" s="340" t="s">
        <v>7005</v>
      </c>
      <c r="M1320" s="339">
        <v>17172.27</v>
      </c>
      <c r="N1320" t="s">
        <v>11</v>
      </c>
      <c r="O1320" t="s">
        <v>11</v>
      </c>
      <c r="P1320" t="s">
        <v>535</v>
      </c>
      <c r="Q1320" s="338">
        <v>57</v>
      </c>
    </row>
    <row r="1321" spans="1:17" ht="15.75" x14ac:dyDescent="0.25">
      <c r="A1321" s="342" t="s">
        <v>492</v>
      </c>
      <c r="B1321" t="s">
        <v>6995</v>
      </c>
      <c r="C1321">
        <v>45.18</v>
      </c>
      <c r="D1321">
        <v>10.87</v>
      </c>
      <c r="E1321" t="s">
        <v>2380</v>
      </c>
      <c r="F1321" t="s">
        <v>2380</v>
      </c>
      <c r="G1321" t="s">
        <v>2380</v>
      </c>
      <c r="H1321" s="341">
        <v>0</v>
      </c>
      <c r="I1321" t="s">
        <v>2380</v>
      </c>
      <c r="J1321" t="s">
        <v>6087</v>
      </c>
      <c r="K1321" t="s">
        <v>6079</v>
      </c>
      <c r="L1321" s="340" t="s">
        <v>7004</v>
      </c>
      <c r="M1321" s="339">
        <v>17128.43</v>
      </c>
      <c r="N1321" t="s">
        <v>11</v>
      </c>
      <c r="O1321" t="s">
        <v>12</v>
      </c>
      <c r="P1321" t="s">
        <v>168</v>
      </c>
      <c r="Q1321" s="338">
        <v>25</v>
      </c>
    </row>
    <row r="1322" spans="1:17" ht="15.75" x14ac:dyDescent="0.25">
      <c r="A1322" s="342" t="s">
        <v>490</v>
      </c>
      <c r="B1322" t="s">
        <v>7002</v>
      </c>
      <c r="C1322">
        <v>51.33</v>
      </c>
      <c r="D1322">
        <v>7</v>
      </c>
      <c r="E1322" t="s">
        <v>2380</v>
      </c>
      <c r="F1322" t="s">
        <v>2380</v>
      </c>
      <c r="G1322" t="s">
        <v>2380</v>
      </c>
      <c r="H1322" s="341">
        <v>0</v>
      </c>
      <c r="I1322" t="s">
        <v>2380</v>
      </c>
      <c r="J1322" t="s">
        <v>6087</v>
      </c>
      <c r="K1322" t="s">
        <v>6079</v>
      </c>
      <c r="L1322" s="340" t="s">
        <v>6338</v>
      </c>
      <c r="M1322" s="339">
        <v>42764.12</v>
      </c>
      <c r="N1322" t="s">
        <v>16</v>
      </c>
      <c r="O1322" t="s">
        <v>11</v>
      </c>
      <c r="P1322" t="s">
        <v>42</v>
      </c>
      <c r="Q1322" s="338">
        <v>57</v>
      </c>
    </row>
    <row r="1323" spans="1:17" ht="15.75" x14ac:dyDescent="0.25">
      <c r="A1323" s="342" t="s">
        <v>489</v>
      </c>
      <c r="B1323" t="s">
        <v>7001</v>
      </c>
      <c r="C1323">
        <v>30.59</v>
      </c>
      <c r="D1323">
        <v>5.56</v>
      </c>
      <c r="E1323" t="s">
        <v>2381</v>
      </c>
      <c r="F1323" t="s">
        <v>2380</v>
      </c>
      <c r="G1323" t="s">
        <v>2380</v>
      </c>
      <c r="H1323" s="341">
        <v>1</v>
      </c>
      <c r="I1323" t="s">
        <v>2380</v>
      </c>
      <c r="J1323" t="s">
        <v>6087</v>
      </c>
      <c r="K1323" t="s">
        <v>6075</v>
      </c>
      <c r="L1323" s="340" t="s">
        <v>7000</v>
      </c>
      <c r="M1323" s="339">
        <v>17081.080000000002</v>
      </c>
      <c r="N1323" t="s">
        <v>11</v>
      </c>
      <c r="O1323" t="s">
        <v>11</v>
      </c>
      <c r="P1323" t="s">
        <v>42</v>
      </c>
      <c r="Q1323" s="338">
        <v>19</v>
      </c>
    </row>
    <row r="1324" spans="1:17" ht="15.75" x14ac:dyDescent="0.25">
      <c r="A1324" s="342" t="s">
        <v>488</v>
      </c>
      <c r="B1324" t="s">
        <v>6999</v>
      </c>
      <c r="C1324">
        <v>39.229999999999997</v>
      </c>
      <c r="D1324">
        <v>8.4499999999999993</v>
      </c>
      <c r="E1324" t="s">
        <v>2380</v>
      </c>
      <c r="F1324" t="s">
        <v>2380</v>
      </c>
      <c r="G1324" t="s">
        <v>2380</v>
      </c>
      <c r="H1324" s="341">
        <v>0</v>
      </c>
      <c r="I1324" t="s">
        <v>2380</v>
      </c>
      <c r="J1324" t="s">
        <v>6087</v>
      </c>
      <c r="K1324" t="s">
        <v>6079</v>
      </c>
      <c r="L1324" s="340" t="s">
        <v>6998</v>
      </c>
      <c r="M1324" s="339">
        <v>17043.34</v>
      </c>
      <c r="N1324" t="s">
        <v>11</v>
      </c>
      <c r="O1324" t="s">
        <v>12</v>
      </c>
      <c r="P1324" t="s">
        <v>13</v>
      </c>
      <c r="Q1324" s="338">
        <v>26</v>
      </c>
    </row>
    <row r="1325" spans="1:17" ht="15.75" x14ac:dyDescent="0.25">
      <c r="A1325" s="342" t="s">
        <v>487</v>
      </c>
      <c r="B1325" t="s">
        <v>6997</v>
      </c>
      <c r="C1325">
        <v>36.479999999999997</v>
      </c>
      <c r="D1325">
        <v>6.2</v>
      </c>
      <c r="E1325" t="s">
        <v>2380</v>
      </c>
      <c r="F1325" t="s">
        <v>2380</v>
      </c>
      <c r="G1325" t="s">
        <v>2380</v>
      </c>
      <c r="H1325" s="341">
        <v>0</v>
      </c>
      <c r="I1325" t="s">
        <v>2381</v>
      </c>
      <c r="J1325" t="s">
        <v>6087</v>
      </c>
      <c r="K1325" t="s">
        <v>6077</v>
      </c>
      <c r="L1325" s="340" t="s">
        <v>6996</v>
      </c>
      <c r="M1325" s="339">
        <v>17016.009999999998</v>
      </c>
      <c r="N1325" t="s">
        <v>11</v>
      </c>
      <c r="O1325" t="s">
        <v>11</v>
      </c>
      <c r="P1325" t="s">
        <v>249</v>
      </c>
      <c r="Q1325" s="338">
        <v>51</v>
      </c>
    </row>
    <row r="1326" spans="1:17" ht="15.75" x14ac:dyDescent="0.25">
      <c r="A1326" s="342" t="s">
        <v>485</v>
      </c>
      <c r="B1326" t="s">
        <v>6993</v>
      </c>
      <c r="C1326">
        <v>49.72</v>
      </c>
      <c r="D1326">
        <v>7.71</v>
      </c>
      <c r="E1326" t="s">
        <v>2380</v>
      </c>
      <c r="F1326" t="s">
        <v>2380</v>
      </c>
      <c r="G1326" t="s">
        <v>2380</v>
      </c>
      <c r="H1326" s="341">
        <v>0</v>
      </c>
      <c r="I1326" t="s">
        <v>2380</v>
      </c>
      <c r="J1326" t="s">
        <v>6087</v>
      </c>
      <c r="K1326" t="s">
        <v>6079</v>
      </c>
      <c r="L1326" s="340" t="s">
        <v>6992</v>
      </c>
      <c r="M1326" s="339">
        <v>16921.09</v>
      </c>
      <c r="N1326" t="s">
        <v>11</v>
      </c>
      <c r="O1326" t="s">
        <v>12</v>
      </c>
      <c r="P1326" t="s">
        <v>249</v>
      </c>
      <c r="Q1326" s="338">
        <v>45</v>
      </c>
    </row>
    <row r="1327" spans="1:17" ht="15.75" x14ac:dyDescent="0.25">
      <c r="A1327" s="342" t="s">
        <v>483</v>
      </c>
      <c r="B1327" t="s">
        <v>6989</v>
      </c>
      <c r="C1327">
        <v>48.39</v>
      </c>
      <c r="D1327">
        <v>4.6100000000000003</v>
      </c>
      <c r="E1327" t="s">
        <v>2380</v>
      </c>
      <c r="F1327" t="s">
        <v>2380</v>
      </c>
      <c r="G1327" t="s">
        <v>2380</v>
      </c>
      <c r="H1327" s="341">
        <v>0</v>
      </c>
      <c r="I1327" t="s">
        <v>2380</v>
      </c>
      <c r="J1327" t="s">
        <v>6087</v>
      </c>
      <c r="K1327" t="s">
        <v>6075</v>
      </c>
      <c r="L1327" s="340" t="s">
        <v>6988</v>
      </c>
      <c r="M1327" s="339">
        <v>16884.919999999998</v>
      </c>
      <c r="N1327" t="s">
        <v>11</v>
      </c>
      <c r="O1327" t="s">
        <v>11</v>
      </c>
      <c r="P1327" t="s">
        <v>42</v>
      </c>
      <c r="Q1327" s="338">
        <v>19</v>
      </c>
    </row>
    <row r="1328" spans="1:17" ht="15.75" x14ac:dyDescent="0.25">
      <c r="A1328" s="342" t="s">
        <v>482</v>
      </c>
      <c r="B1328" t="s">
        <v>6987</v>
      </c>
      <c r="C1328">
        <v>47.15</v>
      </c>
      <c r="D1328">
        <v>9.5299999999999994</v>
      </c>
      <c r="E1328" t="s">
        <v>2381</v>
      </c>
      <c r="F1328" t="s">
        <v>2380</v>
      </c>
      <c r="G1328" t="s">
        <v>2380</v>
      </c>
      <c r="H1328" s="341">
        <v>1</v>
      </c>
      <c r="I1328" t="s">
        <v>2380</v>
      </c>
      <c r="J1328" t="s">
        <v>6087</v>
      </c>
      <c r="K1328" t="s">
        <v>6079</v>
      </c>
      <c r="L1328" s="340" t="s">
        <v>6986</v>
      </c>
      <c r="M1328" s="339">
        <v>16841.32</v>
      </c>
      <c r="N1328" t="s">
        <v>11</v>
      </c>
      <c r="O1328" t="s">
        <v>12</v>
      </c>
      <c r="P1328" t="s">
        <v>42</v>
      </c>
      <c r="Q1328" s="338">
        <v>48</v>
      </c>
    </row>
    <row r="1329" spans="1:17" ht="15.75" x14ac:dyDescent="0.25">
      <c r="A1329" s="342" t="s">
        <v>481</v>
      </c>
      <c r="B1329" t="s">
        <v>6985</v>
      </c>
      <c r="C1329">
        <v>47.59</v>
      </c>
      <c r="D1329">
        <v>11.43</v>
      </c>
      <c r="E1329" t="s">
        <v>2381</v>
      </c>
      <c r="F1329" t="s">
        <v>2380</v>
      </c>
      <c r="G1329" t="s">
        <v>2380</v>
      </c>
      <c r="H1329" s="341">
        <v>2</v>
      </c>
      <c r="I1329" t="s">
        <v>2380</v>
      </c>
      <c r="J1329" t="s">
        <v>6087</v>
      </c>
      <c r="K1329" t="s">
        <v>6079</v>
      </c>
      <c r="L1329" s="340" t="s">
        <v>6984</v>
      </c>
      <c r="M1329" s="339">
        <v>16796.41</v>
      </c>
      <c r="N1329" t="s">
        <v>11</v>
      </c>
      <c r="O1329" t="s">
        <v>12</v>
      </c>
      <c r="P1329" t="s">
        <v>247</v>
      </c>
      <c r="Q1329" s="338">
        <v>27</v>
      </c>
    </row>
    <row r="1330" spans="1:17" ht="15.75" x14ac:dyDescent="0.25">
      <c r="A1330" s="342" t="s">
        <v>480</v>
      </c>
      <c r="B1330" t="s">
        <v>6983</v>
      </c>
      <c r="C1330">
        <v>39.81</v>
      </c>
      <c r="D1330">
        <v>7.65</v>
      </c>
      <c r="E1330" t="s">
        <v>2381</v>
      </c>
      <c r="F1330" t="s">
        <v>2380</v>
      </c>
      <c r="G1330" t="s">
        <v>2382</v>
      </c>
      <c r="H1330" s="341">
        <v>1</v>
      </c>
      <c r="I1330" t="s">
        <v>2380</v>
      </c>
      <c r="J1330" t="s">
        <v>6087</v>
      </c>
      <c r="K1330" t="s">
        <v>6079</v>
      </c>
      <c r="L1330" s="340" t="s">
        <v>6823</v>
      </c>
      <c r="M1330" s="339">
        <v>16779.400000000001</v>
      </c>
      <c r="N1330" t="s">
        <v>11</v>
      </c>
      <c r="O1330" t="s">
        <v>11</v>
      </c>
      <c r="P1330" t="s">
        <v>535</v>
      </c>
      <c r="Q1330" s="338">
        <v>60</v>
      </c>
    </row>
    <row r="1331" spans="1:17" ht="15.75" x14ac:dyDescent="0.25">
      <c r="A1331" s="342" t="s">
        <v>479</v>
      </c>
      <c r="B1331" t="s">
        <v>6982</v>
      </c>
      <c r="C1331">
        <v>31.02</v>
      </c>
      <c r="D1331">
        <v>5.87</v>
      </c>
      <c r="E1331" t="s">
        <v>2381</v>
      </c>
      <c r="F1331" t="s">
        <v>2380</v>
      </c>
      <c r="G1331" t="s">
        <v>2380</v>
      </c>
      <c r="H1331" s="341">
        <v>0</v>
      </c>
      <c r="I1331" t="s">
        <v>2380</v>
      </c>
      <c r="J1331" t="s">
        <v>6087</v>
      </c>
      <c r="K1331" t="s">
        <v>6077</v>
      </c>
      <c r="L1331" s="340" t="s">
        <v>6981</v>
      </c>
      <c r="M1331" s="339">
        <v>42760.5</v>
      </c>
      <c r="N1331" t="s">
        <v>16</v>
      </c>
      <c r="O1331" t="s">
        <v>11</v>
      </c>
      <c r="P1331" t="s">
        <v>23</v>
      </c>
      <c r="Q1331" s="338">
        <v>45</v>
      </c>
    </row>
    <row r="1332" spans="1:17" ht="15.75" x14ac:dyDescent="0.25">
      <c r="A1332" s="342" t="s">
        <v>477</v>
      </c>
      <c r="B1332" t="s">
        <v>6345</v>
      </c>
      <c r="C1332">
        <v>30.114999999999998</v>
      </c>
      <c r="D1332">
        <v>10.119999999999999</v>
      </c>
      <c r="E1332" t="s">
        <v>2380</v>
      </c>
      <c r="F1332" t="s">
        <v>2380</v>
      </c>
      <c r="G1332" t="s">
        <v>2380</v>
      </c>
      <c r="H1332" s="341">
        <v>3</v>
      </c>
      <c r="I1332" t="s">
        <v>2380</v>
      </c>
      <c r="J1332" t="s">
        <v>6087</v>
      </c>
      <c r="K1332" t="s">
        <v>6079</v>
      </c>
      <c r="L1332" s="340" t="s">
        <v>6978</v>
      </c>
      <c r="M1332" s="339">
        <v>16770.990000000002</v>
      </c>
      <c r="N1332" t="s">
        <v>11</v>
      </c>
      <c r="O1332" t="s">
        <v>16</v>
      </c>
      <c r="P1332" t="s">
        <v>23</v>
      </c>
      <c r="Q1332" s="338">
        <v>48</v>
      </c>
    </row>
    <row r="1333" spans="1:17" ht="15.75" x14ac:dyDescent="0.25">
      <c r="A1333" s="342" t="s">
        <v>476</v>
      </c>
      <c r="B1333" t="s">
        <v>6977</v>
      </c>
      <c r="C1333">
        <v>32.799999999999997</v>
      </c>
      <c r="D1333">
        <v>6.59</v>
      </c>
      <c r="E1333" t="s">
        <v>2380</v>
      </c>
      <c r="F1333" t="s">
        <v>2380</v>
      </c>
      <c r="G1333" t="s">
        <v>2380</v>
      </c>
      <c r="H1333" s="341">
        <v>0</v>
      </c>
      <c r="I1333" t="s">
        <v>2381</v>
      </c>
      <c r="J1333" t="s">
        <v>6087</v>
      </c>
      <c r="K1333" t="s">
        <v>6079</v>
      </c>
      <c r="L1333" s="340" t="s">
        <v>6976</v>
      </c>
      <c r="M1333" s="339">
        <v>16657.72</v>
      </c>
      <c r="N1333" t="s">
        <v>11</v>
      </c>
      <c r="O1333" t="s">
        <v>16</v>
      </c>
      <c r="P1333" t="s">
        <v>247</v>
      </c>
      <c r="Q1333" s="338">
        <v>29</v>
      </c>
    </row>
    <row r="1334" spans="1:17" ht="15.75" x14ac:dyDescent="0.25">
      <c r="A1334" s="342" t="s">
        <v>475</v>
      </c>
      <c r="B1334" t="s">
        <v>6975</v>
      </c>
      <c r="C1334">
        <v>54.82</v>
      </c>
      <c r="D1334">
        <v>10.61</v>
      </c>
      <c r="E1334" t="s">
        <v>2380</v>
      </c>
      <c r="F1334" t="s">
        <v>2380</v>
      </c>
      <c r="G1334" t="s">
        <v>2380</v>
      </c>
      <c r="H1334" s="341">
        <v>0</v>
      </c>
      <c r="I1334" t="s">
        <v>2381</v>
      </c>
      <c r="J1334" t="s">
        <v>6087</v>
      </c>
      <c r="K1334" t="s">
        <v>6079</v>
      </c>
      <c r="L1334" s="340" t="s">
        <v>6974</v>
      </c>
      <c r="M1334" s="339">
        <v>16631.61</v>
      </c>
      <c r="N1334" t="s">
        <v>11</v>
      </c>
      <c r="O1334" t="s">
        <v>16</v>
      </c>
      <c r="P1334" t="s">
        <v>23</v>
      </c>
      <c r="Q1334" s="338">
        <v>45</v>
      </c>
    </row>
    <row r="1335" spans="1:17" ht="15.75" x14ac:dyDescent="0.25">
      <c r="A1335" s="342" t="s">
        <v>472</v>
      </c>
      <c r="B1335" t="s">
        <v>6969</v>
      </c>
      <c r="C1335">
        <v>40.24</v>
      </c>
      <c r="D1335">
        <v>6.83</v>
      </c>
      <c r="E1335" t="s">
        <v>2380</v>
      </c>
      <c r="F1335" t="s">
        <v>2380</v>
      </c>
      <c r="G1335" t="s">
        <v>2380</v>
      </c>
      <c r="H1335" s="341">
        <v>0</v>
      </c>
      <c r="I1335" t="s">
        <v>2380</v>
      </c>
      <c r="J1335" t="s">
        <v>6087</v>
      </c>
      <c r="K1335" t="s">
        <v>6079</v>
      </c>
      <c r="L1335" s="340" t="s">
        <v>6968</v>
      </c>
      <c r="M1335" s="339">
        <v>16587.96</v>
      </c>
      <c r="N1335" t="s">
        <v>11</v>
      </c>
      <c r="O1335" t="s">
        <v>11</v>
      </c>
      <c r="P1335" t="s">
        <v>249</v>
      </c>
      <c r="Q1335" s="338">
        <v>59</v>
      </c>
    </row>
    <row r="1336" spans="1:17" ht="15.75" x14ac:dyDescent="0.25">
      <c r="A1336" s="342" t="s">
        <v>471</v>
      </c>
      <c r="B1336" t="s">
        <v>6179</v>
      </c>
      <c r="C1336">
        <v>43.15</v>
      </c>
      <c r="D1336">
        <v>6.14</v>
      </c>
      <c r="E1336" t="s">
        <v>2381</v>
      </c>
      <c r="F1336" t="s">
        <v>2380</v>
      </c>
      <c r="G1336" t="s">
        <v>2382</v>
      </c>
      <c r="H1336" s="341">
        <v>1</v>
      </c>
      <c r="I1336" t="s">
        <v>2380</v>
      </c>
      <c r="J1336" t="s">
        <v>6087</v>
      </c>
      <c r="K1336" t="s">
        <v>6077</v>
      </c>
      <c r="L1336" s="340" t="s">
        <v>6967</v>
      </c>
      <c r="M1336" s="339">
        <v>16586.5</v>
      </c>
      <c r="N1336" t="s">
        <v>11</v>
      </c>
      <c r="O1336" t="s">
        <v>16</v>
      </c>
      <c r="P1336" t="s">
        <v>13</v>
      </c>
      <c r="Q1336" s="338">
        <v>21</v>
      </c>
    </row>
    <row r="1337" spans="1:17" ht="15.75" x14ac:dyDescent="0.25">
      <c r="A1337" s="342" t="s">
        <v>469</v>
      </c>
      <c r="B1337" t="s">
        <v>6314</v>
      </c>
      <c r="C1337">
        <v>45.68</v>
      </c>
      <c r="D1337">
        <v>4.8</v>
      </c>
      <c r="E1337" t="s">
        <v>2380</v>
      </c>
      <c r="F1337" t="s">
        <v>2380</v>
      </c>
      <c r="G1337" t="s">
        <v>2380</v>
      </c>
      <c r="H1337" s="341">
        <v>2</v>
      </c>
      <c r="I1337" t="s">
        <v>2380</v>
      </c>
      <c r="J1337" t="s">
        <v>6087</v>
      </c>
      <c r="K1337" t="s">
        <v>6075</v>
      </c>
      <c r="L1337" s="340" t="s">
        <v>6964</v>
      </c>
      <c r="M1337" s="339">
        <v>16455.71</v>
      </c>
      <c r="N1337" t="s">
        <v>11</v>
      </c>
      <c r="O1337" t="s">
        <v>11</v>
      </c>
      <c r="P1337" t="s">
        <v>23</v>
      </c>
      <c r="Q1337" s="338">
        <v>64</v>
      </c>
    </row>
    <row r="1338" spans="1:17" ht="15.75" x14ac:dyDescent="0.25">
      <c r="A1338" s="342" t="s">
        <v>467</v>
      </c>
      <c r="B1338" t="s">
        <v>6962</v>
      </c>
      <c r="C1338">
        <v>54.45</v>
      </c>
      <c r="D1338">
        <v>4.7300000000000004</v>
      </c>
      <c r="E1338" t="s">
        <v>2381</v>
      </c>
      <c r="F1338" t="s">
        <v>2380</v>
      </c>
      <c r="G1338" t="s">
        <v>2380</v>
      </c>
      <c r="H1338" s="341">
        <v>1</v>
      </c>
      <c r="I1338" t="s">
        <v>2380</v>
      </c>
      <c r="J1338" t="s">
        <v>6087</v>
      </c>
      <c r="K1338" t="s">
        <v>6075</v>
      </c>
      <c r="L1338" s="340" t="s">
        <v>6961</v>
      </c>
      <c r="M1338" s="339">
        <v>42644.2</v>
      </c>
      <c r="N1338" t="s">
        <v>16</v>
      </c>
      <c r="O1338" t="s">
        <v>12</v>
      </c>
      <c r="P1338" t="s">
        <v>42</v>
      </c>
      <c r="Q1338" s="338">
        <v>51</v>
      </c>
    </row>
    <row r="1339" spans="1:17" ht="15.75" x14ac:dyDescent="0.25">
      <c r="A1339" s="342" t="s">
        <v>466</v>
      </c>
      <c r="B1339" t="s">
        <v>6960</v>
      </c>
      <c r="C1339">
        <v>54.43</v>
      </c>
      <c r="D1339">
        <v>4.6100000000000003</v>
      </c>
      <c r="E1339" t="s">
        <v>2381</v>
      </c>
      <c r="F1339" t="s">
        <v>2380</v>
      </c>
      <c r="G1339" t="s">
        <v>2380</v>
      </c>
      <c r="H1339" s="341">
        <v>1</v>
      </c>
      <c r="I1339" t="s">
        <v>2380</v>
      </c>
      <c r="J1339" t="s">
        <v>6087</v>
      </c>
      <c r="K1339" t="s">
        <v>6075</v>
      </c>
      <c r="L1339" s="340" t="s">
        <v>6959</v>
      </c>
      <c r="M1339" s="339">
        <v>16450.89</v>
      </c>
      <c r="N1339" t="s">
        <v>11</v>
      </c>
      <c r="O1339" t="s">
        <v>16</v>
      </c>
      <c r="P1339" t="s">
        <v>23</v>
      </c>
      <c r="Q1339" s="338">
        <v>19</v>
      </c>
    </row>
    <row r="1340" spans="1:17" ht="15.75" x14ac:dyDescent="0.25">
      <c r="A1340" s="342" t="s">
        <v>465</v>
      </c>
      <c r="B1340" t="s">
        <v>6376</v>
      </c>
      <c r="C1340">
        <v>48.01</v>
      </c>
      <c r="D1340">
        <v>7.3</v>
      </c>
      <c r="E1340" t="s">
        <v>2380</v>
      </c>
      <c r="F1340" t="s">
        <v>2380</v>
      </c>
      <c r="G1340" t="s">
        <v>2380</v>
      </c>
      <c r="H1340" s="341">
        <v>0</v>
      </c>
      <c r="I1340" t="s">
        <v>2380</v>
      </c>
      <c r="J1340" t="s">
        <v>6087</v>
      </c>
      <c r="K1340" t="s">
        <v>6079</v>
      </c>
      <c r="L1340" s="340" t="s">
        <v>6958</v>
      </c>
      <c r="M1340" s="339">
        <v>16420.490000000002</v>
      </c>
      <c r="N1340" t="s">
        <v>11</v>
      </c>
      <c r="O1340" t="s">
        <v>12</v>
      </c>
      <c r="P1340" t="s">
        <v>23</v>
      </c>
      <c r="Q1340" s="338">
        <v>27</v>
      </c>
    </row>
    <row r="1341" spans="1:17" ht="15.75" x14ac:dyDescent="0.25">
      <c r="A1341" s="342" t="s">
        <v>464</v>
      </c>
      <c r="B1341" t="s">
        <v>6957</v>
      </c>
      <c r="C1341">
        <v>38.06</v>
      </c>
      <c r="D1341">
        <v>6.04</v>
      </c>
      <c r="E1341" t="s">
        <v>2380</v>
      </c>
      <c r="F1341" t="s">
        <v>2380</v>
      </c>
      <c r="G1341" t="s">
        <v>2382</v>
      </c>
      <c r="H1341" s="341">
        <v>1</v>
      </c>
      <c r="I1341" t="s">
        <v>2381</v>
      </c>
      <c r="J1341" t="s">
        <v>6087</v>
      </c>
      <c r="K1341" t="s">
        <v>6077</v>
      </c>
      <c r="L1341" s="340" t="s">
        <v>6956</v>
      </c>
      <c r="M1341" s="339">
        <v>16351.42</v>
      </c>
      <c r="N1341" t="s">
        <v>11</v>
      </c>
      <c r="O1341" t="s">
        <v>12</v>
      </c>
      <c r="P1341" t="s">
        <v>535</v>
      </c>
      <c r="Q1341" s="338">
        <v>57</v>
      </c>
    </row>
    <row r="1342" spans="1:17" ht="15.75" x14ac:dyDescent="0.25">
      <c r="A1342" s="342" t="s">
        <v>463</v>
      </c>
      <c r="B1342" t="s">
        <v>6955</v>
      </c>
      <c r="C1342">
        <v>48.32</v>
      </c>
      <c r="D1342">
        <v>5.88</v>
      </c>
      <c r="E1342" t="s">
        <v>2380</v>
      </c>
      <c r="F1342" t="s">
        <v>2380</v>
      </c>
      <c r="G1342" t="s">
        <v>2380</v>
      </c>
      <c r="H1342" s="341">
        <v>0</v>
      </c>
      <c r="I1342" t="s">
        <v>2380</v>
      </c>
      <c r="J1342" t="s">
        <v>6087</v>
      </c>
      <c r="K1342" t="s">
        <v>6077</v>
      </c>
      <c r="L1342" s="340" t="s">
        <v>6473</v>
      </c>
      <c r="M1342" s="339">
        <v>16311.05</v>
      </c>
      <c r="N1342" t="s">
        <v>11</v>
      </c>
      <c r="O1342" t="s">
        <v>12</v>
      </c>
      <c r="P1342" t="s">
        <v>535</v>
      </c>
      <c r="Q1342" s="338">
        <v>53</v>
      </c>
    </row>
    <row r="1343" spans="1:17" ht="15.75" x14ac:dyDescent="0.25">
      <c r="A1343" s="342" t="s">
        <v>461</v>
      </c>
      <c r="B1343" t="s">
        <v>6952</v>
      </c>
      <c r="C1343">
        <v>54.85</v>
      </c>
      <c r="D1343">
        <v>4.9000000000000004</v>
      </c>
      <c r="E1343" t="s">
        <v>2380</v>
      </c>
      <c r="F1343" t="s">
        <v>2380</v>
      </c>
      <c r="G1343" t="s">
        <v>2380</v>
      </c>
      <c r="H1343" s="341">
        <v>1</v>
      </c>
      <c r="I1343" t="s">
        <v>2380</v>
      </c>
      <c r="J1343" t="s">
        <v>6087</v>
      </c>
      <c r="K1343" t="s">
        <v>6075</v>
      </c>
      <c r="L1343" s="340" t="s">
        <v>6951</v>
      </c>
      <c r="M1343" s="339">
        <v>16267.32</v>
      </c>
      <c r="N1343" t="s">
        <v>11</v>
      </c>
      <c r="O1343" t="s">
        <v>11</v>
      </c>
      <c r="P1343" t="s">
        <v>249</v>
      </c>
      <c r="Q1343" s="338">
        <v>50</v>
      </c>
    </row>
    <row r="1344" spans="1:17" ht="15.75" x14ac:dyDescent="0.25">
      <c r="A1344" s="342" t="s">
        <v>459</v>
      </c>
      <c r="B1344" t="s">
        <v>6948</v>
      </c>
      <c r="C1344">
        <v>51.86</v>
      </c>
      <c r="D1344">
        <v>5.2</v>
      </c>
      <c r="E1344" t="s">
        <v>2381</v>
      </c>
      <c r="F1344" t="s">
        <v>2380</v>
      </c>
      <c r="G1344" t="s">
        <v>2380</v>
      </c>
      <c r="H1344" s="341">
        <v>0</v>
      </c>
      <c r="I1344" t="s">
        <v>2380</v>
      </c>
      <c r="J1344" t="s">
        <v>6087</v>
      </c>
      <c r="K1344" t="s">
        <v>6075</v>
      </c>
      <c r="L1344" s="340" t="s">
        <v>6947</v>
      </c>
      <c r="M1344" s="339">
        <v>16205.88</v>
      </c>
      <c r="N1344" t="s">
        <v>11</v>
      </c>
      <c r="O1344" t="s">
        <v>16</v>
      </c>
      <c r="P1344" t="s">
        <v>23</v>
      </c>
      <c r="Q1344" s="338">
        <v>34</v>
      </c>
    </row>
    <row r="1345" spans="1:17" ht="15.75" x14ac:dyDescent="0.25">
      <c r="A1345" s="342" t="s">
        <v>458</v>
      </c>
      <c r="B1345" t="s">
        <v>6496</v>
      </c>
      <c r="C1345">
        <v>39.049999999999997</v>
      </c>
      <c r="D1345">
        <v>7.59</v>
      </c>
      <c r="E1345" t="s">
        <v>2380</v>
      </c>
      <c r="F1345" t="s">
        <v>2380</v>
      </c>
      <c r="G1345" t="s">
        <v>2380</v>
      </c>
      <c r="H1345" s="341">
        <v>3</v>
      </c>
      <c r="I1345" t="s">
        <v>2380</v>
      </c>
      <c r="J1345" t="s">
        <v>6087</v>
      </c>
      <c r="K1345" t="s">
        <v>6079</v>
      </c>
      <c r="L1345" s="340" t="s">
        <v>6946</v>
      </c>
      <c r="M1345" s="339">
        <v>16199.1</v>
      </c>
      <c r="N1345" t="s">
        <v>11</v>
      </c>
      <c r="O1345" t="s">
        <v>11</v>
      </c>
      <c r="P1345" t="s">
        <v>23</v>
      </c>
      <c r="Q1345" s="338">
        <v>34</v>
      </c>
    </row>
    <row r="1346" spans="1:17" ht="15.75" x14ac:dyDescent="0.25">
      <c r="A1346" s="342" t="s">
        <v>457</v>
      </c>
      <c r="B1346" t="s">
        <v>6945</v>
      </c>
      <c r="C1346">
        <v>31.824999999999999</v>
      </c>
      <c r="D1346">
        <v>8.2799999999999994</v>
      </c>
      <c r="E1346" t="s">
        <v>2380</v>
      </c>
      <c r="F1346" t="s">
        <v>2380</v>
      </c>
      <c r="G1346" t="s">
        <v>2380</v>
      </c>
      <c r="H1346" s="341">
        <v>3</v>
      </c>
      <c r="I1346" t="s">
        <v>2380</v>
      </c>
      <c r="J1346" t="s">
        <v>6087</v>
      </c>
      <c r="K1346" t="s">
        <v>6079</v>
      </c>
      <c r="L1346" s="340" t="s">
        <v>6944</v>
      </c>
      <c r="M1346" s="339">
        <v>16190.97</v>
      </c>
      <c r="N1346" t="s">
        <v>11</v>
      </c>
      <c r="O1346" t="s">
        <v>12</v>
      </c>
      <c r="P1346" t="s">
        <v>23</v>
      </c>
      <c r="Q1346" s="338">
        <v>48</v>
      </c>
    </row>
    <row r="1347" spans="1:17" ht="15.75" x14ac:dyDescent="0.25">
      <c r="A1347" s="342" t="s">
        <v>456</v>
      </c>
      <c r="B1347" t="s">
        <v>6943</v>
      </c>
      <c r="C1347">
        <v>46.43</v>
      </c>
      <c r="D1347">
        <v>6.72</v>
      </c>
      <c r="E1347" t="s">
        <v>2380</v>
      </c>
      <c r="F1347" t="s">
        <v>2380</v>
      </c>
      <c r="G1347" t="s">
        <v>2380</v>
      </c>
      <c r="H1347" s="341">
        <v>0</v>
      </c>
      <c r="I1347" t="s">
        <v>2380</v>
      </c>
      <c r="J1347" t="s">
        <v>6087</v>
      </c>
      <c r="K1347" t="s">
        <v>6079</v>
      </c>
      <c r="L1347" s="340" t="s">
        <v>6942</v>
      </c>
      <c r="M1347" s="339">
        <v>42560.43</v>
      </c>
      <c r="N1347" t="s">
        <v>16</v>
      </c>
      <c r="O1347" t="s">
        <v>12</v>
      </c>
      <c r="P1347" t="s">
        <v>13</v>
      </c>
      <c r="Q1347" s="338">
        <v>43</v>
      </c>
    </row>
    <row r="1348" spans="1:17" ht="15.75" x14ac:dyDescent="0.25">
      <c r="A1348" s="342" t="s">
        <v>455</v>
      </c>
      <c r="B1348" t="s">
        <v>6941</v>
      </c>
      <c r="C1348">
        <v>53.63</v>
      </c>
      <c r="D1348">
        <v>5.47</v>
      </c>
      <c r="E1348" t="s">
        <v>2381</v>
      </c>
      <c r="F1348" t="s">
        <v>2380</v>
      </c>
      <c r="G1348" t="s">
        <v>2380</v>
      </c>
      <c r="H1348" s="341">
        <v>1</v>
      </c>
      <c r="I1348" t="s">
        <v>2380</v>
      </c>
      <c r="J1348" t="s">
        <v>6087</v>
      </c>
      <c r="K1348" t="s">
        <v>6075</v>
      </c>
      <c r="L1348" s="340" t="s">
        <v>6940</v>
      </c>
      <c r="M1348" s="339">
        <v>16152.04</v>
      </c>
      <c r="N1348" t="s">
        <v>11</v>
      </c>
      <c r="O1348" t="s">
        <v>16</v>
      </c>
      <c r="P1348" t="s">
        <v>535</v>
      </c>
      <c r="Q1348" s="338">
        <v>40</v>
      </c>
    </row>
    <row r="1349" spans="1:17" ht="15.75" x14ac:dyDescent="0.25">
      <c r="A1349" s="342" t="s">
        <v>454</v>
      </c>
      <c r="B1349" t="s">
        <v>6939</v>
      </c>
      <c r="C1349">
        <v>48.7</v>
      </c>
      <c r="D1349">
        <v>4.71</v>
      </c>
      <c r="E1349" t="s">
        <v>2380</v>
      </c>
      <c r="F1349" t="s">
        <v>2380</v>
      </c>
      <c r="G1349" t="s">
        <v>2380</v>
      </c>
      <c r="H1349" s="341">
        <v>0</v>
      </c>
      <c r="I1349" t="s">
        <v>2380</v>
      </c>
      <c r="J1349" t="s">
        <v>6087</v>
      </c>
      <c r="K1349" t="s">
        <v>6075</v>
      </c>
      <c r="L1349" s="340" t="s">
        <v>6333</v>
      </c>
      <c r="M1349" s="339">
        <v>16138.76</v>
      </c>
      <c r="N1349" t="s">
        <v>11</v>
      </c>
      <c r="O1349" t="s">
        <v>12</v>
      </c>
      <c r="P1349" t="s">
        <v>356</v>
      </c>
      <c r="Q1349" s="338">
        <v>29</v>
      </c>
    </row>
    <row r="1350" spans="1:17" ht="15.75" x14ac:dyDescent="0.25">
      <c r="A1350" s="342" t="s">
        <v>453</v>
      </c>
      <c r="B1350" t="s">
        <v>6938</v>
      </c>
      <c r="C1350">
        <v>51.48</v>
      </c>
      <c r="D1350">
        <v>9.33</v>
      </c>
      <c r="E1350" t="s">
        <v>2381</v>
      </c>
      <c r="F1350" t="s">
        <v>2380</v>
      </c>
      <c r="G1350" t="s">
        <v>2380</v>
      </c>
      <c r="H1350" s="341">
        <v>0</v>
      </c>
      <c r="I1350" t="s">
        <v>2381</v>
      </c>
      <c r="J1350" t="s">
        <v>6087</v>
      </c>
      <c r="K1350" t="s">
        <v>6079</v>
      </c>
      <c r="L1350" s="340" t="s">
        <v>6937</v>
      </c>
      <c r="M1350" s="339">
        <v>16122.65</v>
      </c>
      <c r="N1350" t="s">
        <v>11</v>
      </c>
      <c r="O1350" t="s">
        <v>16</v>
      </c>
      <c r="P1350" t="s">
        <v>42</v>
      </c>
      <c r="Q1350" s="338">
        <v>35</v>
      </c>
    </row>
    <row r="1351" spans="1:17" ht="15.75" x14ac:dyDescent="0.25">
      <c r="A1351" s="342" t="s">
        <v>452</v>
      </c>
      <c r="B1351" t="s">
        <v>6936</v>
      </c>
      <c r="C1351">
        <v>48.81</v>
      </c>
      <c r="D1351">
        <v>5.49</v>
      </c>
      <c r="E1351" t="s">
        <v>2380</v>
      </c>
      <c r="F1351" t="s">
        <v>2380</v>
      </c>
      <c r="G1351" t="s">
        <v>2380</v>
      </c>
      <c r="H1351" s="341">
        <v>0</v>
      </c>
      <c r="I1351" t="s">
        <v>2380</v>
      </c>
      <c r="J1351" t="s">
        <v>6087</v>
      </c>
      <c r="K1351" t="s">
        <v>6075</v>
      </c>
      <c r="L1351" s="340" t="s">
        <v>6935</v>
      </c>
      <c r="M1351" s="339">
        <v>16115.3</v>
      </c>
      <c r="N1351" t="s">
        <v>11</v>
      </c>
      <c r="O1351" t="s">
        <v>16</v>
      </c>
      <c r="P1351" t="s">
        <v>247</v>
      </c>
      <c r="Q1351" s="338">
        <v>29</v>
      </c>
    </row>
    <row r="1352" spans="1:17" ht="15.75" x14ac:dyDescent="0.25">
      <c r="A1352" s="342" t="s">
        <v>451</v>
      </c>
      <c r="B1352" t="s">
        <v>6892</v>
      </c>
      <c r="C1352">
        <v>47.53</v>
      </c>
      <c r="D1352">
        <v>4.72</v>
      </c>
      <c r="E1352" t="s">
        <v>2380</v>
      </c>
      <c r="F1352" t="s">
        <v>2380</v>
      </c>
      <c r="G1352" t="s">
        <v>2380</v>
      </c>
      <c r="H1352" s="341">
        <v>0</v>
      </c>
      <c r="I1352" t="s">
        <v>2380</v>
      </c>
      <c r="J1352" t="s">
        <v>6087</v>
      </c>
      <c r="K1352" t="s">
        <v>6075</v>
      </c>
      <c r="L1352" s="340" t="s">
        <v>6934</v>
      </c>
      <c r="M1352" s="339">
        <v>16097.94</v>
      </c>
      <c r="N1352" t="s">
        <v>11</v>
      </c>
      <c r="O1352" t="s">
        <v>12</v>
      </c>
      <c r="P1352" t="s">
        <v>23</v>
      </c>
      <c r="Q1352" s="338">
        <v>37</v>
      </c>
    </row>
    <row r="1353" spans="1:17" ht="15.75" x14ac:dyDescent="0.25">
      <c r="A1353" s="342" t="s">
        <v>450</v>
      </c>
      <c r="B1353" t="s">
        <v>6933</v>
      </c>
      <c r="C1353">
        <v>36.85</v>
      </c>
      <c r="D1353">
        <v>6.7</v>
      </c>
      <c r="E1353" t="s">
        <v>2380</v>
      </c>
      <c r="F1353" t="s">
        <v>2380</v>
      </c>
      <c r="G1353" t="s">
        <v>2380</v>
      </c>
      <c r="H1353" s="341">
        <v>0</v>
      </c>
      <c r="I1353" t="s">
        <v>2380</v>
      </c>
      <c r="J1353" t="s">
        <v>6087</v>
      </c>
      <c r="K1353" t="s">
        <v>6079</v>
      </c>
      <c r="L1353" s="340" t="s">
        <v>6932</v>
      </c>
      <c r="M1353" s="339">
        <v>16085.13</v>
      </c>
      <c r="N1353" t="s">
        <v>11</v>
      </c>
      <c r="O1353" t="s">
        <v>11</v>
      </c>
      <c r="P1353" t="s">
        <v>13</v>
      </c>
      <c r="Q1353" s="338">
        <v>64</v>
      </c>
    </row>
    <row r="1354" spans="1:17" ht="15.75" x14ac:dyDescent="0.25">
      <c r="A1354" s="342" t="s">
        <v>446</v>
      </c>
      <c r="B1354" t="s">
        <v>6892</v>
      </c>
      <c r="C1354">
        <v>46.7</v>
      </c>
      <c r="D1354">
        <v>10.99</v>
      </c>
      <c r="E1354" t="s">
        <v>2380</v>
      </c>
      <c r="F1354" t="s">
        <v>2380</v>
      </c>
      <c r="G1354" t="s">
        <v>2380</v>
      </c>
      <c r="H1354" s="341">
        <v>0</v>
      </c>
      <c r="I1354" t="s">
        <v>2380</v>
      </c>
      <c r="J1354" t="s">
        <v>6087</v>
      </c>
      <c r="K1354" t="s">
        <v>6079</v>
      </c>
      <c r="L1354" s="340" t="s">
        <v>6925</v>
      </c>
      <c r="M1354" s="339">
        <v>15966.19</v>
      </c>
      <c r="N1354" t="s">
        <v>11</v>
      </c>
      <c r="O1354" t="s">
        <v>11</v>
      </c>
      <c r="P1354" t="s">
        <v>23</v>
      </c>
      <c r="Q1354" s="338">
        <v>42</v>
      </c>
    </row>
    <row r="1355" spans="1:17" ht="15.75" x14ac:dyDescent="0.25">
      <c r="A1355" s="342" t="s">
        <v>445</v>
      </c>
      <c r="B1355" t="s">
        <v>6478</v>
      </c>
      <c r="C1355">
        <v>45.27</v>
      </c>
      <c r="D1355">
        <v>5.2</v>
      </c>
      <c r="E1355" t="s">
        <v>2381</v>
      </c>
      <c r="F1355" t="s">
        <v>2380</v>
      </c>
      <c r="G1355" t="s">
        <v>2380</v>
      </c>
      <c r="H1355" s="341">
        <v>0</v>
      </c>
      <c r="I1355" t="s">
        <v>2380</v>
      </c>
      <c r="J1355" t="s">
        <v>6087</v>
      </c>
      <c r="K1355" t="s">
        <v>6075</v>
      </c>
      <c r="L1355" s="340" t="s">
        <v>6924</v>
      </c>
      <c r="M1355" s="339">
        <v>42538.720000000001</v>
      </c>
      <c r="N1355" t="s">
        <v>16</v>
      </c>
      <c r="O1355" t="s">
        <v>12</v>
      </c>
      <c r="P1355" t="s">
        <v>42</v>
      </c>
      <c r="Q1355" s="338">
        <v>55</v>
      </c>
    </row>
    <row r="1356" spans="1:17" ht="15.75" x14ac:dyDescent="0.25">
      <c r="A1356" s="342" t="s">
        <v>444</v>
      </c>
      <c r="B1356" t="s">
        <v>6621</v>
      </c>
      <c r="C1356">
        <v>44.29</v>
      </c>
      <c r="D1356">
        <v>9.66</v>
      </c>
      <c r="E1356" t="s">
        <v>2380</v>
      </c>
      <c r="F1356" t="s">
        <v>2380</v>
      </c>
      <c r="G1356" t="s">
        <v>2380</v>
      </c>
      <c r="H1356" s="341">
        <v>2</v>
      </c>
      <c r="I1356" t="s">
        <v>2380</v>
      </c>
      <c r="J1356" t="s">
        <v>6087</v>
      </c>
      <c r="K1356" t="s">
        <v>6079</v>
      </c>
      <c r="L1356" s="340" t="s">
        <v>6923</v>
      </c>
      <c r="M1356" s="339">
        <v>15965.29</v>
      </c>
      <c r="N1356" t="s">
        <v>11</v>
      </c>
      <c r="O1356" t="s">
        <v>16</v>
      </c>
      <c r="P1356" t="s">
        <v>23</v>
      </c>
      <c r="Q1356" s="338">
        <v>40</v>
      </c>
    </row>
    <row r="1357" spans="1:17" ht="15.75" x14ac:dyDescent="0.25">
      <c r="A1357" s="342" t="s">
        <v>443</v>
      </c>
      <c r="B1357" t="s">
        <v>6879</v>
      </c>
      <c r="C1357">
        <v>54.59</v>
      </c>
      <c r="D1357">
        <v>4.22</v>
      </c>
      <c r="E1357" t="s">
        <v>2381</v>
      </c>
      <c r="F1357" t="s">
        <v>2380</v>
      </c>
      <c r="G1357" t="s">
        <v>2380</v>
      </c>
      <c r="H1357" s="341">
        <v>1</v>
      </c>
      <c r="I1357" t="s">
        <v>2380</v>
      </c>
      <c r="J1357" t="s">
        <v>6087</v>
      </c>
      <c r="K1357" t="s">
        <v>6075</v>
      </c>
      <c r="L1357" s="340" t="s">
        <v>6922</v>
      </c>
      <c r="M1357" s="339">
        <v>15922.29</v>
      </c>
      <c r="N1357" t="s">
        <v>11</v>
      </c>
      <c r="O1357" t="s">
        <v>12</v>
      </c>
      <c r="P1357" t="s">
        <v>535</v>
      </c>
      <c r="Q1357" s="338">
        <v>42</v>
      </c>
    </row>
    <row r="1358" spans="1:17" ht="15.75" x14ac:dyDescent="0.25">
      <c r="A1358" s="342" t="s">
        <v>442</v>
      </c>
      <c r="B1358" t="s">
        <v>6921</v>
      </c>
      <c r="C1358">
        <v>52.06</v>
      </c>
      <c r="D1358">
        <v>11.47</v>
      </c>
      <c r="E1358" t="s">
        <v>2380</v>
      </c>
      <c r="F1358" t="s">
        <v>2380</v>
      </c>
      <c r="G1358" t="s">
        <v>2380</v>
      </c>
      <c r="H1358" s="341">
        <v>0</v>
      </c>
      <c r="I1358" t="s">
        <v>2381</v>
      </c>
      <c r="J1358" t="s">
        <v>6087</v>
      </c>
      <c r="K1358" t="s">
        <v>6079</v>
      </c>
      <c r="L1358" s="340" t="s">
        <v>6920</v>
      </c>
      <c r="M1358" s="339">
        <v>15840.81</v>
      </c>
      <c r="N1358" t="s">
        <v>11</v>
      </c>
      <c r="O1358" t="s">
        <v>16</v>
      </c>
      <c r="P1358" t="s">
        <v>632</v>
      </c>
      <c r="Q1358" s="338">
        <v>60</v>
      </c>
    </row>
    <row r="1359" spans="1:17" ht="15.75" x14ac:dyDescent="0.25">
      <c r="A1359" s="342" t="s">
        <v>441</v>
      </c>
      <c r="B1359" t="s">
        <v>6919</v>
      </c>
      <c r="C1359">
        <v>32.965000000000003</v>
      </c>
      <c r="D1359">
        <v>11.78</v>
      </c>
      <c r="E1359" t="s">
        <v>2380</v>
      </c>
      <c r="F1359" t="s">
        <v>2380</v>
      </c>
      <c r="G1359" t="s">
        <v>2380</v>
      </c>
      <c r="H1359" s="341">
        <v>0</v>
      </c>
      <c r="I1359" t="s">
        <v>2380</v>
      </c>
      <c r="J1359" t="s">
        <v>6087</v>
      </c>
      <c r="K1359" t="s">
        <v>6079</v>
      </c>
      <c r="L1359" s="340" t="s">
        <v>6918</v>
      </c>
      <c r="M1359" s="339">
        <v>15828.82</v>
      </c>
      <c r="N1359" t="s">
        <v>11</v>
      </c>
      <c r="O1359" t="s">
        <v>12</v>
      </c>
      <c r="P1359" t="s">
        <v>42</v>
      </c>
      <c r="Q1359" s="338">
        <v>40</v>
      </c>
    </row>
    <row r="1360" spans="1:17" ht="15.75" x14ac:dyDescent="0.25">
      <c r="A1360" s="342" t="s">
        <v>440</v>
      </c>
      <c r="B1360" t="s">
        <v>6295</v>
      </c>
      <c r="C1360">
        <v>38.049999999999997</v>
      </c>
      <c r="D1360">
        <v>9.6199999999999992</v>
      </c>
      <c r="E1360" t="s">
        <v>2380</v>
      </c>
      <c r="F1360" t="s">
        <v>2380</v>
      </c>
      <c r="G1360" t="s">
        <v>2380</v>
      </c>
      <c r="H1360" s="341">
        <v>0</v>
      </c>
      <c r="I1360" t="s">
        <v>2380</v>
      </c>
      <c r="J1360" t="s">
        <v>6087</v>
      </c>
      <c r="K1360" t="s">
        <v>6079</v>
      </c>
      <c r="L1360" s="340" t="s">
        <v>6917</v>
      </c>
      <c r="M1360" s="339">
        <v>15820.7</v>
      </c>
      <c r="N1360" t="s">
        <v>11</v>
      </c>
      <c r="O1360" t="s">
        <v>12</v>
      </c>
      <c r="P1360" t="s">
        <v>42</v>
      </c>
      <c r="Q1360" s="338">
        <v>38</v>
      </c>
    </row>
    <row r="1361" spans="1:17" ht="15.75" x14ac:dyDescent="0.25">
      <c r="A1361" s="342" t="s">
        <v>439</v>
      </c>
      <c r="B1361" t="s">
        <v>6916</v>
      </c>
      <c r="C1361">
        <v>46.14</v>
      </c>
      <c r="D1361">
        <v>10.78</v>
      </c>
      <c r="E1361" t="s">
        <v>2380</v>
      </c>
      <c r="F1361" t="s">
        <v>2380</v>
      </c>
      <c r="G1361" t="s">
        <v>2380</v>
      </c>
      <c r="H1361" s="341">
        <v>0</v>
      </c>
      <c r="I1361" t="s">
        <v>2380</v>
      </c>
      <c r="J1361" t="s">
        <v>6087</v>
      </c>
      <c r="K1361" t="s">
        <v>6079</v>
      </c>
      <c r="L1361" s="340" t="s">
        <v>6915</v>
      </c>
      <c r="M1361" s="339">
        <v>15817.99</v>
      </c>
      <c r="N1361" t="s">
        <v>11</v>
      </c>
      <c r="O1361" t="s">
        <v>11</v>
      </c>
      <c r="P1361" t="s">
        <v>23</v>
      </c>
      <c r="Q1361" s="338">
        <v>25</v>
      </c>
    </row>
    <row r="1362" spans="1:17" ht="15.75" x14ac:dyDescent="0.25">
      <c r="A1362" s="342" t="s">
        <v>438</v>
      </c>
      <c r="B1362" t="s">
        <v>6914</v>
      </c>
      <c r="C1362">
        <v>41.325000000000003</v>
      </c>
      <c r="D1362">
        <v>5.1100000000000003</v>
      </c>
      <c r="E1362" t="s">
        <v>2381</v>
      </c>
      <c r="F1362" t="s">
        <v>2380</v>
      </c>
      <c r="G1362" t="s">
        <v>2380</v>
      </c>
      <c r="H1362" s="341">
        <v>2</v>
      </c>
      <c r="I1362" t="s">
        <v>2380</v>
      </c>
      <c r="J1362" t="s">
        <v>6087</v>
      </c>
      <c r="K1362" t="s">
        <v>6075</v>
      </c>
      <c r="L1362" s="340" t="s">
        <v>6913</v>
      </c>
      <c r="M1362" s="339">
        <v>15746.62</v>
      </c>
      <c r="N1362" t="s">
        <v>11</v>
      </c>
      <c r="O1362" t="s">
        <v>16</v>
      </c>
      <c r="P1362" t="s">
        <v>23</v>
      </c>
      <c r="Q1362" s="338">
        <v>48</v>
      </c>
    </row>
    <row r="1363" spans="1:17" ht="15.75" x14ac:dyDescent="0.25">
      <c r="A1363" s="342" t="s">
        <v>437</v>
      </c>
      <c r="B1363" t="s">
        <v>6912</v>
      </c>
      <c r="C1363">
        <v>44.64</v>
      </c>
      <c r="D1363">
        <v>7.18</v>
      </c>
      <c r="E1363" t="s">
        <v>2380</v>
      </c>
      <c r="F1363" t="s">
        <v>2380</v>
      </c>
      <c r="G1363" t="s">
        <v>2380</v>
      </c>
      <c r="H1363" s="341">
        <v>0</v>
      </c>
      <c r="I1363" t="s">
        <v>2380</v>
      </c>
      <c r="J1363" t="s">
        <v>6087</v>
      </c>
      <c r="K1363" t="s">
        <v>6079</v>
      </c>
      <c r="L1363" s="340" t="s">
        <v>6911</v>
      </c>
      <c r="M1363" s="339">
        <v>15698.86</v>
      </c>
      <c r="N1363" t="s">
        <v>11</v>
      </c>
      <c r="O1363" t="s">
        <v>11</v>
      </c>
      <c r="P1363" t="s">
        <v>23</v>
      </c>
      <c r="Q1363" s="338">
        <v>46</v>
      </c>
    </row>
    <row r="1364" spans="1:17" ht="15.75" x14ac:dyDescent="0.25">
      <c r="A1364" s="342" t="s">
        <v>435</v>
      </c>
      <c r="B1364" t="s">
        <v>6435</v>
      </c>
      <c r="C1364">
        <v>43.11</v>
      </c>
      <c r="D1364">
        <v>4.67</v>
      </c>
      <c r="E1364" t="s">
        <v>2381</v>
      </c>
      <c r="F1364" t="s">
        <v>2380</v>
      </c>
      <c r="G1364" t="s">
        <v>2380</v>
      </c>
      <c r="H1364" s="341">
        <v>0</v>
      </c>
      <c r="I1364" t="s">
        <v>2380</v>
      </c>
      <c r="J1364" t="s">
        <v>6087</v>
      </c>
      <c r="K1364" t="s">
        <v>6075</v>
      </c>
      <c r="L1364" s="340" t="s">
        <v>6908</v>
      </c>
      <c r="M1364" s="339">
        <v>15646.28</v>
      </c>
      <c r="N1364" t="s">
        <v>11</v>
      </c>
      <c r="O1364" t="s">
        <v>11</v>
      </c>
      <c r="P1364" t="s">
        <v>42</v>
      </c>
      <c r="Q1364" s="338">
        <v>34</v>
      </c>
    </row>
    <row r="1365" spans="1:17" ht="15.75" x14ac:dyDescent="0.25">
      <c r="A1365" s="342" t="s">
        <v>434</v>
      </c>
      <c r="B1365" t="s">
        <v>6324</v>
      </c>
      <c r="C1365">
        <v>53.32</v>
      </c>
      <c r="D1365">
        <v>5.0599999999999996</v>
      </c>
      <c r="E1365" t="s">
        <v>2380</v>
      </c>
      <c r="F1365" t="s">
        <v>2380</v>
      </c>
      <c r="G1365" t="s">
        <v>2380</v>
      </c>
      <c r="H1365" s="341">
        <v>0</v>
      </c>
      <c r="I1365" t="s">
        <v>2380</v>
      </c>
      <c r="J1365" t="s">
        <v>6087</v>
      </c>
      <c r="K1365" t="s">
        <v>6075</v>
      </c>
      <c r="L1365" s="340" t="s">
        <v>6907</v>
      </c>
      <c r="M1365" s="339">
        <v>42478.6</v>
      </c>
      <c r="N1365" t="s">
        <v>16</v>
      </c>
      <c r="O1365" t="s">
        <v>11</v>
      </c>
      <c r="P1365" t="s">
        <v>42</v>
      </c>
      <c r="Q1365" s="338">
        <v>54</v>
      </c>
    </row>
    <row r="1366" spans="1:17" ht="15.75" x14ac:dyDescent="0.25">
      <c r="A1366" s="342" t="s">
        <v>433</v>
      </c>
      <c r="B1366" t="s">
        <v>6906</v>
      </c>
      <c r="C1366">
        <v>38.04</v>
      </c>
      <c r="D1366">
        <v>5.0199999999999996</v>
      </c>
      <c r="E1366" t="s">
        <v>2381</v>
      </c>
      <c r="F1366" t="s">
        <v>2380</v>
      </c>
      <c r="G1366" t="s">
        <v>2380</v>
      </c>
      <c r="H1366" s="341">
        <v>1</v>
      </c>
      <c r="I1366" t="s">
        <v>2380</v>
      </c>
      <c r="J1366" t="s">
        <v>6087</v>
      </c>
      <c r="K1366" t="s">
        <v>6075</v>
      </c>
      <c r="L1366" s="340" t="s">
        <v>6905</v>
      </c>
      <c r="M1366" s="339">
        <v>15612.19</v>
      </c>
      <c r="N1366" t="s">
        <v>11</v>
      </c>
      <c r="O1366" t="s">
        <v>11</v>
      </c>
      <c r="P1366" t="s">
        <v>23</v>
      </c>
      <c r="Q1366" s="338">
        <v>63</v>
      </c>
    </row>
    <row r="1367" spans="1:17" ht="15.75" x14ac:dyDescent="0.25">
      <c r="A1367" s="342" t="s">
        <v>432</v>
      </c>
      <c r="B1367" t="s">
        <v>6904</v>
      </c>
      <c r="C1367">
        <v>37.9</v>
      </c>
      <c r="D1367">
        <v>7.76</v>
      </c>
      <c r="E1367" t="s">
        <v>2380</v>
      </c>
      <c r="F1367" t="s">
        <v>2380</v>
      </c>
      <c r="G1367" t="s">
        <v>2380</v>
      </c>
      <c r="H1367" s="341">
        <v>0</v>
      </c>
      <c r="I1367" t="s">
        <v>2380</v>
      </c>
      <c r="J1367" t="s">
        <v>6087</v>
      </c>
      <c r="K1367" t="s">
        <v>6079</v>
      </c>
      <c r="L1367" s="340" t="s">
        <v>6903</v>
      </c>
      <c r="M1367" s="339">
        <v>15608.58</v>
      </c>
      <c r="N1367" t="s">
        <v>11</v>
      </c>
      <c r="O1367" t="s">
        <v>11</v>
      </c>
      <c r="P1367" t="s">
        <v>535</v>
      </c>
      <c r="Q1367" s="338">
        <v>57</v>
      </c>
    </row>
    <row r="1368" spans="1:17" ht="15.75" x14ac:dyDescent="0.25">
      <c r="A1368" s="342" t="s">
        <v>431</v>
      </c>
      <c r="B1368" t="s">
        <v>6902</v>
      </c>
      <c r="C1368">
        <v>30.684999999999999</v>
      </c>
      <c r="D1368">
        <v>7.02</v>
      </c>
      <c r="E1368" t="s">
        <v>2381</v>
      </c>
      <c r="F1368" t="s">
        <v>2380</v>
      </c>
      <c r="G1368" t="s">
        <v>2380</v>
      </c>
      <c r="H1368" s="341">
        <v>0</v>
      </c>
      <c r="I1368" t="s">
        <v>2381</v>
      </c>
      <c r="J1368" t="s">
        <v>6087</v>
      </c>
      <c r="K1368" t="s">
        <v>6079</v>
      </c>
      <c r="L1368" s="340" t="s">
        <v>6901</v>
      </c>
      <c r="M1368" s="339">
        <v>15556.67</v>
      </c>
      <c r="N1368" t="s">
        <v>11</v>
      </c>
      <c r="O1368" t="s">
        <v>11</v>
      </c>
      <c r="P1368" t="s">
        <v>23</v>
      </c>
      <c r="Q1368" s="338">
        <v>48</v>
      </c>
    </row>
    <row r="1369" spans="1:17" ht="15.75" x14ac:dyDescent="0.25">
      <c r="A1369" s="342" t="s">
        <v>430</v>
      </c>
      <c r="B1369" t="s">
        <v>6220</v>
      </c>
      <c r="C1369">
        <v>39.6</v>
      </c>
      <c r="D1369">
        <v>9.32</v>
      </c>
      <c r="E1369" t="s">
        <v>2380</v>
      </c>
      <c r="F1369" t="s">
        <v>2380</v>
      </c>
      <c r="G1369" t="s">
        <v>2380</v>
      </c>
      <c r="H1369" s="341">
        <v>0</v>
      </c>
      <c r="I1369" t="s">
        <v>2380</v>
      </c>
      <c r="J1369" t="s">
        <v>6087</v>
      </c>
      <c r="K1369" t="s">
        <v>6079</v>
      </c>
      <c r="L1369" s="340" t="s">
        <v>6900</v>
      </c>
      <c r="M1369" s="339">
        <v>15555.19</v>
      </c>
      <c r="N1369" t="s">
        <v>11</v>
      </c>
      <c r="O1369" t="s">
        <v>12</v>
      </c>
      <c r="P1369" t="s">
        <v>23</v>
      </c>
      <c r="Q1369" s="338">
        <v>63</v>
      </c>
    </row>
    <row r="1370" spans="1:17" ht="15.75" x14ac:dyDescent="0.25">
      <c r="A1370" s="342" t="s">
        <v>429</v>
      </c>
      <c r="B1370" t="s">
        <v>6899</v>
      </c>
      <c r="C1370">
        <v>50.92</v>
      </c>
      <c r="D1370">
        <v>5.31</v>
      </c>
      <c r="E1370" t="s">
        <v>2381</v>
      </c>
      <c r="F1370" t="s">
        <v>2380</v>
      </c>
      <c r="G1370" t="s">
        <v>2380</v>
      </c>
      <c r="H1370" s="341">
        <v>1</v>
      </c>
      <c r="I1370" t="s">
        <v>2380</v>
      </c>
      <c r="J1370" t="s">
        <v>6087</v>
      </c>
      <c r="K1370" t="s">
        <v>6075</v>
      </c>
      <c r="L1370" s="340" t="s">
        <v>6898</v>
      </c>
      <c r="M1370" s="339">
        <v>15532.16</v>
      </c>
      <c r="N1370" t="s">
        <v>11</v>
      </c>
      <c r="O1370" t="s">
        <v>11</v>
      </c>
      <c r="P1370" t="s">
        <v>535</v>
      </c>
      <c r="Q1370" s="338">
        <v>48</v>
      </c>
    </row>
    <row r="1371" spans="1:17" ht="15.75" x14ac:dyDescent="0.25">
      <c r="A1371" s="342" t="s">
        <v>427</v>
      </c>
      <c r="B1371" t="s">
        <v>6895</v>
      </c>
      <c r="C1371">
        <v>36.08</v>
      </c>
      <c r="D1371">
        <v>7.11</v>
      </c>
      <c r="E1371" t="s">
        <v>2381</v>
      </c>
      <c r="F1371" t="s">
        <v>2380</v>
      </c>
      <c r="G1371" t="s">
        <v>2382</v>
      </c>
      <c r="H1371" s="341">
        <v>1</v>
      </c>
      <c r="I1371" t="s">
        <v>2380</v>
      </c>
      <c r="J1371" t="s">
        <v>6087</v>
      </c>
      <c r="K1371" t="s">
        <v>6079</v>
      </c>
      <c r="L1371" s="340" t="s">
        <v>6894</v>
      </c>
      <c r="M1371" s="339">
        <v>15450.48</v>
      </c>
      <c r="N1371" t="s">
        <v>11</v>
      </c>
      <c r="O1371" t="s">
        <v>16</v>
      </c>
      <c r="P1371" t="s">
        <v>535</v>
      </c>
      <c r="Q1371" s="338">
        <v>46</v>
      </c>
    </row>
    <row r="1372" spans="1:17" ht="15.75" x14ac:dyDescent="0.25">
      <c r="A1372" s="342" t="s">
        <v>426</v>
      </c>
      <c r="B1372" t="s">
        <v>6391</v>
      </c>
      <c r="C1372">
        <v>40.44</v>
      </c>
      <c r="D1372">
        <v>5.13</v>
      </c>
      <c r="E1372" t="s">
        <v>2381</v>
      </c>
      <c r="F1372" t="s">
        <v>2380</v>
      </c>
      <c r="G1372" t="s">
        <v>2382</v>
      </c>
      <c r="H1372" s="341">
        <v>1</v>
      </c>
      <c r="I1372" t="s">
        <v>2380</v>
      </c>
      <c r="J1372" t="s">
        <v>6087</v>
      </c>
      <c r="K1372" t="s">
        <v>6075</v>
      </c>
      <c r="L1372" s="340" t="s">
        <v>6893</v>
      </c>
      <c r="M1372" s="339">
        <v>15440.2</v>
      </c>
      <c r="N1372" t="s">
        <v>11</v>
      </c>
      <c r="O1372" t="s">
        <v>16</v>
      </c>
      <c r="P1372" t="s">
        <v>23</v>
      </c>
      <c r="Q1372" s="338">
        <v>32</v>
      </c>
    </row>
    <row r="1373" spans="1:17" ht="15.75" x14ac:dyDescent="0.25">
      <c r="A1373" s="342" t="s">
        <v>425</v>
      </c>
      <c r="B1373" t="s">
        <v>6892</v>
      </c>
      <c r="C1373">
        <v>38.094999999999999</v>
      </c>
      <c r="D1373">
        <v>10.199999999999999</v>
      </c>
      <c r="E1373" t="s">
        <v>2380</v>
      </c>
      <c r="F1373" t="s">
        <v>2380</v>
      </c>
      <c r="G1373" t="s">
        <v>2380</v>
      </c>
      <c r="H1373" s="341">
        <v>0</v>
      </c>
      <c r="I1373" t="s">
        <v>2380</v>
      </c>
      <c r="J1373" t="s">
        <v>6087</v>
      </c>
      <c r="K1373" t="s">
        <v>6079</v>
      </c>
      <c r="L1373" s="340" t="s">
        <v>6891</v>
      </c>
      <c r="M1373" s="339">
        <v>15377.77</v>
      </c>
      <c r="N1373" t="s">
        <v>11</v>
      </c>
      <c r="O1373" t="s">
        <v>11</v>
      </c>
      <c r="P1373" t="s">
        <v>23</v>
      </c>
      <c r="Q1373" s="338">
        <v>58</v>
      </c>
    </row>
    <row r="1374" spans="1:17" ht="15.75" x14ac:dyDescent="0.25">
      <c r="A1374" s="342" t="s">
        <v>424</v>
      </c>
      <c r="B1374" t="s">
        <v>6890</v>
      </c>
      <c r="C1374">
        <v>44.95</v>
      </c>
      <c r="D1374">
        <v>10.4</v>
      </c>
      <c r="E1374" t="s">
        <v>2380</v>
      </c>
      <c r="F1374" t="s">
        <v>2380</v>
      </c>
      <c r="G1374" t="s">
        <v>2380</v>
      </c>
      <c r="H1374" s="341">
        <v>0</v>
      </c>
      <c r="I1374" t="s">
        <v>2380</v>
      </c>
      <c r="J1374" t="s">
        <v>6087</v>
      </c>
      <c r="K1374" t="s">
        <v>6079</v>
      </c>
      <c r="L1374" s="340" t="s">
        <v>6889</v>
      </c>
      <c r="M1374" s="339">
        <v>15368.22</v>
      </c>
      <c r="N1374" t="s">
        <v>11</v>
      </c>
      <c r="O1374" t="s">
        <v>11</v>
      </c>
      <c r="P1374" t="s">
        <v>42</v>
      </c>
      <c r="Q1374" s="338">
        <v>60</v>
      </c>
    </row>
    <row r="1375" spans="1:17" ht="15.75" x14ac:dyDescent="0.25">
      <c r="A1375" s="342" t="s">
        <v>423</v>
      </c>
      <c r="B1375" t="s">
        <v>6888</v>
      </c>
      <c r="C1375">
        <v>35.54</v>
      </c>
      <c r="D1375">
        <v>10.67</v>
      </c>
      <c r="E1375" t="s">
        <v>2380</v>
      </c>
      <c r="F1375" t="s">
        <v>2380</v>
      </c>
      <c r="G1375" t="s">
        <v>2380</v>
      </c>
      <c r="H1375" s="341">
        <v>0</v>
      </c>
      <c r="I1375" t="s">
        <v>2380</v>
      </c>
      <c r="J1375" t="s">
        <v>6087</v>
      </c>
      <c r="K1375" t="s">
        <v>6079</v>
      </c>
      <c r="L1375" s="340" t="s">
        <v>6887</v>
      </c>
      <c r="M1375" s="339">
        <v>42303.69</v>
      </c>
      <c r="N1375" t="s">
        <v>16</v>
      </c>
      <c r="O1375" t="s">
        <v>11</v>
      </c>
      <c r="P1375" t="s">
        <v>168</v>
      </c>
      <c r="Q1375" s="338">
        <v>55</v>
      </c>
    </row>
    <row r="1376" spans="1:17" ht="15.75" x14ac:dyDescent="0.25">
      <c r="A1376" s="342" t="s">
        <v>422</v>
      </c>
      <c r="B1376" t="s">
        <v>6886</v>
      </c>
      <c r="C1376">
        <v>39.799999999999997</v>
      </c>
      <c r="D1376">
        <v>4.6500000000000004</v>
      </c>
      <c r="E1376" t="s">
        <v>2381</v>
      </c>
      <c r="F1376" t="s">
        <v>2380</v>
      </c>
      <c r="G1376" t="s">
        <v>2380</v>
      </c>
      <c r="H1376" s="341">
        <v>2</v>
      </c>
      <c r="I1376" t="s">
        <v>2380</v>
      </c>
      <c r="J1376" t="s">
        <v>6087</v>
      </c>
      <c r="K1376" t="s">
        <v>6075</v>
      </c>
      <c r="L1376" s="340" t="s">
        <v>6885</v>
      </c>
      <c r="M1376" s="339">
        <v>15363.77</v>
      </c>
      <c r="N1376" t="s">
        <v>11</v>
      </c>
      <c r="O1376" t="s">
        <v>16</v>
      </c>
      <c r="P1376" t="s">
        <v>535</v>
      </c>
      <c r="Q1376" s="338">
        <v>54</v>
      </c>
    </row>
    <row r="1377" spans="1:17" ht="15.75" x14ac:dyDescent="0.25">
      <c r="A1377" s="342" t="s">
        <v>421</v>
      </c>
      <c r="B1377" t="s">
        <v>6884</v>
      </c>
      <c r="C1377">
        <v>33.659999999999997</v>
      </c>
      <c r="D1377">
        <v>5.65</v>
      </c>
      <c r="E1377" t="s">
        <v>2381</v>
      </c>
      <c r="F1377" t="s">
        <v>2380</v>
      </c>
      <c r="G1377" t="s">
        <v>2380</v>
      </c>
      <c r="H1377" s="341">
        <v>2</v>
      </c>
      <c r="I1377" t="s">
        <v>2380</v>
      </c>
      <c r="J1377" t="s">
        <v>6087</v>
      </c>
      <c r="K1377" t="s">
        <v>6075</v>
      </c>
      <c r="L1377" s="340" t="s">
        <v>6883</v>
      </c>
      <c r="M1377" s="339">
        <v>15361.5</v>
      </c>
      <c r="N1377" t="s">
        <v>11</v>
      </c>
      <c r="O1377" t="s">
        <v>12</v>
      </c>
      <c r="P1377" t="s">
        <v>249</v>
      </c>
      <c r="Q1377" s="338">
        <v>34</v>
      </c>
    </row>
    <row r="1378" spans="1:17" ht="15.75" x14ac:dyDescent="0.25">
      <c r="A1378" s="342" t="s">
        <v>420</v>
      </c>
      <c r="B1378" t="s">
        <v>6758</v>
      </c>
      <c r="C1378">
        <v>36.08</v>
      </c>
      <c r="D1378">
        <v>8.8000000000000007</v>
      </c>
      <c r="E1378" t="s">
        <v>2381</v>
      </c>
      <c r="F1378" t="s">
        <v>2380</v>
      </c>
      <c r="G1378" t="s">
        <v>2380</v>
      </c>
      <c r="H1378" s="341">
        <v>1</v>
      </c>
      <c r="I1378" t="s">
        <v>2381</v>
      </c>
      <c r="J1378" t="s">
        <v>6087</v>
      </c>
      <c r="K1378" t="s">
        <v>6079</v>
      </c>
      <c r="L1378" s="340" t="s">
        <v>6882</v>
      </c>
      <c r="M1378" s="339">
        <v>15359.1</v>
      </c>
      <c r="N1378" t="s">
        <v>11</v>
      </c>
      <c r="O1378" t="s">
        <v>12</v>
      </c>
      <c r="P1378" t="s">
        <v>247</v>
      </c>
      <c r="Q1378" s="338">
        <v>21</v>
      </c>
    </row>
    <row r="1379" spans="1:17" ht="15.75" x14ac:dyDescent="0.25">
      <c r="A1379" s="342" t="s">
        <v>419</v>
      </c>
      <c r="B1379" t="s">
        <v>6881</v>
      </c>
      <c r="C1379">
        <v>35.5</v>
      </c>
      <c r="D1379">
        <v>11.97</v>
      </c>
      <c r="E1379" t="s">
        <v>2380</v>
      </c>
      <c r="F1379" t="s">
        <v>2380</v>
      </c>
      <c r="G1379" t="s">
        <v>2380</v>
      </c>
      <c r="H1379" s="341">
        <v>0</v>
      </c>
      <c r="I1379" t="s">
        <v>2380</v>
      </c>
      <c r="J1379" t="s">
        <v>6087</v>
      </c>
      <c r="K1379" t="s">
        <v>6079</v>
      </c>
      <c r="L1379" s="340" t="s">
        <v>6880</v>
      </c>
      <c r="M1379" s="339">
        <v>15322.77</v>
      </c>
      <c r="N1379" t="s">
        <v>11</v>
      </c>
      <c r="O1379" t="s">
        <v>12</v>
      </c>
      <c r="P1379" t="s">
        <v>300</v>
      </c>
      <c r="Q1379" s="338">
        <v>59</v>
      </c>
    </row>
    <row r="1380" spans="1:17" ht="15.75" x14ac:dyDescent="0.25">
      <c r="A1380" s="342" t="s">
        <v>418</v>
      </c>
      <c r="B1380" t="s">
        <v>6879</v>
      </c>
      <c r="C1380">
        <v>41.63</v>
      </c>
      <c r="D1380">
        <v>6.71</v>
      </c>
      <c r="E1380" t="s">
        <v>2380</v>
      </c>
      <c r="F1380" t="s">
        <v>2380</v>
      </c>
      <c r="G1380" t="s">
        <v>2380</v>
      </c>
      <c r="H1380" s="341">
        <v>0</v>
      </c>
      <c r="I1380" t="s">
        <v>2380</v>
      </c>
      <c r="J1380" t="s">
        <v>6087</v>
      </c>
      <c r="K1380" t="s">
        <v>6079</v>
      </c>
      <c r="L1380" s="340" t="s">
        <v>6878</v>
      </c>
      <c r="M1380" s="339">
        <v>15260.52</v>
      </c>
      <c r="N1380" t="s">
        <v>11</v>
      </c>
      <c r="O1380" t="s">
        <v>11</v>
      </c>
      <c r="P1380" t="s">
        <v>249</v>
      </c>
      <c r="Q1380" s="338">
        <v>53</v>
      </c>
    </row>
    <row r="1381" spans="1:17" ht="15.75" x14ac:dyDescent="0.25">
      <c r="A1381" s="342" t="s">
        <v>417</v>
      </c>
      <c r="B1381" t="s">
        <v>6877</v>
      </c>
      <c r="C1381">
        <v>46.49</v>
      </c>
      <c r="D1381">
        <v>11.92</v>
      </c>
      <c r="E1381" t="s">
        <v>2380</v>
      </c>
      <c r="F1381" t="s">
        <v>2380</v>
      </c>
      <c r="G1381" t="s">
        <v>2380</v>
      </c>
      <c r="H1381" s="341">
        <v>0</v>
      </c>
      <c r="I1381" t="s">
        <v>2380</v>
      </c>
      <c r="J1381" t="s">
        <v>6087</v>
      </c>
      <c r="K1381" t="s">
        <v>6079</v>
      </c>
      <c r="L1381" s="340" t="s">
        <v>6876</v>
      </c>
      <c r="M1381" s="339">
        <v>15230.32</v>
      </c>
      <c r="N1381" t="s">
        <v>11</v>
      </c>
      <c r="O1381" t="s">
        <v>11</v>
      </c>
      <c r="P1381" t="s">
        <v>247</v>
      </c>
      <c r="Q1381" s="338">
        <v>62</v>
      </c>
    </row>
    <row r="1382" spans="1:17" ht="15.75" x14ac:dyDescent="0.25">
      <c r="A1382" s="342" t="s">
        <v>416</v>
      </c>
      <c r="B1382" t="s">
        <v>6875</v>
      </c>
      <c r="C1382">
        <v>43.29</v>
      </c>
      <c r="D1382">
        <v>5.35</v>
      </c>
      <c r="E1382" t="s">
        <v>2380</v>
      </c>
      <c r="F1382" t="s">
        <v>2380</v>
      </c>
      <c r="G1382" t="s">
        <v>2380</v>
      </c>
      <c r="H1382" s="341">
        <v>2</v>
      </c>
      <c r="I1382" t="s">
        <v>2380</v>
      </c>
      <c r="J1382" t="s">
        <v>6087</v>
      </c>
      <c r="K1382" t="s">
        <v>6075</v>
      </c>
      <c r="L1382" s="340" t="s">
        <v>6874</v>
      </c>
      <c r="M1382" s="339">
        <v>15207.92</v>
      </c>
      <c r="N1382" t="s">
        <v>11</v>
      </c>
      <c r="O1382" t="s">
        <v>16</v>
      </c>
      <c r="P1382" t="s">
        <v>23</v>
      </c>
      <c r="Q1382" s="338">
        <v>44</v>
      </c>
    </row>
    <row r="1383" spans="1:17" ht="15.75" x14ac:dyDescent="0.25">
      <c r="A1383" s="342" t="s">
        <v>415</v>
      </c>
      <c r="B1383" t="s">
        <v>6873</v>
      </c>
      <c r="C1383">
        <v>43.08</v>
      </c>
      <c r="D1383">
        <v>8.9600000000000009</v>
      </c>
      <c r="E1383" t="s">
        <v>2381</v>
      </c>
      <c r="F1383" t="s">
        <v>2380</v>
      </c>
      <c r="G1383" t="s">
        <v>2380</v>
      </c>
      <c r="H1383" s="341">
        <v>1</v>
      </c>
      <c r="I1383" t="s">
        <v>2380</v>
      </c>
      <c r="J1383" t="s">
        <v>6087</v>
      </c>
      <c r="K1383" t="s">
        <v>6079</v>
      </c>
      <c r="L1383" s="340" t="s">
        <v>6872</v>
      </c>
      <c r="M1383" s="339">
        <v>15174.81</v>
      </c>
      <c r="N1383" t="s">
        <v>11</v>
      </c>
      <c r="O1383" t="s">
        <v>16</v>
      </c>
      <c r="P1383" t="s">
        <v>23</v>
      </c>
      <c r="Q1383" s="338">
        <v>60</v>
      </c>
    </row>
    <row r="1384" spans="1:17" ht="15.75" x14ac:dyDescent="0.25">
      <c r="A1384" s="342" t="s">
        <v>414</v>
      </c>
      <c r="B1384" t="s">
        <v>6871</v>
      </c>
      <c r="C1384">
        <v>39.07</v>
      </c>
      <c r="D1384">
        <v>11.93</v>
      </c>
      <c r="E1384" t="s">
        <v>2380</v>
      </c>
      <c r="F1384" t="s">
        <v>2380</v>
      </c>
      <c r="G1384" t="s">
        <v>2380</v>
      </c>
      <c r="H1384" s="341">
        <v>0</v>
      </c>
      <c r="I1384" t="s">
        <v>2380</v>
      </c>
      <c r="J1384" t="s">
        <v>6087</v>
      </c>
      <c r="K1384" t="s">
        <v>6079</v>
      </c>
      <c r="L1384" s="340" t="s">
        <v>6870</v>
      </c>
      <c r="M1384" s="339">
        <v>15170.07</v>
      </c>
      <c r="N1384" t="s">
        <v>11</v>
      </c>
      <c r="O1384" t="s">
        <v>12</v>
      </c>
      <c r="P1384" t="s">
        <v>42</v>
      </c>
      <c r="Q1384" s="338">
        <v>63</v>
      </c>
    </row>
    <row r="1385" spans="1:17" ht="15.75" x14ac:dyDescent="0.25">
      <c r="A1385" s="342" t="s">
        <v>413</v>
      </c>
      <c r="B1385" t="s">
        <v>6869</v>
      </c>
      <c r="C1385">
        <v>41.3</v>
      </c>
      <c r="D1385">
        <v>9.59</v>
      </c>
      <c r="E1385" t="s">
        <v>2380</v>
      </c>
      <c r="F1385" t="s">
        <v>2380</v>
      </c>
      <c r="G1385" t="s">
        <v>2380</v>
      </c>
      <c r="H1385" s="341">
        <v>0</v>
      </c>
      <c r="I1385" t="s">
        <v>2380</v>
      </c>
      <c r="J1385" t="s">
        <v>6087</v>
      </c>
      <c r="K1385" t="s">
        <v>6079</v>
      </c>
      <c r="L1385" s="340" t="s">
        <v>6868</v>
      </c>
      <c r="M1385" s="339">
        <v>15161.53</v>
      </c>
      <c r="N1385" t="s">
        <v>11</v>
      </c>
      <c r="O1385" t="s">
        <v>16</v>
      </c>
      <c r="P1385" t="s">
        <v>13</v>
      </c>
      <c r="Q1385" s="338">
        <v>64</v>
      </c>
    </row>
    <row r="1386" spans="1:17" ht="15.75" x14ac:dyDescent="0.25">
      <c r="A1386" s="342" t="s">
        <v>412</v>
      </c>
      <c r="B1386" t="s">
        <v>6867</v>
      </c>
      <c r="C1386">
        <v>42.95</v>
      </c>
      <c r="D1386">
        <v>11.88</v>
      </c>
      <c r="E1386" t="s">
        <v>2381</v>
      </c>
      <c r="F1386" t="s">
        <v>2380</v>
      </c>
      <c r="G1386" t="s">
        <v>2380</v>
      </c>
      <c r="H1386" s="341">
        <v>2</v>
      </c>
      <c r="I1386" t="s">
        <v>2380</v>
      </c>
      <c r="J1386" t="s">
        <v>6087</v>
      </c>
      <c r="K1386" t="s">
        <v>6079</v>
      </c>
      <c r="L1386" s="340" t="s">
        <v>6866</v>
      </c>
      <c r="M1386" s="339">
        <v>42211.14</v>
      </c>
      <c r="N1386" t="s">
        <v>16</v>
      </c>
      <c r="O1386" t="s">
        <v>12</v>
      </c>
      <c r="P1386" t="s">
        <v>13</v>
      </c>
      <c r="Q1386" s="338">
        <v>47</v>
      </c>
    </row>
    <row r="1387" spans="1:17" ht="15.75" x14ac:dyDescent="0.25">
      <c r="A1387" s="342" t="s">
        <v>411</v>
      </c>
      <c r="B1387" t="s">
        <v>6865</v>
      </c>
      <c r="C1387">
        <v>46.96</v>
      </c>
      <c r="D1387">
        <v>4.6399999999999997</v>
      </c>
      <c r="E1387" t="s">
        <v>2380</v>
      </c>
      <c r="F1387" t="s">
        <v>2380</v>
      </c>
      <c r="G1387" t="s">
        <v>2382</v>
      </c>
      <c r="H1387" s="341">
        <v>1</v>
      </c>
      <c r="I1387" t="s">
        <v>2380</v>
      </c>
      <c r="J1387" t="s">
        <v>6087</v>
      </c>
      <c r="K1387" t="s">
        <v>6075</v>
      </c>
      <c r="L1387" s="340" t="s">
        <v>6864</v>
      </c>
      <c r="M1387" s="339">
        <v>15161.25</v>
      </c>
      <c r="N1387" t="s">
        <v>11</v>
      </c>
      <c r="O1387" t="s">
        <v>11</v>
      </c>
      <c r="P1387" t="s">
        <v>23</v>
      </c>
      <c r="Q1387" s="338">
        <v>60</v>
      </c>
    </row>
    <row r="1388" spans="1:17" ht="15.75" x14ac:dyDescent="0.25">
      <c r="A1388" s="342" t="s">
        <v>410</v>
      </c>
      <c r="B1388" t="s">
        <v>6612</v>
      </c>
      <c r="C1388">
        <v>30.495000000000001</v>
      </c>
      <c r="D1388">
        <v>9.5299999999999994</v>
      </c>
      <c r="E1388" t="s">
        <v>2380</v>
      </c>
      <c r="F1388" t="s">
        <v>2380</v>
      </c>
      <c r="G1388" t="s">
        <v>2380</v>
      </c>
      <c r="H1388" s="341">
        <v>0</v>
      </c>
      <c r="I1388" t="s">
        <v>2380</v>
      </c>
      <c r="J1388" t="s">
        <v>6087</v>
      </c>
      <c r="K1388" t="s">
        <v>6079</v>
      </c>
      <c r="L1388" s="340" t="s">
        <v>6863</v>
      </c>
      <c r="M1388" s="339">
        <v>15150.44</v>
      </c>
      <c r="N1388" t="s">
        <v>11</v>
      </c>
      <c r="O1388" t="s">
        <v>16</v>
      </c>
      <c r="P1388" t="s">
        <v>249</v>
      </c>
      <c r="Q1388" s="338">
        <v>51</v>
      </c>
    </row>
    <row r="1389" spans="1:17" ht="15.75" x14ac:dyDescent="0.25">
      <c r="A1389" s="342" t="s">
        <v>409</v>
      </c>
      <c r="B1389" t="s">
        <v>6862</v>
      </c>
      <c r="C1389">
        <v>54.99</v>
      </c>
      <c r="D1389">
        <v>8.68</v>
      </c>
      <c r="E1389" t="s">
        <v>2380</v>
      </c>
      <c r="F1389" t="s">
        <v>2380</v>
      </c>
      <c r="G1389" t="s">
        <v>2380</v>
      </c>
      <c r="H1389" s="341">
        <v>2</v>
      </c>
      <c r="I1389" t="s">
        <v>2381</v>
      </c>
      <c r="J1389" t="s">
        <v>6087</v>
      </c>
      <c r="K1389" t="s">
        <v>6079</v>
      </c>
      <c r="L1389" s="340" t="s">
        <v>6861</v>
      </c>
      <c r="M1389" s="339">
        <v>15123.19</v>
      </c>
      <c r="N1389" t="s">
        <v>11</v>
      </c>
      <c r="O1389" t="s">
        <v>16</v>
      </c>
      <c r="P1389" t="s">
        <v>42</v>
      </c>
      <c r="Q1389" s="338">
        <v>44</v>
      </c>
    </row>
    <row r="1390" spans="1:17" ht="15.75" x14ac:dyDescent="0.25">
      <c r="A1390" s="342" t="s">
        <v>406</v>
      </c>
      <c r="B1390" t="s">
        <v>6857</v>
      </c>
      <c r="C1390">
        <v>34.21</v>
      </c>
      <c r="D1390">
        <v>9.17</v>
      </c>
      <c r="E1390" t="s">
        <v>2380</v>
      </c>
      <c r="F1390" t="s">
        <v>2380</v>
      </c>
      <c r="G1390" t="s">
        <v>2380</v>
      </c>
      <c r="H1390" s="341">
        <v>0</v>
      </c>
      <c r="I1390" t="s">
        <v>2380</v>
      </c>
      <c r="J1390" t="s">
        <v>6087</v>
      </c>
      <c r="K1390" t="s">
        <v>6079</v>
      </c>
      <c r="L1390" s="340" t="s">
        <v>6856</v>
      </c>
      <c r="M1390" s="339">
        <v>15052.68</v>
      </c>
      <c r="N1390" t="s">
        <v>11</v>
      </c>
      <c r="O1390" t="s">
        <v>11</v>
      </c>
      <c r="P1390" t="s">
        <v>632</v>
      </c>
      <c r="Q1390" s="338">
        <v>54</v>
      </c>
    </row>
    <row r="1391" spans="1:17" ht="15.75" x14ac:dyDescent="0.25">
      <c r="A1391" s="342" t="s">
        <v>405</v>
      </c>
      <c r="B1391" t="s">
        <v>6855</v>
      </c>
      <c r="C1391">
        <v>39.74</v>
      </c>
      <c r="D1391">
        <v>7.39</v>
      </c>
      <c r="E1391" t="s">
        <v>2380</v>
      </c>
      <c r="F1391" t="s">
        <v>2380</v>
      </c>
      <c r="G1391" t="s">
        <v>2380</v>
      </c>
      <c r="H1391" s="341">
        <v>0</v>
      </c>
      <c r="I1391" t="s">
        <v>2380</v>
      </c>
      <c r="J1391" t="s">
        <v>6087</v>
      </c>
      <c r="K1391" t="s">
        <v>6079</v>
      </c>
      <c r="L1391" s="340" t="s">
        <v>6854</v>
      </c>
      <c r="M1391" s="339">
        <v>15038.51</v>
      </c>
      <c r="N1391" t="s">
        <v>11</v>
      </c>
      <c r="O1391" t="s">
        <v>12</v>
      </c>
      <c r="P1391" t="s">
        <v>249</v>
      </c>
      <c r="Q1391" s="338">
        <v>51</v>
      </c>
    </row>
    <row r="1392" spans="1:17" ht="15.75" x14ac:dyDescent="0.25">
      <c r="A1392" s="342" t="s">
        <v>404</v>
      </c>
      <c r="B1392" t="s">
        <v>6853</v>
      </c>
      <c r="C1392">
        <v>49.53</v>
      </c>
      <c r="D1392">
        <v>9.1300000000000008</v>
      </c>
      <c r="E1392" t="s">
        <v>2381</v>
      </c>
      <c r="F1392" t="s">
        <v>2380</v>
      </c>
      <c r="G1392" t="s">
        <v>2380</v>
      </c>
      <c r="H1392" s="341">
        <v>0</v>
      </c>
      <c r="I1392" t="s">
        <v>2380</v>
      </c>
      <c r="J1392" t="s">
        <v>6087</v>
      </c>
      <c r="K1392" t="s">
        <v>6079</v>
      </c>
      <c r="L1392" s="340" t="s">
        <v>6852</v>
      </c>
      <c r="M1392" s="339">
        <v>15026.3</v>
      </c>
      <c r="N1392" t="s">
        <v>11</v>
      </c>
      <c r="O1392" t="s">
        <v>12</v>
      </c>
      <c r="P1392" t="s">
        <v>42</v>
      </c>
      <c r="Q1392" s="338">
        <v>52</v>
      </c>
    </row>
    <row r="1393" spans="1:17" ht="15.75" x14ac:dyDescent="0.25">
      <c r="A1393" s="342" t="s">
        <v>403</v>
      </c>
      <c r="B1393" t="s">
        <v>6851</v>
      </c>
      <c r="C1393">
        <v>39.33</v>
      </c>
      <c r="D1393">
        <v>10.4</v>
      </c>
      <c r="E1393" t="s">
        <v>2380</v>
      </c>
      <c r="F1393" t="s">
        <v>2380</v>
      </c>
      <c r="G1393" t="s">
        <v>2380</v>
      </c>
      <c r="H1393" s="341">
        <v>3</v>
      </c>
      <c r="I1393" t="s">
        <v>2380</v>
      </c>
      <c r="J1393" t="s">
        <v>6087</v>
      </c>
      <c r="K1393" t="s">
        <v>6079</v>
      </c>
      <c r="L1393" s="340" t="s">
        <v>6850</v>
      </c>
      <c r="M1393" s="339">
        <v>15025.76</v>
      </c>
      <c r="N1393" t="s">
        <v>11</v>
      </c>
      <c r="O1393" t="s">
        <v>16</v>
      </c>
      <c r="P1393" t="s">
        <v>42</v>
      </c>
      <c r="Q1393" s="338">
        <v>43</v>
      </c>
    </row>
    <row r="1394" spans="1:17" ht="15.75" x14ac:dyDescent="0.25">
      <c r="A1394" s="342" t="s">
        <v>402</v>
      </c>
      <c r="B1394" t="s">
        <v>6849</v>
      </c>
      <c r="C1394">
        <v>39.979999999999997</v>
      </c>
      <c r="D1394">
        <v>9.4600000000000009</v>
      </c>
      <c r="E1394" t="s">
        <v>2381</v>
      </c>
      <c r="F1394" t="s">
        <v>2380</v>
      </c>
      <c r="G1394" t="s">
        <v>2380</v>
      </c>
      <c r="H1394" s="341">
        <v>2</v>
      </c>
      <c r="I1394" t="s">
        <v>2380</v>
      </c>
      <c r="J1394" t="s">
        <v>6087</v>
      </c>
      <c r="K1394" t="s">
        <v>6079</v>
      </c>
      <c r="L1394" s="340" t="s">
        <v>6848</v>
      </c>
      <c r="M1394" s="339">
        <v>15019.76</v>
      </c>
      <c r="N1394" t="s">
        <v>11</v>
      </c>
      <c r="O1394" t="s">
        <v>11</v>
      </c>
      <c r="P1394" t="s">
        <v>23</v>
      </c>
      <c r="Q1394" s="338">
        <v>62</v>
      </c>
    </row>
    <row r="1395" spans="1:17" ht="15.75" x14ac:dyDescent="0.25">
      <c r="A1395" s="342" t="s">
        <v>401</v>
      </c>
      <c r="B1395" t="s">
        <v>6847</v>
      </c>
      <c r="C1395">
        <v>46.51</v>
      </c>
      <c r="D1395">
        <v>8.69</v>
      </c>
      <c r="E1395" t="s">
        <v>2381</v>
      </c>
      <c r="F1395" t="s">
        <v>2380</v>
      </c>
      <c r="G1395" t="s">
        <v>2380</v>
      </c>
      <c r="H1395" s="341">
        <v>0</v>
      </c>
      <c r="I1395" t="s">
        <v>2380</v>
      </c>
      <c r="J1395" t="s">
        <v>6087</v>
      </c>
      <c r="K1395" t="s">
        <v>6079</v>
      </c>
      <c r="L1395" s="340" t="s">
        <v>6846</v>
      </c>
      <c r="M1395" s="339">
        <v>42188.15</v>
      </c>
      <c r="N1395" t="s">
        <v>16</v>
      </c>
      <c r="O1395" t="s">
        <v>16</v>
      </c>
      <c r="P1395" t="s">
        <v>42</v>
      </c>
      <c r="Q1395" s="338">
        <v>49</v>
      </c>
    </row>
    <row r="1396" spans="1:17" ht="15.75" x14ac:dyDescent="0.25">
      <c r="A1396" s="342" t="s">
        <v>400</v>
      </c>
      <c r="B1396" t="s">
        <v>6845</v>
      </c>
      <c r="C1396">
        <v>43.58</v>
      </c>
      <c r="D1396">
        <v>4.2300000000000004</v>
      </c>
      <c r="E1396" t="s">
        <v>2380</v>
      </c>
      <c r="F1396" t="s">
        <v>2380</v>
      </c>
      <c r="G1396" t="s">
        <v>2382</v>
      </c>
      <c r="H1396" s="341">
        <v>1</v>
      </c>
      <c r="I1396" t="s">
        <v>2380</v>
      </c>
      <c r="J1396" t="s">
        <v>6087</v>
      </c>
      <c r="K1396" t="s">
        <v>6075</v>
      </c>
      <c r="L1396" s="340" t="s">
        <v>6844</v>
      </c>
      <c r="M1396" s="339">
        <v>15006.58</v>
      </c>
      <c r="N1396" t="s">
        <v>11</v>
      </c>
      <c r="O1396" t="s">
        <v>11</v>
      </c>
      <c r="P1396" t="s">
        <v>247</v>
      </c>
      <c r="Q1396" s="338">
        <v>27</v>
      </c>
    </row>
    <row r="1397" spans="1:17" ht="15.75" x14ac:dyDescent="0.25">
      <c r="A1397" s="342" t="s">
        <v>399</v>
      </c>
      <c r="B1397" t="s">
        <v>6843</v>
      </c>
      <c r="C1397">
        <v>42.28</v>
      </c>
      <c r="D1397">
        <v>9.16</v>
      </c>
      <c r="E1397" t="s">
        <v>2381</v>
      </c>
      <c r="F1397" t="s">
        <v>2380</v>
      </c>
      <c r="G1397" t="s">
        <v>2380</v>
      </c>
      <c r="H1397" s="341">
        <v>1</v>
      </c>
      <c r="I1397" t="s">
        <v>2380</v>
      </c>
      <c r="J1397" t="s">
        <v>6087</v>
      </c>
      <c r="K1397" t="s">
        <v>6079</v>
      </c>
      <c r="L1397" s="340" t="s">
        <v>6775</v>
      </c>
      <c r="M1397" s="339">
        <v>14988.43</v>
      </c>
      <c r="N1397" t="s">
        <v>11</v>
      </c>
      <c r="O1397" t="s">
        <v>12</v>
      </c>
      <c r="P1397" t="s">
        <v>42</v>
      </c>
      <c r="Q1397" s="338">
        <v>64</v>
      </c>
    </row>
    <row r="1398" spans="1:17" ht="15.75" x14ac:dyDescent="0.25">
      <c r="A1398" s="342" t="s">
        <v>398</v>
      </c>
      <c r="B1398" t="s">
        <v>6842</v>
      </c>
      <c r="C1398">
        <v>35.97</v>
      </c>
      <c r="D1398">
        <v>6.12</v>
      </c>
      <c r="E1398" t="s">
        <v>2380</v>
      </c>
      <c r="F1398" t="s">
        <v>2380</v>
      </c>
      <c r="G1398" t="s">
        <v>2382</v>
      </c>
      <c r="H1398" s="341">
        <v>1</v>
      </c>
      <c r="I1398" t="s">
        <v>2381</v>
      </c>
      <c r="J1398" t="s">
        <v>6087</v>
      </c>
      <c r="K1398" t="s">
        <v>6077</v>
      </c>
      <c r="L1398" s="340" t="s">
        <v>6841</v>
      </c>
      <c r="M1398" s="339">
        <v>14945.34</v>
      </c>
      <c r="N1398" t="s">
        <v>11</v>
      </c>
      <c r="O1398" t="s">
        <v>16</v>
      </c>
      <c r="P1398" t="s">
        <v>300</v>
      </c>
      <c r="Q1398" s="338">
        <v>60</v>
      </c>
    </row>
    <row r="1399" spans="1:17" ht="15.75" x14ac:dyDescent="0.25">
      <c r="A1399" s="342" t="s">
        <v>397</v>
      </c>
      <c r="B1399" t="s">
        <v>6840</v>
      </c>
      <c r="C1399">
        <v>35.520000000000003</v>
      </c>
      <c r="D1399">
        <v>8.26</v>
      </c>
      <c r="E1399" t="s">
        <v>2380</v>
      </c>
      <c r="F1399" t="s">
        <v>2380</v>
      </c>
      <c r="G1399" t="s">
        <v>2380</v>
      </c>
      <c r="H1399" s="341">
        <v>0</v>
      </c>
      <c r="I1399" t="s">
        <v>2380</v>
      </c>
      <c r="J1399" t="s">
        <v>6087</v>
      </c>
      <c r="K1399" t="s">
        <v>6079</v>
      </c>
      <c r="L1399" s="340" t="s">
        <v>6839</v>
      </c>
      <c r="M1399" s="339">
        <v>14926.97</v>
      </c>
      <c r="N1399" t="s">
        <v>11</v>
      </c>
      <c r="O1399" t="s">
        <v>11</v>
      </c>
      <c r="P1399" t="s">
        <v>23</v>
      </c>
      <c r="Q1399" s="338">
        <v>54</v>
      </c>
    </row>
    <row r="1400" spans="1:17" ht="15.75" x14ac:dyDescent="0.25">
      <c r="A1400" s="342" t="s">
        <v>396</v>
      </c>
      <c r="B1400" t="s">
        <v>6262</v>
      </c>
      <c r="C1400">
        <v>33.6</v>
      </c>
      <c r="D1400">
        <v>11.25</v>
      </c>
      <c r="E1400" t="s">
        <v>2380</v>
      </c>
      <c r="F1400" t="s">
        <v>2380</v>
      </c>
      <c r="G1400" t="s">
        <v>2380</v>
      </c>
      <c r="H1400" s="341">
        <v>0</v>
      </c>
      <c r="I1400" t="s">
        <v>2380</v>
      </c>
      <c r="J1400" t="s">
        <v>6087</v>
      </c>
      <c r="K1400" t="s">
        <v>6079</v>
      </c>
      <c r="L1400" s="340" t="s">
        <v>6838</v>
      </c>
      <c r="M1400" s="339">
        <v>14908.27</v>
      </c>
      <c r="N1400" t="s">
        <v>11</v>
      </c>
      <c r="O1400" t="s">
        <v>16</v>
      </c>
      <c r="P1400" t="s">
        <v>42</v>
      </c>
      <c r="Q1400" s="338">
        <v>41</v>
      </c>
    </row>
    <row r="1401" spans="1:17" ht="15.75" x14ac:dyDescent="0.25">
      <c r="A1401" s="342" t="s">
        <v>394</v>
      </c>
      <c r="B1401" t="s">
        <v>6835</v>
      </c>
      <c r="C1401">
        <v>46.86</v>
      </c>
      <c r="D1401">
        <v>4.87</v>
      </c>
      <c r="E1401" t="s">
        <v>2380</v>
      </c>
      <c r="F1401" t="s">
        <v>2380</v>
      </c>
      <c r="G1401" t="s">
        <v>2380</v>
      </c>
      <c r="H1401" s="341">
        <v>0</v>
      </c>
      <c r="I1401" t="s">
        <v>2380</v>
      </c>
      <c r="J1401" t="s">
        <v>6087</v>
      </c>
      <c r="K1401" t="s">
        <v>6075</v>
      </c>
      <c r="L1401" s="340" t="s">
        <v>6834</v>
      </c>
      <c r="M1401" s="339">
        <v>14847.63</v>
      </c>
      <c r="N1401" t="s">
        <v>11</v>
      </c>
      <c r="O1401" t="s">
        <v>11</v>
      </c>
      <c r="P1401" t="s">
        <v>249</v>
      </c>
      <c r="Q1401" s="338">
        <v>52</v>
      </c>
    </row>
    <row r="1402" spans="1:17" ht="15.75" x14ac:dyDescent="0.25">
      <c r="A1402" s="342" t="s">
        <v>393</v>
      </c>
      <c r="B1402" t="s">
        <v>6833</v>
      </c>
      <c r="C1402">
        <v>32.965000000000003</v>
      </c>
      <c r="D1402">
        <v>6.68</v>
      </c>
      <c r="E1402" t="s">
        <v>2380</v>
      </c>
      <c r="F1402" t="s">
        <v>2380</v>
      </c>
      <c r="G1402" t="s">
        <v>2380</v>
      </c>
      <c r="H1402" s="341">
        <v>3</v>
      </c>
      <c r="I1402" t="s">
        <v>2380</v>
      </c>
      <c r="J1402" t="s">
        <v>6087</v>
      </c>
      <c r="K1402" t="s">
        <v>6079</v>
      </c>
      <c r="L1402" s="340" t="s">
        <v>6832</v>
      </c>
      <c r="M1402" s="339">
        <v>14843.96</v>
      </c>
      <c r="N1402" t="s">
        <v>11</v>
      </c>
      <c r="O1402" t="s">
        <v>12</v>
      </c>
      <c r="P1402" t="s">
        <v>535</v>
      </c>
      <c r="Q1402" s="338">
        <v>42</v>
      </c>
    </row>
    <row r="1403" spans="1:17" ht="15.75" x14ac:dyDescent="0.25">
      <c r="A1403" s="342" t="s">
        <v>392</v>
      </c>
      <c r="B1403" t="s">
        <v>6831</v>
      </c>
      <c r="C1403">
        <v>39.340000000000003</v>
      </c>
      <c r="D1403">
        <v>5.0199999999999996</v>
      </c>
      <c r="E1403" t="s">
        <v>2381</v>
      </c>
      <c r="F1403" t="s">
        <v>2380</v>
      </c>
      <c r="G1403" t="s">
        <v>2382</v>
      </c>
      <c r="H1403" s="341">
        <v>1</v>
      </c>
      <c r="I1403" t="s">
        <v>2380</v>
      </c>
      <c r="J1403" t="s">
        <v>6087</v>
      </c>
      <c r="K1403" t="s">
        <v>6075</v>
      </c>
      <c r="L1403" s="340" t="s">
        <v>6830</v>
      </c>
      <c r="M1403" s="339">
        <v>14839.34</v>
      </c>
      <c r="N1403" t="s">
        <v>11</v>
      </c>
      <c r="O1403" t="s">
        <v>12</v>
      </c>
      <c r="P1403" t="s">
        <v>535</v>
      </c>
      <c r="Q1403" s="338">
        <v>43</v>
      </c>
    </row>
    <row r="1404" spans="1:17" ht="15.75" x14ac:dyDescent="0.25">
      <c r="A1404" s="342" t="s">
        <v>391</v>
      </c>
      <c r="B1404" t="s">
        <v>6201</v>
      </c>
      <c r="C1404">
        <v>47</v>
      </c>
      <c r="D1404">
        <v>10.64</v>
      </c>
      <c r="E1404" t="s">
        <v>2381</v>
      </c>
      <c r="F1404" t="s">
        <v>2380</v>
      </c>
      <c r="G1404" t="s">
        <v>2380</v>
      </c>
      <c r="H1404" s="341">
        <v>0</v>
      </c>
      <c r="I1404" t="s">
        <v>2380</v>
      </c>
      <c r="J1404" t="s">
        <v>6087</v>
      </c>
      <c r="K1404" t="s">
        <v>6079</v>
      </c>
      <c r="L1404" s="340" t="s">
        <v>6829</v>
      </c>
      <c r="M1404" s="339">
        <v>14819</v>
      </c>
      <c r="N1404" t="s">
        <v>11</v>
      </c>
      <c r="O1404" t="s">
        <v>12</v>
      </c>
      <c r="P1404" t="s">
        <v>249</v>
      </c>
      <c r="Q1404" s="338">
        <v>47</v>
      </c>
    </row>
    <row r="1405" spans="1:17" ht="15.75" x14ac:dyDescent="0.25">
      <c r="A1405" s="342" t="s">
        <v>390</v>
      </c>
      <c r="B1405" t="s">
        <v>6828</v>
      </c>
      <c r="C1405">
        <v>36.71</v>
      </c>
      <c r="D1405">
        <v>8.74</v>
      </c>
      <c r="E1405" t="s">
        <v>2381</v>
      </c>
      <c r="F1405" t="s">
        <v>2380</v>
      </c>
      <c r="G1405" t="s">
        <v>2380</v>
      </c>
      <c r="H1405" s="341">
        <v>0</v>
      </c>
      <c r="I1405" t="s">
        <v>2380</v>
      </c>
      <c r="J1405" t="s">
        <v>6087</v>
      </c>
      <c r="K1405" t="s">
        <v>6079</v>
      </c>
      <c r="L1405" s="340" t="s">
        <v>6827</v>
      </c>
      <c r="M1405" s="339">
        <v>42124.52</v>
      </c>
      <c r="N1405" t="s">
        <v>16</v>
      </c>
      <c r="O1405" t="s">
        <v>16</v>
      </c>
      <c r="P1405" t="s">
        <v>13</v>
      </c>
      <c r="Q1405" s="338">
        <v>43</v>
      </c>
    </row>
    <row r="1406" spans="1:17" ht="15.75" x14ac:dyDescent="0.25">
      <c r="A1406" s="342" t="s">
        <v>389</v>
      </c>
      <c r="B1406" t="s">
        <v>6826</v>
      </c>
      <c r="C1406">
        <v>53.48</v>
      </c>
      <c r="D1406">
        <v>5.64</v>
      </c>
      <c r="E1406" t="s">
        <v>2380</v>
      </c>
      <c r="F1406" t="s">
        <v>2380</v>
      </c>
      <c r="G1406" t="s">
        <v>2380</v>
      </c>
      <c r="H1406" s="341">
        <v>0</v>
      </c>
      <c r="I1406" t="s">
        <v>2380</v>
      </c>
      <c r="J1406" t="s">
        <v>6087</v>
      </c>
      <c r="K1406" t="s">
        <v>6075</v>
      </c>
      <c r="L1406" s="340" t="s">
        <v>6825</v>
      </c>
      <c r="M1406" s="339">
        <v>14750.42</v>
      </c>
      <c r="N1406" t="s">
        <v>11</v>
      </c>
      <c r="O1406" t="s">
        <v>11</v>
      </c>
      <c r="P1406" t="s">
        <v>535</v>
      </c>
      <c r="Q1406" s="338">
        <v>57</v>
      </c>
    </row>
    <row r="1407" spans="1:17" ht="15.75" x14ac:dyDescent="0.25">
      <c r="A1407" s="342" t="s">
        <v>388</v>
      </c>
      <c r="B1407" t="s">
        <v>6824</v>
      </c>
      <c r="C1407">
        <v>35.5</v>
      </c>
      <c r="D1407">
        <v>10.37</v>
      </c>
      <c r="E1407" t="s">
        <v>2380</v>
      </c>
      <c r="F1407" t="s">
        <v>2380</v>
      </c>
      <c r="G1407" t="s">
        <v>2380</v>
      </c>
      <c r="H1407" s="341">
        <v>0</v>
      </c>
      <c r="I1407" t="s">
        <v>2380</v>
      </c>
      <c r="J1407" t="s">
        <v>6087</v>
      </c>
      <c r="K1407" t="s">
        <v>6079</v>
      </c>
      <c r="L1407" s="340" t="s">
        <v>6823</v>
      </c>
      <c r="M1407" s="339">
        <v>14738.43</v>
      </c>
      <c r="N1407" t="s">
        <v>11</v>
      </c>
      <c r="O1407" t="s">
        <v>12</v>
      </c>
      <c r="P1407" t="s">
        <v>300</v>
      </c>
      <c r="Q1407" s="338">
        <v>60</v>
      </c>
    </row>
    <row r="1408" spans="1:17" ht="15.75" x14ac:dyDescent="0.25">
      <c r="A1408" s="342" t="s">
        <v>387</v>
      </c>
      <c r="B1408" t="s">
        <v>6822</v>
      </c>
      <c r="C1408">
        <v>45.54</v>
      </c>
      <c r="D1408">
        <v>5.4</v>
      </c>
      <c r="E1408" t="s">
        <v>2381</v>
      </c>
      <c r="F1408" t="s">
        <v>2380</v>
      </c>
      <c r="G1408" t="s">
        <v>2382</v>
      </c>
      <c r="H1408" s="341">
        <v>1</v>
      </c>
      <c r="I1408" t="s">
        <v>2381</v>
      </c>
      <c r="J1408" t="s">
        <v>6087</v>
      </c>
      <c r="K1408" t="s">
        <v>6075</v>
      </c>
      <c r="L1408" s="340" t="s">
        <v>6821</v>
      </c>
      <c r="M1408" s="339">
        <v>14711.74</v>
      </c>
      <c r="N1408" t="s">
        <v>11</v>
      </c>
      <c r="O1408" t="s">
        <v>11</v>
      </c>
      <c r="P1408" t="s">
        <v>23</v>
      </c>
      <c r="Q1408" s="338">
        <v>20</v>
      </c>
    </row>
    <row r="1409" spans="1:17" ht="15.75" x14ac:dyDescent="0.25">
      <c r="A1409" s="342" t="s">
        <v>386</v>
      </c>
      <c r="B1409" t="s">
        <v>6820</v>
      </c>
      <c r="C1409">
        <v>36.979999999999997</v>
      </c>
      <c r="D1409">
        <v>9.56</v>
      </c>
      <c r="E1409" t="s">
        <v>2381</v>
      </c>
      <c r="F1409" t="s">
        <v>2380</v>
      </c>
      <c r="G1409" t="s">
        <v>2380</v>
      </c>
      <c r="H1409" s="341">
        <v>0</v>
      </c>
      <c r="I1409" t="s">
        <v>2380</v>
      </c>
      <c r="J1409" t="s">
        <v>6087</v>
      </c>
      <c r="K1409" t="s">
        <v>6079</v>
      </c>
      <c r="L1409" s="340" t="s">
        <v>6819</v>
      </c>
      <c r="M1409" s="339">
        <v>14696.77</v>
      </c>
      <c r="N1409" t="s">
        <v>11</v>
      </c>
      <c r="O1409" t="s">
        <v>11</v>
      </c>
      <c r="P1409" t="s">
        <v>42</v>
      </c>
      <c r="Q1409" s="338">
        <v>40</v>
      </c>
    </row>
    <row r="1410" spans="1:17" ht="15.75" x14ac:dyDescent="0.25">
      <c r="A1410" s="342" t="s">
        <v>385</v>
      </c>
      <c r="B1410" t="s">
        <v>6818</v>
      </c>
      <c r="C1410">
        <v>32.395000000000003</v>
      </c>
      <c r="D1410">
        <v>8.23</v>
      </c>
      <c r="E1410" t="s">
        <v>2381</v>
      </c>
      <c r="F1410" t="s">
        <v>2380</v>
      </c>
      <c r="G1410" t="s">
        <v>2382</v>
      </c>
      <c r="H1410" s="341">
        <v>1</v>
      </c>
      <c r="I1410" t="s">
        <v>2380</v>
      </c>
      <c r="J1410" t="s">
        <v>6087</v>
      </c>
      <c r="K1410" t="s">
        <v>6079</v>
      </c>
      <c r="L1410" s="340" t="s">
        <v>6817</v>
      </c>
      <c r="M1410" s="339">
        <v>14692.67</v>
      </c>
      <c r="N1410" t="s">
        <v>11</v>
      </c>
      <c r="O1410" t="s">
        <v>16</v>
      </c>
      <c r="P1410" t="s">
        <v>23</v>
      </c>
      <c r="Q1410" s="338">
        <v>64</v>
      </c>
    </row>
    <row r="1411" spans="1:17" ht="15.75" x14ac:dyDescent="0.25">
      <c r="A1411" s="342" t="s">
        <v>384</v>
      </c>
      <c r="B1411" t="s">
        <v>6816</v>
      </c>
      <c r="C1411">
        <v>32.729999999999997</v>
      </c>
      <c r="D1411">
        <v>7.03</v>
      </c>
      <c r="E1411" t="s">
        <v>2380</v>
      </c>
      <c r="F1411" t="s">
        <v>2380</v>
      </c>
      <c r="G1411" t="s">
        <v>2380</v>
      </c>
      <c r="H1411" s="341">
        <v>0</v>
      </c>
      <c r="I1411" t="s">
        <v>2380</v>
      </c>
      <c r="J1411" t="s">
        <v>6087</v>
      </c>
      <c r="K1411" t="s">
        <v>6079</v>
      </c>
      <c r="L1411" s="340" t="s">
        <v>6815</v>
      </c>
      <c r="M1411" s="339">
        <v>14665.75</v>
      </c>
      <c r="N1411" t="s">
        <v>11</v>
      </c>
      <c r="O1411" t="s">
        <v>16</v>
      </c>
      <c r="P1411" t="s">
        <v>23</v>
      </c>
      <c r="Q1411" s="338">
        <v>53</v>
      </c>
    </row>
    <row r="1412" spans="1:17" ht="15.75" x14ac:dyDescent="0.25">
      <c r="A1412" s="342" t="s">
        <v>382</v>
      </c>
      <c r="B1412" t="s">
        <v>6345</v>
      </c>
      <c r="C1412">
        <v>51.72</v>
      </c>
      <c r="D1412">
        <v>5.76</v>
      </c>
      <c r="E1412" t="s">
        <v>2380</v>
      </c>
      <c r="F1412" t="s">
        <v>2380</v>
      </c>
      <c r="G1412" t="s">
        <v>2380</v>
      </c>
      <c r="H1412" s="341">
        <v>0</v>
      </c>
      <c r="I1412" t="s">
        <v>2380</v>
      </c>
      <c r="J1412" t="s">
        <v>6087</v>
      </c>
      <c r="K1412" t="s">
        <v>6077</v>
      </c>
      <c r="L1412" s="340" t="s">
        <v>6436</v>
      </c>
      <c r="M1412" s="339">
        <v>14640.35</v>
      </c>
      <c r="N1412" t="s">
        <v>11</v>
      </c>
      <c r="O1412" t="s">
        <v>12</v>
      </c>
      <c r="P1412" t="s">
        <v>535</v>
      </c>
      <c r="Q1412" s="338">
        <v>55</v>
      </c>
    </row>
    <row r="1413" spans="1:17" ht="15.75" x14ac:dyDescent="0.25">
      <c r="A1413" s="342" t="s">
        <v>381</v>
      </c>
      <c r="B1413" t="s">
        <v>6813</v>
      </c>
      <c r="C1413">
        <v>50.2</v>
      </c>
      <c r="D1413">
        <v>5.4</v>
      </c>
      <c r="E1413" t="s">
        <v>2380</v>
      </c>
      <c r="F1413" t="s">
        <v>2380</v>
      </c>
      <c r="G1413" t="s">
        <v>2380</v>
      </c>
      <c r="H1413" s="341">
        <v>0</v>
      </c>
      <c r="I1413" t="s">
        <v>2380</v>
      </c>
      <c r="J1413" t="s">
        <v>6087</v>
      </c>
      <c r="K1413" t="s">
        <v>6075</v>
      </c>
      <c r="L1413" s="340" t="s">
        <v>6812</v>
      </c>
      <c r="M1413" s="339">
        <v>14630.52</v>
      </c>
      <c r="N1413" t="s">
        <v>11</v>
      </c>
      <c r="O1413" t="s">
        <v>12</v>
      </c>
      <c r="P1413" t="s">
        <v>42</v>
      </c>
      <c r="Q1413" s="338">
        <v>31</v>
      </c>
    </row>
    <row r="1414" spans="1:17" ht="15.75" x14ac:dyDescent="0.25">
      <c r="A1414" s="342" t="s">
        <v>379</v>
      </c>
      <c r="B1414" t="s">
        <v>6258</v>
      </c>
      <c r="C1414">
        <v>35.200000000000003</v>
      </c>
      <c r="D1414">
        <v>6.26</v>
      </c>
      <c r="E1414" t="s">
        <v>2381</v>
      </c>
      <c r="F1414" t="s">
        <v>2380</v>
      </c>
      <c r="G1414" t="s">
        <v>2380</v>
      </c>
      <c r="H1414" s="341">
        <v>2</v>
      </c>
      <c r="I1414" t="s">
        <v>2380</v>
      </c>
      <c r="J1414" t="s">
        <v>6087</v>
      </c>
      <c r="K1414" t="s">
        <v>6077</v>
      </c>
      <c r="L1414" s="340" t="s">
        <v>6809</v>
      </c>
      <c r="M1414" s="339">
        <v>42112.24</v>
      </c>
      <c r="N1414" t="s">
        <v>16</v>
      </c>
      <c r="O1414" t="s">
        <v>12</v>
      </c>
      <c r="P1414" t="s">
        <v>13</v>
      </c>
      <c r="Q1414" s="338">
        <v>25</v>
      </c>
    </row>
    <row r="1415" spans="1:17" ht="15.75" x14ac:dyDescent="0.25">
      <c r="A1415" s="342" t="s">
        <v>378</v>
      </c>
      <c r="B1415" t="s">
        <v>6808</v>
      </c>
      <c r="C1415">
        <v>41.26</v>
      </c>
      <c r="D1415">
        <v>5.97</v>
      </c>
      <c r="E1415" t="s">
        <v>2381</v>
      </c>
      <c r="F1415" t="s">
        <v>2380</v>
      </c>
      <c r="G1415" t="s">
        <v>2380</v>
      </c>
      <c r="H1415" s="341">
        <v>0</v>
      </c>
      <c r="I1415" t="s">
        <v>2380</v>
      </c>
      <c r="J1415" t="s">
        <v>6087</v>
      </c>
      <c r="K1415" t="s">
        <v>6077</v>
      </c>
      <c r="L1415" s="340" t="s">
        <v>6807</v>
      </c>
      <c r="M1415" s="339">
        <v>14600.62</v>
      </c>
      <c r="N1415" t="s">
        <v>11</v>
      </c>
      <c r="O1415" t="s">
        <v>12</v>
      </c>
      <c r="P1415" t="s">
        <v>632</v>
      </c>
      <c r="Q1415" s="338">
        <v>55</v>
      </c>
    </row>
    <row r="1416" spans="1:17" ht="15.75" x14ac:dyDescent="0.25">
      <c r="A1416" s="342" t="s">
        <v>376</v>
      </c>
      <c r="B1416" t="s">
        <v>6805</v>
      </c>
      <c r="C1416">
        <v>35.53</v>
      </c>
      <c r="D1416">
        <v>4.3600000000000003</v>
      </c>
      <c r="E1416" t="s">
        <v>2381</v>
      </c>
      <c r="F1416" t="s">
        <v>2380</v>
      </c>
      <c r="G1416" t="s">
        <v>2380</v>
      </c>
      <c r="H1416" s="341">
        <v>0</v>
      </c>
      <c r="I1416" t="s">
        <v>2381</v>
      </c>
      <c r="J1416" t="s">
        <v>6087</v>
      </c>
      <c r="K1416" t="s">
        <v>6075</v>
      </c>
      <c r="L1416" s="340" t="s">
        <v>6804</v>
      </c>
      <c r="M1416" s="339">
        <v>14574.64</v>
      </c>
      <c r="N1416" t="s">
        <v>11</v>
      </c>
      <c r="O1416" t="s">
        <v>16</v>
      </c>
      <c r="P1416" t="s">
        <v>200</v>
      </c>
      <c r="Q1416" s="338">
        <v>60</v>
      </c>
    </row>
    <row r="1417" spans="1:17" ht="15.75" x14ac:dyDescent="0.25">
      <c r="A1417" s="342" t="s">
        <v>373</v>
      </c>
      <c r="B1417" t="s">
        <v>6799</v>
      </c>
      <c r="C1417">
        <v>36.47</v>
      </c>
      <c r="D1417">
        <v>8.23</v>
      </c>
      <c r="E1417" t="s">
        <v>2381</v>
      </c>
      <c r="F1417" t="s">
        <v>2380</v>
      </c>
      <c r="G1417" t="s">
        <v>2380</v>
      </c>
      <c r="H1417" s="341">
        <v>0</v>
      </c>
      <c r="I1417" t="s">
        <v>2380</v>
      </c>
      <c r="J1417" t="s">
        <v>6087</v>
      </c>
      <c r="K1417" t="s">
        <v>6079</v>
      </c>
      <c r="L1417" s="340" t="s">
        <v>6798</v>
      </c>
      <c r="M1417" s="339">
        <v>14507.46</v>
      </c>
      <c r="N1417" t="s">
        <v>11</v>
      </c>
      <c r="O1417" t="s">
        <v>12</v>
      </c>
      <c r="P1417" t="s">
        <v>23</v>
      </c>
      <c r="Q1417" s="338">
        <v>33</v>
      </c>
    </row>
    <row r="1418" spans="1:17" ht="15.75" x14ac:dyDescent="0.25">
      <c r="A1418" s="342" t="s">
        <v>372</v>
      </c>
      <c r="B1418" t="s">
        <v>6797</v>
      </c>
      <c r="C1418">
        <v>36.08</v>
      </c>
      <c r="D1418">
        <v>10.33</v>
      </c>
      <c r="E1418" t="s">
        <v>2381</v>
      </c>
      <c r="F1418" t="s">
        <v>2380</v>
      </c>
      <c r="G1418" t="s">
        <v>2380</v>
      </c>
      <c r="H1418" s="341">
        <v>0</v>
      </c>
      <c r="I1418" t="s">
        <v>2380</v>
      </c>
      <c r="J1418" t="s">
        <v>6087</v>
      </c>
      <c r="K1418" t="s">
        <v>6079</v>
      </c>
      <c r="L1418" s="340" t="s">
        <v>6796</v>
      </c>
      <c r="M1418" s="339">
        <v>14478.33</v>
      </c>
      <c r="N1418" t="s">
        <v>11</v>
      </c>
      <c r="O1418" t="s">
        <v>11</v>
      </c>
      <c r="P1418" t="s">
        <v>13</v>
      </c>
      <c r="Q1418" s="338">
        <v>43</v>
      </c>
    </row>
    <row r="1419" spans="1:17" ht="15.75" x14ac:dyDescent="0.25">
      <c r="A1419" s="342" t="s">
        <v>370</v>
      </c>
      <c r="B1419" t="s">
        <v>6793</v>
      </c>
      <c r="C1419">
        <v>39.159999999999997</v>
      </c>
      <c r="D1419">
        <v>8.08</v>
      </c>
      <c r="E1419" t="s">
        <v>2380</v>
      </c>
      <c r="F1419" t="s">
        <v>2380</v>
      </c>
      <c r="G1419" t="s">
        <v>2380</v>
      </c>
      <c r="H1419" s="341">
        <v>3</v>
      </c>
      <c r="I1419" t="s">
        <v>2380</v>
      </c>
      <c r="J1419" t="s">
        <v>6087</v>
      </c>
      <c r="K1419" t="s">
        <v>6079</v>
      </c>
      <c r="L1419" s="340" t="s">
        <v>6792</v>
      </c>
      <c r="M1419" s="339">
        <v>14470.01</v>
      </c>
      <c r="N1419" t="s">
        <v>11</v>
      </c>
      <c r="O1419" t="s">
        <v>12</v>
      </c>
      <c r="P1419" t="s">
        <v>23</v>
      </c>
      <c r="Q1419" s="338">
        <v>46</v>
      </c>
    </row>
    <row r="1420" spans="1:17" ht="15.75" x14ac:dyDescent="0.25">
      <c r="A1420" s="342" t="s">
        <v>369</v>
      </c>
      <c r="B1420" t="s">
        <v>6791</v>
      </c>
      <c r="C1420">
        <v>38.19</v>
      </c>
      <c r="D1420">
        <v>10.49</v>
      </c>
      <c r="E1420" t="s">
        <v>2380</v>
      </c>
      <c r="F1420" t="s">
        <v>2380</v>
      </c>
      <c r="G1420" t="s">
        <v>2380</v>
      </c>
      <c r="H1420" s="341">
        <v>3</v>
      </c>
      <c r="I1420" t="s">
        <v>2380</v>
      </c>
      <c r="J1420" t="s">
        <v>6087</v>
      </c>
      <c r="K1420" t="s">
        <v>6079</v>
      </c>
      <c r="L1420" s="340" t="s">
        <v>6790</v>
      </c>
      <c r="M1420" s="339">
        <v>14455.64</v>
      </c>
      <c r="N1420" t="s">
        <v>11</v>
      </c>
      <c r="O1420" t="s">
        <v>12</v>
      </c>
      <c r="P1420" t="s">
        <v>247</v>
      </c>
      <c r="Q1420" s="338">
        <v>26</v>
      </c>
    </row>
    <row r="1421" spans="1:17" ht="15.75" x14ac:dyDescent="0.25">
      <c r="A1421" s="342" t="s">
        <v>365</v>
      </c>
      <c r="B1421" t="s">
        <v>6783</v>
      </c>
      <c r="C1421">
        <v>36.4</v>
      </c>
      <c r="D1421">
        <v>6.07</v>
      </c>
      <c r="E1421" t="s">
        <v>2380</v>
      </c>
      <c r="F1421" t="s">
        <v>2380</v>
      </c>
      <c r="G1421" t="s">
        <v>2380</v>
      </c>
      <c r="H1421" s="341">
        <v>0</v>
      </c>
      <c r="I1421" t="s">
        <v>2381</v>
      </c>
      <c r="J1421" t="s">
        <v>6087</v>
      </c>
      <c r="K1421" t="s">
        <v>6077</v>
      </c>
      <c r="L1421" s="340" t="s">
        <v>6782</v>
      </c>
      <c r="M1421" s="339">
        <v>14427.63</v>
      </c>
      <c r="N1421" t="s">
        <v>11</v>
      </c>
      <c r="O1421" t="s">
        <v>11</v>
      </c>
      <c r="P1421" t="s">
        <v>300</v>
      </c>
      <c r="Q1421" s="338">
        <v>55</v>
      </c>
    </row>
    <row r="1422" spans="1:17" ht="15.75" x14ac:dyDescent="0.25">
      <c r="A1422" s="342" t="s">
        <v>364</v>
      </c>
      <c r="B1422" t="s">
        <v>6781</v>
      </c>
      <c r="C1422">
        <v>30.8</v>
      </c>
      <c r="D1422">
        <v>9.77</v>
      </c>
      <c r="E1422" t="s">
        <v>2380</v>
      </c>
      <c r="F1422" t="s">
        <v>2380</v>
      </c>
      <c r="G1422" t="s">
        <v>2380</v>
      </c>
      <c r="H1422" s="341">
        <v>0</v>
      </c>
      <c r="I1422" t="s">
        <v>2381</v>
      </c>
      <c r="J1422" t="s">
        <v>6087</v>
      </c>
      <c r="K1422" t="s">
        <v>6079</v>
      </c>
      <c r="L1422" s="340" t="s">
        <v>6780</v>
      </c>
      <c r="M1422" s="339">
        <v>14426.66</v>
      </c>
      <c r="N1422" t="s">
        <v>11</v>
      </c>
      <c r="O1422" t="s">
        <v>11</v>
      </c>
      <c r="P1422" t="s">
        <v>535</v>
      </c>
      <c r="Q1422" s="338">
        <v>55</v>
      </c>
    </row>
    <row r="1423" spans="1:17" ht="15.75" x14ac:dyDescent="0.25">
      <c r="A1423" s="342" t="s">
        <v>363</v>
      </c>
      <c r="B1423" t="s">
        <v>6779</v>
      </c>
      <c r="C1423">
        <v>32.799999999999997</v>
      </c>
      <c r="D1423">
        <v>6.06</v>
      </c>
      <c r="E1423" t="s">
        <v>2381</v>
      </c>
      <c r="F1423" t="s">
        <v>2380</v>
      </c>
      <c r="G1423" t="s">
        <v>2380</v>
      </c>
      <c r="H1423" s="341">
        <v>1</v>
      </c>
      <c r="I1423" t="s">
        <v>2380</v>
      </c>
      <c r="J1423" t="s">
        <v>6087</v>
      </c>
      <c r="K1423" t="s">
        <v>6077</v>
      </c>
      <c r="L1423" s="340" t="s">
        <v>6778</v>
      </c>
      <c r="M1423" s="339">
        <v>14426.07</v>
      </c>
      <c r="N1423" t="s">
        <v>11</v>
      </c>
      <c r="O1423" t="s">
        <v>16</v>
      </c>
      <c r="P1423" t="s">
        <v>23</v>
      </c>
      <c r="Q1423" s="338">
        <v>23</v>
      </c>
    </row>
    <row r="1424" spans="1:17" ht="15.75" x14ac:dyDescent="0.25">
      <c r="A1424" s="342" t="s">
        <v>362</v>
      </c>
      <c r="B1424" t="s">
        <v>6754</v>
      </c>
      <c r="C1424">
        <v>35.869999999999997</v>
      </c>
      <c r="D1424">
        <v>9.91</v>
      </c>
      <c r="E1424" t="s">
        <v>2381</v>
      </c>
      <c r="F1424" t="s">
        <v>2380</v>
      </c>
      <c r="G1424" t="s">
        <v>2380</v>
      </c>
      <c r="H1424" s="341">
        <v>0</v>
      </c>
      <c r="I1424" t="s">
        <v>2380</v>
      </c>
      <c r="J1424" t="s">
        <v>6087</v>
      </c>
      <c r="K1424" t="s">
        <v>6079</v>
      </c>
      <c r="L1424" s="340" t="s">
        <v>6777</v>
      </c>
      <c r="M1424" s="339">
        <v>14418.28</v>
      </c>
      <c r="N1424" t="s">
        <v>11</v>
      </c>
      <c r="O1424" t="s">
        <v>12</v>
      </c>
      <c r="P1424" t="s">
        <v>13</v>
      </c>
      <c r="Q1424" s="338">
        <v>64</v>
      </c>
    </row>
    <row r="1425" spans="1:17" ht="15.75" x14ac:dyDescent="0.25">
      <c r="A1425" s="342" t="s">
        <v>360</v>
      </c>
      <c r="B1425" t="s">
        <v>6774</v>
      </c>
      <c r="C1425">
        <v>37.72</v>
      </c>
      <c r="D1425">
        <v>4.38</v>
      </c>
      <c r="E1425" t="s">
        <v>2381</v>
      </c>
      <c r="F1425" t="s">
        <v>2380</v>
      </c>
      <c r="G1425" t="s">
        <v>2382</v>
      </c>
      <c r="H1425" s="341">
        <v>1</v>
      </c>
      <c r="I1425" t="s">
        <v>2380</v>
      </c>
      <c r="J1425" t="s">
        <v>6087</v>
      </c>
      <c r="K1425" t="s">
        <v>6075</v>
      </c>
      <c r="L1425" s="340" t="s">
        <v>6773</v>
      </c>
      <c r="M1425" s="339">
        <v>14394.56</v>
      </c>
      <c r="N1425" t="s">
        <v>11</v>
      </c>
      <c r="O1425" t="s">
        <v>16</v>
      </c>
      <c r="P1425" t="s">
        <v>170</v>
      </c>
      <c r="Q1425" s="338">
        <v>64</v>
      </c>
    </row>
    <row r="1426" spans="1:17" ht="15.75" x14ac:dyDescent="0.25">
      <c r="A1426" s="342" t="s">
        <v>359</v>
      </c>
      <c r="B1426" t="s">
        <v>6772</v>
      </c>
      <c r="C1426">
        <v>39.700000000000003</v>
      </c>
      <c r="D1426">
        <v>9.83</v>
      </c>
      <c r="E1426" t="s">
        <v>2380</v>
      </c>
      <c r="F1426" t="s">
        <v>2380</v>
      </c>
      <c r="G1426" t="s">
        <v>2380</v>
      </c>
      <c r="H1426" s="341">
        <v>3</v>
      </c>
      <c r="I1426" t="s">
        <v>2380</v>
      </c>
      <c r="J1426" t="s">
        <v>6087</v>
      </c>
      <c r="K1426" t="s">
        <v>6079</v>
      </c>
      <c r="L1426" s="340" t="s">
        <v>6771</v>
      </c>
      <c r="M1426" s="339">
        <v>14394.4</v>
      </c>
      <c r="N1426" t="s">
        <v>11</v>
      </c>
      <c r="O1426" t="s">
        <v>12</v>
      </c>
      <c r="P1426" t="s">
        <v>247</v>
      </c>
      <c r="Q1426" s="338">
        <v>57</v>
      </c>
    </row>
    <row r="1427" spans="1:17" ht="15.75" x14ac:dyDescent="0.25">
      <c r="A1427" s="342" t="s">
        <v>358</v>
      </c>
      <c r="B1427" t="s">
        <v>6770</v>
      </c>
      <c r="C1427">
        <v>35.97</v>
      </c>
      <c r="D1427">
        <v>11.08</v>
      </c>
      <c r="E1427" t="s">
        <v>2380</v>
      </c>
      <c r="F1427" t="s">
        <v>2380</v>
      </c>
      <c r="G1427" t="s">
        <v>2380</v>
      </c>
      <c r="H1427" s="341">
        <v>3</v>
      </c>
      <c r="I1427" t="s">
        <v>2380</v>
      </c>
      <c r="J1427" t="s">
        <v>6087</v>
      </c>
      <c r="K1427" t="s">
        <v>6079</v>
      </c>
      <c r="L1427" s="340" t="s">
        <v>6769</v>
      </c>
      <c r="M1427" s="339">
        <v>14382.71</v>
      </c>
      <c r="N1427" t="s">
        <v>11</v>
      </c>
      <c r="O1427" t="s">
        <v>11</v>
      </c>
      <c r="P1427" t="s">
        <v>23</v>
      </c>
      <c r="Q1427" s="338">
        <v>59</v>
      </c>
    </row>
    <row r="1428" spans="1:17" ht="15.75" x14ac:dyDescent="0.25">
      <c r="A1428" s="342" t="s">
        <v>357</v>
      </c>
      <c r="B1428" t="s">
        <v>6768</v>
      </c>
      <c r="C1428">
        <v>37.85</v>
      </c>
      <c r="D1428">
        <v>11.01</v>
      </c>
      <c r="E1428" t="s">
        <v>2380</v>
      </c>
      <c r="F1428" t="s">
        <v>2380</v>
      </c>
      <c r="G1428" t="s">
        <v>2380</v>
      </c>
      <c r="H1428" s="341">
        <v>0</v>
      </c>
      <c r="I1428" t="s">
        <v>2380</v>
      </c>
      <c r="J1428" t="s">
        <v>6087</v>
      </c>
      <c r="K1428" t="s">
        <v>6079</v>
      </c>
      <c r="L1428" s="340" t="s">
        <v>6767</v>
      </c>
      <c r="M1428" s="339">
        <v>51194.559999999998</v>
      </c>
      <c r="N1428" t="s">
        <v>16</v>
      </c>
      <c r="O1428" t="s">
        <v>12</v>
      </c>
      <c r="P1428" t="s">
        <v>42</v>
      </c>
      <c r="Q1428" s="338">
        <v>28</v>
      </c>
    </row>
    <row r="1429" spans="1:17" ht="15.75" x14ac:dyDescent="0.25">
      <c r="A1429" s="342" t="s">
        <v>354</v>
      </c>
      <c r="B1429" t="s">
        <v>6764</v>
      </c>
      <c r="C1429">
        <v>39.369999999999997</v>
      </c>
      <c r="D1429">
        <v>5.91</v>
      </c>
      <c r="E1429" t="s">
        <v>2380</v>
      </c>
      <c r="F1429" t="s">
        <v>2380</v>
      </c>
      <c r="G1429" t="s">
        <v>2380</v>
      </c>
      <c r="H1429" s="341">
        <v>2</v>
      </c>
      <c r="I1429" t="s">
        <v>2380</v>
      </c>
      <c r="J1429" t="s">
        <v>6087</v>
      </c>
      <c r="K1429" t="s">
        <v>6077</v>
      </c>
      <c r="L1429" s="340" t="s">
        <v>6763</v>
      </c>
      <c r="M1429" s="339">
        <v>14358.36</v>
      </c>
      <c r="N1429" t="s">
        <v>11</v>
      </c>
      <c r="O1429" t="s">
        <v>11</v>
      </c>
      <c r="P1429" t="s">
        <v>42</v>
      </c>
      <c r="Q1429" s="338">
        <v>34</v>
      </c>
    </row>
    <row r="1430" spans="1:17" ht="15.75" x14ac:dyDescent="0.25">
      <c r="A1430" s="342" t="s">
        <v>353</v>
      </c>
      <c r="B1430" t="s">
        <v>6762</v>
      </c>
      <c r="C1430">
        <v>40.880000000000003</v>
      </c>
      <c r="D1430">
        <v>7.65</v>
      </c>
      <c r="E1430" t="s">
        <v>2380</v>
      </c>
      <c r="F1430" t="s">
        <v>2380</v>
      </c>
      <c r="G1430" t="s">
        <v>2380</v>
      </c>
      <c r="H1430" s="341">
        <v>0</v>
      </c>
      <c r="I1430" t="s">
        <v>2380</v>
      </c>
      <c r="J1430" t="s">
        <v>6087</v>
      </c>
      <c r="K1430" t="s">
        <v>6079</v>
      </c>
      <c r="L1430" s="340" t="s">
        <v>6761</v>
      </c>
      <c r="M1430" s="339">
        <v>14355.43</v>
      </c>
      <c r="N1430" t="s">
        <v>11</v>
      </c>
      <c r="O1430" t="s">
        <v>16</v>
      </c>
      <c r="P1430" t="s">
        <v>535</v>
      </c>
      <c r="Q1430" s="338">
        <v>55</v>
      </c>
    </row>
    <row r="1431" spans="1:17" ht="15.75" x14ac:dyDescent="0.25">
      <c r="A1431" s="342" t="s">
        <v>352</v>
      </c>
      <c r="B1431" t="s">
        <v>6760</v>
      </c>
      <c r="C1431">
        <v>38.39</v>
      </c>
      <c r="D1431">
        <v>4.25</v>
      </c>
      <c r="E1431" t="s">
        <v>2380</v>
      </c>
      <c r="F1431" t="s">
        <v>2380</v>
      </c>
      <c r="G1431" t="s">
        <v>2380</v>
      </c>
      <c r="H1431" s="341">
        <v>1</v>
      </c>
      <c r="I1431" t="s">
        <v>2381</v>
      </c>
      <c r="J1431" t="s">
        <v>6087</v>
      </c>
      <c r="K1431" t="s">
        <v>6075</v>
      </c>
      <c r="L1431" s="340" t="s">
        <v>6759</v>
      </c>
      <c r="M1431" s="339">
        <v>14349.85</v>
      </c>
      <c r="N1431" t="s">
        <v>11</v>
      </c>
      <c r="O1431" t="s">
        <v>11</v>
      </c>
      <c r="P1431" t="s">
        <v>23</v>
      </c>
      <c r="Q1431" s="338">
        <v>63</v>
      </c>
    </row>
    <row r="1432" spans="1:17" ht="15.75" x14ac:dyDescent="0.25">
      <c r="A1432" s="342" t="s">
        <v>349</v>
      </c>
      <c r="B1432" t="s">
        <v>6754</v>
      </c>
      <c r="C1432">
        <v>39.1</v>
      </c>
      <c r="D1432">
        <v>6.79</v>
      </c>
      <c r="E1432" t="s">
        <v>2381</v>
      </c>
      <c r="F1432" t="s">
        <v>2380</v>
      </c>
      <c r="G1432" t="s">
        <v>2380</v>
      </c>
      <c r="H1432" s="341">
        <v>2</v>
      </c>
      <c r="I1432" t="s">
        <v>2380</v>
      </c>
      <c r="J1432" t="s">
        <v>6087</v>
      </c>
      <c r="K1432" t="s">
        <v>6079</v>
      </c>
      <c r="L1432" s="340" t="s">
        <v>6753</v>
      </c>
      <c r="M1432" s="339">
        <v>14313.85</v>
      </c>
      <c r="N1432" t="s">
        <v>11</v>
      </c>
      <c r="O1432" t="s">
        <v>12</v>
      </c>
      <c r="P1432" t="s">
        <v>13</v>
      </c>
      <c r="Q1432" s="338">
        <v>64</v>
      </c>
    </row>
    <row r="1433" spans="1:17" ht="15.75" x14ac:dyDescent="0.25">
      <c r="A1433" s="342" t="s">
        <v>348</v>
      </c>
      <c r="B1433" t="s">
        <v>6752</v>
      </c>
      <c r="C1433">
        <v>37.905000000000001</v>
      </c>
      <c r="D1433">
        <v>7.03</v>
      </c>
      <c r="E1433" t="s">
        <v>2380</v>
      </c>
      <c r="F1433" t="s">
        <v>2380</v>
      </c>
      <c r="G1433" t="s">
        <v>2380</v>
      </c>
      <c r="H1433" s="341">
        <v>3</v>
      </c>
      <c r="I1433" t="s">
        <v>2380</v>
      </c>
      <c r="J1433" t="s">
        <v>6087</v>
      </c>
      <c r="K1433" t="s">
        <v>6079</v>
      </c>
      <c r="L1433" s="340" t="s">
        <v>6751</v>
      </c>
      <c r="M1433" s="339">
        <v>14285.9</v>
      </c>
      <c r="N1433" t="s">
        <v>11</v>
      </c>
      <c r="O1433" t="s">
        <v>12</v>
      </c>
      <c r="P1433" t="s">
        <v>23</v>
      </c>
      <c r="Q1433" s="338">
        <v>54</v>
      </c>
    </row>
    <row r="1434" spans="1:17" ht="15.75" x14ac:dyDescent="0.25">
      <c r="A1434" s="342" t="s">
        <v>347</v>
      </c>
      <c r="B1434" t="s">
        <v>6750</v>
      </c>
      <c r="C1434">
        <v>43.35</v>
      </c>
      <c r="D1434">
        <v>5.41</v>
      </c>
      <c r="E1434" t="s">
        <v>2381</v>
      </c>
      <c r="F1434" t="s">
        <v>2380</v>
      </c>
      <c r="G1434" t="s">
        <v>2382</v>
      </c>
      <c r="H1434" s="341">
        <v>1</v>
      </c>
      <c r="I1434" t="s">
        <v>2380</v>
      </c>
      <c r="J1434" t="s">
        <v>6087</v>
      </c>
      <c r="K1434" t="s">
        <v>6075</v>
      </c>
      <c r="L1434" s="340" t="s">
        <v>6749</v>
      </c>
      <c r="M1434" s="339">
        <v>14283.46</v>
      </c>
      <c r="N1434" t="s">
        <v>11</v>
      </c>
      <c r="O1434" t="s">
        <v>11</v>
      </c>
      <c r="P1434" t="s">
        <v>247</v>
      </c>
      <c r="Q1434" s="338">
        <v>18</v>
      </c>
    </row>
    <row r="1435" spans="1:17" ht="15.75" x14ac:dyDescent="0.25">
      <c r="A1435" s="342" t="s">
        <v>346</v>
      </c>
      <c r="B1435" t="s">
        <v>6716</v>
      </c>
      <c r="C1435">
        <v>36.15</v>
      </c>
      <c r="D1435">
        <v>8.0500000000000007</v>
      </c>
      <c r="E1435" t="s">
        <v>2380</v>
      </c>
      <c r="F1435" t="s">
        <v>2380</v>
      </c>
      <c r="G1435" t="s">
        <v>2380</v>
      </c>
      <c r="H1435" s="341">
        <v>0</v>
      </c>
      <c r="I1435" t="s">
        <v>2380</v>
      </c>
      <c r="J1435" t="s">
        <v>6087</v>
      </c>
      <c r="K1435" t="s">
        <v>6079</v>
      </c>
      <c r="L1435" s="340" t="s">
        <v>6748</v>
      </c>
      <c r="M1435" s="339">
        <v>14258.33</v>
      </c>
      <c r="N1435" t="s">
        <v>11</v>
      </c>
      <c r="O1435" t="s">
        <v>11</v>
      </c>
      <c r="P1435" t="s">
        <v>535</v>
      </c>
      <c r="Q1435" s="338">
        <v>50</v>
      </c>
    </row>
    <row r="1436" spans="1:17" ht="15.75" x14ac:dyDescent="0.25">
      <c r="A1436" s="342" t="s">
        <v>345</v>
      </c>
      <c r="B1436" t="s">
        <v>6747</v>
      </c>
      <c r="C1436">
        <v>44.98</v>
      </c>
      <c r="D1436">
        <v>5.94</v>
      </c>
      <c r="E1436" t="s">
        <v>2380</v>
      </c>
      <c r="F1436" t="s">
        <v>2380</v>
      </c>
      <c r="G1436" t="s">
        <v>2380</v>
      </c>
      <c r="H1436" s="341">
        <v>1</v>
      </c>
      <c r="I1436" t="s">
        <v>2380</v>
      </c>
      <c r="J1436" t="s">
        <v>6087</v>
      </c>
      <c r="K1436" t="s">
        <v>6077</v>
      </c>
      <c r="L1436" s="340" t="s">
        <v>6746</v>
      </c>
      <c r="M1436" s="339">
        <v>14256.79</v>
      </c>
      <c r="N1436" t="s">
        <v>11</v>
      </c>
      <c r="O1436" t="s">
        <v>11</v>
      </c>
      <c r="P1436" t="s">
        <v>535</v>
      </c>
      <c r="Q1436" s="338">
        <v>48</v>
      </c>
    </row>
    <row r="1437" spans="1:17" ht="15.75" x14ac:dyDescent="0.25">
      <c r="A1437" s="342" t="s">
        <v>344</v>
      </c>
      <c r="B1437" t="s">
        <v>6745</v>
      </c>
      <c r="C1437">
        <v>38.28</v>
      </c>
      <c r="D1437">
        <v>5.51</v>
      </c>
      <c r="E1437" t="s">
        <v>2380</v>
      </c>
      <c r="F1437" t="s">
        <v>2381</v>
      </c>
      <c r="G1437" t="s">
        <v>2380</v>
      </c>
      <c r="H1437" s="341">
        <v>1</v>
      </c>
      <c r="I1437" t="s">
        <v>2380</v>
      </c>
      <c r="J1437" t="s">
        <v>6087</v>
      </c>
      <c r="K1437" t="s">
        <v>6075</v>
      </c>
      <c r="L1437" s="340" t="s">
        <v>6744</v>
      </c>
      <c r="M1437" s="339">
        <v>41949.24</v>
      </c>
      <c r="N1437" t="s">
        <v>16</v>
      </c>
      <c r="O1437" t="s">
        <v>16</v>
      </c>
      <c r="P1437" t="s">
        <v>13</v>
      </c>
      <c r="Q1437" s="338">
        <v>38</v>
      </c>
    </row>
    <row r="1438" spans="1:17" ht="15.75" x14ac:dyDescent="0.25">
      <c r="A1438" s="342" t="s">
        <v>343</v>
      </c>
      <c r="B1438" t="s">
        <v>6743</v>
      </c>
      <c r="C1438">
        <v>32.299999999999997</v>
      </c>
      <c r="D1438">
        <v>6.55</v>
      </c>
      <c r="E1438" t="s">
        <v>2381</v>
      </c>
      <c r="F1438" t="s">
        <v>2380</v>
      </c>
      <c r="G1438" t="s">
        <v>2380</v>
      </c>
      <c r="H1438" s="341">
        <v>2</v>
      </c>
      <c r="I1438" t="s">
        <v>2380</v>
      </c>
      <c r="J1438" t="s">
        <v>6087</v>
      </c>
      <c r="K1438" t="s">
        <v>6079</v>
      </c>
      <c r="L1438" s="340" t="s">
        <v>6742</v>
      </c>
      <c r="M1438" s="339">
        <v>14256.19</v>
      </c>
      <c r="N1438" t="s">
        <v>11</v>
      </c>
      <c r="O1438" t="s">
        <v>12</v>
      </c>
      <c r="P1438" t="s">
        <v>23</v>
      </c>
      <c r="Q1438" s="338">
        <v>63</v>
      </c>
    </row>
    <row r="1439" spans="1:17" ht="15.75" x14ac:dyDescent="0.25">
      <c r="A1439" s="342" t="s">
        <v>342</v>
      </c>
      <c r="B1439" t="s">
        <v>6741</v>
      </c>
      <c r="C1439">
        <v>39.51</v>
      </c>
      <c r="D1439">
        <v>5.79</v>
      </c>
      <c r="E1439" t="s">
        <v>2381</v>
      </c>
      <c r="F1439" t="s">
        <v>2380</v>
      </c>
      <c r="G1439" t="s">
        <v>2380</v>
      </c>
      <c r="H1439" s="341">
        <v>0</v>
      </c>
      <c r="I1439" t="s">
        <v>2380</v>
      </c>
      <c r="J1439" t="s">
        <v>6087</v>
      </c>
      <c r="K1439" t="s">
        <v>6077</v>
      </c>
      <c r="L1439" s="340" t="s">
        <v>6740</v>
      </c>
      <c r="M1439" s="339">
        <v>14254.61</v>
      </c>
      <c r="N1439" t="s">
        <v>11</v>
      </c>
      <c r="O1439" t="s">
        <v>16</v>
      </c>
      <c r="P1439" t="s">
        <v>23</v>
      </c>
      <c r="Q1439" s="338">
        <v>63</v>
      </c>
    </row>
    <row r="1440" spans="1:17" ht="15.75" x14ac:dyDescent="0.25">
      <c r="A1440" s="342" t="s">
        <v>341</v>
      </c>
      <c r="B1440" t="s">
        <v>6739</v>
      </c>
      <c r="C1440">
        <v>32.299999999999997</v>
      </c>
      <c r="D1440">
        <v>4.76</v>
      </c>
      <c r="E1440" t="s">
        <v>2380</v>
      </c>
      <c r="F1440" t="s">
        <v>2380</v>
      </c>
      <c r="G1440" t="s">
        <v>2380</v>
      </c>
      <c r="H1440" s="341">
        <v>2</v>
      </c>
      <c r="I1440" t="s">
        <v>2381</v>
      </c>
      <c r="J1440" t="s">
        <v>6087</v>
      </c>
      <c r="K1440" t="s">
        <v>6075</v>
      </c>
      <c r="L1440" s="340" t="s">
        <v>6738</v>
      </c>
      <c r="M1440" s="339">
        <v>14235.07</v>
      </c>
      <c r="N1440" t="s">
        <v>11</v>
      </c>
      <c r="O1440" t="s">
        <v>16</v>
      </c>
      <c r="P1440" t="s">
        <v>42</v>
      </c>
      <c r="Q1440" s="338">
        <v>61</v>
      </c>
    </row>
    <row r="1441" spans="1:17" ht="15.75" x14ac:dyDescent="0.25">
      <c r="A1441" s="342" t="s">
        <v>340</v>
      </c>
      <c r="B1441" t="s">
        <v>6737</v>
      </c>
      <c r="C1441">
        <v>50.46</v>
      </c>
      <c r="D1441">
        <v>4.5599999999999996</v>
      </c>
      <c r="E1441" t="s">
        <v>2380</v>
      </c>
      <c r="F1441" t="s">
        <v>2380</v>
      </c>
      <c r="G1441" t="s">
        <v>2380</v>
      </c>
      <c r="H1441" s="341">
        <v>0</v>
      </c>
      <c r="I1441" t="s">
        <v>2380</v>
      </c>
      <c r="J1441" t="s">
        <v>6087</v>
      </c>
      <c r="K1441" t="s">
        <v>6075</v>
      </c>
      <c r="L1441" s="340" t="s">
        <v>6736</v>
      </c>
      <c r="M1441" s="339">
        <v>14210.54</v>
      </c>
      <c r="N1441" t="s">
        <v>11</v>
      </c>
      <c r="O1441" t="s">
        <v>11</v>
      </c>
      <c r="P1441" t="s">
        <v>23</v>
      </c>
      <c r="Q1441" s="338">
        <v>64</v>
      </c>
    </row>
    <row r="1442" spans="1:17" ht="15.75" x14ac:dyDescent="0.25">
      <c r="A1442" s="342" t="s">
        <v>339</v>
      </c>
      <c r="B1442" t="s">
        <v>6735</v>
      </c>
      <c r="C1442">
        <v>31.73</v>
      </c>
      <c r="D1442">
        <v>7</v>
      </c>
      <c r="E1442" t="s">
        <v>2380</v>
      </c>
      <c r="F1442" t="s">
        <v>2380</v>
      </c>
      <c r="G1442" t="s">
        <v>2380</v>
      </c>
      <c r="H1442" s="341">
        <v>0</v>
      </c>
      <c r="I1442" t="s">
        <v>2380</v>
      </c>
      <c r="J1442" t="s">
        <v>6087</v>
      </c>
      <c r="K1442" t="s">
        <v>6079</v>
      </c>
      <c r="L1442" s="340" t="s">
        <v>6734</v>
      </c>
      <c r="M1442" s="339">
        <v>14209.4</v>
      </c>
      <c r="N1442" t="s">
        <v>11</v>
      </c>
      <c r="O1442" t="s">
        <v>16</v>
      </c>
      <c r="P1442" t="s">
        <v>535</v>
      </c>
      <c r="Q1442" s="338">
        <v>39</v>
      </c>
    </row>
    <row r="1443" spans="1:17" ht="15.75" x14ac:dyDescent="0.25">
      <c r="A1443" s="342" t="s">
        <v>338</v>
      </c>
      <c r="B1443" t="s">
        <v>6295</v>
      </c>
      <c r="C1443">
        <v>32.1</v>
      </c>
      <c r="D1443">
        <v>6.57</v>
      </c>
      <c r="E1443" t="s">
        <v>2381</v>
      </c>
      <c r="F1443" t="s">
        <v>2380</v>
      </c>
      <c r="G1443" t="s">
        <v>2382</v>
      </c>
      <c r="H1443" s="341">
        <v>1</v>
      </c>
      <c r="I1443" t="s">
        <v>2380</v>
      </c>
      <c r="J1443" t="s">
        <v>6087</v>
      </c>
      <c r="K1443" t="s">
        <v>6079</v>
      </c>
      <c r="L1443" s="340" t="s">
        <v>6733</v>
      </c>
      <c r="M1443" s="339">
        <v>14193.55</v>
      </c>
      <c r="N1443" t="s">
        <v>11</v>
      </c>
      <c r="O1443" t="s">
        <v>16</v>
      </c>
      <c r="P1443" t="s">
        <v>535</v>
      </c>
      <c r="Q1443" s="338">
        <v>54</v>
      </c>
    </row>
    <row r="1444" spans="1:17" ht="15.75" x14ac:dyDescent="0.25">
      <c r="A1444" s="342" t="s">
        <v>335</v>
      </c>
      <c r="B1444" t="s">
        <v>6728</v>
      </c>
      <c r="C1444">
        <v>36.765000000000001</v>
      </c>
      <c r="D1444">
        <v>4.4800000000000004</v>
      </c>
      <c r="E1444" t="s">
        <v>2381</v>
      </c>
      <c r="F1444" t="s">
        <v>2380</v>
      </c>
      <c r="G1444" t="s">
        <v>2380</v>
      </c>
      <c r="H1444" s="341">
        <v>2</v>
      </c>
      <c r="I1444" t="s">
        <v>2380</v>
      </c>
      <c r="J1444" t="s">
        <v>6087</v>
      </c>
      <c r="K1444" t="s">
        <v>6075</v>
      </c>
      <c r="L1444" s="340" t="s">
        <v>6727</v>
      </c>
      <c r="M1444" s="339">
        <v>14119.62</v>
      </c>
      <c r="N1444" t="s">
        <v>11</v>
      </c>
      <c r="O1444" t="s">
        <v>16</v>
      </c>
      <c r="P1444" t="s">
        <v>23</v>
      </c>
      <c r="Q1444" s="338">
        <v>61</v>
      </c>
    </row>
    <row r="1445" spans="1:17" ht="15.75" x14ac:dyDescent="0.25">
      <c r="A1445" s="342" t="s">
        <v>334</v>
      </c>
      <c r="B1445" t="s">
        <v>6726</v>
      </c>
      <c r="C1445">
        <v>48.36</v>
      </c>
      <c r="D1445">
        <v>4.08</v>
      </c>
      <c r="E1445" t="s">
        <v>2380</v>
      </c>
      <c r="F1445" t="s">
        <v>2380</v>
      </c>
      <c r="G1445" t="s">
        <v>2380</v>
      </c>
      <c r="H1445" s="341">
        <v>0</v>
      </c>
      <c r="I1445" t="s">
        <v>2380</v>
      </c>
      <c r="J1445" t="s">
        <v>6087</v>
      </c>
      <c r="K1445" t="s">
        <v>6075</v>
      </c>
      <c r="L1445" s="340" t="s">
        <v>6725</v>
      </c>
      <c r="M1445" s="339">
        <v>14098.07</v>
      </c>
      <c r="N1445" t="s">
        <v>11</v>
      </c>
      <c r="O1445" t="s">
        <v>12</v>
      </c>
      <c r="P1445" t="s">
        <v>249</v>
      </c>
      <c r="Q1445" s="338">
        <v>46</v>
      </c>
    </row>
    <row r="1446" spans="1:17" ht="15.75" x14ac:dyDescent="0.25">
      <c r="A1446" s="342" t="s">
        <v>333</v>
      </c>
      <c r="B1446" t="s">
        <v>6724</v>
      </c>
      <c r="C1446">
        <v>31.445</v>
      </c>
      <c r="D1446">
        <v>4.4000000000000004</v>
      </c>
      <c r="E1446" t="s">
        <v>2381</v>
      </c>
      <c r="F1446" t="s">
        <v>2380</v>
      </c>
      <c r="G1446" t="s">
        <v>2380</v>
      </c>
      <c r="H1446" s="341">
        <v>2</v>
      </c>
      <c r="I1446" t="s">
        <v>2380</v>
      </c>
      <c r="J1446" t="s">
        <v>6087</v>
      </c>
      <c r="K1446" t="s">
        <v>6075</v>
      </c>
      <c r="L1446" s="340" t="s">
        <v>6723</v>
      </c>
      <c r="M1446" s="339">
        <v>41919.1</v>
      </c>
      <c r="N1446" t="s">
        <v>16</v>
      </c>
      <c r="O1446" t="s">
        <v>16</v>
      </c>
      <c r="P1446" t="s">
        <v>168</v>
      </c>
      <c r="Q1446" s="338">
        <v>51</v>
      </c>
    </row>
    <row r="1447" spans="1:17" ht="15.75" x14ac:dyDescent="0.25">
      <c r="A1447" s="342" t="s">
        <v>331</v>
      </c>
      <c r="B1447" t="s">
        <v>6720</v>
      </c>
      <c r="C1447">
        <v>33.11</v>
      </c>
      <c r="D1447">
        <v>8.06</v>
      </c>
      <c r="E1447" t="s">
        <v>2380</v>
      </c>
      <c r="F1447" t="s">
        <v>2380</v>
      </c>
      <c r="G1447" t="s">
        <v>2380</v>
      </c>
      <c r="H1447" s="341">
        <v>0</v>
      </c>
      <c r="I1447" t="s">
        <v>2380</v>
      </c>
      <c r="J1447" t="s">
        <v>6087</v>
      </c>
      <c r="K1447" t="s">
        <v>6079</v>
      </c>
      <c r="L1447" s="340" t="s">
        <v>6719</v>
      </c>
      <c r="M1447" s="339">
        <v>14043.48</v>
      </c>
      <c r="N1447" t="s">
        <v>11</v>
      </c>
      <c r="O1447" t="s">
        <v>12</v>
      </c>
      <c r="P1447" t="s">
        <v>247</v>
      </c>
      <c r="Q1447" s="338">
        <v>62</v>
      </c>
    </row>
    <row r="1448" spans="1:17" ht="15.75" x14ac:dyDescent="0.25">
      <c r="A1448" s="342" t="s">
        <v>330</v>
      </c>
      <c r="B1448" t="s">
        <v>6540</v>
      </c>
      <c r="C1448">
        <v>48.8</v>
      </c>
      <c r="D1448">
        <v>6.22</v>
      </c>
      <c r="E1448" t="s">
        <v>2381</v>
      </c>
      <c r="F1448" t="s">
        <v>2380</v>
      </c>
      <c r="G1448" t="s">
        <v>2380</v>
      </c>
      <c r="H1448" s="341">
        <v>2</v>
      </c>
      <c r="I1448" t="s">
        <v>2381</v>
      </c>
      <c r="J1448" t="s">
        <v>6087</v>
      </c>
      <c r="K1448" t="s">
        <v>6077</v>
      </c>
      <c r="L1448" s="340" t="s">
        <v>6718</v>
      </c>
      <c r="M1448" s="339">
        <v>14007.22</v>
      </c>
      <c r="N1448" t="s">
        <v>11</v>
      </c>
      <c r="O1448" t="s">
        <v>12</v>
      </c>
      <c r="P1448" t="s">
        <v>42</v>
      </c>
      <c r="Q1448" s="338">
        <v>59</v>
      </c>
    </row>
    <row r="1449" spans="1:17" ht="15.75" x14ac:dyDescent="0.25">
      <c r="A1449" s="342" t="s">
        <v>329</v>
      </c>
      <c r="B1449" t="s">
        <v>6669</v>
      </c>
      <c r="C1449">
        <v>36.85</v>
      </c>
      <c r="D1449">
        <v>6.21</v>
      </c>
      <c r="E1449" t="s">
        <v>2381</v>
      </c>
      <c r="F1449" t="s">
        <v>2380</v>
      </c>
      <c r="G1449" t="s">
        <v>2380</v>
      </c>
      <c r="H1449" s="341">
        <v>2</v>
      </c>
      <c r="I1449" t="s">
        <v>2380</v>
      </c>
      <c r="J1449" t="s">
        <v>6087</v>
      </c>
      <c r="K1449" t="s">
        <v>6077</v>
      </c>
      <c r="L1449" s="340" t="s">
        <v>6717</v>
      </c>
      <c r="M1449" s="339">
        <v>14001.29</v>
      </c>
      <c r="N1449" t="s">
        <v>11</v>
      </c>
      <c r="O1449" t="s">
        <v>11</v>
      </c>
      <c r="P1449" t="s">
        <v>13</v>
      </c>
      <c r="Q1449" s="338">
        <v>59</v>
      </c>
    </row>
    <row r="1450" spans="1:17" ht="15.75" x14ac:dyDescent="0.25">
      <c r="A1450" s="342" t="s">
        <v>328</v>
      </c>
      <c r="B1450" t="s">
        <v>6716</v>
      </c>
      <c r="C1450">
        <v>36.299999999999997</v>
      </c>
      <c r="D1450">
        <v>5.79</v>
      </c>
      <c r="E1450" t="s">
        <v>2381</v>
      </c>
      <c r="F1450" t="s">
        <v>2380</v>
      </c>
      <c r="G1450" t="s">
        <v>2380</v>
      </c>
      <c r="H1450" s="341">
        <v>2</v>
      </c>
      <c r="I1450" t="s">
        <v>2380</v>
      </c>
      <c r="J1450" t="s">
        <v>6087</v>
      </c>
      <c r="K1450" t="s">
        <v>6077</v>
      </c>
      <c r="L1450" s="340" t="s">
        <v>6715</v>
      </c>
      <c r="M1450" s="339">
        <v>14001.13</v>
      </c>
      <c r="N1450" t="s">
        <v>11</v>
      </c>
      <c r="O1450" t="s">
        <v>16</v>
      </c>
      <c r="P1450" t="s">
        <v>13</v>
      </c>
      <c r="Q1450" s="338">
        <v>59</v>
      </c>
    </row>
    <row r="1451" spans="1:17" ht="15.75" x14ac:dyDescent="0.25">
      <c r="A1451" s="342" t="s">
        <v>327</v>
      </c>
      <c r="B1451" t="s">
        <v>6714</v>
      </c>
      <c r="C1451">
        <v>45.34</v>
      </c>
      <c r="D1451">
        <v>5.69</v>
      </c>
      <c r="E1451" t="s">
        <v>2381</v>
      </c>
      <c r="F1451" t="s">
        <v>2380</v>
      </c>
      <c r="G1451" t="s">
        <v>2380</v>
      </c>
      <c r="H1451" s="341">
        <v>0</v>
      </c>
      <c r="I1451" t="s">
        <v>2380</v>
      </c>
      <c r="J1451" t="s">
        <v>6087</v>
      </c>
      <c r="K1451" t="s">
        <v>6075</v>
      </c>
      <c r="L1451" s="340" t="s">
        <v>6713</v>
      </c>
      <c r="M1451" s="339">
        <v>13981.85</v>
      </c>
      <c r="N1451" t="s">
        <v>11</v>
      </c>
      <c r="O1451" t="s">
        <v>16</v>
      </c>
      <c r="P1451" t="s">
        <v>168</v>
      </c>
      <c r="Q1451" s="338">
        <v>63</v>
      </c>
    </row>
    <row r="1452" spans="1:17" ht="15.75" x14ac:dyDescent="0.25">
      <c r="A1452" s="342" t="s">
        <v>326</v>
      </c>
      <c r="B1452" t="s">
        <v>6712</v>
      </c>
      <c r="C1452">
        <v>31.8</v>
      </c>
      <c r="D1452">
        <v>5.36</v>
      </c>
      <c r="E1452" t="s">
        <v>2381</v>
      </c>
      <c r="F1452" t="s">
        <v>2380</v>
      </c>
      <c r="G1452" t="s">
        <v>2380</v>
      </c>
      <c r="H1452" s="341">
        <v>2</v>
      </c>
      <c r="I1452" t="s">
        <v>2380</v>
      </c>
      <c r="J1452" t="s">
        <v>6087</v>
      </c>
      <c r="K1452" t="s">
        <v>6075</v>
      </c>
      <c r="L1452" s="340" t="s">
        <v>6711</v>
      </c>
      <c r="M1452" s="339">
        <v>13979.45</v>
      </c>
      <c r="N1452" t="s">
        <v>11</v>
      </c>
      <c r="O1452" t="s">
        <v>16</v>
      </c>
      <c r="P1452" t="s">
        <v>249</v>
      </c>
      <c r="Q1452" s="338">
        <v>32</v>
      </c>
    </row>
    <row r="1453" spans="1:17" ht="15.75" x14ac:dyDescent="0.25">
      <c r="A1453" s="342" t="s">
        <v>325</v>
      </c>
      <c r="B1453" t="s">
        <v>6710</v>
      </c>
      <c r="C1453">
        <v>41.02</v>
      </c>
      <c r="D1453">
        <v>11.37</v>
      </c>
      <c r="E1453" t="s">
        <v>2380</v>
      </c>
      <c r="F1453" t="s">
        <v>2380</v>
      </c>
      <c r="G1453" t="s">
        <v>2380</v>
      </c>
      <c r="H1453" s="341">
        <v>0</v>
      </c>
      <c r="I1453" t="s">
        <v>2380</v>
      </c>
      <c r="J1453" t="s">
        <v>6087</v>
      </c>
      <c r="K1453" t="s">
        <v>6079</v>
      </c>
      <c r="L1453" s="340" t="s">
        <v>6709</v>
      </c>
      <c r="M1453" s="339">
        <v>13974.46</v>
      </c>
      <c r="N1453" t="s">
        <v>11</v>
      </c>
      <c r="O1453" t="s">
        <v>11</v>
      </c>
      <c r="P1453" t="s">
        <v>166</v>
      </c>
      <c r="Q1453" s="338">
        <v>63</v>
      </c>
    </row>
    <row r="1454" spans="1:17" ht="15.75" x14ac:dyDescent="0.25">
      <c r="A1454" s="342" t="s">
        <v>324</v>
      </c>
      <c r="B1454" t="s">
        <v>6708</v>
      </c>
      <c r="C1454">
        <v>32.68</v>
      </c>
      <c r="D1454">
        <v>11.87</v>
      </c>
      <c r="E1454" t="s">
        <v>2380</v>
      </c>
      <c r="F1454" t="s">
        <v>2380</v>
      </c>
      <c r="G1454" t="s">
        <v>2380</v>
      </c>
      <c r="H1454" s="341">
        <v>0</v>
      </c>
      <c r="I1454" t="s">
        <v>2380</v>
      </c>
      <c r="J1454" t="s">
        <v>6087</v>
      </c>
      <c r="K1454" t="s">
        <v>6079</v>
      </c>
      <c r="L1454" s="340" t="s">
        <v>6707</v>
      </c>
      <c r="M1454" s="339">
        <v>13937.67</v>
      </c>
      <c r="N1454" t="s">
        <v>11</v>
      </c>
      <c r="O1454" t="s">
        <v>16</v>
      </c>
      <c r="P1454" t="s">
        <v>23</v>
      </c>
      <c r="Q1454" s="338">
        <v>62</v>
      </c>
    </row>
    <row r="1455" spans="1:17" ht="15.75" x14ac:dyDescent="0.25">
      <c r="A1455" s="342" t="s">
        <v>322</v>
      </c>
      <c r="B1455" t="s">
        <v>6704</v>
      </c>
      <c r="C1455">
        <v>40.479999999999997</v>
      </c>
      <c r="D1455">
        <v>6.7</v>
      </c>
      <c r="E1455" t="s">
        <v>2380</v>
      </c>
      <c r="F1455" t="s">
        <v>2380</v>
      </c>
      <c r="G1455" t="s">
        <v>2380</v>
      </c>
      <c r="H1455" s="341">
        <v>3</v>
      </c>
      <c r="I1455" t="s">
        <v>2380</v>
      </c>
      <c r="J1455" t="s">
        <v>6087</v>
      </c>
      <c r="K1455" t="s">
        <v>6079</v>
      </c>
      <c r="L1455" s="340" t="s">
        <v>6703</v>
      </c>
      <c r="M1455" s="339">
        <v>41886.54</v>
      </c>
      <c r="N1455" t="s">
        <v>16</v>
      </c>
      <c r="O1455" t="s">
        <v>12</v>
      </c>
      <c r="P1455" t="s">
        <v>42</v>
      </c>
      <c r="Q1455" s="338">
        <v>56</v>
      </c>
    </row>
    <row r="1456" spans="1:17" ht="15.75" x14ac:dyDescent="0.25">
      <c r="A1456" s="342" t="s">
        <v>321</v>
      </c>
      <c r="B1456" t="s">
        <v>6702</v>
      </c>
      <c r="C1456">
        <v>34.5</v>
      </c>
      <c r="D1456">
        <v>10.3</v>
      </c>
      <c r="E1456" t="s">
        <v>2380</v>
      </c>
      <c r="F1456" t="s">
        <v>2380</v>
      </c>
      <c r="G1456" t="s">
        <v>2380</v>
      </c>
      <c r="H1456" s="341">
        <v>3</v>
      </c>
      <c r="I1456" t="s">
        <v>2380</v>
      </c>
      <c r="J1456" t="s">
        <v>6087</v>
      </c>
      <c r="K1456" t="s">
        <v>6079</v>
      </c>
      <c r="L1456" s="340" t="s">
        <v>6701</v>
      </c>
      <c r="M1456" s="339">
        <v>13887.97</v>
      </c>
      <c r="N1456" t="s">
        <v>11</v>
      </c>
      <c r="O1456" t="s">
        <v>11</v>
      </c>
      <c r="P1456" t="s">
        <v>13</v>
      </c>
      <c r="Q1456" s="338">
        <v>63</v>
      </c>
    </row>
    <row r="1457" spans="1:17" ht="15.75" x14ac:dyDescent="0.25">
      <c r="A1457" s="342" t="s">
        <v>320</v>
      </c>
      <c r="B1457" t="s">
        <v>6525</v>
      </c>
      <c r="C1457">
        <v>45.9</v>
      </c>
      <c r="D1457">
        <v>11.14</v>
      </c>
      <c r="E1457" t="s">
        <v>2381</v>
      </c>
      <c r="F1457" t="s">
        <v>2380</v>
      </c>
      <c r="G1457" t="s">
        <v>2380</v>
      </c>
      <c r="H1457" s="341">
        <v>1</v>
      </c>
      <c r="I1457" t="s">
        <v>2380</v>
      </c>
      <c r="J1457" t="s">
        <v>6087</v>
      </c>
      <c r="K1457" t="s">
        <v>6079</v>
      </c>
      <c r="L1457" s="340" t="s">
        <v>6700</v>
      </c>
      <c r="M1457" s="339">
        <v>13887.2</v>
      </c>
      <c r="N1457" t="s">
        <v>11</v>
      </c>
      <c r="O1457" t="s">
        <v>12</v>
      </c>
      <c r="P1457" t="s">
        <v>13</v>
      </c>
      <c r="Q1457" s="338">
        <v>63</v>
      </c>
    </row>
    <row r="1458" spans="1:17" ht="15.75" x14ac:dyDescent="0.25">
      <c r="A1458" s="342" t="s">
        <v>319</v>
      </c>
      <c r="B1458" t="s">
        <v>6699</v>
      </c>
      <c r="C1458">
        <v>45.5</v>
      </c>
      <c r="D1458">
        <v>7.96</v>
      </c>
      <c r="E1458" t="s">
        <v>2380</v>
      </c>
      <c r="F1458" t="s">
        <v>2380</v>
      </c>
      <c r="G1458" t="s">
        <v>2380</v>
      </c>
      <c r="H1458" s="341">
        <v>0</v>
      </c>
      <c r="I1458" t="s">
        <v>2381</v>
      </c>
      <c r="J1458" t="s">
        <v>6087</v>
      </c>
      <c r="K1458" t="s">
        <v>6079</v>
      </c>
      <c r="L1458" s="340" t="s">
        <v>6698</v>
      </c>
      <c r="M1458" s="339">
        <v>13886.4</v>
      </c>
      <c r="N1458" t="s">
        <v>11</v>
      </c>
      <c r="O1458" t="s">
        <v>11</v>
      </c>
      <c r="P1458" t="s">
        <v>23</v>
      </c>
      <c r="Q1458" s="338">
        <v>37</v>
      </c>
    </row>
    <row r="1459" spans="1:17" ht="15.75" x14ac:dyDescent="0.25">
      <c r="A1459" s="342" t="s">
        <v>318</v>
      </c>
      <c r="B1459" t="s">
        <v>6697</v>
      </c>
      <c r="C1459">
        <v>33.479999999999997</v>
      </c>
      <c r="D1459">
        <v>4.74</v>
      </c>
      <c r="E1459" t="s">
        <v>2381</v>
      </c>
      <c r="F1459" t="s">
        <v>2380</v>
      </c>
      <c r="G1459" t="s">
        <v>2380</v>
      </c>
      <c r="H1459" s="341">
        <v>2</v>
      </c>
      <c r="I1459" t="s">
        <v>2380</v>
      </c>
      <c r="J1459" t="s">
        <v>6087</v>
      </c>
      <c r="K1459" t="s">
        <v>6075</v>
      </c>
      <c r="L1459" s="340" t="s">
        <v>6696</v>
      </c>
      <c r="M1459" s="339">
        <v>13880.95</v>
      </c>
      <c r="N1459" t="s">
        <v>11</v>
      </c>
      <c r="O1459" t="s">
        <v>11</v>
      </c>
      <c r="P1459" t="s">
        <v>42</v>
      </c>
      <c r="Q1459" s="338">
        <v>63</v>
      </c>
    </row>
    <row r="1460" spans="1:17" ht="15.75" x14ac:dyDescent="0.25">
      <c r="A1460" s="342" t="s">
        <v>315</v>
      </c>
      <c r="B1460" t="s">
        <v>6691</v>
      </c>
      <c r="C1460">
        <v>35.590000000000003</v>
      </c>
      <c r="D1460">
        <v>5.21</v>
      </c>
      <c r="E1460" t="s">
        <v>2381</v>
      </c>
      <c r="F1460" t="s">
        <v>2380</v>
      </c>
      <c r="G1460" t="s">
        <v>2382</v>
      </c>
      <c r="H1460" s="341">
        <v>1</v>
      </c>
      <c r="I1460" t="s">
        <v>2380</v>
      </c>
      <c r="J1460" t="s">
        <v>6087</v>
      </c>
      <c r="K1460" t="s">
        <v>6075</v>
      </c>
      <c r="L1460" s="340" t="s">
        <v>6690</v>
      </c>
      <c r="M1460" s="339">
        <v>13844.51</v>
      </c>
      <c r="N1460" t="s">
        <v>11</v>
      </c>
      <c r="O1460" t="s">
        <v>16</v>
      </c>
      <c r="P1460" t="s">
        <v>42</v>
      </c>
      <c r="Q1460" s="338">
        <v>20</v>
      </c>
    </row>
    <row r="1461" spans="1:17" ht="15.75" x14ac:dyDescent="0.25">
      <c r="A1461" s="342" t="s">
        <v>314</v>
      </c>
      <c r="B1461" t="s">
        <v>6689</v>
      </c>
      <c r="C1461">
        <v>43.44</v>
      </c>
      <c r="D1461">
        <v>4.8600000000000003</v>
      </c>
      <c r="E1461" t="s">
        <v>2381</v>
      </c>
      <c r="F1461" t="s">
        <v>2380</v>
      </c>
      <c r="G1461" t="s">
        <v>2380</v>
      </c>
      <c r="H1461" s="341">
        <v>0</v>
      </c>
      <c r="I1461" t="s">
        <v>2380</v>
      </c>
      <c r="J1461" t="s">
        <v>6087</v>
      </c>
      <c r="K1461" t="s">
        <v>6075</v>
      </c>
      <c r="L1461" s="340" t="s">
        <v>6688</v>
      </c>
      <c r="M1461" s="339">
        <v>13831.12</v>
      </c>
      <c r="N1461" t="s">
        <v>12</v>
      </c>
      <c r="O1461" t="s">
        <v>16</v>
      </c>
      <c r="P1461" t="s">
        <v>13</v>
      </c>
      <c r="Q1461" s="338">
        <v>64</v>
      </c>
    </row>
    <row r="1462" spans="1:17" ht="15.75" x14ac:dyDescent="0.25">
      <c r="A1462" s="342" t="s">
        <v>312</v>
      </c>
      <c r="B1462" t="s">
        <v>6686</v>
      </c>
      <c r="C1462">
        <v>44.55</v>
      </c>
      <c r="D1462">
        <v>7.12</v>
      </c>
      <c r="E1462" t="s">
        <v>2381</v>
      </c>
      <c r="F1462" t="s">
        <v>2380</v>
      </c>
      <c r="G1462" t="s">
        <v>2380</v>
      </c>
      <c r="H1462" s="341">
        <v>1</v>
      </c>
      <c r="I1462" t="s">
        <v>2380</v>
      </c>
      <c r="J1462" t="s">
        <v>6087</v>
      </c>
      <c r="K1462" t="s">
        <v>6079</v>
      </c>
      <c r="L1462" s="340" t="s">
        <v>6685</v>
      </c>
      <c r="M1462" s="339">
        <v>13819.49</v>
      </c>
      <c r="N1462" t="s">
        <v>12</v>
      </c>
      <c r="O1462" t="s">
        <v>11</v>
      </c>
      <c r="P1462" t="s">
        <v>23</v>
      </c>
      <c r="Q1462" s="338">
        <v>36</v>
      </c>
    </row>
    <row r="1463" spans="1:17" ht="15.75" x14ac:dyDescent="0.25">
      <c r="A1463" s="342" t="s">
        <v>311</v>
      </c>
      <c r="B1463" t="s">
        <v>6684</v>
      </c>
      <c r="C1463">
        <v>43.32</v>
      </c>
      <c r="D1463">
        <v>4.67</v>
      </c>
      <c r="E1463" t="s">
        <v>2381</v>
      </c>
      <c r="F1463" t="s">
        <v>2380</v>
      </c>
      <c r="G1463" t="s">
        <v>2380</v>
      </c>
      <c r="H1463" s="341">
        <v>0</v>
      </c>
      <c r="I1463" t="s">
        <v>2380</v>
      </c>
      <c r="J1463" t="s">
        <v>6087</v>
      </c>
      <c r="K1463" t="s">
        <v>6075</v>
      </c>
      <c r="L1463" s="340" t="s">
        <v>6683</v>
      </c>
      <c r="M1463" s="339">
        <v>41794.629999999997</v>
      </c>
      <c r="N1463" t="s">
        <v>16</v>
      </c>
      <c r="O1463" t="s">
        <v>12</v>
      </c>
      <c r="P1463" t="s">
        <v>42</v>
      </c>
      <c r="Q1463" s="338">
        <v>60</v>
      </c>
    </row>
    <row r="1464" spans="1:17" ht="15.75" x14ac:dyDescent="0.25">
      <c r="A1464" s="342" t="s">
        <v>310</v>
      </c>
      <c r="B1464" t="s">
        <v>6682</v>
      </c>
      <c r="C1464">
        <v>31.23</v>
      </c>
      <c r="D1464">
        <v>9.1199999999999992</v>
      </c>
      <c r="E1464" t="s">
        <v>2381</v>
      </c>
      <c r="F1464" t="s">
        <v>2380</v>
      </c>
      <c r="G1464" t="s">
        <v>2382</v>
      </c>
      <c r="H1464" s="341">
        <v>1</v>
      </c>
      <c r="I1464" t="s">
        <v>2380</v>
      </c>
      <c r="J1464" t="s">
        <v>6087</v>
      </c>
      <c r="K1464" t="s">
        <v>6079</v>
      </c>
      <c r="L1464" s="340" t="s">
        <v>6681</v>
      </c>
      <c r="M1464" s="339">
        <v>13801.61</v>
      </c>
      <c r="N1464" t="s">
        <v>12</v>
      </c>
      <c r="O1464" t="s">
        <v>12</v>
      </c>
      <c r="P1464" t="s">
        <v>535</v>
      </c>
      <c r="Q1464" s="338">
        <v>56</v>
      </c>
    </row>
    <row r="1465" spans="1:17" ht="15.75" x14ac:dyDescent="0.25">
      <c r="A1465" s="342" t="s">
        <v>309</v>
      </c>
      <c r="B1465" t="s">
        <v>6640</v>
      </c>
      <c r="C1465">
        <v>42.81</v>
      </c>
      <c r="D1465">
        <v>4.1500000000000004</v>
      </c>
      <c r="E1465" t="s">
        <v>2380</v>
      </c>
      <c r="F1465" t="s">
        <v>2380</v>
      </c>
      <c r="G1465" t="s">
        <v>2380</v>
      </c>
      <c r="H1465" s="341">
        <v>1</v>
      </c>
      <c r="I1465" t="s">
        <v>2380</v>
      </c>
      <c r="J1465" t="s">
        <v>6087</v>
      </c>
      <c r="K1465" t="s">
        <v>6075</v>
      </c>
      <c r="L1465" s="340" t="s">
        <v>6680</v>
      </c>
      <c r="M1465" s="339">
        <v>13770.1</v>
      </c>
      <c r="N1465" t="s">
        <v>12</v>
      </c>
      <c r="O1465" t="s">
        <v>16</v>
      </c>
      <c r="P1465" t="s">
        <v>23</v>
      </c>
      <c r="Q1465" s="338">
        <v>63</v>
      </c>
    </row>
    <row r="1466" spans="1:17" ht="15.75" x14ac:dyDescent="0.25">
      <c r="A1466" s="342" t="s">
        <v>308</v>
      </c>
      <c r="B1466" t="s">
        <v>6679</v>
      </c>
      <c r="C1466">
        <v>53.61</v>
      </c>
      <c r="D1466">
        <v>10.92</v>
      </c>
      <c r="E1466" t="s">
        <v>2381</v>
      </c>
      <c r="F1466" t="s">
        <v>2380</v>
      </c>
      <c r="G1466" t="s">
        <v>2380</v>
      </c>
      <c r="H1466" s="341">
        <v>1</v>
      </c>
      <c r="I1466" t="s">
        <v>2381</v>
      </c>
      <c r="J1466" t="s">
        <v>6087</v>
      </c>
      <c r="K1466" t="s">
        <v>6079</v>
      </c>
      <c r="L1466" s="340" t="s">
        <v>6678</v>
      </c>
      <c r="M1466" s="339">
        <v>13747.87</v>
      </c>
      <c r="N1466" t="s">
        <v>12</v>
      </c>
      <c r="O1466" t="s">
        <v>11</v>
      </c>
      <c r="P1466" t="s">
        <v>170</v>
      </c>
      <c r="Q1466" s="338">
        <v>18</v>
      </c>
    </row>
    <row r="1467" spans="1:17" ht="15.75" x14ac:dyDescent="0.25">
      <c r="A1467" s="342" t="s">
        <v>307</v>
      </c>
      <c r="B1467" t="s">
        <v>6677</v>
      </c>
      <c r="C1467">
        <v>35.909999999999997</v>
      </c>
      <c r="D1467">
        <v>6.72</v>
      </c>
      <c r="E1467" t="s">
        <v>2381</v>
      </c>
      <c r="F1467" t="s">
        <v>2380</v>
      </c>
      <c r="G1467" t="s">
        <v>2380</v>
      </c>
      <c r="H1467" s="341">
        <v>2</v>
      </c>
      <c r="I1467" t="s">
        <v>2380</v>
      </c>
      <c r="J1467" t="s">
        <v>6087</v>
      </c>
      <c r="K1467" t="s">
        <v>6079</v>
      </c>
      <c r="L1467" s="340" t="s">
        <v>6676</v>
      </c>
      <c r="M1467" s="339">
        <v>13746.74</v>
      </c>
      <c r="N1467" t="s">
        <v>12</v>
      </c>
      <c r="O1467" t="s">
        <v>11</v>
      </c>
      <c r="P1467" t="s">
        <v>535</v>
      </c>
      <c r="Q1467" s="338">
        <v>53</v>
      </c>
    </row>
    <row r="1468" spans="1:17" ht="15.75" x14ac:dyDescent="0.25">
      <c r="A1468" s="342" t="s">
        <v>306</v>
      </c>
      <c r="B1468" t="s">
        <v>6675</v>
      </c>
      <c r="C1468">
        <v>36.65</v>
      </c>
      <c r="D1468">
        <v>5.01</v>
      </c>
      <c r="E1468" t="s">
        <v>2381</v>
      </c>
      <c r="F1468" t="s">
        <v>2380</v>
      </c>
      <c r="G1468" t="s">
        <v>2382</v>
      </c>
      <c r="H1468" s="341">
        <v>1</v>
      </c>
      <c r="I1468" t="s">
        <v>2380</v>
      </c>
      <c r="J1468" t="s">
        <v>6087</v>
      </c>
      <c r="K1468" t="s">
        <v>6075</v>
      </c>
      <c r="L1468" s="340" t="s">
        <v>6674</v>
      </c>
      <c r="M1468" s="339">
        <v>13726.21</v>
      </c>
      <c r="N1468" t="s">
        <v>12</v>
      </c>
      <c r="O1468" t="s">
        <v>12</v>
      </c>
      <c r="P1468" t="s">
        <v>535</v>
      </c>
      <c r="Q1468" s="338">
        <v>37</v>
      </c>
    </row>
    <row r="1469" spans="1:17" ht="15.75" x14ac:dyDescent="0.25">
      <c r="A1469" s="342" t="s">
        <v>304</v>
      </c>
      <c r="B1469" t="s">
        <v>6671</v>
      </c>
      <c r="C1469">
        <v>31.824999999999999</v>
      </c>
      <c r="D1469">
        <v>5.52</v>
      </c>
      <c r="E1469" t="s">
        <v>2381</v>
      </c>
      <c r="F1469" t="s">
        <v>2380</v>
      </c>
      <c r="G1469" t="s">
        <v>2380</v>
      </c>
      <c r="H1469" s="341">
        <v>1</v>
      </c>
      <c r="I1469" t="s">
        <v>2380</v>
      </c>
      <c r="J1469" t="s">
        <v>6087</v>
      </c>
      <c r="K1469" t="s">
        <v>6075</v>
      </c>
      <c r="L1469" s="340" t="s">
        <v>6670</v>
      </c>
      <c r="M1469" s="339">
        <v>13714.55</v>
      </c>
      <c r="N1469" t="s">
        <v>12</v>
      </c>
      <c r="O1469" t="s">
        <v>11</v>
      </c>
      <c r="P1469" t="s">
        <v>249</v>
      </c>
      <c r="Q1469" s="338">
        <v>36</v>
      </c>
    </row>
    <row r="1470" spans="1:17" ht="15.75" x14ac:dyDescent="0.25">
      <c r="A1470" s="342" t="s">
        <v>303</v>
      </c>
      <c r="B1470" t="s">
        <v>6669</v>
      </c>
      <c r="C1470">
        <v>53.58</v>
      </c>
      <c r="D1470">
        <v>4.55</v>
      </c>
      <c r="E1470" t="s">
        <v>2380</v>
      </c>
      <c r="F1470" t="s">
        <v>2380</v>
      </c>
      <c r="G1470" t="s">
        <v>2380</v>
      </c>
      <c r="H1470" s="341">
        <v>1</v>
      </c>
      <c r="I1470" t="s">
        <v>2380</v>
      </c>
      <c r="J1470" t="s">
        <v>6087</v>
      </c>
      <c r="K1470" t="s">
        <v>6075</v>
      </c>
      <c r="L1470" s="340" t="s">
        <v>6668</v>
      </c>
      <c r="M1470" s="339">
        <v>13685.51</v>
      </c>
      <c r="N1470" t="s">
        <v>12</v>
      </c>
      <c r="O1470" t="s">
        <v>16</v>
      </c>
      <c r="P1470" t="s">
        <v>535</v>
      </c>
      <c r="Q1470" s="338">
        <v>37</v>
      </c>
    </row>
    <row r="1471" spans="1:17" ht="15.75" x14ac:dyDescent="0.25">
      <c r="A1471" s="342" t="s">
        <v>302</v>
      </c>
      <c r="B1471" t="s">
        <v>6667</v>
      </c>
      <c r="C1471">
        <v>34.299999999999997</v>
      </c>
      <c r="D1471">
        <v>11.76</v>
      </c>
      <c r="E1471" t="s">
        <v>2380</v>
      </c>
      <c r="F1471" t="s">
        <v>2380</v>
      </c>
      <c r="G1471" t="s">
        <v>2380</v>
      </c>
      <c r="H1471" s="341">
        <v>0</v>
      </c>
      <c r="I1471" t="s">
        <v>2380</v>
      </c>
      <c r="J1471" t="s">
        <v>6087</v>
      </c>
      <c r="K1471" t="s">
        <v>6079</v>
      </c>
      <c r="L1471" s="340" t="s">
        <v>6666</v>
      </c>
      <c r="M1471" s="339">
        <v>13677.68</v>
      </c>
      <c r="N1471" t="s">
        <v>12</v>
      </c>
      <c r="O1471" t="s">
        <v>11</v>
      </c>
      <c r="P1471" t="s">
        <v>300</v>
      </c>
      <c r="Q1471" s="338">
        <v>59</v>
      </c>
    </row>
    <row r="1472" spans="1:17" ht="15.75" x14ac:dyDescent="0.25">
      <c r="A1472" s="342" t="s">
        <v>301</v>
      </c>
      <c r="B1472" t="s">
        <v>6665</v>
      </c>
      <c r="C1472">
        <v>32.11</v>
      </c>
      <c r="D1472">
        <v>7.06</v>
      </c>
      <c r="E1472" t="s">
        <v>2380</v>
      </c>
      <c r="F1472" t="s">
        <v>2380</v>
      </c>
      <c r="G1472" t="s">
        <v>2380</v>
      </c>
      <c r="H1472" s="341">
        <v>0</v>
      </c>
      <c r="I1472" t="s">
        <v>2380</v>
      </c>
      <c r="J1472" t="s">
        <v>6087</v>
      </c>
      <c r="K1472" t="s">
        <v>6079</v>
      </c>
      <c r="L1472" s="340" t="s">
        <v>6664</v>
      </c>
      <c r="M1472" s="339">
        <v>13638.06</v>
      </c>
      <c r="N1472" t="s">
        <v>12</v>
      </c>
      <c r="O1472" t="s">
        <v>12</v>
      </c>
      <c r="P1472" t="s">
        <v>249</v>
      </c>
      <c r="Q1472" s="338">
        <v>38</v>
      </c>
    </row>
    <row r="1473" spans="1:17" ht="15.75" x14ac:dyDescent="0.25">
      <c r="A1473" s="342" t="s">
        <v>299</v>
      </c>
      <c r="B1473" t="s">
        <v>6663</v>
      </c>
      <c r="C1473">
        <v>31.78</v>
      </c>
      <c r="D1473">
        <v>11.35</v>
      </c>
      <c r="E1473" t="s">
        <v>2381</v>
      </c>
      <c r="F1473" t="s">
        <v>2380</v>
      </c>
      <c r="G1473" t="s">
        <v>2382</v>
      </c>
      <c r="H1473" s="341">
        <v>1</v>
      </c>
      <c r="I1473" t="s">
        <v>2380</v>
      </c>
      <c r="J1473" t="s">
        <v>6087</v>
      </c>
      <c r="K1473" t="s">
        <v>6079</v>
      </c>
      <c r="L1473" s="340" t="s">
        <v>6662</v>
      </c>
      <c r="M1473" s="339">
        <v>41681.86</v>
      </c>
      <c r="N1473" t="s">
        <v>16</v>
      </c>
      <c r="O1473" t="s">
        <v>16</v>
      </c>
      <c r="P1473" t="s">
        <v>42</v>
      </c>
      <c r="Q1473" s="338">
        <v>47</v>
      </c>
    </row>
    <row r="1474" spans="1:17" ht="15.75" x14ac:dyDescent="0.25">
      <c r="A1474" s="342" t="s">
        <v>298</v>
      </c>
      <c r="B1474" t="s">
        <v>6661</v>
      </c>
      <c r="C1474">
        <v>46.89</v>
      </c>
      <c r="D1474">
        <v>5.52</v>
      </c>
      <c r="E1474" t="s">
        <v>2380</v>
      </c>
      <c r="F1474" t="s">
        <v>2380</v>
      </c>
      <c r="G1474" t="s">
        <v>2380</v>
      </c>
      <c r="H1474" s="341">
        <v>0</v>
      </c>
      <c r="I1474" t="s">
        <v>2380</v>
      </c>
      <c r="J1474" t="s">
        <v>6087</v>
      </c>
      <c r="K1474" t="s">
        <v>6075</v>
      </c>
      <c r="L1474" s="340" t="s">
        <v>6660</v>
      </c>
      <c r="M1474" s="339">
        <v>13635.64</v>
      </c>
      <c r="N1474" t="s">
        <v>12</v>
      </c>
      <c r="O1474" t="s">
        <v>12</v>
      </c>
      <c r="P1474" t="s">
        <v>247</v>
      </c>
      <c r="Q1474" s="338">
        <v>61</v>
      </c>
    </row>
    <row r="1475" spans="1:17" ht="15.75" x14ac:dyDescent="0.25">
      <c r="A1475" s="342" t="s">
        <v>297</v>
      </c>
      <c r="B1475" t="s">
        <v>6659</v>
      </c>
      <c r="C1475">
        <v>39.35</v>
      </c>
      <c r="D1475">
        <v>7.86</v>
      </c>
      <c r="E1475" t="s">
        <v>2381</v>
      </c>
      <c r="F1475" t="s">
        <v>2380</v>
      </c>
      <c r="G1475" t="s">
        <v>2380</v>
      </c>
      <c r="H1475" s="341">
        <v>1</v>
      </c>
      <c r="I1475" t="s">
        <v>2380</v>
      </c>
      <c r="J1475" t="s">
        <v>6087</v>
      </c>
      <c r="K1475" t="s">
        <v>6079</v>
      </c>
      <c r="L1475" s="340" t="s">
        <v>6658</v>
      </c>
      <c r="M1475" s="339">
        <v>13622.01</v>
      </c>
      <c r="N1475" t="s">
        <v>12</v>
      </c>
      <c r="O1475" t="s">
        <v>12</v>
      </c>
      <c r="P1475" t="s">
        <v>23</v>
      </c>
      <c r="Q1475" s="338">
        <v>53</v>
      </c>
    </row>
    <row r="1476" spans="1:17" ht="15.75" x14ac:dyDescent="0.25">
      <c r="A1476" s="342" t="s">
        <v>296</v>
      </c>
      <c r="B1476" t="s">
        <v>6657</v>
      </c>
      <c r="C1476">
        <v>36.19</v>
      </c>
      <c r="D1476">
        <v>11.51</v>
      </c>
      <c r="E1476" t="s">
        <v>2381</v>
      </c>
      <c r="F1476" t="s">
        <v>2380</v>
      </c>
      <c r="G1476" t="s">
        <v>2380</v>
      </c>
      <c r="H1476" s="341">
        <v>1</v>
      </c>
      <c r="I1476" t="s">
        <v>2381</v>
      </c>
      <c r="J1476" t="s">
        <v>6087</v>
      </c>
      <c r="K1476" t="s">
        <v>6079</v>
      </c>
      <c r="L1476" s="340" t="s">
        <v>6656</v>
      </c>
      <c r="M1476" s="339">
        <v>13616.36</v>
      </c>
      <c r="N1476" t="s">
        <v>12</v>
      </c>
      <c r="O1476" t="s">
        <v>12</v>
      </c>
      <c r="P1476" t="s">
        <v>247</v>
      </c>
      <c r="Q1476" s="338">
        <v>61</v>
      </c>
    </row>
    <row r="1477" spans="1:17" ht="15.75" x14ac:dyDescent="0.25">
      <c r="A1477" s="342" t="s">
        <v>295</v>
      </c>
      <c r="B1477" t="s">
        <v>6655</v>
      </c>
      <c r="C1477">
        <v>39.200000000000003</v>
      </c>
      <c r="D1477">
        <v>11.38</v>
      </c>
      <c r="E1477" t="s">
        <v>2380</v>
      </c>
      <c r="F1477" t="s">
        <v>2380</v>
      </c>
      <c r="G1477" t="s">
        <v>2380</v>
      </c>
      <c r="H1477" s="341">
        <v>0</v>
      </c>
      <c r="I1477" t="s">
        <v>2380</v>
      </c>
      <c r="J1477" t="s">
        <v>6087</v>
      </c>
      <c r="K1477" t="s">
        <v>6079</v>
      </c>
      <c r="L1477" s="340" t="s">
        <v>6654</v>
      </c>
      <c r="M1477" s="339">
        <v>13607.37</v>
      </c>
      <c r="N1477" t="s">
        <v>12</v>
      </c>
      <c r="O1477" t="s">
        <v>16</v>
      </c>
      <c r="P1477" t="s">
        <v>247</v>
      </c>
      <c r="Q1477" s="338">
        <v>58</v>
      </c>
    </row>
    <row r="1478" spans="1:17" ht="15.75" x14ac:dyDescent="0.25">
      <c r="A1478" s="342" t="s">
        <v>294</v>
      </c>
      <c r="B1478" t="s">
        <v>6653</v>
      </c>
      <c r="C1478">
        <v>39.159999999999997</v>
      </c>
      <c r="D1478">
        <v>10.48</v>
      </c>
      <c r="E1478" t="s">
        <v>2380</v>
      </c>
      <c r="F1478" t="s">
        <v>2380</v>
      </c>
      <c r="G1478" t="s">
        <v>2380</v>
      </c>
      <c r="H1478" s="341">
        <v>0</v>
      </c>
      <c r="I1478" t="s">
        <v>2380</v>
      </c>
      <c r="J1478" t="s">
        <v>6087</v>
      </c>
      <c r="K1478" t="s">
        <v>6079</v>
      </c>
      <c r="L1478" s="340" t="s">
        <v>6652</v>
      </c>
      <c r="M1478" s="339">
        <v>13588.17</v>
      </c>
      <c r="N1478" t="s">
        <v>12</v>
      </c>
      <c r="O1478" t="s">
        <v>16</v>
      </c>
      <c r="P1478" t="s">
        <v>23</v>
      </c>
      <c r="Q1478" s="338">
        <v>30</v>
      </c>
    </row>
    <row r="1479" spans="1:17" ht="15.75" x14ac:dyDescent="0.25">
      <c r="A1479" s="342" t="s">
        <v>293</v>
      </c>
      <c r="B1479" t="s">
        <v>6651</v>
      </c>
      <c r="C1479">
        <v>44.1</v>
      </c>
      <c r="D1479">
        <v>5.04</v>
      </c>
      <c r="E1479" t="s">
        <v>2381</v>
      </c>
      <c r="F1479" t="s">
        <v>2380</v>
      </c>
      <c r="G1479" t="s">
        <v>2380</v>
      </c>
      <c r="H1479" s="341">
        <v>0</v>
      </c>
      <c r="I1479" t="s">
        <v>2380</v>
      </c>
      <c r="J1479" t="s">
        <v>6087</v>
      </c>
      <c r="K1479" t="s">
        <v>6075</v>
      </c>
      <c r="L1479" s="340" t="s">
        <v>6650</v>
      </c>
      <c r="M1479" s="339">
        <v>13566.04</v>
      </c>
      <c r="N1479" t="s">
        <v>12</v>
      </c>
      <c r="O1479" t="s">
        <v>12</v>
      </c>
      <c r="P1479" t="s">
        <v>535</v>
      </c>
      <c r="Q1479" s="338">
        <v>54</v>
      </c>
    </row>
    <row r="1480" spans="1:17" ht="15.75" x14ac:dyDescent="0.25">
      <c r="A1480" s="342" t="s">
        <v>292</v>
      </c>
      <c r="B1480" t="s">
        <v>6649</v>
      </c>
      <c r="C1480">
        <v>33.200000000000003</v>
      </c>
      <c r="D1480">
        <v>9.06</v>
      </c>
      <c r="E1480" t="s">
        <v>2380</v>
      </c>
      <c r="F1480" t="s">
        <v>2380</v>
      </c>
      <c r="G1480" t="s">
        <v>2380</v>
      </c>
      <c r="H1480" s="341">
        <v>0</v>
      </c>
      <c r="I1480" t="s">
        <v>2380</v>
      </c>
      <c r="J1480" t="s">
        <v>6087</v>
      </c>
      <c r="K1480" t="s">
        <v>6079</v>
      </c>
      <c r="L1480" s="340" t="s">
        <v>6632</v>
      </c>
      <c r="M1480" s="339">
        <v>13555</v>
      </c>
      <c r="N1480" t="s">
        <v>12</v>
      </c>
      <c r="O1480" t="s">
        <v>12</v>
      </c>
      <c r="P1480" t="s">
        <v>356</v>
      </c>
      <c r="Q1480" s="338">
        <v>62</v>
      </c>
    </row>
    <row r="1481" spans="1:17" ht="15.75" x14ac:dyDescent="0.25">
      <c r="A1481" s="342" t="s">
        <v>291</v>
      </c>
      <c r="B1481" t="s">
        <v>6648</v>
      </c>
      <c r="C1481">
        <v>29.92</v>
      </c>
      <c r="D1481">
        <v>11.07</v>
      </c>
      <c r="E1481" t="s">
        <v>2380</v>
      </c>
      <c r="F1481" t="s">
        <v>2380</v>
      </c>
      <c r="G1481" t="s">
        <v>2380</v>
      </c>
      <c r="H1481" s="341">
        <v>0</v>
      </c>
      <c r="I1481" t="s">
        <v>2380</v>
      </c>
      <c r="J1481" t="s">
        <v>6087</v>
      </c>
      <c r="K1481" t="s">
        <v>6079</v>
      </c>
      <c r="L1481" s="340" t="s">
        <v>6647</v>
      </c>
      <c r="M1481" s="339">
        <v>13511.28</v>
      </c>
      <c r="N1481" t="s">
        <v>12</v>
      </c>
      <c r="O1481" t="s">
        <v>16</v>
      </c>
      <c r="P1481" t="s">
        <v>23</v>
      </c>
      <c r="Q1481" s="338">
        <v>59</v>
      </c>
    </row>
    <row r="1482" spans="1:17" ht="15.75" x14ac:dyDescent="0.25">
      <c r="A1482" s="342" t="s">
        <v>289</v>
      </c>
      <c r="B1482" t="s">
        <v>6644</v>
      </c>
      <c r="C1482">
        <v>38.869999999999997</v>
      </c>
      <c r="D1482">
        <v>8.6300000000000008</v>
      </c>
      <c r="E1482" t="s">
        <v>2381</v>
      </c>
      <c r="F1482" t="s">
        <v>2380</v>
      </c>
      <c r="G1482" t="s">
        <v>2380</v>
      </c>
      <c r="H1482" s="341">
        <v>1</v>
      </c>
      <c r="I1482" t="s">
        <v>2380</v>
      </c>
      <c r="J1482" t="s">
        <v>6087</v>
      </c>
      <c r="K1482" t="s">
        <v>6079</v>
      </c>
      <c r="L1482" s="340" t="s">
        <v>6643</v>
      </c>
      <c r="M1482" s="339">
        <v>13472.19</v>
      </c>
      <c r="N1482" t="s">
        <v>12</v>
      </c>
      <c r="O1482" t="s">
        <v>11</v>
      </c>
      <c r="P1482" t="s">
        <v>23</v>
      </c>
      <c r="Q1482" s="338">
        <v>47</v>
      </c>
    </row>
    <row r="1483" spans="1:17" ht="15.75" x14ac:dyDescent="0.25">
      <c r="A1483" s="342" t="s">
        <v>288</v>
      </c>
      <c r="B1483" t="s">
        <v>6642</v>
      </c>
      <c r="C1483">
        <v>32.299999999999997</v>
      </c>
      <c r="D1483">
        <v>5.28</v>
      </c>
      <c r="E1483" t="s">
        <v>2381</v>
      </c>
      <c r="F1483" t="s">
        <v>2380</v>
      </c>
      <c r="G1483" t="s">
        <v>2380</v>
      </c>
      <c r="H1483" s="341">
        <v>2</v>
      </c>
      <c r="I1483" t="s">
        <v>2380</v>
      </c>
      <c r="J1483" t="s">
        <v>6087</v>
      </c>
      <c r="K1483" t="s">
        <v>6075</v>
      </c>
      <c r="L1483" s="340" t="s">
        <v>6641</v>
      </c>
      <c r="M1483" s="339">
        <v>41676.080000000002</v>
      </c>
      <c r="N1483" t="s">
        <v>16</v>
      </c>
      <c r="O1483" t="s">
        <v>11</v>
      </c>
      <c r="P1483" t="s">
        <v>13</v>
      </c>
      <c r="Q1483" s="338">
        <v>47</v>
      </c>
    </row>
    <row r="1484" spans="1:17" ht="15.75" x14ac:dyDescent="0.25">
      <c r="A1484" s="342" t="s">
        <v>287</v>
      </c>
      <c r="B1484" t="s">
        <v>6640</v>
      </c>
      <c r="C1484">
        <v>31.16</v>
      </c>
      <c r="D1484">
        <v>7.49</v>
      </c>
      <c r="E1484" t="s">
        <v>2381</v>
      </c>
      <c r="F1484" t="s">
        <v>2380</v>
      </c>
      <c r="G1484" t="s">
        <v>2380</v>
      </c>
      <c r="H1484" s="341">
        <v>2</v>
      </c>
      <c r="I1484" t="s">
        <v>2380</v>
      </c>
      <c r="J1484" t="s">
        <v>6087</v>
      </c>
      <c r="K1484" t="s">
        <v>6079</v>
      </c>
      <c r="L1484" s="340" t="s">
        <v>6639</v>
      </c>
      <c r="M1484" s="339">
        <v>13470.86</v>
      </c>
      <c r="N1484" t="s">
        <v>12</v>
      </c>
      <c r="O1484" t="s">
        <v>12</v>
      </c>
      <c r="P1484" t="s">
        <v>42</v>
      </c>
      <c r="Q1484" s="338">
        <v>62</v>
      </c>
    </row>
    <row r="1485" spans="1:17" ht="15.75" x14ac:dyDescent="0.25">
      <c r="A1485" s="342" t="s">
        <v>286</v>
      </c>
      <c r="B1485" t="s">
        <v>6638</v>
      </c>
      <c r="C1485">
        <v>54.59</v>
      </c>
      <c r="D1485">
        <v>4.2699999999999996</v>
      </c>
      <c r="E1485" t="s">
        <v>2380</v>
      </c>
      <c r="F1485" t="s">
        <v>2380</v>
      </c>
      <c r="G1485" t="s">
        <v>2380</v>
      </c>
      <c r="H1485" s="341">
        <v>0</v>
      </c>
      <c r="I1485" t="s">
        <v>2380</v>
      </c>
      <c r="J1485" t="s">
        <v>6087</v>
      </c>
      <c r="K1485" t="s">
        <v>6075</v>
      </c>
      <c r="L1485" s="340" t="s">
        <v>6637</v>
      </c>
      <c r="M1485" s="339">
        <v>13470.8</v>
      </c>
      <c r="N1485" t="s">
        <v>12</v>
      </c>
      <c r="O1485" t="s">
        <v>11</v>
      </c>
      <c r="P1485" t="s">
        <v>13</v>
      </c>
      <c r="Q1485" s="338">
        <v>62</v>
      </c>
    </row>
    <row r="1486" spans="1:17" ht="15.75" x14ac:dyDescent="0.25">
      <c r="A1486" s="342" t="s">
        <v>285</v>
      </c>
      <c r="B1486" t="s">
        <v>6636</v>
      </c>
      <c r="C1486">
        <v>34.6</v>
      </c>
      <c r="D1486">
        <v>5.99</v>
      </c>
      <c r="E1486" t="s">
        <v>2381</v>
      </c>
      <c r="F1486" t="s">
        <v>2380</v>
      </c>
      <c r="G1486" t="s">
        <v>2380</v>
      </c>
      <c r="H1486" s="341">
        <v>0</v>
      </c>
      <c r="I1486" t="s">
        <v>2381</v>
      </c>
      <c r="J1486" t="s">
        <v>6087</v>
      </c>
      <c r="K1486" t="s">
        <v>6077</v>
      </c>
      <c r="L1486" s="340" t="s">
        <v>6635</v>
      </c>
      <c r="M1486" s="339">
        <v>13465.8</v>
      </c>
      <c r="N1486" t="s">
        <v>12</v>
      </c>
      <c r="O1486" t="s">
        <v>16</v>
      </c>
      <c r="P1486" t="s">
        <v>23</v>
      </c>
      <c r="Q1486" s="338">
        <v>37</v>
      </c>
    </row>
    <row r="1487" spans="1:17" ht="15.75" x14ac:dyDescent="0.25">
      <c r="A1487" s="342" t="s">
        <v>283</v>
      </c>
      <c r="B1487" t="s">
        <v>6633</v>
      </c>
      <c r="C1487">
        <v>52.41</v>
      </c>
      <c r="D1487">
        <v>5.99</v>
      </c>
      <c r="E1487" t="s">
        <v>2380</v>
      </c>
      <c r="F1487" t="s">
        <v>2380</v>
      </c>
      <c r="G1487" t="s">
        <v>2380</v>
      </c>
      <c r="H1487" s="341">
        <v>1</v>
      </c>
      <c r="I1487" t="s">
        <v>2380</v>
      </c>
      <c r="J1487" t="s">
        <v>6087</v>
      </c>
      <c r="K1487" t="s">
        <v>6077</v>
      </c>
      <c r="L1487" s="340" t="s">
        <v>6632</v>
      </c>
      <c r="M1487" s="339">
        <v>13457.96</v>
      </c>
      <c r="N1487" t="s">
        <v>12</v>
      </c>
      <c r="O1487" t="s">
        <v>16</v>
      </c>
      <c r="P1487" t="s">
        <v>13</v>
      </c>
      <c r="Q1487" s="338">
        <v>62</v>
      </c>
    </row>
    <row r="1488" spans="1:17" ht="15.75" x14ac:dyDescent="0.25">
      <c r="A1488" s="342" t="s">
        <v>282</v>
      </c>
      <c r="B1488" t="s">
        <v>6631</v>
      </c>
      <c r="C1488">
        <v>41.47</v>
      </c>
      <c r="D1488">
        <v>5.86</v>
      </c>
      <c r="E1488" t="s">
        <v>2381</v>
      </c>
      <c r="F1488" t="s">
        <v>2380</v>
      </c>
      <c r="G1488" t="s">
        <v>2380</v>
      </c>
      <c r="H1488" s="341">
        <v>2</v>
      </c>
      <c r="I1488" t="s">
        <v>2380</v>
      </c>
      <c r="J1488" t="s">
        <v>6087</v>
      </c>
      <c r="K1488" t="s">
        <v>6077</v>
      </c>
      <c r="L1488" s="340" t="s">
        <v>6630</v>
      </c>
      <c r="M1488" s="339">
        <v>13451.12</v>
      </c>
      <c r="N1488" t="s">
        <v>12</v>
      </c>
      <c r="O1488" t="s">
        <v>16</v>
      </c>
      <c r="P1488" t="s">
        <v>42</v>
      </c>
      <c r="Q1488" s="338">
        <v>62</v>
      </c>
    </row>
    <row r="1489" spans="1:17" ht="15.75" x14ac:dyDescent="0.25">
      <c r="A1489" s="342" t="s">
        <v>281</v>
      </c>
      <c r="B1489" t="s">
        <v>6629</v>
      </c>
      <c r="C1489">
        <v>33.1</v>
      </c>
      <c r="D1489">
        <v>5.19</v>
      </c>
      <c r="E1489" t="s">
        <v>2381</v>
      </c>
      <c r="F1489" t="s">
        <v>2380</v>
      </c>
      <c r="G1489" t="s">
        <v>2380</v>
      </c>
      <c r="H1489" s="341">
        <v>2</v>
      </c>
      <c r="I1489" t="s">
        <v>2380</v>
      </c>
      <c r="J1489" t="s">
        <v>6087</v>
      </c>
      <c r="K1489" t="s">
        <v>6075</v>
      </c>
      <c r="L1489" s="340" t="s">
        <v>6628</v>
      </c>
      <c r="M1489" s="339">
        <v>13440.7</v>
      </c>
      <c r="N1489" t="s">
        <v>12</v>
      </c>
      <c r="O1489" t="s">
        <v>11</v>
      </c>
      <c r="P1489" t="s">
        <v>23</v>
      </c>
      <c r="Q1489" s="338">
        <v>47</v>
      </c>
    </row>
    <row r="1490" spans="1:17" ht="15.75" x14ac:dyDescent="0.25">
      <c r="A1490" s="342" t="s">
        <v>280</v>
      </c>
      <c r="B1490" t="s">
        <v>6627</v>
      </c>
      <c r="C1490">
        <v>30.8</v>
      </c>
      <c r="D1490">
        <v>4.37</v>
      </c>
      <c r="E1490" t="s">
        <v>2381</v>
      </c>
      <c r="F1490" t="s">
        <v>2380</v>
      </c>
      <c r="G1490" t="s">
        <v>2380</v>
      </c>
      <c r="H1490" s="341">
        <v>2</v>
      </c>
      <c r="I1490" t="s">
        <v>2380</v>
      </c>
      <c r="J1490" t="s">
        <v>6087</v>
      </c>
      <c r="K1490" t="s">
        <v>6075</v>
      </c>
      <c r="L1490" s="340" t="s">
        <v>6626</v>
      </c>
      <c r="M1490" s="339">
        <v>13430.27</v>
      </c>
      <c r="N1490" t="s">
        <v>12</v>
      </c>
      <c r="O1490" t="s">
        <v>12</v>
      </c>
      <c r="P1490" t="s">
        <v>247</v>
      </c>
      <c r="Q1490" s="338">
        <v>56</v>
      </c>
    </row>
    <row r="1491" spans="1:17" ht="15.75" x14ac:dyDescent="0.25">
      <c r="A1491" s="342" t="s">
        <v>279</v>
      </c>
      <c r="B1491" t="s">
        <v>6625</v>
      </c>
      <c r="C1491">
        <v>42.06</v>
      </c>
      <c r="D1491">
        <v>5.32</v>
      </c>
      <c r="E1491" t="s">
        <v>2380</v>
      </c>
      <c r="F1491" t="s">
        <v>2380</v>
      </c>
      <c r="G1491" t="s">
        <v>2380</v>
      </c>
      <c r="H1491" s="341">
        <v>1</v>
      </c>
      <c r="I1491" t="s">
        <v>2380</v>
      </c>
      <c r="J1491" t="s">
        <v>6087</v>
      </c>
      <c r="K1491" t="s">
        <v>6075</v>
      </c>
      <c r="L1491" s="340" t="s">
        <v>6624</v>
      </c>
      <c r="M1491" s="339">
        <v>13429.04</v>
      </c>
      <c r="N1491" t="s">
        <v>12</v>
      </c>
      <c r="O1491" t="s">
        <v>12</v>
      </c>
      <c r="P1491" t="s">
        <v>23</v>
      </c>
      <c r="Q1491" s="338">
        <v>61</v>
      </c>
    </row>
    <row r="1492" spans="1:17" ht="15.75" x14ac:dyDescent="0.25">
      <c r="A1492" s="342" t="s">
        <v>278</v>
      </c>
      <c r="B1492" t="s">
        <v>6623</v>
      </c>
      <c r="C1492">
        <v>39.270000000000003</v>
      </c>
      <c r="D1492">
        <v>5.64</v>
      </c>
      <c r="E1492" t="s">
        <v>2380</v>
      </c>
      <c r="F1492" t="s">
        <v>2380</v>
      </c>
      <c r="G1492" t="s">
        <v>2382</v>
      </c>
      <c r="H1492" s="341">
        <v>1</v>
      </c>
      <c r="I1492" t="s">
        <v>2380</v>
      </c>
      <c r="J1492" t="s">
        <v>6087</v>
      </c>
      <c r="K1492" t="s">
        <v>6075</v>
      </c>
      <c r="L1492" s="340" t="s">
        <v>6622</v>
      </c>
      <c r="M1492" s="339">
        <v>13417.05</v>
      </c>
      <c r="N1492" t="s">
        <v>12</v>
      </c>
      <c r="O1492" t="s">
        <v>12</v>
      </c>
      <c r="P1492" t="s">
        <v>23</v>
      </c>
      <c r="Q1492" s="338">
        <v>28</v>
      </c>
    </row>
    <row r="1493" spans="1:17" ht="15.75" x14ac:dyDescent="0.25">
      <c r="A1493" s="342" t="s">
        <v>277</v>
      </c>
      <c r="B1493" t="s">
        <v>6621</v>
      </c>
      <c r="C1493">
        <v>30.71</v>
      </c>
      <c r="D1493">
        <v>5.59</v>
      </c>
      <c r="E1493" t="s">
        <v>2381</v>
      </c>
      <c r="F1493" t="s">
        <v>2380</v>
      </c>
      <c r="G1493" t="s">
        <v>2380</v>
      </c>
      <c r="H1493" s="341">
        <v>1</v>
      </c>
      <c r="I1493" t="s">
        <v>2380</v>
      </c>
      <c r="J1493" t="s">
        <v>6087</v>
      </c>
      <c r="K1493" t="s">
        <v>6075</v>
      </c>
      <c r="L1493" s="340" t="s">
        <v>6620</v>
      </c>
      <c r="M1493" s="339">
        <v>41661.599999999999</v>
      </c>
      <c r="N1493" t="s">
        <v>16</v>
      </c>
      <c r="O1493" t="s">
        <v>12</v>
      </c>
      <c r="P1493" t="s">
        <v>42</v>
      </c>
      <c r="Q1493" s="338">
        <v>46</v>
      </c>
    </row>
    <row r="1494" spans="1:17" ht="15.75" x14ac:dyDescent="0.25">
      <c r="A1494" s="342" t="s">
        <v>275</v>
      </c>
      <c r="B1494" t="s">
        <v>6619</v>
      </c>
      <c r="C1494">
        <v>47.19</v>
      </c>
      <c r="D1494">
        <v>5.29</v>
      </c>
      <c r="E1494" t="s">
        <v>2380</v>
      </c>
      <c r="F1494" t="s">
        <v>2380</v>
      </c>
      <c r="G1494" t="s">
        <v>2380</v>
      </c>
      <c r="H1494" s="341">
        <v>0</v>
      </c>
      <c r="I1494" t="s">
        <v>2380</v>
      </c>
      <c r="J1494" t="s">
        <v>6087</v>
      </c>
      <c r="K1494" t="s">
        <v>6075</v>
      </c>
      <c r="L1494" s="340" t="s">
        <v>6618</v>
      </c>
      <c r="M1494" s="339">
        <v>13415.04</v>
      </c>
      <c r="N1494" t="s">
        <v>12</v>
      </c>
      <c r="O1494" t="s">
        <v>11</v>
      </c>
      <c r="P1494" t="s">
        <v>23</v>
      </c>
      <c r="Q1494" s="338">
        <v>61</v>
      </c>
    </row>
    <row r="1495" spans="1:17" ht="15.75" x14ac:dyDescent="0.25">
      <c r="A1495" s="342" t="s">
        <v>274</v>
      </c>
      <c r="B1495" t="s">
        <v>6617</v>
      </c>
      <c r="C1495">
        <v>30.02</v>
      </c>
      <c r="D1495">
        <v>6.65</v>
      </c>
      <c r="E1495" t="s">
        <v>2380</v>
      </c>
      <c r="F1495" t="s">
        <v>2380</v>
      </c>
      <c r="G1495" t="s">
        <v>2380</v>
      </c>
      <c r="H1495" s="341">
        <v>0</v>
      </c>
      <c r="I1495" t="s">
        <v>2380</v>
      </c>
      <c r="J1495" t="s">
        <v>6087</v>
      </c>
      <c r="K1495" t="s">
        <v>6079</v>
      </c>
      <c r="L1495" s="340" t="s">
        <v>6616</v>
      </c>
      <c r="M1495" s="339">
        <v>13412.97</v>
      </c>
      <c r="N1495" t="s">
        <v>12</v>
      </c>
      <c r="O1495" t="s">
        <v>12</v>
      </c>
      <c r="P1495" t="s">
        <v>249</v>
      </c>
      <c r="Q1495" s="338">
        <v>30</v>
      </c>
    </row>
    <row r="1496" spans="1:17" ht="15.75" x14ac:dyDescent="0.25">
      <c r="A1496" s="342" t="s">
        <v>273</v>
      </c>
      <c r="B1496" t="s">
        <v>6615</v>
      </c>
      <c r="C1496">
        <v>54.12</v>
      </c>
      <c r="D1496">
        <v>11.57</v>
      </c>
      <c r="E1496" t="s">
        <v>2380</v>
      </c>
      <c r="F1496" t="s">
        <v>2380</v>
      </c>
      <c r="G1496" t="s">
        <v>2380</v>
      </c>
      <c r="H1496" s="341">
        <v>0</v>
      </c>
      <c r="I1496" t="s">
        <v>2381</v>
      </c>
      <c r="J1496" t="s">
        <v>6087</v>
      </c>
      <c r="K1496" t="s">
        <v>6079</v>
      </c>
      <c r="L1496" s="340" t="s">
        <v>6614</v>
      </c>
      <c r="M1496" s="339">
        <v>13405.39</v>
      </c>
      <c r="N1496" t="s">
        <v>12</v>
      </c>
      <c r="O1496" t="s">
        <v>12</v>
      </c>
      <c r="P1496" t="s">
        <v>13</v>
      </c>
      <c r="Q1496" s="338">
        <v>63</v>
      </c>
    </row>
    <row r="1497" spans="1:17" ht="15.75" x14ac:dyDescent="0.25">
      <c r="A1497" s="342" t="s">
        <v>272</v>
      </c>
      <c r="B1497" t="s">
        <v>6266</v>
      </c>
      <c r="C1497">
        <v>37.909999999999997</v>
      </c>
      <c r="D1497">
        <v>5.68</v>
      </c>
      <c r="E1497" t="s">
        <v>2381</v>
      </c>
      <c r="F1497" t="s">
        <v>2380</v>
      </c>
      <c r="G1497" t="s">
        <v>2380</v>
      </c>
      <c r="H1497" s="341">
        <v>0</v>
      </c>
      <c r="I1497" t="s">
        <v>2380</v>
      </c>
      <c r="J1497" t="s">
        <v>6087</v>
      </c>
      <c r="K1497" t="s">
        <v>6075</v>
      </c>
      <c r="L1497" s="340" t="s">
        <v>6613</v>
      </c>
      <c r="M1497" s="339">
        <v>13393.76</v>
      </c>
      <c r="N1497" t="s">
        <v>12</v>
      </c>
      <c r="O1497" t="s">
        <v>16</v>
      </c>
      <c r="P1497" t="s">
        <v>42</v>
      </c>
      <c r="Q1497" s="338">
        <v>63</v>
      </c>
    </row>
    <row r="1498" spans="1:17" ht="15.75" x14ac:dyDescent="0.25">
      <c r="A1498" s="342" t="s">
        <v>271</v>
      </c>
      <c r="B1498" t="s">
        <v>6612</v>
      </c>
      <c r="C1498">
        <v>54.61</v>
      </c>
      <c r="D1498">
        <v>4.49</v>
      </c>
      <c r="E1498" t="s">
        <v>2380</v>
      </c>
      <c r="F1498" t="s">
        <v>2380</v>
      </c>
      <c r="G1498" t="s">
        <v>2380</v>
      </c>
      <c r="H1498" s="341">
        <v>0</v>
      </c>
      <c r="I1498" t="s">
        <v>2380</v>
      </c>
      <c r="J1498" t="s">
        <v>6087</v>
      </c>
      <c r="K1498" t="s">
        <v>6075</v>
      </c>
      <c r="L1498" s="340" t="s">
        <v>6611</v>
      </c>
      <c r="M1498" s="339">
        <v>13390.56</v>
      </c>
      <c r="N1498" t="s">
        <v>12</v>
      </c>
      <c r="O1498" t="s">
        <v>12</v>
      </c>
      <c r="P1498" t="s">
        <v>42</v>
      </c>
      <c r="Q1498" s="338">
        <v>63</v>
      </c>
    </row>
    <row r="1499" spans="1:17" ht="15.75" x14ac:dyDescent="0.25">
      <c r="A1499" s="342" t="s">
        <v>270</v>
      </c>
      <c r="B1499" t="s">
        <v>6610</v>
      </c>
      <c r="C1499">
        <v>36.005000000000003</v>
      </c>
      <c r="D1499">
        <v>6.9</v>
      </c>
      <c r="E1499" t="s">
        <v>2380</v>
      </c>
      <c r="F1499" t="s">
        <v>2380</v>
      </c>
      <c r="G1499" t="s">
        <v>2380</v>
      </c>
      <c r="H1499" s="341">
        <v>0</v>
      </c>
      <c r="I1499" t="s">
        <v>2380</v>
      </c>
      <c r="J1499" t="s">
        <v>6087</v>
      </c>
      <c r="K1499" t="s">
        <v>6079</v>
      </c>
      <c r="L1499" s="340" t="s">
        <v>6609</v>
      </c>
      <c r="M1499" s="339">
        <v>13383.67</v>
      </c>
      <c r="N1499" t="s">
        <v>12</v>
      </c>
      <c r="O1499" t="s">
        <v>11</v>
      </c>
      <c r="P1499" t="s">
        <v>249</v>
      </c>
      <c r="Q1499" s="338">
        <v>39</v>
      </c>
    </row>
    <row r="1500" spans="1:17" ht="15.75" x14ac:dyDescent="0.25">
      <c r="A1500" s="342" t="s">
        <v>268</v>
      </c>
      <c r="B1500" t="s">
        <v>6607</v>
      </c>
      <c r="C1500">
        <v>34.295000000000002</v>
      </c>
      <c r="D1500">
        <v>11.24</v>
      </c>
      <c r="E1500" t="s">
        <v>2380</v>
      </c>
      <c r="F1500" t="s">
        <v>2380</v>
      </c>
      <c r="G1500" t="s">
        <v>2380</v>
      </c>
      <c r="H1500" s="341">
        <v>0</v>
      </c>
      <c r="I1500" t="s">
        <v>2380</v>
      </c>
      <c r="J1500" t="s">
        <v>6087</v>
      </c>
      <c r="K1500" t="s">
        <v>6079</v>
      </c>
      <c r="L1500" s="340" t="s">
        <v>6606</v>
      </c>
      <c r="M1500" s="339">
        <v>13375.76</v>
      </c>
      <c r="N1500" t="s">
        <v>12</v>
      </c>
      <c r="O1500" t="s">
        <v>11</v>
      </c>
      <c r="P1500" t="s">
        <v>200</v>
      </c>
      <c r="Q1500" s="338">
        <v>58</v>
      </c>
    </row>
    <row r="1501" spans="1:17" ht="15.75" x14ac:dyDescent="0.25">
      <c r="A1501" s="342" t="s">
        <v>266</v>
      </c>
      <c r="B1501" t="s">
        <v>6179</v>
      </c>
      <c r="C1501">
        <v>40.700000000000003</v>
      </c>
      <c r="D1501">
        <v>5.42</v>
      </c>
      <c r="E1501" t="s">
        <v>2380</v>
      </c>
      <c r="F1501" t="s">
        <v>2380</v>
      </c>
      <c r="G1501" t="s">
        <v>2380</v>
      </c>
      <c r="H1501" s="341">
        <v>0</v>
      </c>
      <c r="I1501" t="s">
        <v>2380</v>
      </c>
      <c r="J1501" t="s">
        <v>6087</v>
      </c>
      <c r="K1501" t="s">
        <v>6075</v>
      </c>
      <c r="L1501" s="340" t="s">
        <v>6603</v>
      </c>
      <c r="M1501" s="339">
        <v>13352.1</v>
      </c>
      <c r="N1501" t="s">
        <v>12</v>
      </c>
      <c r="O1501" t="s">
        <v>16</v>
      </c>
      <c r="P1501" t="s">
        <v>23</v>
      </c>
      <c r="Q1501" s="338">
        <v>62</v>
      </c>
    </row>
    <row r="1502" spans="1:17" ht="15.75" x14ac:dyDescent="0.25">
      <c r="A1502" s="342" t="s">
        <v>264</v>
      </c>
      <c r="B1502" t="s">
        <v>6600</v>
      </c>
      <c r="C1502">
        <v>33.914999999999999</v>
      </c>
      <c r="D1502">
        <v>9.56</v>
      </c>
      <c r="E1502" t="s">
        <v>2381</v>
      </c>
      <c r="F1502" t="s">
        <v>2380</v>
      </c>
      <c r="G1502" t="s">
        <v>2380</v>
      </c>
      <c r="H1502" s="341">
        <v>2</v>
      </c>
      <c r="I1502" t="s">
        <v>2380</v>
      </c>
      <c r="J1502" t="s">
        <v>6087</v>
      </c>
      <c r="K1502" t="s">
        <v>6079</v>
      </c>
      <c r="L1502" s="340" t="s">
        <v>6599</v>
      </c>
      <c r="M1502" s="339">
        <v>13333.71</v>
      </c>
      <c r="N1502" t="s">
        <v>12</v>
      </c>
      <c r="O1502" t="s">
        <v>11</v>
      </c>
      <c r="P1502" t="s">
        <v>23</v>
      </c>
      <c r="Q1502" s="338">
        <v>46</v>
      </c>
    </row>
    <row r="1503" spans="1:17" ht="15.75" x14ac:dyDescent="0.25">
      <c r="A1503" s="342" t="s">
        <v>263</v>
      </c>
      <c r="B1503" t="s">
        <v>6598</v>
      </c>
      <c r="C1503">
        <v>33.534999999999997</v>
      </c>
      <c r="D1503">
        <v>9.4</v>
      </c>
      <c r="E1503" t="s">
        <v>2381</v>
      </c>
      <c r="F1503" t="s">
        <v>2380</v>
      </c>
      <c r="G1503" t="s">
        <v>2380</v>
      </c>
      <c r="H1503" s="341">
        <v>2</v>
      </c>
      <c r="I1503" t="s">
        <v>2380</v>
      </c>
      <c r="J1503" t="s">
        <v>6087</v>
      </c>
      <c r="K1503" t="s">
        <v>6079</v>
      </c>
      <c r="L1503" s="340" t="s">
        <v>6597</v>
      </c>
      <c r="M1503" s="339">
        <v>13292.52</v>
      </c>
      <c r="N1503" t="s">
        <v>12</v>
      </c>
      <c r="O1503" t="s">
        <v>12</v>
      </c>
      <c r="P1503" t="s">
        <v>23</v>
      </c>
      <c r="Q1503" s="338">
        <v>28</v>
      </c>
    </row>
    <row r="1504" spans="1:17" ht="15.75" x14ac:dyDescent="0.25">
      <c r="A1504" s="342" t="s">
        <v>262</v>
      </c>
      <c r="B1504" t="s">
        <v>6596</v>
      </c>
      <c r="C1504">
        <v>48.82</v>
      </c>
      <c r="D1504">
        <v>6.67</v>
      </c>
      <c r="E1504" t="s">
        <v>2381</v>
      </c>
      <c r="F1504" t="s">
        <v>2380</v>
      </c>
      <c r="G1504" t="s">
        <v>2380</v>
      </c>
      <c r="H1504" s="341">
        <v>0</v>
      </c>
      <c r="I1504" t="s">
        <v>2381</v>
      </c>
      <c r="J1504" t="s">
        <v>6087</v>
      </c>
      <c r="K1504" t="s">
        <v>6079</v>
      </c>
      <c r="L1504" s="340" t="s">
        <v>6595</v>
      </c>
      <c r="M1504" s="339">
        <v>13228.85</v>
      </c>
      <c r="N1504" t="s">
        <v>12</v>
      </c>
      <c r="O1504" t="s">
        <v>12</v>
      </c>
      <c r="P1504" t="s">
        <v>249</v>
      </c>
      <c r="Q1504" s="338">
        <v>60</v>
      </c>
    </row>
    <row r="1505" spans="1:17" ht="15.75" x14ac:dyDescent="0.25">
      <c r="A1505" s="342" t="s">
        <v>259</v>
      </c>
      <c r="B1505" t="s">
        <v>6590</v>
      </c>
      <c r="C1505">
        <v>30.23</v>
      </c>
      <c r="D1505">
        <v>6.94</v>
      </c>
      <c r="E1505" t="s">
        <v>2381</v>
      </c>
      <c r="F1505" t="s">
        <v>2380</v>
      </c>
      <c r="G1505" t="s">
        <v>2382</v>
      </c>
      <c r="H1505" s="341">
        <v>1</v>
      </c>
      <c r="I1505" t="s">
        <v>2380</v>
      </c>
      <c r="J1505" t="s">
        <v>6087</v>
      </c>
      <c r="K1505" t="s">
        <v>6079</v>
      </c>
      <c r="L1505" s="340" t="s">
        <v>6589</v>
      </c>
      <c r="M1505" s="339">
        <v>13217.09</v>
      </c>
      <c r="N1505" t="s">
        <v>12</v>
      </c>
      <c r="O1505" t="s">
        <v>16</v>
      </c>
      <c r="P1505" t="s">
        <v>247</v>
      </c>
      <c r="Q1505" s="338">
        <v>60</v>
      </c>
    </row>
    <row r="1506" spans="1:17" ht="15.75" x14ac:dyDescent="0.25">
      <c r="A1506" s="342" t="s">
        <v>258</v>
      </c>
      <c r="B1506" t="s">
        <v>6588</v>
      </c>
      <c r="C1506">
        <v>51.14</v>
      </c>
      <c r="D1506">
        <v>4.05</v>
      </c>
      <c r="E1506" t="s">
        <v>2380</v>
      </c>
      <c r="F1506" t="s">
        <v>2380</v>
      </c>
      <c r="G1506" t="s">
        <v>2380</v>
      </c>
      <c r="H1506" s="341">
        <v>1</v>
      </c>
      <c r="I1506" t="s">
        <v>2380</v>
      </c>
      <c r="J1506" t="s">
        <v>6087</v>
      </c>
      <c r="K1506" t="s">
        <v>6075</v>
      </c>
      <c r="L1506" s="340" t="s">
        <v>6587</v>
      </c>
      <c r="M1506" s="339">
        <v>13214.43</v>
      </c>
      <c r="N1506" t="s">
        <v>12</v>
      </c>
      <c r="O1506" t="s">
        <v>11</v>
      </c>
      <c r="P1506" t="s">
        <v>23</v>
      </c>
      <c r="Q1506" s="338">
        <v>40</v>
      </c>
    </row>
    <row r="1507" spans="1:17" ht="15.75" x14ac:dyDescent="0.25">
      <c r="A1507" s="342" t="s">
        <v>256</v>
      </c>
      <c r="B1507" t="s">
        <v>6584</v>
      </c>
      <c r="C1507">
        <v>38.06</v>
      </c>
      <c r="D1507">
        <v>9.24</v>
      </c>
      <c r="E1507" t="s">
        <v>2380</v>
      </c>
      <c r="F1507" t="s">
        <v>2380</v>
      </c>
      <c r="G1507" t="s">
        <v>2380</v>
      </c>
      <c r="H1507" s="341">
        <v>0</v>
      </c>
      <c r="I1507" t="s">
        <v>2380</v>
      </c>
      <c r="J1507" t="s">
        <v>6087</v>
      </c>
      <c r="K1507" t="s">
        <v>6079</v>
      </c>
      <c r="L1507" s="340" t="s">
        <v>6582</v>
      </c>
      <c r="M1507" s="339">
        <v>13143.86</v>
      </c>
      <c r="N1507" t="s">
        <v>12</v>
      </c>
      <c r="O1507" t="s">
        <v>11</v>
      </c>
      <c r="P1507" t="s">
        <v>168</v>
      </c>
      <c r="Q1507" s="338">
        <v>61</v>
      </c>
    </row>
    <row r="1508" spans="1:17" ht="15.75" x14ac:dyDescent="0.25">
      <c r="A1508" s="342" t="s">
        <v>255</v>
      </c>
      <c r="B1508" t="s">
        <v>6583</v>
      </c>
      <c r="C1508">
        <v>37.700000000000003</v>
      </c>
      <c r="D1508">
        <v>8.6</v>
      </c>
      <c r="E1508" t="s">
        <v>2380</v>
      </c>
      <c r="F1508" t="s">
        <v>2380</v>
      </c>
      <c r="G1508" t="s">
        <v>2380</v>
      </c>
      <c r="H1508" s="341">
        <v>0</v>
      </c>
      <c r="I1508" t="s">
        <v>2380</v>
      </c>
      <c r="J1508" t="s">
        <v>6087</v>
      </c>
      <c r="K1508" t="s">
        <v>6079</v>
      </c>
      <c r="L1508" s="340" t="s">
        <v>6582</v>
      </c>
      <c r="M1508" s="339">
        <v>13143.34</v>
      </c>
      <c r="N1508" t="s">
        <v>12</v>
      </c>
      <c r="O1508" t="s">
        <v>11</v>
      </c>
      <c r="P1508" t="s">
        <v>516</v>
      </c>
      <c r="Q1508" s="338">
        <v>61</v>
      </c>
    </row>
    <row r="1509" spans="1:17" ht="15.75" x14ac:dyDescent="0.25">
      <c r="A1509" s="342" t="s">
        <v>254</v>
      </c>
      <c r="B1509" t="s">
        <v>6581</v>
      </c>
      <c r="C1509">
        <v>44</v>
      </c>
      <c r="D1509">
        <v>9.32</v>
      </c>
      <c r="E1509" t="s">
        <v>2381</v>
      </c>
      <c r="F1509" t="s">
        <v>2380</v>
      </c>
      <c r="G1509" t="s">
        <v>2380</v>
      </c>
      <c r="H1509" s="341">
        <v>2</v>
      </c>
      <c r="I1509" t="s">
        <v>2380</v>
      </c>
      <c r="J1509" t="s">
        <v>6087</v>
      </c>
      <c r="K1509" t="s">
        <v>6079</v>
      </c>
      <c r="L1509" s="340" t="s">
        <v>6330</v>
      </c>
      <c r="M1509" s="339">
        <v>41505.15</v>
      </c>
      <c r="N1509" t="s">
        <v>16</v>
      </c>
      <c r="O1509" t="s">
        <v>11</v>
      </c>
      <c r="P1509" t="s">
        <v>42</v>
      </c>
      <c r="Q1509" s="338">
        <v>55</v>
      </c>
    </row>
    <row r="1510" spans="1:17" ht="15.75" x14ac:dyDescent="0.25">
      <c r="A1510" s="342" t="s">
        <v>253</v>
      </c>
      <c r="B1510" t="s">
        <v>6580</v>
      </c>
      <c r="C1510">
        <v>41.45</v>
      </c>
      <c r="D1510">
        <v>6.12</v>
      </c>
      <c r="E1510" t="s">
        <v>2381</v>
      </c>
      <c r="F1510" t="s">
        <v>2380</v>
      </c>
      <c r="G1510" t="s">
        <v>2380</v>
      </c>
      <c r="H1510" s="341">
        <v>0</v>
      </c>
      <c r="I1510" t="s">
        <v>2380</v>
      </c>
      <c r="J1510" t="s">
        <v>6087</v>
      </c>
      <c r="K1510" t="s">
        <v>6077</v>
      </c>
      <c r="L1510" s="340" t="s">
        <v>6579</v>
      </c>
      <c r="M1510" s="339">
        <v>13129.6</v>
      </c>
      <c r="N1510" t="s">
        <v>12</v>
      </c>
      <c r="O1510" t="s">
        <v>11</v>
      </c>
      <c r="P1510" t="s">
        <v>356</v>
      </c>
      <c r="Q1510" s="338">
        <v>61</v>
      </c>
    </row>
    <row r="1511" spans="1:17" ht="15.75" x14ac:dyDescent="0.25">
      <c r="A1511" s="342" t="s">
        <v>251</v>
      </c>
      <c r="B1511" t="s">
        <v>6576</v>
      </c>
      <c r="C1511">
        <v>36.96</v>
      </c>
      <c r="D1511">
        <v>7.93</v>
      </c>
      <c r="E1511" t="s">
        <v>2380</v>
      </c>
      <c r="F1511" t="s">
        <v>2380</v>
      </c>
      <c r="G1511" t="s">
        <v>2380</v>
      </c>
      <c r="H1511" s="341">
        <v>3</v>
      </c>
      <c r="I1511" t="s">
        <v>2381</v>
      </c>
      <c r="J1511" t="s">
        <v>6087</v>
      </c>
      <c r="K1511" t="s">
        <v>6079</v>
      </c>
      <c r="L1511" s="340" t="s">
        <v>6575</v>
      </c>
      <c r="M1511" s="339">
        <v>13116.84</v>
      </c>
      <c r="N1511" t="s">
        <v>12</v>
      </c>
      <c r="O1511" t="s">
        <v>16</v>
      </c>
      <c r="P1511" t="s">
        <v>23</v>
      </c>
      <c r="Q1511" s="338">
        <v>59</v>
      </c>
    </row>
    <row r="1512" spans="1:17" ht="15.75" x14ac:dyDescent="0.25">
      <c r="A1512" s="342" t="s">
        <v>250</v>
      </c>
      <c r="B1512" t="s">
        <v>6574</v>
      </c>
      <c r="C1512">
        <v>51.01</v>
      </c>
      <c r="D1512">
        <v>9.1999999999999993</v>
      </c>
      <c r="E1512" t="s">
        <v>2380</v>
      </c>
      <c r="F1512" t="s">
        <v>2380</v>
      </c>
      <c r="G1512" t="s">
        <v>2380</v>
      </c>
      <c r="H1512" s="341">
        <v>0</v>
      </c>
      <c r="I1512" t="s">
        <v>2381</v>
      </c>
      <c r="J1512" t="s">
        <v>6087</v>
      </c>
      <c r="K1512" t="s">
        <v>6079</v>
      </c>
      <c r="L1512" s="340" t="s">
        <v>6573</v>
      </c>
      <c r="M1512" s="339">
        <v>13113.51</v>
      </c>
      <c r="N1512" t="s">
        <v>12</v>
      </c>
      <c r="O1512" t="s">
        <v>11</v>
      </c>
      <c r="P1512" t="s">
        <v>535</v>
      </c>
      <c r="Q1512" s="338">
        <v>30</v>
      </c>
    </row>
    <row r="1513" spans="1:17" ht="15.75" x14ac:dyDescent="0.25">
      <c r="A1513" s="342" t="s">
        <v>248</v>
      </c>
      <c r="B1513" t="s">
        <v>6572</v>
      </c>
      <c r="C1513">
        <v>34.56</v>
      </c>
      <c r="D1513">
        <v>5.84</v>
      </c>
      <c r="E1513" t="s">
        <v>2381</v>
      </c>
      <c r="F1513" t="s">
        <v>2380</v>
      </c>
      <c r="G1513" t="s">
        <v>2382</v>
      </c>
      <c r="H1513" s="341">
        <v>1</v>
      </c>
      <c r="I1513" t="s">
        <v>2380</v>
      </c>
      <c r="J1513" t="s">
        <v>6087</v>
      </c>
      <c r="K1513" t="s">
        <v>6077</v>
      </c>
      <c r="L1513" s="340" t="s">
        <v>6571</v>
      </c>
      <c r="M1513" s="339">
        <v>13112.6</v>
      </c>
      <c r="N1513" t="s">
        <v>12</v>
      </c>
      <c r="O1513" t="s">
        <v>12</v>
      </c>
      <c r="P1513" t="s">
        <v>23</v>
      </c>
      <c r="Q1513" s="338">
        <v>60</v>
      </c>
    </row>
    <row r="1514" spans="1:17" ht="15.75" x14ac:dyDescent="0.25">
      <c r="A1514" s="342" t="s">
        <v>245</v>
      </c>
      <c r="B1514" t="s">
        <v>6568</v>
      </c>
      <c r="C1514">
        <v>30.43</v>
      </c>
      <c r="D1514">
        <v>9.39</v>
      </c>
      <c r="E1514" t="s">
        <v>2380</v>
      </c>
      <c r="F1514" t="s">
        <v>2380</v>
      </c>
      <c r="G1514" t="s">
        <v>2380</v>
      </c>
      <c r="H1514" s="341">
        <v>0</v>
      </c>
      <c r="I1514" t="s">
        <v>2380</v>
      </c>
      <c r="J1514" t="s">
        <v>6087</v>
      </c>
      <c r="K1514" t="s">
        <v>6079</v>
      </c>
      <c r="L1514" s="340" t="s">
        <v>6567</v>
      </c>
      <c r="M1514" s="339">
        <v>13101.74</v>
      </c>
      <c r="N1514" t="s">
        <v>12</v>
      </c>
      <c r="O1514" t="s">
        <v>11</v>
      </c>
      <c r="P1514" t="s">
        <v>535</v>
      </c>
      <c r="Q1514" s="338">
        <v>44</v>
      </c>
    </row>
    <row r="1515" spans="1:17" ht="15.75" x14ac:dyDescent="0.25">
      <c r="A1515" s="342" t="s">
        <v>244</v>
      </c>
      <c r="B1515" t="s">
        <v>6179</v>
      </c>
      <c r="C1515">
        <v>32.395000000000003</v>
      </c>
      <c r="D1515">
        <v>4.2699999999999996</v>
      </c>
      <c r="E1515" t="s">
        <v>2381</v>
      </c>
      <c r="F1515" t="s">
        <v>2380</v>
      </c>
      <c r="G1515" t="s">
        <v>2380</v>
      </c>
      <c r="H1515" s="341">
        <v>1</v>
      </c>
      <c r="I1515" t="s">
        <v>2380</v>
      </c>
      <c r="J1515" t="s">
        <v>6087</v>
      </c>
      <c r="K1515" t="s">
        <v>6075</v>
      </c>
      <c r="L1515" s="340" t="s">
        <v>6566</v>
      </c>
      <c r="M1515" s="339">
        <v>13063.88</v>
      </c>
      <c r="N1515" t="s">
        <v>12</v>
      </c>
      <c r="O1515" t="s">
        <v>11</v>
      </c>
      <c r="P1515" t="s">
        <v>42</v>
      </c>
      <c r="Q1515" s="338">
        <v>61</v>
      </c>
    </row>
    <row r="1516" spans="1:17" ht="15.75" x14ac:dyDescent="0.25">
      <c r="A1516" s="342" t="s">
        <v>242</v>
      </c>
      <c r="B1516" t="s">
        <v>6563</v>
      </c>
      <c r="C1516">
        <v>37.119999999999997</v>
      </c>
      <c r="D1516">
        <v>5.29</v>
      </c>
      <c r="E1516" t="s">
        <v>2380</v>
      </c>
      <c r="F1516" t="s">
        <v>2380</v>
      </c>
      <c r="G1516" t="s">
        <v>2380</v>
      </c>
      <c r="H1516" s="341">
        <v>2</v>
      </c>
      <c r="I1516" t="s">
        <v>2380</v>
      </c>
      <c r="J1516" t="s">
        <v>6087</v>
      </c>
      <c r="K1516" t="s">
        <v>6075</v>
      </c>
      <c r="L1516" s="340" t="s">
        <v>6562</v>
      </c>
      <c r="M1516" s="339">
        <v>13047.33</v>
      </c>
      <c r="N1516" t="s">
        <v>12</v>
      </c>
      <c r="O1516" t="s">
        <v>12</v>
      </c>
      <c r="P1516" t="s">
        <v>247</v>
      </c>
      <c r="Q1516" s="338">
        <v>55</v>
      </c>
    </row>
    <row r="1517" spans="1:17" ht="15.75" x14ac:dyDescent="0.25">
      <c r="A1517" s="342" t="s">
        <v>241</v>
      </c>
      <c r="B1517" t="s">
        <v>6561</v>
      </c>
      <c r="C1517">
        <v>34.840000000000003</v>
      </c>
      <c r="D1517">
        <v>6</v>
      </c>
      <c r="E1517" t="s">
        <v>2381</v>
      </c>
      <c r="F1517" t="s">
        <v>2380</v>
      </c>
      <c r="G1517" t="s">
        <v>2382</v>
      </c>
      <c r="H1517" s="341">
        <v>1</v>
      </c>
      <c r="I1517" t="s">
        <v>2380</v>
      </c>
      <c r="J1517" t="s">
        <v>6087</v>
      </c>
      <c r="K1517" t="s">
        <v>6077</v>
      </c>
      <c r="L1517" s="340" t="s">
        <v>6560</v>
      </c>
      <c r="M1517" s="339">
        <v>49577.66</v>
      </c>
      <c r="N1517" t="s">
        <v>11</v>
      </c>
      <c r="O1517" t="s">
        <v>11</v>
      </c>
      <c r="P1517" t="s">
        <v>13</v>
      </c>
      <c r="Q1517" s="338">
        <v>64</v>
      </c>
    </row>
    <row r="1518" spans="1:17" ht="15.75" x14ac:dyDescent="0.25">
      <c r="A1518" s="342" t="s">
        <v>239</v>
      </c>
      <c r="B1518" t="s">
        <v>6557</v>
      </c>
      <c r="C1518">
        <v>42.51</v>
      </c>
      <c r="D1518">
        <v>8.2100000000000009</v>
      </c>
      <c r="E1518" t="s">
        <v>2381</v>
      </c>
      <c r="F1518" t="s">
        <v>2380</v>
      </c>
      <c r="G1518" t="s">
        <v>2380</v>
      </c>
      <c r="H1518" s="341">
        <v>0</v>
      </c>
      <c r="I1518" t="s">
        <v>2380</v>
      </c>
      <c r="J1518" t="s">
        <v>6087</v>
      </c>
      <c r="K1518" t="s">
        <v>6079</v>
      </c>
      <c r="L1518" s="340" t="s">
        <v>6556</v>
      </c>
      <c r="M1518" s="339">
        <v>13044.41</v>
      </c>
      <c r="N1518" t="s">
        <v>12</v>
      </c>
      <c r="O1518" t="s">
        <v>16</v>
      </c>
      <c r="P1518" t="s">
        <v>23</v>
      </c>
      <c r="Q1518" s="338">
        <v>53</v>
      </c>
    </row>
    <row r="1519" spans="1:17" ht="15.75" x14ac:dyDescent="0.25">
      <c r="A1519" s="342" t="s">
        <v>238</v>
      </c>
      <c r="B1519" t="s">
        <v>6555</v>
      </c>
      <c r="C1519">
        <v>38.14</v>
      </c>
      <c r="D1519">
        <v>5.58</v>
      </c>
      <c r="E1519" t="s">
        <v>2380</v>
      </c>
      <c r="F1519" t="s">
        <v>2380</v>
      </c>
      <c r="G1519" t="s">
        <v>2382</v>
      </c>
      <c r="H1519" s="341">
        <v>1</v>
      </c>
      <c r="I1519" t="s">
        <v>2380</v>
      </c>
      <c r="J1519" t="s">
        <v>6087</v>
      </c>
      <c r="K1519" t="s">
        <v>6075</v>
      </c>
      <c r="L1519" s="340" t="s">
        <v>6554</v>
      </c>
      <c r="M1519" s="339">
        <v>13041.92</v>
      </c>
      <c r="N1519" t="s">
        <v>12</v>
      </c>
      <c r="O1519" t="s">
        <v>16</v>
      </c>
      <c r="P1519" t="s">
        <v>42</v>
      </c>
      <c r="Q1519" s="338">
        <v>61</v>
      </c>
    </row>
    <row r="1520" spans="1:17" ht="15.75" x14ac:dyDescent="0.25">
      <c r="A1520" s="342" t="s">
        <v>237</v>
      </c>
      <c r="B1520" t="s">
        <v>6553</v>
      </c>
      <c r="C1520">
        <v>45.65</v>
      </c>
      <c r="D1520">
        <v>5.1100000000000003</v>
      </c>
      <c r="E1520" t="s">
        <v>2381</v>
      </c>
      <c r="F1520" t="s">
        <v>2380</v>
      </c>
      <c r="G1520" t="s">
        <v>2380</v>
      </c>
      <c r="H1520" s="341">
        <v>1</v>
      </c>
      <c r="I1520" t="s">
        <v>2381</v>
      </c>
      <c r="J1520" t="s">
        <v>6087</v>
      </c>
      <c r="K1520" t="s">
        <v>6075</v>
      </c>
      <c r="L1520" s="340" t="s">
        <v>6552</v>
      </c>
      <c r="M1520" s="339">
        <v>13023.93</v>
      </c>
      <c r="N1520" t="s">
        <v>12</v>
      </c>
      <c r="O1520" t="s">
        <v>11</v>
      </c>
      <c r="P1520" t="s">
        <v>200</v>
      </c>
      <c r="Q1520" s="338">
        <v>57</v>
      </c>
    </row>
    <row r="1521" spans="1:17" ht="15.75" x14ac:dyDescent="0.25">
      <c r="A1521" s="342" t="s">
        <v>236</v>
      </c>
      <c r="B1521" t="s">
        <v>6551</v>
      </c>
      <c r="C1521">
        <v>39.93</v>
      </c>
      <c r="D1521">
        <v>8.75</v>
      </c>
      <c r="E1521" t="s">
        <v>2380</v>
      </c>
      <c r="F1521" t="s">
        <v>2380</v>
      </c>
      <c r="G1521" t="s">
        <v>2380</v>
      </c>
      <c r="H1521" s="341">
        <v>0</v>
      </c>
      <c r="I1521" t="s">
        <v>2380</v>
      </c>
      <c r="J1521" t="s">
        <v>6087</v>
      </c>
      <c r="K1521" t="s">
        <v>6079</v>
      </c>
      <c r="L1521" s="340" t="s">
        <v>6550</v>
      </c>
      <c r="M1521" s="339">
        <v>13019.16</v>
      </c>
      <c r="N1521" t="s">
        <v>12</v>
      </c>
      <c r="O1521" t="s">
        <v>16</v>
      </c>
      <c r="P1521" t="s">
        <v>247</v>
      </c>
      <c r="Q1521" s="338">
        <v>58</v>
      </c>
    </row>
    <row r="1522" spans="1:17" ht="15.75" x14ac:dyDescent="0.25">
      <c r="A1522" s="342" t="s">
        <v>235</v>
      </c>
      <c r="B1522" t="s">
        <v>6206</v>
      </c>
      <c r="C1522">
        <v>38.83</v>
      </c>
      <c r="D1522">
        <v>11.86</v>
      </c>
      <c r="E1522" t="s">
        <v>2380</v>
      </c>
      <c r="F1522" t="s">
        <v>2380</v>
      </c>
      <c r="G1522" t="s">
        <v>2380</v>
      </c>
      <c r="H1522" s="341">
        <v>0</v>
      </c>
      <c r="I1522" t="s">
        <v>2380</v>
      </c>
      <c r="J1522" t="s">
        <v>6087</v>
      </c>
      <c r="K1522" t="s">
        <v>6079</v>
      </c>
      <c r="L1522" s="340" t="s">
        <v>6549</v>
      </c>
      <c r="M1522" s="339">
        <v>13012.21</v>
      </c>
      <c r="N1522" t="s">
        <v>12</v>
      </c>
      <c r="O1522" t="s">
        <v>16</v>
      </c>
      <c r="P1522" t="s">
        <v>23</v>
      </c>
      <c r="Q1522" s="338">
        <v>60</v>
      </c>
    </row>
    <row r="1523" spans="1:17" ht="15.75" x14ac:dyDescent="0.25">
      <c r="A1523" s="342" t="s">
        <v>234</v>
      </c>
      <c r="B1523" t="s">
        <v>6548</v>
      </c>
      <c r="C1523">
        <v>37.4</v>
      </c>
      <c r="D1523">
        <v>11.46</v>
      </c>
      <c r="E1523" t="s">
        <v>2380</v>
      </c>
      <c r="F1523" t="s">
        <v>2380</v>
      </c>
      <c r="G1523" t="s">
        <v>2380</v>
      </c>
      <c r="H1523" s="341">
        <v>0</v>
      </c>
      <c r="I1523" t="s">
        <v>2380</v>
      </c>
      <c r="J1523" t="s">
        <v>6087</v>
      </c>
      <c r="K1523" t="s">
        <v>6079</v>
      </c>
      <c r="L1523" s="340" t="s">
        <v>6547</v>
      </c>
      <c r="M1523" s="339">
        <v>13010.86</v>
      </c>
      <c r="N1523" t="s">
        <v>12</v>
      </c>
      <c r="O1523" t="s">
        <v>11</v>
      </c>
      <c r="P1523" t="s">
        <v>23</v>
      </c>
      <c r="Q1523" s="338">
        <v>50</v>
      </c>
    </row>
    <row r="1524" spans="1:17" ht="15.75" x14ac:dyDescent="0.25">
      <c r="A1524" s="342" t="s">
        <v>232</v>
      </c>
      <c r="B1524" t="s">
        <v>6544</v>
      </c>
      <c r="C1524">
        <v>38.380000000000003</v>
      </c>
      <c r="D1524">
        <v>8.26</v>
      </c>
      <c r="E1524" t="s">
        <v>2381</v>
      </c>
      <c r="F1524" t="s">
        <v>2380</v>
      </c>
      <c r="G1524" t="s">
        <v>2380</v>
      </c>
      <c r="H1524" s="341">
        <v>2</v>
      </c>
      <c r="I1524" t="s">
        <v>2380</v>
      </c>
      <c r="J1524" t="s">
        <v>6087</v>
      </c>
      <c r="K1524" t="s">
        <v>6079</v>
      </c>
      <c r="L1524" s="340" t="s">
        <v>6543</v>
      </c>
      <c r="M1524" s="339">
        <v>13004.95</v>
      </c>
      <c r="N1524" t="s">
        <v>12</v>
      </c>
      <c r="O1524" t="s">
        <v>16</v>
      </c>
      <c r="P1524" t="s">
        <v>23</v>
      </c>
      <c r="Q1524" s="338">
        <v>60</v>
      </c>
    </row>
    <row r="1525" spans="1:17" ht="15.75" x14ac:dyDescent="0.25">
      <c r="A1525" s="342" t="s">
        <v>231</v>
      </c>
      <c r="B1525" t="s">
        <v>6542</v>
      </c>
      <c r="C1525">
        <v>33.659999999999997</v>
      </c>
      <c r="D1525">
        <v>5.42</v>
      </c>
      <c r="E1525" t="s">
        <v>2381</v>
      </c>
      <c r="F1525" t="s">
        <v>2380</v>
      </c>
      <c r="G1525" t="s">
        <v>2380</v>
      </c>
      <c r="H1525" s="341">
        <v>2</v>
      </c>
      <c r="I1525" t="s">
        <v>2380</v>
      </c>
      <c r="J1525" t="s">
        <v>6087</v>
      </c>
      <c r="K1525" t="s">
        <v>6075</v>
      </c>
      <c r="L1525" s="340" t="s">
        <v>6541</v>
      </c>
      <c r="M1525" s="339">
        <v>13002.91</v>
      </c>
      <c r="N1525" t="s">
        <v>12</v>
      </c>
      <c r="O1525" t="s">
        <v>16</v>
      </c>
      <c r="P1525" t="s">
        <v>23</v>
      </c>
      <c r="Q1525" s="338">
        <v>41</v>
      </c>
    </row>
    <row r="1526" spans="1:17" ht="15.75" x14ac:dyDescent="0.25">
      <c r="A1526" s="342" t="s">
        <v>230</v>
      </c>
      <c r="B1526" t="s">
        <v>6540</v>
      </c>
      <c r="C1526">
        <v>31.79</v>
      </c>
      <c r="D1526">
        <v>11.33</v>
      </c>
      <c r="E1526" t="s">
        <v>2381</v>
      </c>
      <c r="F1526" t="s">
        <v>2380</v>
      </c>
      <c r="G1526" t="s">
        <v>2382</v>
      </c>
      <c r="H1526" s="341">
        <v>1</v>
      </c>
      <c r="I1526" t="s">
        <v>2380</v>
      </c>
      <c r="J1526" t="s">
        <v>6087</v>
      </c>
      <c r="K1526" t="s">
        <v>6079</v>
      </c>
      <c r="L1526" s="340" t="s">
        <v>6539</v>
      </c>
      <c r="M1526" s="339">
        <v>12994.12</v>
      </c>
      <c r="N1526" t="s">
        <v>12</v>
      </c>
      <c r="O1526" t="s">
        <v>11</v>
      </c>
      <c r="P1526" t="s">
        <v>535</v>
      </c>
      <c r="Q1526" s="338">
        <v>43</v>
      </c>
    </row>
    <row r="1527" spans="1:17" ht="15.75" x14ac:dyDescent="0.25">
      <c r="A1527" s="342" t="s">
        <v>227</v>
      </c>
      <c r="B1527" t="s">
        <v>6534</v>
      </c>
      <c r="C1527">
        <v>39.14</v>
      </c>
      <c r="D1527">
        <v>4.91</v>
      </c>
      <c r="E1527" t="s">
        <v>2380</v>
      </c>
      <c r="F1527" t="s">
        <v>2381</v>
      </c>
      <c r="G1527" t="s">
        <v>2380</v>
      </c>
      <c r="H1527" s="341">
        <v>1</v>
      </c>
      <c r="I1527" t="s">
        <v>2380</v>
      </c>
      <c r="J1527" t="s">
        <v>6087</v>
      </c>
      <c r="K1527" t="s">
        <v>6075</v>
      </c>
      <c r="L1527" s="340" t="s">
        <v>6533</v>
      </c>
      <c r="M1527" s="339">
        <v>12981.35</v>
      </c>
      <c r="N1527" t="s">
        <v>12</v>
      </c>
      <c r="O1527" t="s">
        <v>12</v>
      </c>
      <c r="P1527" t="s">
        <v>13</v>
      </c>
      <c r="Q1527" s="338">
        <v>62</v>
      </c>
    </row>
    <row r="1528" spans="1:17" ht="15.75" x14ac:dyDescent="0.25">
      <c r="A1528" s="342" t="s">
        <v>226</v>
      </c>
      <c r="B1528" t="s">
        <v>6532</v>
      </c>
      <c r="C1528">
        <v>52.9</v>
      </c>
      <c r="D1528">
        <v>5.34</v>
      </c>
      <c r="E1528" t="s">
        <v>2380</v>
      </c>
      <c r="F1528" t="s">
        <v>2380</v>
      </c>
      <c r="G1528" t="s">
        <v>2380</v>
      </c>
      <c r="H1528" s="341">
        <v>0</v>
      </c>
      <c r="I1528" t="s">
        <v>2381</v>
      </c>
      <c r="J1528" t="s">
        <v>6087</v>
      </c>
      <c r="K1528" t="s">
        <v>6075</v>
      </c>
      <c r="L1528" s="340" t="s">
        <v>6531</v>
      </c>
      <c r="M1528" s="339">
        <v>12979.36</v>
      </c>
      <c r="N1528" t="s">
        <v>12</v>
      </c>
      <c r="O1528" t="s">
        <v>16</v>
      </c>
      <c r="P1528" t="s">
        <v>42</v>
      </c>
      <c r="Q1528" s="338">
        <v>62</v>
      </c>
    </row>
    <row r="1529" spans="1:17" ht="15.75" x14ac:dyDescent="0.25">
      <c r="A1529" s="342" t="s">
        <v>225</v>
      </c>
      <c r="B1529" t="s">
        <v>6530</v>
      </c>
      <c r="C1529">
        <v>41.2</v>
      </c>
      <c r="D1529">
        <v>4.95</v>
      </c>
      <c r="E1529" t="s">
        <v>2380</v>
      </c>
      <c r="F1529" t="s">
        <v>2380</v>
      </c>
      <c r="G1529" t="s">
        <v>2380</v>
      </c>
      <c r="H1529" s="341">
        <v>1</v>
      </c>
      <c r="I1529" t="s">
        <v>2380</v>
      </c>
      <c r="J1529" t="s">
        <v>6087</v>
      </c>
      <c r="K1529" t="s">
        <v>6075</v>
      </c>
      <c r="L1529" s="340" t="s">
        <v>6529</v>
      </c>
      <c r="M1529" s="339">
        <v>12957.12</v>
      </c>
      <c r="N1529" t="s">
        <v>12</v>
      </c>
      <c r="O1529" t="s">
        <v>16</v>
      </c>
      <c r="P1529" t="s">
        <v>42</v>
      </c>
      <c r="Q1529" s="338">
        <v>62</v>
      </c>
    </row>
    <row r="1530" spans="1:17" ht="15.75" x14ac:dyDescent="0.25">
      <c r="A1530" s="342" t="s">
        <v>223</v>
      </c>
      <c r="B1530" t="s">
        <v>6183</v>
      </c>
      <c r="C1530">
        <v>37.409999999999997</v>
      </c>
      <c r="D1530">
        <v>7.21</v>
      </c>
      <c r="E1530" t="s">
        <v>2380</v>
      </c>
      <c r="F1530" t="s">
        <v>2380</v>
      </c>
      <c r="G1530" t="s">
        <v>2380</v>
      </c>
      <c r="H1530" s="341">
        <v>2</v>
      </c>
      <c r="I1530" t="s">
        <v>2380</v>
      </c>
      <c r="J1530" t="s">
        <v>6087</v>
      </c>
      <c r="K1530" t="s">
        <v>6079</v>
      </c>
      <c r="L1530" s="340" t="s">
        <v>6526</v>
      </c>
      <c r="M1530" s="339">
        <v>12949.16</v>
      </c>
      <c r="N1530" t="s">
        <v>12</v>
      </c>
      <c r="O1530" t="s">
        <v>12</v>
      </c>
      <c r="P1530" t="s">
        <v>13</v>
      </c>
      <c r="Q1530" s="338">
        <v>56</v>
      </c>
    </row>
    <row r="1531" spans="1:17" ht="15.75" x14ac:dyDescent="0.25">
      <c r="A1531" s="342" t="s">
        <v>222</v>
      </c>
      <c r="B1531" t="s">
        <v>6525</v>
      </c>
      <c r="C1531">
        <v>52.54</v>
      </c>
      <c r="D1531">
        <v>5.12</v>
      </c>
      <c r="E1531" t="s">
        <v>2380</v>
      </c>
      <c r="F1531" t="s">
        <v>2380</v>
      </c>
      <c r="G1531" t="s">
        <v>2382</v>
      </c>
      <c r="H1531" s="341">
        <v>1</v>
      </c>
      <c r="I1531" t="s">
        <v>2380</v>
      </c>
      <c r="J1531" t="s">
        <v>6087</v>
      </c>
      <c r="K1531" t="s">
        <v>6075</v>
      </c>
      <c r="L1531" s="340" t="s">
        <v>6524</v>
      </c>
      <c r="M1531" s="339">
        <v>12928.79</v>
      </c>
      <c r="N1531" t="s">
        <v>12</v>
      </c>
      <c r="O1531" t="s">
        <v>11</v>
      </c>
      <c r="P1531" t="s">
        <v>13</v>
      </c>
      <c r="Q1531" s="338">
        <v>59</v>
      </c>
    </row>
    <row r="1532" spans="1:17" ht="15.75" x14ac:dyDescent="0.25">
      <c r="A1532" s="342" t="s">
        <v>220</v>
      </c>
      <c r="B1532" t="s">
        <v>6521</v>
      </c>
      <c r="C1532">
        <v>31.74</v>
      </c>
      <c r="D1532">
        <v>7.68</v>
      </c>
      <c r="E1532" t="s">
        <v>2381</v>
      </c>
      <c r="F1532" t="s">
        <v>2380</v>
      </c>
      <c r="G1532" t="s">
        <v>2380</v>
      </c>
      <c r="H1532" s="341">
        <v>0</v>
      </c>
      <c r="I1532" t="s">
        <v>2380</v>
      </c>
      <c r="J1532" t="s">
        <v>6087</v>
      </c>
      <c r="K1532" t="s">
        <v>6079</v>
      </c>
      <c r="L1532" s="340" t="s">
        <v>6520</v>
      </c>
      <c r="M1532" s="339">
        <v>12913.99</v>
      </c>
      <c r="N1532" t="s">
        <v>12</v>
      </c>
      <c r="O1532" t="s">
        <v>11</v>
      </c>
      <c r="P1532" t="s">
        <v>168</v>
      </c>
      <c r="Q1532" s="338">
        <v>59</v>
      </c>
    </row>
    <row r="1533" spans="1:17" ht="15.75" x14ac:dyDescent="0.25">
      <c r="A1533" s="342" t="s">
        <v>218</v>
      </c>
      <c r="B1533" t="s">
        <v>6517</v>
      </c>
      <c r="C1533">
        <v>36.479999999999997</v>
      </c>
      <c r="D1533">
        <v>11.09</v>
      </c>
      <c r="E1533" t="s">
        <v>2380</v>
      </c>
      <c r="F1533" t="s">
        <v>2380</v>
      </c>
      <c r="G1533" t="s">
        <v>2380</v>
      </c>
      <c r="H1533" s="341">
        <v>0</v>
      </c>
      <c r="I1533" t="s">
        <v>2380</v>
      </c>
      <c r="J1533" t="s">
        <v>6087</v>
      </c>
      <c r="K1533" t="s">
        <v>6079</v>
      </c>
      <c r="L1533" s="340" t="s">
        <v>6516</v>
      </c>
      <c r="M1533" s="339">
        <v>41271.5</v>
      </c>
      <c r="N1533" t="s">
        <v>16</v>
      </c>
      <c r="O1533" t="s">
        <v>11</v>
      </c>
      <c r="P1533" t="s">
        <v>42</v>
      </c>
      <c r="Q1533" s="338">
        <v>45</v>
      </c>
    </row>
    <row r="1534" spans="1:17" ht="15.75" x14ac:dyDescent="0.25">
      <c r="A1534" s="342" t="s">
        <v>217</v>
      </c>
      <c r="B1534" t="s">
        <v>6515</v>
      </c>
      <c r="C1534">
        <v>39.159999999999997</v>
      </c>
      <c r="D1534">
        <v>5.24</v>
      </c>
      <c r="E1534" t="s">
        <v>2381</v>
      </c>
      <c r="F1534" t="s">
        <v>2380</v>
      </c>
      <c r="G1534" t="s">
        <v>2382</v>
      </c>
      <c r="H1534" s="341">
        <v>1</v>
      </c>
      <c r="I1534" t="s">
        <v>2380</v>
      </c>
      <c r="J1534" t="s">
        <v>6087</v>
      </c>
      <c r="K1534" t="s">
        <v>6075</v>
      </c>
      <c r="L1534" s="340" t="s">
        <v>6514</v>
      </c>
      <c r="M1534" s="339">
        <v>12870.31</v>
      </c>
      <c r="N1534" t="s">
        <v>12</v>
      </c>
      <c r="O1534" t="s">
        <v>12</v>
      </c>
      <c r="P1534" t="s">
        <v>23</v>
      </c>
      <c r="Q1534" s="338">
        <v>38</v>
      </c>
    </row>
    <row r="1535" spans="1:17" ht="15.75" x14ac:dyDescent="0.25">
      <c r="A1535" s="342" t="s">
        <v>215</v>
      </c>
      <c r="B1535" t="s">
        <v>6511</v>
      </c>
      <c r="C1535">
        <v>45.41</v>
      </c>
      <c r="D1535">
        <v>4.03</v>
      </c>
      <c r="E1535" t="s">
        <v>2381</v>
      </c>
      <c r="F1535" t="s">
        <v>2380</v>
      </c>
      <c r="G1535" t="s">
        <v>2380</v>
      </c>
      <c r="H1535" s="341">
        <v>1</v>
      </c>
      <c r="I1535" t="s">
        <v>2381</v>
      </c>
      <c r="J1535" t="s">
        <v>6087</v>
      </c>
      <c r="K1535" t="s">
        <v>6075</v>
      </c>
      <c r="L1535" s="340" t="s">
        <v>6510</v>
      </c>
      <c r="M1535" s="339">
        <v>12852.37</v>
      </c>
      <c r="N1535" t="s">
        <v>12</v>
      </c>
      <c r="O1535" t="s">
        <v>16</v>
      </c>
      <c r="P1535" t="s">
        <v>23</v>
      </c>
      <c r="Q1535" s="338">
        <v>49</v>
      </c>
    </row>
    <row r="1536" spans="1:17" ht="15.75" x14ac:dyDescent="0.25">
      <c r="A1536" s="342" t="s">
        <v>214</v>
      </c>
      <c r="B1536" t="s">
        <v>6509</v>
      </c>
      <c r="C1536">
        <v>35</v>
      </c>
      <c r="D1536">
        <v>4.13</v>
      </c>
      <c r="E1536" t="s">
        <v>2380</v>
      </c>
      <c r="F1536" t="s">
        <v>2380</v>
      </c>
      <c r="G1536" t="s">
        <v>2380</v>
      </c>
      <c r="H1536" s="341">
        <v>2</v>
      </c>
      <c r="I1536" t="s">
        <v>2380</v>
      </c>
      <c r="J1536" t="s">
        <v>6087</v>
      </c>
      <c r="K1536" t="s">
        <v>6075</v>
      </c>
      <c r="L1536" s="340" t="s">
        <v>6508</v>
      </c>
      <c r="M1536" s="339">
        <v>12847.24</v>
      </c>
      <c r="N1536" t="s">
        <v>12</v>
      </c>
      <c r="O1536" t="s">
        <v>11</v>
      </c>
      <c r="P1536" t="s">
        <v>23</v>
      </c>
      <c r="Q1536" s="338">
        <v>29</v>
      </c>
    </row>
    <row r="1537" spans="1:17" ht="15.75" x14ac:dyDescent="0.25">
      <c r="A1537" s="342" t="s">
        <v>213</v>
      </c>
      <c r="B1537" t="s">
        <v>6507</v>
      </c>
      <c r="C1537">
        <v>36.24</v>
      </c>
      <c r="D1537">
        <v>8.3800000000000008</v>
      </c>
      <c r="E1537" t="s">
        <v>2381</v>
      </c>
      <c r="F1537" t="s">
        <v>2380</v>
      </c>
      <c r="G1537" t="s">
        <v>2380</v>
      </c>
      <c r="H1537" s="341">
        <v>1</v>
      </c>
      <c r="I1537" t="s">
        <v>2380</v>
      </c>
      <c r="J1537" t="s">
        <v>6087</v>
      </c>
      <c r="K1537" t="s">
        <v>6079</v>
      </c>
      <c r="L1537" s="340" t="s">
        <v>6506</v>
      </c>
      <c r="M1537" s="339">
        <v>12829.46</v>
      </c>
      <c r="N1537" t="s">
        <v>12</v>
      </c>
      <c r="O1537" t="s">
        <v>12</v>
      </c>
      <c r="P1537" t="s">
        <v>168</v>
      </c>
      <c r="Q1537" s="338">
        <v>18</v>
      </c>
    </row>
    <row r="1538" spans="1:17" ht="15.75" x14ac:dyDescent="0.25">
      <c r="A1538" s="342" t="s">
        <v>212</v>
      </c>
      <c r="B1538" t="s">
        <v>6505</v>
      </c>
      <c r="C1538">
        <v>36.954999999999998</v>
      </c>
      <c r="D1538">
        <v>8.07</v>
      </c>
      <c r="E1538" t="s">
        <v>2380</v>
      </c>
      <c r="F1538" t="s">
        <v>2380</v>
      </c>
      <c r="G1538" t="s">
        <v>2380</v>
      </c>
      <c r="H1538" s="341">
        <v>0</v>
      </c>
      <c r="I1538" t="s">
        <v>2380</v>
      </c>
      <c r="J1538" t="s">
        <v>6087</v>
      </c>
      <c r="K1538" t="s">
        <v>6079</v>
      </c>
      <c r="L1538" s="340" t="s">
        <v>6504</v>
      </c>
      <c r="M1538" s="339">
        <v>12823.25</v>
      </c>
      <c r="N1538" t="s">
        <v>12</v>
      </c>
      <c r="O1538" t="s">
        <v>12</v>
      </c>
      <c r="P1538" t="s">
        <v>300</v>
      </c>
      <c r="Q1538" s="338">
        <v>55</v>
      </c>
    </row>
    <row r="1539" spans="1:17" ht="15.75" x14ac:dyDescent="0.25">
      <c r="A1539" s="342" t="s">
        <v>210</v>
      </c>
      <c r="B1539" t="s">
        <v>6502</v>
      </c>
      <c r="C1539">
        <v>42.74</v>
      </c>
      <c r="D1539">
        <v>6.31</v>
      </c>
      <c r="E1539" t="s">
        <v>2381</v>
      </c>
      <c r="F1539" t="s">
        <v>2380</v>
      </c>
      <c r="G1539" t="s">
        <v>2380</v>
      </c>
      <c r="H1539" s="341">
        <v>1</v>
      </c>
      <c r="I1539" t="s">
        <v>2380</v>
      </c>
      <c r="J1539" t="s">
        <v>6087</v>
      </c>
      <c r="K1539" t="s">
        <v>6077</v>
      </c>
      <c r="L1539" s="340" t="s">
        <v>6501</v>
      </c>
      <c r="M1539" s="339">
        <v>12797.21</v>
      </c>
      <c r="N1539" t="s">
        <v>12</v>
      </c>
      <c r="O1539" t="s">
        <v>16</v>
      </c>
      <c r="P1539" t="s">
        <v>247</v>
      </c>
      <c r="Q1539" s="338">
        <v>44</v>
      </c>
    </row>
    <row r="1540" spans="1:17" ht="15.75" x14ac:dyDescent="0.25">
      <c r="A1540" s="342" t="s">
        <v>209</v>
      </c>
      <c r="B1540" t="s">
        <v>6500</v>
      </c>
      <c r="C1540">
        <v>36.130000000000003</v>
      </c>
      <c r="D1540">
        <v>7.19</v>
      </c>
      <c r="E1540" t="s">
        <v>2381</v>
      </c>
      <c r="F1540" t="s">
        <v>2380</v>
      </c>
      <c r="G1540" t="s">
        <v>2380</v>
      </c>
      <c r="H1540" s="341">
        <v>2</v>
      </c>
      <c r="I1540" t="s">
        <v>2380</v>
      </c>
      <c r="J1540" t="s">
        <v>6087</v>
      </c>
      <c r="K1540" t="s">
        <v>6079</v>
      </c>
      <c r="L1540" s="340" t="s">
        <v>6499</v>
      </c>
      <c r="M1540" s="339">
        <v>12788.18</v>
      </c>
      <c r="N1540" t="s">
        <v>12</v>
      </c>
      <c r="O1540" t="s">
        <v>16</v>
      </c>
      <c r="P1540" t="s">
        <v>535</v>
      </c>
      <c r="Q1540" s="338">
        <v>39</v>
      </c>
    </row>
    <row r="1541" spans="1:17" ht="15.75" x14ac:dyDescent="0.25">
      <c r="A1541" s="342" t="s">
        <v>208</v>
      </c>
      <c r="B1541" t="s">
        <v>6498</v>
      </c>
      <c r="C1541">
        <v>31.55</v>
      </c>
      <c r="D1541">
        <v>6.11</v>
      </c>
      <c r="E1541" t="s">
        <v>2381</v>
      </c>
      <c r="F1541" t="s">
        <v>2380</v>
      </c>
      <c r="G1541" t="s">
        <v>2380</v>
      </c>
      <c r="H1541" s="341">
        <v>1</v>
      </c>
      <c r="I1541" t="s">
        <v>2380</v>
      </c>
      <c r="J1541" t="s">
        <v>6087</v>
      </c>
      <c r="K1541" t="s">
        <v>6077</v>
      </c>
      <c r="L1541" s="340" t="s">
        <v>6497</v>
      </c>
      <c r="M1541" s="339">
        <v>12788.03</v>
      </c>
      <c r="N1541" t="s">
        <v>12</v>
      </c>
      <c r="O1541" t="s">
        <v>12</v>
      </c>
      <c r="P1541" t="s">
        <v>200</v>
      </c>
      <c r="Q1541" s="338">
        <v>59</v>
      </c>
    </row>
    <row r="1542" spans="1:17" ht="15.75" x14ac:dyDescent="0.25">
      <c r="A1542" s="342" t="s">
        <v>207</v>
      </c>
      <c r="B1542" t="s">
        <v>6496</v>
      </c>
      <c r="C1542">
        <v>52.75</v>
      </c>
      <c r="D1542">
        <v>6.02</v>
      </c>
      <c r="E1542" t="s">
        <v>2380</v>
      </c>
      <c r="F1542" t="s">
        <v>2380</v>
      </c>
      <c r="G1542" t="s">
        <v>2380</v>
      </c>
      <c r="H1542" s="341">
        <v>1</v>
      </c>
      <c r="I1542" t="s">
        <v>2380</v>
      </c>
      <c r="J1542" t="s">
        <v>6087</v>
      </c>
      <c r="K1542" t="s">
        <v>6077</v>
      </c>
      <c r="L1542" s="340" t="s">
        <v>6495</v>
      </c>
      <c r="M1542" s="339">
        <v>41250.39</v>
      </c>
      <c r="N1542" t="s">
        <v>16</v>
      </c>
      <c r="O1542" t="s">
        <v>12</v>
      </c>
      <c r="P1542" t="s">
        <v>42</v>
      </c>
      <c r="Q1542" s="338">
        <v>59</v>
      </c>
    </row>
    <row r="1543" spans="1:17" ht="15.75" x14ac:dyDescent="0.25">
      <c r="A1543" s="342" t="s">
        <v>206</v>
      </c>
      <c r="B1543" t="s">
        <v>6494</v>
      </c>
      <c r="C1543">
        <v>36.67</v>
      </c>
      <c r="D1543">
        <v>11.86</v>
      </c>
      <c r="E1543" t="s">
        <v>2380</v>
      </c>
      <c r="F1543" t="s">
        <v>2380</v>
      </c>
      <c r="G1543" t="s">
        <v>2380</v>
      </c>
      <c r="H1543" s="341">
        <v>0</v>
      </c>
      <c r="I1543" t="s">
        <v>2380</v>
      </c>
      <c r="J1543" t="s">
        <v>6087</v>
      </c>
      <c r="K1543" t="s">
        <v>6079</v>
      </c>
      <c r="L1543" s="340" t="s">
        <v>6493</v>
      </c>
      <c r="M1543" s="339">
        <v>12776.05</v>
      </c>
      <c r="N1543" t="s">
        <v>12</v>
      </c>
      <c r="O1543" t="s">
        <v>12</v>
      </c>
      <c r="P1543" t="s">
        <v>535</v>
      </c>
      <c r="Q1543" s="338">
        <v>50</v>
      </c>
    </row>
    <row r="1544" spans="1:17" ht="15.75" x14ac:dyDescent="0.25">
      <c r="A1544" s="342" t="s">
        <v>205</v>
      </c>
      <c r="B1544" t="s">
        <v>6492</v>
      </c>
      <c r="C1544">
        <v>38.06</v>
      </c>
      <c r="D1544">
        <v>8.25</v>
      </c>
      <c r="E1544" t="s">
        <v>2380</v>
      </c>
      <c r="F1544" t="s">
        <v>2380</v>
      </c>
      <c r="G1544" t="s">
        <v>2380</v>
      </c>
      <c r="H1544" s="341">
        <v>0</v>
      </c>
      <c r="I1544" t="s">
        <v>2380</v>
      </c>
      <c r="J1544" t="s">
        <v>6087</v>
      </c>
      <c r="K1544" t="s">
        <v>6079</v>
      </c>
      <c r="L1544" s="340" t="s">
        <v>6491</v>
      </c>
      <c r="M1544" s="339">
        <v>12770.27</v>
      </c>
      <c r="N1544" t="s">
        <v>12</v>
      </c>
      <c r="O1544" t="s">
        <v>12</v>
      </c>
      <c r="P1544" t="s">
        <v>300</v>
      </c>
      <c r="Q1544" s="338">
        <v>47</v>
      </c>
    </row>
    <row r="1545" spans="1:17" ht="15.75" x14ac:dyDescent="0.25">
      <c r="A1545" s="342" t="s">
        <v>204</v>
      </c>
      <c r="B1545" t="s">
        <v>6490</v>
      </c>
      <c r="C1545">
        <v>49.41</v>
      </c>
      <c r="D1545">
        <v>4.2300000000000004</v>
      </c>
      <c r="E1545" t="s">
        <v>2381</v>
      </c>
      <c r="F1545" t="s">
        <v>2380</v>
      </c>
      <c r="G1545" t="s">
        <v>2382</v>
      </c>
      <c r="H1545" s="341">
        <v>1</v>
      </c>
      <c r="I1545" t="s">
        <v>2381</v>
      </c>
      <c r="J1545" t="s">
        <v>6087</v>
      </c>
      <c r="K1545" t="s">
        <v>6075</v>
      </c>
      <c r="L1545" s="340" t="s">
        <v>6489</v>
      </c>
      <c r="M1545" s="339">
        <v>12741.17</v>
      </c>
      <c r="N1545" t="s">
        <v>12</v>
      </c>
      <c r="O1545" t="s">
        <v>16</v>
      </c>
      <c r="P1545" t="s">
        <v>356</v>
      </c>
      <c r="Q1545" s="338">
        <v>60</v>
      </c>
    </row>
    <row r="1546" spans="1:17" ht="15.75" x14ac:dyDescent="0.25">
      <c r="A1546" s="342" t="s">
        <v>203</v>
      </c>
      <c r="B1546" t="s">
        <v>6488</v>
      </c>
      <c r="C1546">
        <v>38</v>
      </c>
      <c r="D1546">
        <v>8.1300000000000008</v>
      </c>
      <c r="E1546" t="s">
        <v>2380</v>
      </c>
      <c r="F1546" t="s">
        <v>2380</v>
      </c>
      <c r="G1546" t="s">
        <v>2380</v>
      </c>
      <c r="H1546" s="341">
        <v>0</v>
      </c>
      <c r="I1546" t="s">
        <v>2380</v>
      </c>
      <c r="J1546" t="s">
        <v>6087</v>
      </c>
      <c r="K1546" t="s">
        <v>6079</v>
      </c>
      <c r="L1546" s="340" t="s">
        <v>6487</v>
      </c>
      <c r="M1546" s="339">
        <v>12731</v>
      </c>
      <c r="N1546" t="s">
        <v>12</v>
      </c>
      <c r="O1546" t="s">
        <v>12</v>
      </c>
      <c r="P1546" t="s">
        <v>168</v>
      </c>
      <c r="Q1546" s="338">
        <v>60</v>
      </c>
    </row>
    <row r="1547" spans="1:17" ht="15.75" x14ac:dyDescent="0.25">
      <c r="A1547" s="342" t="s">
        <v>202</v>
      </c>
      <c r="B1547" t="s">
        <v>6486</v>
      </c>
      <c r="C1547">
        <v>35.1</v>
      </c>
      <c r="D1547">
        <v>10.1</v>
      </c>
      <c r="E1547" t="s">
        <v>2380</v>
      </c>
      <c r="F1547" t="s">
        <v>2380</v>
      </c>
      <c r="G1547" t="s">
        <v>2380</v>
      </c>
      <c r="H1547" s="341">
        <v>0</v>
      </c>
      <c r="I1547" t="s">
        <v>2380</v>
      </c>
      <c r="J1547" t="s">
        <v>6087</v>
      </c>
      <c r="K1547" t="s">
        <v>6079</v>
      </c>
      <c r="L1547" s="340" t="s">
        <v>6485</v>
      </c>
      <c r="M1547" s="339">
        <v>12718.21</v>
      </c>
      <c r="N1547" t="s">
        <v>12</v>
      </c>
      <c r="O1547" t="s">
        <v>16</v>
      </c>
      <c r="P1547" t="s">
        <v>535</v>
      </c>
      <c r="Q1547" s="338">
        <v>34</v>
      </c>
    </row>
    <row r="1548" spans="1:17" ht="15.75" x14ac:dyDescent="0.25">
      <c r="A1548" s="342" t="s">
        <v>201</v>
      </c>
      <c r="B1548" t="s">
        <v>6484</v>
      </c>
      <c r="C1548">
        <v>33.82</v>
      </c>
      <c r="D1548">
        <v>5.89</v>
      </c>
      <c r="E1548" t="s">
        <v>2381</v>
      </c>
      <c r="F1548" t="s">
        <v>2380</v>
      </c>
      <c r="G1548" t="s">
        <v>2380</v>
      </c>
      <c r="H1548" s="341">
        <v>2</v>
      </c>
      <c r="I1548" t="s">
        <v>2380</v>
      </c>
      <c r="J1548" t="s">
        <v>6087</v>
      </c>
      <c r="K1548" t="s">
        <v>6077</v>
      </c>
      <c r="L1548" s="340" t="s">
        <v>6483</v>
      </c>
      <c r="M1548" s="339">
        <v>12713</v>
      </c>
      <c r="N1548" t="s">
        <v>12</v>
      </c>
      <c r="O1548" t="s">
        <v>16</v>
      </c>
      <c r="P1548" t="s">
        <v>42</v>
      </c>
      <c r="Q1548" s="338">
        <v>52</v>
      </c>
    </row>
    <row r="1549" spans="1:17" ht="15.75" x14ac:dyDescent="0.25">
      <c r="A1549" s="342" t="s">
        <v>199</v>
      </c>
      <c r="B1549" t="s">
        <v>6482</v>
      </c>
      <c r="C1549">
        <v>37.43</v>
      </c>
      <c r="D1549">
        <v>4.97</v>
      </c>
      <c r="E1549" t="s">
        <v>2380</v>
      </c>
      <c r="F1549" t="s">
        <v>2380</v>
      </c>
      <c r="G1549" t="s">
        <v>2380</v>
      </c>
      <c r="H1549" s="341">
        <v>2</v>
      </c>
      <c r="I1549" t="s">
        <v>2380</v>
      </c>
      <c r="J1549" t="s">
        <v>6087</v>
      </c>
      <c r="K1549" t="s">
        <v>6075</v>
      </c>
      <c r="L1549" s="340" t="s">
        <v>6481</v>
      </c>
      <c r="M1549" s="339">
        <v>12700.63</v>
      </c>
      <c r="N1549" t="s">
        <v>12</v>
      </c>
      <c r="O1549" t="s">
        <v>12</v>
      </c>
      <c r="P1549" t="s">
        <v>42</v>
      </c>
      <c r="Q1549" s="338">
        <v>58</v>
      </c>
    </row>
    <row r="1550" spans="1:17" ht="15.75" x14ac:dyDescent="0.25">
      <c r="A1550" s="342" t="s">
        <v>198</v>
      </c>
      <c r="B1550" t="s">
        <v>6480</v>
      </c>
      <c r="C1550">
        <v>30.5</v>
      </c>
      <c r="D1550">
        <v>9.9</v>
      </c>
      <c r="E1550" t="s">
        <v>2380</v>
      </c>
      <c r="F1550" t="s">
        <v>2380</v>
      </c>
      <c r="G1550" t="s">
        <v>2380</v>
      </c>
      <c r="H1550" s="341">
        <v>0</v>
      </c>
      <c r="I1550" t="s">
        <v>2380</v>
      </c>
      <c r="J1550" t="s">
        <v>6087</v>
      </c>
      <c r="K1550" t="s">
        <v>6079</v>
      </c>
      <c r="L1550" s="340" t="s">
        <v>6479</v>
      </c>
      <c r="M1550" s="339">
        <v>12699.56</v>
      </c>
      <c r="N1550" t="s">
        <v>12</v>
      </c>
      <c r="O1550" t="s">
        <v>11</v>
      </c>
      <c r="P1550" t="s">
        <v>42</v>
      </c>
      <c r="Q1550" s="338">
        <v>30</v>
      </c>
    </row>
    <row r="1551" spans="1:17" ht="15.75" x14ac:dyDescent="0.25">
      <c r="A1551" s="342" t="s">
        <v>195</v>
      </c>
      <c r="B1551" t="s">
        <v>6474</v>
      </c>
      <c r="C1551">
        <v>34.08</v>
      </c>
      <c r="D1551">
        <v>7.58</v>
      </c>
      <c r="E1551" t="s">
        <v>2381</v>
      </c>
      <c r="F1551" t="s">
        <v>2380</v>
      </c>
      <c r="G1551" t="s">
        <v>2380</v>
      </c>
      <c r="H1551" s="341">
        <v>2</v>
      </c>
      <c r="I1551" t="s">
        <v>2380</v>
      </c>
      <c r="J1551" t="s">
        <v>6087</v>
      </c>
      <c r="K1551" t="s">
        <v>6079</v>
      </c>
      <c r="L1551" s="340" t="s">
        <v>6473</v>
      </c>
      <c r="M1551" s="339">
        <v>41191.57</v>
      </c>
      <c r="N1551" t="s">
        <v>16</v>
      </c>
      <c r="O1551" t="s">
        <v>11</v>
      </c>
      <c r="P1551" t="s">
        <v>42</v>
      </c>
      <c r="Q1551" s="338">
        <v>53</v>
      </c>
    </row>
    <row r="1552" spans="1:17" ht="15.75" x14ac:dyDescent="0.25">
      <c r="A1552" s="342" t="s">
        <v>194</v>
      </c>
      <c r="B1552" t="s">
        <v>6472</v>
      </c>
      <c r="C1552">
        <v>31.35</v>
      </c>
      <c r="D1552">
        <v>11</v>
      </c>
      <c r="E1552" t="s">
        <v>2381</v>
      </c>
      <c r="F1552" t="s">
        <v>2380</v>
      </c>
      <c r="G1552" t="s">
        <v>2382</v>
      </c>
      <c r="H1552" s="341">
        <v>1</v>
      </c>
      <c r="I1552" t="s">
        <v>2380</v>
      </c>
      <c r="J1552" t="s">
        <v>6087</v>
      </c>
      <c r="K1552" t="s">
        <v>6079</v>
      </c>
      <c r="L1552" s="340" t="s">
        <v>6471</v>
      </c>
      <c r="M1552" s="339">
        <v>12646.21</v>
      </c>
      <c r="N1552" t="s">
        <v>12</v>
      </c>
      <c r="O1552" t="s">
        <v>11</v>
      </c>
      <c r="P1552" t="s">
        <v>42</v>
      </c>
      <c r="Q1552" s="338">
        <v>57</v>
      </c>
    </row>
    <row r="1553" spans="1:17" ht="15.75" x14ac:dyDescent="0.25">
      <c r="A1553" s="342" t="s">
        <v>192</v>
      </c>
      <c r="B1553" t="s">
        <v>6468</v>
      </c>
      <c r="C1553">
        <v>31.824999999999999</v>
      </c>
      <c r="D1553">
        <v>4.0599999999999996</v>
      </c>
      <c r="E1553" t="s">
        <v>2380</v>
      </c>
      <c r="F1553" t="s">
        <v>2380</v>
      </c>
      <c r="G1553" t="s">
        <v>2380</v>
      </c>
      <c r="H1553" s="341">
        <v>2</v>
      </c>
      <c r="I1553" t="s">
        <v>2381</v>
      </c>
      <c r="J1553" t="s">
        <v>6087</v>
      </c>
      <c r="K1553" t="s">
        <v>6075</v>
      </c>
      <c r="L1553" s="340" t="s">
        <v>6467</v>
      </c>
      <c r="M1553" s="339">
        <v>12643.38</v>
      </c>
      <c r="N1553" t="s">
        <v>12</v>
      </c>
      <c r="O1553" t="s">
        <v>16</v>
      </c>
      <c r="P1553" t="s">
        <v>23</v>
      </c>
      <c r="Q1553" s="338">
        <v>56</v>
      </c>
    </row>
    <row r="1554" spans="1:17" ht="15.75" x14ac:dyDescent="0.25">
      <c r="A1554" s="342" t="s">
        <v>191</v>
      </c>
      <c r="B1554" t="s">
        <v>6466</v>
      </c>
      <c r="C1554">
        <v>42.78</v>
      </c>
      <c r="D1554">
        <v>6.11</v>
      </c>
      <c r="E1554" t="s">
        <v>2381</v>
      </c>
      <c r="F1554" t="s">
        <v>2380</v>
      </c>
      <c r="G1554" t="s">
        <v>2380</v>
      </c>
      <c r="H1554" s="341">
        <v>1</v>
      </c>
      <c r="I1554" t="s">
        <v>2380</v>
      </c>
      <c r="J1554" t="s">
        <v>6087</v>
      </c>
      <c r="K1554" t="s">
        <v>6077</v>
      </c>
      <c r="L1554" s="340" t="s">
        <v>6465</v>
      </c>
      <c r="M1554" s="339">
        <v>12640.24</v>
      </c>
      <c r="N1554" t="s">
        <v>12</v>
      </c>
      <c r="O1554" t="s">
        <v>16</v>
      </c>
      <c r="P1554" t="s">
        <v>42</v>
      </c>
      <c r="Q1554" s="338">
        <v>50</v>
      </c>
    </row>
    <row r="1555" spans="1:17" ht="15.75" x14ac:dyDescent="0.25">
      <c r="A1555" s="342" t="s">
        <v>190</v>
      </c>
      <c r="B1555" t="s">
        <v>6464</v>
      </c>
      <c r="C1555">
        <v>46.75</v>
      </c>
      <c r="D1555">
        <v>6.66</v>
      </c>
      <c r="E1555" t="s">
        <v>2381</v>
      </c>
      <c r="F1555" t="s">
        <v>2380</v>
      </c>
      <c r="G1555" t="s">
        <v>2380</v>
      </c>
      <c r="H1555" s="341">
        <v>2</v>
      </c>
      <c r="I1555" t="s">
        <v>2380</v>
      </c>
      <c r="J1555" t="s">
        <v>6087</v>
      </c>
      <c r="K1555" t="s">
        <v>6079</v>
      </c>
      <c r="L1555" s="340" t="s">
        <v>6463</v>
      </c>
      <c r="M1555" s="339">
        <v>12638.2</v>
      </c>
      <c r="N1555" t="s">
        <v>12</v>
      </c>
      <c r="O1555" t="s">
        <v>16</v>
      </c>
      <c r="P1555" t="s">
        <v>42</v>
      </c>
      <c r="Q1555" s="338">
        <v>60</v>
      </c>
    </row>
    <row r="1556" spans="1:17" ht="15.75" x14ac:dyDescent="0.25">
      <c r="A1556" s="342" t="s">
        <v>189</v>
      </c>
      <c r="B1556" t="s">
        <v>6462</v>
      </c>
      <c r="C1556">
        <v>32.15</v>
      </c>
      <c r="D1556">
        <v>4.0199999999999996</v>
      </c>
      <c r="E1556" t="s">
        <v>2381</v>
      </c>
      <c r="F1556" t="s">
        <v>2380</v>
      </c>
      <c r="G1556" t="s">
        <v>2382</v>
      </c>
      <c r="H1556" s="341">
        <v>1</v>
      </c>
      <c r="I1556" t="s">
        <v>2380</v>
      </c>
      <c r="J1556" t="s">
        <v>6087</v>
      </c>
      <c r="K1556" t="s">
        <v>6075</v>
      </c>
      <c r="L1556" s="340" t="s">
        <v>6461</v>
      </c>
      <c r="M1556" s="339">
        <v>12629.9</v>
      </c>
      <c r="N1556" t="s">
        <v>12</v>
      </c>
      <c r="O1556" t="s">
        <v>12</v>
      </c>
      <c r="P1556" t="s">
        <v>13</v>
      </c>
      <c r="Q1556" s="338">
        <v>60</v>
      </c>
    </row>
    <row r="1557" spans="1:17" ht="15.75" x14ac:dyDescent="0.25">
      <c r="A1557" s="342" t="s">
        <v>188</v>
      </c>
      <c r="B1557" t="s">
        <v>6460</v>
      </c>
      <c r="C1557">
        <v>43.4</v>
      </c>
      <c r="D1557">
        <v>8.81</v>
      </c>
      <c r="E1557" t="s">
        <v>2381</v>
      </c>
      <c r="F1557" t="s">
        <v>2380</v>
      </c>
      <c r="G1557" t="s">
        <v>2380</v>
      </c>
      <c r="H1557" s="341">
        <v>2</v>
      </c>
      <c r="I1557" t="s">
        <v>2380</v>
      </c>
      <c r="J1557" t="s">
        <v>6087</v>
      </c>
      <c r="K1557" t="s">
        <v>6079</v>
      </c>
      <c r="L1557" s="340" t="s">
        <v>6459</v>
      </c>
      <c r="M1557" s="339">
        <v>12629.17</v>
      </c>
      <c r="N1557" t="s">
        <v>12</v>
      </c>
      <c r="O1557" t="s">
        <v>16</v>
      </c>
      <c r="P1557" t="s">
        <v>13</v>
      </c>
      <c r="Q1557" s="338">
        <v>57</v>
      </c>
    </row>
    <row r="1558" spans="1:17" ht="15.75" x14ac:dyDescent="0.25">
      <c r="A1558" s="342" t="s">
        <v>187</v>
      </c>
      <c r="B1558" t="s">
        <v>6458</v>
      </c>
      <c r="C1558">
        <v>31.57</v>
      </c>
      <c r="D1558">
        <v>7.92</v>
      </c>
      <c r="E1558" t="s">
        <v>2381</v>
      </c>
      <c r="F1558" t="s">
        <v>2380</v>
      </c>
      <c r="G1558" t="s">
        <v>2380</v>
      </c>
      <c r="H1558" s="341">
        <v>2</v>
      </c>
      <c r="I1558" t="s">
        <v>2380</v>
      </c>
      <c r="J1558" t="s">
        <v>6087</v>
      </c>
      <c r="K1558" t="s">
        <v>6079</v>
      </c>
      <c r="L1558" s="340" t="s">
        <v>6457</v>
      </c>
      <c r="M1558" s="339">
        <v>12624.74</v>
      </c>
      <c r="N1558" t="s">
        <v>12</v>
      </c>
      <c r="O1558" t="s">
        <v>16</v>
      </c>
      <c r="P1558" t="s">
        <v>23</v>
      </c>
      <c r="Q1558" s="338">
        <v>52</v>
      </c>
    </row>
    <row r="1559" spans="1:17" ht="15.75" x14ac:dyDescent="0.25">
      <c r="A1559" s="342" t="s">
        <v>185</v>
      </c>
      <c r="B1559" t="s">
        <v>6454</v>
      </c>
      <c r="C1559">
        <v>31.07</v>
      </c>
      <c r="D1559">
        <v>4.62</v>
      </c>
      <c r="E1559" t="s">
        <v>2381</v>
      </c>
      <c r="F1559" t="s">
        <v>2380</v>
      </c>
      <c r="G1559" t="s">
        <v>2380</v>
      </c>
      <c r="H1559" s="341">
        <v>2</v>
      </c>
      <c r="I1559" t="s">
        <v>2380</v>
      </c>
      <c r="J1559" t="s">
        <v>6087</v>
      </c>
      <c r="K1559" t="s">
        <v>6075</v>
      </c>
      <c r="L1559" s="340" t="s">
        <v>6453</v>
      </c>
      <c r="M1559" s="339">
        <v>12609.89</v>
      </c>
      <c r="N1559" t="s">
        <v>12</v>
      </c>
      <c r="O1559" t="s">
        <v>12</v>
      </c>
      <c r="P1559" t="s">
        <v>23</v>
      </c>
      <c r="Q1559" s="338">
        <v>24</v>
      </c>
    </row>
    <row r="1560" spans="1:17" ht="15.75" x14ac:dyDescent="0.25">
      <c r="A1560" s="342" t="s">
        <v>184</v>
      </c>
      <c r="B1560" t="s">
        <v>6452</v>
      </c>
      <c r="C1560">
        <v>35.814999999999998</v>
      </c>
      <c r="D1560">
        <v>8.4700000000000006</v>
      </c>
      <c r="E1560" t="s">
        <v>2380</v>
      </c>
      <c r="F1560" t="s">
        <v>2380</v>
      </c>
      <c r="G1560" t="s">
        <v>2380</v>
      </c>
      <c r="H1560" s="341">
        <v>0</v>
      </c>
      <c r="I1560" t="s">
        <v>2380</v>
      </c>
      <c r="J1560" t="s">
        <v>6087</v>
      </c>
      <c r="K1560" t="s">
        <v>6079</v>
      </c>
      <c r="L1560" s="340" t="s">
        <v>6451</v>
      </c>
      <c r="M1560" s="339">
        <v>41097.160000000003</v>
      </c>
      <c r="N1560" t="s">
        <v>16</v>
      </c>
      <c r="O1560" t="s">
        <v>12</v>
      </c>
      <c r="P1560" t="s">
        <v>168</v>
      </c>
      <c r="Q1560" s="338">
        <v>50</v>
      </c>
    </row>
    <row r="1561" spans="1:17" ht="15.75" x14ac:dyDescent="0.25">
      <c r="A1561" s="342" t="s">
        <v>183</v>
      </c>
      <c r="B1561" t="s">
        <v>6273</v>
      </c>
      <c r="C1561">
        <v>40.81</v>
      </c>
      <c r="D1561">
        <v>10.58</v>
      </c>
      <c r="E1561" t="s">
        <v>2381</v>
      </c>
      <c r="F1561" t="s">
        <v>2380</v>
      </c>
      <c r="G1561" t="s">
        <v>2380</v>
      </c>
      <c r="H1561" s="341">
        <v>0</v>
      </c>
      <c r="I1561" t="s">
        <v>2380</v>
      </c>
      <c r="J1561" t="s">
        <v>6087</v>
      </c>
      <c r="K1561" t="s">
        <v>6079</v>
      </c>
      <c r="L1561" s="340" t="s">
        <v>6450</v>
      </c>
      <c r="M1561" s="339">
        <v>12600.46</v>
      </c>
      <c r="N1561" t="s">
        <v>12</v>
      </c>
      <c r="O1561" t="s">
        <v>16</v>
      </c>
      <c r="P1561" t="s">
        <v>249</v>
      </c>
      <c r="Q1561" s="338">
        <v>34</v>
      </c>
    </row>
    <row r="1562" spans="1:17" ht="15.75" x14ac:dyDescent="0.25">
      <c r="A1562" s="342" t="s">
        <v>181</v>
      </c>
      <c r="B1562" t="s">
        <v>6447</v>
      </c>
      <c r="C1562">
        <v>51.28</v>
      </c>
      <c r="D1562">
        <v>4.68</v>
      </c>
      <c r="E1562" t="s">
        <v>2380</v>
      </c>
      <c r="F1562" t="s">
        <v>2380</v>
      </c>
      <c r="G1562" t="s">
        <v>2380</v>
      </c>
      <c r="H1562" s="341">
        <v>2</v>
      </c>
      <c r="I1562" t="s">
        <v>2381</v>
      </c>
      <c r="J1562" t="s">
        <v>6087</v>
      </c>
      <c r="K1562" t="s">
        <v>6075</v>
      </c>
      <c r="L1562" s="340" t="s">
        <v>6446</v>
      </c>
      <c r="M1562" s="339">
        <v>12579.92</v>
      </c>
      <c r="N1562" t="s">
        <v>12</v>
      </c>
      <c r="O1562" t="s">
        <v>16</v>
      </c>
      <c r="P1562" t="s">
        <v>200</v>
      </c>
      <c r="Q1562" s="338">
        <v>53</v>
      </c>
    </row>
    <row r="1563" spans="1:17" ht="15.75" x14ac:dyDescent="0.25">
      <c r="A1563" s="342" t="s">
        <v>179</v>
      </c>
      <c r="B1563" t="s">
        <v>6444</v>
      </c>
      <c r="C1563">
        <v>52.89</v>
      </c>
      <c r="D1563">
        <v>4.96</v>
      </c>
      <c r="E1563" t="s">
        <v>2381</v>
      </c>
      <c r="F1563" t="s">
        <v>2380</v>
      </c>
      <c r="G1563" t="s">
        <v>2380</v>
      </c>
      <c r="H1563" s="341">
        <v>1</v>
      </c>
      <c r="I1563" t="s">
        <v>2380</v>
      </c>
      <c r="J1563" t="s">
        <v>6087</v>
      </c>
      <c r="K1563" t="s">
        <v>6075</v>
      </c>
      <c r="L1563" s="340" t="s">
        <v>6443</v>
      </c>
      <c r="M1563" s="339">
        <v>12557.61</v>
      </c>
      <c r="N1563" t="s">
        <v>12</v>
      </c>
      <c r="O1563" t="s">
        <v>12</v>
      </c>
      <c r="P1563" t="s">
        <v>13</v>
      </c>
      <c r="Q1563" s="338">
        <v>61</v>
      </c>
    </row>
    <row r="1564" spans="1:17" ht="15.75" x14ac:dyDescent="0.25">
      <c r="A1564" s="342" t="s">
        <v>178</v>
      </c>
      <c r="B1564" t="s">
        <v>6442</v>
      </c>
      <c r="C1564">
        <v>32.965000000000003</v>
      </c>
      <c r="D1564">
        <v>6.15</v>
      </c>
      <c r="E1564" t="s">
        <v>2381</v>
      </c>
      <c r="F1564" t="s">
        <v>2380</v>
      </c>
      <c r="G1564" t="s">
        <v>2380</v>
      </c>
      <c r="H1564" s="341">
        <v>1</v>
      </c>
      <c r="I1564" t="s">
        <v>2380</v>
      </c>
      <c r="J1564" t="s">
        <v>6087</v>
      </c>
      <c r="K1564" t="s">
        <v>6077</v>
      </c>
      <c r="L1564" s="340" t="s">
        <v>6441</v>
      </c>
      <c r="M1564" s="339">
        <v>12523.6</v>
      </c>
      <c r="N1564" t="s">
        <v>12</v>
      </c>
      <c r="O1564" t="s">
        <v>12</v>
      </c>
      <c r="P1564" t="s">
        <v>23</v>
      </c>
      <c r="Q1564" s="338">
        <v>60</v>
      </c>
    </row>
    <row r="1565" spans="1:17" ht="15.75" x14ac:dyDescent="0.25">
      <c r="A1565" s="342" t="s">
        <v>177</v>
      </c>
      <c r="B1565" t="s">
        <v>6440</v>
      </c>
      <c r="C1565">
        <v>36.799999999999997</v>
      </c>
      <c r="D1565">
        <v>4.62</v>
      </c>
      <c r="E1565" t="s">
        <v>2380</v>
      </c>
      <c r="F1565" t="s">
        <v>2380</v>
      </c>
      <c r="G1565" t="s">
        <v>2382</v>
      </c>
      <c r="H1565" s="341">
        <v>1</v>
      </c>
      <c r="I1565" t="s">
        <v>2380</v>
      </c>
      <c r="J1565" t="s">
        <v>6087</v>
      </c>
      <c r="K1565" t="s">
        <v>6075</v>
      </c>
      <c r="L1565" s="340" t="s">
        <v>6439</v>
      </c>
      <c r="M1565" s="339">
        <v>12499.88</v>
      </c>
      <c r="N1565" t="s">
        <v>12</v>
      </c>
      <c r="O1565" t="s">
        <v>11</v>
      </c>
      <c r="P1565" t="s">
        <v>23</v>
      </c>
      <c r="Q1565" s="338">
        <v>56</v>
      </c>
    </row>
    <row r="1566" spans="1:17" ht="15.75" x14ac:dyDescent="0.25">
      <c r="A1566" s="342" t="s">
        <v>176</v>
      </c>
      <c r="B1566" t="s">
        <v>6438</v>
      </c>
      <c r="C1566">
        <v>34.299999999999997</v>
      </c>
      <c r="D1566">
        <v>4.87</v>
      </c>
      <c r="E1566" t="s">
        <v>2380</v>
      </c>
      <c r="F1566" t="s">
        <v>2380</v>
      </c>
      <c r="G1566" t="s">
        <v>2380</v>
      </c>
      <c r="H1566" s="341">
        <v>2</v>
      </c>
      <c r="I1566" t="s">
        <v>2380</v>
      </c>
      <c r="J1566" t="s">
        <v>6087</v>
      </c>
      <c r="K1566" t="s">
        <v>6075</v>
      </c>
      <c r="L1566" s="340" t="s">
        <v>6437</v>
      </c>
      <c r="M1566" s="339">
        <v>12495.29</v>
      </c>
      <c r="N1566" t="s">
        <v>12</v>
      </c>
      <c r="O1566" t="s">
        <v>12</v>
      </c>
      <c r="P1566" t="s">
        <v>23</v>
      </c>
      <c r="Q1566" s="338">
        <v>54</v>
      </c>
    </row>
    <row r="1567" spans="1:17" ht="15.75" x14ac:dyDescent="0.25">
      <c r="A1567" s="342" t="s">
        <v>175</v>
      </c>
      <c r="B1567" t="s">
        <v>6347</v>
      </c>
      <c r="C1567">
        <v>35.244999999999997</v>
      </c>
      <c r="D1567">
        <v>4.63</v>
      </c>
      <c r="E1567" t="s">
        <v>2380</v>
      </c>
      <c r="F1567" t="s">
        <v>2380</v>
      </c>
      <c r="G1567" t="s">
        <v>2380</v>
      </c>
      <c r="H1567" s="341">
        <v>0</v>
      </c>
      <c r="I1567" t="s">
        <v>2380</v>
      </c>
      <c r="J1567" t="s">
        <v>6087</v>
      </c>
      <c r="K1567" t="s">
        <v>6075</v>
      </c>
      <c r="L1567" s="340" t="s">
        <v>6436</v>
      </c>
      <c r="M1567" s="339">
        <v>12485.8</v>
      </c>
      <c r="N1567" t="s">
        <v>12</v>
      </c>
      <c r="O1567" t="s">
        <v>12</v>
      </c>
      <c r="P1567" t="s">
        <v>13</v>
      </c>
      <c r="Q1567" s="338">
        <v>55</v>
      </c>
    </row>
    <row r="1568" spans="1:17" ht="15.75" x14ac:dyDescent="0.25">
      <c r="A1568" s="342" t="s">
        <v>173</v>
      </c>
      <c r="B1568" t="s">
        <v>6433</v>
      </c>
      <c r="C1568">
        <v>36.1</v>
      </c>
      <c r="D1568">
        <v>5.65</v>
      </c>
      <c r="E1568" t="s">
        <v>2381</v>
      </c>
      <c r="F1568" t="s">
        <v>2380</v>
      </c>
      <c r="G1568" t="s">
        <v>2380</v>
      </c>
      <c r="H1568" s="341">
        <v>2</v>
      </c>
      <c r="I1568" t="s">
        <v>2380</v>
      </c>
      <c r="J1568" t="s">
        <v>6087</v>
      </c>
      <c r="K1568" t="s">
        <v>6075</v>
      </c>
      <c r="L1568" s="340" t="s">
        <v>6432</v>
      </c>
      <c r="M1568" s="339">
        <v>41055.29</v>
      </c>
      <c r="N1568" t="s">
        <v>16</v>
      </c>
      <c r="O1568" t="s">
        <v>11</v>
      </c>
      <c r="P1568" t="s">
        <v>42</v>
      </c>
      <c r="Q1568" s="338">
        <v>50</v>
      </c>
    </row>
    <row r="1569" spans="1:17" ht="15.75" x14ac:dyDescent="0.25">
      <c r="A1569" s="342" t="s">
        <v>172</v>
      </c>
      <c r="B1569" t="s">
        <v>6431</v>
      </c>
      <c r="C1569">
        <v>37.1</v>
      </c>
      <c r="D1569">
        <v>11.21</v>
      </c>
      <c r="E1569" t="s">
        <v>2381</v>
      </c>
      <c r="F1569" t="s">
        <v>2380</v>
      </c>
      <c r="G1569" t="s">
        <v>2382</v>
      </c>
      <c r="H1569" s="341">
        <v>1</v>
      </c>
      <c r="I1569" t="s">
        <v>2380</v>
      </c>
      <c r="J1569" t="s">
        <v>6087</v>
      </c>
      <c r="K1569" t="s">
        <v>6079</v>
      </c>
      <c r="L1569" s="340" t="s">
        <v>6430</v>
      </c>
      <c r="M1569" s="339">
        <v>12475.35</v>
      </c>
      <c r="N1569" t="s">
        <v>12</v>
      </c>
      <c r="O1569" t="s">
        <v>16</v>
      </c>
      <c r="P1569" t="s">
        <v>23</v>
      </c>
      <c r="Q1569" s="338">
        <v>54</v>
      </c>
    </row>
    <row r="1570" spans="1:17" ht="15.75" x14ac:dyDescent="0.25">
      <c r="A1570" s="342" t="s">
        <v>169</v>
      </c>
      <c r="B1570" t="s">
        <v>6427</v>
      </c>
      <c r="C1570">
        <v>34.96</v>
      </c>
      <c r="D1570">
        <v>4.34</v>
      </c>
      <c r="E1570" t="s">
        <v>2380</v>
      </c>
      <c r="F1570" t="s">
        <v>2380</v>
      </c>
      <c r="G1570" t="s">
        <v>2382</v>
      </c>
      <c r="H1570" s="341">
        <v>1</v>
      </c>
      <c r="I1570" t="s">
        <v>2381</v>
      </c>
      <c r="J1570" t="s">
        <v>6087</v>
      </c>
      <c r="K1570" t="s">
        <v>6075</v>
      </c>
      <c r="L1570" s="340" t="s">
        <v>6426</v>
      </c>
      <c r="M1570" s="339">
        <v>12430.95</v>
      </c>
      <c r="N1570" t="s">
        <v>12</v>
      </c>
      <c r="O1570" t="s">
        <v>12</v>
      </c>
      <c r="P1570" t="s">
        <v>247</v>
      </c>
      <c r="Q1570" s="338">
        <v>58</v>
      </c>
    </row>
    <row r="1571" spans="1:17" ht="15.75" x14ac:dyDescent="0.25">
      <c r="A1571" s="342" t="s">
        <v>163</v>
      </c>
      <c r="B1571" t="s">
        <v>6421</v>
      </c>
      <c r="C1571">
        <v>45.8</v>
      </c>
      <c r="D1571">
        <v>4.8499999999999996</v>
      </c>
      <c r="E1571" t="s">
        <v>2380</v>
      </c>
      <c r="F1571" t="s">
        <v>2380</v>
      </c>
      <c r="G1571" t="s">
        <v>2380</v>
      </c>
      <c r="H1571" s="341">
        <v>0</v>
      </c>
      <c r="I1571" t="s">
        <v>2380</v>
      </c>
      <c r="J1571" t="s">
        <v>6087</v>
      </c>
      <c r="K1571" t="s">
        <v>6075</v>
      </c>
      <c r="L1571" s="340" t="s">
        <v>6420</v>
      </c>
      <c r="M1571" s="339">
        <v>12404.88</v>
      </c>
      <c r="N1571" t="s">
        <v>12</v>
      </c>
      <c r="O1571" t="s">
        <v>12</v>
      </c>
      <c r="P1571" t="s">
        <v>168</v>
      </c>
      <c r="Q1571" s="338">
        <v>33</v>
      </c>
    </row>
    <row r="1572" spans="1:17" ht="15.75" x14ac:dyDescent="0.25">
      <c r="A1572" s="342" t="s">
        <v>161</v>
      </c>
      <c r="B1572" t="s">
        <v>6417</v>
      </c>
      <c r="C1572">
        <v>33.534999999999997</v>
      </c>
      <c r="D1572">
        <v>8.24</v>
      </c>
      <c r="E1572" t="s">
        <v>2381</v>
      </c>
      <c r="F1572" t="s">
        <v>2380</v>
      </c>
      <c r="G1572" t="s">
        <v>2380</v>
      </c>
      <c r="H1572" s="341">
        <v>0</v>
      </c>
      <c r="I1572" t="s">
        <v>2380</v>
      </c>
      <c r="J1572" t="s">
        <v>6087</v>
      </c>
      <c r="K1572" t="s">
        <v>6079</v>
      </c>
      <c r="L1572" s="340" t="s">
        <v>6416</v>
      </c>
      <c r="M1572" s="339">
        <v>12363.55</v>
      </c>
      <c r="N1572" t="s">
        <v>12</v>
      </c>
      <c r="O1572" t="s">
        <v>12</v>
      </c>
      <c r="P1572" t="s">
        <v>42</v>
      </c>
      <c r="Q1572" s="338">
        <v>56</v>
      </c>
    </row>
    <row r="1573" spans="1:17" ht="15.75" x14ac:dyDescent="0.25">
      <c r="A1573" s="342" t="s">
        <v>160</v>
      </c>
      <c r="B1573" t="s">
        <v>6238</v>
      </c>
      <c r="C1573">
        <v>32.774999999999999</v>
      </c>
      <c r="D1573">
        <v>9.77</v>
      </c>
      <c r="E1573" t="s">
        <v>2381</v>
      </c>
      <c r="F1573" t="s">
        <v>2380</v>
      </c>
      <c r="G1573" t="s">
        <v>2380</v>
      </c>
      <c r="H1573" s="341">
        <v>0</v>
      </c>
      <c r="I1573" t="s">
        <v>2380</v>
      </c>
      <c r="J1573" t="s">
        <v>6087</v>
      </c>
      <c r="K1573" t="s">
        <v>6079</v>
      </c>
      <c r="L1573" s="340" t="s">
        <v>6415</v>
      </c>
      <c r="M1573" s="339">
        <v>12347.17</v>
      </c>
      <c r="N1573" t="s">
        <v>12</v>
      </c>
      <c r="O1573" t="s">
        <v>12</v>
      </c>
      <c r="P1573" t="s">
        <v>42</v>
      </c>
      <c r="Q1573" s="338">
        <v>59</v>
      </c>
    </row>
    <row r="1574" spans="1:17" ht="15.75" x14ac:dyDescent="0.25">
      <c r="A1574" s="342" t="s">
        <v>159</v>
      </c>
      <c r="B1574" t="s">
        <v>6414</v>
      </c>
      <c r="C1574">
        <v>37.51</v>
      </c>
      <c r="D1574">
        <v>5.5</v>
      </c>
      <c r="E1574" t="s">
        <v>2381</v>
      </c>
      <c r="F1574" t="s">
        <v>2380</v>
      </c>
      <c r="G1574" t="s">
        <v>2380</v>
      </c>
      <c r="H1574" s="341">
        <v>2</v>
      </c>
      <c r="I1574" t="s">
        <v>2380</v>
      </c>
      <c r="J1574" t="s">
        <v>6087</v>
      </c>
      <c r="K1574" t="s">
        <v>6075</v>
      </c>
      <c r="L1574" s="340" t="s">
        <v>6413</v>
      </c>
      <c r="M1574" s="339">
        <v>12333.83</v>
      </c>
      <c r="N1574" t="s">
        <v>12</v>
      </c>
      <c r="O1574" t="s">
        <v>11</v>
      </c>
      <c r="P1574" t="s">
        <v>42</v>
      </c>
      <c r="Q1574" s="338">
        <v>59</v>
      </c>
    </row>
    <row r="1575" spans="1:17" ht="15.75" x14ac:dyDescent="0.25">
      <c r="A1575" s="342" t="s">
        <v>158</v>
      </c>
      <c r="B1575" t="s">
        <v>6412</v>
      </c>
      <c r="C1575">
        <v>39.86</v>
      </c>
      <c r="D1575">
        <v>11.84</v>
      </c>
      <c r="E1575" t="s">
        <v>2381</v>
      </c>
      <c r="F1575" t="s">
        <v>2380</v>
      </c>
      <c r="G1575" t="s">
        <v>2380</v>
      </c>
      <c r="H1575" s="341">
        <v>1</v>
      </c>
      <c r="I1575" t="s">
        <v>2380</v>
      </c>
      <c r="J1575" t="s">
        <v>6087</v>
      </c>
      <c r="K1575" t="s">
        <v>6079</v>
      </c>
      <c r="L1575" s="340" t="s">
        <v>6411</v>
      </c>
      <c r="M1575" s="339">
        <v>41034.22</v>
      </c>
      <c r="N1575" t="s">
        <v>16</v>
      </c>
      <c r="O1575" t="s">
        <v>12</v>
      </c>
      <c r="P1575" t="s">
        <v>356</v>
      </c>
      <c r="Q1575" s="338">
        <v>43</v>
      </c>
    </row>
    <row r="1576" spans="1:17" ht="15.75" x14ac:dyDescent="0.25">
      <c r="A1576" s="342" t="s">
        <v>157</v>
      </c>
      <c r="B1576" t="s">
        <v>6410</v>
      </c>
      <c r="C1576">
        <v>42.13</v>
      </c>
      <c r="D1576">
        <v>4.66</v>
      </c>
      <c r="E1576" t="s">
        <v>2380</v>
      </c>
      <c r="F1576" t="s">
        <v>2380</v>
      </c>
      <c r="G1576" t="s">
        <v>2380</v>
      </c>
      <c r="H1576" s="341">
        <v>0</v>
      </c>
      <c r="I1576" t="s">
        <v>2380</v>
      </c>
      <c r="J1576" t="s">
        <v>6087</v>
      </c>
      <c r="K1576" t="s">
        <v>6075</v>
      </c>
      <c r="L1576" s="340" t="s">
        <v>6409</v>
      </c>
      <c r="M1576" s="339">
        <v>12323.94</v>
      </c>
      <c r="N1576" t="s">
        <v>12</v>
      </c>
      <c r="O1576" t="s">
        <v>12</v>
      </c>
      <c r="P1576" t="s">
        <v>356</v>
      </c>
      <c r="Q1576" s="338">
        <v>59</v>
      </c>
    </row>
    <row r="1577" spans="1:17" ht="15.75" x14ac:dyDescent="0.25">
      <c r="A1577" s="342" t="s">
        <v>156</v>
      </c>
      <c r="B1577" t="s">
        <v>6408</v>
      </c>
      <c r="C1577">
        <v>35.99</v>
      </c>
      <c r="D1577">
        <v>11.11</v>
      </c>
      <c r="E1577" t="s">
        <v>2380</v>
      </c>
      <c r="F1577" t="s">
        <v>2380</v>
      </c>
      <c r="G1577" t="s">
        <v>2380</v>
      </c>
      <c r="H1577" s="341">
        <v>0</v>
      </c>
      <c r="I1577" t="s">
        <v>2380</v>
      </c>
      <c r="J1577" t="s">
        <v>6087</v>
      </c>
      <c r="K1577" t="s">
        <v>6079</v>
      </c>
      <c r="L1577" s="340" t="s">
        <v>6407</v>
      </c>
      <c r="M1577" s="339">
        <v>12299.59</v>
      </c>
      <c r="N1577" t="s">
        <v>12</v>
      </c>
      <c r="O1577" t="s">
        <v>16</v>
      </c>
      <c r="P1577" t="s">
        <v>200</v>
      </c>
      <c r="Q1577" s="338">
        <v>59</v>
      </c>
    </row>
    <row r="1578" spans="1:17" ht="15.75" x14ac:dyDescent="0.25">
      <c r="A1578" s="342" t="s">
        <v>155</v>
      </c>
      <c r="B1578" t="s">
        <v>6406</v>
      </c>
      <c r="C1578">
        <v>33.11</v>
      </c>
      <c r="D1578">
        <v>10.51</v>
      </c>
      <c r="E1578" t="s">
        <v>2380</v>
      </c>
      <c r="F1578" t="s">
        <v>2380</v>
      </c>
      <c r="G1578" t="s">
        <v>2380</v>
      </c>
      <c r="H1578" s="341">
        <v>0</v>
      </c>
      <c r="I1578" t="s">
        <v>2381</v>
      </c>
      <c r="J1578" t="s">
        <v>6087</v>
      </c>
      <c r="K1578" t="s">
        <v>6079</v>
      </c>
      <c r="L1578" s="340" t="s">
        <v>6405</v>
      </c>
      <c r="M1578" s="339">
        <v>12282.38</v>
      </c>
      <c r="N1578" t="s">
        <v>12</v>
      </c>
      <c r="O1578" t="s">
        <v>16</v>
      </c>
      <c r="P1578" t="s">
        <v>42</v>
      </c>
      <c r="Q1578" s="338">
        <v>32</v>
      </c>
    </row>
    <row r="1579" spans="1:17" ht="15.75" x14ac:dyDescent="0.25">
      <c r="A1579" s="342" t="s">
        <v>154</v>
      </c>
      <c r="B1579" t="s">
        <v>6404</v>
      </c>
      <c r="C1579">
        <v>35.200000000000003</v>
      </c>
      <c r="D1579">
        <v>7.72</v>
      </c>
      <c r="E1579" t="s">
        <v>2381</v>
      </c>
      <c r="F1579" t="s">
        <v>2380</v>
      </c>
      <c r="G1579" t="s">
        <v>2382</v>
      </c>
      <c r="H1579" s="341">
        <v>1</v>
      </c>
      <c r="I1579" t="s">
        <v>2380</v>
      </c>
      <c r="J1579" t="s">
        <v>6087</v>
      </c>
      <c r="K1579" t="s">
        <v>6079</v>
      </c>
      <c r="L1579" s="340" t="s">
        <v>6403</v>
      </c>
      <c r="M1579" s="339">
        <v>12282.03</v>
      </c>
      <c r="N1579" t="s">
        <v>12</v>
      </c>
      <c r="O1579" t="s">
        <v>16</v>
      </c>
      <c r="P1579" t="s">
        <v>200</v>
      </c>
      <c r="Q1579" s="338">
        <v>56</v>
      </c>
    </row>
    <row r="1580" spans="1:17" ht="15.75" x14ac:dyDescent="0.25">
      <c r="A1580" s="342" t="s">
        <v>153</v>
      </c>
      <c r="B1580" t="s">
        <v>6402</v>
      </c>
      <c r="C1580">
        <v>29.91</v>
      </c>
      <c r="D1580">
        <v>5.55</v>
      </c>
      <c r="E1580" t="s">
        <v>2381</v>
      </c>
      <c r="F1580" t="s">
        <v>2380</v>
      </c>
      <c r="G1580" t="s">
        <v>2380</v>
      </c>
      <c r="H1580" s="341">
        <v>2</v>
      </c>
      <c r="I1580" t="s">
        <v>2380</v>
      </c>
      <c r="J1580" t="s">
        <v>6087</v>
      </c>
      <c r="K1580" t="s">
        <v>6075</v>
      </c>
      <c r="L1580" s="340" t="s">
        <v>6401</v>
      </c>
      <c r="M1580" s="339">
        <v>12269.69</v>
      </c>
      <c r="N1580" t="s">
        <v>12</v>
      </c>
      <c r="O1580" t="s">
        <v>11</v>
      </c>
      <c r="P1580" t="s">
        <v>23</v>
      </c>
      <c r="Q1580" s="338">
        <v>55</v>
      </c>
    </row>
    <row r="1581" spans="1:17" ht="15.75" x14ac:dyDescent="0.25">
      <c r="A1581" s="342" t="s">
        <v>152</v>
      </c>
      <c r="B1581" t="s">
        <v>6400</v>
      </c>
      <c r="C1581">
        <v>36.479999999999997</v>
      </c>
      <c r="D1581">
        <v>5.05</v>
      </c>
      <c r="E1581" t="s">
        <v>2381</v>
      </c>
      <c r="F1581" t="s">
        <v>2380</v>
      </c>
      <c r="G1581" t="s">
        <v>2380</v>
      </c>
      <c r="H1581" s="341">
        <v>1</v>
      </c>
      <c r="I1581" t="s">
        <v>2380</v>
      </c>
      <c r="J1581" t="s">
        <v>6087</v>
      </c>
      <c r="K1581" t="s">
        <v>6075</v>
      </c>
      <c r="L1581" s="340" t="s">
        <v>6399</v>
      </c>
      <c r="M1581" s="339">
        <v>12268.63</v>
      </c>
      <c r="N1581" t="s">
        <v>12</v>
      </c>
      <c r="O1581" t="s">
        <v>16</v>
      </c>
      <c r="P1581" t="s">
        <v>23</v>
      </c>
      <c r="Q1581" s="338">
        <v>55</v>
      </c>
    </row>
    <row r="1582" spans="1:17" ht="15.75" x14ac:dyDescent="0.25">
      <c r="A1582" s="342" t="s">
        <v>150</v>
      </c>
      <c r="B1582" t="s">
        <v>6397</v>
      </c>
      <c r="C1582">
        <v>33.44</v>
      </c>
      <c r="D1582">
        <v>5.9</v>
      </c>
      <c r="E1582" t="s">
        <v>2381</v>
      </c>
      <c r="F1582" t="s">
        <v>2380</v>
      </c>
      <c r="G1582" t="s">
        <v>2380</v>
      </c>
      <c r="H1582" s="341">
        <v>1</v>
      </c>
      <c r="I1582" t="s">
        <v>2380</v>
      </c>
      <c r="J1582" t="s">
        <v>6087</v>
      </c>
      <c r="K1582" t="s">
        <v>6077</v>
      </c>
      <c r="L1582" s="340" t="s">
        <v>6396</v>
      </c>
      <c r="M1582" s="339">
        <v>12255.04</v>
      </c>
      <c r="N1582" t="s">
        <v>12</v>
      </c>
      <c r="O1582" t="s">
        <v>11</v>
      </c>
      <c r="P1582" t="s">
        <v>535</v>
      </c>
      <c r="Q1582" s="338">
        <v>36</v>
      </c>
    </row>
    <row r="1583" spans="1:17" ht="15.75" x14ac:dyDescent="0.25">
      <c r="A1583" s="342" t="s">
        <v>147</v>
      </c>
      <c r="B1583" t="s">
        <v>6391</v>
      </c>
      <c r="C1583">
        <v>35.380000000000003</v>
      </c>
      <c r="D1583">
        <v>6.12</v>
      </c>
      <c r="E1583" t="s">
        <v>2380</v>
      </c>
      <c r="F1583" t="s">
        <v>2380</v>
      </c>
      <c r="G1583" t="s">
        <v>2380</v>
      </c>
      <c r="H1583" s="341">
        <v>0</v>
      </c>
      <c r="I1583" t="s">
        <v>2380</v>
      </c>
      <c r="J1583" t="s">
        <v>6087</v>
      </c>
      <c r="K1583" t="s">
        <v>6077</v>
      </c>
      <c r="L1583" s="340" t="s">
        <v>6390</v>
      </c>
      <c r="M1583" s="339">
        <v>40974.160000000003</v>
      </c>
      <c r="N1583" t="s">
        <v>16</v>
      </c>
      <c r="O1583" t="s">
        <v>11</v>
      </c>
      <c r="P1583" t="s">
        <v>13</v>
      </c>
      <c r="Q1583" s="338">
        <v>49</v>
      </c>
    </row>
    <row r="1584" spans="1:17" ht="15.75" x14ac:dyDescent="0.25">
      <c r="A1584" s="342" t="s">
        <v>146</v>
      </c>
      <c r="B1584" t="s">
        <v>6389</v>
      </c>
      <c r="C1584">
        <v>43.48</v>
      </c>
      <c r="D1584">
        <v>6.24</v>
      </c>
      <c r="E1584" t="s">
        <v>2380</v>
      </c>
      <c r="F1584" t="s">
        <v>2380</v>
      </c>
      <c r="G1584" t="s">
        <v>2380</v>
      </c>
      <c r="H1584" s="341">
        <v>0</v>
      </c>
      <c r="I1584" t="s">
        <v>2380</v>
      </c>
      <c r="J1584" t="s">
        <v>6087</v>
      </c>
      <c r="K1584" t="s">
        <v>6077</v>
      </c>
      <c r="L1584" s="340" t="s">
        <v>6388</v>
      </c>
      <c r="M1584" s="339">
        <v>12244.53</v>
      </c>
      <c r="N1584" t="s">
        <v>12</v>
      </c>
      <c r="O1584" t="s">
        <v>16</v>
      </c>
      <c r="P1584" t="s">
        <v>13</v>
      </c>
      <c r="Q1584" s="338">
        <v>59</v>
      </c>
    </row>
    <row r="1585" spans="1:17" ht="15.75" x14ac:dyDescent="0.25">
      <c r="A1585" s="342" t="s">
        <v>145</v>
      </c>
      <c r="B1585" t="s">
        <v>6314</v>
      </c>
      <c r="C1585">
        <v>41.73</v>
      </c>
      <c r="D1585">
        <v>6.25</v>
      </c>
      <c r="E1585" t="s">
        <v>2380</v>
      </c>
      <c r="F1585" t="s">
        <v>2380</v>
      </c>
      <c r="G1585" t="s">
        <v>2380</v>
      </c>
      <c r="H1585" s="341">
        <v>1</v>
      </c>
      <c r="I1585" t="s">
        <v>2380</v>
      </c>
      <c r="J1585" t="s">
        <v>6087</v>
      </c>
      <c r="K1585" t="s">
        <v>6077</v>
      </c>
      <c r="L1585" s="340" t="s">
        <v>6387</v>
      </c>
      <c r="M1585" s="339">
        <v>12237.73</v>
      </c>
      <c r="N1585" t="s">
        <v>12</v>
      </c>
      <c r="O1585" t="s">
        <v>12</v>
      </c>
      <c r="P1585" t="s">
        <v>23</v>
      </c>
      <c r="Q1585" s="338">
        <v>56</v>
      </c>
    </row>
    <row r="1586" spans="1:17" ht="15.75" x14ac:dyDescent="0.25">
      <c r="A1586" s="342" t="s">
        <v>144</v>
      </c>
      <c r="B1586" t="s">
        <v>6386</v>
      </c>
      <c r="C1586">
        <v>54.74</v>
      </c>
      <c r="D1586">
        <v>5.84</v>
      </c>
      <c r="E1586" t="s">
        <v>2381</v>
      </c>
      <c r="F1586" t="s">
        <v>2380</v>
      </c>
      <c r="G1586" t="s">
        <v>2382</v>
      </c>
      <c r="H1586" s="341">
        <v>1</v>
      </c>
      <c r="I1586" t="s">
        <v>2381</v>
      </c>
      <c r="J1586" t="s">
        <v>6087</v>
      </c>
      <c r="K1586" t="s">
        <v>6077</v>
      </c>
      <c r="L1586" s="340" t="s">
        <v>6385</v>
      </c>
      <c r="M1586" s="339">
        <v>12235.84</v>
      </c>
      <c r="N1586" t="s">
        <v>12</v>
      </c>
      <c r="O1586" t="s">
        <v>12</v>
      </c>
      <c r="P1586" t="s">
        <v>23</v>
      </c>
      <c r="Q1586" s="338">
        <v>58</v>
      </c>
    </row>
    <row r="1587" spans="1:17" ht="15.75" x14ac:dyDescent="0.25">
      <c r="A1587" s="342" t="s">
        <v>141</v>
      </c>
      <c r="B1587" t="s">
        <v>6380</v>
      </c>
      <c r="C1587">
        <v>36.06</v>
      </c>
      <c r="D1587">
        <v>8.83</v>
      </c>
      <c r="E1587" t="s">
        <v>2380</v>
      </c>
      <c r="F1587" t="s">
        <v>2380</v>
      </c>
      <c r="G1587" t="s">
        <v>2380</v>
      </c>
      <c r="H1587" s="341">
        <v>0</v>
      </c>
      <c r="I1587" t="s">
        <v>2380</v>
      </c>
      <c r="J1587" t="s">
        <v>6087</v>
      </c>
      <c r="K1587" t="s">
        <v>6079</v>
      </c>
      <c r="L1587" s="340" t="s">
        <v>6379</v>
      </c>
      <c r="M1587" s="339">
        <v>12224.35</v>
      </c>
      <c r="N1587" t="s">
        <v>12</v>
      </c>
      <c r="O1587" t="s">
        <v>16</v>
      </c>
      <c r="P1587" t="s">
        <v>23</v>
      </c>
      <c r="Q1587" s="338">
        <v>58</v>
      </c>
    </row>
    <row r="1588" spans="1:17" ht="15.75" x14ac:dyDescent="0.25">
      <c r="A1588" s="342" t="s">
        <v>140</v>
      </c>
      <c r="B1588" t="s">
        <v>6378</v>
      </c>
      <c r="C1588">
        <v>43.28</v>
      </c>
      <c r="D1588">
        <v>4.41</v>
      </c>
      <c r="E1588" t="s">
        <v>2380</v>
      </c>
      <c r="F1588" t="s">
        <v>2380</v>
      </c>
      <c r="G1588" t="s">
        <v>2380</v>
      </c>
      <c r="H1588" s="341">
        <v>0</v>
      </c>
      <c r="I1588" t="s">
        <v>2380</v>
      </c>
      <c r="J1588" t="s">
        <v>6087</v>
      </c>
      <c r="K1588" t="s">
        <v>6075</v>
      </c>
      <c r="L1588" s="340" t="s">
        <v>6377</v>
      </c>
      <c r="M1588" s="339">
        <v>12222.9</v>
      </c>
      <c r="N1588" t="s">
        <v>12</v>
      </c>
      <c r="O1588" t="s">
        <v>11</v>
      </c>
      <c r="P1588" t="s">
        <v>23</v>
      </c>
      <c r="Q1588" s="338">
        <v>58</v>
      </c>
    </row>
    <row r="1589" spans="1:17" ht="15.75" x14ac:dyDescent="0.25">
      <c r="A1589" s="342" t="s">
        <v>137</v>
      </c>
      <c r="B1589" t="s">
        <v>6372</v>
      </c>
      <c r="C1589">
        <v>30.8</v>
      </c>
      <c r="D1589">
        <v>10.95</v>
      </c>
      <c r="E1589" t="s">
        <v>2380</v>
      </c>
      <c r="F1589" t="s">
        <v>2380</v>
      </c>
      <c r="G1589" t="s">
        <v>2380</v>
      </c>
      <c r="H1589" s="341">
        <v>0</v>
      </c>
      <c r="I1589" t="s">
        <v>2380</v>
      </c>
      <c r="J1589" t="s">
        <v>6087</v>
      </c>
      <c r="K1589" t="s">
        <v>6079</v>
      </c>
      <c r="L1589" s="340" t="s">
        <v>6371</v>
      </c>
      <c r="M1589" s="339">
        <v>12148.2</v>
      </c>
      <c r="N1589" t="s">
        <v>12</v>
      </c>
      <c r="O1589" t="s">
        <v>12</v>
      </c>
      <c r="P1589" t="s">
        <v>23</v>
      </c>
      <c r="Q1589" s="338">
        <v>35</v>
      </c>
    </row>
    <row r="1590" spans="1:17" ht="15.75" x14ac:dyDescent="0.25">
      <c r="A1590" s="342" t="s">
        <v>134</v>
      </c>
      <c r="B1590" t="s">
        <v>6367</v>
      </c>
      <c r="C1590">
        <v>38.25</v>
      </c>
      <c r="D1590">
        <v>6.2</v>
      </c>
      <c r="E1590" t="s">
        <v>2380</v>
      </c>
      <c r="F1590" t="s">
        <v>2380</v>
      </c>
      <c r="G1590" t="s">
        <v>2380</v>
      </c>
      <c r="H1590" s="341">
        <v>1</v>
      </c>
      <c r="I1590" t="s">
        <v>2380</v>
      </c>
      <c r="J1590" t="s">
        <v>6087</v>
      </c>
      <c r="K1590" t="s">
        <v>6077</v>
      </c>
      <c r="L1590" s="340" t="s">
        <v>6366</v>
      </c>
      <c r="M1590" s="339">
        <v>12142.58</v>
      </c>
      <c r="N1590" t="s">
        <v>12</v>
      </c>
      <c r="O1590" t="s">
        <v>11</v>
      </c>
      <c r="P1590" t="s">
        <v>13</v>
      </c>
      <c r="Q1590" s="338">
        <v>60</v>
      </c>
    </row>
    <row r="1591" spans="1:17" ht="15.75" x14ac:dyDescent="0.25">
      <c r="A1591" s="342" t="s">
        <v>133</v>
      </c>
      <c r="B1591" t="s">
        <v>6365</v>
      </c>
      <c r="C1591">
        <v>41.14</v>
      </c>
      <c r="D1591">
        <v>9.58</v>
      </c>
      <c r="E1591" t="s">
        <v>2381</v>
      </c>
      <c r="F1591" t="s">
        <v>2380</v>
      </c>
      <c r="G1591" t="s">
        <v>2382</v>
      </c>
      <c r="H1591" s="341">
        <v>1</v>
      </c>
      <c r="I1591" t="s">
        <v>2381</v>
      </c>
      <c r="J1591" t="s">
        <v>6087</v>
      </c>
      <c r="K1591" t="s">
        <v>6079</v>
      </c>
      <c r="L1591" s="340" t="s">
        <v>6364</v>
      </c>
      <c r="M1591" s="339">
        <v>12137.6</v>
      </c>
      <c r="N1591" t="s">
        <v>12</v>
      </c>
      <c r="O1591" t="s">
        <v>12</v>
      </c>
      <c r="P1591" t="s">
        <v>23</v>
      </c>
      <c r="Q1591" s="338">
        <v>48</v>
      </c>
    </row>
    <row r="1592" spans="1:17" ht="15.75" x14ac:dyDescent="0.25">
      <c r="A1592" s="342" t="s">
        <v>132</v>
      </c>
      <c r="B1592" t="s">
        <v>6363</v>
      </c>
      <c r="C1592">
        <v>32.56</v>
      </c>
      <c r="D1592">
        <v>5.41</v>
      </c>
      <c r="E1592" t="s">
        <v>2380</v>
      </c>
      <c r="F1592" t="s">
        <v>2380</v>
      </c>
      <c r="G1592" t="s">
        <v>2382</v>
      </c>
      <c r="H1592" s="341">
        <v>1</v>
      </c>
      <c r="I1592" t="s">
        <v>2381</v>
      </c>
      <c r="J1592" t="s">
        <v>6087</v>
      </c>
      <c r="K1592" t="s">
        <v>6075</v>
      </c>
      <c r="L1592" s="340" t="s">
        <v>6362</v>
      </c>
      <c r="M1592" s="339">
        <v>12130.8</v>
      </c>
      <c r="N1592" t="s">
        <v>12</v>
      </c>
      <c r="O1592" t="s">
        <v>12</v>
      </c>
      <c r="P1592" t="s">
        <v>535</v>
      </c>
      <c r="Q1592" s="338">
        <v>31</v>
      </c>
    </row>
    <row r="1593" spans="1:17" ht="15.75" x14ac:dyDescent="0.25">
      <c r="A1593" s="342" t="s">
        <v>131</v>
      </c>
      <c r="B1593" t="s">
        <v>6361</v>
      </c>
      <c r="C1593">
        <v>39.25</v>
      </c>
      <c r="D1593">
        <v>8.41</v>
      </c>
      <c r="E1593" t="s">
        <v>2381</v>
      </c>
      <c r="F1593" t="s">
        <v>2380</v>
      </c>
      <c r="G1593" t="s">
        <v>2380</v>
      </c>
      <c r="H1593" s="341">
        <v>1</v>
      </c>
      <c r="I1593" t="s">
        <v>2380</v>
      </c>
      <c r="J1593" t="s">
        <v>6087</v>
      </c>
      <c r="K1593" t="s">
        <v>6079</v>
      </c>
      <c r="L1593" s="340" t="s">
        <v>6360</v>
      </c>
      <c r="M1593" s="339">
        <v>12129.61</v>
      </c>
      <c r="N1593" t="s">
        <v>12</v>
      </c>
      <c r="O1593" t="s">
        <v>16</v>
      </c>
      <c r="P1593" t="s">
        <v>23</v>
      </c>
      <c r="Q1593" s="338">
        <v>60</v>
      </c>
    </row>
    <row r="1594" spans="1:17" ht="15.75" x14ac:dyDescent="0.25">
      <c r="A1594" s="342" t="s">
        <v>129</v>
      </c>
      <c r="B1594" t="s">
        <v>6357</v>
      </c>
      <c r="C1594">
        <v>35.700000000000003</v>
      </c>
      <c r="D1594">
        <v>4.0599999999999996</v>
      </c>
      <c r="E1594" t="s">
        <v>2380</v>
      </c>
      <c r="F1594" t="s">
        <v>2380</v>
      </c>
      <c r="G1594" t="s">
        <v>2382</v>
      </c>
      <c r="H1594" s="341">
        <v>1</v>
      </c>
      <c r="I1594" t="s">
        <v>2380</v>
      </c>
      <c r="J1594" t="s">
        <v>6087</v>
      </c>
      <c r="K1594" t="s">
        <v>6075</v>
      </c>
      <c r="L1594" s="340" t="s">
        <v>6356</v>
      </c>
      <c r="M1594" s="339">
        <v>12105.32</v>
      </c>
      <c r="N1594" t="s">
        <v>12</v>
      </c>
      <c r="O1594" t="s">
        <v>12</v>
      </c>
      <c r="P1594" t="s">
        <v>42</v>
      </c>
      <c r="Q1594" s="338">
        <v>54</v>
      </c>
    </row>
    <row r="1595" spans="1:17" ht="15.75" x14ac:dyDescent="0.25">
      <c r="A1595" s="342" t="s">
        <v>126</v>
      </c>
      <c r="B1595" t="s">
        <v>6351</v>
      </c>
      <c r="C1595">
        <v>36.47</v>
      </c>
      <c r="D1595">
        <v>6.21</v>
      </c>
      <c r="E1595" t="s">
        <v>2380</v>
      </c>
      <c r="F1595" t="s">
        <v>2380</v>
      </c>
      <c r="G1595" t="s">
        <v>2380</v>
      </c>
      <c r="H1595" s="341">
        <v>0</v>
      </c>
      <c r="I1595" t="s">
        <v>2380</v>
      </c>
      <c r="J1595" t="s">
        <v>6087</v>
      </c>
      <c r="K1595" t="s">
        <v>6077</v>
      </c>
      <c r="L1595" s="340" t="s">
        <v>6350</v>
      </c>
      <c r="M1595" s="339">
        <v>12091.34</v>
      </c>
      <c r="N1595" t="s">
        <v>12</v>
      </c>
      <c r="O1595" t="s">
        <v>11</v>
      </c>
      <c r="P1595" t="s">
        <v>632</v>
      </c>
      <c r="Q1595" s="338">
        <v>38</v>
      </c>
    </row>
    <row r="1596" spans="1:17" ht="15.75" x14ac:dyDescent="0.25">
      <c r="A1596" s="342" t="s">
        <v>125</v>
      </c>
      <c r="B1596" t="s">
        <v>6349</v>
      </c>
      <c r="C1596">
        <v>49.64</v>
      </c>
      <c r="D1596">
        <v>4.76</v>
      </c>
      <c r="E1596" t="s">
        <v>2380</v>
      </c>
      <c r="F1596" t="s">
        <v>2380</v>
      </c>
      <c r="G1596" t="s">
        <v>2382</v>
      </c>
      <c r="H1596" s="341">
        <v>1</v>
      </c>
      <c r="I1596" t="s">
        <v>2380</v>
      </c>
      <c r="J1596" t="s">
        <v>6087</v>
      </c>
      <c r="K1596" t="s">
        <v>6075</v>
      </c>
      <c r="L1596" s="340" t="s">
        <v>6348</v>
      </c>
      <c r="M1596" s="339">
        <v>48970.25</v>
      </c>
      <c r="N1596" t="s">
        <v>16</v>
      </c>
      <c r="O1596" t="s">
        <v>11</v>
      </c>
      <c r="P1596" t="s">
        <v>13</v>
      </c>
      <c r="Q1596" s="338">
        <v>59</v>
      </c>
    </row>
    <row r="1597" spans="1:17" ht="15.75" x14ac:dyDescent="0.25">
      <c r="A1597" s="342" t="s">
        <v>124</v>
      </c>
      <c r="B1597" t="s">
        <v>6347</v>
      </c>
      <c r="C1597">
        <v>36.799999999999997</v>
      </c>
      <c r="D1597">
        <v>5.73</v>
      </c>
      <c r="E1597" t="s">
        <v>2381</v>
      </c>
      <c r="F1597" t="s">
        <v>2380</v>
      </c>
      <c r="G1597" t="s">
        <v>2382</v>
      </c>
      <c r="H1597" s="341">
        <v>1</v>
      </c>
      <c r="I1597" t="s">
        <v>2380</v>
      </c>
      <c r="J1597" t="s">
        <v>6087</v>
      </c>
      <c r="K1597" t="s">
        <v>6077</v>
      </c>
      <c r="L1597" s="340" t="s">
        <v>6346</v>
      </c>
      <c r="M1597" s="339">
        <v>40941.29</v>
      </c>
      <c r="N1597" t="s">
        <v>16</v>
      </c>
      <c r="O1597" t="s">
        <v>11</v>
      </c>
      <c r="P1597" t="s">
        <v>13</v>
      </c>
      <c r="Q1597" s="338">
        <v>43</v>
      </c>
    </row>
    <row r="1598" spans="1:17" ht="15.75" x14ac:dyDescent="0.25">
      <c r="A1598" s="342" t="s">
        <v>123</v>
      </c>
      <c r="B1598" t="s">
        <v>6345</v>
      </c>
      <c r="C1598">
        <v>33.880000000000003</v>
      </c>
      <c r="D1598">
        <v>10.78</v>
      </c>
      <c r="E1598" t="s">
        <v>2381</v>
      </c>
      <c r="F1598" t="s">
        <v>2380</v>
      </c>
      <c r="G1598" t="s">
        <v>2380</v>
      </c>
      <c r="H1598" s="341">
        <v>0</v>
      </c>
      <c r="I1598" t="s">
        <v>2380</v>
      </c>
      <c r="J1598" t="s">
        <v>6087</v>
      </c>
      <c r="K1598" t="s">
        <v>6079</v>
      </c>
      <c r="L1598" s="340" t="s">
        <v>6344</v>
      </c>
      <c r="M1598" s="339">
        <v>12048.13</v>
      </c>
      <c r="N1598" t="s">
        <v>12</v>
      </c>
      <c r="O1598" t="s">
        <v>11</v>
      </c>
      <c r="P1598" t="s">
        <v>535</v>
      </c>
      <c r="Q1598" s="338">
        <v>36</v>
      </c>
    </row>
    <row r="1599" spans="1:17" ht="15.75" x14ac:dyDescent="0.25">
      <c r="A1599" s="342" t="s">
        <v>122</v>
      </c>
      <c r="B1599" t="s">
        <v>6343</v>
      </c>
      <c r="C1599">
        <v>32.01</v>
      </c>
      <c r="D1599">
        <v>5.08</v>
      </c>
      <c r="E1599" t="s">
        <v>2381</v>
      </c>
      <c r="F1599" t="s">
        <v>2380</v>
      </c>
      <c r="G1599" t="s">
        <v>2380</v>
      </c>
      <c r="H1599" s="341">
        <v>1</v>
      </c>
      <c r="I1599" t="s">
        <v>2380</v>
      </c>
      <c r="J1599" t="s">
        <v>6087</v>
      </c>
      <c r="K1599" t="s">
        <v>6075</v>
      </c>
      <c r="L1599" s="340" t="s">
        <v>6342</v>
      </c>
      <c r="M1599" s="339">
        <v>12044.34</v>
      </c>
      <c r="N1599" t="s">
        <v>12</v>
      </c>
      <c r="O1599" t="s">
        <v>16</v>
      </c>
      <c r="P1599" t="s">
        <v>23</v>
      </c>
      <c r="Q1599" s="338">
        <v>56</v>
      </c>
    </row>
    <row r="1600" spans="1:17" ht="15.75" x14ac:dyDescent="0.25">
      <c r="A1600" s="342" t="s">
        <v>121</v>
      </c>
      <c r="B1600" t="s">
        <v>6341</v>
      </c>
      <c r="C1600">
        <v>39.049999999999997</v>
      </c>
      <c r="D1600">
        <v>6.06</v>
      </c>
      <c r="E1600" t="s">
        <v>2380</v>
      </c>
      <c r="F1600" t="s">
        <v>2380</v>
      </c>
      <c r="G1600" t="s">
        <v>2380</v>
      </c>
      <c r="H1600" s="341">
        <v>1</v>
      </c>
      <c r="I1600" t="s">
        <v>2381</v>
      </c>
      <c r="J1600" t="s">
        <v>6087</v>
      </c>
      <c r="K1600" t="s">
        <v>6077</v>
      </c>
      <c r="L1600" s="340" t="s">
        <v>6340</v>
      </c>
      <c r="M1600" s="339">
        <v>12035.18</v>
      </c>
      <c r="N1600" t="s">
        <v>12</v>
      </c>
      <c r="O1600" t="s">
        <v>12</v>
      </c>
      <c r="P1600" t="s">
        <v>300</v>
      </c>
      <c r="Q1600" s="338">
        <v>43</v>
      </c>
    </row>
    <row r="1601" spans="1:17" ht="15.75" x14ac:dyDescent="0.25">
      <c r="A1601" s="342" t="s">
        <v>120</v>
      </c>
      <c r="B1601" t="s">
        <v>6339</v>
      </c>
      <c r="C1601">
        <v>33.630000000000003</v>
      </c>
      <c r="D1601">
        <v>11.39</v>
      </c>
      <c r="E1601" t="s">
        <v>2380</v>
      </c>
      <c r="F1601" t="s">
        <v>2380</v>
      </c>
      <c r="G1601" t="s">
        <v>2380</v>
      </c>
      <c r="H1601" s="341">
        <v>0</v>
      </c>
      <c r="I1601" t="s">
        <v>2380</v>
      </c>
      <c r="J1601" t="s">
        <v>6087</v>
      </c>
      <c r="K1601" t="s">
        <v>6079</v>
      </c>
      <c r="L1601" s="340" t="s">
        <v>6338</v>
      </c>
      <c r="M1601" s="339">
        <v>12032.33</v>
      </c>
      <c r="N1601" t="s">
        <v>12</v>
      </c>
      <c r="O1601" t="s">
        <v>16</v>
      </c>
      <c r="P1601" t="s">
        <v>42</v>
      </c>
      <c r="Q1601" s="338">
        <v>57</v>
      </c>
    </row>
    <row r="1602" spans="1:17" ht="15.75" x14ac:dyDescent="0.25">
      <c r="A1602" s="342" t="s">
        <v>119</v>
      </c>
      <c r="B1602" t="s">
        <v>6337</v>
      </c>
      <c r="C1602">
        <v>34.865000000000002</v>
      </c>
      <c r="D1602">
        <v>5.35</v>
      </c>
      <c r="E1602" t="s">
        <v>2381</v>
      </c>
      <c r="F1602" t="s">
        <v>2380</v>
      </c>
      <c r="G1602" t="s">
        <v>2380</v>
      </c>
      <c r="H1602" s="341">
        <v>1</v>
      </c>
      <c r="I1602" t="s">
        <v>2380</v>
      </c>
      <c r="J1602" t="s">
        <v>6087</v>
      </c>
      <c r="K1602" t="s">
        <v>6075</v>
      </c>
      <c r="L1602" s="340" t="s">
        <v>6336</v>
      </c>
      <c r="M1602" s="339">
        <v>12029.29</v>
      </c>
      <c r="N1602" t="s">
        <v>12</v>
      </c>
      <c r="O1602" t="s">
        <v>11</v>
      </c>
      <c r="P1602" t="s">
        <v>247</v>
      </c>
      <c r="Q1602" s="338">
        <v>57</v>
      </c>
    </row>
    <row r="1603" spans="1:17" ht="15.75" x14ac:dyDescent="0.25">
      <c r="A1603" s="342" t="s">
        <v>118</v>
      </c>
      <c r="B1603" t="s">
        <v>6335</v>
      </c>
      <c r="C1603">
        <v>43.11</v>
      </c>
      <c r="D1603">
        <v>5.6</v>
      </c>
      <c r="E1603" t="s">
        <v>2380</v>
      </c>
      <c r="F1603" t="s">
        <v>2380</v>
      </c>
      <c r="G1603" t="s">
        <v>2380</v>
      </c>
      <c r="H1603" s="341">
        <v>0</v>
      </c>
      <c r="I1603" t="s">
        <v>2380</v>
      </c>
      <c r="J1603" t="s">
        <v>6087</v>
      </c>
      <c r="K1603" t="s">
        <v>6075</v>
      </c>
      <c r="L1603" s="340" t="s">
        <v>6334</v>
      </c>
      <c r="M1603" s="339">
        <v>12001.29</v>
      </c>
      <c r="N1603" t="s">
        <v>12</v>
      </c>
      <c r="O1603" t="s">
        <v>12</v>
      </c>
      <c r="P1603" t="s">
        <v>300</v>
      </c>
      <c r="Q1603" s="338">
        <v>40</v>
      </c>
    </row>
    <row r="1604" spans="1:17" ht="15.75" x14ac:dyDescent="0.25">
      <c r="A1604" s="342" t="s">
        <v>117</v>
      </c>
      <c r="B1604" t="s">
        <v>6324</v>
      </c>
      <c r="C1604">
        <v>30.305</v>
      </c>
      <c r="D1604">
        <v>4.2699999999999996</v>
      </c>
      <c r="E1604" t="s">
        <v>2381</v>
      </c>
      <c r="F1604" t="s">
        <v>2380</v>
      </c>
      <c r="G1604" t="s">
        <v>2380</v>
      </c>
      <c r="H1604" s="341">
        <v>1</v>
      </c>
      <c r="I1604" t="s">
        <v>2380</v>
      </c>
      <c r="J1604" t="s">
        <v>6087</v>
      </c>
      <c r="K1604" t="s">
        <v>6075</v>
      </c>
      <c r="L1604" s="340" t="s">
        <v>6333</v>
      </c>
      <c r="M1604" s="339">
        <v>11994.89</v>
      </c>
      <c r="N1604" t="s">
        <v>12</v>
      </c>
      <c r="O1604" t="s">
        <v>11</v>
      </c>
      <c r="P1604" t="s">
        <v>23</v>
      </c>
      <c r="Q1604" s="338">
        <v>29</v>
      </c>
    </row>
    <row r="1605" spans="1:17" ht="15.75" x14ac:dyDescent="0.25">
      <c r="A1605" s="342" t="s">
        <v>113</v>
      </c>
      <c r="B1605" t="s">
        <v>6328</v>
      </c>
      <c r="C1605">
        <v>30.14</v>
      </c>
      <c r="D1605">
        <v>9.4499999999999993</v>
      </c>
      <c r="E1605" t="s">
        <v>2381</v>
      </c>
      <c r="F1605" t="s">
        <v>2380</v>
      </c>
      <c r="G1605" t="s">
        <v>2380</v>
      </c>
      <c r="H1605" s="341">
        <v>0</v>
      </c>
      <c r="I1605" t="s">
        <v>2380</v>
      </c>
      <c r="J1605" t="s">
        <v>6087</v>
      </c>
      <c r="K1605" t="s">
        <v>6079</v>
      </c>
      <c r="L1605" s="340" t="s">
        <v>6327</v>
      </c>
      <c r="M1605" s="339">
        <v>40932.43</v>
      </c>
      <c r="N1605" t="s">
        <v>16</v>
      </c>
      <c r="O1605" t="s">
        <v>11</v>
      </c>
      <c r="P1605" t="s">
        <v>13</v>
      </c>
      <c r="Q1605" s="338">
        <v>30</v>
      </c>
    </row>
    <row r="1606" spans="1:17" ht="15.75" x14ac:dyDescent="0.25">
      <c r="A1606" s="342" t="s">
        <v>111</v>
      </c>
      <c r="B1606" t="s">
        <v>6324</v>
      </c>
      <c r="C1606">
        <v>32.395000000000003</v>
      </c>
      <c r="D1606">
        <v>11.1</v>
      </c>
      <c r="E1606" t="s">
        <v>2381</v>
      </c>
      <c r="F1606" t="s">
        <v>2380</v>
      </c>
      <c r="G1606" t="s">
        <v>2380</v>
      </c>
      <c r="H1606" s="341">
        <v>0</v>
      </c>
      <c r="I1606" t="s">
        <v>2380</v>
      </c>
      <c r="J1606" t="s">
        <v>6087</v>
      </c>
      <c r="K1606" t="s">
        <v>6079</v>
      </c>
      <c r="L1606" s="340" t="s">
        <v>6323</v>
      </c>
      <c r="M1606" s="339">
        <v>11944.59</v>
      </c>
      <c r="N1606" t="s">
        <v>12</v>
      </c>
      <c r="O1606" t="s">
        <v>11</v>
      </c>
      <c r="P1606" t="s">
        <v>168</v>
      </c>
      <c r="Q1606" s="338">
        <v>58</v>
      </c>
    </row>
    <row r="1607" spans="1:17" ht="15.75" x14ac:dyDescent="0.25">
      <c r="A1607" s="342" t="s">
        <v>110</v>
      </c>
      <c r="B1607" t="s">
        <v>6322</v>
      </c>
      <c r="C1607">
        <v>42.75</v>
      </c>
      <c r="D1607">
        <v>4.22</v>
      </c>
      <c r="E1607" t="s">
        <v>2380</v>
      </c>
      <c r="F1607" t="s">
        <v>2380</v>
      </c>
      <c r="G1607" t="s">
        <v>2380</v>
      </c>
      <c r="H1607" s="341">
        <v>0</v>
      </c>
      <c r="I1607" t="s">
        <v>2381</v>
      </c>
      <c r="J1607" t="s">
        <v>6087</v>
      </c>
      <c r="K1607" t="s">
        <v>6075</v>
      </c>
      <c r="L1607" s="340" t="s">
        <v>6321</v>
      </c>
      <c r="M1607" s="339">
        <v>11941.83</v>
      </c>
      <c r="N1607" t="s">
        <v>12</v>
      </c>
      <c r="O1607" t="s">
        <v>16</v>
      </c>
      <c r="P1607" t="s">
        <v>249</v>
      </c>
      <c r="Q1607" s="338">
        <v>31</v>
      </c>
    </row>
    <row r="1608" spans="1:17" ht="15.75" x14ac:dyDescent="0.25">
      <c r="A1608" s="342" t="s">
        <v>109</v>
      </c>
      <c r="B1608" t="s">
        <v>6320</v>
      </c>
      <c r="C1608">
        <v>36.64</v>
      </c>
      <c r="D1608">
        <v>7.26</v>
      </c>
      <c r="E1608" t="s">
        <v>2380</v>
      </c>
      <c r="F1608" t="s">
        <v>2380</v>
      </c>
      <c r="G1608" t="s">
        <v>2380</v>
      </c>
      <c r="H1608" s="341">
        <v>0</v>
      </c>
      <c r="I1608" t="s">
        <v>2380</v>
      </c>
      <c r="J1608" t="s">
        <v>6087</v>
      </c>
      <c r="K1608" t="s">
        <v>6079</v>
      </c>
      <c r="L1608" s="340" t="s">
        <v>6319</v>
      </c>
      <c r="M1608" s="339">
        <v>11938.26</v>
      </c>
      <c r="N1608" t="s">
        <v>12</v>
      </c>
      <c r="O1608" t="s">
        <v>12</v>
      </c>
      <c r="P1608" t="s">
        <v>166</v>
      </c>
      <c r="Q1608" s="338">
        <v>58</v>
      </c>
    </row>
    <row r="1609" spans="1:17" ht="15.75" x14ac:dyDescent="0.25">
      <c r="A1609" s="342" t="s">
        <v>108</v>
      </c>
      <c r="B1609" t="s">
        <v>6318</v>
      </c>
      <c r="C1609">
        <v>39.049999999999997</v>
      </c>
      <c r="D1609">
        <v>5.27</v>
      </c>
      <c r="E1609" t="s">
        <v>2381</v>
      </c>
      <c r="F1609" t="s">
        <v>2380</v>
      </c>
      <c r="G1609" t="s">
        <v>2380</v>
      </c>
      <c r="H1609" s="341">
        <v>1</v>
      </c>
      <c r="I1609" t="s">
        <v>2380</v>
      </c>
      <c r="J1609" t="s">
        <v>6087</v>
      </c>
      <c r="K1609" t="s">
        <v>6075</v>
      </c>
      <c r="L1609" s="340" t="s">
        <v>6317</v>
      </c>
      <c r="M1609" s="339">
        <v>11931.13</v>
      </c>
      <c r="N1609" t="s">
        <v>12</v>
      </c>
      <c r="O1609" t="s">
        <v>16</v>
      </c>
      <c r="P1609" t="s">
        <v>166</v>
      </c>
      <c r="Q1609" s="338">
        <v>58</v>
      </c>
    </row>
    <row r="1610" spans="1:17" ht="15.75" x14ac:dyDescent="0.25">
      <c r="A1610" s="342" t="s">
        <v>107</v>
      </c>
      <c r="B1610" t="s">
        <v>6316</v>
      </c>
      <c r="C1610">
        <v>33.1</v>
      </c>
      <c r="D1610">
        <v>5.46</v>
      </c>
      <c r="E1610" t="s">
        <v>2381</v>
      </c>
      <c r="F1610" t="s">
        <v>2380</v>
      </c>
      <c r="G1610" t="s">
        <v>2380</v>
      </c>
      <c r="H1610" s="341">
        <v>1</v>
      </c>
      <c r="I1610" t="s">
        <v>2380</v>
      </c>
      <c r="J1610" t="s">
        <v>6087</v>
      </c>
      <c r="K1610" t="s">
        <v>6075</v>
      </c>
      <c r="L1610" s="340" t="s">
        <v>6315</v>
      </c>
      <c r="M1610" s="339">
        <v>11918.2</v>
      </c>
      <c r="N1610" t="s">
        <v>12</v>
      </c>
      <c r="O1610" t="s">
        <v>16</v>
      </c>
      <c r="P1610" t="s">
        <v>300</v>
      </c>
      <c r="Q1610" s="338">
        <v>58</v>
      </c>
    </row>
    <row r="1611" spans="1:17" ht="15.75" x14ac:dyDescent="0.25">
      <c r="A1611" s="342" t="s">
        <v>106</v>
      </c>
      <c r="B1611" t="s">
        <v>6314</v>
      </c>
      <c r="C1611">
        <v>31.824999999999999</v>
      </c>
      <c r="D1611">
        <v>8.1300000000000008</v>
      </c>
      <c r="E1611" t="s">
        <v>2380</v>
      </c>
      <c r="F1611" t="s">
        <v>2380</v>
      </c>
      <c r="G1611" t="s">
        <v>2380</v>
      </c>
      <c r="H1611" s="341">
        <v>0</v>
      </c>
      <c r="I1611" t="s">
        <v>2380</v>
      </c>
      <c r="J1611" t="s">
        <v>6087</v>
      </c>
      <c r="K1611" t="s">
        <v>6079</v>
      </c>
      <c r="L1611" s="340" t="s">
        <v>6313</v>
      </c>
      <c r="M1611" s="339">
        <v>11884.05</v>
      </c>
      <c r="N1611" t="s">
        <v>12</v>
      </c>
      <c r="O1611" t="s">
        <v>12</v>
      </c>
      <c r="P1611" t="s">
        <v>13</v>
      </c>
      <c r="Q1611" s="338">
        <v>19</v>
      </c>
    </row>
    <row r="1612" spans="1:17" ht="15.75" x14ac:dyDescent="0.25">
      <c r="A1612" s="342" t="s">
        <v>104</v>
      </c>
      <c r="B1612" t="s">
        <v>6310</v>
      </c>
      <c r="C1612">
        <v>30.495000000000001</v>
      </c>
      <c r="D1612">
        <v>8.68</v>
      </c>
      <c r="E1612" t="s">
        <v>2380</v>
      </c>
      <c r="F1612" t="s">
        <v>2380</v>
      </c>
      <c r="G1612" t="s">
        <v>2380</v>
      </c>
      <c r="H1612" s="341">
        <v>0</v>
      </c>
      <c r="I1612" t="s">
        <v>2380</v>
      </c>
      <c r="J1612" t="s">
        <v>6087</v>
      </c>
      <c r="K1612" t="s">
        <v>6079</v>
      </c>
      <c r="L1612" s="340" t="s">
        <v>6309</v>
      </c>
      <c r="M1612" s="339">
        <v>11881.36</v>
      </c>
      <c r="N1612" t="s">
        <v>12</v>
      </c>
      <c r="O1612" t="s">
        <v>11</v>
      </c>
      <c r="P1612" t="s">
        <v>42</v>
      </c>
      <c r="Q1612" s="338">
        <v>55</v>
      </c>
    </row>
    <row r="1613" spans="1:17" ht="15.75" x14ac:dyDescent="0.25">
      <c r="A1613" s="342" t="s">
        <v>100</v>
      </c>
      <c r="B1613" t="s">
        <v>6302</v>
      </c>
      <c r="C1613">
        <v>35.409999999999997</v>
      </c>
      <c r="D1613">
        <v>5.68</v>
      </c>
      <c r="E1613" t="s">
        <v>2380</v>
      </c>
      <c r="F1613" t="s">
        <v>2380</v>
      </c>
      <c r="G1613" t="s">
        <v>2380</v>
      </c>
      <c r="H1613" s="341">
        <v>0</v>
      </c>
      <c r="I1613" t="s">
        <v>2380</v>
      </c>
      <c r="J1613" t="s">
        <v>6087</v>
      </c>
      <c r="K1613" t="s">
        <v>6075</v>
      </c>
      <c r="L1613" s="340" t="s">
        <v>6301</v>
      </c>
      <c r="M1613" s="339">
        <v>11856.41</v>
      </c>
      <c r="N1613" t="s">
        <v>12</v>
      </c>
      <c r="O1613" t="s">
        <v>11</v>
      </c>
      <c r="P1613" t="s">
        <v>13</v>
      </c>
      <c r="Q1613" s="338">
        <v>58</v>
      </c>
    </row>
    <row r="1614" spans="1:17" ht="15.75" x14ac:dyDescent="0.25">
      <c r="A1614" s="342" t="s">
        <v>99</v>
      </c>
      <c r="B1614" t="s">
        <v>6300</v>
      </c>
      <c r="C1614">
        <v>50.58</v>
      </c>
      <c r="D1614">
        <v>5.12</v>
      </c>
      <c r="E1614" t="s">
        <v>2380</v>
      </c>
      <c r="F1614" t="s">
        <v>2380</v>
      </c>
      <c r="G1614" t="s">
        <v>2380</v>
      </c>
      <c r="H1614" s="341">
        <v>2</v>
      </c>
      <c r="I1614" t="s">
        <v>2381</v>
      </c>
      <c r="J1614" t="s">
        <v>6087</v>
      </c>
      <c r="K1614" t="s">
        <v>6075</v>
      </c>
      <c r="L1614" s="340" t="s">
        <v>6290</v>
      </c>
      <c r="M1614" s="339">
        <v>11848.14</v>
      </c>
      <c r="N1614" t="s">
        <v>12</v>
      </c>
      <c r="O1614" t="s">
        <v>11</v>
      </c>
      <c r="P1614" t="s">
        <v>42</v>
      </c>
      <c r="Q1614" s="338">
        <v>58</v>
      </c>
    </row>
    <row r="1615" spans="1:17" ht="15.75" x14ac:dyDescent="0.25">
      <c r="A1615" s="342" t="s">
        <v>98</v>
      </c>
      <c r="B1615" t="s">
        <v>6299</v>
      </c>
      <c r="C1615">
        <v>32.11</v>
      </c>
      <c r="D1615">
        <v>4.75</v>
      </c>
      <c r="E1615" t="s">
        <v>2381</v>
      </c>
      <c r="F1615" t="s">
        <v>2380</v>
      </c>
      <c r="G1615" t="s">
        <v>2380</v>
      </c>
      <c r="H1615" s="341">
        <v>2</v>
      </c>
      <c r="I1615" t="s">
        <v>2380</v>
      </c>
      <c r="J1615" t="s">
        <v>6087</v>
      </c>
      <c r="K1615" t="s">
        <v>6075</v>
      </c>
      <c r="L1615" s="340" t="s">
        <v>6298</v>
      </c>
      <c r="M1615" s="339">
        <v>11842.62</v>
      </c>
      <c r="N1615" t="s">
        <v>12</v>
      </c>
      <c r="O1615" t="s">
        <v>12</v>
      </c>
      <c r="P1615" t="s">
        <v>23</v>
      </c>
      <c r="Q1615" s="338">
        <v>57</v>
      </c>
    </row>
    <row r="1616" spans="1:17" ht="15.75" x14ac:dyDescent="0.25">
      <c r="A1616" s="342" t="s">
        <v>97</v>
      </c>
      <c r="B1616" t="s">
        <v>6297</v>
      </c>
      <c r="C1616">
        <v>34.479999999999997</v>
      </c>
      <c r="D1616">
        <v>6.31</v>
      </c>
      <c r="E1616" t="s">
        <v>2380</v>
      </c>
      <c r="F1616" t="s">
        <v>2380</v>
      </c>
      <c r="G1616" t="s">
        <v>2382</v>
      </c>
      <c r="H1616" s="341">
        <v>1</v>
      </c>
      <c r="I1616" t="s">
        <v>2380</v>
      </c>
      <c r="J1616" t="s">
        <v>6087</v>
      </c>
      <c r="K1616" t="s">
        <v>6077</v>
      </c>
      <c r="L1616" s="340" t="s">
        <v>6296</v>
      </c>
      <c r="M1616" s="339">
        <v>11842.44</v>
      </c>
      <c r="N1616" t="s">
        <v>12</v>
      </c>
      <c r="O1616" t="s">
        <v>11</v>
      </c>
      <c r="P1616" t="s">
        <v>42</v>
      </c>
      <c r="Q1616" s="338">
        <v>58</v>
      </c>
    </row>
    <row r="1617" spans="1:17" ht="15.75" x14ac:dyDescent="0.25">
      <c r="A1617" s="342" t="s">
        <v>96</v>
      </c>
      <c r="B1617" t="s">
        <v>6295</v>
      </c>
      <c r="C1617">
        <v>34.39</v>
      </c>
      <c r="D1617">
        <v>6.28</v>
      </c>
      <c r="E1617" t="s">
        <v>2381</v>
      </c>
      <c r="F1617" t="s">
        <v>2380</v>
      </c>
      <c r="G1617" t="s">
        <v>2380</v>
      </c>
      <c r="H1617" s="341">
        <v>1</v>
      </c>
      <c r="I1617" t="s">
        <v>2380</v>
      </c>
      <c r="J1617" t="s">
        <v>6087</v>
      </c>
      <c r="K1617" t="s">
        <v>6077</v>
      </c>
      <c r="L1617" s="340" t="s">
        <v>6294</v>
      </c>
      <c r="M1617" s="339">
        <v>11840.78</v>
      </c>
      <c r="N1617" t="s">
        <v>12</v>
      </c>
      <c r="O1617" t="s">
        <v>11</v>
      </c>
      <c r="P1617" t="s">
        <v>23</v>
      </c>
      <c r="Q1617" s="338">
        <v>57</v>
      </c>
    </row>
    <row r="1618" spans="1:17" ht="15.75" x14ac:dyDescent="0.25">
      <c r="A1618" s="342" t="s">
        <v>91</v>
      </c>
      <c r="B1618" t="s">
        <v>6287</v>
      </c>
      <c r="C1618">
        <v>36.799999999999997</v>
      </c>
      <c r="D1618">
        <v>5.88</v>
      </c>
      <c r="E1618" t="s">
        <v>2380</v>
      </c>
      <c r="F1618" t="s">
        <v>2380</v>
      </c>
      <c r="G1618" t="s">
        <v>2380</v>
      </c>
      <c r="H1618" s="341">
        <v>1</v>
      </c>
      <c r="I1618" t="s">
        <v>2380</v>
      </c>
      <c r="J1618" t="s">
        <v>6087</v>
      </c>
      <c r="K1618" t="s">
        <v>6077</v>
      </c>
      <c r="L1618" s="340" t="s">
        <v>6286</v>
      </c>
      <c r="M1618" s="339">
        <v>40817.85</v>
      </c>
      <c r="N1618" t="s">
        <v>16</v>
      </c>
      <c r="O1618" t="s">
        <v>12</v>
      </c>
      <c r="P1618" t="s">
        <v>42</v>
      </c>
      <c r="Q1618" s="338">
        <v>50</v>
      </c>
    </row>
    <row r="1619" spans="1:17" ht="15.75" x14ac:dyDescent="0.25">
      <c r="A1619" s="342" t="s">
        <v>88</v>
      </c>
      <c r="B1619" t="s">
        <v>6283</v>
      </c>
      <c r="C1619">
        <v>35.619999999999997</v>
      </c>
      <c r="D1619">
        <v>4.16</v>
      </c>
      <c r="E1619" t="s">
        <v>2380</v>
      </c>
      <c r="F1619" t="s">
        <v>2380</v>
      </c>
      <c r="G1619" t="s">
        <v>2380</v>
      </c>
      <c r="H1619" s="341">
        <v>0</v>
      </c>
      <c r="I1619" t="s">
        <v>2380</v>
      </c>
      <c r="J1619" t="s">
        <v>6087</v>
      </c>
      <c r="K1619" t="s">
        <v>6075</v>
      </c>
      <c r="L1619" s="340" t="s">
        <v>6282</v>
      </c>
      <c r="M1619" s="339">
        <v>11752.68</v>
      </c>
      <c r="N1619" t="s">
        <v>12</v>
      </c>
      <c r="O1619" t="s">
        <v>16</v>
      </c>
      <c r="P1619" t="s">
        <v>535</v>
      </c>
      <c r="Q1619" s="338">
        <v>43</v>
      </c>
    </row>
    <row r="1620" spans="1:17" ht="15.75" x14ac:dyDescent="0.25">
      <c r="A1620" s="342" t="s">
        <v>87</v>
      </c>
      <c r="B1620" t="s">
        <v>6281</v>
      </c>
      <c r="C1620">
        <v>30.495000000000001</v>
      </c>
      <c r="D1620">
        <v>4.57</v>
      </c>
      <c r="E1620" t="s">
        <v>2381</v>
      </c>
      <c r="F1620" t="s">
        <v>2380</v>
      </c>
      <c r="G1620" t="s">
        <v>2380</v>
      </c>
      <c r="H1620" s="341">
        <v>0</v>
      </c>
      <c r="I1620" t="s">
        <v>2381</v>
      </c>
      <c r="J1620" t="s">
        <v>6087</v>
      </c>
      <c r="K1620" t="s">
        <v>6075</v>
      </c>
      <c r="L1620" s="340" t="s">
        <v>6280</v>
      </c>
      <c r="M1620" s="339">
        <v>11743.93</v>
      </c>
      <c r="N1620" t="s">
        <v>12</v>
      </c>
      <c r="O1620" t="s">
        <v>16</v>
      </c>
      <c r="P1620" t="s">
        <v>23</v>
      </c>
      <c r="Q1620" s="338">
        <v>58</v>
      </c>
    </row>
    <row r="1621" spans="1:17" ht="15.75" x14ac:dyDescent="0.25">
      <c r="A1621" s="342" t="s">
        <v>86</v>
      </c>
      <c r="B1621" t="s">
        <v>6279</v>
      </c>
      <c r="C1621">
        <v>30.69</v>
      </c>
      <c r="D1621">
        <v>7.05</v>
      </c>
      <c r="E1621" t="s">
        <v>2381</v>
      </c>
      <c r="F1621" t="s">
        <v>2380</v>
      </c>
      <c r="G1621" t="s">
        <v>2380</v>
      </c>
      <c r="H1621" s="341">
        <v>2</v>
      </c>
      <c r="I1621" t="s">
        <v>2380</v>
      </c>
      <c r="J1621" t="s">
        <v>6087</v>
      </c>
      <c r="K1621" t="s">
        <v>6079</v>
      </c>
      <c r="L1621" s="340" t="s">
        <v>6278</v>
      </c>
      <c r="M1621" s="339">
        <v>11743.3</v>
      </c>
      <c r="N1621" t="s">
        <v>12</v>
      </c>
      <c r="O1621" t="s">
        <v>12</v>
      </c>
      <c r="P1621" t="s">
        <v>13</v>
      </c>
      <c r="Q1621" s="338">
        <v>59</v>
      </c>
    </row>
    <row r="1622" spans="1:17" ht="15.75" x14ac:dyDescent="0.25">
      <c r="A1622" s="342" t="s">
        <v>85</v>
      </c>
      <c r="B1622" t="s">
        <v>6277</v>
      </c>
      <c r="C1622">
        <v>35.799999999999997</v>
      </c>
      <c r="D1622">
        <v>5.63</v>
      </c>
      <c r="E1622" t="s">
        <v>2381</v>
      </c>
      <c r="F1622" t="s">
        <v>2380</v>
      </c>
      <c r="G1622" t="s">
        <v>2380</v>
      </c>
      <c r="H1622" s="341">
        <v>2</v>
      </c>
      <c r="I1622" t="s">
        <v>2380</v>
      </c>
      <c r="J1622" t="s">
        <v>6087</v>
      </c>
      <c r="K1622" t="s">
        <v>6075</v>
      </c>
      <c r="L1622" s="340" t="s">
        <v>6276</v>
      </c>
      <c r="M1622" s="339">
        <v>11741.73</v>
      </c>
      <c r="N1622" t="s">
        <v>12</v>
      </c>
      <c r="O1622" t="s">
        <v>16</v>
      </c>
      <c r="P1622" t="s">
        <v>42</v>
      </c>
      <c r="Q1622" s="338">
        <v>53</v>
      </c>
    </row>
    <row r="1623" spans="1:17" ht="15.75" x14ac:dyDescent="0.25">
      <c r="A1623" s="342" t="s">
        <v>82</v>
      </c>
      <c r="B1623" t="s">
        <v>6216</v>
      </c>
      <c r="C1623">
        <v>48.75</v>
      </c>
      <c r="D1623">
        <v>4.34</v>
      </c>
      <c r="E1623" t="s">
        <v>2380</v>
      </c>
      <c r="F1623" t="s">
        <v>2380</v>
      </c>
      <c r="G1623" t="s">
        <v>2380</v>
      </c>
      <c r="H1623" s="341">
        <v>0</v>
      </c>
      <c r="I1623" t="s">
        <v>2380</v>
      </c>
      <c r="J1623" t="s">
        <v>6087</v>
      </c>
      <c r="K1623" t="s">
        <v>6075</v>
      </c>
      <c r="L1623" s="340" t="s">
        <v>6271</v>
      </c>
      <c r="M1623" s="339">
        <v>11730.82</v>
      </c>
      <c r="N1623" t="s">
        <v>12</v>
      </c>
      <c r="O1623" t="s">
        <v>12</v>
      </c>
      <c r="P1623" t="s">
        <v>535</v>
      </c>
      <c r="Q1623" s="338">
        <v>38</v>
      </c>
    </row>
    <row r="1624" spans="1:17" ht="15.75" x14ac:dyDescent="0.25">
      <c r="A1624" s="342" t="s">
        <v>80</v>
      </c>
      <c r="B1624" t="s">
        <v>6268</v>
      </c>
      <c r="C1624">
        <v>38.39</v>
      </c>
      <c r="D1624">
        <v>8.33</v>
      </c>
      <c r="E1624" t="s">
        <v>2381</v>
      </c>
      <c r="F1624" t="s">
        <v>2380</v>
      </c>
      <c r="G1624" t="s">
        <v>2380</v>
      </c>
      <c r="H1624" s="341">
        <v>1</v>
      </c>
      <c r="I1624" t="s">
        <v>2380</v>
      </c>
      <c r="J1624" t="s">
        <v>6087</v>
      </c>
      <c r="K1624" t="s">
        <v>6079</v>
      </c>
      <c r="L1624" s="340" t="s">
        <v>6267</v>
      </c>
      <c r="M1624" s="339">
        <v>11712.97</v>
      </c>
      <c r="N1624" t="s">
        <v>12</v>
      </c>
      <c r="O1624" t="s">
        <v>11</v>
      </c>
      <c r="P1624" t="s">
        <v>300</v>
      </c>
      <c r="Q1624" s="338">
        <v>40</v>
      </c>
    </row>
    <row r="1625" spans="1:17" ht="15.75" x14ac:dyDescent="0.25">
      <c r="A1625" s="342" t="s">
        <v>78</v>
      </c>
      <c r="B1625" t="s">
        <v>6264</v>
      </c>
      <c r="C1625">
        <v>43.7</v>
      </c>
      <c r="D1625">
        <v>7.23</v>
      </c>
      <c r="E1625" t="s">
        <v>2380</v>
      </c>
      <c r="F1625" t="s">
        <v>2380</v>
      </c>
      <c r="G1625" t="s">
        <v>2380</v>
      </c>
      <c r="H1625" s="341">
        <v>0</v>
      </c>
      <c r="I1625" t="s">
        <v>2380</v>
      </c>
      <c r="J1625" t="s">
        <v>6087</v>
      </c>
      <c r="K1625" t="s">
        <v>6079</v>
      </c>
      <c r="L1625" s="340" t="s">
        <v>6263</v>
      </c>
      <c r="M1625" s="339">
        <v>11696.52</v>
      </c>
      <c r="N1625" t="s">
        <v>12</v>
      </c>
      <c r="O1625" t="s">
        <v>16</v>
      </c>
      <c r="P1625" t="s">
        <v>300</v>
      </c>
      <c r="Q1625" s="338">
        <v>52</v>
      </c>
    </row>
    <row r="1626" spans="1:17" ht="15.75" x14ac:dyDescent="0.25">
      <c r="A1626" s="342" t="s">
        <v>77</v>
      </c>
      <c r="B1626" t="s">
        <v>6262</v>
      </c>
      <c r="C1626">
        <v>40.945</v>
      </c>
      <c r="D1626">
        <v>10.57</v>
      </c>
      <c r="E1626" t="s">
        <v>2380</v>
      </c>
      <c r="F1626" t="s">
        <v>2380</v>
      </c>
      <c r="G1626" t="s">
        <v>2380</v>
      </c>
      <c r="H1626" s="341">
        <v>0</v>
      </c>
      <c r="I1626" t="s">
        <v>2380</v>
      </c>
      <c r="J1626" t="s">
        <v>6087</v>
      </c>
      <c r="K1626" t="s">
        <v>6079</v>
      </c>
      <c r="L1626" s="340" t="s">
        <v>6261</v>
      </c>
      <c r="M1626" s="339">
        <v>11674.13</v>
      </c>
      <c r="N1626" t="s">
        <v>12</v>
      </c>
      <c r="O1626" t="s">
        <v>16</v>
      </c>
      <c r="P1626" t="s">
        <v>42</v>
      </c>
      <c r="Q1626" s="338">
        <v>56</v>
      </c>
    </row>
    <row r="1627" spans="1:17" ht="15.75" x14ac:dyDescent="0.25">
      <c r="A1627" s="342" t="s">
        <v>76</v>
      </c>
      <c r="B1627" t="s">
        <v>6260</v>
      </c>
      <c r="C1627">
        <v>48.31</v>
      </c>
      <c r="D1627">
        <v>9.58</v>
      </c>
      <c r="E1627" t="s">
        <v>2381</v>
      </c>
      <c r="F1627" t="s">
        <v>2380</v>
      </c>
      <c r="G1627" t="s">
        <v>2380</v>
      </c>
      <c r="H1627" s="341">
        <v>2</v>
      </c>
      <c r="I1627" t="s">
        <v>2381</v>
      </c>
      <c r="J1627" t="s">
        <v>6087</v>
      </c>
      <c r="K1627" t="s">
        <v>6079</v>
      </c>
      <c r="L1627" s="340" t="s">
        <v>6259</v>
      </c>
      <c r="M1627" s="339">
        <v>11658.38</v>
      </c>
      <c r="N1627" t="s">
        <v>12</v>
      </c>
      <c r="O1627" t="s">
        <v>12</v>
      </c>
      <c r="P1627" t="s">
        <v>247</v>
      </c>
      <c r="Q1627" s="338">
        <v>56</v>
      </c>
    </row>
    <row r="1628" spans="1:17" ht="15.75" x14ac:dyDescent="0.25">
      <c r="A1628" s="342" t="s">
        <v>74</v>
      </c>
      <c r="B1628" t="s">
        <v>6220</v>
      </c>
      <c r="C1628">
        <v>31.9</v>
      </c>
      <c r="D1628">
        <v>10.119999999999999</v>
      </c>
      <c r="E1628" t="s">
        <v>2380</v>
      </c>
      <c r="F1628" t="s">
        <v>2380</v>
      </c>
      <c r="G1628" t="s">
        <v>2380</v>
      </c>
      <c r="H1628" s="341">
        <v>2</v>
      </c>
      <c r="I1628" t="s">
        <v>2380</v>
      </c>
      <c r="J1628" t="s">
        <v>6087</v>
      </c>
      <c r="K1628" t="s">
        <v>6079</v>
      </c>
      <c r="L1628" s="340" t="s">
        <v>6256</v>
      </c>
      <c r="M1628" s="339">
        <v>11657.81</v>
      </c>
      <c r="N1628" t="s">
        <v>12</v>
      </c>
      <c r="O1628" t="s">
        <v>11</v>
      </c>
      <c r="P1628" t="s">
        <v>249</v>
      </c>
      <c r="Q1628" s="338">
        <v>28</v>
      </c>
    </row>
    <row r="1629" spans="1:17" ht="15.75" x14ac:dyDescent="0.25">
      <c r="A1629" s="342" t="s">
        <v>73</v>
      </c>
      <c r="B1629" t="s">
        <v>6255</v>
      </c>
      <c r="C1629">
        <v>31.64</v>
      </c>
      <c r="D1629">
        <v>7.91</v>
      </c>
      <c r="E1629" t="s">
        <v>2380</v>
      </c>
      <c r="F1629" t="s">
        <v>2380</v>
      </c>
      <c r="G1629" t="s">
        <v>2380</v>
      </c>
      <c r="H1629" s="341">
        <v>0</v>
      </c>
      <c r="I1629" t="s">
        <v>2380</v>
      </c>
      <c r="J1629" t="s">
        <v>6087</v>
      </c>
      <c r="K1629" t="s">
        <v>6079</v>
      </c>
      <c r="L1629" s="340" t="s">
        <v>6254</v>
      </c>
      <c r="M1629" s="339">
        <v>11657.72</v>
      </c>
      <c r="N1629" t="s">
        <v>12</v>
      </c>
      <c r="O1629" t="s">
        <v>11</v>
      </c>
      <c r="P1629" t="s">
        <v>247</v>
      </c>
      <c r="Q1629" s="338">
        <v>56</v>
      </c>
    </row>
    <row r="1630" spans="1:17" ht="15.75" x14ac:dyDescent="0.25">
      <c r="A1630" s="342" t="s">
        <v>72</v>
      </c>
      <c r="B1630" t="s">
        <v>6253</v>
      </c>
      <c r="C1630">
        <v>46.7</v>
      </c>
      <c r="D1630">
        <v>10.9</v>
      </c>
      <c r="E1630" t="s">
        <v>2380</v>
      </c>
      <c r="F1630" t="s">
        <v>2380</v>
      </c>
      <c r="G1630" t="s">
        <v>2380</v>
      </c>
      <c r="H1630" s="341">
        <v>0</v>
      </c>
      <c r="I1630" t="s">
        <v>2380</v>
      </c>
      <c r="J1630" t="s">
        <v>6087</v>
      </c>
      <c r="K1630" t="s">
        <v>6079</v>
      </c>
      <c r="L1630" s="340" t="s">
        <v>6252</v>
      </c>
      <c r="M1630" s="339">
        <v>11625.11</v>
      </c>
      <c r="N1630" t="s">
        <v>12</v>
      </c>
      <c r="O1630" t="s">
        <v>12</v>
      </c>
      <c r="P1630" t="s">
        <v>632</v>
      </c>
      <c r="Q1630" s="338">
        <v>36</v>
      </c>
    </row>
    <row r="1631" spans="1:17" ht="15.75" x14ac:dyDescent="0.25">
      <c r="A1631" s="342" t="s">
        <v>70</v>
      </c>
      <c r="B1631" t="s">
        <v>6250</v>
      </c>
      <c r="C1631">
        <v>31.24</v>
      </c>
      <c r="D1631">
        <v>7.42</v>
      </c>
      <c r="E1631" t="s">
        <v>2381</v>
      </c>
      <c r="F1631" t="s">
        <v>2380</v>
      </c>
      <c r="G1631" t="s">
        <v>2380</v>
      </c>
      <c r="H1631" s="341">
        <v>2</v>
      </c>
      <c r="I1631" t="s">
        <v>2380</v>
      </c>
      <c r="J1631" t="s">
        <v>6087</v>
      </c>
      <c r="K1631" t="s">
        <v>6079</v>
      </c>
      <c r="L1631" s="340" t="s">
        <v>6249</v>
      </c>
      <c r="M1631" s="339">
        <v>11576.13</v>
      </c>
      <c r="N1631" t="s">
        <v>12</v>
      </c>
      <c r="O1631" t="s">
        <v>12</v>
      </c>
      <c r="P1631" t="s">
        <v>42</v>
      </c>
      <c r="Q1631" s="338">
        <v>57</v>
      </c>
    </row>
    <row r="1632" spans="1:17" ht="15.75" x14ac:dyDescent="0.25">
      <c r="A1632" s="342" t="s">
        <v>69</v>
      </c>
      <c r="B1632" t="s">
        <v>6248</v>
      </c>
      <c r="C1632">
        <v>39.22</v>
      </c>
      <c r="D1632">
        <v>5.62</v>
      </c>
      <c r="E1632" t="s">
        <v>2381</v>
      </c>
      <c r="F1632" t="s">
        <v>2380</v>
      </c>
      <c r="G1632" t="s">
        <v>2380</v>
      </c>
      <c r="H1632" s="341">
        <v>1</v>
      </c>
      <c r="I1632" t="s">
        <v>2380</v>
      </c>
      <c r="J1632" t="s">
        <v>6087</v>
      </c>
      <c r="K1632" t="s">
        <v>6075</v>
      </c>
      <c r="L1632" s="340" t="s">
        <v>6247</v>
      </c>
      <c r="M1632" s="339">
        <v>11566.3</v>
      </c>
      <c r="N1632" t="s">
        <v>12</v>
      </c>
      <c r="O1632" t="s">
        <v>12</v>
      </c>
      <c r="P1632" t="s">
        <v>168</v>
      </c>
      <c r="Q1632" s="338">
        <v>57</v>
      </c>
    </row>
    <row r="1633" spans="1:17" ht="15.75" x14ac:dyDescent="0.25">
      <c r="A1633" s="342" t="s">
        <v>67</v>
      </c>
      <c r="B1633" t="s">
        <v>6244</v>
      </c>
      <c r="C1633">
        <v>32.299999999999997</v>
      </c>
      <c r="D1633">
        <v>9.89</v>
      </c>
      <c r="E1633" t="s">
        <v>2380</v>
      </c>
      <c r="F1633" t="s">
        <v>2380</v>
      </c>
      <c r="G1633" t="s">
        <v>2380</v>
      </c>
      <c r="H1633" s="341">
        <v>0</v>
      </c>
      <c r="I1633" t="s">
        <v>2380</v>
      </c>
      <c r="J1633" t="s">
        <v>6087</v>
      </c>
      <c r="K1633" t="s">
        <v>6079</v>
      </c>
      <c r="L1633" s="340" t="s">
        <v>6243</v>
      </c>
      <c r="M1633" s="339">
        <v>11554.22</v>
      </c>
      <c r="N1633" t="s">
        <v>12</v>
      </c>
      <c r="O1633" t="s">
        <v>16</v>
      </c>
      <c r="P1633" t="s">
        <v>13</v>
      </c>
      <c r="Q1633" s="338">
        <v>57</v>
      </c>
    </row>
    <row r="1634" spans="1:17" ht="15.75" x14ac:dyDescent="0.25">
      <c r="A1634" s="342" t="s">
        <v>66</v>
      </c>
      <c r="B1634" t="s">
        <v>6242</v>
      </c>
      <c r="C1634">
        <v>39.94</v>
      </c>
      <c r="D1634">
        <v>5.14</v>
      </c>
      <c r="E1634" t="s">
        <v>2380</v>
      </c>
      <c r="F1634" t="s">
        <v>2380</v>
      </c>
      <c r="G1634" t="s">
        <v>2380</v>
      </c>
      <c r="H1634" s="341">
        <v>0</v>
      </c>
      <c r="I1634" t="s">
        <v>2380</v>
      </c>
      <c r="J1634" t="s">
        <v>6087</v>
      </c>
      <c r="K1634" t="s">
        <v>6075</v>
      </c>
      <c r="L1634" s="340" t="s">
        <v>6241</v>
      </c>
      <c r="M1634" s="339">
        <v>11552.9</v>
      </c>
      <c r="N1634" t="s">
        <v>12</v>
      </c>
      <c r="O1634" t="s">
        <v>11</v>
      </c>
      <c r="P1634" t="s">
        <v>42</v>
      </c>
      <c r="Q1634" s="338">
        <v>49</v>
      </c>
    </row>
    <row r="1635" spans="1:17" ht="15.75" x14ac:dyDescent="0.25">
      <c r="A1635" s="342" t="s">
        <v>65</v>
      </c>
      <c r="B1635" t="s">
        <v>6240</v>
      </c>
      <c r="C1635">
        <v>48.99</v>
      </c>
      <c r="D1635">
        <v>9.7799999999999994</v>
      </c>
      <c r="E1635" t="s">
        <v>2381</v>
      </c>
      <c r="F1635" t="s">
        <v>2380</v>
      </c>
      <c r="G1635" t="s">
        <v>2380</v>
      </c>
      <c r="H1635" s="341">
        <v>1</v>
      </c>
      <c r="I1635" t="s">
        <v>2381</v>
      </c>
      <c r="J1635" t="s">
        <v>6087</v>
      </c>
      <c r="K1635" t="s">
        <v>6079</v>
      </c>
      <c r="L1635" s="340" t="s">
        <v>6239</v>
      </c>
      <c r="M1635" s="339">
        <v>11540.25</v>
      </c>
      <c r="N1635" t="s">
        <v>12</v>
      </c>
      <c r="O1635" t="s">
        <v>16</v>
      </c>
      <c r="P1635" t="s">
        <v>23</v>
      </c>
      <c r="Q1635" s="338">
        <v>51</v>
      </c>
    </row>
    <row r="1636" spans="1:17" ht="15.75" x14ac:dyDescent="0.25">
      <c r="A1636" s="342" t="s">
        <v>64</v>
      </c>
      <c r="B1636" t="s">
        <v>6238</v>
      </c>
      <c r="C1636">
        <v>30</v>
      </c>
      <c r="D1636">
        <v>5.61</v>
      </c>
      <c r="E1636" t="s">
        <v>2381</v>
      </c>
      <c r="F1636" t="s">
        <v>2380</v>
      </c>
      <c r="G1636" t="s">
        <v>2382</v>
      </c>
      <c r="H1636" s="341">
        <v>1</v>
      </c>
      <c r="I1636" t="s">
        <v>2380</v>
      </c>
      <c r="J1636" t="s">
        <v>6087</v>
      </c>
      <c r="K1636" t="s">
        <v>6075</v>
      </c>
      <c r="L1636" s="340" t="s">
        <v>6237</v>
      </c>
      <c r="M1636" s="339">
        <v>11538.42</v>
      </c>
      <c r="N1636" t="s">
        <v>12</v>
      </c>
      <c r="O1636" t="s">
        <v>16</v>
      </c>
      <c r="P1636" t="s">
        <v>42</v>
      </c>
      <c r="Q1636" s="338">
        <v>54</v>
      </c>
    </row>
    <row r="1637" spans="1:17" ht="15.75" x14ac:dyDescent="0.25">
      <c r="A1637" s="342" t="s">
        <v>63</v>
      </c>
      <c r="B1637" t="s">
        <v>6236</v>
      </c>
      <c r="C1637">
        <v>35.340000000000003</v>
      </c>
      <c r="D1637">
        <v>5.51</v>
      </c>
      <c r="E1637" t="s">
        <v>2381</v>
      </c>
      <c r="F1637" t="s">
        <v>2380</v>
      </c>
      <c r="G1637" t="s">
        <v>2382</v>
      </c>
      <c r="H1637" s="341">
        <v>1</v>
      </c>
      <c r="I1637" t="s">
        <v>2380</v>
      </c>
      <c r="J1637" t="s">
        <v>6087</v>
      </c>
      <c r="K1637" t="s">
        <v>6075</v>
      </c>
      <c r="L1637" s="340" t="s">
        <v>6235</v>
      </c>
      <c r="M1637" s="339">
        <v>11534.87</v>
      </c>
      <c r="N1637" t="s">
        <v>12</v>
      </c>
      <c r="O1637" t="s">
        <v>16</v>
      </c>
      <c r="P1637" t="s">
        <v>356</v>
      </c>
      <c r="Q1637" s="338">
        <v>57</v>
      </c>
    </row>
    <row r="1638" spans="1:17" ht="15.75" x14ac:dyDescent="0.25">
      <c r="A1638" s="342" t="s">
        <v>62</v>
      </c>
      <c r="B1638" t="s">
        <v>6234</v>
      </c>
      <c r="C1638">
        <v>32.204999999999998</v>
      </c>
      <c r="D1638">
        <v>8.3800000000000008</v>
      </c>
      <c r="E1638" t="s">
        <v>2381</v>
      </c>
      <c r="F1638" t="s">
        <v>2380</v>
      </c>
      <c r="G1638" t="s">
        <v>2380</v>
      </c>
      <c r="H1638" s="341">
        <v>2</v>
      </c>
      <c r="I1638" t="s">
        <v>2380</v>
      </c>
      <c r="J1638" t="s">
        <v>6087</v>
      </c>
      <c r="K1638" t="s">
        <v>6079</v>
      </c>
      <c r="L1638" s="340" t="s">
        <v>6233</v>
      </c>
      <c r="M1638" s="339">
        <v>11530.12</v>
      </c>
      <c r="N1638" t="s">
        <v>12</v>
      </c>
      <c r="O1638" t="s">
        <v>16</v>
      </c>
      <c r="P1638" t="s">
        <v>23</v>
      </c>
      <c r="Q1638" s="338">
        <v>52</v>
      </c>
    </row>
    <row r="1639" spans="1:17" ht="15.75" x14ac:dyDescent="0.25">
      <c r="A1639" s="342" t="s">
        <v>61</v>
      </c>
      <c r="B1639" t="s">
        <v>6232</v>
      </c>
      <c r="C1639">
        <v>33.880000000000003</v>
      </c>
      <c r="D1639">
        <v>4.68</v>
      </c>
      <c r="E1639" t="s">
        <v>2380</v>
      </c>
      <c r="F1639" t="s">
        <v>2381</v>
      </c>
      <c r="G1639" t="s">
        <v>2380</v>
      </c>
      <c r="H1639" s="341">
        <v>1</v>
      </c>
      <c r="I1639" t="s">
        <v>2380</v>
      </c>
      <c r="J1639" t="s">
        <v>6087</v>
      </c>
      <c r="K1639" t="s">
        <v>6075</v>
      </c>
      <c r="L1639" s="340" t="s">
        <v>6231</v>
      </c>
      <c r="M1639" s="339">
        <v>11524.25</v>
      </c>
      <c r="N1639" t="s">
        <v>12</v>
      </c>
      <c r="O1639" t="s">
        <v>16</v>
      </c>
      <c r="P1639" t="s">
        <v>535</v>
      </c>
      <c r="Q1639" s="338">
        <v>34</v>
      </c>
    </row>
    <row r="1640" spans="1:17" ht="15.75" x14ac:dyDescent="0.25">
      <c r="A1640" s="342" t="s">
        <v>57</v>
      </c>
      <c r="B1640" t="s">
        <v>6224</v>
      </c>
      <c r="C1640">
        <v>36.384999999999998</v>
      </c>
      <c r="D1640">
        <v>11.49</v>
      </c>
      <c r="E1640" t="s">
        <v>2380</v>
      </c>
      <c r="F1640" t="s">
        <v>2380</v>
      </c>
      <c r="G1640" t="s">
        <v>2380</v>
      </c>
      <c r="H1640" s="341">
        <v>0</v>
      </c>
      <c r="I1640" t="s">
        <v>2380</v>
      </c>
      <c r="J1640" t="s">
        <v>6087</v>
      </c>
      <c r="K1640" t="s">
        <v>6079</v>
      </c>
      <c r="L1640" s="340" t="s">
        <v>6223</v>
      </c>
      <c r="M1640" s="339">
        <v>40590.550000000003</v>
      </c>
      <c r="N1640" t="s">
        <v>16</v>
      </c>
      <c r="O1640" t="s">
        <v>12</v>
      </c>
      <c r="P1640" t="s">
        <v>23</v>
      </c>
      <c r="Q1640" s="338">
        <v>47</v>
      </c>
    </row>
    <row r="1641" spans="1:17" ht="15.75" x14ac:dyDescent="0.25">
      <c r="A1641" s="342" t="s">
        <v>56</v>
      </c>
      <c r="B1641" t="s">
        <v>6222</v>
      </c>
      <c r="C1641">
        <v>34.69</v>
      </c>
      <c r="D1641">
        <v>5.65</v>
      </c>
      <c r="E1641" t="s">
        <v>2380</v>
      </c>
      <c r="F1641" t="s">
        <v>2380</v>
      </c>
      <c r="G1641" t="s">
        <v>2380</v>
      </c>
      <c r="H1641" s="341">
        <v>0</v>
      </c>
      <c r="I1641" t="s">
        <v>2380</v>
      </c>
      <c r="J1641" t="s">
        <v>6087</v>
      </c>
      <c r="K1641" t="s">
        <v>6075</v>
      </c>
      <c r="L1641" s="340" t="s">
        <v>6221</v>
      </c>
      <c r="M1641" s="339">
        <v>11497.69</v>
      </c>
      <c r="N1641" t="s">
        <v>12</v>
      </c>
      <c r="O1641" t="s">
        <v>16</v>
      </c>
      <c r="P1641" t="s">
        <v>23</v>
      </c>
      <c r="Q1641" s="338">
        <v>53</v>
      </c>
    </row>
    <row r="1642" spans="1:17" ht="15.75" x14ac:dyDescent="0.25">
      <c r="A1642" s="342" t="s">
        <v>55</v>
      </c>
      <c r="B1642" t="s">
        <v>6220</v>
      </c>
      <c r="C1642">
        <v>37.68</v>
      </c>
      <c r="D1642">
        <v>4.29</v>
      </c>
      <c r="E1642" t="s">
        <v>2381</v>
      </c>
      <c r="F1642" t="s">
        <v>2380</v>
      </c>
      <c r="G1642" t="s">
        <v>2380</v>
      </c>
      <c r="H1642" s="341">
        <v>0</v>
      </c>
      <c r="I1642" t="s">
        <v>2380</v>
      </c>
      <c r="J1642" t="s">
        <v>6087</v>
      </c>
      <c r="K1642" t="s">
        <v>6075</v>
      </c>
      <c r="L1642" s="340" t="s">
        <v>6219</v>
      </c>
      <c r="M1642" s="339">
        <v>11492.46</v>
      </c>
      <c r="N1642" t="s">
        <v>12</v>
      </c>
      <c r="O1642" t="s">
        <v>12</v>
      </c>
      <c r="P1642" t="s">
        <v>535</v>
      </c>
      <c r="Q1642" s="338">
        <v>40</v>
      </c>
    </row>
    <row r="1643" spans="1:17" ht="15.75" x14ac:dyDescent="0.25">
      <c r="A1643" s="342" t="s">
        <v>54</v>
      </c>
      <c r="B1643" t="s">
        <v>6218</v>
      </c>
      <c r="C1643">
        <v>38.39</v>
      </c>
      <c r="D1643">
        <v>4.1100000000000003</v>
      </c>
      <c r="E1643" t="s">
        <v>2381</v>
      </c>
      <c r="F1643" t="s">
        <v>2380</v>
      </c>
      <c r="G1643" t="s">
        <v>2380</v>
      </c>
      <c r="H1643" s="341">
        <v>0</v>
      </c>
      <c r="I1643" t="s">
        <v>2381</v>
      </c>
      <c r="J1643" t="s">
        <v>6087</v>
      </c>
      <c r="K1643" t="s">
        <v>6075</v>
      </c>
      <c r="L1643" s="340" t="s">
        <v>6217</v>
      </c>
      <c r="M1643" s="339">
        <v>11488.32</v>
      </c>
      <c r="N1643" t="s">
        <v>12</v>
      </c>
      <c r="O1643" t="s">
        <v>16</v>
      </c>
      <c r="P1643" t="s">
        <v>276</v>
      </c>
      <c r="Q1643" s="338">
        <v>52</v>
      </c>
    </row>
    <row r="1644" spans="1:17" ht="15.75" x14ac:dyDescent="0.25">
      <c r="A1644" s="342" t="s">
        <v>53</v>
      </c>
      <c r="B1644" t="s">
        <v>6216</v>
      </c>
      <c r="C1644">
        <v>35.49</v>
      </c>
      <c r="D1644">
        <v>4.74</v>
      </c>
      <c r="E1644" t="s">
        <v>2381</v>
      </c>
      <c r="F1644" t="s">
        <v>2380</v>
      </c>
      <c r="G1644" t="s">
        <v>2382</v>
      </c>
      <c r="H1644" s="341">
        <v>1</v>
      </c>
      <c r="I1644" t="s">
        <v>2380</v>
      </c>
      <c r="J1644" t="s">
        <v>6087</v>
      </c>
      <c r="K1644" t="s">
        <v>6075</v>
      </c>
      <c r="L1644" s="340" t="s">
        <v>6215</v>
      </c>
      <c r="M1644" s="339">
        <v>11482.63</v>
      </c>
      <c r="N1644" t="s">
        <v>12</v>
      </c>
      <c r="O1644" t="s">
        <v>11</v>
      </c>
      <c r="P1644" t="s">
        <v>13</v>
      </c>
      <c r="Q1644" s="338">
        <v>18</v>
      </c>
    </row>
    <row r="1645" spans="1:17" ht="15.75" x14ac:dyDescent="0.25">
      <c r="A1645" s="342" t="s">
        <v>52</v>
      </c>
      <c r="B1645" t="s">
        <v>6214</v>
      </c>
      <c r="C1645">
        <v>44.7</v>
      </c>
      <c r="D1645">
        <v>7.6</v>
      </c>
      <c r="E1645" t="s">
        <v>2381</v>
      </c>
      <c r="F1645" t="s">
        <v>2380</v>
      </c>
      <c r="G1645" t="s">
        <v>2380</v>
      </c>
      <c r="H1645" s="341">
        <v>2</v>
      </c>
      <c r="I1645" t="s">
        <v>2380</v>
      </c>
      <c r="J1645" t="s">
        <v>6087</v>
      </c>
      <c r="K1645" t="s">
        <v>6079</v>
      </c>
      <c r="L1645" s="340" t="s">
        <v>6213</v>
      </c>
      <c r="M1645" s="339">
        <v>11478.14</v>
      </c>
      <c r="N1645" t="s">
        <v>12</v>
      </c>
      <c r="O1645" t="s">
        <v>11</v>
      </c>
      <c r="P1645" t="s">
        <v>200</v>
      </c>
      <c r="Q1645" s="338">
        <v>56</v>
      </c>
    </row>
    <row r="1646" spans="1:17" ht="15.75" x14ac:dyDescent="0.25">
      <c r="A1646" s="342" t="s">
        <v>51</v>
      </c>
      <c r="B1646" t="s">
        <v>6212</v>
      </c>
      <c r="C1646">
        <v>38.380000000000003</v>
      </c>
      <c r="D1646">
        <v>8.5</v>
      </c>
      <c r="E1646" t="s">
        <v>2381</v>
      </c>
      <c r="F1646" t="s">
        <v>2380</v>
      </c>
      <c r="G1646" t="s">
        <v>2380</v>
      </c>
      <c r="H1646" s="341">
        <v>2</v>
      </c>
      <c r="I1646" t="s">
        <v>2380</v>
      </c>
      <c r="J1646" t="s">
        <v>6087</v>
      </c>
      <c r="K1646" t="s">
        <v>6079</v>
      </c>
      <c r="L1646" s="340" t="s">
        <v>6211</v>
      </c>
      <c r="M1646" s="339">
        <v>11455.28</v>
      </c>
      <c r="N1646" t="s">
        <v>12</v>
      </c>
      <c r="O1646" t="s">
        <v>11</v>
      </c>
      <c r="P1646" t="s">
        <v>42</v>
      </c>
      <c r="Q1646" s="338">
        <v>57</v>
      </c>
    </row>
    <row r="1647" spans="1:17" ht="15.75" x14ac:dyDescent="0.25">
      <c r="A1647" s="342" t="s">
        <v>50</v>
      </c>
      <c r="B1647" t="s">
        <v>6210</v>
      </c>
      <c r="C1647">
        <v>35.244999999999997</v>
      </c>
      <c r="D1647">
        <v>11.22</v>
      </c>
      <c r="E1647" t="s">
        <v>2381</v>
      </c>
      <c r="F1647" t="s">
        <v>2380</v>
      </c>
      <c r="G1647" t="s">
        <v>2380</v>
      </c>
      <c r="H1647" s="341">
        <v>0</v>
      </c>
      <c r="I1647" t="s">
        <v>2380</v>
      </c>
      <c r="J1647" t="s">
        <v>6087</v>
      </c>
      <c r="K1647" t="s">
        <v>6079</v>
      </c>
      <c r="L1647" s="340" t="s">
        <v>6209</v>
      </c>
      <c r="M1647" s="339">
        <v>11454.02</v>
      </c>
      <c r="N1647" t="s">
        <v>12</v>
      </c>
      <c r="O1647" t="s">
        <v>16</v>
      </c>
      <c r="P1647" t="s">
        <v>23</v>
      </c>
      <c r="Q1647" s="338">
        <v>56</v>
      </c>
    </row>
    <row r="1648" spans="1:17" ht="15.75" x14ac:dyDescent="0.25">
      <c r="A1648" s="342" t="s">
        <v>49</v>
      </c>
      <c r="B1648" t="s">
        <v>6208</v>
      </c>
      <c r="C1648">
        <v>49.84</v>
      </c>
      <c r="D1648">
        <v>5.0999999999999996</v>
      </c>
      <c r="E1648" t="s">
        <v>2381</v>
      </c>
      <c r="F1648" t="s">
        <v>2380</v>
      </c>
      <c r="G1648" t="s">
        <v>2382</v>
      </c>
      <c r="H1648" s="341">
        <v>1</v>
      </c>
      <c r="I1648" t="s">
        <v>2380</v>
      </c>
      <c r="J1648" t="s">
        <v>6087</v>
      </c>
      <c r="K1648" t="s">
        <v>6075</v>
      </c>
      <c r="L1648" s="340" t="s">
        <v>6207</v>
      </c>
      <c r="M1648" s="339">
        <v>11436.74</v>
      </c>
      <c r="N1648" t="s">
        <v>12</v>
      </c>
      <c r="O1648" t="s">
        <v>12</v>
      </c>
      <c r="P1648" t="s">
        <v>23</v>
      </c>
      <c r="Q1648" s="338">
        <v>51</v>
      </c>
    </row>
    <row r="1649" spans="1:17" ht="15.75" x14ac:dyDescent="0.25">
      <c r="A1649" s="342" t="s">
        <v>48</v>
      </c>
      <c r="B1649" t="s">
        <v>6206</v>
      </c>
      <c r="C1649">
        <v>49.06</v>
      </c>
      <c r="D1649">
        <v>5.43</v>
      </c>
      <c r="E1649" t="s">
        <v>2381</v>
      </c>
      <c r="F1649" t="s">
        <v>2380</v>
      </c>
      <c r="G1649" t="s">
        <v>2380</v>
      </c>
      <c r="H1649" s="341">
        <v>1</v>
      </c>
      <c r="I1649" t="s">
        <v>2380</v>
      </c>
      <c r="J1649" t="s">
        <v>6087</v>
      </c>
      <c r="K1649" t="s">
        <v>6075</v>
      </c>
      <c r="L1649" s="340" t="s">
        <v>6205</v>
      </c>
      <c r="M1649" s="339">
        <v>11435.74</v>
      </c>
      <c r="N1649" t="s">
        <v>12</v>
      </c>
      <c r="O1649" t="s">
        <v>12</v>
      </c>
      <c r="P1649" t="s">
        <v>300</v>
      </c>
      <c r="Q1649" s="338">
        <v>42</v>
      </c>
    </row>
    <row r="1650" spans="1:17" ht="15.75" x14ac:dyDescent="0.25">
      <c r="A1650" s="342" t="s">
        <v>47</v>
      </c>
      <c r="B1650" t="s">
        <v>6179</v>
      </c>
      <c r="C1650">
        <v>30.88</v>
      </c>
      <c r="D1650">
        <v>5.82</v>
      </c>
      <c r="E1650" t="s">
        <v>2380</v>
      </c>
      <c r="F1650" t="s">
        <v>2380</v>
      </c>
      <c r="G1650" t="s">
        <v>2380</v>
      </c>
      <c r="H1650" s="341">
        <v>2</v>
      </c>
      <c r="I1650" t="s">
        <v>2380</v>
      </c>
      <c r="J1650" t="s">
        <v>6087</v>
      </c>
      <c r="K1650" t="s">
        <v>6077</v>
      </c>
      <c r="L1650" s="340" t="s">
        <v>6204</v>
      </c>
      <c r="M1650" s="339">
        <v>11419.49</v>
      </c>
      <c r="N1650" t="s">
        <v>12</v>
      </c>
      <c r="O1650" t="s">
        <v>16</v>
      </c>
      <c r="P1650" t="s">
        <v>23</v>
      </c>
      <c r="Q1650" s="338">
        <v>37</v>
      </c>
    </row>
    <row r="1651" spans="1:17" ht="15.75" x14ac:dyDescent="0.25">
      <c r="A1651" s="342" t="s">
        <v>46</v>
      </c>
      <c r="B1651" t="s">
        <v>6203</v>
      </c>
      <c r="C1651">
        <v>33.35</v>
      </c>
      <c r="D1651">
        <v>6.05</v>
      </c>
      <c r="E1651" t="s">
        <v>2380</v>
      </c>
      <c r="F1651" t="s">
        <v>2380</v>
      </c>
      <c r="G1651" t="s">
        <v>2382</v>
      </c>
      <c r="H1651" s="341">
        <v>1</v>
      </c>
      <c r="I1651" t="s">
        <v>2380</v>
      </c>
      <c r="J1651" t="s">
        <v>6087</v>
      </c>
      <c r="K1651" t="s">
        <v>6077</v>
      </c>
      <c r="L1651" s="340" t="s">
        <v>6202</v>
      </c>
      <c r="M1651" s="339">
        <v>40419.019999999997</v>
      </c>
      <c r="N1651" t="s">
        <v>16</v>
      </c>
      <c r="O1651" t="s">
        <v>11</v>
      </c>
      <c r="P1651" t="s">
        <v>13</v>
      </c>
      <c r="Q1651" s="338">
        <v>37</v>
      </c>
    </row>
    <row r="1652" spans="1:17" ht="15.75" x14ac:dyDescent="0.25">
      <c r="A1652" s="342" t="s">
        <v>45</v>
      </c>
      <c r="B1652" t="s">
        <v>6201</v>
      </c>
      <c r="C1652">
        <v>38</v>
      </c>
      <c r="D1652">
        <v>6.38</v>
      </c>
      <c r="E1652" t="s">
        <v>2381</v>
      </c>
      <c r="F1652" t="s">
        <v>2380</v>
      </c>
      <c r="G1652" t="s">
        <v>2380</v>
      </c>
      <c r="H1652" s="341">
        <v>1</v>
      </c>
      <c r="I1652" t="s">
        <v>2380</v>
      </c>
      <c r="J1652" t="s">
        <v>6087</v>
      </c>
      <c r="K1652" t="s">
        <v>6077</v>
      </c>
      <c r="L1652" s="340" t="s">
        <v>6200</v>
      </c>
      <c r="M1652" s="339">
        <v>11412.02</v>
      </c>
      <c r="N1652" t="s">
        <v>12</v>
      </c>
      <c r="O1652" t="s">
        <v>16</v>
      </c>
      <c r="P1652" t="s">
        <v>300</v>
      </c>
      <c r="Q1652" s="338">
        <v>39</v>
      </c>
    </row>
    <row r="1653" spans="1:17" ht="15.75" x14ac:dyDescent="0.25">
      <c r="A1653" s="342" t="s">
        <v>44</v>
      </c>
      <c r="B1653" t="s">
        <v>6199</v>
      </c>
      <c r="C1653">
        <v>36.08</v>
      </c>
      <c r="D1653">
        <v>5.73</v>
      </c>
      <c r="E1653" t="s">
        <v>2381</v>
      </c>
      <c r="F1653" t="s">
        <v>2380</v>
      </c>
      <c r="G1653" t="s">
        <v>2380</v>
      </c>
      <c r="H1653" s="341">
        <v>1</v>
      </c>
      <c r="I1653" t="s">
        <v>2380</v>
      </c>
      <c r="J1653" t="s">
        <v>6087</v>
      </c>
      <c r="K1653" t="s">
        <v>6077</v>
      </c>
      <c r="L1653" s="340" t="s">
        <v>6198</v>
      </c>
      <c r="M1653" s="339">
        <v>11411.69</v>
      </c>
      <c r="N1653" t="s">
        <v>12</v>
      </c>
      <c r="O1653" t="s">
        <v>11</v>
      </c>
      <c r="P1653" t="s">
        <v>42</v>
      </c>
      <c r="Q1653" s="338">
        <v>52</v>
      </c>
    </row>
    <row r="1654" spans="1:17" ht="15.75" x14ac:dyDescent="0.25">
      <c r="A1654" s="342" t="s">
        <v>43</v>
      </c>
      <c r="B1654" t="s">
        <v>6197</v>
      </c>
      <c r="C1654">
        <v>44.34</v>
      </c>
      <c r="D1654">
        <v>4.0199999999999996</v>
      </c>
      <c r="E1654" t="s">
        <v>2381</v>
      </c>
      <c r="F1654" t="s">
        <v>2380</v>
      </c>
      <c r="G1654" t="s">
        <v>2380</v>
      </c>
      <c r="H1654" s="341">
        <v>2</v>
      </c>
      <c r="I1654" t="s">
        <v>2381</v>
      </c>
      <c r="J1654" t="s">
        <v>6087</v>
      </c>
      <c r="K1654" t="s">
        <v>6075</v>
      </c>
      <c r="L1654" s="340" t="s">
        <v>6196</v>
      </c>
      <c r="M1654" s="339">
        <v>11396.9</v>
      </c>
      <c r="N1654" t="s">
        <v>12</v>
      </c>
      <c r="O1654" t="s">
        <v>12</v>
      </c>
      <c r="P1654" t="s">
        <v>247</v>
      </c>
      <c r="Q1654" s="338">
        <v>52</v>
      </c>
    </row>
    <row r="1655" spans="1:17" ht="15.75" x14ac:dyDescent="0.25">
      <c r="A1655" s="342" t="s">
        <v>41</v>
      </c>
      <c r="B1655" t="s">
        <v>6195</v>
      </c>
      <c r="C1655">
        <v>35.700000000000003</v>
      </c>
      <c r="D1655">
        <v>5.47</v>
      </c>
      <c r="E1655" t="s">
        <v>2381</v>
      </c>
      <c r="F1655" t="s">
        <v>2380</v>
      </c>
      <c r="G1655" t="s">
        <v>2380</v>
      </c>
      <c r="H1655" s="341">
        <v>1</v>
      </c>
      <c r="I1655" t="s">
        <v>2380</v>
      </c>
      <c r="J1655" t="s">
        <v>6087</v>
      </c>
      <c r="K1655" t="s">
        <v>6075</v>
      </c>
      <c r="L1655" s="340" t="s">
        <v>6194</v>
      </c>
      <c r="M1655" s="339">
        <v>11394.07</v>
      </c>
      <c r="N1655" t="s">
        <v>12</v>
      </c>
      <c r="O1655" t="s">
        <v>16</v>
      </c>
      <c r="P1655" t="s">
        <v>170</v>
      </c>
      <c r="Q1655" s="338">
        <v>55</v>
      </c>
    </row>
    <row r="1656" spans="1:17" ht="15.75" x14ac:dyDescent="0.25">
      <c r="A1656" s="342" t="s">
        <v>40</v>
      </c>
      <c r="B1656" t="s">
        <v>6193</v>
      </c>
      <c r="C1656">
        <v>34.01</v>
      </c>
      <c r="D1656">
        <v>11.3</v>
      </c>
      <c r="E1656" t="s">
        <v>2380</v>
      </c>
      <c r="F1656" t="s">
        <v>2380</v>
      </c>
      <c r="G1656" t="s">
        <v>2380</v>
      </c>
      <c r="H1656" s="341">
        <v>0</v>
      </c>
      <c r="I1656" t="s">
        <v>2380</v>
      </c>
      <c r="J1656" t="s">
        <v>6087</v>
      </c>
      <c r="K1656" t="s">
        <v>6079</v>
      </c>
      <c r="L1656" s="340" t="s">
        <v>6192</v>
      </c>
      <c r="M1656" s="339">
        <v>11388.27</v>
      </c>
      <c r="N1656" t="s">
        <v>12</v>
      </c>
      <c r="O1656" t="s">
        <v>11</v>
      </c>
      <c r="P1656" t="s">
        <v>535</v>
      </c>
      <c r="Q1656" s="338">
        <v>25</v>
      </c>
    </row>
    <row r="1657" spans="1:17" ht="15.75" x14ac:dyDescent="0.25">
      <c r="A1657" s="342" t="s">
        <v>39</v>
      </c>
      <c r="B1657" t="s">
        <v>6191</v>
      </c>
      <c r="C1657">
        <v>31.54</v>
      </c>
      <c r="D1657">
        <v>6.72</v>
      </c>
      <c r="E1657" t="s">
        <v>2380</v>
      </c>
      <c r="F1657" t="s">
        <v>2380</v>
      </c>
      <c r="G1657" t="s">
        <v>2380</v>
      </c>
      <c r="H1657" s="341">
        <v>0</v>
      </c>
      <c r="I1657" t="s">
        <v>2380</v>
      </c>
      <c r="J1657" t="s">
        <v>6087</v>
      </c>
      <c r="K1657" t="s">
        <v>6079</v>
      </c>
      <c r="L1657" s="340" t="s">
        <v>6190</v>
      </c>
      <c r="M1657" s="339">
        <v>11381.33</v>
      </c>
      <c r="N1657" t="s">
        <v>12</v>
      </c>
      <c r="O1657" t="s">
        <v>11</v>
      </c>
      <c r="P1657" t="s">
        <v>13</v>
      </c>
      <c r="Q1657" s="338">
        <v>58</v>
      </c>
    </row>
    <row r="1658" spans="1:17" ht="15.75" x14ac:dyDescent="0.25">
      <c r="A1658" s="342" t="s">
        <v>34</v>
      </c>
      <c r="B1658" t="s">
        <v>6185</v>
      </c>
      <c r="C1658">
        <v>42.46</v>
      </c>
      <c r="D1658">
        <v>4.1100000000000003</v>
      </c>
      <c r="E1658" t="s">
        <v>2380</v>
      </c>
      <c r="F1658" t="s">
        <v>2380</v>
      </c>
      <c r="G1658" t="s">
        <v>2380</v>
      </c>
      <c r="H1658" s="341">
        <v>0</v>
      </c>
      <c r="I1658" t="s">
        <v>2380</v>
      </c>
      <c r="J1658" t="s">
        <v>6087</v>
      </c>
      <c r="K1658" t="s">
        <v>6075</v>
      </c>
      <c r="L1658" s="340" t="s">
        <v>6184</v>
      </c>
      <c r="M1658" s="339">
        <v>11365.95</v>
      </c>
      <c r="N1658" t="s">
        <v>12</v>
      </c>
      <c r="O1658" t="s">
        <v>11</v>
      </c>
      <c r="P1658" t="s">
        <v>42</v>
      </c>
      <c r="Q1658" s="338">
        <v>58</v>
      </c>
    </row>
    <row r="1659" spans="1:17" ht="15.75" x14ac:dyDescent="0.25">
      <c r="A1659" s="342" t="s">
        <v>33</v>
      </c>
      <c r="B1659" t="s">
        <v>6183</v>
      </c>
      <c r="C1659">
        <v>54.47</v>
      </c>
      <c r="D1659">
        <v>7.48</v>
      </c>
      <c r="E1659" t="s">
        <v>2380</v>
      </c>
      <c r="F1659" t="s">
        <v>2380</v>
      </c>
      <c r="G1659" t="s">
        <v>2380</v>
      </c>
      <c r="H1659" s="341">
        <v>0</v>
      </c>
      <c r="I1659" t="s">
        <v>2380</v>
      </c>
      <c r="J1659" t="s">
        <v>6087</v>
      </c>
      <c r="K1659" t="s">
        <v>6079</v>
      </c>
      <c r="L1659" s="340" t="s">
        <v>6182</v>
      </c>
      <c r="M1659" s="339">
        <v>11363.28</v>
      </c>
      <c r="N1659" t="s">
        <v>12</v>
      </c>
      <c r="O1659" t="s">
        <v>16</v>
      </c>
      <c r="P1659" t="s">
        <v>13</v>
      </c>
      <c r="Q1659" s="338">
        <v>58</v>
      </c>
    </row>
    <row r="1660" spans="1:17" ht="15.75" x14ac:dyDescent="0.25">
      <c r="A1660" s="342" t="s">
        <v>29</v>
      </c>
      <c r="B1660" t="s">
        <v>6179</v>
      </c>
      <c r="C1660">
        <v>48.12</v>
      </c>
      <c r="D1660">
        <v>4.51</v>
      </c>
      <c r="E1660" t="s">
        <v>2381</v>
      </c>
      <c r="F1660" t="s">
        <v>2380</v>
      </c>
      <c r="G1660" t="s">
        <v>2380</v>
      </c>
      <c r="H1660" s="341">
        <v>1</v>
      </c>
      <c r="I1660" t="s">
        <v>2380</v>
      </c>
      <c r="J1660" t="s">
        <v>6087</v>
      </c>
      <c r="K1660" t="s">
        <v>6075</v>
      </c>
      <c r="L1660" s="340" t="s">
        <v>6178</v>
      </c>
      <c r="M1660" s="339">
        <v>11362.76</v>
      </c>
      <c r="N1660" t="s">
        <v>12</v>
      </c>
      <c r="O1660" t="s">
        <v>16</v>
      </c>
      <c r="P1660" t="s">
        <v>42</v>
      </c>
      <c r="Q1660" s="338">
        <v>58</v>
      </c>
    </row>
    <row r="1661" spans="1:17" ht="15.75" x14ac:dyDescent="0.25">
      <c r="A1661" s="342" t="s">
        <v>27</v>
      </c>
      <c r="B1661" t="s">
        <v>6175</v>
      </c>
      <c r="C1661">
        <v>41.51</v>
      </c>
      <c r="D1661">
        <v>6.92</v>
      </c>
      <c r="E1661" t="s">
        <v>2380</v>
      </c>
      <c r="F1661" t="s">
        <v>2380</v>
      </c>
      <c r="G1661" t="s">
        <v>2380</v>
      </c>
      <c r="H1661" s="341">
        <v>0</v>
      </c>
      <c r="I1661" t="s">
        <v>2381</v>
      </c>
      <c r="J1661" t="s">
        <v>6087</v>
      </c>
      <c r="K1661" t="s">
        <v>6079</v>
      </c>
      <c r="L1661" s="340" t="s">
        <v>6174</v>
      </c>
      <c r="M1661" s="339">
        <v>11353.23</v>
      </c>
      <c r="N1661" t="s">
        <v>12</v>
      </c>
      <c r="O1661" t="s">
        <v>16</v>
      </c>
      <c r="P1661" t="s">
        <v>23</v>
      </c>
      <c r="Q1661" s="338">
        <v>57</v>
      </c>
    </row>
    <row r="1662" spans="1:17" ht="15.75" x14ac:dyDescent="0.25">
      <c r="A1662" s="342" t="s">
        <v>25</v>
      </c>
      <c r="B1662" t="s">
        <v>6171</v>
      </c>
      <c r="C1662">
        <v>33.700000000000003</v>
      </c>
      <c r="D1662">
        <v>4.01</v>
      </c>
      <c r="E1662" t="s">
        <v>2380</v>
      </c>
      <c r="F1662" t="s">
        <v>2380</v>
      </c>
      <c r="G1662" t="s">
        <v>2380</v>
      </c>
      <c r="H1662" s="341">
        <v>2</v>
      </c>
      <c r="I1662" t="s">
        <v>2380</v>
      </c>
      <c r="J1662" t="s">
        <v>6087</v>
      </c>
      <c r="K1662" t="s">
        <v>6075</v>
      </c>
      <c r="L1662" s="340" t="s">
        <v>6170</v>
      </c>
      <c r="M1662" s="339">
        <v>11344.32</v>
      </c>
      <c r="N1662" t="s">
        <v>12</v>
      </c>
      <c r="O1662" t="s">
        <v>11</v>
      </c>
      <c r="P1662" t="s">
        <v>200</v>
      </c>
      <c r="Q1662" s="338">
        <v>54</v>
      </c>
    </row>
    <row r="1663" spans="1:17" ht="15.75" x14ac:dyDescent="0.25">
      <c r="A1663" s="342" t="s">
        <v>24</v>
      </c>
      <c r="B1663" t="s">
        <v>6169</v>
      </c>
      <c r="C1663">
        <v>38.93</v>
      </c>
      <c r="D1663">
        <v>5.64</v>
      </c>
      <c r="E1663" t="s">
        <v>2381</v>
      </c>
      <c r="F1663" t="s">
        <v>2380</v>
      </c>
      <c r="G1663" t="s">
        <v>2380</v>
      </c>
      <c r="H1663" s="341">
        <v>1</v>
      </c>
      <c r="I1663" t="s">
        <v>2380</v>
      </c>
      <c r="J1663" t="s">
        <v>6087</v>
      </c>
      <c r="K1663" t="s">
        <v>6075</v>
      </c>
      <c r="L1663" s="340" t="s">
        <v>6168</v>
      </c>
      <c r="M1663" s="339">
        <v>11326.71</v>
      </c>
      <c r="N1663" t="s">
        <v>12</v>
      </c>
      <c r="O1663" t="s">
        <v>12</v>
      </c>
      <c r="P1663" t="s">
        <v>13</v>
      </c>
      <c r="Q1663" s="338">
        <v>33</v>
      </c>
    </row>
    <row r="1664" spans="1:17" ht="15.75" x14ac:dyDescent="0.25">
      <c r="A1664" s="342" t="s">
        <v>22</v>
      </c>
      <c r="B1664" t="s">
        <v>6167</v>
      </c>
      <c r="C1664">
        <v>32.774999999999999</v>
      </c>
      <c r="D1664">
        <v>8.02</v>
      </c>
      <c r="E1664" t="s">
        <v>2381</v>
      </c>
      <c r="F1664" t="s">
        <v>2380</v>
      </c>
      <c r="G1664" t="s">
        <v>2380</v>
      </c>
      <c r="H1664" s="341">
        <v>2</v>
      </c>
      <c r="I1664" t="s">
        <v>2380</v>
      </c>
      <c r="J1664" t="s">
        <v>6087</v>
      </c>
      <c r="K1664" t="s">
        <v>6079</v>
      </c>
      <c r="L1664" s="340" t="s">
        <v>6166</v>
      </c>
      <c r="M1664" s="339">
        <v>11321.49</v>
      </c>
      <c r="N1664" t="s">
        <v>12</v>
      </c>
      <c r="O1664" t="s">
        <v>12</v>
      </c>
      <c r="P1664" t="s">
        <v>23</v>
      </c>
      <c r="Q1664" s="338">
        <v>20</v>
      </c>
    </row>
    <row r="1665" spans="1:17" ht="15.75" x14ac:dyDescent="0.25">
      <c r="A1665" s="342" t="s">
        <v>14</v>
      </c>
      <c r="B1665" t="s">
        <v>6159</v>
      </c>
      <c r="C1665">
        <v>36.6</v>
      </c>
      <c r="D1665">
        <v>5.2</v>
      </c>
      <c r="E1665" t="s">
        <v>2381</v>
      </c>
      <c r="F1665" t="s">
        <v>2380</v>
      </c>
      <c r="G1665" t="s">
        <v>2382</v>
      </c>
      <c r="H1665" s="341">
        <v>1</v>
      </c>
      <c r="I1665" t="s">
        <v>2380</v>
      </c>
      <c r="J1665" t="s">
        <v>6087</v>
      </c>
      <c r="K1665" t="s">
        <v>6075</v>
      </c>
      <c r="L1665" s="340" t="s">
        <v>6158</v>
      </c>
      <c r="M1665" s="339">
        <v>40309.93</v>
      </c>
      <c r="N1665" t="s">
        <v>16</v>
      </c>
      <c r="O1665" t="s">
        <v>12</v>
      </c>
      <c r="P1665" t="s">
        <v>42</v>
      </c>
      <c r="Q1665" s="338">
        <v>60</v>
      </c>
    </row>
    <row r="1666" spans="1:17" ht="15.75" x14ac:dyDescent="0.25">
      <c r="A1666" s="342" t="s">
        <v>9</v>
      </c>
      <c r="B1666" t="s">
        <v>6157</v>
      </c>
      <c r="C1666">
        <v>35.93</v>
      </c>
      <c r="D1666">
        <v>8.3000000000000007</v>
      </c>
      <c r="E1666" t="s">
        <v>2381</v>
      </c>
      <c r="F1666" t="s">
        <v>2380</v>
      </c>
      <c r="G1666" t="s">
        <v>2380</v>
      </c>
      <c r="H1666" s="341">
        <v>0</v>
      </c>
      <c r="I1666" t="s">
        <v>2380</v>
      </c>
      <c r="J1666" t="s">
        <v>6087</v>
      </c>
      <c r="K1666" t="s">
        <v>6079</v>
      </c>
      <c r="L1666" s="340" t="s">
        <v>6156</v>
      </c>
      <c r="M1666" s="339">
        <v>11305.93</v>
      </c>
      <c r="N1666" t="s">
        <v>12</v>
      </c>
      <c r="O1666" t="s">
        <v>16</v>
      </c>
      <c r="P1666" t="s">
        <v>23</v>
      </c>
      <c r="Q1666" s="338">
        <v>54</v>
      </c>
    </row>
    <row r="1667" spans="1:17" ht="15.75" x14ac:dyDescent="0.25">
      <c r="A1667" s="342" t="s">
        <v>2368</v>
      </c>
      <c r="B1667" t="s">
        <v>9858</v>
      </c>
      <c r="C1667">
        <v>26.41</v>
      </c>
      <c r="D1667">
        <v>5.99</v>
      </c>
      <c r="E1667" t="s">
        <v>2381</v>
      </c>
      <c r="F1667" t="s">
        <v>2380</v>
      </c>
      <c r="G1667" t="s">
        <v>2382</v>
      </c>
      <c r="H1667" s="341">
        <v>1</v>
      </c>
      <c r="I1667" t="s">
        <v>2380</v>
      </c>
      <c r="J1667" t="s">
        <v>6085</v>
      </c>
      <c r="K1667" t="s">
        <v>6077</v>
      </c>
      <c r="L1667" s="340" t="s">
        <v>9857</v>
      </c>
      <c r="M1667" s="339">
        <v>2775.19</v>
      </c>
      <c r="N1667" t="s">
        <v>11</v>
      </c>
      <c r="O1667" t="s">
        <v>16</v>
      </c>
      <c r="P1667" t="s">
        <v>23</v>
      </c>
      <c r="Q1667" s="338">
        <v>23</v>
      </c>
    </row>
    <row r="1668" spans="1:17" ht="15.75" x14ac:dyDescent="0.25">
      <c r="A1668" s="342" t="s">
        <v>2364</v>
      </c>
      <c r="B1668" t="s">
        <v>9853</v>
      </c>
      <c r="C1668">
        <v>25.934999999999999</v>
      </c>
      <c r="D1668">
        <v>5.96</v>
      </c>
      <c r="E1668" t="s">
        <v>2381</v>
      </c>
      <c r="F1668" t="s">
        <v>2380</v>
      </c>
      <c r="G1668" t="s">
        <v>2380</v>
      </c>
      <c r="H1668" s="341">
        <v>2</v>
      </c>
      <c r="I1668" t="s">
        <v>2380</v>
      </c>
      <c r="J1668" t="s">
        <v>6085</v>
      </c>
      <c r="K1668" t="s">
        <v>6077</v>
      </c>
      <c r="L1668" s="340" t="s">
        <v>9852</v>
      </c>
      <c r="M1668" s="339">
        <v>40284.379999999997</v>
      </c>
      <c r="N1668" t="s">
        <v>16</v>
      </c>
      <c r="O1668" t="s">
        <v>12</v>
      </c>
      <c r="P1668" t="s">
        <v>23</v>
      </c>
      <c r="Q1668" s="338">
        <v>45</v>
      </c>
    </row>
    <row r="1669" spans="1:17" ht="15.75" x14ac:dyDescent="0.25">
      <c r="A1669" s="342" t="s">
        <v>2362</v>
      </c>
      <c r="B1669" t="s">
        <v>9849</v>
      </c>
      <c r="C1669">
        <v>26.7</v>
      </c>
      <c r="D1669">
        <v>5.09</v>
      </c>
      <c r="E1669" t="s">
        <v>2381</v>
      </c>
      <c r="F1669" t="s">
        <v>2380</v>
      </c>
      <c r="G1669" t="s">
        <v>2382</v>
      </c>
      <c r="H1669" s="341">
        <v>1</v>
      </c>
      <c r="I1669" t="s">
        <v>2380</v>
      </c>
      <c r="J1669" t="s">
        <v>6085</v>
      </c>
      <c r="K1669" t="s">
        <v>6075</v>
      </c>
      <c r="L1669" s="340" t="s">
        <v>9848</v>
      </c>
      <c r="M1669" s="339">
        <v>11244.38</v>
      </c>
      <c r="N1669" t="s">
        <v>12</v>
      </c>
      <c r="O1669" t="s">
        <v>16</v>
      </c>
      <c r="P1669" t="s">
        <v>168</v>
      </c>
      <c r="Q1669" s="338">
        <v>53</v>
      </c>
    </row>
    <row r="1670" spans="1:17" ht="15.75" x14ac:dyDescent="0.25">
      <c r="A1670" s="342" t="s">
        <v>2357</v>
      </c>
      <c r="B1670" t="s">
        <v>9840</v>
      </c>
      <c r="C1670">
        <v>28.12</v>
      </c>
      <c r="D1670">
        <v>4.67</v>
      </c>
      <c r="E1670" t="s">
        <v>2380</v>
      </c>
      <c r="F1670" t="s">
        <v>2380</v>
      </c>
      <c r="G1670" t="s">
        <v>2380</v>
      </c>
      <c r="H1670" s="341">
        <v>2</v>
      </c>
      <c r="I1670" t="s">
        <v>2380</v>
      </c>
      <c r="J1670" t="s">
        <v>6085</v>
      </c>
      <c r="K1670" t="s">
        <v>6075</v>
      </c>
      <c r="L1670" s="340" t="s">
        <v>9839</v>
      </c>
      <c r="M1670" s="339">
        <v>11163.57</v>
      </c>
      <c r="N1670" t="s">
        <v>12</v>
      </c>
      <c r="O1670" t="s">
        <v>11</v>
      </c>
      <c r="P1670" t="s">
        <v>42</v>
      </c>
      <c r="Q1670" s="338">
        <v>53</v>
      </c>
    </row>
    <row r="1671" spans="1:17" ht="15.75" x14ac:dyDescent="0.25">
      <c r="A1671" s="342" t="s">
        <v>2356</v>
      </c>
      <c r="B1671" t="s">
        <v>6393</v>
      </c>
      <c r="C1671">
        <v>26.98</v>
      </c>
      <c r="D1671">
        <v>9.81</v>
      </c>
      <c r="E1671" t="s">
        <v>2381</v>
      </c>
      <c r="F1671" t="s">
        <v>2380</v>
      </c>
      <c r="G1671" t="s">
        <v>2380</v>
      </c>
      <c r="H1671" s="341">
        <v>0</v>
      </c>
      <c r="I1671" t="s">
        <v>2380</v>
      </c>
      <c r="J1671" t="s">
        <v>6085</v>
      </c>
      <c r="K1671" t="s">
        <v>6079</v>
      </c>
      <c r="L1671" s="340" t="s">
        <v>9838</v>
      </c>
      <c r="M1671" s="339">
        <v>11150.78</v>
      </c>
      <c r="N1671" t="s">
        <v>12</v>
      </c>
      <c r="O1671" t="s">
        <v>11</v>
      </c>
      <c r="P1671" t="s">
        <v>42</v>
      </c>
      <c r="Q1671" s="338">
        <v>53</v>
      </c>
    </row>
    <row r="1672" spans="1:17" ht="15.75" x14ac:dyDescent="0.25">
      <c r="A1672" s="342" t="s">
        <v>2355</v>
      </c>
      <c r="B1672" t="s">
        <v>9837</v>
      </c>
      <c r="C1672">
        <v>27.2</v>
      </c>
      <c r="D1672">
        <v>6.06</v>
      </c>
      <c r="E1672" t="s">
        <v>2381</v>
      </c>
      <c r="F1672" t="s">
        <v>2380</v>
      </c>
      <c r="G1672" t="s">
        <v>2380</v>
      </c>
      <c r="H1672" s="341">
        <v>2</v>
      </c>
      <c r="I1672" t="s">
        <v>2380</v>
      </c>
      <c r="J1672" t="s">
        <v>6085</v>
      </c>
      <c r="K1672" t="s">
        <v>6077</v>
      </c>
      <c r="L1672" s="340" t="s">
        <v>9836</v>
      </c>
      <c r="M1672" s="339">
        <v>11103.33</v>
      </c>
      <c r="N1672" t="s">
        <v>12</v>
      </c>
      <c r="O1672" t="s">
        <v>16</v>
      </c>
      <c r="P1672" t="s">
        <v>300</v>
      </c>
      <c r="Q1672" s="338">
        <v>42</v>
      </c>
    </row>
    <row r="1673" spans="1:17" ht="15.75" x14ac:dyDescent="0.25">
      <c r="A1673" s="342" t="s">
        <v>2354</v>
      </c>
      <c r="B1673" t="s">
        <v>9835</v>
      </c>
      <c r="C1673">
        <v>25.3</v>
      </c>
      <c r="D1673">
        <v>5.19</v>
      </c>
      <c r="E1673" t="s">
        <v>2381</v>
      </c>
      <c r="F1673" t="s">
        <v>2380</v>
      </c>
      <c r="G1673" t="s">
        <v>2380</v>
      </c>
      <c r="H1673" s="341">
        <v>2</v>
      </c>
      <c r="I1673" t="s">
        <v>2380</v>
      </c>
      <c r="J1673" t="s">
        <v>6085</v>
      </c>
      <c r="K1673" t="s">
        <v>6075</v>
      </c>
      <c r="L1673" s="340" t="s">
        <v>9834</v>
      </c>
      <c r="M1673" s="339">
        <v>11093.62</v>
      </c>
      <c r="N1673" t="s">
        <v>12</v>
      </c>
      <c r="O1673" t="s">
        <v>16</v>
      </c>
      <c r="P1673" t="s">
        <v>13</v>
      </c>
      <c r="Q1673" s="338">
        <v>56</v>
      </c>
    </row>
    <row r="1674" spans="1:17" ht="15.75" x14ac:dyDescent="0.25">
      <c r="A1674" s="342" t="s">
        <v>2344</v>
      </c>
      <c r="B1674" t="s">
        <v>6494</v>
      </c>
      <c r="C1674">
        <v>27.93</v>
      </c>
      <c r="D1674">
        <v>9.9600000000000009</v>
      </c>
      <c r="E1674" t="s">
        <v>2380</v>
      </c>
      <c r="F1674" t="s">
        <v>2380</v>
      </c>
      <c r="G1674" t="s">
        <v>2380</v>
      </c>
      <c r="H1674" s="341">
        <v>0</v>
      </c>
      <c r="I1674" t="s">
        <v>2380</v>
      </c>
      <c r="J1674" t="s">
        <v>6085</v>
      </c>
      <c r="K1674" t="s">
        <v>6079</v>
      </c>
      <c r="L1674" s="340" t="s">
        <v>9667</v>
      </c>
      <c r="M1674" s="339">
        <v>11037.85</v>
      </c>
      <c r="N1674" t="s">
        <v>12</v>
      </c>
      <c r="O1674" t="s">
        <v>11</v>
      </c>
      <c r="P1674" t="s">
        <v>200</v>
      </c>
      <c r="Q1674" s="338">
        <v>48</v>
      </c>
    </row>
    <row r="1675" spans="1:17" ht="15.75" x14ac:dyDescent="0.25">
      <c r="A1675" s="342" t="s">
        <v>2338</v>
      </c>
      <c r="B1675" t="s">
        <v>9814</v>
      </c>
      <c r="C1675">
        <v>28.1</v>
      </c>
      <c r="D1675">
        <v>11.2</v>
      </c>
      <c r="E1675" t="s">
        <v>2380</v>
      </c>
      <c r="F1675" t="s">
        <v>2380</v>
      </c>
      <c r="G1675" t="s">
        <v>2380</v>
      </c>
      <c r="H1675" s="341">
        <v>0</v>
      </c>
      <c r="I1675" t="s">
        <v>2380</v>
      </c>
      <c r="J1675" t="s">
        <v>6085</v>
      </c>
      <c r="K1675" t="s">
        <v>6079</v>
      </c>
      <c r="L1675" s="340" t="s">
        <v>9813</v>
      </c>
      <c r="M1675" s="339">
        <v>11015.17</v>
      </c>
      <c r="N1675" t="s">
        <v>12</v>
      </c>
      <c r="O1675" t="s">
        <v>16</v>
      </c>
      <c r="P1675" t="s">
        <v>23</v>
      </c>
      <c r="Q1675" s="338">
        <v>48</v>
      </c>
    </row>
    <row r="1676" spans="1:17" ht="15.75" x14ac:dyDescent="0.25">
      <c r="A1676" s="342" t="s">
        <v>2324</v>
      </c>
      <c r="B1676" t="s">
        <v>9796</v>
      </c>
      <c r="C1676">
        <v>28.975000000000001</v>
      </c>
      <c r="D1676">
        <v>7.69</v>
      </c>
      <c r="E1676" t="s">
        <v>2381</v>
      </c>
      <c r="F1676" t="s">
        <v>2380</v>
      </c>
      <c r="G1676" t="s">
        <v>2380</v>
      </c>
      <c r="H1676" s="341">
        <v>0</v>
      </c>
      <c r="I1676" t="s">
        <v>2380</v>
      </c>
      <c r="J1676" t="s">
        <v>6085</v>
      </c>
      <c r="K1676" t="s">
        <v>6079</v>
      </c>
      <c r="L1676" s="340" t="s">
        <v>9795</v>
      </c>
      <c r="M1676" s="339">
        <v>10848.13</v>
      </c>
      <c r="N1676" t="s">
        <v>12</v>
      </c>
      <c r="O1676" t="s">
        <v>12</v>
      </c>
      <c r="P1676" t="s">
        <v>23</v>
      </c>
      <c r="Q1676" s="338">
        <v>51</v>
      </c>
    </row>
    <row r="1677" spans="1:17" ht="15.75" x14ac:dyDescent="0.25">
      <c r="A1677" s="342" t="s">
        <v>2314</v>
      </c>
      <c r="B1677" t="s">
        <v>9784</v>
      </c>
      <c r="C1677">
        <v>28.16</v>
      </c>
      <c r="D1677">
        <v>5.56</v>
      </c>
      <c r="E1677" t="s">
        <v>2380</v>
      </c>
      <c r="F1677" t="s">
        <v>2380</v>
      </c>
      <c r="G1677" t="s">
        <v>2380</v>
      </c>
      <c r="H1677" s="341">
        <v>2</v>
      </c>
      <c r="I1677" t="s">
        <v>2380</v>
      </c>
      <c r="J1677" t="s">
        <v>6085</v>
      </c>
      <c r="K1677" t="s">
        <v>6075</v>
      </c>
      <c r="L1677" s="340" t="s">
        <v>9783</v>
      </c>
      <c r="M1677" s="339">
        <v>10749.02</v>
      </c>
      <c r="N1677" t="s">
        <v>12</v>
      </c>
      <c r="O1677" t="s">
        <v>16</v>
      </c>
      <c r="P1677" t="s">
        <v>535</v>
      </c>
      <c r="Q1677" s="338">
        <v>36</v>
      </c>
    </row>
    <row r="1678" spans="1:17" ht="15.75" x14ac:dyDescent="0.25">
      <c r="A1678" s="342" t="s">
        <v>2313</v>
      </c>
      <c r="B1678" t="s">
        <v>9782</v>
      </c>
      <c r="C1678">
        <v>29.1</v>
      </c>
      <c r="D1678">
        <v>5.64</v>
      </c>
      <c r="E1678" t="s">
        <v>2381</v>
      </c>
      <c r="F1678" t="s">
        <v>2380</v>
      </c>
      <c r="G1678" t="s">
        <v>2380</v>
      </c>
      <c r="H1678" s="341">
        <v>0</v>
      </c>
      <c r="I1678" t="s">
        <v>2380</v>
      </c>
      <c r="J1678" t="s">
        <v>6085</v>
      </c>
      <c r="K1678" t="s">
        <v>6075</v>
      </c>
      <c r="L1678" s="340" t="s">
        <v>9781</v>
      </c>
      <c r="M1678" s="339">
        <v>10736.87</v>
      </c>
      <c r="N1678" t="s">
        <v>12</v>
      </c>
      <c r="O1678" t="s">
        <v>16</v>
      </c>
      <c r="P1678" t="s">
        <v>168</v>
      </c>
      <c r="Q1678" s="338">
        <v>48</v>
      </c>
    </row>
    <row r="1679" spans="1:17" ht="15.75" x14ac:dyDescent="0.25">
      <c r="A1679" s="342" t="s">
        <v>2310</v>
      </c>
      <c r="B1679" t="s">
        <v>7658</v>
      </c>
      <c r="C1679">
        <v>29.39</v>
      </c>
      <c r="D1679">
        <v>4.5199999999999996</v>
      </c>
      <c r="E1679" t="s">
        <v>2381</v>
      </c>
      <c r="F1679" t="s">
        <v>2380</v>
      </c>
      <c r="G1679" t="s">
        <v>2380</v>
      </c>
      <c r="H1679" s="341">
        <v>0</v>
      </c>
      <c r="I1679" t="s">
        <v>2380</v>
      </c>
      <c r="J1679" t="s">
        <v>6085</v>
      </c>
      <c r="K1679" t="s">
        <v>6075</v>
      </c>
      <c r="L1679" s="340" t="s">
        <v>9340</v>
      </c>
      <c r="M1679" s="339">
        <v>10704.47</v>
      </c>
      <c r="N1679" t="s">
        <v>12</v>
      </c>
      <c r="O1679" t="s">
        <v>11</v>
      </c>
      <c r="P1679" t="s">
        <v>42</v>
      </c>
      <c r="Q1679" s="338">
        <v>55</v>
      </c>
    </row>
    <row r="1680" spans="1:17" ht="15.75" x14ac:dyDescent="0.25">
      <c r="A1680" s="342" t="s">
        <v>2309</v>
      </c>
      <c r="B1680" t="s">
        <v>6220</v>
      </c>
      <c r="C1680">
        <v>25.66</v>
      </c>
      <c r="D1680">
        <v>4.62</v>
      </c>
      <c r="E1680" t="s">
        <v>2381</v>
      </c>
      <c r="F1680" t="s">
        <v>2380</v>
      </c>
      <c r="G1680" t="s">
        <v>2380</v>
      </c>
      <c r="H1680" s="341">
        <v>1</v>
      </c>
      <c r="I1680" t="s">
        <v>2380</v>
      </c>
      <c r="J1680" t="s">
        <v>6085</v>
      </c>
      <c r="K1680" t="s">
        <v>6075</v>
      </c>
      <c r="L1680" s="340" t="s">
        <v>9777</v>
      </c>
      <c r="M1680" s="339">
        <v>40103.89</v>
      </c>
      <c r="N1680" t="s">
        <v>16</v>
      </c>
      <c r="O1680" t="s">
        <v>11</v>
      </c>
      <c r="P1680" t="s">
        <v>42</v>
      </c>
      <c r="Q1680" s="338">
        <v>39</v>
      </c>
    </row>
    <row r="1681" spans="1:17" ht="15.75" x14ac:dyDescent="0.25">
      <c r="A1681" s="342" t="s">
        <v>2300</v>
      </c>
      <c r="B1681" t="s">
        <v>9765</v>
      </c>
      <c r="C1681">
        <v>27.645</v>
      </c>
      <c r="D1681">
        <v>8.8699999999999992</v>
      </c>
      <c r="E1681" t="s">
        <v>2381</v>
      </c>
      <c r="F1681" t="s">
        <v>2380</v>
      </c>
      <c r="G1681" t="s">
        <v>2380</v>
      </c>
      <c r="H1681" s="341">
        <v>0</v>
      </c>
      <c r="I1681" t="s">
        <v>2380</v>
      </c>
      <c r="J1681" t="s">
        <v>6085</v>
      </c>
      <c r="K1681" t="s">
        <v>6079</v>
      </c>
      <c r="L1681" s="340" t="s">
        <v>9764</v>
      </c>
      <c r="M1681" s="339">
        <v>10608.67</v>
      </c>
      <c r="N1681" t="s">
        <v>12</v>
      </c>
      <c r="O1681" t="s">
        <v>12</v>
      </c>
      <c r="P1681" t="s">
        <v>23</v>
      </c>
      <c r="Q1681" s="338">
        <v>57</v>
      </c>
    </row>
    <row r="1682" spans="1:17" ht="15.75" x14ac:dyDescent="0.25">
      <c r="A1682" s="342" t="s">
        <v>2291</v>
      </c>
      <c r="B1682" t="s">
        <v>6224</v>
      </c>
      <c r="C1682">
        <v>26.22</v>
      </c>
      <c r="D1682">
        <v>5.83</v>
      </c>
      <c r="E1682" t="s">
        <v>2380</v>
      </c>
      <c r="F1682" t="s">
        <v>2380</v>
      </c>
      <c r="G1682" t="s">
        <v>2380</v>
      </c>
      <c r="H1682" s="341">
        <v>2</v>
      </c>
      <c r="I1682" t="s">
        <v>2380</v>
      </c>
      <c r="J1682" t="s">
        <v>6085</v>
      </c>
      <c r="K1682" t="s">
        <v>6077</v>
      </c>
      <c r="L1682" s="340" t="s">
        <v>9753</v>
      </c>
      <c r="M1682" s="339">
        <v>10577.09</v>
      </c>
      <c r="N1682" t="s">
        <v>12</v>
      </c>
      <c r="O1682" t="s">
        <v>12</v>
      </c>
      <c r="P1682" t="s">
        <v>42</v>
      </c>
      <c r="Q1682" s="338">
        <v>56</v>
      </c>
    </row>
    <row r="1683" spans="1:17" ht="15.75" x14ac:dyDescent="0.25">
      <c r="A1683" s="342" t="s">
        <v>2287</v>
      </c>
      <c r="B1683" t="s">
        <v>9748</v>
      </c>
      <c r="C1683">
        <v>25.55</v>
      </c>
      <c r="D1683">
        <v>4.96</v>
      </c>
      <c r="E1683" t="s">
        <v>2381</v>
      </c>
      <c r="F1683" t="s">
        <v>2380</v>
      </c>
      <c r="G1683" t="s">
        <v>2380</v>
      </c>
      <c r="H1683" s="341">
        <v>1</v>
      </c>
      <c r="I1683" t="s">
        <v>2380</v>
      </c>
      <c r="J1683" t="s">
        <v>6085</v>
      </c>
      <c r="K1683" t="s">
        <v>6075</v>
      </c>
      <c r="L1683" s="340" t="s">
        <v>9747</v>
      </c>
      <c r="M1683" s="339">
        <v>40054.730000000003</v>
      </c>
      <c r="N1683" t="s">
        <v>16</v>
      </c>
      <c r="O1683" t="s">
        <v>12</v>
      </c>
      <c r="P1683" t="s">
        <v>42</v>
      </c>
      <c r="Q1683" s="338">
        <v>44</v>
      </c>
    </row>
    <row r="1684" spans="1:17" ht="15.75" x14ac:dyDescent="0.25">
      <c r="A1684" s="342" t="s">
        <v>2286</v>
      </c>
      <c r="B1684" t="s">
        <v>9746</v>
      </c>
      <c r="C1684">
        <v>28.77</v>
      </c>
      <c r="D1684">
        <v>4</v>
      </c>
      <c r="E1684" t="s">
        <v>2381</v>
      </c>
      <c r="F1684" t="s">
        <v>2380</v>
      </c>
      <c r="G1684" t="s">
        <v>2380</v>
      </c>
      <c r="H1684" s="341">
        <v>0</v>
      </c>
      <c r="I1684" t="s">
        <v>2380</v>
      </c>
      <c r="J1684" t="s">
        <v>6085</v>
      </c>
      <c r="K1684" t="s">
        <v>6075</v>
      </c>
      <c r="L1684" s="340" t="s">
        <v>9745</v>
      </c>
      <c r="M1684" s="339">
        <v>10495.6</v>
      </c>
      <c r="N1684" t="s">
        <v>12</v>
      </c>
      <c r="O1684" t="s">
        <v>16</v>
      </c>
      <c r="P1684" t="s">
        <v>23</v>
      </c>
      <c r="Q1684" s="338">
        <v>45</v>
      </c>
    </row>
    <row r="1685" spans="1:17" ht="15.75" x14ac:dyDescent="0.25">
      <c r="A1685" s="342" t="s">
        <v>2283</v>
      </c>
      <c r="B1685" t="s">
        <v>9742</v>
      </c>
      <c r="C1685">
        <v>29.2</v>
      </c>
      <c r="D1685">
        <v>7.53</v>
      </c>
      <c r="E1685" t="s">
        <v>2380</v>
      </c>
      <c r="F1685" t="s">
        <v>2380</v>
      </c>
      <c r="G1685" t="s">
        <v>2380</v>
      </c>
      <c r="H1685" s="341">
        <v>0</v>
      </c>
      <c r="I1685" t="s">
        <v>2380</v>
      </c>
      <c r="J1685" t="s">
        <v>6085</v>
      </c>
      <c r="K1685" t="s">
        <v>6079</v>
      </c>
      <c r="L1685" s="340" t="s">
        <v>9741</v>
      </c>
      <c r="M1685" s="339">
        <v>10464.83</v>
      </c>
      <c r="N1685" t="s">
        <v>12</v>
      </c>
      <c r="O1685" t="s">
        <v>16</v>
      </c>
      <c r="P1685" t="s">
        <v>23</v>
      </c>
      <c r="Q1685" s="338">
        <v>35</v>
      </c>
    </row>
    <row r="1686" spans="1:17" ht="15.75" x14ac:dyDescent="0.25">
      <c r="A1686" s="342" t="s">
        <v>2278</v>
      </c>
      <c r="B1686" t="s">
        <v>6316</v>
      </c>
      <c r="C1686">
        <v>28.81</v>
      </c>
      <c r="D1686">
        <v>8.76</v>
      </c>
      <c r="E1686" t="s">
        <v>2380</v>
      </c>
      <c r="F1686" t="s">
        <v>2380</v>
      </c>
      <c r="G1686" t="s">
        <v>2380</v>
      </c>
      <c r="H1686" s="341">
        <v>2</v>
      </c>
      <c r="I1686" t="s">
        <v>2380</v>
      </c>
      <c r="J1686" t="s">
        <v>6085</v>
      </c>
      <c r="K1686" t="s">
        <v>6079</v>
      </c>
      <c r="L1686" s="340" t="s">
        <v>6839</v>
      </c>
      <c r="M1686" s="339">
        <v>10450.549999999999</v>
      </c>
      <c r="N1686" t="s">
        <v>12</v>
      </c>
      <c r="O1686" t="s">
        <v>16</v>
      </c>
      <c r="P1686" t="s">
        <v>42</v>
      </c>
      <c r="Q1686" s="338">
        <v>54</v>
      </c>
    </row>
    <row r="1687" spans="1:17" ht="15.75" x14ac:dyDescent="0.25">
      <c r="A1687" s="342" t="s">
        <v>2276</v>
      </c>
      <c r="B1687" t="s">
        <v>8749</v>
      </c>
      <c r="C1687">
        <v>28.215</v>
      </c>
      <c r="D1687">
        <v>7.56</v>
      </c>
      <c r="E1687" t="s">
        <v>2381</v>
      </c>
      <c r="F1687" t="s">
        <v>2380</v>
      </c>
      <c r="G1687" t="s">
        <v>2380</v>
      </c>
      <c r="H1687" s="341">
        <v>1</v>
      </c>
      <c r="I1687" t="s">
        <v>2380</v>
      </c>
      <c r="J1687" t="s">
        <v>6085</v>
      </c>
      <c r="K1687" t="s">
        <v>6079</v>
      </c>
      <c r="L1687" s="340" t="s">
        <v>9734</v>
      </c>
      <c r="M1687" s="339">
        <v>40003.33</v>
      </c>
      <c r="N1687" t="s">
        <v>16</v>
      </c>
      <c r="O1687" t="s">
        <v>16</v>
      </c>
      <c r="P1687" t="s">
        <v>23</v>
      </c>
      <c r="Q1687" s="338">
        <v>40</v>
      </c>
    </row>
    <row r="1688" spans="1:17" ht="15.75" x14ac:dyDescent="0.25">
      <c r="A1688" s="342" t="s">
        <v>2275</v>
      </c>
      <c r="B1688" t="s">
        <v>6324</v>
      </c>
      <c r="C1688">
        <v>26.12</v>
      </c>
      <c r="D1688">
        <v>4.17</v>
      </c>
      <c r="E1688" t="s">
        <v>2381</v>
      </c>
      <c r="F1688" t="s">
        <v>2380</v>
      </c>
      <c r="G1688" t="s">
        <v>2382</v>
      </c>
      <c r="H1688" s="341">
        <v>1</v>
      </c>
      <c r="I1688" t="s">
        <v>2380</v>
      </c>
      <c r="J1688" t="s">
        <v>6085</v>
      </c>
      <c r="K1688" t="s">
        <v>6075</v>
      </c>
      <c r="L1688" s="340" t="s">
        <v>9733</v>
      </c>
      <c r="M1688" s="339">
        <v>10435.07</v>
      </c>
      <c r="N1688" t="s">
        <v>12</v>
      </c>
      <c r="O1688" t="s">
        <v>16</v>
      </c>
      <c r="P1688" t="s">
        <v>168</v>
      </c>
      <c r="Q1688" s="338">
        <v>54</v>
      </c>
    </row>
    <row r="1689" spans="1:17" ht="15.75" x14ac:dyDescent="0.25">
      <c r="A1689" s="342" t="s">
        <v>2272</v>
      </c>
      <c r="B1689" t="s">
        <v>6329</v>
      </c>
      <c r="C1689">
        <v>27.11</v>
      </c>
      <c r="D1689">
        <v>6.7</v>
      </c>
      <c r="E1689" t="s">
        <v>2380</v>
      </c>
      <c r="F1689" t="s">
        <v>2380</v>
      </c>
      <c r="G1689" t="s">
        <v>2380</v>
      </c>
      <c r="H1689" s="341">
        <v>0</v>
      </c>
      <c r="I1689" t="s">
        <v>2380</v>
      </c>
      <c r="J1689" t="s">
        <v>6085</v>
      </c>
      <c r="K1689" t="s">
        <v>6079</v>
      </c>
      <c r="L1689" s="340" t="s">
        <v>9344</v>
      </c>
      <c r="M1689" s="339">
        <v>10419.59</v>
      </c>
      <c r="N1689" t="s">
        <v>12</v>
      </c>
      <c r="O1689" t="s">
        <v>11</v>
      </c>
      <c r="P1689" t="s">
        <v>200</v>
      </c>
      <c r="Q1689" s="338">
        <v>49</v>
      </c>
    </row>
    <row r="1690" spans="1:17" ht="15.75" x14ac:dyDescent="0.25">
      <c r="A1690" s="342" t="s">
        <v>2270</v>
      </c>
      <c r="B1690" t="s">
        <v>9728</v>
      </c>
      <c r="C1690">
        <v>26.6</v>
      </c>
      <c r="D1690">
        <v>5.27</v>
      </c>
      <c r="E1690" t="s">
        <v>2381</v>
      </c>
      <c r="F1690" t="s">
        <v>2380</v>
      </c>
      <c r="G1690" t="s">
        <v>2382</v>
      </c>
      <c r="H1690" s="341">
        <v>1</v>
      </c>
      <c r="I1690" t="s">
        <v>2380</v>
      </c>
      <c r="J1690" t="s">
        <v>6085</v>
      </c>
      <c r="K1690" t="s">
        <v>6075</v>
      </c>
      <c r="L1690" s="340" t="s">
        <v>8384</v>
      </c>
      <c r="M1690" s="339">
        <v>10407.09</v>
      </c>
      <c r="N1690" t="s">
        <v>12</v>
      </c>
      <c r="O1690" t="s">
        <v>16</v>
      </c>
      <c r="P1690" t="s">
        <v>164</v>
      </c>
      <c r="Q1690" s="338">
        <v>48</v>
      </c>
    </row>
    <row r="1691" spans="1:17" ht="15.75" x14ac:dyDescent="0.25">
      <c r="A1691" s="342" t="s">
        <v>2268</v>
      </c>
      <c r="B1691" t="s">
        <v>9725</v>
      </c>
      <c r="C1691">
        <v>28.98</v>
      </c>
      <c r="D1691">
        <v>8.68</v>
      </c>
      <c r="E1691" t="s">
        <v>2380</v>
      </c>
      <c r="F1691" t="s">
        <v>2380</v>
      </c>
      <c r="G1691" t="s">
        <v>2380</v>
      </c>
      <c r="H1691" s="341">
        <v>2</v>
      </c>
      <c r="I1691" t="s">
        <v>2380</v>
      </c>
      <c r="J1691" t="s">
        <v>6085</v>
      </c>
      <c r="K1691" t="s">
        <v>6079</v>
      </c>
      <c r="L1691" s="340" t="s">
        <v>9724</v>
      </c>
      <c r="M1691" s="339">
        <v>10381.48</v>
      </c>
      <c r="N1691" t="s">
        <v>12</v>
      </c>
      <c r="O1691" t="s">
        <v>12</v>
      </c>
      <c r="P1691" t="s">
        <v>13</v>
      </c>
      <c r="Q1691" s="338">
        <v>49</v>
      </c>
    </row>
    <row r="1692" spans="1:17" ht="15.75" x14ac:dyDescent="0.25">
      <c r="A1692" s="342" t="s">
        <v>2257</v>
      </c>
      <c r="B1692" t="s">
        <v>9709</v>
      </c>
      <c r="C1692">
        <v>26.11</v>
      </c>
      <c r="D1692">
        <v>6.8</v>
      </c>
      <c r="E1692" t="s">
        <v>2381</v>
      </c>
      <c r="F1692" t="s">
        <v>2380</v>
      </c>
      <c r="G1692" t="s">
        <v>2380</v>
      </c>
      <c r="H1692" s="341">
        <v>2</v>
      </c>
      <c r="I1692" t="s">
        <v>2380</v>
      </c>
      <c r="J1692" t="s">
        <v>6085</v>
      </c>
      <c r="K1692" t="s">
        <v>6079</v>
      </c>
      <c r="L1692" s="340" t="s">
        <v>8113</v>
      </c>
      <c r="M1692" s="339">
        <v>10315.91</v>
      </c>
      <c r="N1692" t="s">
        <v>12</v>
      </c>
      <c r="O1692" t="s">
        <v>11</v>
      </c>
      <c r="P1692" t="s">
        <v>23</v>
      </c>
      <c r="Q1692" s="338">
        <v>31</v>
      </c>
    </row>
    <row r="1693" spans="1:17" ht="15.75" x14ac:dyDescent="0.25">
      <c r="A1693" s="342" t="s">
        <v>2255</v>
      </c>
      <c r="B1693" t="s">
        <v>6345</v>
      </c>
      <c r="C1693">
        <v>28.69</v>
      </c>
      <c r="D1693">
        <v>7.45</v>
      </c>
      <c r="E1693" t="s">
        <v>2380</v>
      </c>
      <c r="F1693" t="s">
        <v>2380</v>
      </c>
      <c r="G1693" t="s">
        <v>2380</v>
      </c>
      <c r="H1693" s="341">
        <v>2</v>
      </c>
      <c r="I1693" t="s">
        <v>2380</v>
      </c>
      <c r="J1693" t="s">
        <v>6085</v>
      </c>
      <c r="K1693" t="s">
        <v>6079</v>
      </c>
      <c r="L1693" s="340" t="s">
        <v>9398</v>
      </c>
      <c r="M1693" s="339">
        <v>10308.040000000001</v>
      </c>
      <c r="N1693" t="s">
        <v>12</v>
      </c>
      <c r="O1693" t="s">
        <v>16</v>
      </c>
      <c r="P1693" t="s">
        <v>13</v>
      </c>
      <c r="Q1693" s="338">
        <v>59</v>
      </c>
    </row>
    <row r="1694" spans="1:17" ht="15.75" x14ac:dyDescent="0.25">
      <c r="A1694" s="342" t="s">
        <v>2251</v>
      </c>
      <c r="B1694" t="s">
        <v>9702</v>
      </c>
      <c r="C1694">
        <v>29.9</v>
      </c>
      <c r="D1694">
        <v>8.9600000000000009</v>
      </c>
      <c r="E1694" t="s">
        <v>2381</v>
      </c>
      <c r="F1694" t="s">
        <v>2380</v>
      </c>
      <c r="G1694" t="s">
        <v>2380</v>
      </c>
      <c r="H1694" s="341">
        <v>0</v>
      </c>
      <c r="I1694" t="s">
        <v>2380</v>
      </c>
      <c r="J1694" t="s">
        <v>6085</v>
      </c>
      <c r="K1694" t="s">
        <v>6079</v>
      </c>
      <c r="L1694" s="340" t="s">
        <v>9701</v>
      </c>
      <c r="M1694" s="339">
        <v>10274.33</v>
      </c>
      <c r="N1694" t="s">
        <v>12</v>
      </c>
      <c r="O1694" t="s">
        <v>16</v>
      </c>
      <c r="P1694" t="s">
        <v>247</v>
      </c>
      <c r="Q1694" s="338">
        <v>52</v>
      </c>
    </row>
    <row r="1695" spans="1:17" ht="15.75" x14ac:dyDescent="0.25">
      <c r="A1695" s="342" t="s">
        <v>2247</v>
      </c>
      <c r="B1695" t="s">
        <v>9696</v>
      </c>
      <c r="C1695">
        <v>27.29</v>
      </c>
      <c r="D1695">
        <v>5.85</v>
      </c>
      <c r="E1695" t="s">
        <v>2380</v>
      </c>
      <c r="F1695" t="s">
        <v>2380</v>
      </c>
      <c r="G1695" t="s">
        <v>2380</v>
      </c>
      <c r="H1695" s="341">
        <v>2</v>
      </c>
      <c r="I1695" t="s">
        <v>2380</v>
      </c>
      <c r="J1695" t="s">
        <v>6085</v>
      </c>
      <c r="K1695" t="s">
        <v>6077</v>
      </c>
      <c r="L1695" s="340" t="s">
        <v>9695</v>
      </c>
      <c r="M1695" s="339">
        <v>10231.5</v>
      </c>
      <c r="N1695" t="s">
        <v>12</v>
      </c>
      <c r="O1695" t="s">
        <v>16</v>
      </c>
      <c r="P1695" t="s">
        <v>23</v>
      </c>
      <c r="Q1695" s="338">
        <v>54</v>
      </c>
    </row>
    <row r="1696" spans="1:17" ht="15.75" x14ac:dyDescent="0.25">
      <c r="A1696" s="342" t="s">
        <v>2239</v>
      </c>
      <c r="B1696" t="s">
        <v>9196</v>
      </c>
      <c r="C1696">
        <v>27.074999999999999</v>
      </c>
      <c r="D1696">
        <v>4.41</v>
      </c>
      <c r="E1696" t="s">
        <v>2380</v>
      </c>
      <c r="F1696" t="s">
        <v>2380</v>
      </c>
      <c r="G1696" t="s">
        <v>2380</v>
      </c>
      <c r="H1696" s="341">
        <v>2</v>
      </c>
      <c r="I1696" t="s">
        <v>2380</v>
      </c>
      <c r="J1696" t="s">
        <v>6085</v>
      </c>
      <c r="K1696" t="s">
        <v>6075</v>
      </c>
      <c r="L1696" s="340" t="s">
        <v>9685</v>
      </c>
      <c r="M1696" s="339">
        <v>10146.129999999999</v>
      </c>
      <c r="N1696" t="s">
        <v>12</v>
      </c>
      <c r="O1696" t="s">
        <v>16</v>
      </c>
      <c r="P1696" t="s">
        <v>200</v>
      </c>
      <c r="Q1696" s="338">
        <v>41</v>
      </c>
    </row>
    <row r="1697" spans="1:17" ht="15.75" x14ac:dyDescent="0.25">
      <c r="A1697" s="342" t="s">
        <v>2238</v>
      </c>
      <c r="B1697" t="s">
        <v>9684</v>
      </c>
      <c r="C1697">
        <v>25.8</v>
      </c>
      <c r="D1697">
        <v>5.52</v>
      </c>
      <c r="E1697" t="s">
        <v>2381</v>
      </c>
      <c r="F1697" t="s">
        <v>2380</v>
      </c>
      <c r="G1697" t="s">
        <v>2380</v>
      </c>
      <c r="H1697" s="341">
        <v>0</v>
      </c>
      <c r="I1697" t="s">
        <v>2380</v>
      </c>
      <c r="J1697" t="s">
        <v>6085</v>
      </c>
      <c r="K1697" t="s">
        <v>6075</v>
      </c>
      <c r="L1697" s="340" t="s">
        <v>9683</v>
      </c>
      <c r="M1697" s="339">
        <v>10141.14</v>
      </c>
      <c r="N1697" t="s">
        <v>12</v>
      </c>
      <c r="O1697" t="s">
        <v>16</v>
      </c>
      <c r="P1697" t="s">
        <v>168</v>
      </c>
      <c r="Q1697" s="338">
        <v>48</v>
      </c>
    </row>
    <row r="1698" spans="1:17" ht="15.75" x14ac:dyDescent="0.25">
      <c r="A1698" s="342" t="s">
        <v>2232</v>
      </c>
      <c r="B1698" t="s">
        <v>6372</v>
      </c>
      <c r="C1698">
        <v>29.78</v>
      </c>
      <c r="D1698">
        <v>5.85</v>
      </c>
      <c r="E1698" t="s">
        <v>2380</v>
      </c>
      <c r="F1698" t="s">
        <v>2380</v>
      </c>
      <c r="G1698" t="s">
        <v>2382</v>
      </c>
      <c r="H1698" s="341">
        <v>1</v>
      </c>
      <c r="I1698" t="s">
        <v>2380</v>
      </c>
      <c r="J1698" t="s">
        <v>6085</v>
      </c>
      <c r="K1698" t="s">
        <v>6077</v>
      </c>
      <c r="L1698" s="340" t="s">
        <v>9674</v>
      </c>
      <c r="M1698" s="339">
        <v>10096.969999999999</v>
      </c>
      <c r="N1698" t="s">
        <v>12</v>
      </c>
      <c r="O1698" t="s">
        <v>11</v>
      </c>
      <c r="P1698" t="s">
        <v>42</v>
      </c>
      <c r="Q1698" s="338">
        <v>46</v>
      </c>
    </row>
    <row r="1699" spans="1:17" ht="15.75" x14ac:dyDescent="0.25">
      <c r="A1699" s="342" t="s">
        <v>2228</v>
      </c>
      <c r="B1699" t="s">
        <v>6468</v>
      </c>
      <c r="C1699">
        <v>27.74</v>
      </c>
      <c r="D1699">
        <v>10.37</v>
      </c>
      <c r="E1699" t="s">
        <v>2380</v>
      </c>
      <c r="F1699" t="s">
        <v>2380</v>
      </c>
      <c r="G1699" t="s">
        <v>2380</v>
      </c>
      <c r="H1699" s="341">
        <v>0</v>
      </c>
      <c r="I1699" t="s">
        <v>2380</v>
      </c>
      <c r="J1699" t="s">
        <v>6085</v>
      </c>
      <c r="K1699" t="s">
        <v>6079</v>
      </c>
      <c r="L1699" s="340" t="s">
        <v>9669</v>
      </c>
      <c r="M1699" s="339">
        <v>10065.41</v>
      </c>
      <c r="N1699" t="s">
        <v>12</v>
      </c>
      <c r="O1699" t="s">
        <v>11</v>
      </c>
      <c r="P1699" t="s">
        <v>42</v>
      </c>
      <c r="Q1699" s="338">
        <v>53</v>
      </c>
    </row>
    <row r="1700" spans="1:17" ht="15.75" x14ac:dyDescent="0.25">
      <c r="A1700" s="342" t="s">
        <v>2220</v>
      </c>
      <c r="B1700" t="s">
        <v>6464</v>
      </c>
      <c r="C1700">
        <v>25</v>
      </c>
      <c r="D1700">
        <v>5.32</v>
      </c>
      <c r="E1700" t="s">
        <v>2381</v>
      </c>
      <c r="F1700" t="s">
        <v>2380</v>
      </c>
      <c r="G1700" t="s">
        <v>2380</v>
      </c>
      <c r="H1700" s="341">
        <v>2</v>
      </c>
      <c r="I1700" t="s">
        <v>2380</v>
      </c>
      <c r="J1700" t="s">
        <v>6085</v>
      </c>
      <c r="K1700" t="s">
        <v>6075</v>
      </c>
      <c r="L1700" s="340" t="s">
        <v>9658</v>
      </c>
      <c r="M1700" s="339">
        <v>39836.519999999997</v>
      </c>
      <c r="N1700" t="s">
        <v>11</v>
      </c>
      <c r="O1700" t="s">
        <v>16</v>
      </c>
      <c r="P1700" t="s">
        <v>42</v>
      </c>
      <c r="Q1700" s="338">
        <v>37</v>
      </c>
    </row>
    <row r="1701" spans="1:17" ht="15.75" x14ac:dyDescent="0.25">
      <c r="A1701" s="342" t="s">
        <v>2213</v>
      </c>
      <c r="B1701" t="s">
        <v>9652</v>
      </c>
      <c r="C1701">
        <v>28.88</v>
      </c>
      <c r="D1701">
        <v>4.8600000000000003</v>
      </c>
      <c r="E1701" t="s">
        <v>2381</v>
      </c>
      <c r="F1701" t="s">
        <v>2380</v>
      </c>
      <c r="G1701" t="s">
        <v>2382</v>
      </c>
      <c r="H1701" s="341">
        <v>1</v>
      </c>
      <c r="I1701" t="s">
        <v>2380</v>
      </c>
      <c r="J1701" t="s">
        <v>6085</v>
      </c>
      <c r="K1701" t="s">
        <v>6075</v>
      </c>
      <c r="L1701" s="340" t="s">
        <v>9651</v>
      </c>
      <c r="M1701" s="339">
        <v>9880.07</v>
      </c>
      <c r="N1701" t="s">
        <v>11</v>
      </c>
      <c r="O1701" t="s">
        <v>12</v>
      </c>
      <c r="P1701" t="s">
        <v>42</v>
      </c>
      <c r="Q1701" s="338">
        <v>51</v>
      </c>
    </row>
    <row r="1702" spans="1:17" ht="15.75" x14ac:dyDescent="0.25">
      <c r="A1702" s="342" t="s">
        <v>2210</v>
      </c>
      <c r="B1702" t="s">
        <v>9647</v>
      </c>
      <c r="C1702">
        <v>25.8</v>
      </c>
      <c r="D1702">
        <v>9.94</v>
      </c>
      <c r="E1702" t="s">
        <v>2380</v>
      </c>
      <c r="F1702" t="s">
        <v>2380</v>
      </c>
      <c r="G1702" t="s">
        <v>2380</v>
      </c>
      <c r="H1702" s="341">
        <v>0</v>
      </c>
      <c r="I1702" t="s">
        <v>2380</v>
      </c>
      <c r="J1702" t="s">
        <v>6085</v>
      </c>
      <c r="K1702" t="s">
        <v>6079</v>
      </c>
      <c r="L1702" s="340" t="s">
        <v>9646</v>
      </c>
      <c r="M1702" s="339">
        <v>9872.7000000000007</v>
      </c>
      <c r="N1702" t="s">
        <v>11</v>
      </c>
      <c r="O1702" t="s">
        <v>11</v>
      </c>
      <c r="P1702" t="s">
        <v>42</v>
      </c>
      <c r="Q1702" s="338">
        <v>51</v>
      </c>
    </row>
    <row r="1703" spans="1:17" ht="15.75" x14ac:dyDescent="0.25">
      <c r="A1703" s="342" t="s">
        <v>2206</v>
      </c>
      <c r="B1703" t="s">
        <v>9640</v>
      </c>
      <c r="C1703">
        <v>26.72</v>
      </c>
      <c r="D1703">
        <v>5.75</v>
      </c>
      <c r="E1703" t="s">
        <v>2380</v>
      </c>
      <c r="F1703" t="s">
        <v>2380</v>
      </c>
      <c r="G1703" t="s">
        <v>2380</v>
      </c>
      <c r="H1703" s="341">
        <v>2</v>
      </c>
      <c r="I1703" t="s">
        <v>2380</v>
      </c>
      <c r="J1703" t="s">
        <v>6085</v>
      </c>
      <c r="K1703" t="s">
        <v>6077</v>
      </c>
      <c r="L1703" s="340" t="s">
        <v>9639</v>
      </c>
      <c r="M1703" s="339">
        <v>9866.2999999999993</v>
      </c>
      <c r="N1703" t="s">
        <v>11</v>
      </c>
      <c r="O1703" t="s">
        <v>12</v>
      </c>
      <c r="P1703" t="s">
        <v>247</v>
      </c>
      <c r="Q1703" s="338">
        <v>51</v>
      </c>
    </row>
    <row r="1704" spans="1:17" ht="15.75" x14ac:dyDescent="0.25">
      <c r="A1704" s="342" t="s">
        <v>2205</v>
      </c>
      <c r="B1704" t="s">
        <v>9638</v>
      </c>
      <c r="C1704">
        <v>26.67</v>
      </c>
      <c r="D1704">
        <v>5.81</v>
      </c>
      <c r="E1704" t="s">
        <v>2380</v>
      </c>
      <c r="F1704" t="s">
        <v>2380</v>
      </c>
      <c r="G1704" t="s">
        <v>2380</v>
      </c>
      <c r="H1704" s="341">
        <v>2</v>
      </c>
      <c r="I1704" t="s">
        <v>2380</v>
      </c>
      <c r="J1704" t="s">
        <v>6085</v>
      </c>
      <c r="K1704" t="s">
        <v>6077</v>
      </c>
      <c r="L1704" s="340" t="s">
        <v>6815</v>
      </c>
      <c r="M1704" s="339">
        <v>9863.4699999999993</v>
      </c>
      <c r="N1704" t="s">
        <v>12</v>
      </c>
      <c r="O1704" t="s">
        <v>12</v>
      </c>
      <c r="P1704" t="s">
        <v>23</v>
      </c>
      <c r="Q1704" s="338">
        <v>53</v>
      </c>
    </row>
    <row r="1705" spans="1:17" ht="15.75" x14ac:dyDescent="0.25">
      <c r="A1705" s="342" t="s">
        <v>2194</v>
      </c>
      <c r="B1705" t="s">
        <v>9624</v>
      </c>
      <c r="C1705">
        <v>26.6</v>
      </c>
      <c r="D1705">
        <v>8.4499999999999993</v>
      </c>
      <c r="E1705" t="s">
        <v>2381</v>
      </c>
      <c r="F1705" t="s">
        <v>2380</v>
      </c>
      <c r="G1705" t="s">
        <v>2380</v>
      </c>
      <c r="H1705" s="341">
        <v>1</v>
      </c>
      <c r="I1705" t="s">
        <v>2380</v>
      </c>
      <c r="J1705" t="s">
        <v>6085</v>
      </c>
      <c r="K1705" t="s">
        <v>6079</v>
      </c>
      <c r="L1705" s="340" t="s">
        <v>7350</v>
      </c>
      <c r="M1705" s="339">
        <v>9778.35</v>
      </c>
      <c r="N1705" t="s">
        <v>11</v>
      </c>
      <c r="O1705" t="s">
        <v>11</v>
      </c>
      <c r="P1705" t="s">
        <v>247</v>
      </c>
      <c r="Q1705" s="338">
        <v>49</v>
      </c>
    </row>
    <row r="1706" spans="1:17" ht="15.75" x14ac:dyDescent="0.25">
      <c r="A1706" s="342" t="s">
        <v>2192</v>
      </c>
      <c r="B1706" t="s">
        <v>9622</v>
      </c>
      <c r="C1706">
        <v>26.35</v>
      </c>
      <c r="D1706">
        <v>6.21</v>
      </c>
      <c r="E1706" t="s">
        <v>2380</v>
      </c>
      <c r="F1706" t="s">
        <v>2380</v>
      </c>
      <c r="G1706" t="s">
        <v>2380</v>
      </c>
      <c r="H1706" s="341">
        <v>2</v>
      </c>
      <c r="I1706" t="s">
        <v>2380</v>
      </c>
      <c r="J1706" t="s">
        <v>6085</v>
      </c>
      <c r="K1706" t="s">
        <v>6077</v>
      </c>
      <c r="L1706" s="340" t="s">
        <v>6882</v>
      </c>
      <c r="M1706" s="339">
        <v>9753.49</v>
      </c>
      <c r="N1706" t="s">
        <v>11</v>
      </c>
      <c r="O1706" t="s">
        <v>11</v>
      </c>
      <c r="P1706" t="s">
        <v>23</v>
      </c>
      <c r="Q1706" s="338">
        <v>21</v>
      </c>
    </row>
    <row r="1707" spans="1:17" ht="15.75" x14ac:dyDescent="0.25">
      <c r="A1707" s="342" t="s">
        <v>2184</v>
      </c>
      <c r="B1707" t="s">
        <v>6657</v>
      </c>
      <c r="C1707">
        <v>25.75</v>
      </c>
      <c r="D1707">
        <v>9.23</v>
      </c>
      <c r="E1707" t="s">
        <v>2380</v>
      </c>
      <c r="F1707" t="s">
        <v>2380</v>
      </c>
      <c r="G1707" t="s">
        <v>2380</v>
      </c>
      <c r="H1707" s="341">
        <v>0</v>
      </c>
      <c r="I1707" t="s">
        <v>2380</v>
      </c>
      <c r="J1707" t="s">
        <v>6085</v>
      </c>
      <c r="K1707" t="s">
        <v>6079</v>
      </c>
      <c r="L1707" s="340" t="s">
        <v>8403</v>
      </c>
      <c r="M1707" s="339">
        <v>9698.42</v>
      </c>
      <c r="N1707" t="s">
        <v>12</v>
      </c>
      <c r="O1707" t="s">
        <v>12</v>
      </c>
      <c r="P1707" t="s">
        <v>13</v>
      </c>
      <c r="Q1707" s="338">
        <v>58</v>
      </c>
    </row>
    <row r="1708" spans="1:17" ht="15.75" x14ac:dyDescent="0.25">
      <c r="A1708" s="342" t="s">
        <v>2181</v>
      </c>
      <c r="B1708" t="s">
        <v>9610</v>
      </c>
      <c r="C1708">
        <v>28.61</v>
      </c>
      <c r="D1708">
        <v>5.76</v>
      </c>
      <c r="E1708" t="s">
        <v>2380</v>
      </c>
      <c r="F1708" t="s">
        <v>2380</v>
      </c>
      <c r="G1708" t="s">
        <v>2382</v>
      </c>
      <c r="H1708" s="341">
        <v>1</v>
      </c>
      <c r="I1708" t="s">
        <v>2380</v>
      </c>
      <c r="J1708" t="s">
        <v>6085</v>
      </c>
      <c r="K1708" t="s">
        <v>6077</v>
      </c>
      <c r="L1708" s="340" t="s">
        <v>9609</v>
      </c>
      <c r="M1708" s="339">
        <v>9653.81</v>
      </c>
      <c r="N1708" t="s">
        <v>11</v>
      </c>
      <c r="O1708" t="s">
        <v>11</v>
      </c>
      <c r="P1708" t="s">
        <v>42</v>
      </c>
      <c r="Q1708" s="338">
        <v>48</v>
      </c>
    </row>
    <row r="1709" spans="1:17" ht="15.75" x14ac:dyDescent="0.25">
      <c r="A1709" s="342" t="s">
        <v>2178</v>
      </c>
      <c r="B1709" t="s">
        <v>9605</v>
      </c>
      <c r="C1709">
        <v>29.83</v>
      </c>
      <c r="D1709">
        <v>7.81</v>
      </c>
      <c r="E1709" t="s">
        <v>2381</v>
      </c>
      <c r="F1709" t="s">
        <v>2380</v>
      </c>
      <c r="G1709" t="s">
        <v>2380</v>
      </c>
      <c r="H1709" s="341">
        <v>1</v>
      </c>
      <c r="I1709" t="s">
        <v>2380</v>
      </c>
      <c r="J1709" t="s">
        <v>6085</v>
      </c>
      <c r="K1709" t="s">
        <v>6079</v>
      </c>
      <c r="L1709" s="340" t="s">
        <v>9604</v>
      </c>
      <c r="M1709" s="339">
        <v>9630.91</v>
      </c>
      <c r="N1709" t="s">
        <v>12</v>
      </c>
      <c r="O1709" t="s">
        <v>11</v>
      </c>
      <c r="P1709" t="s">
        <v>13</v>
      </c>
      <c r="Q1709" s="338">
        <v>54</v>
      </c>
    </row>
    <row r="1710" spans="1:17" ht="15.75" x14ac:dyDescent="0.25">
      <c r="A1710" s="342" t="s">
        <v>2177</v>
      </c>
      <c r="B1710" t="s">
        <v>9603</v>
      </c>
      <c r="C1710">
        <v>29.06</v>
      </c>
      <c r="D1710">
        <v>4.55</v>
      </c>
      <c r="E1710" t="s">
        <v>2380</v>
      </c>
      <c r="F1710" t="s">
        <v>2380</v>
      </c>
      <c r="G1710" t="s">
        <v>2380</v>
      </c>
      <c r="H1710" s="341">
        <v>0</v>
      </c>
      <c r="I1710" t="s">
        <v>2380</v>
      </c>
      <c r="J1710" t="s">
        <v>6085</v>
      </c>
      <c r="K1710" t="s">
        <v>6075</v>
      </c>
      <c r="L1710" s="340" t="s">
        <v>9602</v>
      </c>
      <c r="M1710" s="339">
        <v>9630.4</v>
      </c>
      <c r="N1710" t="s">
        <v>11</v>
      </c>
      <c r="O1710" t="s">
        <v>11</v>
      </c>
      <c r="P1710" t="s">
        <v>42</v>
      </c>
      <c r="Q1710" s="338">
        <v>50</v>
      </c>
    </row>
    <row r="1711" spans="1:17" ht="15.75" x14ac:dyDescent="0.25">
      <c r="A1711" s="342" t="s">
        <v>2176</v>
      </c>
      <c r="B1711" t="s">
        <v>9601</v>
      </c>
      <c r="C1711">
        <v>27.454999999999998</v>
      </c>
      <c r="D1711">
        <v>6.13</v>
      </c>
      <c r="E1711" t="s">
        <v>2380</v>
      </c>
      <c r="F1711" t="s">
        <v>2380</v>
      </c>
      <c r="G1711" t="s">
        <v>2380</v>
      </c>
      <c r="H1711" s="341">
        <v>2</v>
      </c>
      <c r="I1711" t="s">
        <v>2380</v>
      </c>
      <c r="J1711" t="s">
        <v>6085</v>
      </c>
      <c r="K1711" t="s">
        <v>6077</v>
      </c>
      <c r="L1711" s="340" t="s">
        <v>9600</v>
      </c>
      <c r="M1711" s="339">
        <v>39722.75</v>
      </c>
      <c r="N1711" t="s">
        <v>16</v>
      </c>
      <c r="O1711" t="s">
        <v>16</v>
      </c>
      <c r="P1711" t="s">
        <v>13</v>
      </c>
      <c r="Q1711" s="338">
        <v>19</v>
      </c>
    </row>
    <row r="1712" spans="1:17" ht="15.75" x14ac:dyDescent="0.25">
      <c r="A1712" s="342" t="s">
        <v>2166</v>
      </c>
      <c r="B1712" t="s">
        <v>8158</v>
      </c>
      <c r="C1712">
        <v>26.33</v>
      </c>
      <c r="D1712">
        <v>11.8</v>
      </c>
      <c r="E1712" t="s">
        <v>2381</v>
      </c>
      <c r="F1712" t="s">
        <v>2380</v>
      </c>
      <c r="G1712" t="s">
        <v>2380</v>
      </c>
      <c r="H1712" s="341">
        <v>1</v>
      </c>
      <c r="I1712" t="s">
        <v>2380</v>
      </c>
      <c r="J1712" t="s">
        <v>6085</v>
      </c>
      <c r="K1712" t="s">
        <v>6079</v>
      </c>
      <c r="L1712" s="340" t="s">
        <v>9589</v>
      </c>
      <c r="M1712" s="339">
        <v>9582.5400000000009</v>
      </c>
      <c r="N1712" t="s">
        <v>12</v>
      </c>
      <c r="O1712" t="s">
        <v>11</v>
      </c>
      <c r="P1712" t="s">
        <v>13</v>
      </c>
      <c r="Q1712" s="338">
        <v>56</v>
      </c>
    </row>
    <row r="1713" spans="1:17" ht="15.75" x14ac:dyDescent="0.25">
      <c r="A1713" s="342" t="s">
        <v>2165</v>
      </c>
      <c r="B1713" t="s">
        <v>6293</v>
      </c>
      <c r="C1713">
        <v>26.6</v>
      </c>
      <c r="D1713">
        <v>8.3800000000000008</v>
      </c>
      <c r="E1713" t="s">
        <v>2380</v>
      </c>
      <c r="F1713" t="s">
        <v>2380</v>
      </c>
      <c r="G1713" t="s">
        <v>2380</v>
      </c>
      <c r="H1713" s="341">
        <v>2</v>
      </c>
      <c r="I1713" t="s">
        <v>2380</v>
      </c>
      <c r="J1713" t="s">
        <v>6085</v>
      </c>
      <c r="K1713" t="s">
        <v>6079</v>
      </c>
      <c r="L1713" s="340" t="s">
        <v>9588</v>
      </c>
      <c r="M1713" s="339">
        <v>39721.93</v>
      </c>
      <c r="N1713" t="s">
        <v>11</v>
      </c>
      <c r="O1713" t="s">
        <v>11</v>
      </c>
      <c r="P1713" t="s">
        <v>42</v>
      </c>
      <c r="Q1713" s="338">
        <v>54</v>
      </c>
    </row>
    <row r="1714" spans="1:17" ht="15.75" x14ac:dyDescent="0.25">
      <c r="A1714" s="342" t="s">
        <v>2164</v>
      </c>
      <c r="B1714" t="s">
        <v>9587</v>
      </c>
      <c r="C1714">
        <v>27.5</v>
      </c>
      <c r="D1714">
        <v>7.58</v>
      </c>
      <c r="E1714" t="s">
        <v>2380</v>
      </c>
      <c r="F1714" t="s">
        <v>2380</v>
      </c>
      <c r="G1714" t="s">
        <v>2380</v>
      </c>
      <c r="H1714" s="341">
        <v>0</v>
      </c>
      <c r="I1714" t="s">
        <v>2380</v>
      </c>
      <c r="J1714" t="s">
        <v>6085</v>
      </c>
      <c r="K1714" t="s">
        <v>6079</v>
      </c>
      <c r="L1714" s="340" t="s">
        <v>9586</v>
      </c>
      <c r="M1714" s="339">
        <v>9566.99</v>
      </c>
      <c r="N1714" t="s">
        <v>11</v>
      </c>
      <c r="O1714" t="s">
        <v>16</v>
      </c>
      <c r="P1714" t="s">
        <v>23</v>
      </c>
      <c r="Q1714" s="338">
        <v>49</v>
      </c>
    </row>
    <row r="1715" spans="1:17" ht="15.75" x14ac:dyDescent="0.25">
      <c r="A1715" s="342" t="s">
        <v>2159</v>
      </c>
      <c r="B1715" t="s">
        <v>6857</v>
      </c>
      <c r="C1715">
        <v>29.48</v>
      </c>
      <c r="D1715">
        <v>5.63</v>
      </c>
      <c r="E1715" t="s">
        <v>2381</v>
      </c>
      <c r="F1715" t="s">
        <v>2380</v>
      </c>
      <c r="G1715" t="s">
        <v>2382</v>
      </c>
      <c r="H1715" s="341">
        <v>1</v>
      </c>
      <c r="I1715" t="s">
        <v>2380</v>
      </c>
      <c r="J1715" t="s">
        <v>6085</v>
      </c>
      <c r="K1715" t="s">
        <v>6075</v>
      </c>
      <c r="L1715" s="340" t="s">
        <v>9579</v>
      </c>
      <c r="M1715" s="339">
        <v>9538.65</v>
      </c>
      <c r="N1715" t="s">
        <v>11</v>
      </c>
      <c r="O1715" t="s">
        <v>12</v>
      </c>
      <c r="P1715" t="s">
        <v>300</v>
      </c>
      <c r="Q1715" s="338">
        <v>49</v>
      </c>
    </row>
    <row r="1716" spans="1:17" ht="15.75" x14ac:dyDescent="0.25">
      <c r="A1716" s="342" t="s">
        <v>2158</v>
      </c>
      <c r="B1716" t="s">
        <v>6324</v>
      </c>
      <c r="C1716">
        <v>28.09</v>
      </c>
      <c r="D1716">
        <v>6.06</v>
      </c>
      <c r="E1716" t="s">
        <v>2380</v>
      </c>
      <c r="F1716" t="s">
        <v>2380</v>
      </c>
      <c r="G1716" t="s">
        <v>2382</v>
      </c>
      <c r="H1716" s="341">
        <v>1</v>
      </c>
      <c r="I1716" t="s">
        <v>2380</v>
      </c>
      <c r="J1716" t="s">
        <v>6085</v>
      </c>
      <c r="K1716" t="s">
        <v>6077</v>
      </c>
      <c r="L1716" s="340" t="s">
        <v>9578</v>
      </c>
      <c r="M1716" s="339">
        <v>9528.9</v>
      </c>
      <c r="N1716" t="s">
        <v>11</v>
      </c>
      <c r="O1716" t="s">
        <v>11</v>
      </c>
      <c r="P1716" t="s">
        <v>42</v>
      </c>
      <c r="Q1716" s="338">
        <v>51</v>
      </c>
    </row>
    <row r="1717" spans="1:17" ht="15.75" x14ac:dyDescent="0.25">
      <c r="A1717" s="342" t="s">
        <v>2156</v>
      </c>
      <c r="B1717" t="s">
        <v>7239</v>
      </c>
      <c r="C1717">
        <v>27.36</v>
      </c>
      <c r="D1717">
        <v>8.9600000000000009</v>
      </c>
      <c r="E1717" t="s">
        <v>2380</v>
      </c>
      <c r="F1717" t="s">
        <v>2380</v>
      </c>
      <c r="G1717" t="s">
        <v>2380</v>
      </c>
      <c r="H1717" s="341">
        <v>0</v>
      </c>
      <c r="I1717" t="s">
        <v>2380</v>
      </c>
      <c r="J1717" t="s">
        <v>6085</v>
      </c>
      <c r="K1717" t="s">
        <v>6079</v>
      </c>
      <c r="L1717" s="340" t="s">
        <v>9576</v>
      </c>
      <c r="M1717" s="339">
        <v>9504.31</v>
      </c>
      <c r="N1717" t="s">
        <v>12</v>
      </c>
      <c r="O1717" t="s">
        <v>11</v>
      </c>
      <c r="P1717" t="s">
        <v>13</v>
      </c>
      <c r="Q1717" s="338">
        <v>53</v>
      </c>
    </row>
    <row r="1718" spans="1:17" ht="15.75" x14ac:dyDescent="0.25">
      <c r="A1718" s="342" t="s">
        <v>2155</v>
      </c>
      <c r="B1718" t="s">
        <v>6435</v>
      </c>
      <c r="C1718">
        <v>27.265000000000001</v>
      </c>
      <c r="D1718">
        <v>11.39</v>
      </c>
      <c r="E1718" t="s">
        <v>2380</v>
      </c>
      <c r="F1718" t="s">
        <v>2380</v>
      </c>
      <c r="G1718" t="s">
        <v>2380</v>
      </c>
      <c r="H1718" s="341">
        <v>0</v>
      </c>
      <c r="I1718" t="s">
        <v>2380</v>
      </c>
      <c r="J1718" t="s">
        <v>6085</v>
      </c>
      <c r="K1718" t="s">
        <v>6079</v>
      </c>
      <c r="L1718" s="340" t="s">
        <v>6788</v>
      </c>
      <c r="M1718" s="339">
        <v>9500.57</v>
      </c>
      <c r="N1718" t="s">
        <v>11</v>
      </c>
      <c r="O1718" t="s">
        <v>12</v>
      </c>
      <c r="P1718" t="s">
        <v>356</v>
      </c>
      <c r="Q1718" s="338">
        <v>46</v>
      </c>
    </row>
    <row r="1719" spans="1:17" ht="15.75" x14ac:dyDescent="0.25">
      <c r="A1719" s="342" t="s">
        <v>2147</v>
      </c>
      <c r="B1719" t="s">
        <v>7425</v>
      </c>
      <c r="C1719">
        <v>25.86</v>
      </c>
      <c r="D1719">
        <v>6.68</v>
      </c>
      <c r="E1719" t="s">
        <v>2381</v>
      </c>
      <c r="F1719" t="s">
        <v>2380</v>
      </c>
      <c r="G1719" t="s">
        <v>2380</v>
      </c>
      <c r="H1719" s="341">
        <v>1</v>
      </c>
      <c r="I1719" t="s">
        <v>2380</v>
      </c>
      <c r="J1719" t="s">
        <v>6085</v>
      </c>
      <c r="K1719" t="s">
        <v>6079</v>
      </c>
      <c r="L1719" s="340" t="s">
        <v>9566</v>
      </c>
      <c r="M1719" s="339">
        <v>9414.92</v>
      </c>
      <c r="N1719" t="s">
        <v>11</v>
      </c>
      <c r="O1719" t="s">
        <v>11</v>
      </c>
      <c r="P1719" t="s">
        <v>42</v>
      </c>
      <c r="Q1719" s="338">
        <v>46</v>
      </c>
    </row>
    <row r="1720" spans="1:17" ht="15.75" x14ac:dyDescent="0.25">
      <c r="A1720" s="342" t="s">
        <v>2145</v>
      </c>
      <c r="B1720" t="s">
        <v>6625</v>
      </c>
      <c r="C1720">
        <v>25.76</v>
      </c>
      <c r="D1720">
        <v>6.02</v>
      </c>
      <c r="E1720" t="s">
        <v>2381</v>
      </c>
      <c r="F1720" t="s">
        <v>2380</v>
      </c>
      <c r="G1720" t="s">
        <v>2382</v>
      </c>
      <c r="H1720" s="341">
        <v>1</v>
      </c>
      <c r="I1720" t="s">
        <v>2380</v>
      </c>
      <c r="J1720" t="s">
        <v>6085</v>
      </c>
      <c r="K1720" t="s">
        <v>6077</v>
      </c>
      <c r="L1720" s="340" t="s">
        <v>9563</v>
      </c>
      <c r="M1720" s="339">
        <v>9391.35</v>
      </c>
      <c r="N1720" t="s">
        <v>12</v>
      </c>
      <c r="O1720" t="s">
        <v>12</v>
      </c>
      <c r="P1720" t="s">
        <v>42</v>
      </c>
      <c r="Q1720" s="338">
        <v>51</v>
      </c>
    </row>
    <row r="1721" spans="1:17" ht="15.75" x14ac:dyDescent="0.25">
      <c r="A1721" s="342" t="s">
        <v>2140</v>
      </c>
      <c r="B1721" t="s">
        <v>9346</v>
      </c>
      <c r="C1721">
        <v>25.78</v>
      </c>
      <c r="D1721">
        <v>6.25</v>
      </c>
      <c r="E1721" t="s">
        <v>2380</v>
      </c>
      <c r="F1721" t="s">
        <v>2380</v>
      </c>
      <c r="G1721" t="s">
        <v>2380</v>
      </c>
      <c r="H1721" s="341">
        <v>0</v>
      </c>
      <c r="I1721" t="s">
        <v>2380</v>
      </c>
      <c r="J1721" t="s">
        <v>6085</v>
      </c>
      <c r="K1721" t="s">
        <v>6077</v>
      </c>
      <c r="L1721" s="340" t="s">
        <v>9558</v>
      </c>
      <c r="M1721" s="339">
        <v>9377.9</v>
      </c>
      <c r="N1721" t="s">
        <v>11</v>
      </c>
      <c r="O1721" t="s">
        <v>16</v>
      </c>
      <c r="P1721" t="s">
        <v>13</v>
      </c>
      <c r="Q1721" s="338">
        <v>51</v>
      </c>
    </row>
    <row r="1722" spans="1:17" ht="15.75" x14ac:dyDescent="0.25">
      <c r="A1722" s="342" t="s">
        <v>2136</v>
      </c>
      <c r="B1722" t="s">
        <v>9552</v>
      </c>
      <c r="C1722">
        <v>25.745000000000001</v>
      </c>
      <c r="D1722">
        <v>6.11</v>
      </c>
      <c r="E1722" t="s">
        <v>2381</v>
      </c>
      <c r="F1722" t="s">
        <v>2380</v>
      </c>
      <c r="G1722" t="s">
        <v>2380</v>
      </c>
      <c r="H1722" s="341">
        <v>0</v>
      </c>
      <c r="I1722" t="s">
        <v>2380</v>
      </c>
      <c r="J1722" t="s">
        <v>6085</v>
      </c>
      <c r="K1722" t="s">
        <v>6077</v>
      </c>
      <c r="L1722" s="340" t="s">
        <v>9551</v>
      </c>
      <c r="M1722" s="339">
        <v>9338.61</v>
      </c>
      <c r="N1722" t="s">
        <v>11</v>
      </c>
      <c r="O1722" t="s">
        <v>16</v>
      </c>
      <c r="P1722" t="s">
        <v>535</v>
      </c>
      <c r="Q1722" s="338">
        <v>26</v>
      </c>
    </row>
    <row r="1723" spans="1:17" ht="15.75" x14ac:dyDescent="0.25">
      <c r="A1723" s="342" t="s">
        <v>2134</v>
      </c>
      <c r="B1723" t="s">
        <v>9005</v>
      </c>
      <c r="C1723">
        <v>29.83</v>
      </c>
      <c r="D1723">
        <v>8.68</v>
      </c>
      <c r="E1723" t="s">
        <v>2380</v>
      </c>
      <c r="F1723" t="s">
        <v>2380</v>
      </c>
      <c r="G1723" t="s">
        <v>2380</v>
      </c>
      <c r="H1723" s="341">
        <v>2</v>
      </c>
      <c r="I1723" t="s">
        <v>2380</v>
      </c>
      <c r="J1723" t="s">
        <v>6085</v>
      </c>
      <c r="K1723" t="s">
        <v>6079</v>
      </c>
      <c r="L1723" s="340" t="s">
        <v>9548</v>
      </c>
      <c r="M1723" s="339">
        <v>9315.41</v>
      </c>
      <c r="N1723" t="s">
        <v>11</v>
      </c>
      <c r="O1723" t="s">
        <v>16</v>
      </c>
      <c r="P1723" t="s">
        <v>247</v>
      </c>
      <c r="Q1723" s="338">
        <v>45</v>
      </c>
    </row>
    <row r="1724" spans="1:17" ht="15.75" x14ac:dyDescent="0.25">
      <c r="A1724" s="342" t="s">
        <v>2133</v>
      </c>
      <c r="B1724" t="s">
        <v>9547</v>
      </c>
      <c r="C1724">
        <v>25.49</v>
      </c>
      <c r="D1724">
        <v>5.68</v>
      </c>
      <c r="E1724" t="s">
        <v>2381</v>
      </c>
      <c r="F1724" t="s">
        <v>2380</v>
      </c>
      <c r="G1724" t="s">
        <v>2382</v>
      </c>
      <c r="H1724" s="341">
        <v>1</v>
      </c>
      <c r="I1724" t="s">
        <v>2380</v>
      </c>
      <c r="J1724" t="s">
        <v>6085</v>
      </c>
      <c r="K1724" t="s">
        <v>6075</v>
      </c>
      <c r="L1724" s="340" t="s">
        <v>9546</v>
      </c>
      <c r="M1724" s="339">
        <v>9310.81</v>
      </c>
      <c r="N1724" t="s">
        <v>12</v>
      </c>
      <c r="O1724" t="s">
        <v>16</v>
      </c>
      <c r="P1724" t="s">
        <v>13</v>
      </c>
      <c r="Q1724" s="338">
        <v>60</v>
      </c>
    </row>
    <row r="1725" spans="1:17" ht="15.75" x14ac:dyDescent="0.25">
      <c r="A1725" s="342" t="s">
        <v>2130</v>
      </c>
      <c r="B1725" t="s">
        <v>9545</v>
      </c>
      <c r="C1725">
        <v>25.84</v>
      </c>
      <c r="D1725">
        <v>8.51</v>
      </c>
      <c r="E1725" t="s">
        <v>2380</v>
      </c>
      <c r="F1725" t="s">
        <v>2380</v>
      </c>
      <c r="G1725" t="s">
        <v>2380</v>
      </c>
      <c r="H1725" s="341">
        <v>2</v>
      </c>
      <c r="I1725" t="s">
        <v>2380</v>
      </c>
      <c r="J1725" t="s">
        <v>6085</v>
      </c>
      <c r="K1725" t="s">
        <v>6079</v>
      </c>
      <c r="L1725" s="340" t="s">
        <v>9544</v>
      </c>
      <c r="M1725" s="339">
        <v>39597.410000000003</v>
      </c>
      <c r="N1725" t="s">
        <v>16</v>
      </c>
      <c r="O1725" t="s">
        <v>11</v>
      </c>
      <c r="P1725" t="s">
        <v>356</v>
      </c>
      <c r="Q1725" s="338">
        <v>41</v>
      </c>
    </row>
    <row r="1726" spans="1:17" ht="15.75" x14ac:dyDescent="0.25">
      <c r="A1726" s="342" t="s">
        <v>2128</v>
      </c>
      <c r="B1726" t="s">
        <v>9542</v>
      </c>
      <c r="C1726">
        <v>28.88</v>
      </c>
      <c r="D1726">
        <v>10.18</v>
      </c>
      <c r="E1726" t="s">
        <v>2380</v>
      </c>
      <c r="F1726" t="s">
        <v>2380</v>
      </c>
      <c r="G1726" t="s">
        <v>2380</v>
      </c>
      <c r="H1726" s="341">
        <v>0</v>
      </c>
      <c r="I1726" t="s">
        <v>2380</v>
      </c>
      <c r="J1726" t="s">
        <v>6085</v>
      </c>
      <c r="K1726" t="s">
        <v>6079</v>
      </c>
      <c r="L1726" s="340" t="s">
        <v>6846</v>
      </c>
      <c r="M1726" s="339">
        <v>9290.14</v>
      </c>
      <c r="N1726" t="s">
        <v>12</v>
      </c>
      <c r="O1726" t="s">
        <v>12</v>
      </c>
      <c r="P1726" t="s">
        <v>168</v>
      </c>
      <c r="Q1726" s="338">
        <v>49</v>
      </c>
    </row>
    <row r="1727" spans="1:17" ht="15.75" x14ac:dyDescent="0.25">
      <c r="A1727" s="342" t="s">
        <v>2127</v>
      </c>
      <c r="B1727" t="s">
        <v>9541</v>
      </c>
      <c r="C1727">
        <v>28.24</v>
      </c>
      <c r="D1727">
        <v>5.36</v>
      </c>
      <c r="E1727" t="s">
        <v>2380</v>
      </c>
      <c r="F1727" t="s">
        <v>2380</v>
      </c>
      <c r="G1727" t="s">
        <v>2380</v>
      </c>
      <c r="H1727" s="341">
        <v>0</v>
      </c>
      <c r="I1727" t="s">
        <v>2380</v>
      </c>
      <c r="J1727" t="s">
        <v>6085</v>
      </c>
      <c r="K1727" t="s">
        <v>6075</v>
      </c>
      <c r="L1727" s="340" t="s">
        <v>9540</v>
      </c>
      <c r="M1727" s="339">
        <v>9288.0300000000007</v>
      </c>
      <c r="N1727" t="s">
        <v>11</v>
      </c>
      <c r="O1727" t="s">
        <v>12</v>
      </c>
      <c r="P1727" t="s">
        <v>170</v>
      </c>
      <c r="Q1727" s="338">
        <v>49</v>
      </c>
    </row>
    <row r="1728" spans="1:17" ht="15.75" x14ac:dyDescent="0.25">
      <c r="A1728" s="342" t="s">
        <v>2126</v>
      </c>
      <c r="B1728" t="s">
        <v>9539</v>
      </c>
      <c r="C1728">
        <v>25.46</v>
      </c>
      <c r="D1728">
        <v>11.78</v>
      </c>
      <c r="E1728" t="s">
        <v>2381</v>
      </c>
      <c r="F1728" t="s">
        <v>2380</v>
      </c>
      <c r="G1728" t="s">
        <v>2380</v>
      </c>
      <c r="H1728" s="341">
        <v>1</v>
      </c>
      <c r="I1728" t="s">
        <v>2380</v>
      </c>
      <c r="J1728" t="s">
        <v>6085</v>
      </c>
      <c r="K1728" t="s">
        <v>6079</v>
      </c>
      <c r="L1728" s="340" t="s">
        <v>6446</v>
      </c>
      <c r="M1728" s="339">
        <v>9285.8700000000008</v>
      </c>
      <c r="N1728" t="s">
        <v>11</v>
      </c>
      <c r="O1728" t="s">
        <v>12</v>
      </c>
      <c r="P1728" t="s">
        <v>13</v>
      </c>
      <c r="Q1728" s="338">
        <v>53</v>
      </c>
    </row>
    <row r="1729" spans="1:17" ht="15.75" x14ac:dyDescent="0.25">
      <c r="A1729" s="342" t="s">
        <v>2124</v>
      </c>
      <c r="B1729" t="s">
        <v>9537</v>
      </c>
      <c r="C1729">
        <v>29.64</v>
      </c>
      <c r="D1729">
        <v>10.82</v>
      </c>
      <c r="E1729" t="s">
        <v>2381</v>
      </c>
      <c r="F1729" t="s">
        <v>2380</v>
      </c>
      <c r="G1729" t="s">
        <v>2380</v>
      </c>
      <c r="H1729" s="341">
        <v>0</v>
      </c>
      <c r="I1729" t="s">
        <v>2380</v>
      </c>
      <c r="J1729" t="s">
        <v>6085</v>
      </c>
      <c r="K1729" t="s">
        <v>6079</v>
      </c>
      <c r="L1729" s="340" t="s">
        <v>7992</v>
      </c>
      <c r="M1729" s="339">
        <v>9282.48</v>
      </c>
      <c r="N1729" t="s">
        <v>12</v>
      </c>
      <c r="O1729" t="s">
        <v>11</v>
      </c>
      <c r="P1729" t="s">
        <v>168</v>
      </c>
      <c r="Q1729" s="338">
        <v>49</v>
      </c>
    </row>
    <row r="1730" spans="1:17" ht="15.75" x14ac:dyDescent="0.25">
      <c r="A1730" s="342" t="s">
        <v>2117</v>
      </c>
      <c r="B1730" t="s">
        <v>9529</v>
      </c>
      <c r="C1730">
        <v>28.71</v>
      </c>
      <c r="D1730">
        <v>5.71</v>
      </c>
      <c r="E1730" t="s">
        <v>2380</v>
      </c>
      <c r="F1730" t="s">
        <v>2380</v>
      </c>
      <c r="G1730" t="s">
        <v>2380</v>
      </c>
      <c r="H1730" s="341">
        <v>0</v>
      </c>
      <c r="I1730" t="s">
        <v>2380</v>
      </c>
      <c r="J1730" t="s">
        <v>6085</v>
      </c>
      <c r="K1730" t="s">
        <v>6077</v>
      </c>
      <c r="L1730" s="340" t="s">
        <v>8761</v>
      </c>
      <c r="M1730" s="339">
        <v>9210.06</v>
      </c>
      <c r="N1730" t="s">
        <v>11</v>
      </c>
      <c r="O1730" t="s">
        <v>12</v>
      </c>
      <c r="P1730" t="s">
        <v>300</v>
      </c>
      <c r="Q1730" s="338">
        <v>36</v>
      </c>
    </row>
    <row r="1731" spans="1:17" ht="15.75" x14ac:dyDescent="0.25">
      <c r="A1731" s="342" t="s">
        <v>2113</v>
      </c>
      <c r="B1731" t="s">
        <v>6538</v>
      </c>
      <c r="C1731">
        <v>25.7</v>
      </c>
      <c r="D1731">
        <v>5.61</v>
      </c>
      <c r="E1731" t="s">
        <v>2380</v>
      </c>
      <c r="F1731" t="s">
        <v>2380</v>
      </c>
      <c r="G1731" t="s">
        <v>2380</v>
      </c>
      <c r="H1731" s="341">
        <v>0</v>
      </c>
      <c r="I1731" t="s">
        <v>2380</v>
      </c>
      <c r="J1731" t="s">
        <v>6085</v>
      </c>
      <c r="K1731" t="s">
        <v>6075</v>
      </c>
      <c r="L1731" s="340" t="s">
        <v>9524</v>
      </c>
      <c r="M1731" s="339">
        <v>9171.75</v>
      </c>
      <c r="N1731" t="s">
        <v>11</v>
      </c>
      <c r="O1731" t="s">
        <v>11</v>
      </c>
      <c r="P1731" t="s">
        <v>23</v>
      </c>
      <c r="Q1731" s="338">
        <v>52</v>
      </c>
    </row>
    <row r="1732" spans="1:17" ht="15.75" x14ac:dyDescent="0.25">
      <c r="A1732" s="342" t="s">
        <v>2111</v>
      </c>
      <c r="B1732" t="s">
        <v>9522</v>
      </c>
      <c r="C1732">
        <v>25.175000000000001</v>
      </c>
      <c r="D1732">
        <v>4.74</v>
      </c>
      <c r="E1732" t="s">
        <v>2380</v>
      </c>
      <c r="F1732" t="s">
        <v>2380</v>
      </c>
      <c r="G1732" t="s">
        <v>2380</v>
      </c>
      <c r="H1732" s="341">
        <v>0</v>
      </c>
      <c r="I1732" t="s">
        <v>2380</v>
      </c>
      <c r="J1732" t="s">
        <v>6085</v>
      </c>
      <c r="K1732" t="s">
        <v>6075</v>
      </c>
      <c r="L1732" s="340" t="s">
        <v>9521</v>
      </c>
      <c r="M1732" s="339">
        <v>9147.5</v>
      </c>
      <c r="N1732" t="s">
        <v>11</v>
      </c>
      <c r="O1732" t="s">
        <v>16</v>
      </c>
      <c r="P1732" t="s">
        <v>23</v>
      </c>
      <c r="Q1732" s="338">
        <v>40</v>
      </c>
    </row>
    <row r="1733" spans="1:17" ht="15.75" x14ac:dyDescent="0.25">
      <c r="A1733" s="342" t="s">
        <v>2107</v>
      </c>
      <c r="B1733" t="s">
        <v>9514</v>
      </c>
      <c r="C1733">
        <v>26.36</v>
      </c>
      <c r="D1733">
        <v>4.32</v>
      </c>
      <c r="E1733" t="s">
        <v>2380</v>
      </c>
      <c r="F1733" t="s">
        <v>2380</v>
      </c>
      <c r="G1733" t="s">
        <v>2382</v>
      </c>
      <c r="H1733" s="341">
        <v>1</v>
      </c>
      <c r="I1733" t="s">
        <v>2380</v>
      </c>
      <c r="J1733" t="s">
        <v>6085</v>
      </c>
      <c r="K1733" t="s">
        <v>6075</v>
      </c>
      <c r="L1733" s="340" t="s">
        <v>7430</v>
      </c>
      <c r="M1733" s="339">
        <v>9101.7999999999993</v>
      </c>
      <c r="N1733" t="s">
        <v>11</v>
      </c>
      <c r="O1733" t="s">
        <v>16</v>
      </c>
      <c r="P1733" t="s">
        <v>42</v>
      </c>
      <c r="Q1733" s="338">
        <v>45</v>
      </c>
    </row>
    <row r="1734" spans="1:17" ht="15.75" x14ac:dyDescent="0.25">
      <c r="A1734" s="342" t="s">
        <v>2098</v>
      </c>
      <c r="B1734" t="s">
        <v>7766</v>
      </c>
      <c r="C1734">
        <v>25.6</v>
      </c>
      <c r="D1734">
        <v>5.65</v>
      </c>
      <c r="E1734" t="s">
        <v>2380</v>
      </c>
      <c r="F1734" t="s">
        <v>2380</v>
      </c>
      <c r="G1734" t="s">
        <v>2380</v>
      </c>
      <c r="H1734" s="341">
        <v>2</v>
      </c>
      <c r="I1734" t="s">
        <v>2380</v>
      </c>
      <c r="J1734" t="s">
        <v>6085</v>
      </c>
      <c r="K1734" t="s">
        <v>6075</v>
      </c>
      <c r="L1734" s="340" t="s">
        <v>9502</v>
      </c>
      <c r="M1734" s="339">
        <v>8968.33</v>
      </c>
      <c r="N1734" t="s">
        <v>12</v>
      </c>
      <c r="O1734" t="s">
        <v>11</v>
      </c>
      <c r="P1734" t="s">
        <v>42</v>
      </c>
      <c r="Q1734" s="338">
        <v>48</v>
      </c>
    </row>
    <row r="1735" spans="1:17" ht="15.75" x14ac:dyDescent="0.25">
      <c r="A1735" s="342" t="s">
        <v>2097</v>
      </c>
      <c r="B1735" t="s">
        <v>9501</v>
      </c>
      <c r="C1735">
        <v>29.545000000000002</v>
      </c>
      <c r="D1735">
        <v>8.41</v>
      </c>
      <c r="E1735" t="s">
        <v>2381</v>
      </c>
      <c r="F1735" t="s">
        <v>2380</v>
      </c>
      <c r="G1735" t="s">
        <v>2380</v>
      </c>
      <c r="H1735" s="341">
        <v>1</v>
      </c>
      <c r="I1735" t="s">
        <v>2380</v>
      </c>
      <c r="J1735" t="s">
        <v>6085</v>
      </c>
      <c r="K1735" t="s">
        <v>6079</v>
      </c>
      <c r="L1735" s="340" t="s">
        <v>9083</v>
      </c>
      <c r="M1735" s="339">
        <v>39352.6</v>
      </c>
      <c r="N1735" t="s">
        <v>11</v>
      </c>
      <c r="O1735" t="s">
        <v>12</v>
      </c>
      <c r="P1735" t="s">
        <v>42</v>
      </c>
      <c r="Q1735" s="338">
        <v>44</v>
      </c>
    </row>
    <row r="1736" spans="1:17" ht="15.75" x14ac:dyDescent="0.25">
      <c r="A1736" s="342" t="s">
        <v>2093</v>
      </c>
      <c r="B1736" t="s">
        <v>8605</v>
      </c>
      <c r="C1736">
        <v>25.73</v>
      </c>
      <c r="D1736">
        <v>7.99</v>
      </c>
      <c r="E1736" t="s">
        <v>2380</v>
      </c>
      <c r="F1736" t="s">
        <v>2380</v>
      </c>
      <c r="G1736" t="s">
        <v>2380</v>
      </c>
      <c r="H1736" s="341">
        <v>2</v>
      </c>
      <c r="I1736" t="s">
        <v>2380</v>
      </c>
      <c r="J1736" t="s">
        <v>6085</v>
      </c>
      <c r="K1736" t="s">
        <v>6079</v>
      </c>
      <c r="L1736" s="340" t="s">
        <v>9497</v>
      </c>
      <c r="M1736" s="339">
        <v>8944.1200000000008</v>
      </c>
      <c r="N1736" t="s">
        <v>12</v>
      </c>
      <c r="O1736" t="s">
        <v>11</v>
      </c>
      <c r="P1736" t="s">
        <v>13</v>
      </c>
      <c r="Q1736" s="338">
        <v>46</v>
      </c>
    </row>
    <row r="1737" spans="1:17" ht="15.75" x14ac:dyDescent="0.25">
      <c r="A1737" s="342" t="s">
        <v>2089</v>
      </c>
      <c r="B1737" t="s">
        <v>9490</v>
      </c>
      <c r="C1737">
        <v>26.41</v>
      </c>
      <c r="D1737">
        <v>4.08</v>
      </c>
      <c r="E1737" t="s">
        <v>2380</v>
      </c>
      <c r="F1737" t="s">
        <v>2380</v>
      </c>
      <c r="G1737" t="s">
        <v>2380</v>
      </c>
      <c r="H1737" s="341">
        <v>2</v>
      </c>
      <c r="I1737" t="s">
        <v>2380</v>
      </c>
      <c r="J1737" t="s">
        <v>6085</v>
      </c>
      <c r="K1737" t="s">
        <v>6075</v>
      </c>
      <c r="L1737" s="340" t="s">
        <v>9489</v>
      </c>
      <c r="M1737" s="339">
        <v>8906.14</v>
      </c>
      <c r="N1737" t="s">
        <v>11</v>
      </c>
      <c r="O1737" t="s">
        <v>11</v>
      </c>
      <c r="P1737" t="s">
        <v>23</v>
      </c>
      <c r="Q1737" s="338">
        <v>25</v>
      </c>
    </row>
    <row r="1738" spans="1:17" ht="15.75" x14ac:dyDescent="0.25">
      <c r="A1738" s="342" t="s">
        <v>2085</v>
      </c>
      <c r="B1738" t="s">
        <v>9485</v>
      </c>
      <c r="C1738">
        <v>28.9</v>
      </c>
      <c r="D1738">
        <v>5.74</v>
      </c>
      <c r="E1738" t="s">
        <v>2381</v>
      </c>
      <c r="F1738" t="s">
        <v>2380</v>
      </c>
      <c r="G1738" t="s">
        <v>2380</v>
      </c>
      <c r="H1738" s="341">
        <v>0</v>
      </c>
      <c r="I1738" t="s">
        <v>2380</v>
      </c>
      <c r="J1738" t="s">
        <v>6085</v>
      </c>
      <c r="K1738" t="s">
        <v>6077</v>
      </c>
      <c r="L1738" s="340" t="s">
        <v>9484</v>
      </c>
      <c r="M1738" s="339">
        <v>8871.15</v>
      </c>
      <c r="N1738" t="s">
        <v>11</v>
      </c>
      <c r="O1738" t="s">
        <v>12</v>
      </c>
      <c r="P1738" t="s">
        <v>13</v>
      </c>
      <c r="Q1738" s="338">
        <v>48</v>
      </c>
    </row>
    <row r="1739" spans="1:17" ht="15.75" x14ac:dyDescent="0.25">
      <c r="A1739" s="342" t="s">
        <v>2080</v>
      </c>
      <c r="B1739" t="s">
        <v>9478</v>
      </c>
      <c r="C1739">
        <v>25.4</v>
      </c>
      <c r="D1739">
        <v>11.96</v>
      </c>
      <c r="E1739" t="s">
        <v>2380</v>
      </c>
      <c r="F1739" t="s">
        <v>2380</v>
      </c>
      <c r="G1739" t="s">
        <v>2380</v>
      </c>
      <c r="H1739" s="341">
        <v>0</v>
      </c>
      <c r="I1739" t="s">
        <v>2380</v>
      </c>
      <c r="J1739" t="s">
        <v>6085</v>
      </c>
      <c r="K1739" t="s">
        <v>6079</v>
      </c>
      <c r="L1739" s="340" t="s">
        <v>9477</v>
      </c>
      <c r="M1739" s="339">
        <v>8823.99</v>
      </c>
      <c r="N1739" t="s">
        <v>11</v>
      </c>
      <c r="O1739" t="s">
        <v>12</v>
      </c>
      <c r="P1739" t="s">
        <v>247</v>
      </c>
      <c r="Q1739" s="338">
        <v>46</v>
      </c>
    </row>
    <row r="1740" spans="1:17" ht="15.75" x14ac:dyDescent="0.25">
      <c r="A1740" s="342" t="s">
        <v>2075</v>
      </c>
      <c r="B1740" t="s">
        <v>9468</v>
      </c>
      <c r="C1740">
        <v>28.7</v>
      </c>
      <c r="D1740">
        <v>9.4700000000000006</v>
      </c>
      <c r="E1740" t="s">
        <v>2380</v>
      </c>
      <c r="F1740" t="s">
        <v>2380</v>
      </c>
      <c r="G1740" t="s">
        <v>2380</v>
      </c>
      <c r="H1740" s="341">
        <v>2</v>
      </c>
      <c r="I1740" t="s">
        <v>2380</v>
      </c>
      <c r="J1740" t="s">
        <v>6085</v>
      </c>
      <c r="K1740" t="s">
        <v>6079</v>
      </c>
      <c r="L1740" s="340" t="s">
        <v>7108</v>
      </c>
      <c r="M1740" s="339">
        <v>39241.440000000002</v>
      </c>
      <c r="N1740" t="s">
        <v>16</v>
      </c>
      <c r="O1740" t="s">
        <v>12</v>
      </c>
      <c r="P1740" t="s">
        <v>42</v>
      </c>
      <c r="Q1740" s="338">
        <v>30</v>
      </c>
    </row>
    <row r="1741" spans="1:17" ht="15.75" x14ac:dyDescent="0.25">
      <c r="A1741" s="342" t="s">
        <v>2074</v>
      </c>
      <c r="B1741" t="s">
        <v>7735</v>
      </c>
      <c r="C1741">
        <v>26.63</v>
      </c>
      <c r="D1741">
        <v>5.7</v>
      </c>
      <c r="E1741" t="s">
        <v>2380</v>
      </c>
      <c r="F1741" t="s">
        <v>2380</v>
      </c>
      <c r="G1741" t="s">
        <v>2380</v>
      </c>
      <c r="H1741" s="341">
        <v>0</v>
      </c>
      <c r="I1741" t="s">
        <v>2380</v>
      </c>
      <c r="J1741" t="s">
        <v>6085</v>
      </c>
      <c r="K1741" t="s">
        <v>6077</v>
      </c>
      <c r="L1741" s="340" t="s">
        <v>9467</v>
      </c>
      <c r="M1741" s="339">
        <v>8782.4699999999993</v>
      </c>
      <c r="N1741" t="s">
        <v>11</v>
      </c>
      <c r="O1741" t="s">
        <v>12</v>
      </c>
      <c r="P1741" t="s">
        <v>42</v>
      </c>
      <c r="Q1741" s="338">
        <v>51</v>
      </c>
    </row>
    <row r="1742" spans="1:17" ht="15.75" x14ac:dyDescent="0.25">
      <c r="A1742" s="342" t="s">
        <v>2067</v>
      </c>
      <c r="B1742" t="s">
        <v>9457</v>
      </c>
      <c r="C1742">
        <v>27.5</v>
      </c>
      <c r="D1742">
        <v>6.03</v>
      </c>
      <c r="E1742" t="s">
        <v>2380</v>
      </c>
      <c r="F1742" t="s">
        <v>2380</v>
      </c>
      <c r="G1742" t="s">
        <v>2380</v>
      </c>
      <c r="H1742" s="341">
        <v>0</v>
      </c>
      <c r="I1742" t="s">
        <v>2380</v>
      </c>
      <c r="J1742" t="s">
        <v>6085</v>
      </c>
      <c r="K1742" t="s">
        <v>6077</v>
      </c>
      <c r="L1742" s="340" t="s">
        <v>9344</v>
      </c>
      <c r="M1742" s="339">
        <v>8688.86</v>
      </c>
      <c r="N1742" t="s">
        <v>11</v>
      </c>
      <c r="O1742" t="s">
        <v>16</v>
      </c>
      <c r="P1742" t="s">
        <v>356</v>
      </c>
      <c r="Q1742" s="338">
        <v>49</v>
      </c>
    </row>
    <row r="1743" spans="1:17" ht="15.75" x14ac:dyDescent="0.25">
      <c r="A1743" s="342" t="s">
        <v>2066</v>
      </c>
      <c r="B1743" t="s">
        <v>9456</v>
      </c>
      <c r="C1743">
        <v>27.36</v>
      </c>
      <c r="D1743">
        <v>5.96</v>
      </c>
      <c r="E1743" t="s">
        <v>2380</v>
      </c>
      <c r="F1743" t="s">
        <v>2380</v>
      </c>
      <c r="G1743" t="s">
        <v>2382</v>
      </c>
      <c r="H1743" s="341">
        <v>1</v>
      </c>
      <c r="I1743" t="s">
        <v>2380</v>
      </c>
      <c r="J1743" t="s">
        <v>6085</v>
      </c>
      <c r="K1743" t="s">
        <v>6077</v>
      </c>
      <c r="L1743" s="340" t="s">
        <v>9455</v>
      </c>
      <c r="M1743" s="339">
        <v>8671.19</v>
      </c>
      <c r="N1743" t="s">
        <v>11</v>
      </c>
      <c r="O1743" t="s">
        <v>16</v>
      </c>
      <c r="P1743" t="s">
        <v>23</v>
      </c>
      <c r="Q1743" s="338">
        <v>48</v>
      </c>
    </row>
    <row r="1744" spans="1:17" ht="15.75" x14ac:dyDescent="0.25">
      <c r="A1744" s="342" t="s">
        <v>2062</v>
      </c>
      <c r="B1744" t="s">
        <v>9337</v>
      </c>
      <c r="C1744">
        <v>27.17</v>
      </c>
      <c r="D1744">
        <v>10.81</v>
      </c>
      <c r="E1744" t="s">
        <v>2380</v>
      </c>
      <c r="F1744" t="s">
        <v>2380</v>
      </c>
      <c r="G1744" t="s">
        <v>2380</v>
      </c>
      <c r="H1744" s="341">
        <v>2</v>
      </c>
      <c r="I1744" t="s">
        <v>2380</v>
      </c>
      <c r="J1744" t="s">
        <v>6085</v>
      </c>
      <c r="K1744" t="s">
        <v>6079</v>
      </c>
      <c r="L1744" s="340" t="s">
        <v>9450</v>
      </c>
      <c r="M1744" s="339">
        <v>8627.5400000000009</v>
      </c>
      <c r="N1744" t="s">
        <v>11</v>
      </c>
      <c r="O1744" t="s">
        <v>11</v>
      </c>
      <c r="P1744" t="s">
        <v>356</v>
      </c>
      <c r="Q1744" s="338">
        <v>47</v>
      </c>
    </row>
    <row r="1745" spans="1:17" ht="15.75" x14ac:dyDescent="0.25">
      <c r="A1745" s="342" t="s">
        <v>2057</v>
      </c>
      <c r="B1745" t="s">
        <v>9442</v>
      </c>
      <c r="C1745">
        <v>26.36</v>
      </c>
      <c r="D1745">
        <v>5.52</v>
      </c>
      <c r="E1745" t="s">
        <v>2380</v>
      </c>
      <c r="F1745" t="s">
        <v>2380</v>
      </c>
      <c r="G1745" t="s">
        <v>2380</v>
      </c>
      <c r="H1745" s="341">
        <v>0</v>
      </c>
      <c r="I1745" t="s">
        <v>2380</v>
      </c>
      <c r="J1745" t="s">
        <v>6085</v>
      </c>
      <c r="K1745" t="s">
        <v>6075</v>
      </c>
      <c r="L1745" s="340" t="s">
        <v>9441</v>
      </c>
      <c r="M1745" s="339">
        <v>8603.82</v>
      </c>
      <c r="N1745" t="s">
        <v>11</v>
      </c>
      <c r="O1745" t="s">
        <v>16</v>
      </c>
      <c r="P1745" t="s">
        <v>166</v>
      </c>
      <c r="Q1745" s="338">
        <v>45</v>
      </c>
    </row>
    <row r="1746" spans="1:17" ht="15.75" x14ac:dyDescent="0.25">
      <c r="A1746" s="342" t="s">
        <v>2052</v>
      </c>
      <c r="B1746" t="s">
        <v>9435</v>
      </c>
      <c r="C1746">
        <v>29.37</v>
      </c>
      <c r="D1746">
        <v>8.01</v>
      </c>
      <c r="E1746" t="s">
        <v>2381</v>
      </c>
      <c r="F1746" t="s">
        <v>2380</v>
      </c>
      <c r="G1746" t="s">
        <v>2380</v>
      </c>
      <c r="H1746" s="341">
        <v>1</v>
      </c>
      <c r="I1746" t="s">
        <v>2380</v>
      </c>
      <c r="J1746" t="s">
        <v>6085</v>
      </c>
      <c r="K1746" t="s">
        <v>6079</v>
      </c>
      <c r="L1746" s="340" t="s">
        <v>9434</v>
      </c>
      <c r="M1746" s="339">
        <v>8573.2999999999993</v>
      </c>
      <c r="N1746" t="s">
        <v>11</v>
      </c>
      <c r="O1746" t="s">
        <v>11</v>
      </c>
      <c r="P1746" t="s">
        <v>300</v>
      </c>
      <c r="Q1746" s="338">
        <v>35</v>
      </c>
    </row>
    <row r="1747" spans="1:17" ht="15.75" x14ac:dyDescent="0.25">
      <c r="A1747" s="342" t="s">
        <v>2044</v>
      </c>
      <c r="B1747" t="s">
        <v>9257</v>
      </c>
      <c r="C1747">
        <v>28.6</v>
      </c>
      <c r="D1747">
        <v>5.42</v>
      </c>
      <c r="E1747" t="s">
        <v>2380</v>
      </c>
      <c r="F1747" t="s">
        <v>2380</v>
      </c>
      <c r="G1747" t="s">
        <v>2380</v>
      </c>
      <c r="H1747" s="341">
        <v>0</v>
      </c>
      <c r="I1747" t="s">
        <v>2380</v>
      </c>
      <c r="J1747" t="s">
        <v>6085</v>
      </c>
      <c r="K1747" t="s">
        <v>6075</v>
      </c>
      <c r="L1747" s="340" t="s">
        <v>9421</v>
      </c>
      <c r="M1747" s="339">
        <v>8538.2900000000009</v>
      </c>
      <c r="N1747" t="s">
        <v>11</v>
      </c>
      <c r="O1747" t="s">
        <v>12</v>
      </c>
      <c r="P1747" t="s">
        <v>247</v>
      </c>
      <c r="Q1747" s="338">
        <v>41</v>
      </c>
    </row>
    <row r="1748" spans="1:17" ht="15.75" x14ac:dyDescent="0.25">
      <c r="A1748" s="342" t="s">
        <v>2043</v>
      </c>
      <c r="B1748" t="s">
        <v>7425</v>
      </c>
      <c r="C1748">
        <v>27.83</v>
      </c>
      <c r="D1748">
        <v>5.39</v>
      </c>
      <c r="E1748" t="s">
        <v>2380</v>
      </c>
      <c r="F1748" t="s">
        <v>2380</v>
      </c>
      <c r="G1748" t="s">
        <v>2380</v>
      </c>
      <c r="H1748" s="341">
        <v>0</v>
      </c>
      <c r="I1748" t="s">
        <v>2380</v>
      </c>
      <c r="J1748" t="s">
        <v>6085</v>
      </c>
      <c r="K1748" t="s">
        <v>6075</v>
      </c>
      <c r="L1748" s="340" t="s">
        <v>6923</v>
      </c>
      <c r="M1748" s="339">
        <v>8534.67</v>
      </c>
      <c r="N1748" t="s">
        <v>11</v>
      </c>
      <c r="O1748" t="s">
        <v>12</v>
      </c>
      <c r="P1748" t="s">
        <v>247</v>
      </c>
      <c r="Q1748" s="338">
        <v>40</v>
      </c>
    </row>
    <row r="1749" spans="1:17" ht="15.75" x14ac:dyDescent="0.25">
      <c r="A1749" s="342" t="s">
        <v>2039</v>
      </c>
      <c r="B1749" t="s">
        <v>9415</v>
      </c>
      <c r="C1749">
        <v>27.13</v>
      </c>
      <c r="D1749">
        <v>5.59</v>
      </c>
      <c r="E1749" t="s">
        <v>2380</v>
      </c>
      <c r="F1749" t="s">
        <v>2380</v>
      </c>
      <c r="G1749" t="s">
        <v>2380</v>
      </c>
      <c r="H1749" s="341">
        <v>1</v>
      </c>
      <c r="I1749" t="s">
        <v>2380</v>
      </c>
      <c r="J1749" t="s">
        <v>6085</v>
      </c>
      <c r="K1749" t="s">
        <v>6075</v>
      </c>
      <c r="L1749" s="340" t="s">
        <v>9414</v>
      </c>
      <c r="M1749" s="339">
        <v>8520.0300000000007</v>
      </c>
      <c r="N1749" t="s">
        <v>11</v>
      </c>
      <c r="O1749" t="s">
        <v>12</v>
      </c>
      <c r="P1749" t="s">
        <v>42</v>
      </c>
      <c r="Q1749" s="338">
        <v>45</v>
      </c>
    </row>
    <row r="1750" spans="1:17" ht="15.75" x14ac:dyDescent="0.25">
      <c r="A1750" s="342" t="s">
        <v>2035</v>
      </c>
      <c r="B1750" t="s">
        <v>8636</v>
      </c>
      <c r="C1750">
        <v>26.6</v>
      </c>
      <c r="D1750">
        <v>6.29</v>
      </c>
      <c r="E1750" t="s">
        <v>2380</v>
      </c>
      <c r="F1750" t="s">
        <v>2380</v>
      </c>
      <c r="G1750" t="s">
        <v>2380</v>
      </c>
      <c r="H1750" s="341">
        <v>2</v>
      </c>
      <c r="I1750" t="s">
        <v>2380</v>
      </c>
      <c r="J1750" t="s">
        <v>6085</v>
      </c>
      <c r="K1750" t="s">
        <v>6077</v>
      </c>
      <c r="L1750" s="340" t="s">
        <v>9408</v>
      </c>
      <c r="M1750" s="339">
        <v>8466.35</v>
      </c>
      <c r="N1750" t="s">
        <v>11</v>
      </c>
      <c r="O1750" t="s">
        <v>11</v>
      </c>
      <c r="P1750" t="s">
        <v>23</v>
      </c>
      <c r="Q1750" s="338">
        <v>30</v>
      </c>
    </row>
    <row r="1751" spans="1:17" ht="15.75" x14ac:dyDescent="0.25">
      <c r="A1751" s="342" t="s">
        <v>2034</v>
      </c>
      <c r="B1751" t="s">
        <v>9407</v>
      </c>
      <c r="C1751">
        <v>25.3</v>
      </c>
      <c r="D1751">
        <v>4.49</v>
      </c>
      <c r="E1751" t="s">
        <v>2380</v>
      </c>
      <c r="F1751" t="s">
        <v>2380</v>
      </c>
      <c r="G1751" t="s">
        <v>2380</v>
      </c>
      <c r="H1751" s="341">
        <v>2</v>
      </c>
      <c r="I1751" t="s">
        <v>2380</v>
      </c>
      <c r="J1751" t="s">
        <v>6085</v>
      </c>
      <c r="K1751" t="s">
        <v>6075</v>
      </c>
      <c r="L1751" s="340" t="s">
        <v>9406</v>
      </c>
      <c r="M1751" s="339">
        <v>8457.82</v>
      </c>
      <c r="N1751" t="s">
        <v>11</v>
      </c>
      <c r="O1751" t="s">
        <v>12</v>
      </c>
      <c r="P1751" t="s">
        <v>42</v>
      </c>
      <c r="Q1751" s="338">
        <v>50</v>
      </c>
    </row>
    <row r="1752" spans="1:17" ht="15.75" x14ac:dyDescent="0.25">
      <c r="A1752" s="342" t="s">
        <v>2016</v>
      </c>
      <c r="B1752" t="s">
        <v>6452</v>
      </c>
      <c r="C1752">
        <v>28.9</v>
      </c>
      <c r="D1752">
        <v>11.24</v>
      </c>
      <c r="E1752" t="s">
        <v>2380</v>
      </c>
      <c r="F1752" t="s">
        <v>2380</v>
      </c>
      <c r="G1752" t="s">
        <v>2380</v>
      </c>
      <c r="H1752" s="341">
        <v>0</v>
      </c>
      <c r="I1752" t="s">
        <v>2380</v>
      </c>
      <c r="J1752" t="s">
        <v>6085</v>
      </c>
      <c r="K1752" t="s">
        <v>6079</v>
      </c>
      <c r="L1752" s="340" t="s">
        <v>9385</v>
      </c>
      <c r="M1752" s="339">
        <v>8334.4599999999991</v>
      </c>
      <c r="N1752" t="s">
        <v>12</v>
      </c>
      <c r="O1752" t="s">
        <v>11</v>
      </c>
      <c r="P1752" t="s">
        <v>168</v>
      </c>
      <c r="Q1752" s="338">
        <v>46</v>
      </c>
    </row>
    <row r="1753" spans="1:17" ht="15.75" x14ac:dyDescent="0.25">
      <c r="A1753" s="342" t="s">
        <v>2009</v>
      </c>
      <c r="B1753" t="s">
        <v>9376</v>
      </c>
      <c r="C1753">
        <v>28.05</v>
      </c>
      <c r="D1753">
        <v>5.63</v>
      </c>
      <c r="E1753" t="s">
        <v>2381</v>
      </c>
      <c r="F1753" t="s">
        <v>2380</v>
      </c>
      <c r="G1753" t="s">
        <v>2380</v>
      </c>
      <c r="H1753" s="341">
        <v>0</v>
      </c>
      <c r="I1753" t="s">
        <v>2380</v>
      </c>
      <c r="J1753" t="s">
        <v>6085</v>
      </c>
      <c r="K1753" t="s">
        <v>6075</v>
      </c>
      <c r="L1753" s="340" t="s">
        <v>9375</v>
      </c>
      <c r="M1753" s="339">
        <v>8271.4599999999991</v>
      </c>
      <c r="N1753" t="s">
        <v>11</v>
      </c>
      <c r="O1753" t="s">
        <v>16</v>
      </c>
      <c r="P1753" t="s">
        <v>249</v>
      </c>
      <c r="Q1753" s="338">
        <v>22</v>
      </c>
    </row>
    <row r="1754" spans="1:17" ht="15.75" x14ac:dyDescent="0.25">
      <c r="A1754" s="342" t="s">
        <v>2008</v>
      </c>
      <c r="B1754" t="s">
        <v>9374</v>
      </c>
      <c r="C1754">
        <v>27.72</v>
      </c>
      <c r="D1754">
        <v>5.83</v>
      </c>
      <c r="E1754" t="s">
        <v>2381</v>
      </c>
      <c r="F1754" t="s">
        <v>2380</v>
      </c>
      <c r="G1754" t="s">
        <v>2380</v>
      </c>
      <c r="H1754" s="341">
        <v>0</v>
      </c>
      <c r="I1754" t="s">
        <v>2380</v>
      </c>
      <c r="J1754" t="s">
        <v>6085</v>
      </c>
      <c r="K1754" t="s">
        <v>6077</v>
      </c>
      <c r="L1754" s="340" t="s">
        <v>9373</v>
      </c>
      <c r="M1754" s="339">
        <v>38932.559999999998</v>
      </c>
      <c r="N1754" t="s">
        <v>11</v>
      </c>
      <c r="O1754" t="s">
        <v>12</v>
      </c>
      <c r="P1754" t="s">
        <v>42</v>
      </c>
      <c r="Q1754" s="338">
        <v>46</v>
      </c>
    </row>
    <row r="1755" spans="1:17" ht="15.75" x14ac:dyDescent="0.25">
      <c r="A1755" s="342" t="s">
        <v>2007</v>
      </c>
      <c r="B1755" t="s">
        <v>7530</v>
      </c>
      <c r="C1755">
        <v>29.81</v>
      </c>
      <c r="D1755">
        <v>9.23</v>
      </c>
      <c r="E1755" t="s">
        <v>2380</v>
      </c>
      <c r="F1755" t="s">
        <v>2380</v>
      </c>
      <c r="G1755" t="s">
        <v>2380</v>
      </c>
      <c r="H1755" s="341">
        <v>0</v>
      </c>
      <c r="I1755" t="s">
        <v>2380</v>
      </c>
      <c r="J1755" t="s">
        <v>6085</v>
      </c>
      <c r="K1755" t="s">
        <v>6079</v>
      </c>
      <c r="L1755" s="340" t="s">
        <v>9372</v>
      </c>
      <c r="M1755" s="339">
        <v>8269.0400000000009</v>
      </c>
      <c r="N1755" t="s">
        <v>11</v>
      </c>
      <c r="O1755" t="s">
        <v>16</v>
      </c>
      <c r="P1755" t="s">
        <v>42</v>
      </c>
      <c r="Q1755" s="338">
        <v>48</v>
      </c>
    </row>
    <row r="1756" spans="1:17" ht="15.75" x14ac:dyDescent="0.25">
      <c r="A1756" s="342" t="s">
        <v>2002</v>
      </c>
      <c r="B1756" t="s">
        <v>9364</v>
      </c>
      <c r="C1756">
        <v>25.96</v>
      </c>
      <c r="D1756">
        <v>4.68</v>
      </c>
      <c r="E1756" t="s">
        <v>2381</v>
      </c>
      <c r="F1756" t="s">
        <v>2380</v>
      </c>
      <c r="G1756" t="s">
        <v>2382</v>
      </c>
      <c r="H1756" s="341">
        <v>1</v>
      </c>
      <c r="I1756" t="s">
        <v>2380</v>
      </c>
      <c r="J1756" t="s">
        <v>6085</v>
      </c>
      <c r="K1756" t="s">
        <v>6075</v>
      </c>
      <c r="L1756" s="340" t="s">
        <v>7505</v>
      </c>
      <c r="M1756" s="339">
        <v>8232.64</v>
      </c>
      <c r="N1756" t="s">
        <v>11</v>
      </c>
      <c r="O1756" t="s">
        <v>12</v>
      </c>
      <c r="P1756" t="s">
        <v>13</v>
      </c>
      <c r="Q1756" s="338">
        <v>46</v>
      </c>
    </row>
    <row r="1757" spans="1:17" ht="15.75" x14ac:dyDescent="0.25">
      <c r="A1757" s="342" t="s">
        <v>1994</v>
      </c>
      <c r="B1757" t="s">
        <v>9353</v>
      </c>
      <c r="C1757">
        <v>25.06</v>
      </c>
      <c r="D1757">
        <v>10.53</v>
      </c>
      <c r="E1757" t="s">
        <v>2380</v>
      </c>
      <c r="F1757" t="s">
        <v>2380</v>
      </c>
      <c r="G1757" t="s">
        <v>2380</v>
      </c>
      <c r="H1757" s="341">
        <v>2</v>
      </c>
      <c r="I1757" t="s">
        <v>2380</v>
      </c>
      <c r="J1757" t="s">
        <v>6085</v>
      </c>
      <c r="K1757" t="s">
        <v>6079</v>
      </c>
      <c r="L1757" s="340" t="s">
        <v>9352</v>
      </c>
      <c r="M1757" s="339">
        <v>8162.72</v>
      </c>
      <c r="N1757" t="s">
        <v>12</v>
      </c>
      <c r="O1757" t="s">
        <v>12</v>
      </c>
      <c r="P1757" t="s">
        <v>23</v>
      </c>
      <c r="Q1757" s="338">
        <v>40</v>
      </c>
    </row>
    <row r="1758" spans="1:17" ht="15.75" x14ac:dyDescent="0.25">
      <c r="A1758" s="342" t="s">
        <v>1982</v>
      </c>
      <c r="B1758" t="s">
        <v>9336</v>
      </c>
      <c r="C1758">
        <v>28.69</v>
      </c>
      <c r="D1758">
        <v>5.4</v>
      </c>
      <c r="E1758" t="s">
        <v>2380</v>
      </c>
      <c r="F1758" t="s">
        <v>2380</v>
      </c>
      <c r="G1758" t="s">
        <v>2380</v>
      </c>
      <c r="H1758" s="341">
        <v>0</v>
      </c>
      <c r="I1758" t="s">
        <v>2380</v>
      </c>
      <c r="J1758" t="s">
        <v>6085</v>
      </c>
      <c r="K1758" t="s">
        <v>6075</v>
      </c>
      <c r="L1758" s="340" t="s">
        <v>9335</v>
      </c>
      <c r="M1758" s="339">
        <v>8077.41</v>
      </c>
      <c r="N1758" t="s">
        <v>11</v>
      </c>
      <c r="O1758" t="s">
        <v>16</v>
      </c>
      <c r="P1758" t="s">
        <v>535</v>
      </c>
      <c r="Q1758" s="338">
        <v>29</v>
      </c>
    </row>
    <row r="1759" spans="1:17" ht="15.75" x14ac:dyDescent="0.25">
      <c r="A1759" s="342" t="s">
        <v>1980</v>
      </c>
      <c r="B1759" t="s">
        <v>6238</v>
      </c>
      <c r="C1759">
        <v>28.16</v>
      </c>
      <c r="D1759">
        <v>5.58</v>
      </c>
      <c r="E1759" t="s">
        <v>2381</v>
      </c>
      <c r="F1759" t="s">
        <v>2380</v>
      </c>
      <c r="G1759" t="s">
        <v>2380</v>
      </c>
      <c r="H1759" s="341">
        <v>0</v>
      </c>
      <c r="I1759" t="s">
        <v>2380</v>
      </c>
      <c r="J1759" t="s">
        <v>6085</v>
      </c>
      <c r="K1759" t="s">
        <v>6075</v>
      </c>
      <c r="L1759" s="340" t="s">
        <v>9332</v>
      </c>
      <c r="M1759" s="339">
        <v>8068.19</v>
      </c>
      <c r="N1759" t="s">
        <v>12</v>
      </c>
      <c r="O1759" t="s">
        <v>11</v>
      </c>
      <c r="P1759" t="s">
        <v>42</v>
      </c>
      <c r="Q1759" s="338">
        <v>47</v>
      </c>
    </row>
    <row r="1760" spans="1:17" ht="15.75" x14ac:dyDescent="0.25">
      <c r="A1760" s="342" t="s">
        <v>1978</v>
      </c>
      <c r="B1760" t="s">
        <v>7475</v>
      </c>
      <c r="C1760">
        <v>28.7</v>
      </c>
      <c r="D1760">
        <v>4.2</v>
      </c>
      <c r="E1760" t="s">
        <v>2380</v>
      </c>
      <c r="F1760" t="s">
        <v>2380</v>
      </c>
      <c r="G1760" t="s">
        <v>2380</v>
      </c>
      <c r="H1760" s="341">
        <v>0</v>
      </c>
      <c r="I1760" t="s">
        <v>2380</v>
      </c>
      <c r="J1760" t="s">
        <v>6085</v>
      </c>
      <c r="K1760" t="s">
        <v>6075</v>
      </c>
      <c r="L1760" s="340" t="s">
        <v>9329</v>
      </c>
      <c r="M1760" s="339">
        <v>8062.76</v>
      </c>
      <c r="N1760" t="s">
        <v>12</v>
      </c>
      <c r="O1760" t="s">
        <v>12</v>
      </c>
      <c r="P1760" t="s">
        <v>42</v>
      </c>
      <c r="Q1760" s="338">
        <v>47</v>
      </c>
    </row>
    <row r="1761" spans="1:17" ht="15.75" x14ac:dyDescent="0.25">
      <c r="A1761" s="342" t="s">
        <v>1977</v>
      </c>
      <c r="B1761" t="s">
        <v>9328</v>
      </c>
      <c r="C1761">
        <v>27.74</v>
      </c>
      <c r="D1761">
        <v>6.06</v>
      </c>
      <c r="E1761" t="s">
        <v>2381</v>
      </c>
      <c r="F1761" t="s">
        <v>2380</v>
      </c>
      <c r="G1761" t="s">
        <v>2380</v>
      </c>
      <c r="H1761" s="341">
        <v>0</v>
      </c>
      <c r="I1761" t="s">
        <v>2380</v>
      </c>
      <c r="J1761" t="s">
        <v>6085</v>
      </c>
      <c r="K1761" t="s">
        <v>6077</v>
      </c>
      <c r="L1761" s="340" t="s">
        <v>9327</v>
      </c>
      <c r="M1761" s="339">
        <v>8062.31</v>
      </c>
      <c r="N1761" t="s">
        <v>11</v>
      </c>
      <c r="O1761" t="s">
        <v>16</v>
      </c>
      <c r="P1761" t="s">
        <v>13</v>
      </c>
      <c r="Q1761" s="338">
        <v>52</v>
      </c>
    </row>
    <row r="1762" spans="1:17" ht="15.75" x14ac:dyDescent="0.25">
      <c r="A1762" s="342" t="s">
        <v>1974</v>
      </c>
      <c r="B1762" t="s">
        <v>6983</v>
      </c>
      <c r="C1762">
        <v>24.984999999999999</v>
      </c>
      <c r="D1762">
        <v>4.5599999999999996</v>
      </c>
      <c r="E1762" t="s">
        <v>2380</v>
      </c>
      <c r="F1762" t="s">
        <v>2380</v>
      </c>
      <c r="G1762" t="s">
        <v>2380</v>
      </c>
      <c r="H1762" s="341">
        <v>0</v>
      </c>
      <c r="I1762" t="s">
        <v>2380</v>
      </c>
      <c r="J1762" t="s">
        <v>6085</v>
      </c>
      <c r="K1762" t="s">
        <v>6075</v>
      </c>
      <c r="L1762" s="340" t="s">
        <v>9324</v>
      </c>
      <c r="M1762" s="339">
        <v>8059.06</v>
      </c>
      <c r="N1762" t="s">
        <v>11</v>
      </c>
      <c r="O1762" t="s">
        <v>12</v>
      </c>
      <c r="P1762" t="s">
        <v>23</v>
      </c>
      <c r="Q1762" s="338">
        <v>37</v>
      </c>
    </row>
    <row r="1763" spans="1:17" ht="15.75" x14ac:dyDescent="0.25">
      <c r="A1763" s="342" t="s">
        <v>1967</v>
      </c>
      <c r="B1763" t="s">
        <v>9318</v>
      </c>
      <c r="C1763">
        <v>25.13</v>
      </c>
      <c r="D1763">
        <v>8</v>
      </c>
      <c r="E1763" t="s">
        <v>2381</v>
      </c>
      <c r="F1763" t="s">
        <v>2380</v>
      </c>
      <c r="G1763" t="s">
        <v>2380</v>
      </c>
      <c r="H1763" s="341">
        <v>1</v>
      </c>
      <c r="I1763" t="s">
        <v>2380</v>
      </c>
      <c r="J1763" t="s">
        <v>6085</v>
      </c>
      <c r="K1763" t="s">
        <v>6079</v>
      </c>
      <c r="L1763" s="340" t="s">
        <v>9317</v>
      </c>
      <c r="M1763" s="339">
        <v>8014.62</v>
      </c>
      <c r="N1763" t="s">
        <v>11</v>
      </c>
      <c r="O1763" t="s">
        <v>12</v>
      </c>
      <c r="P1763" t="s">
        <v>23</v>
      </c>
      <c r="Q1763" s="338">
        <v>27</v>
      </c>
    </row>
    <row r="1764" spans="1:17" ht="15.75" x14ac:dyDescent="0.25">
      <c r="A1764" s="342" t="s">
        <v>1963</v>
      </c>
      <c r="B1764" t="s">
        <v>9312</v>
      </c>
      <c r="C1764">
        <v>27.92</v>
      </c>
      <c r="D1764">
        <v>5.79</v>
      </c>
      <c r="E1764" t="s">
        <v>2380</v>
      </c>
      <c r="F1764" t="s">
        <v>2380</v>
      </c>
      <c r="G1764" t="s">
        <v>2380</v>
      </c>
      <c r="H1764" s="341">
        <v>1</v>
      </c>
      <c r="I1764" t="s">
        <v>2380</v>
      </c>
      <c r="J1764" t="s">
        <v>6085</v>
      </c>
      <c r="K1764" t="s">
        <v>6077</v>
      </c>
      <c r="L1764" s="340" t="s">
        <v>9311</v>
      </c>
      <c r="M1764" s="339">
        <v>7985.82</v>
      </c>
      <c r="N1764" t="s">
        <v>11</v>
      </c>
      <c r="O1764" t="s">
        <v>16</v>
      </c>
      <c r="P1764" t="s">
        <v>247</v>
      </c>
      <c r="Q1764" s="338">
        <v>39</v>
      </c>
    </row>
    <row r="1765" spans="1:17" ht="15.75" x14ac:dyDescent="0.25">
      <c r="A1765" s="342" t="s">
        <v>1952</v>
      </c>
      <c r="B1765" t="s">
        <v>9297</v>
      </c>
      <c r="C1765">
        <v>29.7</v>
      </c>
      <c r="D1765">
        <v>7.03</v>
      </c>
      <c r="E1765" t="s">
        <v>2380</v>
      </c>
      <c r="F1765" t="s">
        <v>2380</v>
      </c>
      <c r="G1765" t="s">
        <v>2380</v>
      </c>
      <c r="H1765" s="341">
        <v>0</v>
      </c>
      <c r="I1765" t="s">
        <v>2380</v>
      </c>
      <c r="J1765" t="s">
        <v>6085</v>
      </c>
      <c r="K1765" t="s">
        <v>6079</v>
      </c>
      <c r="L1765" s="340" t="s">
        <v>8640</v>
      </c>
      <c r="M1765" s="339">
        <v>7844.8</v>
      </c>
      <c r="N1765" t="s">
        <v>11</v>
      </c>
      <c r="O1765" t="s">
        <v>11</v>
      </c>
      <c r="P1765" t="s">
        <v>23</v>
      </c>
      <c r="Q1765" s="338">
        <v>21</v>
      </c>
    </row>
    <row r="1766" spans="1:17" ht="15.75" x14ac:dyDescent="0.25">
      <c r="A1766" s="342" t="s">
        <v>1949</v>
      </c>
      <c r="B1766" t="s">
        <v>6384</v>
      </c>
      <c r="C1766">
        <v>26.62</v>
      </c>
      <c r="D1766">
        <v>6.15</v>
      </c>
      <c r="E1766" t="s">
        <v>2381</v>
      </c>
      <c r="F1766" t="s">
        <v>2380</v>
      </c>
      <c r="G1766" t="s">
        <v>2380</v>
      </c>
      <c r="H1766" s="341">
        <v>0</v>
      </c>
      <c r="I1766" t="s">
        <v>2380</v>
      </c>
      <c r="J1766" t="s">
        <v>6085</v>
      </c>
      <c r="K1766" t="s">
        <v>6077</v>
      </c>
      <c r="L1766" s="340" t="s">
        <v>9293</v>
      </c>
      <c r="M1766" s="339">
        <v>7804.16</v>
      </c>
      <c r="N1766" t="s">
        <v>11</v>
      </c>
      <c r="O1766" t="s">
        <v>12</v>
      </c>
      <c r="P1766" t="s">
        <v>13</v>
      </c>
      <c r="Q1766" s="338">
        <v>48</v>
      </c>
    </row>
    <row r="1767" spans="1:17" ht="15.75" x14ac:dyDescent="0.25">
      <c r="A1767" s="342" t="s">
        <v>1943</v>
      </c>
      <c r="B1767" t="s">
        <v>6525</v>
      </c>
      <c r="C1767">
        <v>26.125</v>
      </c>
      <c r="D1767">
        <v>5.22</v>
      </c>
      <c r="E1767" t="s">
        <v>2380</v>
      </c>
      <c r="F1767" t="s">
        <v>2380</v>
      </c>
      <c r="G1767" t="s">
        <v>2380</v>
      </c>
      <c r="H1767" s="341">
        <v>0</v>
      </c>
      <c r="I1767" t="s">
        <v>2380</v>
      </c>
      <c r="J1767" t="s">
        <v>6085</v>
      </c>
      <c r="K1767" t="s">
        <v>6075</v>
      </c>
      <c r="L1767" s="340" t="s">
        <v>7046</v>
      </c>
      <c r="M1767" s="339">
        <v>7742.11</v>
      </c>
      <c r="N1767" t="s">
        <v>12</v>
      </c>
      <c r="O1767" t="s">
        <v>11</v>
      </c>
      <c r="P1767" t="s">
        <v>13</v>
      </c>
      <c r="Q1767" s="338">
        <v>46</v>
      </c>
    </row>
    <row r="1768" spans="1:17" ht="15.75" x14ac:dyDescent="0.25">
      <c r="A1768" s="342" t="s">
        <v>1941</v>
      </c>
      <c r="B1768" t="s">
        <v>9284</v>
      </c>
      <c r="C1768">
        <v>27.4</v>
      </c>
      <c r="D1768">
        <v>8.84</v>
      </c>
      <c r="E1768" t="s">
        <v>2380</v>
      </c>
      <c r="F1768" t="s">
        <v>2380</v>
      </c>
      <c r="G1768" t="s">
        <v>2380</v>
      </c>
      <c r="H1768" s="341">
        <v>0</v>
      </c>
      <c r="I1768" t="s">
        <v>2380</v>
      </c>
      <c r="J1768" t="s">
        <v>6085</v>
      </c>
      <c r="K1768" t="s">
        <v>6079</v>
      </c>
      <c r="L1768" s="340" t="s">
        <v>9283</v>
      </c>
      <c r="M1768" s="339">
        <v>7740.34</v>
      </c>
      <c r="N1768" t="s">
        <v>16</v>
      </c>
      <c r="O1768" t="s">
        <v>16</v>
      </c>
      <c r="P1768" t="s">
        <v>42</v>
      </c>
      <c r="Q1768" s="338">
        <v>44</v>
      </c>
    </row>
    <row r="1769" spans="1:17" ht="15.75" x14ac:dyDescent="0.25">
      <c r="A1769" s="342" t="s">
        <v>1940</v>
      </c>
      <c r="B1769" t="s">
        <v>9282</v>
      </c>
      <c r="C1769">
        <v>27.53</v>
      </c>
      <c r="D1769">
        <v>4.1100000000000003</v>
      </c>
      <c r="E1769" t="s">
        <v>2380</v>
      </c>
      <c r="F1769" t="s">
        <v>2380</v>
      </c>
      <c r="G1769" t="s">
        <v>2380</v>
      </c>
      <c r="H1769" s="341">
        <v>1</v>
      </c>
      <c r="I1769" t="s">
        <v>2380</v>
      </c>
      <c r="J1769" t="s">
        <v>6085</v>
      </c>
      <c r="K1769" t="s">
        <v>6075</v>
      </c>
      <c r="L1769" s="340" t="s">
        <v>9281</v>
      </c>
      <c r="M1769" s="339">
        <v>7736.39</v>
      </c>
      <c r="N1769" t="s">
        <v>12</v>
      </c>
      <c r="O1769" t="s">
        <v>11</v>
      </c>
      <c r="P1769" t="s">
        <v>13</v>
      </c>
      <c r="Q1769" s="338">
        <v>57</v>
      </c>
    </row>
    <row r="1770" spans="1:17" ht="15.75" x14ac:dyDescent="0.25">
      <c r="A1770" s="342" t="s">
        <v>1938</v>
      </c>
      <c r="B1770" t="s">
        <v>7435</v>
      </c>
      <c r="C1770">
        <v>25.78</v>
      </c>
      <c r="D1770">
        <v>11.06</v>
      </c>
      <c r="E1770" t="s">
        <v>2381</v>
      </c>
      <c r="F1770" t="s">
        <v>2380</v>
      </c>
      <c r="G1770" t="s">
        <v>2380</v>
      </c>
      <c r="H1770" s="341">
        <v>0</v>
      </c>
      <c r="I1770" t="s">
        <v>2380</v>
      </c>
      <c r="J1770" t="s">
        <v>6085</v>
      </c>
      <c r="K1770" t="s">
        <v>6079</v>
      </c>
      <c r="L1770" s="340" t="s">
        <v>9278</v>
      </c>
      <c r="M1770" s="339">
        <v>7731.43</v>
      </c>
      <c r="N1770" t="s">
        <v>12</v>
      </c>
      <c r="O1770" t="s">
        <v>11</v>
      </c>
      <c r="P1770" t="s">
        <v>13</v>
      </c>
      <c r="Q1770" s="338">
        <v>44</v>
      </c>
    </row>
    <row r="1771" spans="1:17" ht="15.75" x14ac:dyDescent="0.25">
      <c r="A1771" s="342" t="s">
        <v>1927</v>
      </c>
      <c r="B1771" t="s">
        <v>9259</v>
      </c>
      <c r="C1771">
        <v>29.48</v>
      </c>
      <c r="D1771">
        <v>4.91</v>
      </c>
      <c r="E1771" t="s">
        <v>2380</v>
      </c>
      <c r="F1771" t="s">
        <v>2380</v>
      </c>
      <c r="G1771" t="s">
        <v>2380</v>
      </c>
      <c r="H1771" s="341">
        <v>0</v>
      </c>
      <c r="I1771" t="s">
        <v>2380</v>
      </c>
      <c r="J1771" t="s">
        <v>6085</v>
      </c>
      <c r="K1771" t="s">
        <v>6075</v>
      </c>
      <c r="L1771" s="340" t="s">
        <v>9258</v>
      </c>
      <c r="M1771" s="339">
        <v>7662.47</v>
      </c>
      <c r="N1771" t="s">
        <v>11</v>
      </c>
      <c r="O1771" t="s">
        <v>16</v>
      </c>
      <c r="P1771" t="s">
        <v>42</v>
      </c>
      <c r="Q1771" s="338">
        <v>46</v>
      </c>
    </row>
    <row r="1772" spans="1:17" ht="15.75" x14ac:dyDescent="0.25">
      <c r="A1772" s="342" t="s">
        <v>1921</v>
      </c>
      <c r="B1772" t="s">
        <v>9249</v>
      </c>
      <c r="C1772">
        <v>27.5</v>
      </c>
      <c r="D1772">
        <v>10.75</v>
      </c>
      <c r="E1772" t="s">
        <v>2380</v>
      </c>
      <c r="F1772" t="s">
        <v>2380</v>
      </c>
      <c r="G1772" t="s">
        <v>2380</v>
      </c>
      <c r="H1772" s="341">
        <v>0</v>
      </c>
      <c r="I1772" t="s">
        <v>2380</v>
      </c>
      <c r="J1772" t="s">
        <v>6085</v>
      </c>
      <c r="K1772" t="s">
        <v>6079</v>
      </c>
      <c r="L1772" s="340" t="s">
        <v>9248</v>
      </c>
      <c r="M1772" s="339">
        <v>7640.31</v>
      </c>
      <c r="N1772" t="s">
        <v>11</v>
      </c>
      <c r="O1772" t="s">
        <v>16</v>
      </c>
      <c r="P1772" t="s">
        <v>13</v>
      </c>
      <c r="Q1772" s="338">
        <v>42</v>
      </c>
    </row>
    <row r="1773" spans="1:17" ht="15.75" x14ac:dyDescent="0.25">
      <c r="A1773" s="342" t="s">
        <v>1920</v>
      </c>
      <c r="B1773" t="s">
        <v>9247</v>
      </c>
      <c r="C1773">
        <v>25.8</v>
      </c>
      <c r="D1773">
        <v>7.8</v>
      </c>
      <c r="E1773" t="s">
        <v>2380</v>
      </c>
      <c r="F1773" t="s">
        <v>2380</v>
      </c>
      <c r="G1773" t="s">
        <v>2380</v>
      </c>
      <c r="H1773" s="341">
        <v>0</v>
      </c>
      <c r="I1773" t="s">
        <v>2380</v>
      </c>
      <c r="J1773" t="s">
        <v>6085</v>
      </c>
      <c r="K1773" t="s">
        <v>6079</v>
      </c>
      <c r="L1773" s="340" t="s">
        <v>9246</v>
      </c>
      <c r="M1773" s="339">
        <v>48549.18</v>
      </c>
      <c r="N1773" t="s">
        <v>16</v>
      </c>
      <c r="O1773" t="s">
        <v>12</v>
      </c>
      <c r="P1773" t="s">
        <v>168</v>
      </c>
      <c r="Q1773" s="338">
        <v>54</v>
      </c>
    </row>
    <row r="1774" spans="1:17" ht="15.75" x14ac:dyDescent="0.25">
      <c r="A1774" s="342" t="s">
        <v>1919</v>
      </c>
      <c r="B1774" t="s">
        <v>9245</v>
      </c>
      <c r="C1774">
        <v>25</v>
      </c>
      <c r="D1774">
        <v>7.04</v>
      </c>
      <c r="E1774" t="s">
        <v>2380</v>
      </c>
      <c r="F1774" t="s">
        <v>2380</v>
      </c>
      <c r="G1774" t="s">
        <v>2380</v>
      </c>
      <c r="H1774" s="341">
        <v>0</v>
      </c>
      <c r="I1774" t="s">
        <v>2380</v>
      </c>
      <c r="J1774" t="s">
        <v>6085</v>
      </c>
      <c r="K1774" t="s">
        <v>6079</v>
      </c>
      <c r="L1774" s="340" t="s">
        <v>9244</v>
      </c>
      <c r="M1774" s="339">
        <v>38711</v>
      </c>
      <c r="N1774" t="s">
        <v>11</v>
      </c>
      <c r="O1774" t="s">
        <v>11</v>
      </c>
      <c r="P1774" t="s">
        <v>42</v>
      </c>
      <c r="Q1774" s="338">
        <v>31</v>
      </c>
    </row>
    <row r="1775" spans="1:17" ht="15.75" x14ac:dyDescent="0.25">
      <c r="A1775" s="342" t="s">
        <v>1912</v>
      </c>
      <c r="B1775" t="s">
        <v>9234</v>
      </c>
      <c r="C1775">
        <v>28.51</v>
      </c>
      <c r="D1775">
        <v>5.65</v>
      </c>
      <c r="E1775" t="s">
        <v>2381</v>
      </c>
      <c r="F1775" t="s">
        <v>2380</v>
      </c>
      <c r="G1775" t="s">
        <v>2380</v>
      </c>
      <c r="H1775" s="341">
        <v>1</v>
      </c>
      <c r="I1775" t="s">
        <v>2380</v>
      </c>
      <c r="J1775" t="s">
        <v>6085</v>
      </c>
      <c r="K1775" t="s">
        <v>6075</v>
      </c>
      <c r="L1775" s="340" t="s">
        <v>9233</v>
      </c>
      <c r="M1775" s="339">
        <v>7623.13</v>
      </c>
      <c r="N1775" t="s">
        <v>11</v>
      </c>
      <c r="O1775" t="s">
        <v>12</v>
      </c>
      <c r="P1775" t="s">
        <v>42</v>
      </c>
      <c r="Q1775" s="338">
        <v>26</v>
      </c>
    </row>
    <row r="1776" spans="1:17" ht="15.75" x14ac:dyDescent="0.25">
      <c r="A1776" s="342" t="s">
        <v>1908</v>
      </c>
      <c r="B1776" t="s">
        <v>9228</v>
      </c>
      <c r="C1776">
        <v>25.364999999999998</v>
      </c>
      <c r="D1776">
        <v>11.71</v>
      </c>
      <c r="E1776" t="s">
        <v>2380</v>
      </c>
      <c r="F1776" t="s">
        <v>2380</v>
      </c>
      <c r="G1776" t="s">
        <v>2380</v>
      </c>
      <c r="H1776" s="341">
        <v>0</v>
      </c>
      <c r="I1776" t="s">
        <v>2380</v>
      </c>
      <c r="J1776" t="s">
        <v>6085</v>
      </c>
      <c r="K1776" t="s">
        <v>6079</v>
      </c>
      <c r="L1776" s="340" t="s">
        <v>9227</v>
      </c>
      <c r="M1776" s="339">
        <v>38709.18</v>
      </c>
      <c r="N1776" t="s">
        <v>16</v>
      </c>
      <c r="O1776" t="s">
        <v>12</v>
      </c>
      <c r="P1776" t="s">
        <v>13</v>
      </c>
      <c r="Q1776" s="338">
        <v>36</v>
      </c>
    </row>
    <row r="1777" spans="1:17" ht="15.75" x14ac:dyDescent="0.25">
      <c r="A1777" s="342" t="s">
        <v>1907</v>
      </c>
      <c r="B1777" t="s">
        <v>8879</v>
      </c>
      <c r="C1777">
        <v>29.6</v>
      </c>
      <c r="D1777">
        <v>6.17</v>
      </c>
      <c r="E1777" t="s">
        <v>2381</v>
      </c>
      <c r="F1777" t="s">
        <v>2380</v>
      </c>
      <c r="G1777" t="s">
        <v>2382</v>
      </c>
      <c r="H1777" s="341">
        <v>1</v>
      </c>
      <c r="I1777" t="s">
        <v>2380</v>
      </c>
      <c r="J1777" t="s">
        <v>6085</v>
      </c>
      <c r="K1777" t="s">
        <v>6077</v>
      </c>
      <c r="L1777" s="340" t="s">
        <v>9226</v>
      </c>
      <c r="M1777" s="339">
        <v>7567.13</v>
      </c>
      <c r="N1777" t="s">
        <v>11</v>
      </c>
      <c r="O1777" t="s">
        <v>11</v>
      </c>
      <c r="P1777" t="s">
        <v>300</v>
      </c>
      <c r="Q1777" s="338">
        <v>28</v>
      </c>
    </row>
    <row r="1778" spans="1:17" ht="15.75" x14ac:dyDescent="0.25">
      <c r="A1778" s="342" t="s">
        <v>1905</v>
      </c>
      <c r="B1778" t="s">
        <v>6367</v>
      </c>
      <c r="C1778">
        <v>27.34</v>
      </c>
      <c r="D1778">
        <v>5.19</v>
      </c>
      <c r="E1778" t="s">
        <v>2381</v>
      </c>
      <c r="F1778" t="s">
        <v>2380</v>
      </c>
      <c r="G1778" t="s">
        <v>2380</v>
      </c>
      <c r="H1778" s="341">
        <v>1</v>
      </c>
      <c r="I1778" t="s">
        <v>2380</v>
      </c>
      <c r="J1778" t="s">
        <v>6085</v>
      </c>
      <c r="K1778" t="s">
        <v>6075</v>
      </c>
      <c r="L1778" s="340" t="s">
        <v>8675</v>
      </c>
      <c r="M1778" s="339">
        <v>7537.16</v>
      </c>
      <c r="N1778" t="s">
        <v>11</v>
      </c>
      <c r="O1778" t="s">
        <v>11</v>
      </c>
      <c r="P1778" t="s">
        <v>23</v>
      </c>
      <c r="Q1778" s="338">
        <v>38</v>
      </c>
    </row>
    <row r="1779" spans="1:17" ht="15.75" x14ac:dyDescent="0.25">
      <c r="A1779" s="342" t="s">
        <v>1894</v>
      </c>
      <c r="B1779" t="s">
        <v>9099</v>
      </c>
      <c r="C1779">
        <v>27.645</v>
      </c>
      <c r="D1779">
        <v>9.91</v>
      </c>
      <c r="E1779" t="s">
        <v>2380</v>
      </c>
      <c r="F1779" t="s">
        <v>2380</v>
      </c>
      <c r="G1779" t="s">
        <v>2380</v>
      </c>
      <c r="H1779" s="341">
        <v>0</v>
      </c>
      <c r="I1779" t="s">
        <v>2380</v>
      </c>
      <c r="J1779" t="s">
        <v>6085</v>
      </c>
      <c r="K1779" t="s">
        <v>6079</v>
      </c>
      <c r="L1779" s="340" t="s">
        <v>9211</v>
      </c>
      <c r="M1779" s="339">
        <v>7450.36</v>
      </c>
      <c r="N1779" t="s">
        <v>11</v>
      </c>
      <c r="O1779" t="s">
        <v>11</v>
      </c>
      <c r="P1779" t="s">
        <v>23</v>
      </c>
      <c r="Q1779" s="338">
        <v>22</v>
      </c>
    </row>
    <row r="1780" spans="1:17" ht="15.75" x14ac:dyDescent="0.25">
      <c r="A1780" s="342" t="s">
        <v>1893</v>
      </c>
      <c r="B1780" t="s">
        <v>9210</v>
      </c>
      <c r="C1780">
        <v>26.41</v>
      </c>
      <c r="D1780">
        <v>11.4</v>
      </c>
      <c r="E1780" t="s">
        <v>2380</v>
      </c>
      <c r="F1780" t="s">
        <v>2380</v>
      </c>
      <c r="G1780" t="s">
        <v>2380</v>
      </c>
      <c r="H1780" s="341">
        <v>0</v>
      </c>
      <c r="I1780" t="s">
        <v>2380</v>
      </c>
      <c r="J1780" t="s">
        <v>6085</v>
      </c>
      <c r="K1780" t="s">
        <v>6079</v>
      </c>
      <c r="L1780" s="340" t="s">
        <v>9209</v>
      </c>
      <c r="M1780" s="339">
        <v>7448.4</v>
      </c>
      <c r="N1780" t="s">
        <v>12</v>
      </c>
      <c r="O1780" t="s">
        <v>12</v>
      </c>
      <c r="P1780" t="s">
        <v>356</v>
      </c>
      <c r="Q1780" s="338">
        <v>45</v>
      </c>
    </row>
    <row r="1781" spans="1:17" ht="15.75" x14ac:dyDescent="0.25">
      <c r="A1781" s="342" t="s">
        <v>1879</v>
      </c>
      <c r="B1781" t="s">
        <v>6783</v>
      </c>
      <c r="C1781">
        <v>26.41</v>
      </c>
      <c r="D1781">
        <v>7.32</v>
      </c>
      <c r="E1781" t="s">
        <v>2381</v>
      </c>
      <c r="F1781" t="s">
        <v>2380</v>
      </c>
      <c r="G1781" t="s">
        <v>2380</v>
      </c>
      <c r="H1781" s="341">
        <v>1</v>
      </c>
      <c r="I1781" t="s">
        <v>2380</v>
      </c>
      <c r="J1781" t="s">
        <v>6085</v>
      </c>
      <c r="K1781" t="s">
        <v>6079</v>
      </c>
      <c r="L1781" s="340" t="s">
        <v>9192</v>
      </c>
      <c r="M1781" s="339">
        <v>7357.49</v>
      </c>
      <c r="N1781" t="s">
        <v>11</v>
      </c>
      <c r="O1781" t="s">
        <v>11</v>
      </c>
      <c r="P1781" t="s">
        <v>23</v>
      </c>
      <c r="Q1781" s="338">
        <v>39</v>
      </c>
    </row>
    <row r="1782" spans="1:17" ht="15.75" x14ac:dyDescent="0.25">
      <c r="A1782" s="342" t="s">
        <v>1878</v>
      </c>
      <c r="B1782" t="s">
        <v>8780</v>
      </c>
      <c r="C1782">
        <v>29.9</v>
      </c>
      <c r="D1782">
        <v>5.27</v>
      </c>
      <c r="E1782" t="s">
        <v>2380</v>
      </c>
      <c r="F1782" t="s">
        <v>2380</v>
      </c>
      <c r="G1782" t="s">
        <v>2382</v>
      </c>
      <c r="H1782" s="341">
        <v>1</v>
      </c>
      <c r="I1782" t="s">
        <v>2380</v>
      </c>
      <c r="J1782" t="s">
        <v>6085</v>
      </c>
      <c r="K1782" t="s">
        <v>6075</v>
      </c>
      <c r="L1782" s="340" t="s">
        <v>9191</v>
      </c>
      <c r="M1782" s="339">
        <v>7349.12</v>
      </c>
      <c r="N1782" t="s">
        <v>11</v>
      </c>
      <c r="O1782" t="s">
        <v>11</v>
      </c>
      <c r="P1782" t="s">
        <v>300</v>
      </c>
      <c r="Q1782" s="338">
        <v>29</v>
      </c>
    </row>
    <row r="1783" spans="1:17" ht="15.75" x14ac:dyDescent="0.25">
      <c r="A1783" s="342" t="s">
        <v>1877</v>
      </c>
      <c r="B1783" t="s">
        <v>9190</v>
      </c>
      <c r="C1783">
        <v>25.24</v>
      </c>
      <c r="D1783">
        <v>5.82</v>
      </c>
      <c r="E1783" t="s">
        <v>2380</v>
      </c>
      <c r="F1783" t="s">
        <v>2380</v>
      </c>
      <c r="G1783" t="s">
        <v>2380</v>
      </c>
      <c r="H1783" s="341">
        <v>1</v>
      </c>
      <c r="I1783" t="s">
        <v>2380</v>
      </c>
      <c r="J1783" t="s">
        <v>6085</v>
      </c>
      <c r="K1783" t="s">
        <v>6077</v>
      </c>
      <c r="L1783" s="340" t="s">
        <v>9189</v>
      </c>
      <c r="M1783" s="339">
        <v>7348.14</v>
      </c>
      <c r="N1783" t="s">
        <v>11</v>
      </c>
      <c r="O1783" t="s">
        <v>16</v>
      </c>
      <c r="P1783" t="s">
        <v>42</v>
      </c>
      <c r="Q1783" s="338">
        <v>45</v>
      </c>
    </row>
    <row r="1784" spans="1:17" ht="15.75" x14ac:dyDescent="0.25">
      <c r="A1784" s="342" t="s">
        <v>1876</v>
      </c>
      <c r="B1784" t="s">
        <v>9188</v>
      </c>
      <c r="C1784">
        <v>25.08</v>
      </c>
      <c r="D1784">
        <v>5.8</v>
      </c>
      <c r="E1784" t="s">
        <v>2380</v>
      </c>
      <c r="F1784" t="s">
        <v>2380</v>
      </c>
      <c r="G1784" t="s">
        <v>2382</v>
      </c>
      <c r="H1784" s="341">
        <v>1</v>
      </c>
      <c r="I1784" t="s">
        <v>2380</v>
      </c>
      <c r="J1784" t="s">
        <v>6085</v>
      </c>
      <c r="K1784" t="s">
        <v>6077</v>
      </c>
      <c r="L1784" s="340" t="s">
        <v>9187</v>
      </c>
      <c r="M1784" s="339">
        <v>7345.73</v>
      </c>
      <c r="N1784" t="s">
        <v>11</v>
      </c>
      <c r="O1784" t="s">
        <v>16</v>
      </c>
      <c r="P1784" t="s">
        <v>13</v>
      </c>
      <c r="Q1784" s="338">
        <v>43</v>
      </c>
    </row>
    <row r="1785" spans="1:17" ht="15.75" x14ac:dyDescent="0.25">
      <c r="A1785" s="342" t="s">
        <v>1875</v>
      </c>
      <c r="B1785" t="s">
        <v>7391</v>
      </c>
      <c r="C1785">
        <v>29.164999999999999</v>
      </c>
      <c r="D1785">
        <v>4.87</v>
      </c>
      <c r="E1785" t="s">
        <v>2380</v>
      </c>
      <c r="F1785" t="s">
        <v>2381</v>
      </c>
      <c r="G1785" t="s">
        <v>2380</v>
      </c>
      <c r="H1785" s="341">
        <v>1</v>
      </c>
      <c r="I1785" t="s">
        <v>2380</v>
      </c>
      <c r="J1785" t="s">
        <v>6085</v>
      </c>
      <c r="K1785" t="s">
        <v>6075</v>
      </c>
      <c r="L1785" s="340" t="s">
        <v>9186</v>
      </c>
      <c r="M1785" s="339">
        <v>7345.08</v>
      </c>
      <c r="N1785" t="s">
        <v>11</v>
      </c>
      <c r="O1785" t="s">
        <v>16</v>
      </c>
      <c r="P1785" t="s">
        <v>42</v>
      </c>
      <c r="Q1785" s="338">
        <v>45</v>
      </c>
    </row>
    <row r="1786" spans="1:17" ht="15.75" x14ac:dyDescent="0.25">
      <c r="A1786" s="342" t="s">
        <v>1868</v>
      </c>
      <c r="B1786" t="s">
        <v>9178</v>
      </c>
      <c r="C1786">
        <v>27.74</v>
      </c>
      <c r="D1786">
        <v>5.96</v>
      </c>
      <c r="E1786" t="s">
        <v>2381</v>
      </c>
      <c r="F1786" t="s">
        <v>2380</v>
      </c>
      <c r="G1786" t="s">
        <v>2380</v>
      </c>
      <c r="H1786" s="341">
        <v>0</v>
      </c>
      <c r="I1786" t="s">
        <v>2380</v>
      </c>
      <c r="J1786" t="s">
        <v>6085</v>
      </c>
      <c r="K1786" t="s">
        <v>6077</v>
      </c>
      <c r="L1786" s="340" t="s">
        <v>9177</v>
      </c>
      <c r="M1786" s="339">
        <v>7322.86</v>
      </c>
      <c r="N1786" t="s">
        <v>12</v>
      </c>
      <c r="O1786" t="s">
        <v>12</v>
      </c>
      <c r="P1786" t="s">
        <v>23</v>
      </c>
      <c r="Q1786" s="338">
        <v>57</v>
      </c>
    </row>
    <row r="1787" spans="1:17" ht="15.75" x14ac:dyDescent="0.25">
      <c r="A1787" s="342" t="s">
        <v>1862</v>
      </c>
      <c r="B1787" t="s">
        <v>9169</v>
      </c>
      <c r="C1787">
        <v>25.51</v>
      </c>
      <c r="D1787">
        <v>6.05</v>
      </c>
      <c r="E1787" t="s">
        <v>2380</v>
      </c>
      <c r="F1787" t="s">
        <v>2380</v>
      </c>
      <c r="G1787" t="s">
        <v>2380</v>
      </c>
      <c r="H1787" s="341">
        <v>0</v>
      </c>
      <c r="I1787" t="s">
        <v>2380</v>
      </c>
      <c r="J1787" t="s">
        <v>6085</v>
      </c>
      <c r="K1787" t="s">
        <v>6077</v>
      </c>
      <c r="L1787" s="340" t="s">
        <v>9168</v>
      </c>
      <c r="M1787" s="339">
        <v>7281.51</v>
      </c>
      <c r="N1787" t="s">
        <v>11</v>
      </c>
      <c r="O1787" t="s">
        <v>16</v>
      </c>
      <c r="P1787" t="s">
        <v>23</v>
      </c>
      <c r="Q1787" s="338">
        <v>37</v>
      </c>
    </row>
    <row r="1788" spans="1:17" ht="15.75" x14ac:dyDescent="0.25">
      <c r="A1788" s="342" t="s">
        <v>1861</v>
      </c>
      <c r="B1788" t="s">
        <v>9167</v>
      </c>
      <c r="C1788">
        <v>29.04</v>
      </c>
      <c r="D1788">
        <v>10.56</v>
      </c>
      <c r="E1788" t="s">
        <v>2381</v>
      </c>
      <c r="F1788" t="s">
        <v>2380</v>
      </c>
      <c r="G1788" t="s">
        <v>2380</v>
      </c>
      <c r="H1788" s="341">
        <v>1</v>
      </c>
      <c r="I1788" t="s">
        <v>2380</v>
      </c>
      <c r="J1788" t="s">
        <v>6085</v>
      </c>
      <c r="K1788" t="s">
        <v>6079</v>
      </c>
      <c r="L1788" s="340" t="s">
        <v>9166</v>
      </c>
      <c r="M1788" s="339">
        <v>7273.02</v>
      </c>
      <c r="N1788" t="s">
        <v>11</v>
      </c>
      <c r="O1788" t="s">
        <v>16</v>
      </c>
      <c r="P1788" t="s">
        <v>13</v>
      </c>
      <c r="Q1788" s="338">
        <v>46</v>
      </c>
    </row>
    <row r="1789" spans="1:17" ht="15.75" x14ac:dyDescent="0.25">
      <c r="A1789" s="342" t="s">
        <v>1857</v>
      </c>
      <c r="B1789" t="s">
        <v>9162</v>
      </c>
      <c r="C1789">
        <v>29.19</v>
      </c>
      <c r="D1789">
        <v>4.37</v>
      </c>
      <c r="E1789" t="s">
        <v>2380</v>
      </c>
      <c r="F1789" t="s">
        <v>2380</v>
      </c>
      <c r="G1789" t="s">
        <v>2380</v>
      </c>
      <c r="H1789" s="341">
        <v>0</v>
      </c>
      <c r="I1789" t="s">
        <v>2380</v>
      </c>
      <c r="J1789" t="s">
        <v>6085</v>
      </c>
      <c r="K1789" t="s">
        <v>6075</v>
      </c>
      <c r="L1789" s="340" t="s">
        <v>9161</v>
      </c>
      <c r="M1789" s="339">
        <v>7256.72</v>
      </c>
      <c r="N1789" t="s">
        <v>12</v>
      </c>
      <c r="O1789" t="s">
        <v>11</v>
      </c>
      <c r="P1789" t="s">
        <v>23</v>
      </c>
      <c r="Q1789" s="338">
        <v>41</v>
      </c>
    </row>
    <row r="1790" spans="1:17" ht="15.75" x14ac:dyDescent="0.25">
      <c r="A1790" s="342" t="s">
        <v>1855</v>
      </c>
      <c r="B1790" t="s">
        <v>6295</v>
      </c>
      <c r="C1790">
        <v>26.315000000000001</v>
      </c>
      <c r="D1790">
        <v>4.5599999999999996</v>
      </c>
      <c r="E1790" t="s">
        <v>2381</v>
      </c>
      <c r="F1790" t="s">
        <v>2380</v>
      </c>
      <c r="G1790" t="s">
        <v>2382</v>
      </c>
      <c r="H1790" s="341">
        <v>1</v>
      </c>
      <c r="I1790" t="s">
        <v>2380</v>
      </c>
      <c r="J1790" t="s">
        <v>6085</v>
      </c>
      <c r="K1790" t="s">
        <v>6075</v>
      </c>
      <c r="L1790" s="340" t="s">
        <v>9159</v>
      </c>
      <c r="M1790" s="339">
        <v>7243.81</v>
      </c>
      <c r="N1790" t="s">
        <v>11</v>
      </c>
      <c r="O1790" t="s">
        <v>12</v>
      </c>
      <c r="P1790" t="s">
        <v>13</v>
      </c>
      <c r="Q1790" s="338">
        <v>36</v>
      </c>
    </row>
    <row r="1791" spans="1:17" ht="15.75" x14ac:dyDescent="0.25">
      <c r="A1791" s="342" t="s">
        <v>1846</v>
      </c>
      <c r="B1791" t="s">
        <v>8665</v>
      </c>
      <c r="C1791">
        <v>28.31</v>
      </c>
      <c r="D1791">
        <v>7.48</v>
      </c>
      <c r="E1791" t="s">
        <v>2381</v>
      </c>
      <c r="F1791" t="s">
        <v>2380</v>
      </c>
      <c r="G1791" t="s">
        <v>2380</v>
      </c>
      <c r="H1791" s="341">
        <v>0</v>
      </c>
      <c r="I1791" t="s">
        <v>2380</v>
      </c>
      <c r="J1791" t="s">
        <v>6085</v>
      </c>
      <c r="K1791" t="s">
        <v>6079</v>
      </c>
      <c r="L1791" s="340" t="s">
        <v>9150</v>
      </c>
      <c r="M1791" s="339">
        <v>7175.51</v>
      </c>
      <c r="N1791" t="s">
        <v>11</v>
      </c>
      <c r="O1791" t="s">
        <v>12</v>
      </c>
      <c r="P1791" t="s">
        <v>13</v>
      </c>
      <c r="Q1791" s="338">
        <v>47</v>
      </c>
    </row>
    <row r="1792" spans="1:17" ht="15.75" x14ac:dyDescent="0.25">
      <c r="A1792" s="342" t="s">
        <v>1844</v>
      </c>
      <c r="B1792" t="s">
        <v>9148</v>
      </c>
      <c r="C1792">
        <v>28</v>
      </c>
      <c r="D1792">
        <v>5.19</v>
      </c>
      <c r="E1792" t="s">
        <v>2380</v>
      </c>
      <c r="F1792" t="s">
        <v>2380</v>
      </c>
      <c r="G1792" t="s">
        <v>2380</v>
      </c>
      <c r="H1792" s="341">
        <v>1</v>
      </c>
      <c r="I1792" t="s">
        <v>2380</v>
      </c>
      <c r="J1792" t="s">
        <v>6085</v>
      </c>
      <c r="K1792" t="s">
        <v>6075</v>
      </c>
      <c r="L1792" s="340" t="s">
        <v>9147</v>
      </c>
      <c r="M1792" s="339">
        <v>7162.01</v>
      </c>
      <c r="N1792" t="s">
        <v>11</v>
      </c>
      <c r="O1792" t="s">
        <v>12</v>
      </c>
      <c r="P1792" t="s">
        <v>13</v>
      </c>
      <c r="Q1792" s="338">
        <v>42</v>
      </c>
    </row>
    <row r="1793" spans="1:17" ht="15.75" x14ac:dyDescent="0.25">
      <c r="A1793" s="342" t="s">
        <v>1841</v>
      </c>
      <c r="B1793" t="s">
        <v>9144</v>
      </c>
      <c r="C1793">
        <v>27.835000000000001</v>
      </c>
      <c r="D1793">
        <v>6.03</v>
      </c>
      <c r="E1793" t="s">
        <v>2380</v>
      </c>
      <c r="F1793" t="s">
        <v>2380</v>
      </c>
      <c r="G1793" t="s">
        <v>2380</v>
      </c>
      <c r="H1793" s="341">
        <v>1</v>
      </c>
      <c r="I1793" t="s">
        <v>2380</v>
      </c>
      <c r="J1793" t="s">
        <v>6085</v>
      </c>
      <c r="K1793" t="s">
        <v>6077</v>
      </c>
      <c r="L1793" s="340" t="s">
        <v>9143</v>
      </c>
      <c r="M1793" s="339">
        <v>38344.57</v>
      </c>
      <c r="N1793" t="s">
        <v>16</v>
      </c>
      <c r="O1793" t="s">
        <v>12</v>
      </c>
      <c r="P1793" t="s">
        <v>42</v>
      </c>
      <c r="Q1793" s="338">
        <v>20</v>
      </c>
    </row>
    <row r="1794" spans="1:17" ht="15.75" x14ac:dyDescent="0.25">
      <c r="A1794" s="342" t="s">
        <v>1835</v>
      </c>
      <c r="B1794" t="s">
        <v>9134</v>
      </c>
      <c r="C1794">
        <v>26.48</v>
      </c>
      <c r="D1794">
        <v>4.2</v>
      </c>
      <c r="E1794" t="s">
        <v>2380</v>
      </c>
      <c r="F1794" t="s">
        <v>2380</v>
      </c>
      <c r="G1794" t="s">
        <v>2380</v>
      </c>
      <c r="H1794" s="341">
        <v>1</v>
      </c>
      <c r="I1794" t="s">
        <v>2380</v>
      </c>
      <c r="J1794" t="s">
        <v>6085</v>
      </c>
      <c r="K1794" t="s">
        <v>6075</v>
      </c>
      <c r="L1794" s="340" t="s">
        <v>9133</v>
      </c>
      <c r="M1794" s="339">
        <v>7144.86</v>
      </c>
      <c r="N1794" t="s">
        <v>11</v>
      </c>
      <c r="O1794" t="s">
        <v>11</v>
      </c>
      <c r="P1794" t="s">
        <v>247</v>
      </c>
      <c r="Q1794" s="338">
        <v>38</v>
      </c>
    </row>
    <row r="1795" spans="1:17" ht="15.75" x14ac:dyDescent="0.25">
      <c r="A1795" s="342" t="s">
        <v>1833</v>
      </c>
      <c r="B1795" t="s">
        <v>9130</v>
      </c>
      <c r="C1795">
        <v>25.46</v>
      </c>
      <c r="D1795">
        <v>4.29</v>
      </c>
      <c r="E1795" t="s">
        <v>2380</v>
      </c>
      <c r="F1795" t="s">
        <v>2380</v>
      </c>
      <c r="G1795" t="s">
        <v>2380</v>
      </c>
      <c r="H1795" s="341">
        <v>0</v>
      </c>
      <c r="I1795" t="s">
        <v>2380</v>
      </c>
      <c r="J1795" t="s">
        <v>6085</v>
      </c>
      <c r="K1795" t="s">
        <v>6075</v>
      </c>
      <c r="L1795" s="340" t="s">
        <v>6731</v>
      </c>
      <c r="M1795" s="339">
        <v>7133.9</v>
      </c>
      <c r="N1795" t="s">
        <v>11</v>
      </c>
      <c r="O1795" t="s">
        <v>16</v>
      </c>
      <c r="P1795" t="s">
        <v>247</v>
      </c>
      <c r="Q1795" s="338">
        <v>38</v>
      </c>
    </row>
    <row r="1796" spans="1:17" ht="15.75" x14ac:dyDescent="0.25">
      <c r="A1796" s="342" t="s">
        <v>1831</v>
      </c>
      <c r="B1796" t="s">
        <v>6295</v>
      </c>
      <c r="C1796">
        <v>29</v>
      </c>
      <c r="D1796">
        <v>4.5599999999999996</v>
      </c>
      <c r="E1796" t="s">
        <v>2380</v>
      </c>
      <c r="F1796" t="s">
        <v>2380</v>
      </c>
      <c r="G1796" t="s">
        <v>2380</v>
      </c>
      <c r="H1796" s="341">
        <v>0</v>
      </c>
      <c r="I1796" t="s">
        <v>2380</v>
      </c>
      <c r="J1796" t="s">
        <v>6085</v>
      </c>
      <c r="K1796" t="s">
        <v>6075</v>
      </c>
      <c r="L1796" s="340" t="s">
        <v>9128</v>
      </c>
      <c r="M1796" s="339">
        <v>7125.25</v>
      </c>
      <c r="N1796" t="s">
        <v>12</v>
      </c>
      <c r="O1796" t="s">
        <v>11</v>
      </c>
      <c r="P1796" t="s">
        <v>13</v>
      </c>
      <c r="Q1796" s="338">
        <v>54</v>
      </c>
    </row>
    <row r="1797" spans="1:17" ht="15.75" x14ac:dyDescent="0.25">
      <c r="A1797" s="342" t="s">
        <v>1829</v>
      </c>
      <c r="B1797" t="s">
        <v>9125</v>
      </c>
      <c r="C1797">
        <v>26.18</v>
      </c>
      <c r="D1797">
        <v>5.63</v>
      </c>
      <c r="E1797" t="s">
        <v>2380</v>
      </c>
      <c r="F1797" t="s">
        <v>2380</v>
      </c>
      <c r="G1797" t="s">
        <v>2380</v>
      </c>
      <c r="H1797" s="341">
        <v>0</v>
      </c>
      <c r="I1797" t="s">
        <v>2380</v>
      </c>
      <c r="J1797" t="s">
        <v>6085</v>
      </c>
      <c r="K1797" t="s">
        <v>6075</v>
      </c>
      <c r="L1797" s="340" t="s">
        <v>9124</v>
      </c>
      <c r="M1797" s="339">
        <v>7106.81</v>
      </c>
      <c r="N1797" t="s">
        <v>11</v>
      </c>
      <c r="O1797" t="s">
        <v>16</v>
      </c>
      <c r="P1797" t="s">
        <v>23</v>
      </c>
      <c r="Q1797" s="338">
        <v>35</v>
      </c>
    </row>
    <row r="1798" spans="1:17" ht="15.75" x14ac:dyDescent="0.25">
      <c r="A1798" s="342" t="s">
        <v>1828</v>
      </c>
      <c r="B1798" t="s">
        <v>6376</v>
      </c>
      <c r="C1798">
        <v>25.3</v>
      </c>
      <c r="D1798">
        <v>5.12</v>
      </c>
      <c r="E1798" t="s">
        <v>2380</v>
      </c>
      <c r="F1798" t="s">
        <v>2380</v>
      </c>
      <c r="G1798" t="s">
        <v>2380</v>
      </c>
      <c r="H1798" s="341">
        <v>0</v>
      </c>
      <c r="I1798" t="s">
        <v>2380</v>
      </c>
      <c r="J1798" t="s">
        <v>6085</v>
      </c>
      <c r="K1798" t="s">
        <v>6075</v>
      </c>
      <c r="L1798" s="340" t="s">
        <v>8125</v>
      </c>
      <c r="M1798" s="339">
        <v>7096.98</v>
      </c>
      <c r="N1798" t="s">
        <v>11</v>
      </c>
      <c r="O1798" t="s">
        <v>11</v>
      </c>
      <c r="P1798" t="s">
        <v>23</v>
      </c>
      <c r="Q1798" s="338">
        <v>30</v>
      </c>
    </row>
    <row r="1799" spans="1:17" ht="15.75" x14ac:dyDescent="0.25">
      <c r="A1799" s="342" t="s">
        <v>1816</v>
      </c>
      <c r="B1799" t="s">
        <v>6329</v>
      </c>
      <c r="C1799">
        <v>26.315000000000001</v>
      </c>
      <c r="D1799">
        <v>6.02</v>
      </c>
      <c r="E1799" t="s">
        <v>2380</v>
      </c>
      <c r="F1799" t="s">
        <v>2380</v>
      </c>
      <c r="G1799" t="s">
        <v>2380</v>
      </c>
      <c r="H1799" s="341">
        <v>0</v>
      </c>
      <c r="I1799" t="s">
        <v>2380</v>
      </c>
      <c r="J1799" t="s">
        <v>6085</v>
      </c>
      <c r="K1799" t="s">
        <v>6077</v>
      </c>
      <c r="L1799" s="340" t="s">
        <v>9104</v>
      </c>
      <c r="M1799" s="339">
        <v>6986.7</v>
      </c>
      <c r="N1799" t="s">
        <v>12</v>
      </c>
      <c r="O1799" t="s">
        <v>16</v>
      </c>
      <c r="P1799" t="s">
        <v>23</v>
      </c>
      <c r="Q1799" s="338">
        <v>40</v>
      </c>
    </row>
    <row r="1800" spans="1:17" ht="15.75" x14ac:dyDescent="0.25">
      <c r="A1800" s="342" t="s">
        <v>1813</v>
      </c>
      <c r="B1800" t="s">
        <v>6644</v>
      </c>
      <c r="C1800">
        <v>26.07</v>
      </c>
      <c r="D1800">
        <v>5.32</v>
      </c>
      <c r="E1800" t="s">
        <v>2380</v>
      </c>
      <c r="F1800" t="s">
        <v>2380</v>
      </c>
      <c r="G1800" t="s">
        <v>2380</v>
      </c>
      <c r="H1800" s="341">
        <v>0</v>
      </c>
      <c r="I1800" t="s">
        <v>2381</v>
      </c>
      <c r="J1800" t="s">
        <v>6085</v>
      </c>
      <c r="K1800" t="s">
        <v>6075</v>
      </c>
      <c r="L1800" s="340" t="s">
        <v>9100</v>
      </c>
      <c r="M1800" s="339">
        <v>6951.12</v>
      </c>
      <c r="N1800" t="s">
        <v>11</v>
      </c>
      <c r="O1800" t="s">
        <v>11</v>
      </c>
      <c r="P1800" t="s">
        <v>13</v>
      </c>
      <c r="Q1800" s="338">
        <v>42</v>
      </c>
    </row>
    <row r="1801" spans="1:17" ht="15.75" x14ac:dyDescent="0.25">
      <c r="A1801" s="342" t="s">
        <v>1811</v>
      </c>
      <c r="B1801" t="s">
        <v>9097</v>
      </c>
      <c r="C1801">
        <v>26.33</v>
      </c>
      <c r="D1801">
        <v>4.79</v>
      </c>
      <c r="E1801" t="s">
        <v>2380</v>
      </c>
      <c r="F1801" t="s">
        <v>2380</v>
      </c>
      <c r="G1801" t="s">
        <v>2380</v>
      </c>
      <c r="H1801" s="341">
        <v>0</v>
      </c>
      <c r="I1801" t="s">
        <v>2380</v>
      </c>
      <c r="J1801" t="s">
        <v>6085</v>
      </c>
      <c r="K1801" t="s">
        <v>6075</v>
      </c>
      <c r="L1801" s="340" t="s">
        <v>9096</v>
      </c>
      <c r="M1801" s="339">
        <v>6940.94</v>
      </c>
      <c r="N1801" t="s">
        <v>11</v>
      </c>
      <c r="O1801" t="s">
        <v>12</v>
      </c>
      <c r="P1801" t="s">
        <v>13</v>
      </c>
      <c r="Q1801" s="338">
        <v>42</v>
      </c>
    </row>
    <row r="1802" spans="1:17" ht="15.75" x14ac:dyDescent="0.25">
      <c r="A1802" s="342" t="s">
        <v>1800</v>
      </c>
      <c r="B1802" t="s">
        <v>6695</v>
      </c>
      <c r="C1802">
        <v>26.03</v>
      </c>
      <c r="D1802">
        <v>4.47</v>
      </c>
      <c r="E1802" t="s">
        <v>2380</v>
      </c>
      <c r="F1802" t="s">
        <v>2380</v>
      </c>
      <c r="G1802" t="s">
        <v>2382</v>
      </c>
      <c r="H1802" s="341">
        <v>1</v>
      </c>
      <c r="I1802" t="s">
        <v>2380</v>
      </c>
      <c r="J1802" t="s">
        <v>6085</v>
      </c>
      <c r="K1802" t="s">
        <v>6075</v>
      </c>
      <c r="L1802" s="340" t="s">
        <v>9083</v>
      </c>
      <c r="M1802" s="339">
        <v>6863.49</v>
      </c>
      <c r="N1802" t="s">
        <v>11</v>
      </c>
      <c r="O1802" t="s">
        <v>16</v>
      </c>
      <c r="P1802" t="s">
        <v>13</v>
      </c>
      <c r="Q1802" s="338">
        <v>44</v>
      </c>
    </row>
    <row r="1803" spans="1:17" ht="15.75" x14ac:dyDescent="0.25">
      <c r="A1803" s="342" t="s">
        <v>1797</v>
      </c>
      <c r="B1803" t="s">
        <v>9079</v>
      </c>
      <c r="C1803">
        <v>28.5</v>
      </c>
      <c r="D1803">
        <v>4.3600000000000003</v>
      </c>
      <c r="E1803" t="s">
        <v>2380</v>
      </c>
      <c r="F1803" t="s">
        <v>2380</v>
      </c>
      <c r="G1803" t="s">
        <v>2380</v>
      </c>
      <c r="H1803" s="341">
        <v>0</v>
      </c>
      <c r="I1803" t="s">
        <v>2380</v>
      </c>
      <c r="J1803" t="s">
        <v>6085</v>
      </c>
      <c r="K1803" t="s">
        <v>6075</v>
      </c>
      <c r="L1803" s="340" t="s">
        <v>9078</v>
      </c>
      <c r="M1803" s="339">
        <v>6843.17</v>
      </c>
      <c r="N1803" t="s">
        <v>11</v>
      </c>
      <c r="O1803" t="s">
        <v>16</v>
      </c>
      <c r="P1803" t="s">
        <v>13</v>
      </c>
      <c r="Q1803" s="338">
        <v>45</v>
      </c>
    </row>
    <row r="1804" spans="1:17" ht="15.75" x14ac:dyDescent="0.25">
      <c r="A1804" s="342" t="s">
        <v>1792</v>
      </c>
      <c r="B1804" t="s">
        <v>9069</v>
      </c>
      <c r="C1804">
        <v>28.05</v>
      </c>
      <c r="D1804">
        <v>11.85</v>
      </c>
      <c r="E1804" t="s">
        <v>2381</v>
      </c>
      <c r="F1804" t="s">
        <v>2380</v>
      </c>
      <c r="G1804" t="s">
        <v>2380</v>
      </c>
      <c r="H1804" s="341">
        <v>0</v>
      </c>
      <c r="I1804" t="s">
        <v>2380</v>
      </c>
      <c r="J1804" t="s">
        <v>6085</v>
      </c>
      <c r="K1804" t="s">
        <v>6079</v>
      </c>
      <c r="L1804" s="340" t="s">
        <v>9068</v>
      </c>
      <c r="M1804" s="339">
        <v>6809.46</v>
      </c>
      <c r="N1804" t="s">
        <v>11</v>
      </c>
      <c r="O1804" t="s">
        <v>16</v>
      </c>
      <c r="P1804" t="s">
        <v>23</v>
      </c>
      <c r="Q1804" s="338">
        <v>47</v>
      </c>
    </row>
    <row r="1805" spans="1:17" ht="15.75" x14ac:dyDescent="0.25">
      <c r="A1805" s="342" t="s">
        <v>1787</v>
      </c>
      <c r="B1805" t="s">
        <v>6314</v>
      </c>
      <c r="C1805">
        <v>28.88</v>
      </c>
      <c r="D1805">
        <v>6.59</v>
      </c>
      <c r="E1805" t="s">
        <v>2381</v>
      </c>
      <c r="F1805" t="s">
        <v>2380</v>
      </c>
      <c r="G1805" t="s">
        <v>2380</v>
      </c>
      <c r="H1805" s="341">
        <v>1</v>
      </c>
      <c r="I1805" t="s">
        <v>2380</v>
      </c>
      <c r="J1805" t="s">
        <v>6085</v>
      </c>
      <c r="K1805" t="s">
        <v>6079</v>
      </c>
      <c r="L1805" s="340" t="s">
        <v>9060</v>
      </c>
      <c r="M1805" s="339">
        <v>6775.96</v>
      </c>
      <c r="N1805" t="s">
        <v>11</v>
      </c>
      <c r="O1805" t="s">
        <v>12</v>
      </c>
      <c r="P1805" t="s">
        <v>42</v>
      </c>
      <c r="Q1805" s="338">
        <v>41</v>
      </c>
    </row>
    <row r="1806" spans="1:17" ht="15.75" x14ac:dyDescent="0.25">
      <c r="A1806" s="342" t="s">
        <v>1786</v>
      </c>
      <c r="B1806" t="s">
        <v>9059</v>
      </c>
      <c r="C1806">
        <v>27.55</v>
      </c>
      <c r="D1806">
        <v>10.83</v>
      </c>
      <c r="E1806" t="s">
        <v>2381</v>
      </c>
      <c r="F1806" t="s">
        <v>2380</v>
      </c>
      <c r="G1806" t="s">
        <v>2380</v>
      </c>
      <c r="H1806" s="341">
        <v>1</v>
      </c>
      <c r="I1806" t="s">
        <v>2380</v>
      </c>
      <c r="J1806" t="s">
        <v>6085</v>
      </c>
      <c r="K1806" t="s">
        <v>6079</v>
      </c>
      <c r="L1806" s="340" t="s">
        <v>9058</v>
      </c>
      <c r="M1806" s="339">
        <v>6770.19</v>
      </c>
      <c r="N1806" t="s">
        <v>11</v>
      </c>
      <c r="O1806" t="s">
        <v>12</v>
      </c>
      <c r="P1806" t="s">
        <v>13</v>
      </c>
      <c r="Q1806" s="338">
        <v>41</v>
      </c>
    </row>
    <row r="1807" spans="1:17" ht="15.75" x14ac:dyDescent="0.25">
      <c r="A1807" s="342" t="s">
        <v>1776</v>
      </c>
      <c r="B1807" t="s">
        <v>9044</v>
      </c>
      <c r="C1807">
        <v>28.405000000000001</v>
      </c>
      <c r="D1807">
        <v>7.02</v>
      </c>
      <c r="E1807" t="s">
        <v>2381</v>
      </c>
      <c r="F1807" t="s">
        <v>2380</v>
      </c>
      <c r="G1807" t="s">
        <v>2380</v>
      </c>
      <c r="H1807" s="341">
        <v>0</v>
      </c>
      <c r="I1807" t="s">
        <v>2380</v>
      </c>
      <c r="J1807" t="s">
        <v>6085</v>
      </c>
      <c r="K1807" t="s">
        <v>6079</v>
      </c>
      <c r="L1807" s="340" t="s">
        <v>9043</v>
      </c>
      <c r="M1807" s="339">
        <v>6710.19</v>
      </c>
      <c r="N1807" t="s">
        <v>12</v>
      </c>
      <c r="O1807" t="s">
        <v>12</v>
      </c>
      <c r="P1807" t="s">
        <v>23</v>
      </c>
      <c r="Q1807" s="338">
        <v>39</v>
      </c>
    </row>
    <row r="1808" spans="1:17" ht="15.75" x14ac:dyDescent="0.25">
      <c r="A1808" s="342" t="s">
        <v>1770</v>
      </c>
      <c r="B1808" t="s">
        <v>7313</v>
      </c>
      <c r="C1808">
        <v>26.72</v>
      </c>
      <c r="D1808">
        <v>4.1399999999999997</v>
      </c>
      <c r="E1808" t="s">
        <v>2380</v>
      </c>
      <c r="F1808" t="s">
        <v>2380</v>
      </c>
      <c r="G1808" t="s">
        <v>2380</v>
      </c>
      <c r="H1808" s="341">
        <v>0</v>
      </c>
      <c r="I1808" t="s">
        <v>2380</v>
      </c>
      <c r="J1808" t="s">
        <v>6085</v>
      </c>
      <c r="K1808" t="s">
        <v>6075</v>
      </c>
      <c r="L1808" s="340" t="s">
        <v>9033</v>
      </c>
      <c r="M1808" s="339">
        <v>6664.69</v>
      </c>
      <c r="N1808" t="s">
        <v>12</v>
      </c>
      <c r="O1808" t="s">
        <v>16</v>
      </c>
      <c r="P1808" t="s">
        <v>23</v>
      </c>
      <c r="Q1808" s="338">
        <v>41</v>
      </c>
    </row>
    <row r="1809" spans="1:17" ht="15.75" x14ac:dyDescent="0.25">
      <c r="A1809" s="342" t="s">
        <v>1765</v>
      </c>
      <c r="B1809" t="s">
        <v>9026</v>
      </c>
      <c r="C1809">
        <v>29.9</v>
      </c>
      <c r="D1809">
        <v>5.91</v>
      </c>
      <c r="E1809" t="s">
        <v>2380</v>
      </c>
      <c r="F1809" t="s">
        <v>2380</v>
      </c>
      <c r="G1809" t="s">
        <v>2380</v>
      </c>
      <c r="H1809" s="341">
        <v>0</v>
      </c>
      <c r="I1809" t="s">
        <v>2380</v>
      </c>
      <c r="J1809" t="s">
        <v>6085</v>
      </c>
      <c r="K1809" t="s">
        <v>6077</v>
      </c>
      <c r="L1809" s="340" t="s">
        <v>9025</v>
      </c>
      <c r="M1809" s="339">
        <v>6640.54</v>
      </c>
      <c r="N1809" t="s">
        <v>11</v>
      </c>
      <c r="O1809" t="s">
        <v>12</v>
      </c>
      <c r="P1809" t="s">
        <v>166</v>
      </c>
      <c r="Q1809" s="338">
        <v>38</v>
      </c>
    </row>
    <row r="1810" spans="1:17" ht="15.75" x14ac:dyDescent="0.25">
      <c r="A1810" s="342" t="s">
        <v>1763</v>
      </c>
      <c r="B1810" t="s">
        <v>9022</v>
      </c>
      <c r="C1810">
        <v>24.97</v>
      </c>
      <c r="D1810">
        <v>5.66</v>
      </c>
      <c r="E1810" t="s">
        <v>2380</v>
      </c>
      <c r="F1810" t="s">
        <v>2380</v>
      </c>
      <c r="G1810" t="s">
        <v>2380</v>
      </c>
      <c r="H1810" s="341">
        <v>0</v>
      </c>
      <c r="I1810" t="s">
        <v>2380</v>
      </c>
      <c r="J1810" t="s">
        <v>6085</v>
      </c>
      <c r="K1810" t="s">
        <v>6075</v>
      </c>
      <c r="L1810" s="340" t="s">
        <v>9021</v>
      </c>
      <c r="M1810" s="339">
        <v>38126.25</v>
      </c>
      <c r="N1810" t="s">
        <v>16</v>
      </c>
      <c r="O1810" t="s">
        <v>12</v>
      </c>
      <c r="P1810" t="s">
        <v>13</v>
      </c>
      <c r="Q1810" s="338">
        <v>24</v>
      </c>
    </row>
    <row r="1811" spans="1:17" ht="15.75" x14ac:dyDescent="0.25">
      <c r="A1811" s="342" t="s">
        <v>1760</v>
      </c>
      <c r="B1811" t="s">
        <v>6598</v>
      </c>
      <c r="C1811">
        <v>27.265000000000001</v>
      </c>
      <c r="D1811">
        <v>5.51</v>
      </c>
      <c r="E1811" t="s">
        <v>2380</v>
      </c>
      <c r="F1811" t="s">
        <v>2380</v>
      </c>
      <c r="G1811" t="s">
        <v>2380</v>
      </c>
      <c r="H1811" s="341">
        <v>1</v>
      </c>
      <c r="I1811" t="s">
        <v>2380</v>
      </c>
      <c r="J1811" t="s">
        <v>6085</v>
      </c>
      <c r="K1811" t="s">
        <v>6075</v>
      </c>
      <c r="L1811" s="340" t="s">
        <v>8992</v>
      </c>
      <c r="M1811" s="339">
        <v>6610.11</v>
      </c>
      <c r="N1811" t="s">
        <v>12</v>
      </c>
      <c r="O1811" t="s">
        <v>11</v>
      </c>
      <c r="P1811" t="s">
        <v>164</v>
      </c>
      <c r="Q1811" s="338">
        <v>40</v>
      </c>
    </row>
    <row r="1812" spans="1:17" ht="15.75" x14ac:dyDescent="0.25">
      <c r="A1812" s="342" t="s">
        <v>1758</v>
      </c>
      <c r="B1812" t="s">
        <v>9014</v>
      </c>
      <c r="C1812">
        <v>27.8</v>
      </c>
      <c r="D1812">
        <v>4.3600000000000003</v>
      </c>
      <c r="E1812" t="s">
        <v>2380</v>
      </c>
      <c r="F1812" t="s">
        <v>2380</v>
      </c>
      <c r="G1812" t="s">
        <v>2382</v>
      </c>
      <c r="H1812" s="341">
        <v>1</v>
      </c>
      <c r="I1812" t="s">
        <v>2381</v>
      </c>
      <c r="J1812" t="s">
        <v>6085</v>
      </c>
      <c r="K1812" t="s">
        <v>6075</v>
      </c>
      <c r="L1812" s="340" t="s">
        <v>9013</v>
      </c>
      <c r="M1812" s="339">
        <v>6600.21</v>
      </c>
      <c r="N1812" t="s">
        <v>12</v>
      </c>
      <c r="O1812" t="s">
        <v>11</v>
      </c>
      <c r="P1812" t="s">
        <v>168</v>
      </c>
      <c r="Q1812" s="338">
        <v>40</v>
      </c>
    </row>
    <row r="1813" spans="1:17" ht="15.75" x14ac:dyDescent="0.25">
      <c r="A1813" s="342" t="s">
        <v>1756</v>
      </c>
      <c r="B1813" t="s">
        <v>9011</v>
      </c>
      <c r="C1813">
        <v>28.594999999999999</v>
      </c>
      <c r="D1813">
        <v>8.5299999999999994</v>
      </c>
      <c r="E1813" t="s">
        <v>2381</v>
      </c>
      <c r="F1813" t="s">
        <v>2380</v>
      </c>
      <c r="G1813" t="s">
        <v>2380</v>
      </c>
      <c r="H1813" s="341">
        <v>1</v>
      </c>
      <c r="I1813" t="s">
        <v>2380</v>
      </c>
      <c r="J1813" t="s">
        <v>6085</v>
      </c>
      <c r="K1813" t="s">
        <v>6079</v>
      </c>
      <c r="L1813" s="340" t="s">
        <v>9010</v>
      </c>
      <c r="M1813" s="339">
        <v>6571.54</v>
      </c>
      <c r="N1813" t="s">
        <v>11</v>
      </c>
      <c r="O1813" t="s">
        <v>12</v>
      </c>
      <c r="P1813" t="s">
        <v>42</v>
      </c>
      <c r="Q1813" s="338">
        <v>38</v>
      </c>
    </row>
    <row r="1814" spans="1:17" ht="15.75" x14ac:dyDescent="0.25">
      <c r="A1814" s="342" t="s">
        <v>1750</v>
      </c>
      <c r="B1814" t="s">
        <v>9002</v>
      </c>
      <c r="C1814">
        <v>29.81</v>
      </c>
      <c r="D1814">
        <v>5.28</v>
      </c>
      <c r="E1814" t="s">
        <v>2380</v>
      </c>
      <c r="F1814" t="s">
        <v>2380</v>
      </c>
      <c r="G1814" t="s">
        <v>2380</v>
      </c>
      <c r="H1814" s="341">
        <v>0</v>
      </c>
      <c r="I1814" t="s">
        <v>2380</v>
      </c>
      <c r="J1814" t="s">
        <v>6085</v>
      </c>
      <c r="K1814" t="s">
        <v>6075</v>
      </c>
      <c r="L1814" s="340" t="s">
        <v>9001</v>
      </c>
      <c r="M1814" s="339">
        <v>6548.2</v>
      </c>
      <c r="N1814" t="s">
        <v>11</v>
      </c>
      <c r="O1814" t="s">
        <v>12</v>
      </c>
      <c r="P1814" t="s">
        <v>23</v>
      </c>
      <c r="Q1814" s="338">
        <v>36</v>
      </c>
    </row>
    <row r="1815" spans="1:17" ht="15.75" x14ac:dyDescent="0.25">
      <c r="A1815" s="342" t="s">
        <v>1749</v>
      </c>
      <c r="B1815" t="s">
        <v>8028</v>
      </c>
      <c r="C1815">
        <v>27.4</v>
      </c>
      <c r="D1815">
        <v>4.6100000000000003</v>
      </c>
      <c r="E1815" t="s">
        <v>2380</v>
      </c>
      <c r="F1815" t="s">
        <v>2380</v>
      </c>
      <c r="G1815" t="s">
        <v>2380</v>
      </c>
      <c r="H1815" s="341">
        <v>0</v>
      </c>
      <c r="I1815" t="s">
        <v>2380</v>
      </c>
      <c r="J1815" t="s">
        <v>6085</v>
      </c>
      <c r="K1815" t="s">
        <v>6075</v>
      </c>
      <c r="L1815" s="340" t="s">
        <v>7094</v>
      </c>
      <c r="M1815" s="339">
        <v>6546.16</v>
      </c>
      <c r="N1815" t="s">
        <v>11</v>
      </c>
      <c r="O1815" t="s">
        <v>12</v>
      </c>
      <c r="P1815" t="s">
        <v>13</v>
      </c>
      <c r="Q1815" s="338">
        <v>53</v>
      </c>
    </row>
    <row r="1816" spans="1:17" ht="15.75" x14ac:dyDescent="0.25">
      <c r="A1816" s="342" t="s">
        <v>1745</v>
      </c>
      <c r="B1816" t="s">
        <v>8994</v>
      </c>
      <c r="C1816">
        <v>25.27</v>
      </c>
      <c r="D1816">
        <v>6.98</v>
      </c>
      <c r="E1816" t="s">
        <v>2381</v>
      </c>
      <c r="F1816" t="s">
        <v>2380</v>
      </c>
      <c r="G1816" t="s">
        <v>2380</v>
      </c>
      <c r="H1816" s="341">
        <v>0</v>
      </c>
      <c r="I1816" t="s">
        <v>2380</v>
      </c>
      <c r="J1816" t="s">
        <v>6085</v>
      </c>
      <c r="K1816" t="s">
        <v>6079</v>
      </c>
      <c r="L1816" s="340" t="s">
        <v>7642</v>
      </c>
      <c r="M1816" s="339">
        <v>6512.24</v>
      </c>
      <c r="N1816" t="s">
        <v>11</v>
      </c>
      <c r="O1816" t="s">
        <v>16</v>
      </c>
      <c r="P1816" t="s">
        <v>300</v>
      </c>
      <c r="Q1816" s="338">
        <v>28</v>
      </c>
    </row>
    <row r="1817" spans="1:17" ht="15.75" x14ac:dyDescent="0.25">
      <c r="A1817" s="342" t="s">
        <v>1744</v>
      </c>
      <c r="B1817" t="s">
        <v>8993</v>
      </c>
      <c r="C1817">
        <v>29.26</v>
      </c>
      <c r="D1817">
        <v>4.03</v>
      </c>
      <c r="E1817" t="s">
        <v>2380</v>
      </c>
      <c r="F1817" t="s">
        <v>2380</v>
      </c>
      <c r="G1817" t="s">
        <v>2380</v>
      </c>
      <c r="H1817" s="341">
        <v>1</v>
      </c>
      <c r="I1817" t="s">
        <v>2380</v>
      </c>
      <c r="J1817" t="s">
        <v>6085</v>
      </c>
      <c r="K1817" t="s">
        <v>6075</v>
      </c>
      <c r="L1817" s="340" t="s">
        <v>8992</v>
      </c>
      <c r="M1817" s="339">
        <v>6500.24</v>
      </c>
      <c r="N1817" t="s">
        <v>11</v>
      </c>
      <c r="O1817" t="s">
        <v>11</v>
      </c>
      <c r="P1817" t="s">
        <v>13</v>
      </c>
      <c r="Q1817" s="338">
        <v>40</v>
      </c>
    </row>
    <row r="1818" spans="1:17" ht="15.75" x14ac:dyDescent="0.25">
      <c r="A1818" s="342" t="s">
        <v>1743</v>
      </c>
      <c r="B1818" t="s">
        <v>8991</v>
      </c>
      <c r="C1818">
        <v>27.835000000000001</v>
      </c>
      <c r="D1818">
        <v>4.5599999999999996</v>
      </c>
      <c r="E1818" t="s">
        <v>2380</v>
      </c>
      <c r="F1818" t="s">
        <v>2380</v>
      </c>
      <c r="G1818" t="s">
        <v>2380</v>
      </c>
      <c r="H1818" s="341">
        <v>1</v>
      </c>
      <c r="I1818" t="s">
        <v>2380</v>
      </c>
      <c r="J1818" t="s">
        <v>6085</v>
      </c>
      <c r="K1818" t="s">
        <v>6075</v>
      </c>
      <c r="L1818" s="340" t="s">
        <v>8990</v>
      </c>
      <c r="M1818" s="339">
        <v>6496.89</v>
      </c>
      <c r="N1818" t="s">
        <v>11</v>
      </c>
      <c r="O1818" t="s">
        <v>12</v>
      </c>
      <c r="P1818" t="s">
        <v>42</v>
      </c>
      <c r="Q1818" s="338">
        <v>40</v>
      </c>
    </row>
    <row r="1819" spans="1:17" ht="15.75" x14ac:dyDescent="0.25">
      <c r="A1819" s="342" t="s">
        <v>1739</v>
      </c>
      <c r="B1819" t="s">
        <v>7945</v>
      </c>
      <c r="C1819">
        <v>27.7</v>
      </c>
      <c r="D1819">
        <v>4.71</v>
      </c>
      <c r="E1819" t="s">
        <v>2380</v>
      </c>
      <c r="F1819" t="s">
        <v>2380</v>
      </c>
      <c r="G1819" t="s">
        <v>2380</v>
      </c>
      <c r="H1819" s="341">
        <v>1</v>
      </c>
      <c r="I1819" t="s">
        <v>2380</v>
      </c>
      <c r="J1819" t="s">
        <v>6085</v>
      </c>
      <c r="K1819" t="s">
        <v>6075</v>
      </c>
      <c r="L1819" s="340" t="s">
        <v>8985</v>
      </c>
      <c r="M1819" s="339">
        <v>6473.15</v>
      </c>
      <c r="N1819" t="s">
        <v>11</v>
      </c>
      <c r="O1819" t="s">
        <v>11</v>
      </c>
      <c r="P1819" t="s">
        <v>13</v>
      </c>
      <c r="Q1819" s="338">
        <v>41</v>
      </c>
    </row>
    <row r="1820" spans="1:17" ht="15.75" x14ac:dyDescent="0.25">
      <c r="A1820" s="342" t="s">
        <v>1735</v>
      </c>
      <c r="B1820" t="s">
        <v>8981</v>
      </c>
      <c r="C1820">
        <v>29.83</v>
      </c>
      <c r="D1820">
        <v>5.03</v>
      </c>
      <c r="E1820" t="s">
        <v>2381</v>
      </c>
      <c r="F1820" t="s">
        <v>2380</v>
      </c>
      <c r="G1820" t="s">
        <v>2380</v>
      </c>
      <c r="H1820" s="341">
        <v>0</v>
      </c>
      <c r="I1820" t="s">
        <v>2380</v>
      </c>
      <c r="J1820" t="s">
        <v>6085</v>
      </c>
      <c r="K1820" t="s">
        <v>6075</v>
      </c>
      <c r="L1820" s="340" t="s">
        <v>8980</v>
      </c>
      <c r="M1820" s="339">
        <v>6423.48</v>
      </c>
      <c r="N1820" t="s">
        <v>11</v>
      </c>
      <c r="O1820" t="s">
        <v>12</v>
      </c>
      <c r="P1820" t="s">
        <v>13</v>
      </c>
      <c r="Q1820" s="338">
        <v>47</v>
      </c>
    </row>
    <row r="1821" spans="1:17" ht="15.75" x14ac:dyDescent="0.25">
      <c r="A1821" s="342" t="s">
        <v>1733</v>
      </c>
      <c r="B1821" t="s">
        <v>8717</v>
      </c>
      <c r="C1821">
        <v>29.355</v>
      </c>
      <c r="D1821">
        <v>4.33</v>
      </c>
      <c r="E1821" t="s">
        <v>2380</v>
      </c>
      <c r="F1821" t="s">
        <v>2380</v>
      </c>
      <c r="G1821" t="s">
        <v>2380</v>
      </c>
      <c r="H1821" s="341">
        <v>0</v>
      </c>
      <c r="I1821" t="s">
        <v>2380</v>
      </c>
      <c r="J1821" t="s">
        <v>6085</v>
      </c>
      <c r="K1821" t="s">
        <v>6075</v>
      </c>
      <c r="L1821" s="340" t="s">
        <v>8978</v>
      </c>
      <c r="M1821" s="339">
        <v>6414.18</v>
      </c>
      <c r="N1821" t="s">
        <v>11</v>
      </c>
      <c r="O1821" t="s">
        <v>11</v>
      </c>
      <c r="P1821" t="s">
        <v>42</v>
      </c>
      <c r="Q1821" s="338">
        <v>35</v>
      </c>
    </row>
    <row r="1822" spans="1:17" ht="15.75" x14ac:dyDescent="0.25">
      <c r="A1822" s="342" t="s">
        <v>1731</v>
      </c>
      <c r="B1822" t="s">
        <v>8976</v>
      </c>
      <c r="C1822">
        <v>26.315000000000001</v>
      </c>
      <c r="D1822">
        <v>5.89</v>
      </c>
      <c r="E1822" t="s">
        <v>2380</v>
      </c>
      <c r="F1822" t="s">
        <v>2380</v>
      </c>
      <c r="G1822" t="s">
        <v>2380</v>
      </c>
      <c r="H1822" s="341">
        <v>0</v>
      </c>
      <c r="I1822" t="s">
        <v>2380</v>
      </c>
      <c r="J1822" t="s">
        <v>6085</v>
      </c>
      <c r="K1822" t="s">
        <v>6077</v>
      </c>
      <c r="L1822" s="340" t="s">
        <v>8975</v>
      </c>
      <c r="M1822" s="339">
        <v>6407.05</v>
      </c>
      <c r="N1822" t="s">
        <v>11</v>
      </c>
      <c r="O1822" t="s">
        <v>16</v>
      </c>
      <c r="P1822" t="s">
        <v>13</v>
      </c>
      <c r="Q1822" s="338">
        <v>52</v>
      </c>
    </row>
    <row r="1823" spans="1:17" ht="15.75" x14ac:dyDescent="0.25">
      <c r="A1823" s="342" t="s">
        <v>1721</v>
      </c>
      <c r="B1823" t="s">
        <v>8963</v>
      </c>
      <c r="C1823">
        <v>25.46</v>
      </c>
      <c r="D1823">
        <v>9.7100000000000009</v>
      </c>
      <c r="E1823" t="s">
        <v>2381</v>
      </c>
      <c r="F1823" t="s">
        <v>2380</v>
      </c>
      <c r="G1823" t="s">
        <v>2380</v>
      </c>
      <c r="H1823" s="341">
        <v>1</v>
      </c>
      <c r="I1823" t="s">
        <v>2380</v>
      </c>
      <c r="J1823" t="s">
        <v>6085</v>
      </c>
      <c r="K1823" t="s">
        <v>6079</v>
      </c>
      <c r="L1823" s="340" t="s">
        <v>8962</v>
      </c>
      <c r="M1823" s="339">
        <v>6361.47</v>
      </c>
      <c r="N1823" t="s">
        <v>11</v>
      </c>
      <c r="O1823" t="s">
        <v>12</v>
      </c>
      <c r="P1823" t="s">
        <v>300</v>
      </c>
      <c r="Q1823" s="338">
        <v>26</v>
      </c>
    </row>
    <row r="1824" spans="1:17" ht="15.75" x14ac:dyDescent="0.25">
      <c r="A1824" s="342" t="s">
        <v>1718</v>
      </c>
      <c r="B1824" t="s">
        <v>8959</v>
      </c>
      <c r="C1824">
        <v>29.5</v>
      </c>
      <c r="D1824">
        <v>5.54</v>
      </c>
      <c r="E1824" t="s">
        <v>2381</v>
      </c>
      <c r="F1824" t="s">
        <v>2380</v>
      </c>
      <c r="G1824" t="s">
        <v>2380</v>
      </c>
      <c r="H1824" s="341">
        <v>0</v>
      </c>
      <c r="I1824" t="s">
        <v>2380</v>
      </c>
      <c r="J1824" t="s">
        <v>6085</v>
      </c>
      <c r="K1824" t="s">
        <v>6075</v>
      </c>
      <c r="L1824" s="340" t="s">
        <v>8958</v>
      </c>
      <c r="M1824" s="339">
        <v>6358.78</v>
      </c>
      <c r="N1824" t="s">
        <v>11</v>
      </c>
      <c r="O1824" t="s">
        <v>16</v>
      </c>
      <c r="P1824" t="s">
        <v>23</v>
      </c>
      <c r="Q1824" s="338">
        <v>42</v>
      </c>
    </row>
    <row r="1825" spans="1:17" ht="15.75" x14ac:dyDescent="0.25">
      <c r="A1825" s="342" t="s">
        <v>1711</v>
      </c>
      <c r="B1825" t="s">
        <v>7140</v>
      </c>
      <c r="C1825">
        <v>28.8</v>
      </c>
      <c r="D1825">
        <v>11.41</v>
      </c>
      <c r="E1825" t="s">
        <v>2381</v>
      </c>
      <c r="F1825" t="s">
        <v>2380</v>
      </c>
      <c r="G1825" t="s">
        <v>2380</v>
      </c>
      <c r="H1825" s="341">
        <v>0</v>
      </c>
      <c r="I1825" t="s">
        <v>2380</v>
      </c>
      <c r="J1825" t="s">
        <v>6085</v>
      </c>
      <c r="K1825" t="s">
        <v>6079</v>
      </c>
      <c r="L1825" s="340" t="s">
        <v>8034</v>
      </c>
      <c r="M1825" s="339">
        <v>6311.11</v>
      </c>
      <c r="N1825" t="s">
        <v>11</v>
      </c>
      <c r="O1825" t="s">
        <v>11</v>
      </c>
      <c r="P1825" t="s">
        <v>42</v>
      </c>
      <c r="Q1825" s="338">
        <v>18</v>
      </c>
    </row>
    <row r="1826" spans="1:17" ht="15.75" x14ac:dyDescent="0.25">
      <c r="A1826" s="342" t="s">
        <v>1695</v>
      </c>
      <c r="B1826" t="s">
        <v>8921</v>
      </c>
      <c r="C1826">
        <v>28.024999999999999</v>
      </c>
      <c r="D1826">
        <v>5.69</v>
      </c>
      <c r="E1826" t="s">
        <v>2381</v>
      </c>
      <c r="F1826" t="s">
        <v>2380</v>
      </c>
      <c r="G1826" t="s">
        <v>2380</v>
      </c>
      <c r="H1826" s="341">
        <v>0</v>
      </c>
      <c r="I1826" t="s">
        <v>2380</v>
      </c>
      <c r="J1826" t="s">
        <v>6085</v>
      </c>
      <c r="K1826" t="s">
        <v>6075</v>
      </c>
      <c r="L1826" s="340" t="s">
        <v>7043</v>
      </c>
      <c r="M1826" s="339">
        <v>6250.44</v>
      </c>
      <c r="N1826" t="s">
        <v>11</v>
      </c>
      <c r="O1826" t="s">
        <v>16</v>
      </c>
      <c r="P1826" t="s">
        <v>42</v>
      </c>
      <c r="Q1826" s="338">
        <v>43</v>
      </c>
    </row>
    <row r="1827" spans="1:17" ht="15.75" x14ac:dyDescent="0.25">
      <c r="A1827" s="342" t="s">
        <v>1689</v>
      </c>
      <c r="B1827" t="s">
        <v>8913</v>
      </c>
      <c r="C1827">
        <v>29.26</v>
      </c>
      <c r="D1827">
        <v>5.68</v>
      </c>
      <c r="E1827" t="s">
        <v>2381</v>
      </c>
      <c r="F1827" t="s">
        <v>2380</v>
      </c>
      <c r="G1827" t="s">
        <v>2380</v>
      </c>
      <c r="H1827" s="341">
        <v>1</v>
      </c>
      <c r="I1827" t="s">
        <v>2380</v>
      </c>
      <c r="J1827" t="s">
        <v>6085</v>
      </c>
      <c r="K1827" t="s">
        <v>6075</v>
      </c>
      <c r="L1827" s="340" t="s">
        <v>8912</v>
      </c>
      <c r="M1827" s="339">
        <v>6203.9</v>
      </c>
      <c r="N1827" t="s">
        <v>11</v>
      </c>
      <c r="O1827" t="s">
        <v>11</v>
      </c>
      <c r="P1827" t="s">
        <v>23</v>
      </c>
      <c r="Q1827" s="338">
        <v>37</v>
      </c>
    </row>
    <row r="1828" spans="1:17" ht="15.75" x14ac:dyDescent="0.25">
      <c r="A1828" s="342" t="s">
        <v>1677</v>
      </c>
      <c r="B1828" t="s">
        <v>8087</v>
      </c>
      <c r="C1828">
        <v>26.22</v>
      </c>
      <c r="D1828">
        <v>5.57</v>
      </c>
      <c r="E1828" t="s">
        <v>2381</v>
      </c>
      <c r="F1828" t="s">
        <v>2380</v>
      </c>
      <c r="G1828" t="s">
        <v>2382</v>
      </c>
      <c r="H1828" s="341">
        <v>1</v>
      </c>
      <c r="I1828" t="s">
        <v>2380</v>
      </c>
      <c r="J1828" t="s">
        <v>6085</v>
      </c>
      <c r="K1828" t="s">
        <v>6075</v>
      </c>
      <c r="L1828" s="340" t="s">
        <v>8893</v>
      </c>
      <c r="M1828" s="339">
        <v>6147.12</v>
      </c>
      <c r="N1828" t="s">
        <v>11</v>
      </c>
      <c r="O1828" t="s">
        <v>12</v>
      </c>
      <c r="P1828" t="s">
        <v>23</v>
      </c>
      <c r="Q1828" s="338">
        <v>52</v>
      </c>
    </row>
    <row r="1829" spans="1:17" ht="15.75" x14ac:dyDescent="0.25">
      <c r="A1829" s="342" t="s">
        <v>1667</v>
      </c>
      <c r="B1829" t="s">
        <v>8879</v>
      </c>
      <c r="C1829">
        <v>28.024999999999999</v>
      </c>
      <c r="D1829">
        <v>5</v>
      </c>
      <c r="E1829" t="s">
        <v>2380</v>
      </c>
      <c r="F1829" t="s">
        <v>2380</v>
      </c>
      <c r="G1829" t="s">
        <v>2380</v>
      </c>
      <c r="H1829" s="341">
        <v>1</v>
      </c>
      <c r="I1829" t="s">
        <v>2380</v>
      </c>
      <c r="J1829" t="s">
        <v>6085</v>
      </c>
      <c r="K1829" t="s">
        <v>6075</v>
      </c>
      <c r="L1829" s="340" t="s">
        <v>8878</v>
      </c>
      <c r="M1829" s="339">
        <v>6111.95</v>
      </c>
      <c r="N1829" t="s">
        <v>11</v>
      </c>
      <c r="O1829" t="s">
        <v>12</v>
      </c>
      <c r="P1829" t="s">
        <v>535</v>
      </c>
      <c r="Q1829" s="338">
        <v>27</v>
      </c>
    </row>
    <row r="1830" spans="1:17" ht="15.75" x14ac:dyDescent="0.25">
      <c r="A1830" s="342" t="s">
        <v>1664</v>
      </c>
      <c r="B1830" t="s">
        <v>6384</v>
      </c>
      <c r="C1830">
        <v>29.4</v>
      </c>
      <c r="D1830">
        <v>4.26</v>
      </c>
      <c r="E1830" t="s">
        <v>2380</v>
      </c>
      <c r="F1830" t="s">
        <v>2380</v>
      </c>
      <c r="G1830" t="s">
        <v>2380</v>
      </c>
      <c r="H1830" s="341">
        <v>0</v>
      </c>
      <c r="I1830" t="s">
        <v>2380</v>
      </c>
      <c r="J1830" t="s">
        <v>6085</v>
      </c>
      <c r="K1830" t="s">
        <v>6075</v>
      </c>
      <c r="L1830" s="340" t="s">
        <v>8873</v>
      </c>
      <c r="M1830" s="339">
        <v>6079.67</v>
      </c>
      <c r="N1830" t="s">
        <v>16</v>
      </c>
      <c r="O1830" t="s">
        <v>16</v>
      </c>
      <c r="P1830" t="s">
        <v>276</v>
      </c>
      <c r="Q1830" s="338">
        <v>38</v>
      </c>
    </row>
    <row r="1831" spans="1:17" ht="15.75" x14ac:dyDescent="0.25">
      <c r="A1831" s="342" t="s">
        <v>1655</v>
      </c>
      <c r="B1831" t="s">
        <v>8857</v>
      </c>
      <c r="C1831">
        <v>28.93</v>
      </c>
      <c r="D1831">
        <v>4.87</v>
      </c>
      <c r="E1831" t="s">
        <v>2380</v>
      </c>
      <c r="F1831" t="s">
        <v>2380</v>
      </c>
      <c r="G1831" t="s">
        <v>2380</v>
      </c>
      <c r="H1831" s="341">
        <v>1</v>
      </c>
      <c r="I1831" t="s">
        <v>2380</v>
      </c>
      <c r="J1831" t="s">
        <v>6085</v>
      </c>
      <c r="K1831" t="s">
        <v>6075</v>
      </c>
      <c r="L1831" s="340" t="s">
        <v>8856</v>
      </c>
      <c r="M1831" s="339">
        <v>5989.52</v>
      </c>
      <c r="N1831" t="s">
        <v>11</v>
      </c>
      <c r="O1831" t="s">
        <v>16</v>
      </c>
      <c r="P1831" t="s">
        <v>23</v>
      </c>
      <c r="Q1831" s="338">
        <v>34</v>
      </c>
    </row>
    <row r="1832" spans="1:17" ht="15.75" x14ac:dyDescent="0.25">
      <c r="A1832" s="342" t="s">
        <v>1653</v>
      </c>
      <c r="B1832" t="s">
        <v>8853</v>
      </c>
      <c r="C1832">
        <v>26.9</v>
      </c>
      <c r="D1832">
        <v>4.07</v>
      </c>
      <c r="E1832" t="s">
        <v>2380</v>
      </c>
      <c r="F1832" t="s">
        <v>2380</v>
      </c>
      <c r="G1832" t="s">
        <v>2380</v>
      </c>
      <c r="H1832" s="341">
        <v>0</v>
      </c>
      <c r="I1832" t="s">
        <v>2380</v>
      </c>
      <c r="J1832" t="s">
        <v>6085</v>
      </c>
      <c r="K1832" t="s">
        <v>6075</v>
      </c>
      <c r="L1832" s="340" t="s">
        <v>8852</v>
      </c>
      <c r="M1832" s="339">
        <v>5979.73</v>
      </c>
      <c r="N1832" t="s">
        <v>11</v>
      </c>
      <c r="O1832" t="s">
        <v>11</v>
      </c>
      <c r="P1832" t="s">
        <v>42</v>
      </c>
      <c r="Q1832" s="338">
        <v>42</v>
      </c>
    </row>
    <row r="1833" spans="1:17" ht="15.75" x14ac:dyDescent="0.25">
      <c r="A1833" s="342" t="s">
        <v>1645</v>
      </c>
      <c r="B1833" t="s">
        <v>7766</v>
      </c>
      <c r="C1833">
        <v>28.9</v>
      </c>
      <c r="D1833">
        <v>5.36</v>
      </c>
      <c r="E1833" t="s">
        <v>2380</v>
      </c>
      <c r="F1833" t="s">
        <v>2380</v>
      </c>
      <c r="G1833" t="s">
        <v>2380</v>
      </c>
      <c r="H1833" s="341">
        <v>1</v>
      </c>
      <c r="I1833" t="s">
        <v>2380</v>
      </c>
      <c r="J1833" t="s">
        <v>6085</v>
      </c>
      <c r="K1833" t="s">
        <v>6075</v>
      </c>
      <c r="L1833" s="340" t="s">
        <v>8841</v>
      </c>
      <c r="M1833" s="339">
        <v>5960.91</v>
      </c>
      <c r="N1833" t="s">
        <v>11</v>
      </c>
      <c r="O1833" t="s">
        <v>16</v>
      </c>
      <c r="P1833" t="s">
        <v>535</v>
      </c>
      <c r="Q1833" s="338">
        <v>18</v>
      </c>
    </row>
    <row r="1834" spans="1:17" ht="15.75" x14ac:dyDescent="0.25">
      <c r="A1834" s="342" t="s">
        <v>1643</v>
      </c>
      <c r="B1834" t="s">
        <v>8839</v>
      </c>
      <c r="C1834">
        <v>29.6</v>
      </c>
      <c r="D1834">
        <v>4.09</v>
      </c>
      <c r="E1834" t="s">
        <v>2380</v>
      </c>
      <c r="F1834" t="s">
        <v>2380</v>
      </c>
      <c r="G1834" t="s">
        <v>2380</v>
      </c>
      <c r="H1834" s="341">
        <v>0</v>
      </c>
      <c r="I1834" t="s">
        <v>2380</v>
      </c>
      <c r="J1834" t="s">
        <v>6085</v>
      </c>
      <c r="K1834" t="s">
        <v>6075</v>
      </c>
      <c r="L1834" s="340" t="s">
        <v>8838</v>
      </c>
      <c r="M1834" s="339">
        <v>5934.38</v>
      </c>
      <c r="N1834" t="s">
        <v>12</v>
      </c>
      <c r="O1834" t="s">
        <v>11</v>
      </c>
      <c r="P1834" t="s">
        <v>13</v>
      </c>
      <c r="Q1834" s="338">
        <v>35</v>
      </c>
    </row>
    <row r="1835" spans="1:17" ht="15.75" x14ac:dyDescent="0.25">
      <c r="A1835" s="342" t="s">
        <v>1623</v>
      </c>
      <c r="B1835" t="s">
        <v>7425</v>
      </c>
      <c r="C1835">
        <v>25.6</v>
      </c>
      <c r="D1835">
        <v>6.03</v>
      </c>
      <c r="E1835" t="s">
        <v>2380</v>
      </c>
      <c r="F1835" t="s">
        <v>2380</v>
      </c>
      <c r="G1835" t="s">
        <v>2382</v>
      </c>
      <c r="H1835" s="341">
        <v>1</v>
      </c>
      <c r="I1835" t="s">
        <v>2380</v>
      </c>
      <c r="J1835" t="s">
        <v>6085</v>
      </c>
      <c r="K1835" t="s">
        <v>6077</v>
      </c>
      <c r="L1835" s="340" t="s">
        <v>8810</v>
      </c>
      <c r="M1835" s="339">
        <v>5748.13</v>
      </c>
      <c r="N1835" t="s">
        <v>11</v>
      </c>
      <c r="O1835" t="s">
        <v>16</v>
      </c>
      <c r="P1835" t="s">
        <v>300</v>
      </c>
      <c r="Q1835" s="338">
        <v>29</v>
      </c>
    </row>
    <row r="1836" spans="1:17" ht="15.75" x14ac:dyDescent="0.25">
      <c r="A1836" s="342" t="s">
        <v>1599</v>
      </c>
      <c r="B1836" t="s">
        <v>6892</v>
      </c>
      <c r="C1836">
        <v>28.27</v>
      </c>
      <c r="D1836">
        <v>4.62</v>
      </c>
      <c r="E1836" t="s">
        <v>2380</v>
      </c>
      <c r="F1836" t="s">
        <v>2380</v>
      </c>
      <c r="G1836" t="s">
        <v>2380</v>
      </c>
      <c r="H1836" s="341">
        <v>1</v>
      </c>
      <c r="I1836" t="s">
        <v>2380</v>
      </c>
      <c r="J1836" t="s">
        <v>6085</v>
      </c>
      <c r="K1836" t="s">
        <v>6075</v>
      </c>
      <c r="L1836" s="340" t="s">
        <v>8290</v>
      </c>
      <c r="M1836" s="339">
        <v>5552.61</v>
      </c>
      <c r="N1836" t="s">
        <v>11</v>
      </c>
      <c r="O1836" t="s">
        <v>12</v>
      </c>
      <c r="P1836" t="s">
        <v>535</v>
      </c>
      <c r="Q1836" s="338">
        <v>23</v>
      </c>
    </row>
    <row r="1837" spans="1:17" ht="15.75" x14ac:dyDescent="0.25">
      <c r="A1837" s="342" t="s">
        <v>1597</v>
      </c>
      <c r="B1837" t="s">
        <v>7425</v>
      </c>
      <c r="C1837">
        <v>25.9</v>
      </c>
      <c r="D1837">
        <v>9.1199999999999992</v>
      </c>
      <c r="E1837" t="s">
        <v>2381</v>
      </c>
      <c r="F1837" t="s">
        <v>2380</v>
      </c>
      <c r="G1837" t="s">
        <v>2380</v>
      </c>
      <c r="H1837" s="341">
        <v>1</v>
      </c>
      <c r="I1837" t="s">
        <v>2380</v>
      </c>
      <c r="J1837" t="s">
        <v>6085</v>
      </c>
      <c r="K1837" t="s">
        <v>6079</v>
      </c>
      <c r="L1837" s="340" t="s">
        <v>8775</v>
      </c>
      <c r="M1837" s="339">
        <v>37251.22</v>
      </c>
      <c r="N1837" t="s">
        <v>11</v>
      </c>
      <c r="O1837" t="s">
        <v>11</v>
      </c>
      <c r="P1837" t="s">
        <v>42</v>
      </c>
      <c r="Q1837" s="338">
        <v>32</v>
      </c>
    </row>
    <row r="1838" spans="1:17" ht="15.75" x14ac:dyDescent="0.25">
      <c r="A1838" s="342" t="s">
        <v>1596</v>
      </c>
      <c r="B1838" t="s">
        <v>7713</v>
      </c>
      <c r="C1838">
        <v>27.74</v>
      </c>
      <c r="D1838">
        <v>7.32</v>
      </c>
      <c r="E1838" t="s">
        <v>2381</v>
      </c>
      <c r="F1838" t="s">
        <v>2380</v>
      </c>
      <c r="G1838" t="s">
        <v>2380</v>
      </c>
      <c r="H1838" s="341">
        <v>1</v>
      </c>
      <c r="I1838" t="s">
        <v>2380</v>
      </c>
      <c r="J1838" t="s">
        <v>6085</v>
      </c>
      <c r="K1838" t="s">
        <v>6079</v>
      </c>
      <c r="L1838" s="340" t="s">
        <v>8774</v>
      </c>
      <c r="M1838" s="339">
        <v>5539.4</v>
      </c>
      <c r="N1838" t="s">
        <v>11</v>
      </c>
      <c r="O1838" t="s">
        <v>11</v>
      </c>
      <c r="P1838" t="s">
        <v>13</v>
      </c>
      <c r="Q1838" s="338">
        <v>41</v>
      </c>
    </row>
    <row r="1839" spans="1:17" ht="15.75" x14ac:dyDescent="0.25">
      <c r="A1839" s="342" t="s">
        <v>1587</v>
      </c>
      <c r="B1839" t="s">
        <v>6326</v>
      </c>
      <c r="C1839">
        <v>25.08</v>
      </c>
      <c r="D1839">
        <v>4.7699999999999996</v>
      </c>
      <c r="E1839" t="s">
        <v>2380</v>
      </c>
      <c r="F1839" t="s">
        <v>2380</v>
      </c>
      <c r="G1839" t="s">
        <v>2380</v>
      </c>
      <c r="H1839" s="341">
        <v>0</v>
      </c>
      <c r="I1839" t="s">
        <v>2380</v>
      </c>
      <c r="J1839" t="s">
        <v>6085</v>
      </c>
      <c r="K1839" t="s">
        <v>6075</v>
      </c>
      <c r="L1839" s="340" t="s">
        <v>8760</v>
      </c>
      <c r="M1839" s="339">
        <v>5438.75</v>
      </c>
      <c r="N1839" t="s">
        <v>12</v>
      </c>
      <c r="O1839" t="s">
        <v>11</v>
      </c>
      <c r="P1839" t="s">
        <v>13</v>
      </c>
      <c r="Q1839" s="338">
        <v>40</v>
      </c>
    </row>
    <row r="1840" spans="1:17" ht="15.75" x14ac:dyDescent="0.25">
      <c r="A1840" s="342" t="s">
        <v>1582</v>
      </c>
      <c r="B1840" t="s">
        <v>8752</v>
      </c>
      <c r="C1840">
        <v>25.35</v>
      </c>
      <c r="D1840">
        <v>4.9000000000000004</v>
      </c>
      <c r="E1840" t="s">
        <v>2380</v>
      </c>
      <c r="F1840" t="s">
        <v>2380</v>
      </c>
      <c r="G1840" t="s">
        <v>2380</v>
      </c>
      <c r="H1840" s="341">
        <v>0</v>
      </c>
      <c r="I1840" t="s">
        <v>2380</v>
      </c>
      <c r="J1840" t="s">
        <v>6085</v>
      </c>
      <c r="K1840" t="s">
        <v>6075</v>
      </c>
      <c r="L1840" s="340" t="s">
        <v>8751</v>
      </c>
      <c r="M1840" s="339">
        <v>5425.02</v>
      </c>
      <c r="N1840" t="s">
        <v>11</v>
      </c>
      <c r="O1840" t="s">
        <v>16</v>
      </c>
      <c r="P1840" t="s">
        <v>23</v>
      </c>
      <c r="Q1840" s="338">
        <v>31</v>
      </c>
    </row>
    <row r="1841" spans="1:17" ht="15.75" x14ac:dyDescent="0.25">
      <c r="A1841" s="342" t="s">
        <v>1581</v>
      </c>
      <c r="B1841" t="s">
        <v>8750</v>
      </c>
      <c r="C1841">
        <v>26.41</v>
      </c>
      <c r="D1841">
        <v>5.07</v>
      </c>
      <c r="E1841" t="s">
        <v>2381</v>
      </c>
      <c r="F1841" t="s">
        <v>2380</v>
      </c>
      <c r="G1841" t="s">
        <v>2380</v>
      </c>
      <c r="H1841" s="341">
        <v>1</v>
      </c>
      <c r="I1841" t="s">
        <v>2380</v>
      </c>
      <c r="J1841" t="s">
        <v>6085</v>
      </c>
      <c r="K1841" t="s">
        <v>6075</v>
      </c>
      <c r="L1841" s="340" t="s">
        <v>8512</v>
      </c>
      <c r="M1841" s="339">
        <v>5415.66</v>
      </c>
      <c r="N1841" t="s">
        <v>11</v>
      </c>
      <c r="O1841" t="s">
        <v>12</v>
      </c>
      <c r="P1841" t="s">
        <v>13</v>
      </c>
      <c r="Q1841" s="338">
        <v>40</v>
      </c>
    </row>
    <row r="1842" spans="1:17" ht="15.75" x14ac:dyDescent="0.25">
      <c r="A1842" s="342" t="s">
        <v>1579</v>
      </c>
      <c r="B1842" t="s">
        <v>8747</v>
      </c>
      <c r="C1842">
        <v>27.6</v>
      </c>
      <c r="D1842">
        <v>5.33</v>
      </c>
      <c r="E1842" t="s">
        <v>2380</v>
      </c>
      <c r="F1842" t="s">
        <v>2380</v>
      </c>
      <c r="G1842" t="s">
        <v>2380</v>
      </c>
      <c r="H1842" s="341">
        <v>1</v>
      </c>
      <c r="I1842" t="s">
        <v>2380</v>
      </c>
      <c r="J1842" t="s">
        <v>6085</v>
      </c>
      <c r="K1842" t="s">
        <v>6075</v>
      </c>
      <c r="L1842" s="340" t="s">
        <v>8746</v>
      </c>
      <c r="M1842" s="339">
        <v>5402.89</v>
      </c>
      <c r="N1842" t="s">
        <v>11</v>
      </c>
      <c r="O1842" t="s">
        <v>16</v>
      </c>
      <c r="P1842" t="s">
        <v>13</v>
      </c>
      <c r="Q1842" s="338">
        <v>37</v>
      </c>
    </row>
    <row r="1843" spans="1:17" ht="15.75" x14ac:dyDescent="0.25">
      <c r="A1843" s="342" t="s">
        <v>1568</v>
      </c>
      <c r="B1843" t="s">
        <v>7085</v>
      </c>
      <c r="C1843">
        <v>26.315000000000001</v>
      </c>
      <c r="D1843">
        <v>5.76</v>
      </c>
      <c r="E1843" t="s">
        <v>2380</v>
      </c>
      <c r="F1843" t="s">
        <v>2380</v>
      </c>
      <c r="G1843" t="s">
        <v>2380</v>
      </c>
      <c r="H1843" s="341">
        <v>0</v>
      </c>
      <c r="I1843" t="s">
        <v>2380</v>
      </c>
      <c r="J1843" t="s">
        <v>6085</v>
      </c>
      <c r="K1843" t="s">
        <v>6077</v>
      </c>
      <c r="L1843" s="340" t="s">
        <v>8729</v>
      </c>
      <c r="M1843" s="339">
        <v>5354.07</v>
      </c>
      <c r="N1843" t="s">
        <v>11</v>
      </c>
      <c r="O1843" t="s">
        <v>12</v>
      </c>
      <c r="P1843" t="s">
        <v>247</v>
      </c>
      <c r="Q1843" s="338">
        <v>33</v>
      </c>
    </row>
    <row r="1844" spans="1:17" ht="15.75" x14ac:dyDescent="0.25">
      <c r="A1844" s="342" t="s">
        <v>1562</v>
      </c>
      <c r="B1844" t="s">
        <v>8721</v>
      </c>
      <c r="C1844">
        <v>26.885000000000002</v>
      </c>
      <c r="D1844">
        <v>8.66</v>
      </c>
      <c r="E1844" t="s">
        <v>2381</v>
      </c>
      <c r="F1844" t="s">
        <v>2380</v>
      </c>
      <c r="G1844" t="s">
        <v>2380</v>
      </c>
      <c r="H1844" s="341">
        <v>1</v>
      </c>
      <c r="I1844" t="s">
        <v>2380</v>
      </c>
      <c r="J1844" t="s">
        <v>6085</v>
      </c>
      <c r="K1844" t="s">
        <v>6079</v>
      </c>
      <c r="L1844" s="340" t="s">
        <v>8720</v>
      </c>
      <c r="M1844" s="339">
        <v>5312.17</v>
      </c>
      <c r="N1844" t="s">
        <v>11</v>
      </c>
      <c r="O1844" t="s">
        <v>11</v>
      </c>
      <c r="P1844" t="s">
        <v>23</v>
      </c>
      <c r="Q1844" s="338">
        <v>28</v>
      </c>
    </row>
    <row r="1845" spans="1:17" ht="15.75" x14ac:dyDescent="0.25">
      <c r="A1845" s="342" t="s">
        <v>1561</v>
      </c>
      <c r="B1845" t="s">
        <v>8719</v>
      </c>
      <c r="C1845">
        <v>25.84</v>
      </c>
      <c r="D1845">
        <v>8.5500000000000007</v>
      </c>
      <c r="E1845" t="s">
        <v>2381</v>
      </c>
      <c r="F1845" t="s">
        <v>2380</v>
      </c>
      <c r="G1845" t="s">
        <v>2380</v>
      </c>
      <c r="H1845" s="341">
        <v>1</v>
      </c>
      <c r="I1845" t="s">
        <v>2380</v>
      </c>
      <c r="J1845" t="s">
        <v>6085</v>
      </c>
      <c r="K1845" t="s">
        <v>6079</v>
      </c>
      <c r="L1845" s="340" t="s">
        <v>8718</v>
      </c>
      <c r="M1845" s="339">
        <v>5306.7</v>
      </c>
      <c r="N1845" t="s">
        <v>11</v>
      </c>
      <c r="O1845" t="s">
        <v>12</v>
      </c>
      <c r="P1845" t="s">
        <v>23</v>
      </c>
      <c r="Q1845" s="338">
        <v>22</v>
      </c>
    </row>
    <row r="1846" spans="1:17" ht="15.75" x14ac:dyDescent="0.25">
      <c r="A1846" s="342" t="s">
        <v>1560</v>
      </c>
      <c r="B1846" t="s">
        <v>8717</v>
      </c>
      <c r="C1846">
        <v>27.454999999999998</v>
      </c>
      <c r="D1846">
        <v>4.54</v>
      </c>
      <c r="E1846" t="s">
        <v>2380</v>
      </c>
      <c r="F1846" t="s">
        <v>2380</v>
      </c>
      <c r="G1846" t="s">
        <v>2380</v>
      </c>
      <c r="H1846" s="341">
        <v>0</v>
      </c>
      <c r="I1846" t="s">
        <v>2380</v>
      </c>
      <c r="J1846" t="s">
        <v>6085</v>
      </c>
      <c r="K1846" t="s">
        <v>6075</v>
      </c>
      <c r="L1846" s="340" t="s">
        <v>8716</v>
      </c>
      <c r="M1846" s="339">
        <v>5293.67</v>
      </c>
      <c r="N1846" t="s">
        <v>11</v>
      </c>
      <c r="O1846" t="s">
        <v>11</v>
      </c>
      <c r="P1846" t="s">
        <v>632</v>
      </c>
      <c r="Q1846" s="338">
        <v>18</v>
      </c>
    </row>
    <row r="1847" spans="1:17" ht="15.75" x14ac:dyDescent="0.25">
      <c r="A1847" s="342" t="s">
        <v>1553</v>
      </c>
      <c r="B1847" t="s">
        <v>7475</v>
      </c>
      <c r="C1847">
        <v>26.125</v>
      </c>
      <c r="D1847">
        <v>5.55</v>
      </c>
      <c r="E1847" t="s">
        <v>2380</v>
      </c>
      <c r="F1847" t="s">
        <v>2380</v>
      </c>
      <c r="G1847" t="s">
        <v>2380</v>
      </c>
      <c r="H1847" s="341">
        <v>1</v>
      </c>
      <c r="I1847" t="s">
        <v>2380</v>
      </c>
      <c r="J1847" t="s">
        <v>6085</v>
      </c>
      <c r="K1847" t="s">
        <v>6075</v>
      </c>
      <c r="L1847" s="340" t="s">
        <v>8705</v>
      </c>
      <c r="M1847" s="339">
        <v>5257.51</v>
      </c>
      <c r="N1847" t="s">
        <v>11</v>
      </c>
      <c r="O1847" t="s">
        <v>11</v>
      </c>
      <c r="P1847" t="s">
        <v>23</v>
      </c>
      <c r="Q1847" s="338">
        <v>33</v>
      </c>
    </row>
    <row r="1848" spans="1:17" ht="15.75" x14ac:dyDescent="0.25">
      <c r="A1848" s="342" t="s">
        <v>1543</v>
      </c>
      <c r="B1848" t="s">
        <v>8689</v>
      </c>
      <c r="C1848">
        <v>29.8</v>
      </c>
      <c r="D1848">
        <v>6.03</v>
      </c>
      <c r="E1848" t="s">
        <v>2380</v>
      </c>
      <c r="F1848" t="s">
        <v>2380</v>
      </c>
      <c r="G1848" t="s">
        <v>2380</v>
      </c>
      <c r="H1848" s="341">
        <v>0</v>
      </c>
      <c r="I1848" t="s">
        <v>2380</v>
      </c>
      <c r="J1848" t="s">
        <v>6085</v>
      </c>
      <c r="K1848" t="s">
        <v>6077</v>
      </c>
      <c r="L1848" s="340" t="s">
        <v>8688</v>
      </c>
      <c r="M1848" s="339">
        <v>5207.97</v>
      </c>
      <c r="N1848" t="s">
        <v>11</v>
      </c>
      <c r="O1848" t="s">
        <v>11</v>
      </c>
      <c r="P1848" t="s">
        <v>23</v>
      </c>
      <c r="Q1848" s="338">
        <v>39</v>
      </c>
    </row>
    <row r="1849" spans="1:17" ht="15.75" x14ac:dyDescent="0.25">
      <c r="A1849" s="342" t="s">
        <v>1531</v>
      </c>
      <c r="B1849" t="s">
        <v>8671</v>
      </c>
      <c r="C1849">
        <v>28.54</v>
      </c>
      <c r="D1849">
        <v>5.51</v>
      </c>
      <c r="E1849" t="s">
        <v>2380</v>
      </c>
      <c r="F1849" t="s">
        <v>2380</v>
      </c>
      <c r="G1849" t="s">
        <v>2382</v>
      </c>
      <c r="H1849" s="341">
        <v>1</v>
      </c>
      <c r="I1849" t="s">
        <v>2380</v>
      </c>
      <c r="J1849" t="s">
        <v>6085</v>
      </c>
      <c r="K1849" t="s">
        <v>6075</v>
      </c>
      <c r="L1849" s="340" t="s">
        <v>8670</v>
      </c>
      <c r="M1849" s="339">
        <v>5124.1899999999996</v>
      </c>
      <c r="N1849" t="s">
        <v>11</v>
      </c>
      <c r="O1849" t="s">
        <v>12</v>
      </c>
      <c r="P1849" t="s">
        <v>13</v>
      </c>
      <c r="Q1849" s="338">
        <v>34</v>
      </c>
    </row>
    <row r="1850" spans="1:17" ht="15.75" x14ac:dyDescent="0.25">
      <c r="A1850" s="342" t="s">
        <v>1524</v>
      </c>
      <c r="B1850" t="s">
        <v>8659</v>
      </c>
      <c r="C1850">
        <v>27.645</v>
      </c>
      <c r="D1850">
        <v>5.7</v>
      </c>
      <c r="E1850" t="s">
        <v>2380</v>
      </c>
      <c r="F1850" t="s">
        <v>2380</v>
      </c>
      <c r="G1850" t="s">
        <v>2380</v>
      </c>
      <c r="H1850" s="341">
        <v>0</v>
      </c>
      <c r="I1850" t="s">
        <v>2380</v>
      </c>
      <c r="J1850" t="s">
        <v>6085</v>
      </c>
      <c r="K1850" t="s">
        <v>6077</v>
      </c>
      <c r="L1850" s="340" t="s">
        <v>8658</v>
      </c>
      <c r="M1850" s="339">
        <v>5054.05</v>
      </c>
      <c r="N1850" t="s">
        <v>11</v>
      </c>
      <c r="O1850" t="s">
        <v>11</v>
      </c>
      <c r="P1850" t="s">
        <v>13</v>
      </c>
      <c r="Q1850" s="338">
        <v>42</v>
      </c>
    </row>
    <row r="1851" spans="1:17" ht="15.75" x14ac:dyDescent="0.25">
      <c r="A1851" s="342" t="s">
        <v>1523</v>
      </c>
      <c r="B1851" t="s">
        <v>6578</v>
      </c>
      <c r="C1851">
        <v>29.64</v>
      </c>
      <c r="D1851">
        <v>5.31</v>
      </c>
      <c r="E1851" t="s">
        <v>2381</v>
      </c>
      <c r="F1851" t="s">
        <v>2380</v>
      </c>
      <c r="G1851" t="s">
        <v>2380</v>
      </c>
      <c r="H1851" s="341">
        <v>0</v>
      </c>
      <c r="I1851" t="s">
        <v>2380</v>
      </c>
      <c r="J1851" t="s">
        <v>6085</v>
      </c>
      <c r="K1851" t="s">
        <v>6075</v>
      </c>
      <c r="L1851" s="340" t="s">
        <v>8657</v>
      </c>
      <c r="M1851" s="339">
        <v>5045.1499999999996</v>
      </c>
      <c r="N1851" t="s">
        <v>11</v>
      </c>
      <c r="O1851" t="s">
        <v>11</v>
      </c>
      <c r="P1851" t="s">
        <v>23</v>
      </c>
      <c r="Q1851" s="338">
        <v>25</v>
      </c>
    </row>
    <row r="1852" spans="1:17" ht="15.75" x14ac:dyDescent="0.25">
      <c r="A1852" s="342" t="s">
        <v>1521</v>
      </c>
      <c r="B1852" t="s">
        <v>8655</v>
      </c>
      <c r="C1852">
        <v>27.5</v>
      </c>
      <c r="D1852">
        <v>4.2300000000000004</v>
      </c>
      <c r="E1852" t="s">
        <v>2381</v>
      </c>
      <c r="F1852" t="s">
        <v>2380</v>
      </c>
      <c r="G1852" t="s">
        <v>2380</v>
      </c>
      <c r="H1852" s="341">
        <v>1</v>
      </c>
      <c r="I1852" t="s">
        <v>2380</v>
      </c>
      <c r="J1852" t="s">
        <v>6085</v>
      </c>
      <c r="K1852" t="s">
        <v>6075</v>
      </c>
      <c r="L1852" s="340" t="s">
        <v>8654</v>
      </c>
      <c r="M1852" s="339">
        <v>5038.57</v>
      </c>
      <c r="N1852" t="s">
        <v>11</v>
      </c>
      <c r="O1852" t="s">
        <v>11</v>
      </c>
      <c r="P1852" t="s">
        <v>200</v>
      </c>
      <c r="Q1852" s="338">
        <v>25</v>
      </c>
    </row>
    <row r="1853" spans="1:17" ht="15.75" x14ac:dyDescent="0.25">
      <c r="A1853" s="342" t="s">
        <v>1519</v>
      </c>
      <c r="B1853" t="s">
        <v>8651</v>
      </c>
      <c r="C1853">
        <v>26.73</v>
      </c>
      <c r="D1853">
        <v>4.74</v>
      </c>
      <c r="E1853" t="s">
        <v>2381</v>
      </c>
      <c r="F1853" t="s">
        <v>2380</v>
      </c>
      <c r="G1853" t="s">
        <v>2380</v>
      </c>
      <c r="H1853" s="341">
        <v>1</v>
      </c>
      <c r="I1853" t="s">
        <v>2380</v>
      </c>
      <c r="J1853" t="s">
        <v>6085</v>
      </c>
      <c r="K1853" t="s">
        <v>6075</v>
      </c>
      <c r="L1853" s="340" t="s">
        <v>8650</v>
      </c>
      <c r="M1853" s="339">
        <v>36950.26</v>
      </c>
      <c r="N1853" t="s">
        <v>16</v>
      </c>
      <c r="O1853" t="s">
        <v>16</v>
      </c>
      <c r="P1853" t="s">
        <v>13</v>
      </c>
      <c r="Q1853" s="338">
        <v>30</v>
      </c>
    </row>
    <row r="1854" spans="1:17" ht="15.75" x14ac:dyDescent="0.25">
      <c r="A1854" s="342" t="s">
        <v>1512</v>
      </c>
      <c r="B1854" t="s">
        <v>8641</v>
      </c>
      <c r="C1854">
        <v>25.8</v>
      </c>
      <c r="D1854">
        <v>5.29</v>
      </c>
      <c r="E1854" t="s">
        <v>2380</v>
      </c>
      <c r="F1854" t="s">
        <v>2380</v>
      </c>
      <c r="G1854" t="s">
        <v>2380</v>
      </c>
      <c r="H1854" s="341">
        <v>0</v>
      </c>
      <c r="I1854" t="s">
        <v>2380</v>
      </c>
      <c r="J1854" t="s">
        <v>6085</v>
      </c>
      <c r="K1854" t="s">
        <v>6075</v>
      </c>
      <c r="L1854" s="340" t="s">
        <v>8640</v>
      </c>
      <c r="M1854" s="339">
        <v>4999.04</v>
      </c>
      <c r="N1854" t="s">
        <v>11</v>
      </c>
      <c r="O1854" t="s">
        <v>11</v>
      </c>
      <c r="P1854" t="s">
        <v>42</v>
      </c>
      <c r="Q1854" s="338">
        <v>21</v>
      </c>
    </row>
    <row r="1855" spans="1:17" ht="15.75" x14ac:dyDescent="0.25">
      <c r="A1855" s="342" t="s">
        <v>1506</v>
      </c>
      <c r="B1855" t="s">
        <v>8630</v>
      </c>
      <c r="C1855">
        <v>25.27</v>
      </c>
      <c r="D1855">
        <v>5.7</v>
      </c>
      <c r="E1855" t="s">
        <v>2381</v>
      </c>
      <c r="F1855" t="s">
        <v>2380</v>
      </c>
      <c r="G1855" t="s">
        <v>2380</v>
      </c>
      <c r="H1855" s="341">
        <v>1</v>
      </c>
      <c r="I1855" t="s">
        <v>2380</v>
      </c>
      <c r="J1855" t="s">
        <v>6085</v>
      </c>
      <c r="K1855" t="s">
        <v>6077</v>
      </c>
      <c r="L1855" s="340" t="s">
        <v>8629</v>
      </c>
      <c r="M1855" s="339">
        <v>4934.71</v>
      </c>
      <c r="N1855" t="s">
        <v>11</v>
      </c>
      <c r="O1855" t="s">
        <v>12</v>
      </c>
      <c r="P1855" t="s">
        <v>42</v>
      </c>
      <c r="Q1855" s="338">
        <v>31</v>
      </c>
    </row>
    <row r="1856" spans="1:17" ht="15.75" x14ac:dyDescent="0.25">
      <c r="A1856" s="342" t="s">
        <v>1501</v>
      </c>
      <c r="B1856" t="s">
        <v>7938</v>
      </c>
      <c r="C1856">
        <v>26.2</v>
      </c>
      <c r="D1856">
        <v>10.93</v>
      </c>
      <c r="E1856" t="s">
        <v>2381</v>
      </c>
      <c r="F1856" t="s">
        <v>2380</v>
      </c>
      <c r="G1856" t="s">
        <v>2380</v>
      </c>
      <c r="H1856" s="341">
        <v>1</v>
      </c>
      <c r="I1856" t="s">
        <v>2380</v>
      </c>
      <c r="J1856" t="s">
        <v>6085</v>
      </c>
      <c r="K1856" t="s">
        <v>6079</v>
      </c>
      <c r="L1856" s="340" t="s">
        <v>8623</v>
      </c>
      <c r="M1856" s="339">
        <v>4906.41</v>
      </c>
      <c r="N1856" t="s">
        <v>11</v>
      </c>
      <c r="O1856" t="s">
        <v>16</v>
      </c>
      <c r="P1856" t="s">
        <v>23</v>
      </c>
      <c r="Q1856" s="338">
        <v>29</v>
      </c>
    </row>
    <row r="1857" spans="1:17" ht="15.75" x14ac:dyDescent="0.25">
      <c r="A1857" s="342" t="s">
        <v>1500</v>
      </c>
      <c r="B1857" t="s">
        <v>8622</v>
      </c>
      <c r="C1857">
        <v>26.695</v>
      </c>
      <c r="D1857">
        <v>4.21</v>
      </c>
      <c r="E1857" t="s">
        <v>2381</v>
      </c>
      <c r="F1857" t="s">
        <v>2380</v>
      </c>
      <c r="G1857" t="s">
        <v>2382</v>
      </c>
      <c r="H1857" s="341">
        <v>1</v>
      </c>
      <c r="I1857" t="s">
        <v>2380</v>
      </c>
      <c r="J1857" t="s">
        <v>6085</v>
      </c>
      <c r="K1857" t="s">
        <v>6075</v>
      </c>
      <c r="L1857" s="340" t="s">
        <v>8621</v>
      </c>
      <c r="M1857" s="339">
        <v>4894.75</v>
      </c>
      <c r="N1857" t="s">
        <v>12</v>
      </c>
      <c r="O1857" t="s">
        <v>12</v>
      </c>
      <c r="P1857" t="s">
        <v>23</v>
      </c>
      <c r="Q1857" s="338">
        <v>34</v>
      </c>
    </row>
    <row r="1858" spans="1:17" ht="15.75" x14ac:dyDescent="0.25">
      <c r="A1858" s="342" t="s">
        <v>1494</v>
      </c>
      <c r="B1858" t="s">
        <v>8613</v>
      </c>
      <c r="C1858">
        <v>29.41</v>
      </c>
      <c r="D1858">
        <v>6.29</v>
      </c>
      <c r="E1858" t="s">
        <v>2381</v>
      </c>
      <c r="F1858" t="s">
        <v>2380</v>
      </c>
      <c r="G1858" t="s">
        <v>2380</v>
      </c>
      <c r="H1858" s="341">
        <v>1</v>
      </c>
      <c r="I1858" t="s">
        <v>2380</v>
      </c>
      <c r="J1858" t="s">
        <v>6085</v>
      </c>
      <c r="K1858" t="s">
        <v>6077</v>
      </c>
      <c r="L1858" s="340" t="s">
        <v>8612</v>
      </c>
      <c r="M1858" s="339">
        <v>4877.9799999999996</v>
      </c>
      <c r="N1858" t="s">
        <v>11</v>
      </c>
      <c r="O1858" t="s">
        <v>12</v>
      </c>
      <c r="P1858" t="s">
        <v>23</v>
      </c>
      <c r="Q1858" s="338">
        <v>25</v>
      </c>
    </row>
    <row r="1859" spans="1:17" ht="15.75" x14ac:dyDescent="0.25">
      <c r="A1859" s="342" t="s">
        <v>1483</v>
      </c>
      <c r="B1859" t="s">
        <v>8594</v>
      </c>
      <c r="C1859">
        <v>28.27</v>
      </c>
      <c r="D1859">
        <v>5.33</v>
      </c>
      <c r="E1859" t="s">
        <v>2380</v>
      </c>
      <c r="F1859" t="s">
        <v>2380</v>
      </c>
      <c r="G1859" t="s">
        <v>2380</v>
      </c>
      <c r="H1859" s="341">
        <v>0</v>
      </c>
      <c r="I1859" t="s">
        <v>2380</v>
      </c>
      <c r="J1859" t="s">
        <v>6085</v>
      </c>
      <c r="K1859" t="s">
        <v>6075</v>
      </c>
      <c r="L1859" s="340" t="s">
        <v>8593</v>
      </c>
      <c r="M1859" s="339">
        <v>4830.63</v>
      </c>
      <c r="N1859" t="s">
        <v>11</v>
      </c>
      <c r="O1859" t="s">
        <v>16</v>
      </c>
      <c r="P1859" t="s">
        <v>42</v>
      </c>
      <c r="Q1859" s="338">
        <v>20</v>
      </c>
    </row>
    <row r="1860" spans="1:17" ht="15.75" x14ac:dyDescent="0.25">
      <c r="A1860" s="342" t="s">
        <v>1476</v>
      </c>
      <c r="B1860" t="s">
        <v>8582</v>
      </c>
      <c r="C1860">
        <v>27.61</v>
      </c>
      <c r="D1860">
        <v>4.5999999999999996</v>
      </c>
      <c r="E1860" t="s">
        <v>2380</v>
      </c>
      <c r="F1860" t="s">
        <v>2380</v>
      </c>
      <c r="G1860" t="s">
        <v>2380</v>
      </c>
      <c r="H1860" s="341">
        <v>1</v>
      </c>
      <c r="I1860" t="s">
        <v>2380</v>
      </c>
      <c r="J1860" t="s">
        <v>6085</v>
      </c>
      <c r="K1860" t="s">
        <v>6075</v>
      </c>
      <c r="L1860" s="340" t="s">
        <v>8581</v>
      </c>
      <c r="M1860" s="339">
        <v>4766.0200000000004</v>
      </c>
      <c r="N1860" t="s">
        <v>11</v>
      </c>
      <c r="O1860" t="s">
        <v>12</v>
      </c>
      <c r="P1860" t="s">
        <v>42</v>
      </c>
      <c r="Q1860" s="338">
        <v>33</v>
      </c>
    </row>
    <row r="1861" spans="1:17" ht="15.75" x14ac:dyDescent="0.25">
      <c r="A1861" s="342" t="s">
        <v>1475</v>
      </c>
      <c r="B1861" t="s">
        <v>8580</v>
      </c>
      <c r="C1861">
        <v>27.1</v>
      </c>
      <c r="D1861">
        <v>5.08</v>
      </c>
      <c r="E1861" t="s">
        <v>2380</v>
      </c>
      <c r="F1861" t="s">
        <v>2380</v>
      </c>
      <c r="G1861" t="s">
        <v>2380</v>
      </c>
      <c r="H1861" s="341">
        <v>1</v>
      </c>
      <c r="I1861" t="s">
        <v>2380</v>
      </c>
      <c r="J1861" t="s">
        <v>6085</v>
      </c>
      <c r="K1861" t="s">
        <v>6075</v>
      </c>
      <c r="L1861" s="340" t="s">
        <v>8579</v>
      </c>
      <c r="M1861" s="339">
        <v>47896.79</v>
      </c>
      <c r="N1861" t="s">
        <v>16</v>
      </c>
      <c r="O1861" t="s">
        <v>12</v>
      </c>
      <c r="P1861" t="s">
        <v>247</v>
      </c>
      <c r="Q1861" s="338">
        <v>59</v>
      </c>
    </row>
    <row r="1862" spans="1:17" ht="15.75" x14ac:dyDescent="0.25">
      <c r="A1862" s="342" t="s">
        <v>1464</v>
      </c>
      <c r="B1862" t="s">
        <v>8562</v>
      </c>
      <c r="C1862">
        <v>28.6</v>
      </c>
      <c r="D1862">
        <v>6.08</v>
      </c>
      <c r="E1862" t="s">
        <v>2380</v>
      </c>
      <c r="F1862" t="s">
        <v>2380</v>
      </c>
      <c r="G1862" t="s">
        <v>2382</v>
      </c>
      <c r="H1862" s="341">
        <v>1</v>
      </c>
      <c r="I1862" t="s">
        <v>2380</v>
      </c>
      <c r="J1862" t="s">
        <v>6085</v>
      </c>
      <c r="K1862" t="s">
        <v>6077</v>
      </c>
      <c r="L1862" s="340" t="s">
        <v>8358</v>
      </c>
      <c r="M1862" s="339">
        <v>4719.74</v>
      </c>
      <c r="N1862" t="s">
        <v>11</v>
      </c>
      <c r="O1862" t="s">
        <v>16</v>
      </c>
      <c r="P1862" t="s">
        <v>23</v>
      </c>
      <c r="Q1862" s="338">
        <v>28</v>
      </c>
    </row>
    <row r="1863" spans="1:17" ht="15.75" x14ac:dyDescent="0.25">
      <c r="A1863" s="342" t="s">
        <v>1456</v>
      </c>
      <c r="B1863" t="s">
        <v>8551</v>
      </c>
      <c r="C1863">
        <v>27.265000000000001</v>
      </c>
      <c r="D1863">
        <v>6.46</v>
      </c>
      <c r="E1863" t="s">
        <v>2381</v>
      </c>
      <c r="F1863" t="s">
        <v>2380</v>
      </c>
      <c r="G1863" t="s">
        <v>2380</v>
      </c>
      <c r="H1863" s="341">
        <v>0</v>
      </c>
      <c r="I1863" t="s">
        <v>2380</v>
      </c>
      <c r="J1863" t="s">
        <v>6085</v>
      </c>
      <c r="K1863" t="s">
        <v>6079</v>
      </c>
      <c r="L1863" s="340" t="s">
        <v>8550</v>
      </c>
      <c r="M1863" s="339">
        <v>4678.8</v>
      </c>
      <c r="N1863" t="s">
        <v>11</v>
      </c>
      <c r="O1863" t="s">
        <v>16</v>
      </c>
      <c r="P1863" t="s">
        <v>300</v>
      </c>
      <c r="Q1863" s="338">
        <v>19</v>
      </c>
    </row>
    <row r="1864" spans="1:17" ht="15.75" x14ac:dyDescent="0.25">
      <c r="A1864" s="342" t="s">
        <v>1452</v>
      </c>
      <c r="B1864" t="s">
        <v>8548</v>
      </c>
      <c r="C1864">
        <v>26.695</v>
      </c>
      <c r="D1864">
        <v>5.28</v>
      </c>
      <c r="E1864" t="s">
        <v>2380</v>
      </c>
      <c r="F1864" t="s">
        <v>2380</v>
      </c>
      <c r="G1864" t="s">
        <v>2380</v>
      </c>
      <c r="H1864" s="341">
        <v>0</v>
      </c>
      <c r="I1864" t="s">
        <v>2380</v>
      </c>
      <c r="J1864" t="s">
        <v>6085</v>
      </c>
      <c r="K1864" t="s">
        <v>6075</v>
      </c>
      <c r="L1864" s="340" t="s">
        <v>8547</v>
      </c>
      <c r="M1864" s="339">
        <v>36889.99</v>
      </c>
      <c r="N1864" t="s">
        <v>16</v>
      </c>
      <c r="O1864" t="s">
        <v>12</v>
      </c>
      <c r="P1864" t="s">
        <v>42</v>
      </c>
      <c r="Q1864" s="338">
        <v>50</v>
      </c>
    </row>
    <row r="1865" spans="1:17" ht="15.75" x14ac:dyDescent="0.25">
      <c r="A1865" s="342" t="s">
        <v>1451</v>
      </c>
      <c r="B1865" t="s">
        <v>8546</v>
      </c>
      <c r="C1865">
        <v>29.355</v>
      </c>
      <c r="D1865">
        <v>4.68</v>
      </c>
      <c r="E1865" t="s">
        <v>2381</v>
      </c>
      <c r="F1865" t="s">
        <v>2380</v>
      </c>
      <c r="G1865" t="s">
        <v>2380</v>
      </c>
      <c r="H1865" s="341">
        <v>0</v>
      </c>
      <c r="I1865" t="s">
        <v>2380</v>
      </c>
      <c r="J1865" t="s">
        <v>6085</v>
      </c>
      <c r="K1865" t="s">
        <v>6075</v>
      </c>
      <c r="L1865" s="340" t="s">
        <v>8545</v>
      </c>
      <c r="M1865" s="339">
        <v>4667.6099999999997</v>
      </c>
      <c r="N1865" t="s">
        <v>12</v>
      </c>
      <c r="O1865" t="s">
        <v>12</v>
      </c>
      <c r="P1865" t="s">
        <v>168</v>
      </c>
      <c r="Q1865" s="338">
        <v>32</v>
      </c>
    </row>
    <row r="1866" spans="1:17" ht="15.75" x14ac:dyDescent="0.25">
      <c r="A1866" s="342" t="s">
        <v>1450</v>
      </c>
      <c r="B1866" t="s">
        <v>8544</v>
      </c>
      <c r="C1866">
        <v>29.59</v>
      </c>
      <c r="D1866">
        <v>4.0599999999999996</v>
      </c>
      <c r="E1866" t="s">
        <v>2380</v>
      </c>
      <c r="F1866" t="s">
        <v>2380</v>
      </c>
      <c r="G1866" t="s">
        <v>2380</v>
      </c>
      <c r="H1866" s="341">
        <v>0</v>
      </c>
      <c r="I1866" t="s">
        <v>2380</v>
      </c>
      <c r="J1866" t="s">
        <v>6085</v>
      </c>
      <c r="K1866" t="s">
        <v>6075</v>
      </c>
      <c r="L1866" s="340" t="s">
        <v>8543</v>
      </c>
      <c r="M1866" s="339">
        <v>4661.29</v>
      </c>
      <c r="N1866" t="s">
        <v>11</v>
      </c>
      <c r="O1866" t="s">
        <v>16</v>
      </c>
      <c r="P1866" t="s">
        <v>356</v>
      </c>
      <c r="Q1866" s="338">
        <v>26</v>
      </c>
    </row>
    <row r="1867" spans="1:17" ht="15.75" x14ac:dyDescent="0.25">
      <c r="A1867" s="342" t="s">
        <v>1444</v>
      </c>
      <c r="B1867" t="s">
        <v>8533</v>
      </c>
      <c r="C1867">
        <v>28.405000000000001</v>
      </c>
      <c r="D1867">
        <v>4.12</v>
      </c>
      <c r="E1867" t="s">
        <v>2380</v>
      </c>
      <c r="F1867" t="s">
        <v>2380</v>
      </c>
      <c r="G1867" t="s">
        <v>2380</v>
      </c>
      <c r="H1867" s="341">
        <v>1</v>
      </c>
      <c r="I1867" t="s">
        <v>2380</v>
      </c>
      <c r="J1867" t="s">
        <v>6085</v>
      </c>
      <c r="K1867" t="s">
        <v>6075</v>
      </c>
      <c r="L1867" s="340" t="s">
        <v>8532</v>
      </c>
      <c r="M1867" s="339">
        <v>4562.84</v>
      </c>
      <c r="N1867" t="s">
        <v>11</v>
      </c>
      <c r="O1867" t="s">
        <v>11</v>
      </c>
      <c r="P1867" t="s">
        <v>13</v>
      </c>
      <c r="Q1867" s="338">
        <v>32</v>
      </c>
    </row>
    <row r="1868" spans="1:17" ht="15.75" x14ac:dyDescent="0.25">
      <c r="A1868" s="342" t="s">
        <v>1435</v>
      </c>
      <c r="B1868" t="s">
        <v>8517</v>
      </c>
      <c r="C1868">
        <v>27.14</v>
      </c>
      <c r="D1868">
        <v>6.01</v>
      </c>
      <c r="E1868" t="s">
        <v>2380</v>
      </c>
      <c r="F1868" t="s">
        <v>2380</v>
      </c>
      <c r="G1868" t="s">
        <v>2380</v>
      </c>
      <c r="H1868" s="341">
        <v>1</v>
      </c>
      <c r="I1868" t="s">
        <v>2380</v>
      </c>
      <c r="J1868" t="s">
        <v>6085</v>
      </c>
      <c r="K1868" t="s">
        <v>6077</v>
      </c>
      <c r="L1868" s="340" t="s">
        <v>8516</v>
      </c>
      <c r="M1868" s="339">
        <v>4518.3999999999996</v>
      </c>
      <c r="N1868" t="s">
        <v>11</v>
      </c>
      <c r="O1868" t="s">
        <v>12</v>
      </c>
      <c r="P1868" t="s">
        <v>535</v>
      </c>
      <c r="Q1868" s="338">
        <v>19</v>
      </c>
    </row>
    <row r="1869" spans="1:17" ht="15.75" x14ac:dyDescent="0.25">
      <c r="A1869" s="342" t="s">
        <v>1430</v>
      </c>
      <c r="B1869" t="s">
        <v>8508</v>
      </c>
      <c r="C1869">
        <v>27.835000000000001</v>
      </c>
      <c r="D1869">
        <v>5.37</v>
      </c>
      <c r="E1869" t="s">
        <v>2380</v>
      </c>
      <c r="F1869" t="s">
        <v>2380</v>
      </c>
      <c r="G1869" t="s">
        <v>2380</v>
      </c>
      <c r="H1869" s="341">
        <v>0</v>
      </c>
      <c r="I1869" t="s">
        <v>2380</v>
      </c>
      <c r="J1869" t="s">
        <v>6085</v>
      </c>
      <c r="K1869" t="s">
        <v>6075</v>
      </c>
      <c r="L1869" s="340" t="s">
        <v>8507</v>
      </c>
      <c r="M1869" s="339">
        <v>36795.29</v>
      </c>
      <c r="N1869" t="s">
        <v>11</v>
      </c>
      <c r="O1869" t="s">
        <v>16</v>
      </c>
      <c r="P1869" t="s">
        <v>42</v>
      </c>
      <c r="Q1869" s="338">
        <v>57</v>
      </c>
    </row>
    <row r="1870" spans="1:17" ht="15.75" x14ac:dyDescent="0.25">
      <c r="A1870" s="342" t="s">
        <v>1428</v>
      </c>
      <c r="B1870" t="s">
        <v>8504</v>
      </c>
      <c r="C1870">
        <v>26.885000000000002</v>
      </c>
      <c r="D1870">
        <v>5.86</v>
      </c>
      <c r="E1870" t="s">
        <v>2380</v>
      </c>
      <c r="F1870" t="s">
        <v>2380</v>
      </c>
      <c r="G1870" t="s">
        <v>2380</v>
      </c>
      <c r="H1870" s="341">
        <v>0</v>
      </c>
      <c r="I1870" t="s">
        <v>2380</v>
      </c>
      <c r="J1870" t="s">
        <v>6085</v>
      </c>
      <c r="K1870" t="s">
        <v>6077</v>
      </c>
      <c r="L1870" s="340" t="s">
        <v>7742</v>
      </c>
      <c r="M1870" s="339">
        <v>4468.25</v>
      </c>
      <c r="N1870" t="s">
        <v>11</v>
      </c>
      <c r="O1870" t="s">
        <v>11</v>
      </c>
      <c r="P1870" t="s">
        <v>23</v>
      </c>
      <c r="Q1870" s="338">
        <v>18</v>
      </c>
    </row>
    <row r="1871" spans="1:17" ht="15.75" x14ac:dyDescent="0.25">
      <c r="A1871" s="342" t="s">
        <v>1427</v>
      </c>
      <c r="B1871" t="s">
        <v>8503</v>
      </c>
      <c r="C1871">
        <v>29.26</v>
      </c>
      <c r="D1871">
        <v>4.4400000000000004</v>
      </c>
      <c r="E1871" t="s">
        <v>2380</v>
      </c>
      <c r="F1871" t="s">
        <v>2380</v>
      </c>
      <c r="G1871" t="s">
        <v>2380</v>
      </c>
      <c r="H1871" s="341">
        <v>0</v>
      </c>
      <c r="I1871" t="s">
        <v>2380</v>
      </c>
      <c r="J1871" t="s">
        <v>6085</v>
      </c>
      <c r="K1871" t="s">
        <v>6075</v>
      </c>
      <c r="L1871" s="340" t="s">
        <v>8502</v>
      </c>
      <c r="M1871" s="339">
        <v>4466.62</v>
      </c>
      <c r="N1871" t="s">
        <v>11</v>
      </c>
      <c r="O1871" t="s">
        <v>11</v>
      </c>
      <c r="P1871" t="s">
        <v>23</v>
      </c>
      <c r="Q1871" s="338">
        <v>23</v>
      </c>
    </row>
    <row r="1872" spans="1:17" ht="15.75" x14ac:dyDescent="0.25">
      <c r="A1872" s="342" t="s">
        <v>1426</v>
      </c>
      <c r="B1872" t="s">
        <v>7435</v>
      </c>
      <c r="C1872">
        <v>26.98</v>
      </c>
      <c r="D1872">
        <v>4.41</v>
      </c>
      <c r="E1872" t="s">
        <v>2380</v>
      </c>
      <c r="F1872" t="s">
        <v>2380</v>
      </c>
      <c r="G1872" t="s">
        <v>2380</v>
      </c>
      <c r="H1872" s="341">
        <v>0</v>
      </c>
      <c r="I1872" t="s">
        <v>2380</v>
      </c>
      <c r="J1872" t="s">
        <v>6085</v>
      </c>
      <c r="K1872" t="s">
        <v>6075</v>
      </c>
      <c r="L1872" s="340" t="s">
        <v>8501</v>
      </c>
      <c r="M1872" s="339">
        <v>4463.21</v>
      </c>
      <c r="N1872" t="s">
        <v>12</v>
      </c>
      <c r="O1872" t="s">
        <v>12</v>
      </c>
      <c r="P1872" t="s">
        <v>13</v>
      </c>
      <c r="Q1872" s="338">
        <v>31</v>
      </c>
    </row>
    <row r="1873" spans="1:17" ht="15.75" x14ac:dyDescent="0.25">
      <c r="A1873" s="342" t="s">
        <v>1421</v>
      </c>
      <c r="B1873" t="s">
        <v>6367</v>
      </c>
      <c r="C1873">
        <v>25.9</v>
      </c>
      <c r="D1873">
        <v>5.45</v>
      </c>
      <c r="E1873" t="s">
        <v>2380</v>
      </c>
      <c r="F1873" t="s">
        <v>2380</v>
      </c>
      <c r="G1873" t="s">
        <v>2380</v>
      </c>
      <c r="H1873" s="341">
        <v>1</v>
      </c>
      <c r="I1873" t="s">
        <v>2380</v>
      </c>
      <c r="J1873" t="s">
        <v>6085</v>
      </c>
      <c r="K1873" t="s">
        <v>6075</v>
      </c>
      <c r="L1873" s="340" t="s">
        <v>8496</v>
      </c>
      <c r="M1873" s="339">
        <v>4438.26</v>
      </c>
      <c r="N1873" t="s">
        <v>11</v>
      </c>
      <c r="O1873" t="s">
        <v>12</v>
      </c>
      <c r="P1873" t="s">
        <v>356</v>
      </c>
      <c r="Q1873" s="338">
        <v>28</v>
      </c>
    </row>
    <row r="1874" spans="1:17" ht="15.75" x14ac:dyDescent="0.25">
      <c r="A1874" s="342" t="s">
        <v>1420</v>
      </c>
      <c r="B1874" t="s">
        <v>8495</v>
      </c>
      <c r="C1874">
        <v>27.72</v>
      </c>
      <c r="D1874">
        <v>5.03</v>
      </c>
      <c r="E1874" t="s">
        <v>2381</v>
      </c>
      <c r="F1874" t="s">
        <v>2380</v>
      </c>
      <c r="G1874" t="s">
        <v>2380</v>
      </c>
      <c r="H1874" s="341">
        <v>1</v>
      </c>
      <c r="I1874" t="s">
        <v>2380</v>
      </c>
      <c r="J1874" t="s">
        <v>6085</v>
      </c>
      <c r="K1874" t="s">
        <v>6075</v>
      </c>
      <c r="L1874" s="340" t="s">
        <v>8494</v>
      </c>
      <c r="M1874" s="339">
        <v>4435.09</v>
      </c>
      <c r="N1874" t="s">
        <v>12</v>
      </c>
      <c r="O1874" t="s">
        <v>11</v>
      </c>
      <c r="P1874" t="s">
        <v>168</v>
      </c>
      <c r="Q1874" s="338">
        <v>28</v>
      </c>
    </row>
    <row r="1875" spans="1:17" ht="15.75" x14ac:dyDescent="0.25">
      <c r="A1875" s="342" t="s">
        <v>1418</v>
      </c>
      <c r="B1875" t="s">
        <v>8491</v>
      </c>
      <c r="C1875">
        <v>29.7</v>
      </c>
      <c r="D1875">
        <v>6.77</v>
      </c>
      <c r="E1875" t="s">
        <v>2381</v>
      </c>
      <c r="F1875" t="s">
        <v>2380</v>
      </c>
      <c r="G1875" t="s">
        <v>2380</v>
      </c>
      <c r="H1875" s="341">
        <v>1</v>
      </c>
      <c r="I1875" t="s">
        <v>2380</v>
      </c>
      <c r="J1875" t="s">
        <v>6085</v>
      </c>
      <c r="K1875" t="s">
        <v>6079</v>
      </c>
      <c r="L1875" s="340" t="s">
        <v>8490</v>
      </c>
      <c r="M1875" s="339">
        <v>4433.92</v>
      </c>
      <c r="N1875" t="s">
        <v>11</v>
      </c>
      <c r="O1875" t="s">
        <v>11</v>
      </c>
      <c r="P1875" t="s">
        <v>23</v>
      </c>
      <c r="Q1875" s="338">
        <v>29</v>
      </c>
    </row>
    <row r="1876" spans="1:17" ht="15.75" x14ac:dyDescent="0.25">
      <c r="A1876" s="342" t="s">
        <v>1413</v>
      </c>
      <c r="B1876" t="s">
        <v>8483</v>
      </c>
      <c r="C1876">
        <v>29.734999999999999</v>
      </c>
      <c r="D1876">
        <v>5.78</v>
      </c>
      <c r="E1876" t="s">
        <v>2380</v>
      </c>
      <c r="F1876" t="s">
        <v>2380</v>
      </c>
      <c r="G1876" t="s">
        <v>2380</v>
      </c>
      <c r="H1876" s="341">
        <v>0</v>
      </c>
      <c r="I1876" t="s">
        <v>2380</v>
      </c>
      <c r="J1876" t="s">
        <v>6085</v>
      </c>
      <c r="K1876" t="s">
        <v>6077</v>
      </c>
      <c r="L1876" s="340" t="s">
        <v>8482</v>
      </c>
      <c r="M1876" s="339">
        <v>4402.2299999999996</v>
      </c>
      <c r="N1876" t="s">
        <v>11</v>
      </c>
      <c r="O1876" t="s">
        <v>11</v>
      </c>
      <c r="P1876" t="s">
        <v>42</v>
      </c>
      <c r="Q1876" s="338">
        <v>36</v>
      </c>
    </row>
    <row r="1877" spans="1:17" ht="15.75" x14ac:dyDescent="0.25">
      <c r="A1877" s="342" t="s">
        <v>1412</v>
      </c>
      <c r="B1877" t="s">
        <v>8481</v>
      </c>
      <c r="C1877">
        <v>29.26</v>
      </c>
      <c r="D1877">
        <v>4.7</v>
      </c>
      <c r="E1877" t="s">
        <v>2380</v>
      </c>
      <c r="F1877" t="s">
        <v>2380</v>
      </c>
      <c r="G1877" t="s">
        <v>2380</v>
      </c>
      <c r="H1877" s="341">
        <v>0</v>
      </c>
      <c r="I1877" t="s">
        <v>2380</v>
      </c>
      <c r="J1877" t="s">
        <v>6085</v>
      </c>
      <c r="K1877" t="s">
        <v>6075</v>
      </c>
      <c r="L1877" s="340" t="s">
        <v>8480</v>
      </c>
      <c r="M1877" s="339">
        <v>4399.7299999999996</v>
      </c>
      <c r="N1877" t="s">
        <v>12</v>
      </c>
      <c r="O1877" t="s">
        <v>11</v>
      </c>
      <c r="P1877" t="s">
        <v>13</v>
      </c>
      <c r="Q1877" s="338">
        <v>36</v>
      </c>
    </row>
    <row r="1878" spans="1:17" ht="15.75" x14ac:dyDescent="0.25">
      <c r="A1878" s="342" t="s">
        <v>1409</v>
      </c>
      <c r="B1878" t="s">
        <v>8476</v>
      </c>
      <c r="C1878">
        <v>26.51</v>
      </c>
      <c r="D1878">
        <v>6.17</v>
      </c>
      <c r="E1878" t="s">
        <v>2380</v>
      </c>
      <c r="F1878" t="s">
        <v>2380</v>
      </c>
      <c r="G1878" t="s">
        <v>2380</v>
      </c>
      <c r="H1878" s="341">
        <v>0</v>
      </c>
      <c r="I1878" t="s">
        <v>2380</v>
      </c>
      <c r="J1878" t="s">
        <v>6085</v>
      </c>
      <c r="K1878" t="s">
        <v>6077</v>
      </c>
      <c r="L1878" s="340" t="s">
        <v>8475</v>
      </c>
      <c r="M1878" s="339">
        <v>4391.6499999999996</v>
      </c>
      <c r="N1878" t="s">
        <v>11</v>
      </c>
      <c r="O1878" t="s">
        <v>11</v>
      </c>
      <c r="P1878" t="s">
        <v>42</v>
      </c>
      <c r="Q1878" s="338">
        <v>25</v>
      </c>
    </row>
    <row r="1879" spans="1:17" ht="15.75" x14ac:dyDescent="0.25">
      <c r="A1879" s="342" t="s">
        <v>1408</v>
      </c>
      <c r="B1879" t="s">
        <v>8474</v>
      </c>
      <c r="C1879">
        <v>28.88</v>
      </c>
      <c r="D1879">
        <v>4.96</v>
      </c>
      <c r="E1879" t="s">
        <v>2380</v>
      </c>
      <c r="F1879" t="s">
        <v>2380</v>
      </c>
      <c r="G1879" t="s">
        <v>2380</v>
      </c>
      <c r="H1879" s="341">
        <v>0</v>
      </c>
      <c r="I1879" t="s">
        <v>2380</v>
      </c>
      <c r="J1879" t="s">
        <v>6085</v>
      </c>
      <c r="K1879" t="s">
        <v>6075</v>
      </c>
      <c r="L1879" s="340" t="s">
        <v>8473</v>
      </c>
      <c r="M1879" s="339">
        <v>36580.28</v>
      </c>
      <c r="N1879" t="s">
        <v>11</v>
      </c>
      <c r="O1879" t="s">
        <v>11</v>
      </c>
      <c r="P1879" t="s">
        <v>13</v>
      </c>
      <c r="Q1879" s="338">
        <v>61</v>
      </c>
    </row>
    <row r="1880" spans="1:17" ht="15.75" x14ac:dyDescent="0.25">
      <c r="A1880" s="342" t="s">
        <v>1399</v>
      </c>
      <c r="B1880" t="s">
        <v>8456</v>
      </c>
      <c r="C1880">
        <v>28.594999999999999</v>
      </c>
      <c r="D1880">
        <v>5.43</v>
      </c>
      <c r="E1880" t="s">
        <v>2380</v>
      </c>
      <c r="F1880" t="s">
        <v>2380</v>
      </c>
      <c r="G1880" t="s">
        <v>2380</v>
      </c>
      <c r="H1880" s="341">
        <v>0</v>
      </c>
      <c r="I1880" t="s">
        <v>2380</v>
      </c>
      <c r="J1880" t="s">
        <v>6085</v>
      </c>
      <c r="K1880" t="s">
        <v>6075</v>
      </c>
      <c r="L1880" s="340" t="s">
        <v>8455</v>
      </c>
      <c r="M1880" s="339">
        <v>4278.55</v>
      </c>
      <c r="N1880" t="s">
        <v>11</v>
      </c>
      <c r="O1880" t="s">
        <v>16</v>
      </c>
      <c r="P1880" t="s">
        <v>300</v>
      </c>
      <c r="Q1880" s="338">
        <v>20</v>
      </c>
    </row>
    <row r="1881" spans="1:17" ht="15.75" x14ac:dyDescent="0.25">
      <c r="A1881" s="342" t="s">
        <v>1398</v>
      </c>
      <c r="B1881" t="s">
        <v>6179</v>
      </c>
      <c r="C1881">
        <v>25.934999999999999</v>
      </c>
      <c r="D1881">
        <v>4.29</v>
      </c>
      <c r="E1881" t="s">
        <v>2380</v>
      </c>
      <c r="F1881" t="s">
        <v>2380</v>
      </c>
      <c r="G1881" t="s">
        <v>2380</v>
      </c>
      <c r="H1881" s="341">
        <v>0</v>
      </c>
      <c r="I1881" t="s">
        <v>2380</v>
      </c>
      <c r="J1881" t="s">
        <v>6085</v>
      </c>
      <c r="K1881" t="s">
        <v>6075</v>
      </c>
      <c r="L1881" s="340" t="s">
        <v>8125</v>
      </c>
      <c r="M1881" s="339">
        <v>4266.17</v>
      </c>
      <c r="N1881" t="s">
        <v>12</v>
      </c>
      <c r="O1881" t="s">
        <v>11</v>
      </c>
      <c r="P1881" t="s">
        <v>13</v>
      </c>
      <c r="Q1881" s="338">
        <v>30</v>
      </c>
    </row>
    <row r="1882" spans="1:17" ht="15.75" x14ac:dyDescent="0.25">
      <c r="A1882" s="342" t="s">
        <v>1397</v>
      </c>
      <c r="B1882" t="s">
        <v>8454</v>
      </c>
      <c r="C1882">
        <v>27.645</v>
      </c>
      <c r="D1882">
        <v>5.25</v>
      </c>
      <c r="E1882" t="s">
        <v>2380</v>
      </c>
      <c r="F1882" t="s">
        <v>2380</v>
      </c>
      <c r="G1882" t="s">
        <v>2380</v>
      </c>
      <c r="H1882" s="341">
        <v>1</v>
      </c>
      <c r="I1882" t="s">
        <v>2380</v>
      </c>
      <c r="J1882" t="s">
        <v>6085</v>
      </c>
      <c r="K1882" t="s">
        <v>6075</v>
      </c>
      <c r="L1882" s="340" t="s">
        <v>8453</v>
      </c>
      <c r="M1882" s="339">
        <v>36572.800000000003</v>
      </c>
      <c r="N1882" t="s">
        <v>16</v>
      </c>
      <c r="O1882" t="s">
        <v>11</v>
      </c>
      <c r="P1882" t="s">
        <v>42</v>
      </c>
      <c r="Q1882" s="338">
        <v>30</v>
      </c>
    </row>
    <row r="1883" spans="1:17" ht="15.75" x14ac:dyDescent="0.25">
      <c r="A1883" s="342" t="s">
        <v>1395</v>
      </c>
      <c r="B1883" t="s">
        <v>8450</v>
      </c>
      <c r="C1883">
        <v>26.79</v>
      </c>
      <c r="D1883">
        <v>5</v>
      </c>
      <c r="E1883" t="s">
        <v>2381</v>
      </c>
      <c r="F1883" t="s">
        <v>2380</v>
      </c>
      <c r="G1883" t="s">
        <v>2382</v>
      </c>
      <c r="H1883" s="341">
        <v>1</v>
      </c>
      <c r="I1883" t="s">
        <v>2380</v>
      </c>
      <c r="J1883" t="s">
        <v>6085</v>
      </c>
      <c r="K1883" t="s">
        <v>6075</v>
      </c>
      <c r="L1883" s="340" t="s">
        <v>8098</v>
      </c>
      <c r="M1883" s="339">
        <v>4260.74</v>
      </c>
      <c r="N1883" t="s">
        <v>12</v>
      </c>
      <c r="O1883" t="s">
        <v>11</v>
      </c>
      <c r="P1883" t="s">
        <v>42</v>
      </c>
      <c r="Q1883" s="338">
        <v>27</v>
      </c>
    </row>
    <row r="1884" spans="1:17" ht="15.75" x14ac:dyDescent="0.25">
      <c r="A1884" s="342" t="s">
        <v>1394</v>
      </c>
      <c r="B1884" t="s">
        <v>8449</v>
      </c>
      <c r="C1884">
        <v>27.1</v>
      </c>
      <c r="D1884">
        <v>4.01</v>
      </c>
      <c r="E1884" t="s">
        <v>2381</v>
      </c>
      <c r="F1884" t="s">
        <v>2380</v>
      </c>
      <c r="G1884" t="s">
        <v>2380</v>
      </c>
      <c r="H1884" s="341">
        <v>1</v>
      </c>
      <c r="I1884" t="s">
        <v>2380</v>
      </c>
      <c r="J1884" t="s">
        <v>6085</v>
      </c>
      <c r="K1884" t="s">
        <v>6075</v>
      </c>
      <c r="L1884" s="340" t="s">
        <v>8448</v>
      </c>
      <c r="M1884" s="339">
        <v>4250.24</v>
      </c>
      <c r="N1884" t="s">
        <v>11</v>
      </c>
      <c r="O1884" t="s">
        <v>12</v>
      </c>
      <c r="P1884" t="s">
        <v>13</v>
      </c>
      <c r="Q1884" s="338">
        <v>40</v>
      </c>
    </row>
    <row r="1885" spans="1:17" ht="15.75" x14ac:dyDescent="0.25">
      <c r="A1885" s="342" t="s">
        <v>1387</v>
      </c>
      <c r="B1885" t="s">
        <v>8439</v>
      </c>
      <c r="C1885">
        <v>27.93</v>
      </c>
      <c r="D1885">
        <v>5.59</v>
      </c>
      <c r="E1885" t="s">
        <v>2380</v>
      </c>
      <c r="F1885" t="s">
        <v>2380</v>
      </c>
      <c r="G1885" t="s">
        <v>2380</v>
      </c>
      <c r="H1885" s="341">
        <v>1</v>
      </c>
      <c r="I1885" t="s">
        <v>2380</v>
      </c>
      <c r="J1885" t="s">
        <v>6085</v>
      </c>
      <c r="K1885" t="s">
        <v>6075</v>
      </c>
      <c r="L1885" s="340" t="s">
        <v>8438</v>
      </c>
      <c r="M1885" s="339">
        <v>4185.1000000000004</v>
      </c>
      <c r="N1885" t="s">
        <v>11</v>
      </c>
      <c r="O1885" t="s">
        <v>12</v>
      </c>
      <c r="P1885" t="s">
        <v>13</v>
      </c>
      <c r="Q1885" s="338">
        <v>33</v>
      </c>
    </row>
    <row r="1886" spans="1:17" ht="15.75" x14ac:dyDescent="0.25">
      <c r="A1886" s="342" t="s">
        <v>1385</v>
      </c>
      <c r="B1886" t="s">
        <v>8435</v>
      </c>
      <c r="C1886">
        <v>25.934999999999999</v>
      </c>
      <c r="D1886">
        <v>4.95</v>
      </c>
      <c r="E1886" t="s">
        <v>2380</v>
      </c>
      <c r="F1886" t="s">
        <v>2380</v>
      </c>
      <c r="G1886" t="s">
        <v>2380</v>
      </c>
      <c r="H1886" s="341">
        <v>0</v>
      </c>
      <c r="I1886" t="s">
        <v>2380</v>
      </c>
      <c r="J1886" t="s">
        <v>6085</v>
      </c>
      <c r="K1886" t="s">
        <v>6075</v>
      </c>
      <c r="L1886" s="340" t="s">
        <v>8434</v>
      </c>
      <c r="M1886" s="339">
        <v>4163.21</v>
      </c>
      <c r="N1886" t="s">
        <v>11</v>
      </c>
      <c r="O1886" t="s">
        <v>11</v>
      </c>
      <c r="P1886" t="s">
        <v>23</v>
      </c>
      <c r="Q1886" s="338">
        <v>38</v>
      </c>
    </row>
    <row r="1887" spans="1:17" ht="15.75" x14ac:dyDescent="0.25">
      <c r="A1887" s="342" t="s">
        <v>1381</v>
      </c>
      <c r="B1887" t="s">
        <v>6525</v>
      </c>
      <c r="C1887">
        <v>29.73</v>
      </c>
      <c r="D1887">
        <v>7.22</v>
      </c>
      <c r="E1887" t="s">
        <v>2380</v>
      </c>
      <c r="F1887" t="s">
        <v>2380</v>
      </c>
      <c r="G1887" t="s">
        <v>2380</v>
      </c>
      <c r="H1887" s="341">
        <v>0</v>
      </c>
      <c r="I1887" t="s">
        <v>2381</v>
      </c>
      <c r="J1887" t="s">
        <v>6085</v>
      </c>
      <c r="K1887" t="s">
        <v>6079</v>
      </c>
      <c r="L1887" s="340" t="s">
        <v>8125</v>
      </c>
      <c r="M1887" s="339">
        <v>4137.5200000000004</v>
      </c>
      <c r="N1887" t="s">
        <v>11</v>
      </c>
      <c r="O1887" t="s">
        <v>12</v>
      </c>
      <c r="P1887" t="s">
        <v>247</v>
      </c>
      <c r="Q1887" s="338">
        <v>30</v>
      </c>
    </row>
    <row r="1888" spans="1:17" ht="15.75" x14ac:dyDescent="0.25">
      <c r="A1888" s="342" t="s">
        <v>1376</v>
      </c>
      <c r="B1888" t="s">
        <v>6724</v>
      </c>
      <c r="C1888">
        <v>28.975000000000001</v>
      </c>
      <c r="D1888">
        <v>4.12</v>
      </c>
      <c r="E1888" t="s">
        <v>2380</v>
      </c>
      <c r="F1888" t="s">
        <v>2380</v>
      </c>
      <c r="G1888" t="s">
        <v>2382</v>
      </c>
      <c r="H1888" s="341">
        <v>1</v>
      </c>
      <c r="I1888" t="s">
        <v>2380</v>
      </c>
      <c r="J1888" t="s">
        <v>6085</v>
      </c>
      <c r="K1888" t="s">
        <v>6075</v>
      </c>
      <c r="L1888" s="340" t="s">
        <v>8421</v>
      </c>
      <c r="M1888" s="339">
        <v>4070.51</v>
      </c>
      <c r="N1888" t="s">
        <v>11</v>
      </c>
      <c r="O1888" t="s">
        <v>16</v>
      </c>
      <c r="P1888" t="s">
        <v>23</v>
      </c>
      <c r="Q1888" s="338">
        <v>20</v>
      </c>
    </row>
    <row r="1889" spans="1:17" ht="15.75" x14ac:dyDescent="0.25">
      <c r="A1889" s="342" t="s">
        <v>1364</v>
      </c>
      <c r="B1889" t="s">
        <v>8404</v>
      </c>
      <c r="C1889">
        <v>28.93</v>
      </c>
      <c r="D1889">
        <v>4.4400000000000004</v>
      </c>
      <c r="E1889" t="s">
        <v>2380</v>
      </c>
      <c r="F1889" t="s">
        <v>2380</v>
      </c>
      <c r="G1889" t="s">
        <v>2380</v>
      </c>
      <c r="H1889" s="341">
        <v>0</v>
      </c>
      <c r="I1889" t="s">
        <v>2380</v>
      </c>
      <c r="J1889" t="s">
        <v>6085</v>
      </c>
      <c r="K1889" t="s">
        <v>6075</v>
      </c>
      <c r="L1889" s="340" t="s">
        <v>8403</v>
      </c>
      <c r="M1889" s="339">
        <v>47496.49</v>
      </c>
      <c r="N1889" t="s">
        <v>16</v>
      </c>
      <c r="O1889" t="s">
        <v>12</v>
      </c>
      <c r="P1889" t="s">
        <v>23</v>
      </c>
      <c r="Q1889" s="338">
        <v>58</v>
      </c>
    </row>
    <row r="1890" spans="1:17" ht="15.75" x14ac:dyDescent="0.25">
      <c r="A1890" s="342" t="s">
        <v>1362</v>
      </c>
      <c r="B1890" t="s">
        <v>6484</v>
      </c>
      <c r="C1890">
        <v>29.83</v>
      </c>
      <c r="D1890">
        <v>5.39</v>
      </c>
      <c r="E1890" t="s">
        <v>2380</v>
      </c>
      <c r="F1890" t="s">
        <v>2380</v>
      </c>
      <c r="G1890" t="s">
        <v>2380</v>
      </c>
      <c r="H1890" s="341">
        <v>0</v>
      </c>
      <c r="I1890" t="s">
        <v>2380</v>
      </c>
      <c r="J1890" t="s">
        <v>6085</v>
      </c>
      <c r="K1890" t="s">
        <v>6075</v>
      </c>
      <c r="L1890" s="340" t="s">
        <v>8400</v>
      </c>
      <c r="M1890" s="339">
        <v>3994.18</v>
      </c>
      <c r="N1890" t="s">
        <v>11</v>
      </c>
      <c r="O1890" t="s">
        <v>11</v>
      </c>
      <c r="P1890" t="s">
        <v>13</v>
      </c>
      <c r="Q1890" s="338">
        <v>32</v>
      </c>
    </row>
    <row r="1891" spans="1:17" ht="15.75" x14ac:dyDescent="0.25">
      <c r="A1891" s="342" t="s">
        <v>1361</v>
      </c>
      <c r="B1891" t="s">
        <v>8399</v>
      </c>
      <c r="C1891">
        <v>29.59</v>
      </c>
      <c r="D1891">
        <v>6.16</v>
      </c>
      <c r="E1891" t="s">
        <v>2380</v>
      </c>
      <c r="F1891" t="s">
        <v>2380</v>
      </c>
      <c r="G1891" t="s">
        <v>2382</v>
      </c>
      <c r="H1891" s="341">
        <v>1</v>
      </c>
      <c r="I1891" t="s">
        <v>2380</v>
      </c>
      <c r="J1891" t="s">
        <v>6085</v>
      </c>
      <c r="K1891" t="s">
        <v>6077</v>
      </c>
      <c r="L1891" s="340" t="s">
        <v>8398</v>
      </c>
      <c r="M1891" s="339">
        <v>3989.84</v>
      </c>
      <c r="N1891" t="s">
        <v>11</v>
      </c>
      <c r="O1891" t="s">
        <v>11</v>
      </c>
      <c r="P1891" t="s">
        <v>42</v>
      </c>
      <c r="Q1891" s="338">
        <v>32</v>
      </c>
    </row>
    <row r="1892" spans="1:17" ht="15.75" x14ac:dyDescent="0.25">
      <c r="A1892" s="342" t="s">
        <v>1354</v>
      </c>
      <c r="B1892" t="s">
        <v>8387</v>
      </c>
      <c r="C1892">
        <v>26.8</v>
      </c>
      <c r="D1892">
        <v>6.18</v>
      </c>
      <c r="E1892" t="s">
        <v>2381</v>
      </c>
      <c r="F1892" t="s">
        <v>2380</v>
      </c>
      <c r="G1892" t="s">
        <v>2382</v>
      </c>
      <c r="H1892" s="341">
        <v>1</v>
      </c>
      <c r="I1892" t="s">
        <v>2380</v>
      </c>
      <c r="J1892" t="s">
        <v>6085</v>
      </c>
      <c r="K1892" t="s">
        <v>6077</v>
      </c>
      <c r="L1892" s="340" t="s">
        <v>8386</v>
      </c>
      <c r="M1892" s="339">
        <v>3943.6</v>
      </c>
      <c r="N1892" t="s">
        <v>11</v>
      </c>
      <c r="O1892" t="s">
        <v>12</v>
      </c>
      <c r="P1892" t="s">
        <v>247</v>
      </c>
      <c r="Q1892" s="338">
        <v>29</v>
      </c>
    </row>
    <row r="1893" spans="1:17" ht="15.75" x14ac:dyDescent="0.25">
      <c r="A1893" s="342" t="s">
        <v>1352</v>
      </c>
      <c r="B1893" t="s">
        <v>6494</v>
      </c>
      <c r="C1893">
        <v>25.77</v>
      </c>
      <c r="D1893">
        <v>4.43</v>
      </c>
      <c r="E1893" t="s">
        <v>2380</v>
      </c>
      <c r="F1893" t="s">
        <v>2380</v>
      </c>
      <c r="G1893" t="s">
        <v>2382</v>
      </c>
      <c r="H1893" s="341">
        <v>1</v>
      </c>
      <c r="I1893" t="s">
        <v>2380</v>
      </c>
      <c r="J1893" t="s">
        <v>6085</v>
      </c>
      <c r="K1893" t="s">
        <v>6075</v>
      </c>
      <c r="L1893" s="340" t="s">
        <v>8384</v>
      </c>
      <c r="M1893" s="339">
        <v>36350.71</v>
      </c>
      <c r="N1893" t="s">
        <v>16</v>
      </c>
      <c r="O1893" t="s">
        <v>11</v>
      </c>
      <c r="P1893" t="s">
        <v>42</v>
      </c>
      <c r="Q1893" s="338">
        <v>48</v>
      </c>
    </row>
    <row r="1894" spans="1:17" ht="15.75" x14ac:dyDescent="0.25">
      <c r="A1894" s="342" t="s">
        <v>1348</v>
      </c>
      <c r="B1894" t="s">
        <v>8377</v>
      </c>
      <c r="C1894">
        <v>28.88</v>
      </c>
      <c r="D1894">
        <v>4.0999999999999996</v>
      </c>
      <c r="E1894" t="s">
        <v>2380</v>
      </c>
      <c r="F1894" t="s">
        <v>2380</v>
      </c>
      <c r="G1894" t="s">
        <v>2380</v>
      </c>
      <c r="H1894" s="341">
        <v>0</v>
      </c>
      <c r="I1894" t="s">
        <v>2380</v>
      </c>
      <c r="J1894" t="s">
        <v>6085</v>
      </c>
      <c r="K1894" t="s">
        <v>6075</v>
      </c>
      <c r="L1894" s="340" t="s">
        <v>8376</v>
      </c>
      <c r="M1894" s="339">
        <v>3906.13</v>
      </c>
      <c r="N1894" t="s">
        <v>12</v>
      </c>
      <c r="O1894" t="s">
        <v>12</v>
      </c>
      <c r="P1894" t="s">
        <v>42</v>
      </c>
      <c r="Q1894" s="338">
        <v>25</v>
      </c>
    </row>
    <row r="1895" spans="1:17" ht="15.75" x14ac:dyDescent="0.25">
      <c r="A1895" s="342" t="s">
        <v>1335</v>
      </c>
      <c r="B1895" t="s">
        <v>8355</v>
      </c>
      <c r="C1895">
        <v>29.1</v>
      </c>
      <c r="D1895">
        <v>4.67</v>
      </c>
      <c r="E1895" t="s">
        <v>2380</v>
      </c>
      <c r="F1895" t="s">
        <v>2380</v>
      </c>
      <c r="G1895" t="s">
        <v>2380</v>
      </c>
      <c r="H1895" s="341">
        <v>0</v>
      </c>
      <c r="I1895" t="s">
        <v>2380</v>
      </c>
      <c r="J1895" t="s">
        <v>6085</v>
      </c>
      <c r="K1895" t="s">
        <v>6075</v>
      </c>
      <c r="L1895" s="340" t="s">
        <v>8354</v>
      </c>
      <c r="M1895" s="339">
        <v>3796.36</v>
      </c>
      <c r="N1895" t="s">
        <v>11</v>
      </c>
      <c r="O1895" t="s">
        <v>12</v>
      </c>
      <c r="P1895" t="s">
        <v>23</v>
      </c>
      <c r="Q1895" s="338">
        <v>23</v>
      </c>
    </row>
    <row r="1896" spans="1:17" ht="15.75" x14ac:dyDescent="0.25">
      <c r="A1896" s="342" t="s">
        <v>1334</v>
      </c>
      <c r="B1896" t="s">
        <v>6295</v>
      </c>
      <c r="C1896">
        <v>26.62</v>
      </c>
      <c r="D1896">
        <v>6.24</v>
      </c>
      <c r="E1896" t="s">
        <v>2380</v>
      </c>
      <c r="F1896" t="s">
        <v>2380</v>
      </c>
      <c r="G1896" t="s">
        <v>2380</v>
      </c>
      <c r="H1896" s="341">
        <v>0</v>
      </c>
      <c r="I1896" t="s">
        <v>2380</v>
      </c>
      <c r="J1896" t="s">
        <v>6085</v>
      </c>
      <c r="K1896" t="s">
        <v>6077</v>
      </c>
      <c r="L1896" s="340" t="s">
        <v>8353</v>
      </c>
      <c r="M1896" s="339">
        <v>3793.55</v>
      </c>
      <c r="N1896" t="s">
        <v>11</v>
      </c>
      <c r="O1896" t="s">
        <v>12</v>
      </c>
      <c r="P1896" t="s">
        <v>13</v>
      </c>
      <c r="Q1896" s="338">
        <v>34</v>
      </c>
    </row>
    <row r="1897" spans="1:17" ht="15.75" x14ac:dyDescent="0.25">
      <c r="A1897" s="342" t="s">
        <v>1333</v>
      </c>
      <c r="B1897" t="s">
        <v>8352</v>
      </c>
      <c r="C1897">
        <v>25.74</v>
      </c>
      <c r="D1897">
        <v>5.99</v>
      </c>
      <c r="E1897" t="s">
        <v>2380</v>
      </c>
      <c r="F1897" t="s">
        <v>2380</v>
      </c>
      <c r="G1897" t="s">
        <v>2380</v>
      </c>
      <c r="H1897" s="341">
        <v>0</v>
      </c>
      <c r="I1897" t="s">
        <v>2380</v>
      </c>
      <c r="J1897" t="s">
        <v>6085</v>
      </c>
      <c r="K1897" t="s">
        <v>6077</v>
      </c>
      <c r="L1897" s="340" t="s">
        <v>8351</v>
      </c>
      <c r="M1897" s="339">
        <v>3785.77</v>
      </c>
      <c r="N1897" t="s">
        <v>11</v>
      </c>
      <c r="O1897" t="s">
        <v>16</v>
      </c>
      <c r="P1897" t="s">
        <v>13</v>
      </c>
      <c r="Q1897" s="338">
        <v>41</v>
      </c>
    </row>
    <row r="1898" spans="1:17" ht="15.75" x14ac:dyDescent="0.25">
      <c r="A1898" s="342" t="s">
        <v>1331</v>
      </c>
      <c r="B1898" t="s">
        <v>8349</v>
      </c>
      <c r="C1898">
        <v>26.03</v>
      </c>
      <c r="D1898">
        <v>5.97</v>
      </c>
      <c r="E1898" t="s">
        <v>2380</v>
      </c>
      <c r="F1898" t="s">
        <v>2380</v>
      </c>
      <c r="G1898" t="s">
        <v>2382</v>
      </c>
      <c r="H1898" s="341">
        <v>1</v>
      </c>
      <c r="I1898" t="s">
        <v>2380</v>
      </c>
      <c r="J1898" t="s">
        <v>6085</v>
      </c>
      <c r="K1898" t="s">
        <v>6077</v>
      </c>
      <c r="L1898" s="340" t="s">
        <v>8348</v>
      </c>
      <c r="M1898" s="339">
        <v>3766.88</v>
      </c>
      <c r="N1898" t="s">
        <v>11</v>
      </c>
      <c r="O1898" t="s">
        <v>16</v>
      </c>
      <c r="P1898" t="s">
        <v>13</v>
      </c>
      <c r="Q1898" s="338">
        <v>28</v>
      </c>
    </row>
    <row r="1899" spans="1:17" ht="15.75" x14ac:dyDescent="0.25">
      <c r="A1899" s="342" t="s">
        <v>1318</v>
      </c>
      <c r="B1899" t="s">
        <v>8329</v>
      </c>
      <c r="C1899">
        <v>25.46</v>
      </c>
      <c r="D1899">
        <v>4.1399999999999997</v>
      </c>
      <c r="E1899" t="s">
        <v>2380</v>
      </c>
      <c r="F1899" t="s">
        <v>2380</v>
      </c>
      <c r="G1899" t="s">
        <v>2380</v>
      </c>
      <c r="H1899" s="341">
        <v>1</v>
      </c>
      <c r="I1899" t="s">
        <v>2380</v>
      </c>
      <c r="J1899" t="s">
        <v>6085</v>
      </c>
      <c r="K1899" t="s">
        <v>6075</v>
      </c>
      <c r="L1899" s="340" t="s">
        <v>8328</v>
      </c>
      <c r="M1899" s="339">
        <v>3693.43</v>
      </c>
      <c r="N1899" t="s">
        <v>11</v>
      </c>
      <c r="O1899" t="s">
        <v>12</v>
      </c>
      <c r="P1899" t="s">
        <v>42</v>
      </c>
      <c r="Q1899" s="338">
        <v>27</v>
      </c>
    </row>
    <row r="1900" spans="1:17" ht="15.75" x14ac:dyDescent="0.25">
      <c r="A1900" s="342" t="s">
        <v>1304</v>
      </c>
      <c r="B1900" t="s">
        <v>8309</v>
      </c>
      <c r="C1900">
        <v>25.175000000000001</v>
      </c>
      <c r="D1900">
        <v>5.21</v>
      </c>
      <c r="E1900" t="s">
        <v>2381</v>
      </c>
      <c r="F1900" t="s">
        <v>2380</v>
      </c>
      <c r="G1900" t="s">
        <v>2380</v>
      </c>
      <c r="H1900" s="341">
        <v>1</v>
      </c>
      <c r="I1900" t="s">
        <v>2380</v>
      </c>
      <c r="J1900" t="s">
        <v>6085</v>
      </c>
      <c r="K1900" t="s">
        <v>6075</v>
      </c>
      <c r="L1900" s="340" t="s">
        <v>8308</v>
      </c>
      <c r="M1900" s="339">
        <v>3589.14</v>
      </c>
      <c r="N1900" t="s">
        <v>11</v>
      </c>
      <c r="O1900" t="s">
        <v>11</v>
      </c>
      <c r="P1900" t="s">
        <v>13</v>
      </c>
      <c r="Q1900" s="338">
        <v>36</v>
      </c>
    </row>
    <row r="1901" spans="1:17" ht="15.75" x14ac:dyDescent="0.25">
      <c r="A1901" s="342" t="s">
        <v>1301</v>
      </c>
      <c r="B1901" t="s">
        <v>8305</v>
      </c>
      <c r="C1901">
        <v>27.7</v>
      </c>
      <c r="D1901">
        <v>5.6</v>
      </c>
      <c r="E1901" t="s">
        <v>2380</v>
      </c>
      <c r="F1901" t="s">
        <v>2380</v>
      </c>
      <c r="G1901" t="s">
        <v>2380</v>
      </c>
      <c r="H1901" s="341">
        <v>1</v>
      </c>
      <c r="I1901" t="s">
        <v>2380</v>
      </c>
      <c r="J1901" t="s">
        <v>6085</v>
      </c>
      <c r="K1901" t="s">
        <v>6075</v>
      </c>
      <c r="L1901" s="340" t="s">
        <v>8304</v>
      </c>
      <c r="M1901" s="339">
        <v>3569.96</v>
      </c>
      <c r="N1901" t="s">
        <v>11</v>
      </c>
      <c r="O1901" t="s">
        <v>16</v>
      </c>
      <c r="P1901" t="s">
        <v>23</v>
      </c>
      <c r="Q1901" s="338">
        <v>34</v>
      </c>
    </row>
    <row r="1902" spans="1:17" ht="15.75" x14ac:dyDescent="0.25">
      <c r="A1902" s="342" t="s">
        <v>1298</v>
      </c>
      <c r="B1902" t="s">
        <v>7981</v>
      </c>
      <c r="C1902">
        <v>28.5</v>
      </c>
      <c r="D1902">
        <v>6.11</v>
      </c>
      <c r="E1902" t="s">
        <v>2380</v>
      </c>
      <c r="F1902" t="s">
        <v>2380</v>
      </c>
      <c r="G1902" t="s">
        <v>2380</v>
      </c>
      <c r="H1902" s="341">
        <v>1</v>
      </c>
      <c r="I1902" t="s">
        <v>2380</v>
      </c>
      <c r="J1902" t="s">
        <v>6085</v>
      </c>
      <c r="K1902" t="s">
        <v>6077</v>
      </c>
      <c r="L1902" s="340" t="s">
        <v>8299</v>
      </c>
      <c r="M1902" s="339">
        <v>3558.62</v>
      </c>
      <c r="N1902" t="s">
        <v>11</v>
      </c>
      <c r="O1902" t="s">
        <v>12</v>
      </c>
      <c r="P1902" t="s">
        <v>247</v>
      </c>
      <c r="Q1902" s="338">
        <v>27</v>
      </c>
    </row>
    <row r="1903" spans="1:17" ht="15.75" x14ac:dyDescent="0.25">
      <c r="A1903" s="342" t="s">
        <v>1283</v>
      </c>
      <c r="B1903" t="s">
        <v>8279</v>
      </c>
      <c r="C1903">
        <v>29.48</v>
      </c>
      <c r="D1903">
        <v>4.09</v>
      </c>
      <c r="E1903" t="s">
        <v>2381</v>
      </c>
      <c r="F1903" t="s">
        <v>2380</v>
      </c>
      <c r="G1903" t="s">
        <v>2380</v>
      </c>
      <c r="H1903" s="341">
        <v>0</v>
      </c>
      <c r="I1903" t="s">
        <v>2380</v>
      </c>
      <c r="J1903" t="s">
        <v>6085</v>
      </c>
      <c r="K1903" t="s">
        <v>6075</v>
      </c>
      <c r="L1903" s="340" t="s">
        <v>8278</v>
      </c>
      <c r="M1903" s="339">
        <v>3443.06</v>
      </c>
      <c r="N1903" t="s">
        <v>11</v>
      </c>
      <c r="O1903" t="s">
        <v>16</v>
      </c>
      <c r="P1903" t="s">
        <v>42</v>
      </c>
      <c r="Q1903" s="338">
        <v>22</v>
      </c>
    </row>
    <row r="1904" spans="1:17" ht="15.75" x14ac:dyDescent="0.25">
      <c r="A1904" s="342" t="s">
        <v>1282</v>
      </c>
      <c r="B1904" t="s">
        <v>8277</v>
      </c>
      <c r="C1904">
        <v>28.785</v>
      </c>
      <c r="D1904">
        <v>4.3099999999999996</v>
      </c>
      <c r="E1904" t="s">
        <v>2381</v>
      </c>
      <c r="F1904" t="s">
        <v>2380</v>
      </c>
      <c r="G1904" t="s">
        <v>2380</v>
      </c>
      <c r="H1904" s="341">
        <v>0</v>
      </c>
      <c r="I1904" t="s">
        <v>2380</v>
      </c>
      <c r="J1904" t="s">
        <v>6085</v>
      </c>
      <c r="K1904" t="s">
        <v>6075</v>
      </c>
      <c r="L1904" s="340" t="s">
        <v>8276</v>
      </c>
      <c r="M1904" s="339">
        <v>3436.5</v>
      </c>
      <c r="N1904" t="s">
        <v>11</v>
      </c>
      <c r="O1904" t="s">
        <v>16</v>
      </c>
      <c r="P1904" t="s">
        <v>13</v>
      </c>
      <c r="Q1904" s="338">
        <v>36</v>
      </c>
    </row>
    <row r="1905" spans="1:17" ht="15.75" x14ac:dyDescent="0.25">
      <c r="A1905" s="342" t="s">
        <v>1277</v>
      </c>
      <c r="B1905" t="s">
        <v>8198</v>
      </c>
      <c r="C1905">
        <v>25.9</v>
      </c>
      <c r="D1905">
        <v>5.12</v>
      </c>
      <c r="E1905" t="s">
        <v>2380</v>
      </c>
      <c r="F1905" t="s">
        <v>2380</v>
      </c>
      <c r="G1905" t="s">
        <v>2382</v>
      </c>
      <c r="H1905" s="341">
        <v>1</v>
      </c>
      <c r="I1905" t="s">
        <v>2380</v>
      </c>
      <c r="J1905" t="s">
        <v>6085</v>
      </c>
      <c r="K1905" t="s">
        <v>6075</v>
      </c>
      <c r="L1905" s="340" t="s">
        <v>8269</v>
      </c>
      <c r="M1905" s="339">
        <v>3392.37</v>
      </c>
      <c r="N1905" t="s">
        <v>11</v>
      </c>
      <c r="O1905" t="s">
        <v>12</v>
      </c>
      <c r="P1905" t="s">
        <v>13</v>
      </c>
      <c r="Q1905" s="338">
        <v>26</v>
      </c>
    </row>
    <row r="1906" spans="1:17" ht="15.75" x14ac:dyDescent="0.25">
      <c r="A1906" s="342" t="s">
        <v>1275</v>
      </c>
      <c r="B1906" t="s">
        <v>8267</v>
      </c>
      <c r="C1906">
        <v>25.84</v>
      </c>
      <c r="D1906">
        <v>5.81</v>
      </c>
      <c r="E1906" t="s">
        <v>2381</v>
      </c>
      <c r="F1906" t="s">
        <v>2380</v>
      </c>
      <c r="G1906" t="s">
        <v>2382</v>
      </c>
      <c r="H1906" s="341">
        <v>1</v>
      </c>
      <c r="I1906" t="s">
        <v>2380</v>
      </c>
      <c r="J1906" t="s">
        <v>6085</v>
      </c>
      <c r="K1906" t="s">
        <v>6077</v>
      </c>
      <c r="L1906" s="340" t="s">
        <v>7569</v>
      </c>
      <c r="M1906" s="339">
        <v>36182.870000000003</v>
      </c>
      <c r="N1906" t="s">
        <v>11</v>
      </c>
      <c r="O1906" t="s">
        <v>12</v>
      </c>
      <c r="P1906" t="s">
        <v>23</v>
      </c>
      <c r="Q1906" s="338">
        <v>48</v>
      </c>
    </row>
    <row r="1907" spans="1:17" ht="15.75" x14ac:dyDescent="0.25">
      <c r="A1907" s="342" t="s">
        <v>1269</v>
      </c>
      <c r="B1907" t="s">
        <v>6347</v>
      </c>
      <c r="C1907">
        <v>25.745000000000001</v>
      </c>
      <c r="D1907">
        <v>4.62</v>
      </c>
      <c r="E1907" t="s">
        <v>2381</v>
      </c>
      <c r="F1907" t="s">
        <v>2380</v>
      </c>
      <c r="G1907" t="s">
        <v>2380</v>
      </c>
      <c r="H1907" s="341">
        <v>0</v>
      </c>
      <c r="I1907" t="s">
        <v>2380</v>
      </c>
      <c r="J1907" t="s">
        <v>6085</v>
      </c>
      <c r="K1907" t="s">
        <v>6075</v>
      </c>
      <c r="L1907" s="340" t="s">
        <v>8258</v>
      </c>
      <c r="M1907" s="339">
        <v>3309.79</v>
      </c>
      <c r="N1907" t="s">
        <v>12</v>
      </c>
      <c r="O1907" t="s">
        <v>12</v>
      </c>
      <c r="P1907" t="s">
        <v>356</v>
      </c>
      <c r="Q1907" s="338">
        <v>25</v>
      </c>
    </row>
    <row r="1908" spans="1:17" ht="15.75" x14ac:dyDescent="0.25">
      <c r="A1908" s="342" t="s">
        <v>1263</v>
      </c>
      <c r="B1908" t="s">
        <v>8250</v>
      </c>
      <c r="C1908">
        <v>28.594999999999999</v>
      </c>
      <c r="D1908">
        <v>4.1399999999999997</v>
      </c>
      <c r="E1908" t="s">
        <v>2381</v>
      </c>
      <c r="F1908" t="s">
        <v>2380</v>
      </c>
      <c r="G1908" t="s">
        <v>2382</v>
      </c>
      <c r="H1908" s="341">
        <v>1</v>
      </c>
      <c r="I1908" t="s">
        <v>2380</v>
      </c>
      <c r="J1908" t="s">
        <v>6085</v>
      </c>
      <c r="K1908" t="s">
        <v>6075</v>
      </c>
      <c r="L1908" s="340" t="s">
        <v>8249</v>
      </c>
      <c r="M1908" s="339">
        <v>3279.87</v>
      </c>
      <c r="N1908" t="s">
        <v>11</v>
      </c>
      <c r="O1908" t="s">
        <v>16</v>
      </c>
      <c r="P1908" t="s">
        <v>356</v>
      </c>
      <c r="Q1908" s="338">
        <v>21</v>
      </c>
    </row>
    <row r="1909" spans="1:17" ht="15.75" x14ac:dyDescent="0.25">
      <c r="A1909" s="342" t="s">
        <v>1255</v>
      </c>
      <c r="B1909" t="s">
        <v>8239</v>
      </c>
      <c r="C1909">
        <v>29.34</v>
      </c>
      <c r="D1909">
        <v>6.09</v>
      </c>
      <c r="E1909" t="s">
        <v>2381</v>
      </c>
      <c r="F1909" t="s">
        <v>2381</v>
      </c>
      <c r="G1909" t="s">
        <v>2380</v>
      </c>
      <c r="H1909" s="341">
        <v>2</v>
      </c>
      <c r="I1909" t="s">
        <v>2380</v>
      </c>
      <c r="J1909" t="s">
        <v>6085</v>
      </c>
      <c r="K1909" t="s">
        <v>6077</v>
      </c>
      <c r="L1909" s="340" t="s">
        <v>8238</v>
      </c>
      <c r="M1909" s="339">
        <v>3206.49</v>
      </c>
      <c r="N1909" t="s">
        <v>11</v>
      </c>
      <c r="O1909" t="s">
        <v>12</v>
      </c>
      <c r="P1909" t="s">
        <v>247</v>
      </c>
      <c r="Q1909" s="338">
        <v>25</v>
      </c>
    </row>
    <row r="1910" spans="1:17" ht="15.75" x14ac:dyDescent="0.25">
      <c r="A1910" s="342" t="s">
        <v>1249</v>
      </c>
      <c r="B1910" t="s">
        <v>8198</v>
      </c>
      <c r="C1910">
        <v>25.61</v>
      </c>
      <c r="D1910">
        <v>4</v>
      </c>
      <c r="E1910" t="s">
        <v>2380</v>
      </c>
      <c r="F1910" t="s">
        <v>2380</v>
      </c>
      <c r="G1910" t="s">
        <v>2382</v>
      </c>
      <c r="H1910" s="341">
        <v>1</v>
      </c>
      <c r="I1910" t="s">
        <v>2380</v>
      </c>
      <c r="J1910" t="s">
        <v>6085</v>
      </c>
      <c r="K1910" t="s">
        <v>6075</v>
      </c>
      <c r="L1910" s="340" t="s">
        <v>8229</v>
      </c>
      <c r="M1910" s="339">
        <v>3179.96</v>
      </c>
      <c r="N1910" t="s">
        <v>11</v>
      </c>
      <c r="O1910" t="s">
        <v>11</v>
      </c>
      <c r="P1910" t="s">
        <v>23</v>
      </c>
      <c r="Q1910" s="338">
        <v>22</v>
      </c>
    </row>
    <row r="1911" spans="1:17" ht="15.75" x14ac:dyDescent="0.25">
      <c r="A1911" s="342" t="s">
        <v>1248</v>
      </c>
      <c r="B1911" t="s">
        <v>8228</v>
      </c>
      <c r="C1911">
        <v>25.8</v>
      </c>
      <c r="D1911">
        <v>5.49</v>
      </c>
      <c r="E1911" t="s">
        <v>2380</v>
      </c>
      <c r="F1911" t="s">
        <v>2380</v>
      </c>
      <c r="G1911" t="s">
        <v>2380</v>
      </c>
      <c r="H1911" s="341">
        <v>0</v>
      </c>
      <c r="I1911" t="s">
        <v>2380</v>
      </c>
      <c r="J1911" t="s">
        <v>6085</v>
      </c>
      <c r="K1911" t="s">
        <v>6075</v>
      </c>
      <c r="L1911" s="340" t="s">
        <v>8227</v>
      </c>
      <c r="M1911" s="339">
        <v>3176.82</v>
      </c>
      <c r="N1911" t="s">
        <v>11</v>
      </c>
      <c r="O1911" t="s">
        <v>16</v>
      </c>
      <c r="P1911" t="s">
        <v>23</v>
      </c>
      <c r="Q1911" s="338">
        <v>26</v>
      </c>
    </row>
    <row r="1912" spans="1:17" ht="15.75" x14ac:dyDescent="0.25">
      <c r="A1912" s="342" t="s">
        <v>1247</v>
      </c>
      <c r="B1912" t="s">
        <v>8226</v>
      </c>
      <c r="C1912">
        <v>27.39</v>
      </c>
      <c r="D1912">
        <v>5.34</v>
      </c>
      <c r="E1912" t="s">
        <v>2380</v>
      </c>
      <c r="F1912" t="s">
        <v>2380</v>
      </c>
      <c r="G1912" t="s">
        <v>2380</v>
      </c>
      <c r="H1912" s="341">
        <v>0</v>
      </c>
      <c r="I1912" t="s">
        <v>2380</v>
      </c>
      <c r="J1912" t="s">
        <v>6085</v>
      </c>
      <c r="K1912" t="s">
        <v>6075</v>
      </c>
      <c r="L1912" s="340" t="s">
        <v>8225</v>
      </c>
      <c r="M1912" s="339">
        <v>3176.29</v>
      </c>
      <c r="N1912" t="s">
        <v>11</v>
      </c>
      <c r="O1912" t="s">
        <v>11</v>
      </c>
      <c r="P1912" t="s">
        <v>23</v>
      </c>
      <c r="Q1912" s="338">
        <v>26</v>
      </c>
    </row>
    <row r="1913" spans="1:17" ht="15.75" x14ac:dyDescent="0.25">
      <c r="A1913" s="342" t="s">
        <v>1243</v>
      </c>
      <c r="B1913" t="s">
        <v>6238</v>
      </c>
      <c r="C1913">
        <v>26.03</v>
      </c>
      <c r="D1913">
        <v>5.1100000000000003</v>
      </c>
      <c r="E1913" t="s">
        <v>2381</v>
      </c>
      <c r="F1913" t="s">
        <v>2380</v>
      </c>
      <c r="G1913" t="s">
        <v>2380</v>
      </c>
      <c r="H1913" s="341">
        <v>1</v>
      </c>
      <c r="I1913" t="s">
        <v>2380</v>
      </c>
      <c r="J1913" t="s">
        <v>6085</v>
      </c>
      <c r="K1913" t="s">
        <v>6075</v>
      </c>
      <c r="L1913" s="340" t="s">
        <v>8219</v>
      </c>
      <c r="M1913" s="339">
        <v>3162.02</v>
      </c>
      <c r="N1913" t="s">
        <v>11</v>
      </c>
      <c r="O1913" t="s">
        <v>12</v>
      </c>
      <c r="P1913" t="s">
        <v>13</v>
      </c>
      <c r="Q1913" s="338">
        <v>29</v>
      </c>
    </row>
    <row r="1914" spans="1:17" ht="15.75" x14ac:dyDescent="0.25">
      <c r="A1914" s="342" t="s">
        <v>1239</v>
      </c>
      <c r="B1914" t="s">
        <v>6914</v>
      </c>
      <c r="C1914">
        <v>28.48</v>
      </c>
      <c r="D1914">
        <v>6.22</v>
      </c>
      <c r="E1914" t="s">
        <v>2381</v>
      </c>
      <c r="F1914" t="s">
        <v>2380</v>
      </c>
      <c r="G1914" t="s">
        <v>2382</v>
      </c>
      <c r="H1914" s="341">
        <v>1</v>
      </c>
      <c r="I1914" t="s">
        <v>2380</v>
      </c>
      <c r="J1914" t="s">
        <v>6085</v>
      </c>
      <c r="K1914" t="s">
        <v>6077</v>
      </c>
      <c r="L1914" s="340" t="s">
        <v>8213</v>
      </c>
      <c r="M1914" s="339">
        <v>3088.06</v>
      </c>
      <c r="N1914" t="s">
        <v>11</v>
      </c>
      <c r="O1914" t="s">
        <v>11</v>
      </c>
      <c r="P1914" t="s">
        <v>13</v>
      </c>
      <c r="Q1914" s="338">
        <v>35</v>
      </c>
    </row>
    <row r="1915" spans="1:17" ht="15.75" x14ac:dyDescent="0.25">
      <c r="A1915" s="342" t="s">
        <v>1238</v>
      </c>
      <c r="B1915" t="s">
        <v>8212</v>
      </c>
      <c r="C1915">
        <v>26.6</v>
      </c>
      <c r="D1915">
        <v>4.33</v>
      </c>
      <c r="E1915" t="s">
        <v>2380</v>
      </c>
      <c r="F1915" t="s">
        <v>2380</v>
      </c>
      <c r="G1915" t="s">
        <v>2380</v>
      </c>
      <c r="H1915" s="341">
        <v>1</v>
      </c>
      <c r="I1915" t="s">
        <v>2380</v>
      </c>
      <c r="J1915" t="s">
        <v>6085</v>
      </c>
      <c r="K1915" t="s">
        <v>6075</v>
      </c>
      <c r="L1915" s="340" t="s">
        <v>8211</v>
      </c>
      <c r="M1915" s="339">
        <v>3077.1</v>
      </c>
      <c r="N1915" t="s">
        <v>11</v>
      </c>
      <c r="O1915" t="s">
        <v>16</v>
      </c>
      <c r="P1915" t="s">
        <v>23</v>
      </c>
      <c r="Q1915" s="338">
        <v>21</v>
      </c>
    </row>
    <row r="1916" spans="1:17" ht="15.75" x14ac:dyDescent="0.25">
      <c r="A1916" s="342" t="s">
        <v>1237</v>
      </c>
      <c r="B1916" t="s">
        <v>8210</v>
      </c>
      <c r="C1916">
        <v>25.27</v>
      </c>
      <c r="D1916">
        <v>5.83</v>
      </c>
      <c r="E1916" t="s">
        <v>2380</v>
      </c>
      <c r="F1916" t="s">
        <v>2380</v>
      </c>
      <c r="G1916" t="s">
        <v>2380</v>
      </c>
      <c r="H1916" s="341">
        <v>1</v>
      </c>
      <c r="I1916" t="s">
        <v>2380</v>
      </c>
      <c r="J1916" t="s">
        <v>6085</v>
      </c>
      <c r="K1916" t="s">
        <v>6077</v>
      </c>
      <c r="L1916" s="340" t="s">
        <v>8209</v>
      </c>
      <c r="M1916" s="339">
        <v>3070.81</v>
      </c>
      <c r="N1916" t="s">
        <v>12</v>
      </c>
      <c r="O1916" t="s">
        <v>16</v>
      </c>
      <c r="P1916" t="s">
        <v>356</v>
      </c>
      <c r="Q1916" s="338">
        <v>27</v>
      </c>
    </row>
    <row r="1917" spans="1:17" ht="15.75" x14ac:dyDescent="0.25">
      <c r="A1917" s="342" t="s">
        <v>1229</v>
      </c>
      <c r="B1917" t="s">
        <v>6657</v>
      </c>
      <c r="C1917">
        <v>29.77</v>
      </c>
      <c r="D1917">
        <v>9.9</v>
      </c>
      <c r="E1917" t="s">
        <v>2380</v>
      </c>
      <c r="F1917" t="s">
        <v>2380</v>
      </c>
      <c r="G1917" t="s">
        <v>2380</v>
      </c>
      <c r="H1917" s="341">
        <v>0</v>
      </c>
      <c r="I1917" t="s">
        <v>2380</v>
      </c>
      <c r="J1917" t="s">
        <v>6085</v>
      </c>
      <c r="K1917" t="s">
        <v>6079</v>
      </c>
      <c r="L1917" s="340" t="s">
        <v>8199</v>
      </c>
      <c r="M1917" s="339">
        <v>36085.22</v>
      </c>
      <c r="N1917" t="s">
        <v>16</v>
      </c>
      <c r="O1917" t="s">
        <v>16</v>
      </c>
      <c r="P1917" t="s">
        <v>42</v>
      </c>
      <c r="Q1917" s="338">
        <v>26</v>
      </c>
    </row>
    <row r="1918" spans="1:17" ht="15.75" x14ac:dyDescent="0.25">
      <c r="A1918" s="342" t="s">
        <v>1225</v>
      </c>
      <c r="B1918" t="s">
        <v>8193</v>
      </c>
      <c r="C1918">
        <v>29.15</v>
      </c>
      <c r="D1918">
        <v>4.91</v>
      </c>
      <c r="E1918" t="s">
        <v>2381</v>
      </c>
      <c r="F1918" t="s">
        <v>2380</v>
      </c>
      <c r="G1918" t="s">
        <v>2380</v>
      </c>
      <c r="H1918" s="341">
        <v>0</v>
      </c>
      <c r="I1918" t="s">
        <v>2380</v>
      </c>
      <c r="J1918" t="s">
        <v>6085</v>
      </c>
      <c r="K1918" t="s">
        <v>6075</v>
      </c>
      <c r="L1918" s="340" t="s">
        <v>8192</v>
      </c>
      <c r="M1918" s="339">
        <v>2979.52</v>
      </c>
      <c r="N1918" t="s">
        <v>11</v>
      </c>
      <c r="O1918" t="s">
        <v>12</v>
      </c>
      <c r="P1918" t="s">
        <v>13</v>
      </c>
      <c r="Q1918" s="338">
        <v>35</v>
      </c>
    </row>
    <row r="1919" spans="1:17" ht="15.75" x14ac:dyDescent="0.25">
      <c r="A1919" s="342" t="s">
        <v>1224</v>
      </c>
      <c r="B1919" t="s">
        <v>8191</v>
      </c>
      <c r="C1919">
        <v>29.78</v>
      </c>
      <c r="D1919">
        <v>10.27</v>
      </c>
      <c r="E1919" t="s">
        <v>2381</v>
      </c>
      <c r="F1919" t="s">
        <v>2380</v>
      </c>
      <c r="G1919" t="s">
        <v>2382</v>
      </c>
      <c r="H1919" s="341">
        <v>1</v>
      </c>
      <c r="I1919" t="s">
        <v>2381</v>
      </c>
      <c r="J1919" t="s">
        <v>6085</v>
      </c>
      <c r="K1919" t="s">
        <v>6079</v>
      </c>
      <c r="L1919" s="340" t="s">
        <v>8190</v>
      </c>
      <c r="M1919" s="339">
        <v>2974.13</v>
      </c>
      <c r="N1919" t="s">
        <v>11</v>
      </c>
      <c r="O1919" t="s">
        <v>16</v>
      </c>
      <c r="P1919" t="s">
        <v>42</v>
      </c>
      <c r="Q1919" s="338">
        <v>27</v>
      </c>
    </row>
    <row r="1920" spans="1:17" ht="15.75" x14ac:dyDescent="0.25">
      <c r="A1920" s="342" t="s">
        <v>1222</v>
      </c>
      <c r="B1920" t="s">
        <v>6179</v>
      </c>
      <c r="C1920">
        <v>28.12</v>
      </c>
      <c r="D1920">
        <v>5.55</v>
      </c>
      <c r="E1920" t="s">
        <v>2381</v>
      </c>
      <c r="F1920" t="s">
        <v>2381</v>
      </c>
      <c r="G1920" t="s">
        <v>2380</v>
      </c>
      <c r="H1920" s="341">
        <v>2</v>
      </c>
      <c r="I1920" t="s">
        <v>2380</v>
      </c>
      <c r="J1920" t="s">
        <v>6085</v>
      </c>
      <c r="K1920" t="s">
        <v>6075</v>
      </c>
      <c r="L1920" s="340" t="s">
        <v>8188</v>
      </c>
      <c r="M1920" s="339">
        <v>2927.06</v>
      </c>
      <c r="N1920" t="s">
        <v>11</v>
      </c>
      <c r="O1920" t="s">
        <v>11</v>
      </c>
      <c r="P1920" t="s">
        <v>13</v>
      </c>
      <c r="Q1920" s="338">
        <v>26</v>
      </c>
    </row>
    <row r="1921" spans="1:17" ht="15.75" x14ac:dyDescent="0.25">
      <c r="A1921" s="342" t="s">
        <v>1221</v>
      </c>
      <c r="B1921" t="s">
        <v>8187</v>
      </c>
      <c r="C1921">
        <v>29.45</v>
      </c>
      <c r="D1921">
        <v>5.24</v>
      </c>
      <c r="E1921" t="s">
        <v>2381</v>
      </c>
      <c r="F1921" t="s">
        <v>2380</v>
      </c>
      <c r="G1921" t="s">
        <v>2380</v>
      </c>
      <c r="H1921" s="341">
        <v>0</v>
      </c>
      <c r="I1921" t="s">
        <v>2380</v>
      </c>
      <c r="J1921" t="s">
        <v>6085</v>
      </c>
      <c r="K1921" t="s">
        <v>6075</v>
      </c>
      <c r="L1921" s="340" t="s">
        <v>8186</v>
      </c>
      <c r="M1921" s="339">
        <v>2913.57</v>
      </c>
      <c r="N1921" t="s">
        <v>11</v>
      </c>
      <c r="O1921" t="s">
        <v>11</v>
      </c>
      <c r="P1921" t="s">
        <v>42</v>
      </c>
      <c r="Q1921" s="338">
        <v>20</v>
      </c>
    </row>
    <row r="1922" spans="1:17" ht="15.75" x14ac:dyDescent="0.25">
      <c r="A1922" s="342" t="s">
        <v>1220</v>
      </c>
      <c r="B1922" t="s">
        <v>8185</v>
      </c>
      <c r="C1922">
        <v>27.94</v>
      </c>
      <c r="D1922">
        <v>6.08</v>
      </c>
      <c r="E1922" t="s">
        <v>2380</v>
      </c>
      <c r="F1922" t="s">
        <v>2380</v>
      </c>
      <c r="G1922" t="s">
        <v>2382</v>
      </c>
      <c r="H1922" s="341">
        <v>1</v>
      </c>
      <c r="I1922" t="s">
        <v>2380</v>
      </c>
      <c r="J1922" t="s">
        <v>6085</v>
      </c>
      <c r="K1922" t="s">
        <v>6077</v>
      </c>
      <c r="L1922" s="340" t="s">
        <v>8132</v>
      </c>
      <c r="M1922" s="339">
        <v>2904.09</v>
      </c>
      <c r="N1922" t="s">
        <v>11</v>
      </c>
      <c r="O1922" t="s">
        <v>11</v>
      </c>
      <c r="P1922" t="s">
        <v>42</v>
      </c>
      <c r="Q1922" s="338">
        <v>26</v>
      </c>
    </row>
    <row r="1923" spans="1:17" ht="15.75" x14ac:dyDescent="0.25">
      <c r="A1923" s="342" t="s">
        <v>1219</v>
      </c>
      <c r="B1923" t="s">
        <v>8184</v>
      </c>
      <c r="C1923">
        <v>27.2</v>
      </c>
      <c r="D1923">
        <v>5.83</v>
      </c>
      <c r="E1923" t="s">
        <v>2380</v>
      </c>
      <c r="F1923" t="s">
        <v>2380</v>
      </c>
      <c r="G1923" t="s">
        <v>2382</v>
      </c>
      <c r="H1923" s="341">
        <v>1</v>
      </c>
      <c r="I1923" t="s">
        <v>2380</v>
      </c>
      <c r="J1923" t="s">
        <v>6085</v>
      </c>
      <c r="K1923" t="s">
        <v>6077</v>
      </c>
      <c r="L1923" s="340" t="s">
        <v>8183</v>
      </c>
      <c r="M1923" s="339">
        <v>2902.91</v>
      </c>
      <c r="N1923" t="s">
        <v>11</v>
      </c>
      <c r="O1923" t="s">
        <v>11</v>
      </c>
      <c r="P1923" t="s">
        <v>13</v>
      </c>
      <c r="Q1923" s="338">
        <v>26</v>
      </c>
    </row>
    <row r="1924" spans="1:17" ht="15.75" x14ac:dyDescent="0.25">
      <c r="A1924" s="342" t="s">
        <v>1215</v>
      </c>
      <c r="B1924" t="s">
        <v>8177</v>
      </c>
      <c r="C1924">
        <v>29.68</v>
      </c>
      <c r="D1924">
        <v>5.68</v>
      </c>
      <c r="E1924" t="s">
        <v>2380</v>
      </c>
      <c r="F1924" t="s">
        <v>2381</v>
      </c>
      <c r="G1924" t="s">
        <v>2380</v>
      </c>
      <c r="H1924" s="341">
        <v>1</v>
      </c>
      <c r="I1924" t="s">
        <v>2380</v>
      </c>
      <c r="J1924" t="s">
        <v>6085</v>
      </c>
      <c r="K1924" t="s">
        <v>6075</v>
      </c>
      <c r="L1924" s="340" t="s">
        <v>8176</v>
      </c>
      <c r="M1924" s="339">
        <v>2897.32</v>
      </c>
      <c r="N1924" t="s">
        <v>12</v>
      </c>
      <c r="O1924" t="s">
        <v>12</v>
      </c>
      <c r="P1924" t="s">
        <v>168</v>
      </c>
      <c r="Q1924" s="338">
        <v>26</v>
      </c>
    </row>
    <row r="1925" spans="1:17" ht="15.75" x14ac:dyDescent="0.25">
      <c r="A1925" s="342" t="s">
        <v>1211</v>
      </c>
      <c r="B1925" t="s">
        <v>8169</v>
      </c>
      <c r="C1925">
        <v>27.36</v>
      </c>
      <c r="D1925">
        <v>6.22</v>
      </c>
      <c r="E1925" t="s">
        <v>2380</v>
      </c>
      <c r="F1925" t="s">
        <v>2380</v>
      </c>
      <c r="G1925" t="s">
        <v>2380</v>
      </c>
      <c r="H1925" s="341">
        <v>0</v>
      </c>
      <c r="I1925" t="s">
        <v>2380</v>
      </c>
      <c r="J1925" t="s">
        <v>6085</v>
      </c>
      <c r="K1925" t="s">
        <v>6077</v>
      </c>
      <c r="L1925" s="340" t="s">
        <v>8168</v>
      </c>
      <c r="M1925" s="339">
        <v>2850.68</v>
      </c>
      <c r="N1925" t="s">
        <v>11</v>
      </c>
      <c r="O1925" t="s">
        <v>12</v>
      </c>
      <c r="P1925" t="s">
        <v>23</v>
      </c>
      <c r="Q1925" s="338">
        <v>24</v>
      </c>
    </row>
    <row r="1926" spans="1:17" ht="15.75" x14ac:dyDescent="0.25">
      <c r="A1926" s="342" t="s">
        <v>1208</v>
      </c>
      <c r="B1926" t="s">
        <v>8163</v>
      </c>
      <c r="C1926">
        <v>25.44</v>
      </c>
      <c r="D1926">
        <v>6.04</v>
      </c>
      <c r="E1926" t="s">
        <v>2381</v>
      </c>
      <c r="F1926" t="s">
        <v>2380</v>
      </c>
      <c r="G1926" t="s">
        <v>2382</v>
      </c>
      <c r="H1926" s="341">
        <v>1</v>
      </c>
      <c r="I1926" t="s">
        <v>2380</v>
      </c>
      <c r="J1926" t="s">
        <v>6085</v>
      </c>
      <c r="K1926" t="s">
        <v>6077</v>
      </c>
      <c r="L1926" s="340" t="s">
        <v>8162</v>
      </c>
      <c r="M1926" s="339">
        <v>2803.7</v>
      </c>
      <c r="N1926" t="s">
        <v>11</v>
      </c>
      <c r="O1926" t="s">
        <v>16</v>
      </c>
      <c r="P1926" t="s">
        <v>23</v>
      </c>
      <c r="Q1926" s="338">
        <v>19</v>
      </c>
    </row>
    <row r="1927" spans="1:17" ht="15.75" x14ac:dyDescent="0.25">
      <c r="A1927" s="342" t="s">
        <v>1200</v>
      </c>
      <c r="B1927" t="s">
        <v>8148</v>
      </c>
      <c r="C1927">
        <v>26.22</v>
      </c>
      <c r="D1927">
        <v>4.6500000000000004</v>
      </c>
      <c r="E1927" t="s">
        <v>2381</v>
      </c>
      <c r="F1927" t="s">
        <v>2380</v>
      </c>
      <c r="G1927" t="s">
        <v>2382</v>
      </c>
      <c r="H1927" s="341">
        <v>1</v>
      </c>
      <c r="I1927" t="s">
        <v>2380</v>
      </c>
      <c r="J1927" t="s">
        <v>6085</v>
      </c>
      <c r="K1927" t="s">
        <v>6075</v>
      </c>
      <c r="L1927" s="340" t="s">
        <v>8147</v>
      </c>
      <c r="M1927" s="339">
        <v>2741.95</v>
      </c>
      <c r="N1927" t="s">
        <v>11</v>
      </c>
      <c r="O1927" t="s">
        <v>12</v>
      </c>
      <c r="P1927" t="s">
        <v>247</v>
      </c>
      <c r="Q1927" s="338">
        <v>22</v>
      </c>
    </row>
    <row r="1928" spans="1:17" ht="15.75" x14ac:dyDescent="0.25">
      <c r="A1928" s="342" t="s">
        <v>1198</v>
      </c>
      <c r="B1928" t="s">
        <v>8146</v>
      </c>
      <c r="C1928">
        <v>25.745000000000001</v>
      </c>
      <c r="D1928">
        <v>4.34</v>
      </c>
      <c r="E1928" t="s">
        <v>2380</v>
      </c>
      <c r="F1928" t="s">
        <v>2380</v>
      </c>
      <c r="G1928" t="s">
        <v>2382</v>
      </c>
      <c r="H1928" s="341">
        <v>1</v>
      </c>
      <c r="I1928" t="s">
        <v>2380</v>
      </c>
      <c r="J1928" t="s">
        <v>6085</v>
      </c>
      <c r="K1928" t="s">
        <v>6075</v>
      </c>
      <c r="L1928" s="340" t="s">
        <v>8145</v>
      </c>
      <c r="M1928" s="339">
        <v>2730.11</v>
      </c>
      <c r="N1928" t="s">
        <v>11</v>
      </c>
      <c r="O1928" t="s">
        <v>12</v>
      </c>
      <c r="P1928" t="s">
        <v>23</v>
      </c>
      <c r="Q1928" s="338">
        <v>19</v>
      </c>
    </row>
    <row r="1929" spans="1:17" ht="15.75" x14ac:dyDescent="0.25">
      <c r="A1929" s="342" t="s">
        <v>1194</v>
      </c>
      <c r="B1929" t="s">
        <v>8139</v>
      </c>
      <c r="C1929">
        <v>28.12</v>
      </c>
      <c r="D1929">
        <v>5.05</v>
      </c>
      <c r="E1929" t="s">
        <v>2380</v>
      </c>
      <c r="F1929" t="s">
        <v>2380</v>
      </c>
      <c r="G1929" t="s">
        <v>2380</v>
      </c>
      <c r="H1929" s="341">
        <v>0</v>
      </c>
      <c r="I1929" t="s">
        <v>2380</v>
      </c>
      <c r="J1929" t="s">
        <v>6085</v>
      </c>
      <c r="K1929" t="s">
        <v>6075</v>
      </c>
      <c r="L1929" s="340" t="s">
        <v>8138</v>
      </c>
      <c r="M1929" s="339">
        <v>2721.32</v>
      </c>
      <c r="N1929" t="s">
        <v>16</v>
      </c>
      <c r="O1929" t="s">
        <v>12</v>
      </c>
      <c r="P1929" t="s">
        <v>276</v>
      </c>
      <c r="Q1929" s="338">
        <v>25</v>
      </c>
    </row>
    <row r="1930" spans="1:17" ht="15.75" x14ac:dyDescent="0.25">
      <c r="A1930" s="342" t="s">
        <v>1192</v>
      </c>
      <c r="B1930" t="s">
        <v>8135</v>
      </c>
      <c r="C1930">
        <v>24.96</v>
      </c>
      <c r="D1930">
        <v>4.57</v>
      </c>
      <c r="E1930" t="s">
        <v>2380</v>
      </c>
      <c r="F1930" t="s">
        <v>2380</v>
      </c>
      <c r="G1930" t="s">
        <v>2380</v>
      </c>
      <c r="H1930" s="341">
        <v>0</v>
      </c>
      <c r="I1930" t="s">
        <v>2380</v>
      </c>
      <c r="J1930" t="s">
        <v>6085</v>
      </c>
      <c r="K1930" t="s">
        <v>6075</v>
      </c>
      <c r="L1930" s="340" t="s">
        <v>8134</v>
      </c>
      <c r="M1930" s="339">
        <v>2710.83</v>
      </c>
      <c r="N1930" t="s">
        <v>11</v>
      </c>
      <c r="O1930" t="s">
        <v>12</v>
      </c>
      <c r="P1930" t="s">
        <v>23</v>
      </c>
      <c r="Q1930" s="338">
        <v>19</v>
      </c>
    </row>
    <row r="1931" spans="1:17" ht="15.75" x14ac:dyDescent="0.25">
      <c r="A1931" s="342" t="s">
        <v>1188</v>
      </c>
      <c r="B1931" t="s">
        <v>8131</v>
      </c>
      <c r="C1931">
        <v>28.31</v>
      </c>
      <c r="D1931">
        <v>6.41</v>
      </c>
      <c r="E1931" t="s">
        <v>2380</v>
      </c>
      <c r="F1931" t="s">
        <v>2381</v>
      </c>
      <c r="G1931" t="s">
        <v>2380</v>
      </c>
      <c r="H1931" s="341">
        <v>1</v>
      </c>
      <c r="I1931" t="s">
        <v>2380</v>
      </c>
      <c r="J1931" t="s">
        <v>6085</v>
      </c>
      <c r="K1931" t="s">
        <v>6079</v>
      </c>
      <c r="L1931" s="340" t="s">
        <v>8130</v>
      </c>
      <c r="M1931" s="339">
        <v>2690.11</v>
      </c>
      <c r="N1931" t="s">
        <v>11</v>
      </c>
      <c r="O1931" t="s">
        <v>11</v>
      </c>
      <c r="P1931" t="s">
        <v>23</v>
      </c>
      <c r="Q1931" s="338">
        <v>23</v>
      </c>
    </row>
    <row r="1932" spans="1:17" ht="15.75" x14ac:dyDescent="0.25">
      <c r="A1932" s="342" t="s">
        <v>1186</v>
      </c>
      <c r="B1932" t="s">
        <v>8127</v>
      </c>
      <c r="C1932">
        <v>26.4</v>
      </c>
      <c r="D1932">
        <v>6.22</v>
      </c>
      <c r="E1932" t="s">
        <v>2381</v>
      </c>
      <c r="F1932" t="s">
        <v>2380</v>
      </c>
      <c r="G1932" t="s">
        <v>2380</v>
      </c>
      <c r="H1932" s="341">
        <v>0</v>
      </c>
      <c r="I1932" t="s">
        <v>2380</v>
      </c>
      <c r="J1932" t="s">
        <v>6085</v>
      </c>
      <c r="K1932" t="s">
        <v>6077</v>
      </c>
      <c r="L1932" s="340" t="s">
        <v>8126</v>
      </c>
      <c r="M1932" s="339">
        <v>2684.69</v>
      </c>
      <c r="N1932" t="s">
        <v>11</v>
      </c>
      <c r="O1932" t="s">
        <v>11</v>
      </c>
      <c r="P1932" t="s">
        <v>13</v>
      </c>
      <c r="Q1932" s="338">
        <v>28</v>
      </c>
    </row>
    <row r="1933" spans="1:17" ht="15.75" x14ac:dyDescent="0.25">
      <c r="A1933" s="342" t="s">
        <v>1183</v>
      </c>
      <c r="B1933" t="s">
        <v>7336</v>
      </c>
      <c r="C1933">
        <v>28.06</v>
      </c>
      <c r="D1933">
        <v>8.93</v>
      </c>
      <c r="E1933" t="s">
        <v>2380</v>
      </c>
      <c r="F1933" t="s">
        <v>2380</v>
      </c>
      <c r="G1933" t="s">
        <v>2380</v>
      </c>
      <c r="H1933" s="341">
        <v>0</v>
      </c>
      <c r="I1933" t="s">
        <v>2380</v>
      </c>
      <c r="J1933" t="s">
        <v>6085</v>
      </c>
      <c r="K1933" t="s">
        <v>6079</v>
      </c>
      <c r="L1933" s="340" t="s">
        <v>8123</v>
      </c>
      <c r="M1933" s="339">
        <v>2643.27</v>
      </c>
      <c r="N1933" t="s">
        <v>11</v>
      </c>
      <c r="O1933" t="s">
        <v>16</v>
      </c>
      <c r="P1933" t="s">
        <v>23</v>
      </c>
      <c r="Q1933" s="338">
        <v>22</v>
      </c>
    </row>
    <row r="1934" spans="1:17" ht="15.75" x14ac:dyDescent="0.25">
      <c r="A1934" s="342" t="s">
        <v>1176</v>
      </c>
      <c r="B1934" t="s">
        <v>8115</v>
      </c>
      <c r="C1934">
        <v>27.55</v>
      </c>
      <c r="D1934">
        <v>4.5599999999999996</v>
      </c>
      <c r="E1934" t="s">
        <v>2381</v>
      </c>
      <c r="F1934" t="s">
        <v>2380</v>
      </c>
      <c r="G1934" t="s">
        <v>2382</v>
      </c>
      <c r="H1934" s="341">
        <v>1</v>
      </c>
      <c r="I1934" t="s">
        <v>2380</v>
      </c>
      <c r="J1934" t="s">
        <v>6085</v>
      </c>
      <c r="K1934" t="s">
        <v>6075</v>
      </c>
      <c r="L1934" s="340" t="s">
        <v>7348</v>
      </c>
      <c r="M1934" s="339">
        <v>2566.4699999999998</v>
      </c>
      <c r="N1934" t="s">
        <v>11</v>
      </c>
      <c r="O1934" t="s">
        <v>12</v>
      </c>
      <c r="P1934" t="s">
        <v>13</v>
      </c>
      <c r="Q1934" s="338">
        <v>20</v>
      </c>
    </row>
    <row r="1935" spans="1:17" ht="15.75" x14ac:dyDescent="0.25">
      <c r="A1935" s="342" t="s">
        <v>1166</v>
      </c>
      <c r="B1935" t="s">
        <v>8101</v>
      </c>
      <c r="C1935">
        <v>27.72</v>
      </c>
      <c r="D1935">
        <v>6.43</v>
      </c>
      <c r="E1935" t="s">
        <v>2380</v>
      </c>
      <c r="F1935" t="s">
        <v>2380</v>
      </c>
      <c r="G1935" t="s">
        <v>2380</v>
      </c>
      <c r="H1935" s="341">
        <v>1</v>
      </c>
      <c r="I1935" t="s">
        <v>2380</v>
      </c>
      <c r="J1935" t="s">
        <v>6085</v>
      </c>
      <c r="K1935" t="s">
        <v>6079</v>
      </c>
      <c r="L1935" s="340" t="s">
        <v>8100</v>
      </c>
      <c r="M1935" s="339">
        <v>2497.04</v>
      </c>
      <c r="N1935" t="s">
        <v>12</v>
      </c>
      <c r="O1935" t="s">
        <v>12</v>
      </c>
      <c r="P1935" t="s">
        <v>13</v>
      </c>
      <c r="Q1935" s="338">
        <v>27</v>
      </c>
    </row>
    <row r="1936" spans="1:17" ht="15.75" x14ac:dyDescent="0.25">
      <c r="A1936" s="342" t="s">
        <v>1163</v>
      </c>
      <c r="B1936" t="s">
        <v>8095</v>
      </c>
      <c r="C1936">
        <v>28.785</v>
      </c>
      <c r="D1936">
        <v>8.82</v>
      </c>
      <c r="E1936" t="s">
        <v>2380</v>
      </c>
      <c r="F1936" t="s">
        <v>2380</v>
      </c>
      <c r="G1936" t="s">
        <v>2380</v>
      </c>
      <c r="H1936" s="341">
        <v>0</v>
      </c>
      <c r="I1936" t="s">
        <v>2380</v>
      </c>
      <c r="J1936" t="s">
        <v>6085</v>
      </c>
      <c r="K1936" t="s">
        <v>6079</v>
      </c>
      <c r="L1936" s="340" t="s">
        <v>8094</v>
      </c>
      <c r="M1936" s="339">
        <v>35711.39</v>
      </c>
      <c r="N1936" t="s">
        <v>11</v>
      </c>
      <c r="O1936" t="s">
        <v>12</v>
      </c>
      <c r="P1936" t="s">
        <v>23</v>
      </c>
      <c r="Q1936" s="338">
        <v>48</v>
      </c>
    </row>
    <row r="1937" spans="1:17" ht="15.75" x14ac:dyDescent="0.25">
      <c r="A1937" s="342" t="s">
        <v>1153</v>
      </c>
      <c r="B1937" t="s">
        <v>8081</v>
      </c>
      <c r="C1937">
        <v>28.4</v>
      </c>
      <c r="D1937">
        <v>5.97</v>
      </c>
      <c r="E1937" t="s">
        <v>2380</v>
      </c>
      <c r="F1937" t="s">
        <v>2380</v>
      </c>
      <c r="G1937" t="s">
        <v>2382</v>
      </c>
      <c r="H1937" s="341">
        <v>1</v>
      </c>
      <c r="I1937" t="s">
        <v>2380</v>
      </c>
      <c r="J1937" t="s">
        <v>6085</v>
      </c>
      <c r="K1937" t="s">
        <v>6077</v>
      </c>
      <c r="L1937" s="340" t="s">
        <v>6778</v>
      </c>
      <c r="M1937" s="339">
        <v>2396.1</v>
      </c>
      <c r="N1937" t="s">
        <v>11</v>
      </c>
      <c r="O1937" t="s">
        <v>16</v>
      </c>
      <c r="P1937" t="s">
        <v>166</v>
      </c>
      <c r="Q1937" s="338">
        <v>23</v>
      </c>
    </row>
    <row r="1938" spans="1:17" ht="15.75" x14ac:dyDescent="0.25">
      <c r="A1938" s="342" t="s">
        <v>1151</v>
      </c>
      <c r="B1938" t="s">
        <v>8080</v>
      </c>
      <c r="C1938">
        <v>26.18</v>
      </c>
      <c r="D1938">
        <v>6.12</v>
      </c>
      <c r="E1938" t="s">
        <v>2380</v>
      </c>
      <c r="F1938" t="s">
        <v>2381</v>
      </c>
      <c r="G1938" t="s">
        <v>2380</v>
      </c>
      <c r="H1938" s="341">
        <v>1</v>
      </c>
      <c r="I1938" t="s">
        <v>2380</v>
      </c>
      <c r="J1938" t="s">
        <v>6085</v>
      </c>
      <c r="K1938" t="s">
        <v>6077</v>
      </c>
      <c r="L1938" s="340" t="s">
        <v>8079</v>
      </c>
      <c r="M1938" s="339">
        <v>2395.17</v>
      </c>
      <c r="N1938" t="s">
        <v>11</v>
      </c>
      <c r="O1938" t="s">
        <v>16</v>
      </c>
      <c r="P1938" t="s">
        <v>276</v>
      </c>
      <c r="Q1938" s="338">
        <v>23</v>
      </c>
    </row>
    <row r="1939" spans="1:17" ht="15.75" x14ac:dyDescent="0.25">
      <c r="A1939" s="342" t="s">
        <v>1144</v>
      </c>
      <c r="B1939" t="s">
        <v>8067</v>
      </c>
      <c r="C1939">
        <v>28.975000000000001</v>
      </c>
      <c r="D1939">
        <v>7.62</v>
      </c>
      <c r="E1939" t="s">
        <v>2380</v>
      </c>
      <c r="F1939" t="s">
        <v>2380</v>
      </c>
      <c r="G1939" t="s">
        <v>2380</v>
      </c>
      <c r="H1939" s="341">
        <v>0</v>
      </c>
      <c r="I1939" t="s">
        <v>2380</v>
      </c>
      <c r="J1939" t="s">
        <v>6085</v>
      </c>
      <c r="K1939" t="s">
        <v>6079</v>
      </c>
      <c r="L1939" s="340" t="s">
        <v>8066</v>
      </c>
      <c r="M1939" s="339">
        <v>2302.3000000000002</v>
      </c>
      <c r="N1939" t="s">
        <v>16</v>
      </c>
      <c r="O1939" t="s">
        <v>11</v>
      </c>
      <c r="P1939" t="s">
        <v>42</v>
      </c>
      <c r="Q1939" s="338">
        <v>26</v>
      </c>
    </row>
    <row r="1940" spans="1:17" ht="15.75" x14ac:dyDescent="0.25">
      <c r="A1940" s="342" t="s">
        <v>1142</v>
      </c>
      <c r="B1940" t="s">
        <v>7394</v>
      </c>
      <c r="C1940">
        <v>28.88</v>
      </c>
      <c r="D1940">
        <v>6.09</v>
      </c>
      <c r="E1940" t="s">
        <v>2381</v>
      </c>
      <c r="F1940" t="s">
        <v>2381</v>
      </c>
      <c r="G1940" t="s">
        <v>2380</v>
      </c>
      <c r="H1940" s="341">
        <v>2</v>
      </c>
      <c r="I1940" t="s">
        <v>2380</v>
      </c>
      <c r="J1940" t="s">
        <v>6085</v>
      </c>
      <c r="K1940" t="s">
        <v>6077</v>
      </c>
      <c r="L1940" s="340" t="s">
        <v>8063</v>
      </c>
      <c r="M1940" s="339">
        <v>2277.7199999999998</v>
      </c>
      <c r="N1940" t="s">
        <v>11</v>
      </c>
      <c r="O1940" t="s">
        <v>16</v>
      </c>
      <c r="P1940" t="s">
        <v>13</v>
      </c>
      <c r="Q1940" s="338">
        <v>31</v>
      </c>
    </row>
    <row r="1941" spans="1:17" ht="15.75" x14ac:dyDescent="0.25">
      <c r="A1941" s="342" t="s">
        <v>1141</v>
      </c>
      <c r="B1941" t="s">
        <v>8062</v>
      </c>
      <c r="C1941">
        <v>25.555</v>
      </c>
      <c r="D1941">
        <v>5.1100000000000003</v>
      </c>
      <c r="E1941" t="s">
        <v>2380</v>
      </c>
      <c r="F1941" t="s">
        <v>2380</v>
      </c>
      <c r="G1941" t="s">
        <v>2382</v>
      </c>
      <c r="H1941" s="341">
        <v>1</v>
      </c>
      <c r="I1941" t="s">
        <v>2380</v>
      </c>
      <c r="J1941" t="s">
        <v>6085</v>
      </c>
      <c r="K1941" t="s">
        <v>6075</v>
      </c>
      <c r="L1941" s="340" t="s">
        <v>8061</v>
      </c>
      <c r="M1941" s="339">
        <v>47403.88</v>
      </c>
      <c r="N1941" t="s">
        <v>16</v>
      </c>
      <c r="O1941" t="s">
        <v>12</v>
      </c>
      <c r="P1941" t="s">
        <v>42</v>
      </c>
      <c r="Q1941" s="338">
        <v>61</v>
      </c>
    </row>
    <row r="1942" spans="1:17" ht="15.75" x14ac:dyDescent="0.25">
      <c r="A1942" s="342" t="s">
        <v>1129</v>
      </c>
      <c r="B1942" t="s">
        <v>8044</v>
      </c>
      <c r="C1942">
        <v>28.215</v>
      </c>
      <c r="D1942">
        <v>4.21</v>
      </c>
      <c r="E1942" t="s">
        <v>2380</v>
      </c>
      <c r="F1942" t="s">
        <v>2381</v>
      </c>
      <c r="G1942" t="s">
        <v>2380</v>
      </c>
      <c r="H1942" s="341">
        <v>1</v>
      </c>
      <c r="I1942" t="s">
        <v>2380</v>
      </c>
      <c r="J1942" t="s">
        <v>6085</v>
      </c>
      <c r="K1942" t="s">
        <v>6075</v>
      </c>
      <c r="L1942" s="340" t="s">
        <v>8043</v>
      </c>
      <c r="M1942" s="339">
        <v>35585.58</v>
      </c>
      <c r="N1942" t="s">
        <v>11</v>
      </c>
      <c r="O1942" t="s">
        <v>12</v>
      </c>
      <c r="P1942" t="s">
        <v>42</v>
      </c>
      <c r="Q1942" s="338">
        <v>22</v>
      </c>
    </row>
    <row r="1943" spans="1:17" ht="15.75" x14ac:dyDescent="0.25">
      <c r="A1943" s="342" t="s">
        <v>1128</v>
      </c>
      <c r="B1943" t="s">
        <v>8042</v>
      </c>
      <c r="C1943">
        <v>26.315000000000001</v>
      </c>
      <c r="D1943">
        <v>5.47</v>
      </c>
      <c r="E1943" t="s">
        <v>2380</v>
      </c>
      <c r="F1943" t="s">
        <v>2381</v>
      </c>
      <c r="G1943" t="s">
        <v>2380</v>
      </c>
      <c r="H1943" s="341">
        <v>1</v>
      </c>
      <c r="I1943" t="s">
        <v>2380</v>
      </c>
      <c r="J1943" t="s">
        <v>6085</v>
      </c>
      <c r="K1943" t="s">
        <v>6075</v>
      </c>
      <c r="L1943" s="340" t="s">
        <v>8036</v>
      </c>
      <c r="M1943" s="339">
        <v>2207.6999999999998</v>
      </c>
      <c r="N1943" t="s">
        <v>11</v>
      </c>
      <c r="O1943" t="s">
        <v>11</v>
      </c>
      <c r="P1943" t="s">
        <v>247</v>
      </c>
      <c r="Q1943" s="338">
        <v>18</v>
      </c>
    </row>
    <row r="1944" spans="1:17" ht="15.75" x14ac:dyDescent="0.25">
      <c r="A1944" s="342" t="s">
        <v>1127</v>
      </c>
      <c r="B1944" t="s">
        <v>8041</v>
      </c>
      <c r="C1944">
        <v>25.08</v>
      </c>
      <c r="D1944">
        <v>5.09</v>
      </c>
      <c r="E1944" t="s">
        <v>2380</v>
      </c>
      <c r="F1944" t="s">
        <v>2381</v>
      </c>
      <c r="G1944" t="s">
        <v>2380</v>
      </c>
      <c r="H1944" s="341">
        <v>1</v>
      </c>
      <c r="I1944" t="s">
        <v>2380</v>
      </c>
      <c r="J1944" t="s">
        <v>6085</v>
      </c>
      <c r="K1944" t="s">
        <v>6075</v>
      </c>
      <c r="L1944" s="340" t="s">
        <v>8040</v>
      </c>
      <c r="M1944" s="339">
        <v>2205.98</v>
      </c>
      <c r="N1944" t="s">
        <v>11</v>
      </c>
      <c r="O1944" t="s">
        <v>12</v>
      </c>
      <c r="P1944" t="s">
        <v>247</v>
      </c>
      <c r="Q1944" s="338">
        <v>18</v>
      </c>
    </row>
    <row r="1945" spans="1:17" ht="15.75" x14ac:dyDescent="0.25">
      <c r="A1945" s="342" t="s">
        <v>1122</v>
      </c>
      <c r="B1945" t="s">
        <v>6468</v>
      </c>
      <c r="C1945">
        <v>28.82</v>
      </c>
      <c r="D1945">
        <v>5.59</v>
      </c>
      <c r="E1945" t="s">
        <v>2380</v>
      </c>
      <c r="F1945" t="s">
        <v>2381</v>
      </c>
      <c r="G1945" t="s">
        <v>2380</v>
      </c>
      <c r="H1945" s="341">
        <v>1</v>
      </c>
      <c r="I1945" t="s">
        <v>2380</v>
      </c>
      <c r="J1945" t="s">
        <v>6085</v>
      </c>
      <c r="K1945" t="s">
        <v>6075</v>
      </c>
      <c r="L1945" s="340" t="s">
        <v>8033</v>
      </c>
      <c r="M1945" s="339">
        <v>2198.19</v>
      </c>
      <c r="N1945" t="s">
        <v>11</v>
      </c>
      <c r="O1945" t="s">
        <v>16</v>
      </c>
      <c r="P1945" t="s">
        <v>249</v>
      </c>
      <c r="Q1945" s="338">
        <v>18</v>
      </c>
    </row>
    <row r="1946" spans="1:17" ht="15.75" x14ac:dyDescent="0.25">
      <c r="A1946" s="342" t="s">
        <v>1121</v>
      </c>
      <c r="B1946" t="s">
        <v>8032</v>
      </c>
      <c r="C1946">
        <v>28.05</v>
      </c>
      <c r="D1946">
        <v>6.2</v>
      </c>
      <c r="E1946" t="s">
        <v>2380</v>
      </c>
      <c r="F1946" t="s">
        <v>2381</v>
      </c>
      <c r="G1946" t="s">
        <v>2380</v>
      </c>
      <c r="H1946" s="341">
        <v>1</v>
      </c>
      <c r="I1946" t="s">
        <v>2380</v>
      </c>
      <c r="J1946" t="s">
        <v>6085</v>
      </c>
      <c r="K1946" t="s">
        <v>6077</v>
      </c>
      <c r="L1946" s="340" t="s">
        <v>8031</v>
      </c>
      <c r="M1946" s="339">
        <v>2196.4699999999998</v>
      </c>
      <c r="N1946" t="s">
        <v>11</v>
      </c>
      <c r="O1946" t="s">
        <v>12</v>
      </c>
      <c r="P1946" t="s">
        <v>247</v>
      </c>
      <c r="Q1946" s="338">
        <v>18</v>
      </c>
    </row>
    <row r="1947" spans="1:17" ht="15.75" x14ac:dyDescent="0.25">
      <c r="A1947" s="342" t="s">
        <v>1120</v>
      </c>
      <c r="B1947" t="s">
        <v>8030</v>
      </c>
      <c r="C1947">
        <v>27.1</v>
      </c>
      <c r="D1947">
        <v>4.45</v>
      </c>
      <c r="E1947" t="s">
        <v>2380</v>
      </c>
      <c r="F1947" t="s">
        <v>2381</v>
      </c>
      <c r="G1947" t="s">
        <v>2380</v>
      </c>
      <c r="H1947" s="341">
        <v>1</v>
      </c>
      <c r="I1947" t="s">
        <v>2380</v>
      </c>
      <c r="J1947" t="s">
        <v>6085</v>
      </c>
      <c r="K1947" t="s">
        <v>6075</v>
      </c>
      <c r="L1947" s="340" t="s">
        <v>8029</v>
      </c>
      <c r="M1947" s="339">
        <v>2193.1999999999998</v>
      </c>
      <c r="N1947" t="s">
        <v>11</v>
      </c>
      <c r="O1947" t="s">
        <v>11</v>
      </c>
      <c r="P1947" t="s">
        <v>23</v>
      </c>
      <c r="Q1947" s="338">
        <v>31</v>
      </c>
    </row>
    <row r="1948" spans="1:17" ht="15.75" x14ac:dyDescent="0.25">
      <c r="A1948" s="342" t="s">
        <v>1116</v>
      </c>
      <c r="B1948" t="s">
        <v>8022</v>
      </c>
      <c r="C1948">
        <v>25.74</v>
      </c>
      <c r="D1948">
        <v>6.41</v>
      </c>
      <c r="E1948" t="s">
        <v>2381</v>
      </c>
      <c r="F1948" t="s">
        <v>2380</v>
      </c>
      <c r="G1948" t="s">
        <v>2382</v>
      </c>
      <c r="H1948" s="341">
        <v>1</v>
      </c>
      <c r="I1948" t="s">
        <v>2380</v>
      </c>
      <c r="J1948" t="s">
        <v>6085</v>
      </c>
      <c r="K1948" t="s">
        <v>6079</v>
      </c>
      <c r="L1948" s="340" t="s">
        <v>8021</v>
      </c>
      <c r="M1948" s="339">
        <v>2156.75</v>
      </c>
      <c r="N1948" t="s">
        <v>11</v>
      </c>
      <c r="O1948" t="s">
        <v>11</v>
      </c>
      <c r="P1948" t="s">
        <v>13</v>
      </c>
      <c r="Q1948" s="338">
        <v>22</v>
      </c>
    </row>
    <row r="1949" spans="1:17" ht="15.75" x14ac:dyDescent="0.25">
      <c r="A1949" s="342" t="s">
        <v>1113</v>
      </c>
      <c r="B1949" t="s">
        <v>8017</v>
      </c>
      <c r="C1949">
        <v>29.06</v>
      </c>
      <c r="D1949">
        <v>6.25</v>
      </c>
      <c r="E1949" t="s">
        <v>2381</v>
      </c>
      <c r="F1949" t="s">
        <v>2380</v>
      </c>
      <c r="G1949" t="s">
        <v>2380</v>
      </c>
      <c r="H1949" s="341">
        <v>1</v>
      </c>
      <c r="I1949" t="s">
        <v>2381</v>
      </c>
      <c r="J1949" t="s">
        <v>6085</v>
      </c>
      <c r="K1949" t="s">
        <v>6077</v>
      </c>
      <c r="L1949" s="340" t="s">
        <v>7606</v>
      </c>
      <c r="M1949" s="339">
        <v>2150.4699999999998</v>
      </c>
      <c r="N1949" t="s">
        <v>11</v>
      </c>
      <c r="O1949" t="s">
        <v>12</v>
      </c>
      <c r="P1949" t="s">
        <v>42</v>
      </c>
      <c r="Q1949" s="338">
        <v>22</v>
      </c>
    </row>
    <row r="1950" spans="1:17" ht="15.75" x14ac:dyDescent="0.25">
      <c r="A1950" s="342" t="s">
        <v>1110</v>
      </c>
      <c r="B1950" t="s">
        <v>6983</v>
      </c>
      <c r="C1950">
        <v>29.24</v>
      </c>
      <c r="D1950">
        <v>4.04</v>
      </c>
      <c r="E1950" t="s">
        <v>2380</v>
      </c>
      <c r="F1950" t="s">
        <v>2381</v>
      </c>
      <c r="G1950" t="s">
        <v>2380</v>
      </c>
      <c r="H1950" s="341">
        <v>1</v>
      </c>
      <c r="I1950" t="s">
        <v>2380</v>
      </c>
      <c r="J1950" t="s">
        <v>6085</v>
      </c>
      <c r="K1950" t="s">
        <v>6075</v>
      </c>
      <c r="L1950" s="340" t="s">
        <v>8013</v>
      </c>
      <c r="M1950" s="339">
        <v>2137.65</v>
      </c>
      <c r="N1950" t="s">
        <v>12</v>
      </c>
      <c r="O1950" t="s">
        <v>16</v>
      </c>
      <c r="P1950" t="s">
        <v>13</v>
      </c>
      <c r="Q1950" s="338">
        <v>25</v>
      </c>
    </row>
    <row r="1951" spans="1:17" ht="15.75" x14ac:dyDescent="0.25">
      <c r="A1951" s="342" t="s">
        <v>1107</v>
      </c>
      <c r="B1951" t="s">
        <v>8011</v>
      </c>
      <c r="C1951">
        <v>27.36</v>
      </c>
      <c r="D1951">
        <v>5.59</v>
      </c>
      <c r="E1951" t="s">
        <v>2381</v>
      </c>
      <c r="F1951" t="s">
        <v>2380</v>
      </c>
      <c r="G1951" t="s">
        <v>2380</v>
      </c>
      <c r="H1951" s="341">
        <v>0</v>
      </c>
      <c r="I1951" t="s">
        <v>2380</v>
      </c>
      <c r="J1951" t="s">
        <v>6085</v>
      </c>
      <c r="K1951" t="s">
        <v>6075</v>
      </c>
      <c r="L1951" s="340" t="s">
        <v>8010</v>
      </c>
      <c r="M1951" s="339">
        <v>35573.26</v>
      </c>
      <c r="N1951" t="s">
        <v>11</v>
      </c>
      <c r="O1951" t="s">
        <v>16</v>
      </c>
      <c r="P1951" t="s">
        <v>42</v>
      </c>
      <c r="Q1951" s="338">
        <v>58</v>
      </c>
    </row>
    <row r="1952" spans="1:17" ht="15.75" x14ac:dyDescent="0.25">
      <c r="A1952" s="342" t="s">
        <v>1105</v>
      </c>
      <c r="B1952" t="s">
        <v>6766</v>
      </c>
      <c r="C1952">
        <v>26.03</v>
      </c>
      <c r="D1952">
        <v>5.81</v>
      </c>
      <c r="E1952" t="s">
        <v>2381</v>
      </c>
      <c r="F1952" t="s">
        <v>2380</v>
      </c>
      <c r="G1952" t="s">
        <v>2380</v>
      </c>
      <c r="H1952" s="341">
        <v>0</v>
      </c>
      <c r="I1952" t="s">
        <v>2380</v>
      </c>
      <c r="J1952" t="s">
        <v>6085</v>
      </c>
      <c r="K1952" t="s">
        <v>6077</v>
      </c>
      <c r="L1952" s="340" t="s">
        <v>8007</v>
      </c>
      <c r="M1952" s="339">
        <v>2128.4299999999998</v>
      </c>
      <c r="N1952" t="s">
        <v>11</v>
      </c>
      <c r="O1952" t="s">
        <v>16</v>
      </c>
      <c r="P1952" t="s">
        <v>23</v>
      </c>
      <c r="Q1952" s="338">
        <v>19</v>
      </c>
    </row>
    <row r="1953" spans="1:17" ht="15.75" x14ac:dyDescent="0.25">
      <c r="A1953" s="342" t="s">
        <v>1104</v>
      </c>
      <c r="B1953" t="s">
        <v>8006</v>
      </c>
      <c r="C1953">
        <v>27.74</v>
      </c>
      <c r="D1953">
        <v>4.29</v>
      </c>
      <c r="E1953" t="s">
        <v>2380</v>
      </c>
      <c r="F1953" t="s">
        <v>2381</v>
      </c>
      <c r="G1953" t="s">
        <v>2380</v>
      </c>
      <c r="H1953" s="341">
        <v>1</v>
      </c>
      <c r="I1953" t="s">
        <v>2380</v>
      </c>
      <c r="J1953" t="s">
        <v>6085</v>
      </c>
      <c r="K1953" t="s">
        <v>6075</v>
      </c>
      <c r="L1953" s="340" t="s">
        <v>8005</v>
      </c>
      <c r="M1953" s="339">
        <v>2118.61</v>
      </c>
      <c r="N1953" t="s">
        <v>11</v>
      </c>
      <c r="O1953" t="s">
        <v>16</v>
      </c>
      <c r="P1953" t="s">
        <v>23</v>
      </c>
      <c r="Q1953" s="338">
        <v>18</v>
      </c>
    </row>
    <row r="1954" spans="1:17" ht="15.75" x14ac:dyDescent="0.25">
      <c r="A1954" s="342" t="s">
        <v>1101</v>
      </c>
      <c r="B1954" t="s">
        <v>8000</v>
      </c>
      <c r="C1954">
        <v>25.175000000000001</v>
      </c>
      <c r="D1954">
        <v>6.29</v>
      </c>
      <c r="E1954" t="s">
        <v>2381</v>
      </c>
      <c r="F1954" t="s">
        <v>2381</v>
      </c>
      <c r="G1954" t="s">
        <v>2380</v>
      </c>
      <c r="H1954" s="341">
        <v>2</v>
      </c>
      <c r="I1954" t="s">
        <v>2380</v>
      </c>
      <c r="J1954" t="s">
        <v>6085</v>
      </c>
      <c r="K1954" t="s">
        <v>6077</v>
      </c>
      <c r="L1954" s="340" t="s">
        <v>7999</v>
      </c>
      <c r="M1954" s="339">
        <v>2104.11</v>
      </c>
      <c r="N1954" t="s">
        <v>11</v>
      </c>
      <c r="O1954" t="s">
        <v>16</v>
      </c>
      <c r="P1954" t="s">
        <v>168</v>
      </c>
      <c r="Q1954" s="338">
        <v>21</v>
      </c>
    </row>
    <row r="1955" spans="1:17" ht="15.75" x14ac:dyDescent="0.25">
      <c r="A1955" s="342" t="s">
        <v>1097</v>
      </c>
      <c r="B1955" t="s">
        <v>7040</v>
      </c>
      <c r="C1955">
        <v>25.8</v>
      </c>
      <c r="D1955">
        <v>6.29</v>
      </c>
      <c r="E1955" t="s">
        <v>2381</v>
      </c>
      <c r="F1955" t="s">
        <v>2380</v>
      </c>
      <c r="G1955" t="s">
        <v>2380</v>
      </c>
      <c r="H1955" s="341">
        <v>0</v>
      </c>
      <c r="I1955" t="s">
        <v>2380</v>
      </c>
      <c r="J1955" t="s">
        <v>6085</v>
      </c>
      <c r="K1955" t="s">
        <v>6077</v>
      </c>
      <c r="L1955" s="340" t="s">
        <v>7993</v>
      </c>
      <c r="M1955" s="339">
        <v>2055.3200000000002</v>
      </c>
      <c r="N1955" t="s">
        <v>12</v>
      </c>
      <c r="O1955" t="s">
        <v>12</v>
      </c>
      <c r="P1955" t="s">
        <v>23</v>
      </c>
      <c r="Q1955" s="338">
        <v>22</v>
      </c>
    </row>
    <row r="1956" spans="1:17" ht="15.75" x14ac:dyDescent="0.25">
      <c r="A1956" s="342" t="s">
        <v>1092</v>
      </c>
      <c r="B1956" t="s">
        <v>6171</v>
      </c>
      <c r="C1956">
        <v>29.3</v>
      </c>
      <c r="D1956">
        <v>6.15</v>
      </c>
      <c r="E1956" t="s">
        <v>2380</v>
      </c>
      <c r="F1956" t="s">
        <v>2380</v>
      </c>
      <c r="G1956" t="s">
        <v>2380</v>
      </c>
      <c r="H1956" s="341">
        <v>1</v>
      </c>
      <c r="I1956" t="s">
        <v>2380</v>
      </c>
      <c r="J1956" t="s">
        <v>6085</v>
      </c>
      <c r="K1956" t="s">
        <v>6077</v>
      </c>
      <c r="L1956" s="340" t="s">
        <v>7985</v>
      </c>
      <c r="M1956" s="339">
        <v>2020.18</v>
      </c>
      <c r="N1956" t="s">
        <v>12</v>
      </c>
      <c r="O1956" t="s">
        <v>16</v>
      </c>
      <c r="P1956" t="s">
        <v>42</v>
      </c>
      <c r="Q1956" s="338">
        <v>21</v>
      </c>
    </row>
    <row r="1957" spans="1:17" ht="15.75" x14ac:dyDescent="0.25">
      <c r="A1957" s="342" t="s">
        <v>1090</v>
      </c>
      <c r="B1957" t="s">
        <v>6464</v>
      </c>
      <c r="C1957">
        <v>25.8</v>
      </c>
      <c r="D1957">
        <v>4.13</v>
      </c>
      <c r="E1957" t="s">
        <v>2380</v>
      </c>
      <c r="F1957" t="s">
        <v>2380</v>
      </c>
      <c r="G1957" t="s">
        <v>2380</v>
      </c>
      <c r="H1957" s="341">
        <v>1</v>
      </c>
      <c r="I1957" t="s">
        <v>2380</v>
      </c>
      <c r="J1957" t="s">
        <v>6085</v>
      </c>
      <c r="K1957" t="s">
        <v>6075</v>
      </c>
      <c r="L1957" s="340" t="s">
        <v>7982</v>
      </c>
      <c r="M1957" s="339">
        <v>1986.93</v>
      </c>
      <c r="N1957" t="s">
        <v>12</v>
      </c>
      <c r="O1957" t="s">
        <v>11</v>
      </c>
      <c r="P1957" t="s">
        <v>13</v>
      </c>
      <c r="Q1957" s="338">
        <v>24</v>
      </c>
    </row>
    <row r="1958" spans="1:17" ht="15.75" x14ac:dyDescent="0.25">
      <c r="A1958" s="342" t="s">
        <v>1088</v>
      </c>
      <c r="B1958" t="s">
        <v>7945</v>
      </c>
      <c r="C1958">
        <v>27.93</v>
      </c>
      <c r="D1958">
        <v>9.8800000000000008</v>
      </c>
      <c r="E1958" t="s">
        <v>2380</v>
      </c>
      <c r="F1958" t="s">
        <v>2380</v>
      </c>
      <c r="G1958" t="s">
        <v>2380</v>
      </c>
      <c r="H1958" s="341">
        <v>0</v>
      </c>
      <c r="I1958" t="s">
        <v>2380</v>
      </c>
      <c r="J1958" t="s">
        <v>6085</v>
      </c>
      <c r="K1958" t="s">
        <v>6079</v>
      </c>
      <c r="L1958" s="340" t="s">
        <v>7979</v>
      </c>
      <c r="M1958" s="339">
        <v>1981.58</v>
      </c>
      <c r="N1958" t="s">
        <v>12</v>
      </c>
      <c r="O1958" t="s">
        <v>16</v>
      </c>
      <c r="P1958" t="s">
        <v>13</v>
      </c>
      <c r="Q1958" s="338">
        <v>24</v>
      </c>
    </row>
    <row r="1959" spans="1:17" ht="15.75" x14ac:dyDescent="0.25">
      <c r="A1959" s="342" t="s">
        <v>1083</v>
      </c>
      <c r="B1959" t="s">
        <v>6657</v>
      </c>
      <c r="C1959">
        <v>28.975000000000001</v>
      </c>
      <c r="D1959">
        <v>4.34</v>
      </c>
      <c r="E1959" t="s">
        <v>2381</v>
      </c>
      <c r="F1959" t="s">
        <v>2380</v>
      </c>
      <c r="G1959" t="s">
        <v>2380</v>
      </c>
      <c r="H1959" s="341">
        <v>0</v>
      </c>
      <c r="I1959" t="s">
        <v>2380</v>
      </c>
      <c r="J1959" t="s">
        <v>6085</v>
      </c>
      <c r="K1959" t="s">
        <v>6075</v>
      </c>
      <c r="L1959" s="340" t="s">
        <v>7972</v>
      </c>
      <c r="M1959" s="339">
        <v>1969.61</v>
      </c>
      <c r="N1959" t="s">
        <v>12</v>
      </c>
      <c r="O1959" t="s">
        <v>12</v>
      </c>
      <c r="P1959" t="s">
        <v>42</v>
      </c>
      <c r="Q1959" s="338">
        <v>24</v>
      </c>
    </row>
    <row r="1960" spans="1:17" ht="15.75" x14ac:dyDescent="0.25">
      <c r="A1960" s="342" t="s">
        <v>1078</v>
      </c>
      <c r="B1960" t="s">
        <v>7965</v>
      </c>
      <c r="C1960">
        <v>29.6</v>
      </c>
      <c r="D1960">
        <v>11.03</v>
      </c>
      <c r="E1960" t="s">
        <v>2380</v>
      </c>
      <c r="F1960" t="s">
        <v>2380</v>
      </c>
      <c r="G1960" t="s">
        <v>2380</v>
      </c>
      <c r="H1960" s="341">
        <v>0</v>
      </c>
      <c r="I1960" t="s">
        <v>2380</v>
      </c>
      <c r="J1960" t="s">
        <v>6085</v>
      </c>
      <c r="K1960" t="s">
        <v>6079</v>
      </c>
      <c r="L1960" s="340" t="s">
        <v>7964</v>
      </c>
      <c r="M1960" s="339">
        <v>1908.9</v>
      </c>
      <c r="N1960" t="s">
        <v>12</v>
      </c>
      <c r="O1960" t="s">
        <v>12</v>
      </c>
      <c r="P1960" t="s">
        <v>13</v>
      </c>
      <c r="Q1960" s="338">
        <v>28</v>
      </c>
    </row>
    <row r="1961" spans="1:17" ht="15.75" x14ac:dyDescent="0.25">
      <c r="A1961" s="342" t="s">
        <v>1076</v>
      </c>
      <c r="B1961" t="s">
        <v>7961</v>
      </c>
      <c r="C1961">
        <v>27.06</v>
      </c>
      <c r="D1961">
        <v>6.14</v>
      </c>
      <c r="E1961" t="s">
        <v>2380</v>
      </c>
      <c r="F1961" t="s">
        <v>2381</v>
      </c>
      <c r="G1961" t="s">
        <v>2380</v>
      </c>
      <c r="H1961" s="341">
        <v>1</v>
      </c>
      <c r="I1961" t="s">
        <v>2380</v>
      </c>
      <c r="J1961" t="s">
        <v>6085</v>
      </c>
      <c r="K1961" t="s">
        <v>6077</v>
      </c>
      <c r="L1961" s="340" t="s">
        <v>7960</v>
      </c>
      <c r="M1961" s="339">
        <v>1880.49</v>
      </c>
      <c r="N1961" t="s">
        <v>12</v>
      </c>
      <c r="O1961" t="s">
        <v>16</v>
      </c>
      <c r="P1961" t="s">
        <v>42</v>
      </c>
      <c r="Q1961" s="338">
        <v>20</v>
      </c>
    </row>
    <row r="1962" spans="1:17" ht="15.75" x14ac:dyDescent="0.25">
      <c r="A1962" s="342" t="s">
        <v>1074</v>
      </c>
      <c r="B1962" t="s">
        <v>7958</v>
      </c>
      <c r="C1962">
        <v>28.4</v>
      </c>
      <c r="D1962">
        <v>4.3</v>
      </c>
      <c r="E1962" t="s">
        <v>2380</v>
      </c>
      <c r="F1962" t="s">
        <v>2380</v>
      </c>
      <c r="G1962" t="s">
        <v>2382</v>
      </c>
      <c r="H1962" s="341">
        <v>1</v>
      </c>
      <c r="I1962" t="s">
        <v>2380</v>
      </c>
      <c r="J1962" t="s">
        <v>6085</v>
      </c>
      <c r="K1962" t="s">
        <v>6075</v>
      </c>
      <c r="L1962" s="340" t="s">
        <v>7957</v>
      </c>
      <c r="M1962" s="339">
        <v>35517.19</v>
      </c>
      <c r="N1962" t="s">
        <v>11</v>
      </c>
      <c r="O1962" t="s">
        <v>11</v>
      </c>
      <c r="P1962" t="s">
        <v>42</v>
      </c>
      <c r="Q1962" s="338">
        <v>49</v>
      </c>
    </row>
    <row r="1963" spans="1:17" ht="15.75" x14ac:dyDescent="0.25">
      <c r="A1963" s="342" t="s">
        <v>1067</v>
      </c>
      <c r="B1963" t="s">
        <v>7945</v>
      </c>
      <c r="C1963">
        <v>27.98</v>
      </c>
      <c r="D1963">
        <v>4.38</v>
      </c>
      <c r="E1963" t="s">
        <v>2380</v>
      </c>
      <c r="F1963" t="s">
        <v>2381</v>
      </c>
      <c r="G1963" t="s">
        <v>2380</v>
      </c>
      <c r="H1963" s="341">
        <v>1</v>
      </c>
      <c r="I1963" t="s">
        <v>2380</v>
      </c>
      <c r="J1963" t="s">
        <v>6085</v>
      </c>
      <c r="K1963" t="s">
        <v>6075</v>
      </c>
      <c r="L1963" s="340" t="s">
        <v>7944</v>
      </c>
      <c r="M1963" s="339">
        <v>1837.28</v>
      </c>
      <c r="N1963" t="s">
        <v>12</v>
      </c>
      <c r="O1963" t="s">
        <v>11</v>
      </c>
      <c r="P1963" t="s">
        <v>13</v>
      </c>
      <c r="Q1963" s="338">
        <v>23</v>
      </c>
    </row>
    <row r="1964" spans="1:17" ht="15.75" x14ac:dyDescent="0.25">
      <c r="A1964" s="342" t="s">
        <v>1066</v>
      </c>
      <c r="B1964" t="s">
        <v>6314</v>
      </c>
      <c r="C1964">
        <v>26.51</v>
      </c>
      <c r="D1964">
        <v>4.58</v>
      </c>
      <c r="E1964" t="s">
        <v>2380</v>
      </c>
      <c r="F1964" t="s">
        <v>2380</v>
      </c>
      <c r="G1964" t="s">
        <v>2380</v>
      </c>
      <c r="H1964" s="341">
        <v>0</v>
      </c>
      <c r="I1964" t="s">
        <v>2380</v>
      </c>
      <c r="J1964" t="s">
        <v>6085</v>
      </c>
      <c r="K1964" t="s">
        <v>6075</v>
      </c>
      <c r="L1964" s="340" t="s">
        <v>7943</v>
      </c>
      <c r="M1964" s="339">
        <v>1837.24</v>
      </c>
      <c r="N1964" t="s">
        <v>12</v>
      </c>
      <c r="O1964" t="s">
        <v>11</v>
      </c>
      <c r="P1964" t="s">
        <v>42</v>
      </c>
      <c r="Q1964" s="338">
        <v>19</v>
      </c>
    </row>
    <row r="1965" spans="1:17" ht="15.75" x14ac:dyDescent="0.25">
      <c r="A1965" s="342" t="s">
        <v>1065</v>
      </c>
      <c r="B1965" t="s">
        <v>7942</v>
      </c>
      <c r="C1965">
        <v>29.734999999999999</v>
      </c>
      <c r="D1965">
        <v>11.92</v>
      </c>
      <c r="E1965" t="s">
        <v>2380</v>
      </c>
      <c r="F1965" t="s">
        <v>2380</v>
      </c>
      <c r="G1965" t="s">
        <v>2380</v>
      </c>
      <c r="H1965" s="341">
        <v>0</v>
      </c>
      <c r="I1965" t="s">
        <v>2380</v>
      </c>
      <c r="J1965" t="s">
        <v>6085</v>
      </c>
      <c r="K1965" t="s">
        <v>6079</v>
      </c>
      <c r="L1965" s="340" t="s">
        <v>7941</v>
      </c>
      <c r="M1965" s="339">
        <v>1832.09</v>
      </c>
      <c r="N1965" t="s">
        <v>12</v>
      </c>
      <c r="O1965" t="s">
        <v>12</v>
      </c>
      <c r="P1965" t="s">
        <v>42</v>
      </c>
      <c r="Q1965" s="338">
        <v>19</v>
      </c>
    </row>
    <row r="1966" spans="1:17" ht="15.75" x14ac:dyDescent="0.25">
      <c r="A1966" s="342" t="s">
        <v>1063</v>
      </c>
      <c r="B1966" t="s">
        <v>7938</v>
      </c>
      <c r="C1966">
        <v>25.64</v>
      </c>
      <c r="D1966">
        <v>4.76</v>
      </c>
      <c r="E1966" t="s">
        <v>2380</v>
      </c>
      <c r="F1966" t="s">
        <v>2380</v>
      </c>
      <c r="G1966" t="s">
        <v>2380</v>
      </c>
      <c r="H1966" s="341">
        <v>1</v>
      </c>
      <c r="I1966" t="s">
        <v>2380</v>
      </c>
      <c r="J1966" t="s">
        <v>6085</v>
      </c>
      <c r="K1966" t="s">
        <v>6075</v>
      </c>
      <c r="L1966" s="340" t="s">
        <v>7937</v>
      </c>
      <c r="M1966" s="339">
        <v>35491.64</v>
      </c>
      <c r="N1966" t="s">
        <v>16</v>
      </c>
      <c r="O1966" t="s">
        <v>11</v>
      </c>
      <c r="P1966" t="s">
        <v>42</v>
      </c>
      <c r="Q1966" s="338">
        <v>34</v>
      </c>
    </row>
    <row r="1967" spans="1:17" ht="15.75" x14ac:dyDescent="0.25">
      <c r="A1967" s="342" t="s">
        <v>1061</v>
      </c>
      <c r="B1967" t="s">
        <v>7934</v>
      </c>
      <c r="C1967">
        <v>29.8</v>
      </c>
      <c r="D1967">
        <v>4.26</v>
      </c>
      <c r="E1967" t="s">
        <v>2380</v>
      </c>
      <c r="F1967" t="s">
        <v>2380</v>
      </c>
      <c r="G1967" t="s">
        <v>2382</v>
      </c>
      <c r="H1967" s="341">
        <v>1</v>
      </c>
      <c r="I1967" t="s">
        <v>2380</v>
      </c>
      <c r="J1967" t="s">
        <v>6085</v>
      </c>
      <c r="K1967" t="s">
        <v>6075</v>
      </c>
      <c r="L1967" s="340" t="s">
        <v>7933</v>
      </c>
      <c r="M1967" s="339">
        <v>1822.54</v>
      </c>
      <c r="N1967" t="s">
        <v>12</v>
      </c>
      <c r="O1967" t="s">
        <v>16</v>
      </c>
      <c r="P1967" t="s">
        <v>23</v>
      </c>
      <c r="Q1967" s="338">
        <v>18</v>
      </c>
    </row>
    <row r="1968" spans="1:17" ht="15.75" x14ac:dyDescent="0.25">
      <c r="A1968" s="342" t="s">
        <v>1060</v>
      </c>
      <c r="B1968" t="s">
        <v>7932</v>
      </c>
      <c r="C1968">
        <v>28.9</v>
      </c>
      <c r="D1968">
        <v>5.85</v>
      </c>
      <c r="E1968" t="s">
        <v>2380</v>
      </c>
      <c r="F1968" t="s">
        <v>2380</v>
      </c>
      <c r="G1968" t="s">
        <v>2382</v>
      </c>
      <c r="H1968" s="341">
        <v>1</v>
      </c>
      <c r="I1968" t="s">
        <v>2380</v>
      </c>
      <c r="J1968" t="s">
        <v>6085</v>
      </c>
      <c r="K1968" t="s">
        <v>6077</v>
      </c>
      <c r="L1968" s="340" t="s">
        <v>7931</v>
      </c>
      <c r="M1968" s="339">
        <v>1815.88</v>
      </c>
      <c r="N1968" t="s">
        <v>12</v>
      </c>
      <c r="O1968" t="s">
        <v>12</v>
      </c>
      <c r="P1968" t="s">
        <v>13</v>
      </c>
      <c r="Q1968" s="338">
        <v>23</v>
      </c>
    </row>
    <row r="1969" spans="1:17" ht="15.75" x14ac:dyDescent="0.25">
      <c r="A1969" s="342" t="s">
        <v>1051</v>
      </c>
      <c r="B1969" t="s">
        <v>7919</v>
      </c>
      <c r="C1969">
        <v>29.37</v>
      </c>
      <c r="D1969">
        <v>5.54</v>
      </c>
      <c r="E1969" t="s">
        <v>2380</v>
      </c>
      <c r="F1969" t="s">
        <v>2381</v>
      </c>
      <c r="G1969" t="s">
        <v>2380</v>
      </c>
      <c r="H1969" s="341">
        <v>1</v>
      </c>
      <c r="I1969" t="s">
        <v>2380</v>
      </c>
      <c r="J1969" t="s">
        <v>6085</v>
      </c>
      <c r="K1969" t="s">
        <v>6075</v>
      </c>
      <c r="L1969" s="340" t="s">
        <v>7918</v>
      </c>
      <c r="M1969" s="339">
        <v>1731.68</v>
      </c>
      <c r="N1969" t="s">
        <v>12</v>
      </c>
      <c r="O1969" t="s">
        <v>11</v>
      </c>
      <c r="P1969" t="s">
        <v>42</v>
      </c>
      <c r="Q1969" s="338">
        <v>19</v>
      </c>
    </row>
    <row r="1970" spans="1:17" ht="15.75" x14ac:dyDescent="0.25">
      <c r="A1970" s="342" t="s">
        <v>1050</v>
      </c>
      <c r="B1970" t="s">
        <v>7917</v>
      </c>
      <c r="C1970">
        <v>28.5</v>
      </c>
      <c r="D1970">
        <v>4.03</v>
      </c>
      <c r="E1970" t="s">
        <v>2380</v>
      </c>
      <c r="F1970" t="s">
        <v>2381</v>
      </c>
      <c r="G1970" t="s">
        <v>2380</v>
      </c>
      <c r="H1970" s="341">
        <v>1</v>
      </c>
      <c r="I1970" t="s">
        <v>2380</v>
      </c>
      <c r="J1970" t="s">
        <v>6085</v>
      </c>
      <c r="K1970" t="s">
        <v>6075</v>
      </c>
      <c r="L1970" s="340" t="s">
        <v>7444</v>
      </c>
      <c r="M1970" s="339">
        <v>1728.9</v>
      </c>
      <c r="N1970" t="s">
        <v>12</v>
      </c>
      <c r="O1970" t="s">
        <v>11</v>
      </c>
      <c r="P1970" t="s">
        <v>42</v>
      </c>
      <c r="Q1970" s="338">
        <v>19</v>
      </c>
    </row>
    <row r="1971" spans="1:17" ht="15.75" x14ac:dyDescent="0.25">
      <c r="A1971" s="342" t="s">
        <v>1048</v>
      </c>
      <c r="B1971" t="s">
        <v>7915</v>
      </c>
      <c r="C1971">
        <v>26.125</v>
      </c>
      <c r="D1971">
        <v>5.27</v>
      </c>
      <c r="E1971" t="s">
        <v>2380</v>
      </c>
      <c r="F1971" t="s">
        <v>2381</v>
      </c>
      <c r="G1971" t="s">
        <v>2380</v>
      </c>
      <c r="H1971" s="341">
        <v>1</v>
      </c>
      <c r="I1971" t="s">
        <v>2380</v>
      </c>
      <c r="J1971" t="s">
        <v>6085</v>
      </c>
      <c r="K1971" t="s">
        <v>6075</v>
      </c>
      <c r="L1971" s="340" t="s">
        <v>7914</v>
      </c>
      <c r="M1971" s="339">
        <v>1727.54</v>
      </c>
      <c r="N1971" t="s">
        <v>12</v>
      </c>
      <c r="O1971" t="s">
        <v>16</v>
      </c>
      <c r="P1971" t="s">
        <v>13</v>
      </c>
      <c r="Q1971" s="338">
        <v>18</v>
      </c>
    </row>
    <row r="1972" spans="1:17" ht="15.75" x14ac:dyDescent="0.25">
      <c r="A1972" s="342" t="s">
        <v>1046</v>
      </c>
      <c r="B1972" t="s">
        <v>6754</v>
      </c>
      <c r="C1972">
        <v>25.46</v>
      </c>
      <c r="D1972">
        <v>5.18</v>
      </c>
      <c r="E1972" t="s">
        <v>2380</v>
      </c>
      <c r="F1972" t="s">
        <v>2381</v>
      </c>
      <c r="G1972" t="s">
        <v>2380</v>
      </c>
      <c r="H1972" s="341">
        <v>1</v>
      </c>
      <c r="I1972" t="s">
        <v>2380</v>
      </c>
      <c r="J1972" t="s">
        <v>6085</v>
      </c>
      <c r="K1972" t="s">
        <v>6075</v>
      </c>
      <c r="L1972" s="340" t="s">
        <v>7911</v>
      </c>
      <c r="M1972" s="339">
        <v>1720.35</v>
      </c>
      <c r="N1972" t="s">
        <v>12</v>
      </c>
      <c r="O1972" t="s">
        <v>12</v>
      </c>
      <c r="P1972" t="s">
        <v>13</v>
      </c>
      <c r="Q1972" s="338">
        <v>18</v>
      </c>
    </row>
    <row r="1973" spans="1:17" ht="15.75" x14ac:dyDescent="0.25">
      <c r="A1973" s="342" t="s">
        <v>1038</v>
      </c>
      <c r="B1973" t="s">
        <v>7900</v>
      </c>
      <c r="C1973">
        <v>26.84</v>
      </c>
      <c r="D1973">
        <v>5.99</v>
      </c>
      <c r="E1973" t="s">
        <v>2381</v>
      </c>
      <c r="F1973" t="s">
        <v>2381</v>
      </c>
      <c r="G1973" t="s">
        <v>2380</v>
      </c>
      <c r="H1973" s="341">
        <v>1</v>
      </c>
      <c r="I1973" t="s">
        <v>2380</v>
      </c>
      <c r="J1973" t="s">
        <v>6085</v>
      </c>
      <c r="K1973" t="s">
        <v>6077</v>
      </c>
      <c r="L1973" s="340" t="s">
        <v>7899</v>
      </c>
      <c r="M1973" s="339">
        <v>1704.7</v>
      </c>
      <c r="N1973" t="s">
        <v>11</v>
      </c>
      <c r="O1973" t="s">
        <v>12</v>
      </c>
      <c r="P1973" t="s">
        <v>170</v>
      </c>
      <c r="Q1973" s="338">
        <v>18</v>
      </c>
    </row>
    <row r="1974" spans="1:17" ht="15.75" x14ac:dyDescent="0.25">
      <c r="A1974" s="342" t="s">
        <v>1032</v>
      </c>
      <c r="B1974" t="s">
        <v>7889</v>
      </c>
      <c r="C1974">
        <v>27.835000000000001</v>
      </c>
      <c r="D1974">
        <v>4.4400000000000004</v>
      </c>
      <c r="E1974" t="s">
        <v>2380</v>
      </c>
      <c r="F1974" t="s">
        <v>2380</v>
      </c>
      <c r="G1974" t="s">
        <v>2382</v>
      </c>
      <c r="H1974" s="341">
        <v>1</v>
      </c>
      <c r="I1974" t="s">
        <v>2380</v>
      </c>
      <c r="J1974" t="s">
        <v>6085</v>
      </c>
      <c r="K1974" t="s">
        <v>6075</v>
      </c>
      <c r="L1974" s="340" t="s">
        <v>7888</v>
      </c>
      <c r="M1974" s="339">
        <v>1665</v>
      </c>
      <c r="N1974" t="s">
        <v>11</v>
      </c>
      <c r="O1974" t="s">
        <v>11</v>
      </c>
      <c r="P1974" t="s">
        <v>13</v>
      </c>
      <c r="Q1974" s="338">
        <v>22</v>
      </c>
    </row>
    <row r="1975" spans="1:17" ht="15.75" x14ac:dyDescent="0.25">
      <c r="A1975" s="342" t="s">
        <v>1028</v>
      </c>
      <c r="B1975" t="s">
        <v>7882</v>
      </c>
      <c r="C1975">
        <v>25.555</v>
      </c>
      <c r="D1975">
        <v>4.37</v>
      </c>
      <c r="E1975" t="s">
        <v>2380</v>
      </c>
      <c r="F1975" t="s">
        <v>2380</v>
      </c>
      <c r="G1975" t="s">
        <v>2382</v>
      </c>
      <c r="H1975" s="341">
        <v>1</v>
      </c>
      <c r="I1975" t="s">
        <v>2380</v>
      </c>
      <c r="J1975" t="s">
        <v>6085</v>
      </c>
      <c r="K1975" t="s">
        <v>6075</v>
      </c>
      <c r="L1975" s="340" t="s">
        <v>7881</v>
      </c>
      <c r="M1975" s="339">
        <v>1639.56</v>
      </c>
      <c r="N1975" t="s">
        <v>11</v>
      </c>
      <c r="O1975" t="s">
        <v>11</v>
      </c>
      <c r="P1975" t="s">
        <v>23</v>
      </c>
      <c r="Q1975" s="338">
        <v>19</v>
      </c>
    </row>
    <row r="1976" spans="1:17" ht="15.75" x14ac:dyDescent="0.25">
      <c r="A1976" s="342" t="s">
        <v>1027</v>
      </c>
      <c r="B1976" t="s">
        <v>7880</v>
      </c>
      <c r="C1976">
        <v>25.175000000000001</v>
      </c>
      <c r="D1976">
        <v>5.74</v>
      </c>
      <c r="E1976" t="s">
        <v>2380</v>
      </c>
      <c r="F1976" t="s">
        <v>2380</v>
      </c>
      <c r="G1976" t="s">
        <v>2382</v>
      </c>
      <c r="H1976" s="341">
        <v>1</v>
      </c>
      <c r="I1976" t="s">
        <v>2380</v>
      </c>
      <c r="J1976" t="s">
        <v>6085</v>
      </c>
      <c r="K1976" t="s">
        <v>6077</v>
      </c>
      <c r="L1976" s="340" t="s">
        <v>7873</v>
      </c>
      <c r="M1976" s="339">
        <v>1639.56</v>
      </c>
      <c r="N1976" t="s">
        <v>11</v>
      </c>
      <c r="O1976" t="s">
        <v>11</v>
      </c>
      <c r="P1976" t="s">
        <v>23</v>
      </c>
      <c r="Q1976" s="338">
        <v>19</v>
      </c>
    </row>
    <row r="1977" spans="1:17" ht="15.75" x14ac:dyDescent="0.25">
      <c r="A1977" s="342" t="s">
        <v>1024</v>
      </c>
      <c r="B1977" t="s">
        <v>6408</v>
      </c>
      <c r="C1977">
        <v>26.8</v>
      </c>
      <c r="D1977">
        <v>10.93</v>
      </c>
      <c r="E1977" t="s">
        <v>2381</v>
      </c>
      <c r="F1977" t="s">
        <v>2380</v>
      </c>
      <c r="G1977" t="s">
        <v>2380</v>
      </c>
      <c r="H1977" s="341">
        <v>0</v>
      </c>
      <c r="I1977" t="s">
        <v>2380</v>
      </c>
      <c r="J1977" t="s">
        <v>6085</v>
      </c>
      <c r="K1977" t="s">
        <v>6079</v>
      </c>
      <c r="L1977" s="340" t="s">
        <v>7877</v>
      </c>
      <c r="M1977" s="339">
        <v>1633.96</v>
      </c>
      <c r="N1977" t="s">
        <v>11</v>
      </c>
      <c r="O1977" t="s">
        <v>16</v>
      </c>
      <c r="P1977" t="s">
        <v>13</v>
      </c>
      <c r="Q1977" s="338">
        <v>18</v>
      </c>
    </row>
    <row r="1978" spans="1:17" ht="15.75" x14ac:dyDescent="0.25">
      <c r="A1978" s="342" t="s">
        <v>1015</v>
      </c>
      <c r="B1978" t="s">
        <v>7865</v>
      </c>
      <c r="C1978">
        <v>26.73</v>
      </c>
      <c r="D1978">
        <v>5.08</v>
      </c>
      <c r="E1978" t="s">
        <v>2380</v>
      </c>
      <c r="F1978" t="s">
        <v>2381</v>
      </c>
      <c r="G1978" t="s">
        <v>2380</v>
      </c>
      <c r="H1978" s="341">
        <v>1</v>
      </c>
      <c r="I1978" t="s">
        <v>2380</v>
      </c>
      <c r="J1978" t="s">
        <v>6085</v>
      </c>
      <c r="K1978" t="s">
        <v>6075</v>
      </c>
      <c r="L1978" s="340" t="s">
        <v>7864</v>
      </c>
      <c r="M1978" s="339">
        <v>1627.28</v>
      </c>
      <c r="N1978" t="s">
        <v>11</v>
      </c>
      <c r="O1978" t="s">
        <v>11</v>
      </c>
      <c r="P1978" t="s">
        <v>23</v>
      </c>
      <c r="Q1978" s="338">
        <v>19</v>
      </c>
    </row>
    <row r="1979" spans="1:17" ht="15.75" x14ac:dyDescent="0.25">
      <c r="A1979" s="342" t="s">
        <v>1013</v>
      </c>
      <c r="B1979" t="s">
        <v>6598</v>
      </c>
      <c r="C1979">
        <v>28.5</v>
      </c>
      <c r="D1979">
        <v>5.12</v>
      </c>
      <c r="E1979" t="s">
        <v>2380</v>
      </c>
      <c r="F1979" t="s">
        <v>2380</v>
      </c>
      <c r="G1979" t="s">
        <v>2380</v>
      </c>
      <c r="H1979" s="341">
        <v>1</v>
      </c>
      <c r="I1979" t="s">
        <v>2381</v>
      </c>
      <c r="J1979" t="s">
        <v>6085</v>
      </c>
      <c r="K1979" t="s">
        <v>6075</v>
      </c>
      <c r="L1979" s="340" t="s">
        <v>7862</v>
      </c>
      <c r="M1979" s="339">
        <v>1622.19</v>
      </c>
      <c r="N1979" t="s">
        <v>11</v>
      </c>
      <c r="O1979" t="s">
        <v>16</v>
      </c>
      <c r="P1979" t="s">
        <v>13</v>
      </c>
      <c r="Q1979" s="338">
        <v>18</v>
      </c>
    </row>
    <row r="1980" spans="1:17" ht="15.75" x14ac:dyDescent="0.25">
      <c r="A1980" s="342" t="s">
        <v>968</v>
      </c>
      <c r="B1980" t="s">
        <v>7545</v>
      </c>
      <c r="C1980">
        <v>28.7</v>
      </c>
      <c r="D1980">
        <v>4.99</v>
      </c>
      <c r="E1980" t="s">
        <v>2380</v>
      </c>
      <c r="F1980" t="s">
        <v>2380</v>
      </c>
      <c r="G1980" t="s">
        <v>2382</v>
      </c>
      <c r="H1980" s="341">
        <v>1</v>
      </c>
      <c r="I1980" t="s">
        <v>2380</v>
      </c>
      <c r="J1980" t="s">
        <v>6085</v>
      </c>
      <c r="K1980" t="s">
        <v>6075</v>
      </c>
      <c r="L1980" s="340" t="s">
        <v>7790</v>
      </c>
      <c r="M1980" s="339">
        <v>1267</v>
      </c>
      <c r="N1980" t="s">
        <v>11</v>
      </c>
      <c r="O1980" t="s">
        <v>16</v>
      </c>
      <c r="P1980" t="s">
        <v>13</v>
      </c>
      <c r="Q1980" s="338">
        <v>20</v>
      </c>
    </row>
    <row r="1981" spans="1:17" ht="15.75" x14ac:dyDescent="0.25">
      <c r="A1981" s="342" t="s">
        <v>966</v>
      </c>
      <c r="B1981" t="s">
        <v>7787</v>
      </c>
      <c r="C1981">
        <v>27.6</v>
      </c>
      <c r="D1981">
        <v>4.01</v>
      </c>
      <c r="E1981" t="s">
        <v>2380</v>
      </c>
      <c r="F1981" t="s">
        <v>2380</v>
      </c>
      <c r="G1981" t="s">
        <v>2382</v>
      </c>
      <c r="H1981" s="341">
        <v>1</v>
      </c>
      <c r="I1981" t="s">
        <v>2380</v>
      </c>
      <c r="J1981" t="s">
        <v>6085</v>
      </c>
      <c r="K1981" t="s">
        <v>6075</v>
      </c>
      <c r="L1981" s="340" t="s">
        <v>7786</v>
      </c>
      <c r="M1981" s="339">
        <v>1261.8599999999999</v>
      </c>
      <c r="N1981" t="s">
        <v>11</v>
      </c>
      <c r="O1981" t="s">
        <v>12</v>
      </c>
      <c r="P1981" t="s">
        <v>42</v>
      </c>
      <c r="Q1981" s="338">
        <v>19</v>
      </c>
    </row>
    <row r="1982" spans="1:17" ht="15.75" x14ac:dyDescent="0.25">
      <c r="A1982" s="342" t="s">
        <v>947</v>
      </c>
      <c r="B1982" t="s">
        <v>7758</v>
      </c>
      <c r="C1982">
        <v>29.57</v>
      </c>
      <c r="D1982">
        <v>9.42</v>
      </c>
      <c r="E1982" t="s">
        <v>2381</v>
      </c>
      <c r="F1982" t="s">
        <v>2380</v>
      </c>
      <c r="G1982" t="s">
        <v>2380</v>
      </c>
      <c r="H1982" s="341">
        <v>0</v>
      </c>
      <c r="I1982" t="s">
        <v>2381</v>
      </c>
      <c r="J1982" t="s">
        <v>6085</v>
      </c>
      <c r="K1982" t="s">
        <v>6079</v>
      </c>
      <c r="L1982" s="340" t="s">
        <v>7757</v>
      </c>
      <c r="M1982" s="339">
        <v>1200.55</v>
      </c>
      <c r="N1982" t="s">
        <v>11</v>
      </c>
      <c r="O1982" t="s">
        <v>12</v>
      </c>
      <c r="P1982" t="s">
        <v>13</v>
      </c>
      <c r="Q1982" s="338">
        <v>30</v>
      </c>
    </row>
    <row r="1983" spans="1:17" ht="15.75" x14ac:dyDescent="0.25">
      <c r="A1983" s="342" t="s">
        <v>911</v>
      </c>
      <c r="B1983" t="s">
        <v>7701</v>
      </c>
      <c r="C1983">
        <v>25.19</v>
      </c>
      <c r="D1983">
        <v>5.64</v>
      </c>
      <c r="E1983" t="s">
        <v>2381</v>
      </c>
      <c r="F1983" t="s">
        <v>2380</v>
      </c>
      <c r="G1983" t="s">
        <v>2380</v>
      </c>
      <c r="H1983" s="341">
        <v>0</v>
      </c>
      <c r="I1983" t="s">
        <v>2380</v>
      </c>
      <c r="J1983" t="s">
        <v>6085</v>
      </c>
      <c r="K1983" t="s">
        <v>6075</v>
      </c>
      <c r="L1983" s="340" t="s">
        <v>7700</v>
      </c>
      <c r="M1983" s="339">
        <v>1044</v>
      </c>
      <c r="N1983" t="s">
        <v>12</v>
      </c>
      <c r="O1983" t="s">
        <v>11</v>
      </c>
      <c r="P1983" t="s">
        <v>13</v>
      </c>
      <c r="Q1983" s="338">
        <v>28</v>
      </c>
    </row>
    <row r="1984" spans="1:17" ht="15.75" x14ac:dyDescent="0.25">
      <c r="A1984" s="342" t="s">
        <v>906</v>
      </c>
      <c r="B1984" t="s">
        <v>7692</v>
      </c>
      <c r="C1984">
        <v>25.03</v>
      </c>
      <c r="D1984">
        <v>5.91</v>
      </c>
      <c r="E1984" t="s">
        <v>2380</v>
      </c>
      <c r="F1984" t="s">
        <v>2381</v>
      </c>
      <c r="G1984" t="s">
        <v>2380</v>
      </c>
      <c r="H1984" s="341">
        <v>1</v>
      </c>
      <c r="I1984" t="s">
        <v>2380</v>
      </c>
      <c r="J1984" t="s">
        <v>6085</v>
      </c>
      <c r="K1984" t="s">
        <v>6077</v>
      </c>
      <c r="L1984" s="340" t="s">
        <v>7691</v>
      </c>
      <c r="M1984" s="339">
        <v>1006.65</v>
      </c>
      <c r="N1984" t="s">
        <v>12</v>
      </c>
      <c r="O1984" t="s">
        <v>11</v>
      </c>
      <c r="P1984" t="s">
        <v>13</v>
      </c>
      <c r="Q1984" s="338">
        <v>28</v>
      </c>
    </row>
    <row r="1985" spans="1:17" ht="15.75" x14ac:dyDescent="0.25">
      <c r="A1985" s="342" t="s">
        <v>851</v>
      </c>
      <c r="B1985" t="s">
        <v>7599</v>
      </c>
      <c r="C1985">
        <v>28.16</v>
      </c>
      <c r="D1985">
        <v>5.77</v>
      </c>
      <c r="E1985" t="s">
        <v>2380</v>
      </c>
      <c r="F1985" t="s">
        <v>2380</v>
      </c>
      <c r="G1985" t="s">
        <v>2380</v>
      </c>
      <c r="H1985" s="341">
        <v>2</v>
      </c>
      <c r="I1985" t="s">
        <v>2381</v>
      </c>
      <c r="J1985" t="s">
        <v>6085</v>
      </c>
      <c r="K1985" t="s">
        <v>6077</v>
      </c>
      <c r="L1985" s="340" t="s">
        <v>7598</v>
      </c>
      <c r="M1985" s="339">
        <v>33707.550000000003</v>
      </c>
      <c r="N1985" t="s">
        <v>11</v>
      </c>
      <c r="O1985" t="s">
        <v>11</v>
      </c>
      <c r="P1985" t="s">
        <v>42</v>
      </c>
      <c r="Q1985" s="338">
        <v>29</v>
      </c>
    </row>
    <row r="1986" spans="1:17" ht="15.75" x14ac:dyDescent="0.25">
      <c r="A1986" s="342" t="s">
        <v>847</v>
      </c>
      <c r="B1986" t="s">
        <v>6299</v>
      </c>
      <c r="C1986">
        <v>25.14</v>
      </c>
      <c r="D1986">
        <v>6.02</v>
      </c>
      <c r="E1986" t="s">
        <v>2381</v>
      </c>
      <c r="F1986" t="s">
        <v>2380</v>
      </c>
      <c r="G1986" t="s">
        <v>2382</v>
      </c>
      <c r="H1986" s="341">
        <v>1</v>
      </c>
      <c r="I1986" t="s">
        <v>2381</v>
      </c>
      <c r="J1986" t="s">
        <v>6085</v>
      </c>
      <c r="K1986" t="s">
        <v>6077</v>
      </c>
      <c r="L1986" s="340" t="s">
        <v>7032</v>
      </c>
      <c r="M1986" s="339">
        <v>33475.82</v>
      </c>
      <c r="N1986" t="s">
        <v>16</v>
      </c>
      <c r="O1986" t="s">
        <v>16</v>
      </c>
      <c r="P1986" t="s">
        <v>170</v>
      </c>
      <c r="Q1986" s="338">
        <v>20</v>
      </c>
    </row>
    <row r="1987" spans="1:17" ht="15.75" x14ac:dyDescent="0.25">
      <c r="A1987" s="342" t="s">
        <v>841</v>
      </c>
      <c r="B1987" t="s">
        <v>6258</v>
      </c>
      <c r="C1987">
        <v>26.62</v>
      </c>
      <c r="D1987">
        <v>10.08</v>
      </c>
      <c r="E1987" t="s">
        <v>2380</v>
      </c>
      <c r="F1987" t="s">
        <v>2380</v>
      </c>
      <c r="G1987" t="s">
        <v>2380</v>
      </c>
      <c r="H1987" s="341">
        <v>0</v>
      </c>
      <c r="I1987" t="s">
        <v>2381</v>
      </c>
      <c r="J1987" t="s">
        <v>6085</v>
      </c>
      <c r="K1987" t="s">
        <v>6079</v>
      </c>
      <c r="L1987" s="340" t="s">
        <v>7586</v>
      </c>
      <c r="M1987" s="339">
        <v>33121</v>
      </c>
      <c r="N1987" t="s">
        <v>11</v>
      </c>
      <c r="O1987" t="s">
        <v>16</v>
      </c>
      <c r="P1987" t="s">
        <v>42</v>
      </c>
      <c r="Q1987" s="338">
        <v>37</v>
      </c>
    </row>
    <row r="1988" spans="1:17" ht="15.75" x14ac:dyDescent="0.25">
      <c r="A1988" s="342" t="s">
        <v>838</v>
      </c>
      <c r="B1988" t="s">
        <v>7582</v>
      </c>
      <c r="C1988">
        <v>28.31</v>
      </c>
      <c r="D1988">
        <v>5.33</v>
      </c>
      <c r="E1988" t="s">
        <v>2380</v>
      </c>
      <c r="F1988" t="s">
        <v>2380</v>
      </c>
      <c r="G1988" t="s">
        <v>2380</v>
      </c>
      <c r="H1988" s="341">
        <v>0</v>
      </c>
      <c r="I1988" t="s">
        <v>2381</v>
      </c>
      <c r="J1988" t="s">
        <v>6085</v>
      </c>
      <c r="K1988" t="s">
        <v>6075</v>
      </c>
      <c r="L1988" s="340" t="s">
        <v>7581</v>
      </c>
      <c r="M1988" s="339">
        <v>46718.16</v>
      </c>
      <c r="N1988" t="s">
        <v>16</v>
      </c>
      <c r="O1988" t="s">
        <v>16</v>
      </c>
      <c r="P1988" t="s">
        <v>23</v>
      </c>
      <c r="Q1988" s="338">
        <v>62</v>
      </c>
    </row>
    <row r="1989" spans="1:17" ht="15.75" x14ac:dyDescent="0.25">
      <c r="A1989" s="342" t="s">
        <v>837</v>
      </c>
      <c r="B1989" t="s">
        <v>7435</v>
      </c>
      <c r="C1989">
        <v>25.05</v>
      </c>
      <c r="D1989">
        <v>4.6100000000000003</v>
      </c>
      <c r="E1989" t="s">
        <v>2380</v>
      </c>
      <c r="F1989" t="s">
        <v>2380</v>
      </c>
      <c r="G1989" t="s">
        <v>2380</v>
      </c>
      <c r="H1989" s="341">
        <v>2</v>
      </c>
      <c r="I1989" t="s">
        <v>2381</v>
      </c>
      <c r="J1989" t="s">
        <v>6085</v>
      </c>
      <c r="K1989" t="s">
        <v>6075</v>
      </c>
      <c r="L1989" s="340" t="s">
        <v>7580</v>
      </c>
      <c r="M1989" s="339">
        <v>33057.230000000003</v>
      </c>
      <c r="N1989" t="s">
        <v>16</v>
      </c>
      <c r="O1989" t="s">
        <v>11</v>
      </c>
      <c r="P1989" t="s">
        <v>42</v>
      </c>
      <c r="Q1989" s="338">
        <v>28</v>
      </c>
    </row>
    <row r="1990" spans="1:17" ht="15.75" x14ac:dyDescent="0.25">
      <c r="A1990" s="342" t="s">
        <v>836</v>
      </c>
      <c r="B1990" t="s">
        <v>6509</v>
      </c>
      <c r="C1990">
        <v>28.34</v>
      </c>
      <c r="D1990">
        <v>8.18</v>
      </c>
      <c r="E1990" t="s">
        <v>2380</v>
      </c>
      <c r="F1990" t="s">
        <v>2380</v>
      </c>
      <c r="G1990" t="s">
        <v>2380</v>
      </c>
      <c r="H1990" s="341">
        <v>0</v>
      </c>
      <c r="I1990" t="s">
        <v>2381</v>
      </c>
      <c r="J1990" t="s">
        <v>6085</v>
      </c>
      <c r="K1990" t="s">
        <v>6079</v>
      </c>
      <c r="L1990" s="340" t="s">
        <v>7579</v>
      </c>
      <c r="M1990" s="339">
        <v>33025.32</v>
      </c>
      <c r="N1990" t="s">
        <v>11</v>
      </c>
      <c r="O1990" t="s">
        <v>12</v>
      </c>
      <c r="P1990" t="s">
        <v>42</v>
      </c>
      <c r="Q1990" s="338">
        <v>55</v>
      </c>
    </row>
    <row r="1991" spans="1:17" ht="15.75" x14ac:dyDescent="0.25">
      <c r="A1991" s="342" t="s">
        <v>829</v>
      </c>
      <c r="B1991" t="s">
        <v>7570</v>
      </c>
      <c r="C1991">
        <v>26.24</v>
      </c>
      <c r="D1991">
        <v>6.26</v>
      </c>
      <c r="E1991" t="s">
        <v>2381</v>
      </c>
      <c r="F1991" t="s">
        <v>2380</v>
      </c>
      <c r="G1991" t="s">
        <v>2380</v>
      </c>
      <c r="H1991" s="341">
        <v>0</v>
      </c>
      <c r="I1991" t="s">
        <v>2381</v>
      </c>
      <c r="J1991" t="s">
        <v>6085</v>
      </c>
      <c r="K1991" t="s">
        <v>6077</v>
      </c>
      <c r="L1991" s="340" t="s">
        <v>7569</v>
      </c>
      <c r="M1991" s="339">
        <v>32760.48</v>
      </c>
      <c r="N1991" t="s">
        <v>16</v>
      </c>
      <c r="O1991" t="s">
        <v>16</v>
      </c>
      <c r="P1991" t="s">
        <v>42</v>
      </c>
      <c r="Q1991" s="338">
        <v>48</v>
      </c>
    </row>
    <row r="1992" spans="1:17" ht="15.75" x14ac:dyDescent="0.25">
      <c r="A1992" s="342" t="s">
        <v>827</v>
      </c>
      <c r="B1992" t="s">
        <v>7567</v>
      </c>
      <c r="C1992">
        <v>25.69</v>
      </c>
      <c r="D1992">
        <v>4.78</v>
      </c>
      <c r="E1992" t="s">
        <v>2381</v>
      </c>
      <c r="F1992" t="s">
        <v>2380</v>
      </c>
      <c r="G1992" t="s">
        <v>2380</v>
      </c>
      <c r="H1992" s="341">
        <v>0</v>
      </c>
      <c r="I1992" t="s">
        <v>2381</v>
      </c>
      <c r="J1992" t="s">
        <v>6085</v>
      </c>
      <c r="K1992" t="s">
        <v>6075</v>
      </c>
      <c r="L1992" s="340" t="s">
        <v>7566</v>
      </c>
      <c r="M1992" s="339">
        <v>46661.440000000002</v>
      </c>
      <c r="N1992" t="s">
        <v>16</v>
      </c>
      <c r="O1992" t="s">
        <v>12</v>
      </c>
      <c r="P1992" t="s">
        <v>23</v>
      </c>
      <c r="Q1992" s="338">
        <v>53</v>
      </c>
    </row>
    <row r="1993" spans="1:17" ht="15.75" x14ac:dyDescent="0.25">
      <c r="A1993" s="342" t="s">
        <v>826</v>
      </c>
      <c r="B1993" t="s">
        <v>7354</v>
      </c>
      <c r="C1993">
        <v>25.46</v>
      </c>
      <c r="D1993">
        <v>6.03</v>
      </c>
      <c r="E1993" t="s">
        <v>2380</v>
      </c>
      <c r="F1993" t="s">
        <v>2380</v>
      </c>
      <c r="G1993" t="s">
        <v>2380</v>
      </c>
      <c r="H1993" s="341">
        <v>2</v>
      </c>
      <c r="I1993" t="s">
        <v>2381</v>
      </c>
      <c r="J1993" t="s">
        <v>6085</v>
      </c>
      <c r="K1993" t="s">
        <v>6077</v>
      </c>
      <c r="L1993" s="340" t="s">
        <v>7565</v>
      </c>
      <c r="M1993" s="339">
        <v>32716.2</v>
      </c>
      <c r="N1993" t="s">
        <v>16</v>
      </c>
      <c r="O1993" t="s">
        <v>11</v>
      </c>
      <c r="P1993" t="s">
        <v>42</v>
      </c>
      <c r="Q1993" s="338">
        <v>32</v>
      </c>
    </row>
    <row r="1994" spans="1:17" ht="15.75" x14ac:dyDescent="0.25">
      <c r="A1994" s="342" t="s">
        <v>820</v>
      </c>
      <c r="B1994" t="s">
        <v>7557</v>
      </c>
      <c r="C1994">
        <v>29.734999999999999</v>
      </c>
      <c r="D1994">
        <v>7.79</v>
      </c>
      <c r="E1994" t="s">
        <v>2380</v>
      </c>
      <c r="F1994" t="s">
        <v>2380</v>
      </c>
      <c r="G1994" t="s">
        <v>2380</v>
      </c>
      <c r="H1994" s="341">
        <v>0</v>
      </c>
      <c r="I1994" t="s">
        <v>2380</v>
      </c>
      <c r="J1994" t="s">
        <v>6085</v>
      </c>
      <c r="K1994" t="s">
        <v>6079</v>
      </c>
      <c r="L1994" s="340" t="s">
        <v>7556</v>
      </c>
      <c r="M1994" s="339">
        <v>32430.22</v>
      </c>
      <c r="N1994" t="s">
        <v>11</v>
      </c>
      <c r="O1994" t="s">
        <v>12</v>
      </c>
      <c r="P1994" t="s">
        <v>42</v>
      </c>
      <c r="Q1994" s="338">
        <v>46</v>
      </c>
    </row>
    <row r="1995" spans="1:17" ht="15.75" x14ac:dyDescent="0.25">
      <c r="A1995" s="342" t="s">
        <v>817</v>
      </c>
      <c r="B1995" t="s">
        <v>7552</v>
      </c>
      <c r="C1995">
        <v>25.15</v>
      </c>
      <c r="D1995">
        <v>9.08</v>
      </c>
      <c r="E1995" t="s">
        <v>2381</v>
      </c>
      <c r="F1995" t="s">
        <v>2380</v>
      </c>
      <c r="G1995" t="s">
        <v>2380</v>
      </c>
      <c r="H1995" s="341">
        <v>1</v>
      </c>
      <c r="I1995" t="s">
        <v>2381</v>
      </c>
      <c r="J1995" t="s">
        <v>6085</v>
      </c>
      <c r="K1995" t="s">
        <v>6079</v>
      </c>
      <c r="L1995" s="340" t="s">
        <v>7551</v>
      </c>
      <c r="M1995" s="339">
        <v>32259.96</v>
      </c>
      <c r="N1995" t="s">
        <v>11</v>
      </c>
      <c r="O1995" t="s">
        <v>12</v>
      </c>
      <c r="P1995" t="s">
        <v>23</v>
      </c>
      <c r="Q1995" s="338">
        <v>47</v>
      </c>
    </row>
    <row r="1996" spans="1:17" ht="15.75" x14ac:dyDescent="0.25">
      <c r="A1996" s="342" t="s">
        <v>816</v>
      </c>
      <c r="B1996" t="s">
        <v>7143</v>
      </c>
      <c r="C1996">
        <v>28.71</v>
      </c>
      <c r="D1996">
        <v>5.2</v>
      </c>
      <c r="E1996" t="s">
        <v>2380</v>
      </c>
      <c r="F1996" t="s">
        <v>2380</v>
      </c>
      <c r="G1996" t="s">
        <v>2380</v>
      </c>
      <c r="H1996" s="341">
        <v>1</v>
      </c>
      <c r="I1996" t="s">
        <v>2381</v>
      </c>
      <c r="J1996" t="s">
        <v>6085</v>
      </c>
      <c r="K1996" t="s">
        <v>6075</v>
      </c>
      <c r="L1996" s="340" t="s">
        <v>7550</v>
      </c>
      <c r="M1996" s="339">
        <v>46599.11</v>
      </c>
      <c r="N1996" t="s">
        <v>16</v>
      </c>
      <c r="O1996" t="s">
        <v>16</v>
      </c>
      <c r="P1996" t="s">
        <v>13</v>
      </c>
      <c r="Q1996" s="338">
        <v>61</v>
      </c>
    </row>
    <row r="1997" spans="1:17" ht="15.75" x14ac:dyDescent="0.25">
      <c r="A1997" s="342" t="s">
        <v>804</v>
      </c>
      <c r="B1997" t="s">
        <v>7530</v>
      </c>
      <c r="C1997">
        <v>28.46</v>
      </c>
      <c r="D1997">
        <v>4.8499999999999996</v>
      </c>
      <c r="E1997" t="s">
        <v>2381</v>
      </c>
      <c r="F1997" t="s">
        <v>2380</v>
      </c>
      <c r="G1997" t="s">
        <v>2380</v>
      </c>
      <c r="H1997" s="341">
        <v>1</v>
      </c>
      <c r="I1997" t="s">
        <v>2381</v>
      </c>
      <c r="J1997" t="s">
        <v>6085</v>
      </c>
      <c r="K1997" t="s">
        <v>6075</v>
      </c>
      <c r="L1997" s="340" t="s">
        <v>7529</v>
      </c>
      <c r="M1997" s="339">
        <v>46255.11</v>
      </c>
      <c r="N1997" t="s">
        <v>16</v>
      </c>
      <c r="O1997" t="s">
        <v>12</v>
      </c>
      <c r="P1997" t="s">
        <v>247</v>
      </c>
      <c r="Q1997" s="338">
        <v>51</v>
      </c>
    </row>
    <row r="1998" spans="1:17" ht="15.75" x14ac:dyDescent="0.25">
      <c r="A1998" s="342" t="s">
        <v>799</v>
      </c>
      <c r="B1998" t="s">
        <v>7521</v>
      </c>
      <c r="C1998">
        <v>26.26</v>
      </c>
      <c r="D1998">
        <v>11.8</v>
      </c>
      <c r="E1998" t="s">
        <v>2381</v>
      </c>
      <c r="F1998" t="s">
        <v>2380</v>
      </c>
      <c r="G1998" t="s">
        <v>2380</v>
      </c>
      <c r="H1998" s="341">
        <v>1</v>
      </c>
      <c r="I1998" t="s">
        <v>2381</v>
      </c>
      <c r="J1998" t="s">
        <v>6085</v>
      </c>
      <c r="K1998" t="s">
        <v>6079</v>
      </c>
      <c r="L1998" s="340" t="s">
        <v>6506</v>
      </c>
      <c r="M1998" s="339">
        <v>31196.61</v>
      </c>
      <c r="N1998" t="s">
        <v>11</v>
      </c>
      <c r="O1998" t="s">
        <v>16</v>
      </c>
      <c r="P1998" t="s">
        <v>42</v>
      </c>
      <c r="Q1998" s="338">
        <v>18</v>
      </c>
    </row>
    <row r="1999" spans="1:17" ht="15.75" x14ac:dyDescent="0.25">
      <c r="A1999" s="342" t="s">
        <v>793</v>
      </c>
      <c r="B1999" t="s">
        <v>7513</v>
      </c>
      <c r="C1999">
        <v>25.364999999999998</v>
      </c>
      <c r="D1999">
        <v>5.19</v>
      </c>
      <c r="E1999" t="s">
        <v>2380</v>
      </c>
      <c r="F1999" t="s">
        <v>2380</v>
      </c>
      <c r="G1999" t="s">
        <v>2380</v>
      </c>
      <c r="H1999" s="341">
        <v>2</v>
      </c>
      <c r="I1999" t="s">
        <v>2380</v>
      </c>
      <c r="J1999" t="s">
        <v>6085</v>
      </c>
      <c r="K1999" t="s">
        <v>6075</v>
      </c>
      <c r="L1999" s="340" t="s">
        <v>7512</v>
      </c>
      <c r="M1999" s="339">
        <v>46200.99</v>
      </c>
      <c r="N1999" t="s">
        <v>16</v>
      </c>
      <c r="O1999" t="s">
        <v>16</v>
      </c>
      <c r="P1999" t="s">
        <v>13</v>
      </c>
      <c r="Q1999" s="338">
        <v>44</v>
      </c>
    </row>
    <row r="2000" spans="1:17" ht="15.75" x14ac:dyDescent="0.25">
      <c r="A2000" s="342" t="s">
        <v>792</v>
      </c>
      <c r="B2000" t="s">
        <v>7511</v>
      </c>
      <c r="C2000">
        <v>28.594999999999999</v>
      </c>
      <c r="D2000">
        <v>10.210000000000001</v>
      </c>
      <c r="E2000" t="s">
        <v>2380</v>
      </c>
      <c r="F2000" t="s">
        <v>2380</v>
      </c>
      <c r="G2000" t="s">
        <v>2380</v>
      </c>
      <c r="H2000" s="341">
        <v>0</v>
      </c>
      <c r="I2000" t="s">
        <v>2380</v>
      </c>
      <c r="J2000" t="s">
        <v>6085</v>
      </c>
      <c r="K2000" t="s">
        <v>6079</v>
      </c>
      <c r="L2000" s="340" t="s">
        <v>7510</v>
      </c>
      <c r="M2000" s="339">
        <v>30530.5</v>
      </c>
      <c r="N2000" t="s">
        <v>11</v>
      </c>
      <c r="O2000" t="s">
        <v>16</v>
      </c>
      <c r="P2000" t="s">
        <v>42</v>
      </c>
      <c r="Q2000" s="338">
        <v>36</v>
      </c>
    </row>
    <row r="2001" spans="1:17" ht="15.75" x14ac:dyDescent="0.25">
      <c r="A2001" s="342" t="s">
        <v>791</v>
      </c>
      <c r="B2001" t="s">
        <v>6892</v>
      </c>
      <c r="C2001">
        <v>29.83</v>
      </c>
      <c r="D2001">
        <v>9.6999999999999993</v>
      </c>
      <c r="E2001" t="s">
        <v>2381</v>
      </c>
      <c r="F2001" t="s">
        <v>2380</v>
      </c>
      <c r="G2001" t="s">
        <v>2382</v>
      </c>
      <c r="H2001" s="341">
        <v>1</v>
      </c>
      <c r="I2001" t="s">
        <v>2381</v>
      </c>
      <c r="J2001" t="s">
        <v>6085</v>
      </c>
      <c r="K2001" t="s">
        <v>6079</v>
      </c>
      <c r="L2001" s="340" t="s">
        <v>7509</v>
      </c>
      <c r="M2001" s="339">
        <v>30457.37</v>
      </c>
      <c r="N2001" t="s">
        <v>11</v>
      </c>
      <c r="O2001" t="s">
        <v>16</v>
      </c>
      <c r="P2001" t="s">
        <v>23</v>
      </c>
      <c r="Q2001" s="338">
        <v>39</v>
      </c>
    </row>
    <row r="2002" spans="1:17" ht="15.75" x14ac:dyDescent="0.25">
      <c r="A2002" s="342" t="s">
        <v>784</v>
      </c>
      <c r="B2002" t="s">
        <v>7498</v>
      </c>
      <c r="C2002">
        <v>28.78</v>
      </c>
      <c r="D2002">
        <v>5.68</v>
      </c>
      <c r="E2002" t="s">
        <v>2380</v>
      </c>
      <c r="F2002" t="s">
        <v>2380</v>
      </c>
      <c r="G2002" t="s">
        <v>2380</v>
      </c>
      <c r="H2002" s="341">
        <v>0</v>
      </c>
      <c r="I2002" t="s">
        <v>2381</v>
      </c>
      <c r="J2002" t="s">
        <v>6085</v>
      </c>
      <c r="K2002" t="s">
        <v>6075</v>
      </c>
      <c r="L2002" s="340" t="s">
        <v>7497</v>
      </c>
      <c r="M2002" s="339">
        <v>30184.94</v>
      </c>
      <c r="N2002" t="s">
        <v>16</v>
      </c>
      <c r="O2002" t="s">
        <v>16</v>
      </c>
      <c r="P2002" t="s">
        <v>276</v>
      </c>
      <c r="Q2002" s="338">
        <v>59</v>
      </c>
    </row>
    <row r="2003" spans="1:17" ht="15.75" x14ac:dyDescent="0.25">
      <c r="A2003" s="342" t="s">
        <v>782</v>
      </c>
      <c r="B2003" t="s">
        <v>7494</v>
      </c>
      <c r="C2003">
        <v>26.39</v>
      </c>
      <c r="D2003">
        <v>4.58</v>
      </c>
      <c r="E2003" t="s">
        <v>2381</v>
      </c>
      <c r="F2003" t="s">
        <v>2380</v>
      </c>
      <c r="G2003" t="s">
        <v>2380</v>
      </c>
      <c r="H2003" s="341">
        <v>1</v>
      </c>
      <c r="I2003" t="s">
        <v>2381</v>
      </c>
      <c r="J2003" t="s">
        <v>6085</v>
      </c>
      <c r="K2003" t="s">
        <v>6075</v>
      </c>
      <c r="L2003" s="340" t="s">
        <v>7493</v>
      </c>
      <c r="M2003" s="339">
        <v>46151.12</v>
      </c>
      <c r="N2003" t="s">
        <v>16</v>
      </c>
      <c r="O2003" t="s">
        <v>12</v>
      </c>
      <c r="P2003" t="s">
        <v>13</v>
      </c>
      <c r="Q2003" s="338">
        <v>46</v>
      </c>
    </row>
    <row r="2004" spans="1:17" ht="15.75" x14ac:dyDescent="0.25">
      <c r="A2004" s="342" t="s">
        <v>780</v>
      </c>
      <c r="B2004" t="s">
        <v>6320</v>
      </c>
      <c r="C2004">
        <v>26.92</v>
      </c>
      <c r="D2004">
        <v>6.09</v>
      </c>
      <c r="E2004" t="s">
        <v>2380</v>
      </c>
      <c r="F2004" t="s">
        <v>2380</v>
      </c>
      <c r="G2004" t="s">
        <v>2380</v>
      </c>
      <c r="H2004" s="341">
        <v>0</v>
      </c>
      <c r="I2004" t="s">
        <v>2381</v>
      </c>
      <c r="J2004" t="s">
        <v>6085</v>
      </c>
      <c r="K2004" t="s">
        <v>6077</v>
      </c>
      <c r="L2004" s="340" t="s">
        <v>7491</v>
      </c>
      <c r="M2004" s="339">
        <v>30095.97</v>
      </c>
      <c r="N2004" t="s">
        <v>11</v>
      </c>
      <c r="O2004" t="s">
        <v>12</v>
      </c>
      <c r="P2004" t="s">
        <v>42</v>
      </c>
      <c r="Q2004" s="338">
        <v>43</v>
      </c>
    </row>
    <row r="2005" spans="1:17" ht="15.75" x14ac:dyDescent="0.25">
      <c r="A2005" s="342" t="s">
        <v>772</v>
      </c>
      <c r="B2005" t="s">
        <v>7477</v>
      </c>
      <c r="C2005">
        <v>27.74</v>
      </c>
      <c r="D2005">
        <v>4.68</v>
      </c>
      <c r="E2005" t="s">
        <v>2381</v>
      </c>
      <c r="F2005" t="s">
        <v>2380</v>
      </c>
      <c r="G2005" t="s">
        <v>2380</v>
      </c>
      <c r="H2005" s="341">
        <v>2</v>
      </c>
      <c r="I2005" t="s">
        <v>2381</v>
      </c>
      <c r="J2005" t="s">
        <v>6085</v>
      </c>
      <c r="K2005" t="s">
        <v>6075</v>
      </c>
      <c r="L2005" s="340" t="s">
        <v>7476</v>
      </c>
      <c r="M2005" s="339">
        <v>29818.76</v>
      </c>
      <c r="N2005" t="s">
        <v>16</v>
      </c>
      <c r="O2005" t="s">
        <v>16</v>
      </c>
      <c r="P2005" t="s">
        <v>23</v>
      </c>
      <c r="Q2005" s="338">
        <v>40</v>
      </c>
    </row>
    <row r="2006" spans="1:17" ht="15.75" x14ac:dyDescent="0.25">
      <c r="A2006" s="342" t="s">
        <v>769</v>
      </c>
      <c r="B2006" t="s">
        <v>7471</v>
      </c>
      <c r="C2006">
        <v>26.885000000000002</v>
      </c>
      <c r="D2006">
        <v>9.86</v>
      </c>
      <c r="E2006" t="s">
        <v>2380</v>
      </c>
      <c r="F2006" t="s">
        <v>2380</v>
      </c>
      <c r="G2006" t="s">
        <v>2380</v>
      </c>
      <c r="H2006" s="341">
        <v>3</v>
      </c>
      <c r="I2006" t="s">
        <v>2381</v>
      </c>
      <c r="J2006" t="s">
        <v>6085</v>
      </c>
      <c r="K2006" t="s">
        <v>6079</v>
      </c>
      <c r="L2006" s="340" t="s">
        <v>7470</v>
      </c>
      <c r="M2006" s="339">
        <v>29760.6</v>
      </c>
      <c r="N2006" t="s">
        <v>16</v>
      </c>
      <c r="O2006" t="s">
        <v>11</v>
      </c>
      <c r="P2006" t="s">
        <v>42</v>
      </c>
      <c r="Q2006" s="338">
        <v>24</v>
      </c>
    </row>
    <row r="2007" spans="1:17" ht="15.75" x14ac:dyDescent="0.25">
      <c r="A2007" s="342" t="s">
        <v>764</v>
      </c>
      <c r="B2007" t="s">
        <v>7213</v>
      </c>
      <c r="C2007">
        <v>29.07</v>
      </c>
      <c r="D2007">
        <v>8.66</v>
      </c>
      <c r="E2007" t="s">
        <v>2381</v>
      </c>
      <c r="F2007" t="s">
        <v>2380</v>
      </c>
      <c r="G2007" t="s">
        <v>2380</v>
      </c>
      <c r="H2007" s="341">
        <v>2</v>
      </c>
      <c r="I2007" t="s">
        <v>2381</v>
      </c>
      <c r="J2007" t="s">
        <v>6085</v>
      </c>
      <c r="K2007" t="s">
        <v>6079</v>
      </c>
      <c r="L2007" s="340" t="s">
        <v>7462</v>
      </c>
      <c r="M2007" s="339">
        <v>29443.59</v>
      </c>
      <c r="N2007" t="s">
        <v>16</v>
      </c>
      <c r="O2007" t="s">
        <v>16</v>
      </c>
      <c r="P2007" t="s">
        <v>42</v>
      </c>
      <c r="Q2007" s="338">
        <v>35</v>
      </c>
    </row>
    <row r="2008" spans="1:17" ht="15.75" x14ac:dyDescent="0.25">
      <c r="A2008" s="342" t="s">
        <v>759</v>
      </c>
      <c r="B2008" t="s">
        <v>7455</v>
      </c>
      <c r="C2008">
        <v>26.98</v>
      </c>
      <c r="D2008">
        <v>5.21</v>
      </c>
      <c r="E2008" t="s">
        <v>2381</v>
      </c>
      <c r="F2008" t="s">
        <v>2380</v>
      </c>
      <c r="G2008" t="s">
        <v>2380</v>
      </c>
      <c r="H2008" s="341">
        <v>2</v>
      </c>
      <c r="I2008" t="s">
        <v>2381</v>
      </c>
      <c r="J2008" t="s">
        <v>6085</v>
      </c>
      <c r="K2008" t="s">
        <v>6075</v>
      </c>
      <c r="L2008" s="340" t="s">
        <v>7454</v>
      </c>
      <c r="M2008" s="339">
        <v>29186.48</v>
      </c>
      <c r="N2008" t="s">
        <v>16</v>
      </c>
      <c r="O2008" t="s">
        <v>12</v>
      </c>
      <c r="P2008" t="s">
        <v>247</v>
      </c>
      <c r="Q2008" s="338">
        <v>53</v>
      </c>
    </row>
    <row r="2009" spans="1:17" ht="15.75" x14ac:dyDescent="0.25">
      <c r="A2009" s="342" t="s">
        <v>758</v>
      </c>
      <c r="B2009" t="s">
        <v>7453</v>
      </c>
      <c r="C2009">
        <v>25.84</v>
      </c>
      <c r="D2009">
        <v>8.83</v>
      </c>
      <c r="E2009" t="s">
        <v>2380</v>
      </c>
      <c r="F2009" t="s">
        <v>2380</v>
      </c>
      <c r="G2009" t="s">
        <v>2380</v>
      </c>
      <c r="H2009" s="341">
        <v>0</v>
      </c>
      <c r="I2009" t="s">
        <v>2380</v>
      </c>
      <c r="J2009" t="s">
        <v>6085</v>
      </c>
      <c r="K2009" t="s">
        <v>6079</v>
      </c>
      <c r="L2009" s="340" t="s">
        <v>7452</v>
      </c>
      <c r="M2009" s="339">
        <v>29160.39</v>
      </c>
      <c r="N2009" t="s">
        <v>16</v>
      </c>
      <c r="O2009" t="s">
        <v>11</v>
      </c>
      <c r="P2009" t="s">
        <v>42</v>
      </c>
      <c r="Q2009" s="338">
        <v>46</v>
      </c>
    </row>
    <row r="2010" spans="1:17" ht="15.75" x14ac:dyDescent="0.25">
      <c r="A2010" s="342" t="s">
        <v>757</v>
      </c>
      <c r="B2010" t="s">
        <v>7451</v>
      </c>
      <c r="C2010">
        <v>28.31</v>
      </c>
      <c r="D2010">
        <v>8.4700000000000006</v>
      </c>
      <c r="E2010" t="s">
        <v>2381</v>
      </c>
      <c r="F2010" t="s">
        <v>2380</v>
      </c>
      <c r="G2010" t="s">
        <v>2380</v>
      </c>
      <c r="H2010" s="341">
        <v>2</v>
      </c>
      <c r="I2010" t="s">
        <v>2381</v>
      </c>
      <c r="J2010" t="s">
        <v>6085</v>
      </c>
      <c r="K2010" t="s">
        <v>6079</v>
      </c>
      <c r="L2010" s="340" t="s">
        <v>6660</v>
      </c>
      <c r="M2010" s="339">
        <v>29141.360000000001</v>
      </c>
      <c r="N2010" t="s">
        <v>16</v>
      </c>
      <c r="O2010" t="s">
        <v>12</v>
      </c>
      <c r="P2010" t="s">
        <v>23</v>
      </c>
      <c r="Q2010" s="338">
        <v>61</v>
      </c>
    </row>
    <row r="2011" spans="1:17" ht="15.75" x14ac:dyDescent="0.25">
      <c r="A2011" s="342" t="s">
        <v>751</v>
      </c>
      <c r="B2011" t="s">
        <v>7443</v>
      </c>
      <c r="C2011">
        <v>27.645</v>
      </c>
      <c r="D2011">
        <v>4.6900000000000004</v>
      </c>
      <c r="E2011" t="s">
        <v>2380</v>
      </c>
      <c r="F2011" t="s">
        <v>2380</v>
      </c>
      <c r="G2011" t="s">
        <v>2380</v>
      </c>
      <c r="H2011" s="341">
        <v>0</v>
      </c>
      <c r="I2011" t="s">
        <v>2380</v>
      </c>
      <c r="J2011" t="s">
        <v>6085</v>
      </c>
      <c r="K2011" t="s">
        <v>6075</v>
      </c>
      <c r="L2011" s="340" t="s">
        <v>7442</v>
      </c>
      <c r="M2011" s="339">
        <v>28950.47</v>
      </c>
      <c r="N2011" t="s">
        <v>16</v>
      </c>
      <c r="O2011" t="s">
        <v>16</v>
      </c>
      <c r="P2011" t="s">
        <v>23</v>
      </c>
      <c r="Q2011" s="338">
        <v>63</v>
      </c>
    </row>
    <row r="2012" spans="1:17" ht="15.75" x14ac:dyDescent="0.25">
      <c r="A2012" s="342" t="s">
        <v>747</v>
      </c>
      <c r="B2012" t="s">
        <v>6384</v>
      </c>
      <c r="C2012">
        <v>26.695</v>
      </c>
      <c r="D2012">
        <v>8.31</v>
      </c>
      <c r="E2012" t="s">
        <v>2380</v>
      </c>
      <c r="F2012" t="s">
        <v>2380</v>
      </c>
      <c r="G2012" t="s">
        <v>2380</v>
      </c>
      <c r="H2012" s="341">
        <v>0</v>
      </c>
      <c r="I2012" t="s">
        <v>2381</v>
      </c>
      <c r="J2012" t="s">
        <v>6085</v>
      </c>
      <c r="K2012" t="s">
        <v>6079</v>
      </c>
      <c r="L2012" s="340" t="s">
        <v>7436</v>
      </c>
      <c r="M2012" s="339">
        <v>28716.14</v>
      </c>
      <c r="N2012" t="s">
        <v>16</v>
      </c>
      <c r="O2012" t="s">
        <v>12</v>
      </c>
      <c r="P2012" t="s">
        <v>42</v>
      </c>
      <c r="Q2012" s="338">
        <v>32</v>
      </c>
    </row>
    <row r="2013" spans="1:17" ht="15.75" x14ac:dyDescent="0.25">
      <c r="A2013" s="342" t="s">
        <v>739</v>
      </c>
      <c r="B2013" t="s">
        <v>7423</v>
      </c>
      <c r="C2013">
        <v>26.29</v>
      </c>
      <c r="D2013">
        <v>6.84</v>
      </c>
      <c r="E2013" t="s">
        <v>2380</v>
      </c>
      <c r="F2013" t="s">
        <v>2380</v>
      </c>
      <c r="G2013" t="s">
        <v>2380</v>
      </c>
      <c r="H2013" s="341">
        <v>0</v>
      </c>
      <c r="I2013" t="s">
        <v>2381</v>
      </c>
      <c r="J2013" t="s">
        <v>6085</v>
      </c>
      <c r="K2013" t="s">
        <v>6079</v>
      </c>
      <c r="L2013" s="340" t="s">
        <v>7422</v>
      </c>
      <c r="M2013" s="339">
        <v>28101.33</v>
      </c>
      <c r="N2013" t="s">
        <v>16</v>
      </c>
      <c r="O2013" t="s">
        <v>11</v>
      </c>
      <c r="P2013" t="s">
        <v>166</v>
      </c>
      <c r="Q2013" s="338">
        <v>62</v>
      </c>
    </row>
    <row r="2014" spans="1:17" ht="15.75" x14ac:dyDescent="0.25">
      <c r="A2014" s="342" t="s">
        <v>737</v>
      </c>
      <c r="B2014" t="s">
        <v>7420</v>
      </c>
      <c r="C2014">
        <v>27.04</v>
      </c>
      <c r="D2014">
        <v>4.0999999999999996</v>
      </c>
      <c r="E2014" t="s">
        <v>2380</v>
      </c>
      <c r="F2014" t="s">
        <v>2380</v>
      </c>
      <c r="G2014" t="s">
        <v>2380</v>
      </c>
      <c r="H2014" s="341">
        <v>1</v>
      </c>
      <c r="I2014" t="s">
        <v>2381</v>
      </c>
      <c r="J2014" t="s">
        <v>6085</v>
      </c>
      <c r="K2014" t="s">
        <v>6075</v>
      </c>
      <c r="L2014" s="340" t="s">
        <v>7419</v>
      </c>
      <c r="M2014" s="339">
        <v>45710.21</v>
      </c>
      <c r="N2014" t="s">
        <v>11</v>
      </c>
      <c r="O2014" t="s">
        <v>11</v>
      </c>
      <c r="P2014" t="s">
        <v>168</v>
      </c>
      <c r="Q2014" s="338">
        <v>62</v>
      </c>
    </row>
    <row r="2015" spans="1:17" ht="15.75" x14ac:dyDescent="0.25">
      <c r="A2015" s="342" t="s">
        <v>733</v>
      </c>
      <c r="B2015" t="s">
        <v>7413</v>
      </c>
      <c r="C2015">
        <v>26.8</v>
      </c>
      <c r="D2015">
        <v>5.53</v>
      </c>
      <c r="E2015" t="s">
        <v>2380</v>
      </c>
      <c r="F2015" t="s">
        <v>2380</v>
      </c>
      <c r="G2015" t="s">
        <v>2380</v>
      </c>
      <c r="H2015" s="341">
        <v>1</v>
      </c>
      <c r="I2015" t="s">
        <v>2381</v>
      </c>
      <c r="J2015" t="s">
        <v>6085</v>
      </c>
      <c r="K2015" t="s">
        <v>6075</v>
      </c>
      <c r="L2015" s="340" t="s">
        <v>7412</v>
      </c>
      <c r="M2015" s="339">
        <v>27925.86</v>
      </c>
      <c r="N2015" t="s">
        <v>16</v>
      </c>
      <c r="O2015" t="s">
        <v>11</v>
      </c>
      <c r="P2015" t="s">
        <v>42</v>
      </c>
      <c r="Q2015" s="338">
        <v>33</v>
      </c>
    </row>
    <row r="2016" spans="1:17" ht="15.75" x14ac:dyDescent="0.25">
      <c r="A2016" s="342" t="s">
        <v>730</v>
      </c>
      <c r="B2016" t="s">
        <v>7407</v>
      </c>
      <c r="C2016">
        <v>29.81</v>
      </c>
      <c r="D2016">
        <v>11.66</v>
      </c>
      <c r="E2016" t="s">
        <v>2380</v>
      </c>
      <c r="F2016" t="s">
        <v>2380</v>
      </c>
      <c r="G2016" t="s">
        <v>2380</v>
      </c>
      <c r="H2016" s="341">
        <v>0</v>
      </c>
      <c r="I2016" t="s">
        <v>2381</v>
      </c>
      <c r="J2016" t="s">
        <v>6085</v>
      </c>
      <c r="K2016" t="s">
        <v>6079</v>
      </c>
      <c r="L2016" s="340" t="s">
        <v>7406</v>
      </c>
      <c r="M2016" s="339">
        <v>27724.29</v>
      </c>
      <c r="N2016" t="s">
        <v>16</v>
      </c>
      <c r="O2016" t="s">
        <v>12</v>
      </c>
      <c r="P2016" t="s">
        <v>13</v>
      </c>
      <c r="Q2016" s="338">
        <v>20</v>
      </c>
    </row>
    <row r="2017" spans="1:17" ht="15.75" x14ac:dyDescent="0.25">
      <c r="A2017" s="342" t="s">
        <v>722</v>
      </c>
      <c r="B2017" t="s">
        <v>6393</v>
      </c>
      <c r="C2017">
        <v>28.975000000000001</v>
      </c>
      <c r="D2017">
        <v>7.63</v>
      </c>
      <c r="E2017" t="s">
        <v>2380</v>
      </c>
      <c r="F2017" t="s">
        <v>2380</v>
      </c>
      <c r="G2017" t="s">
        <v>2380</v>
      </c>
      <c r="H2017" s="341">
        <v>0</v>
      </c>
      <c r="I2017" t="s">
        <v>2381</v>
      </c>
      <c r="J2017" t="s">
        <v>6085</v>
      </c>
      <c r="K2017" t="s">
        <v>6079</v>
      </c>
      <c r="L2017" s="340" t="s">
        <v>7392</v>
      </c>
      <c r="M2017" s="339">
        <v>27533.91</v>
      </c>
      <c r="N2017" t="s">
        <v>11</v>
      </c>
      <c r="O2017" t="s">
        <v>12</v>
      </c>
      <c r="P2017" t="s">
        <v>13</v>
      </c>
      <c r="Q2017" s="338">
        <v>57</v>
      </c>
    </row>
    <row r="2018" spans="1:17" ht="15.75" x14ac:dyDescent="0.25">
      <c r="A2018" s="342" t="s">
        <v>719</v>
      </c>
      <c r="B2018" t="s">
        <v>7387</v>
      </c>
      <c r="C2018">
        <v>26.74</v>
      </c>
      <c r="D2018">
        <v>4.3099999999999996</v>
      </c>
      <c r="E2018" t="s">
        <v>2380</v>
      </c>
      <c r="F2018" t="s">
        <v>2380</v>
      </c>
      <c r="G2018" t="s">
        <v>2380</v>
      </c>
      <c r="H2018" s="341">
        <v>0</v>
      </c>
      <c r="I2018" t="s">
        <v>2381</v>
      </c>
      <c r="J2018" t="s">
        <v>6085</v>
      </c>
      <c r="K2018" t="s">
        <v>6075</v>
      </c>
      <c r="L2018" s="340" t="s">
        <v>7386</v>
      </c>
      <c r="M2018" s="339">
        <v>27375.9</v>
      </c>
      <c r="N2018" t="s">
        <v>11</v>
      </c>
      <c r="O2018" t="s">
        <v>12</v>
      </c>
      <c r="P2018" t="s">
        <v>164</v>
      </c>
      <c r="Q2018" s="338">
        <v>34</v>
      </c>
    </row>
    <row r="2019" spans="1:17" ht="15.75" x14ac:dyDescent="0.25">
      <c r="A2019" s="342" t="s">
        <v>705</v>
      </c>
      <c r="B2019" t="s">
        <v>7364</v>
      </c>
      <c r="C2019">
        <v>27.1</v>
      </c>
      <c r="D2019">
        <v>9.0500000000000007</v>
      </c>
      <c r="E2019" t="s">
        <v>2380</v>
      </c>
      <c r="F2019" t="s">
        <v>2380</v>
      </c>
      <c r="G2019" t="s">
        <v>2380</v>
      </c>
      <c r="H2019" s="341">
        <v>2</v>
      </c>
      <c r="I2019" t="s">
        <v>2380</v>
      </c>
      <c r="J2019" t="s">
        <v>6085</v>
      </c>
      <c r="K2019" t="s">
        <v>6079</v>
      </c>
      <c r="L2019" s="340" t="s">
        <v>7363</v>
      </c>
      <c r="M2019" s="339">
        <v>26912.560000000001</v>
      </c>
      <c r="N2019" t="s">
        <v>11</v>
      </c>
      <c r="O2019" t="s">
        <v>11</v>
      </c>
      <c r="P2019" t="s">
        <v>42</v>
      </c>
      <c r="Q2019" s="338">
        <v>31</v>
      </c>
    </row>
    <row r="2020" spans="1:17" ht="15.75" x14ac:dyDescent="0.25">
      <c r="A2020" s="342" t="s">
        <v>703</v>
      </c>
      <c r="B2020" t="s">
        <v>7361</v>
      </c>
      <c r="C2020">
        <v>26.695</v>
      </c>
      <c r="D2020">
        <v>4.68</v>
      </c>
      <c r="E2020" t="s">
        <v>2381</v>
      </c>
      <c r="F2020" t="s">
        <v>2380</v>
      </c>
      <c r="G2020" t="s">
        <v>2380</v>
      </c>
      <c r="H2020" s="341">
        <v>2</v>
      </c>
      <c r="I2020" t="s">
        <v>2381</v>
      </c>
      <c r="J2020" t="s">
        <v>6085</v>
      </c>
      <c r="K2020" t="s">
        <v>6075</v>
      </c>
      <c r="L2020" s="340" t="s">
        <v>7360</v>
      </c>
      <c r="M2020" s="339">
        <v>26607.89</v>
      </c>
      <c r="N2020" t="s">
        <v>11</v>
      </c>
      <c r="O2020" t="s">
        <v>16</v>
      </c>
      <c r="P2020" t="s">
        <v>42</v>
      </c>
      <c r="Q2020" s="338">
        <v>34</v>
      </c>
    </row>
    <row r="2021" spans="1:17" ht="15.75" x14ac:dyDescent="0.25">
      <c r="A2021" s="342" t="s">
        <v>702</v>
      </c>
      <c r="B2021" t="s">
        <v>6179</v>
      </c>
      <c r="C2021">
        <v>27.79</v>
      </c>
      <c r="D2021">
        <v>6.05</v>
      </c>
      <c r="E2021" t="s">
        <v>2381</v>
      </c>
      <c r="F2021" t="s">
        <v>2381</v>
      </c>
      <c r="G2021" t="s">
        <v>2380</v>
      </c>
      <c r="H2021" s="341">
        <v>1</v>
      </c>
      <c r="I2021" t="s">
        <v>2381</v>
      </c>
      <c r="J2021" t="s">
        <v>6085</v>
      </c>
      <c r="K2021" t="s">
        <v>6077</v>
      </c>
      <c r="L2021" s="340" t="s">
        <v>7359</v>
      </c>
      <c r="M2021" s="339">
        <v>26479.4</v>
      </c>
      <c r="N2021" t="s">
        <v>11</v>
      </c>
      <c r="O2021" t="s">
        <v>11</v>
      </c>
      <c r="P2021" t="s">
        <v>42</v>
      </c>
      <c r="Q2021" s="338">
        <v>18</v>
      </c>
    </row>
    <row r="2022" spans="1:17" ht="15.75" x14ac:dyDescent="0.25">
      <c r="A2022" s="342" t="s">
        <v>698</v>
      </c>
      <c r="B2022" t="s">
        <v>7352</v>
      </c>
      <c r="C2022">
        <v>26.4</v>
      </c>
      <c r="D2022">
        <v>9.5</v>
      </c>
      <c r="E2022" t="s">
        <v>2381</v>
      </c>
      <c r="F2022" t="s">
        <v>2380</v>
      </c>
      <c r="G2022" t="s">
        <v>2380</v>
      </c>
      <c r="H2022" s="341">
        <v>2</v>
      </c>
      <c r="I2022" t="s">
        <v>2380</v>
      </c>
      <c r="J2022" t="s">
        <v>6085</v>
      </c>
      <c r="K2022" t="s">
        <v>6079</v>
      </c>
      <c r="L2022" s="340" t="s">
        <v>7351</v>
      </c>
      <c r="M2022" s="339">
        <v>26236.58</v>
      </c>
      <c r="N2022" t="s">
        <v>11</v>
      </c>
      <c r="O2022" t="s">
        <v>16</v>
      </c>
      <c r="P2022" t="s">
        <v>42</v>
      </c>
      <c r="Q2022" s="338">
        <v>48</v>
      </c>
    </row>
    <row r="2023" spans="1:17" ht="15.75" x14ac:dyDescent="0.25">
      <c r="A2023" s="342" t="s">
        <v>696</v>
      </c>
      <c r="B2023" t="s">
        <v>7349</v>
      </c>
      <c r="C2023">
        <v>27.36</v>
      </c>
      <c r="D2023">
        <v>5.88</v>
      </c>
      <c r="E2023" t="s">
        <v>2380</v>
      </c>
      <c r="F2023" t="s">
        <v>2380</v>
      </c>
      <c r="G2023" t="s">
        <v>2380</v>
      </c>
      <c r="H2023" s="341">
        <v>2</v>
      </c>
      <c r="I2023" t="s">
        <v>2380</v>
      </c>
      <c r="J2023" t="s">
        <v>6085</v>
      </c>
      <c r="K2023" t="s">
        <v>6077</v>
      </c>
      <c r="L2023" s="340" t="s">
        <v>7348</v>
      </c>
      <c r="M2023" s="339">
        <v>26125.67</v>
      </c>
      <c r="N2023" t="s">
        <v>11</v>
      </c>
      <c r="O2023" t="s">
        <v>16</v>
      </c>
      <c r="P2023" t="s">
        <v>13</v>
      </c>
      <c r="Q2023" s="338">
        <v>20</v>
      </c>
    </row>
    <row r="2024" spans="1:17" ht="15.75" x14ac:dyDescent="0.25">
      <c r="A2024" s="342" t="s">
        <v>695</v>
      </c>
      <c r="B2024" t="s">
        <v>7347</v>
      </c>
      <c r="C2024">
        <v>27.82</v>
      </c>
      <c r="D2024">
        <v>5.24</v>
      </c>
      <c r="E2024" t="s">
        <v>2381</v>
      </c>
      <c r="F2024" t="s">
        <v>2380</v>
      </c>
      <c r="G2024" t="s">
        <v>2380</v>
      </c>
      <c r="H2024" s="341">
        <v>0</v>
      </c>
      <c r="I2024" t="s">
        <v>2381</v>
      </c>
      <c r="J2024" t="s">
        <v>6085</v>
      </c>
      <c r="K2024" t="s">
        <v>6075</v>
      </c>
      <c r="L2024" s="340" t="s">
        <v>7177</v>
      </c>
      <c r="M2024" s="339">
        <v>26109.33</v>
      </c>
      <c r="N2024" t="s">
        <v>11</v>
      </c>
      <c r="O2024" t="s">
        <v>12</v>
      </c>
      <c r="P2024" t="s">
        <v>23</v>
      </c>
      <c r="Q2024" s="338">
        <v>56</v>
      </c>
    </row>
    <row r="2025" spans="1:17" ht="15.75" x14ac:dyDescent="0.25">
      <c r="A2025" s="342" t="s">
        <v>694</v>
      </c>
      <c r="B2025" t="s">
        <v>7346</v>
      </c>
      <c r="C2025">
        <v>25.46</v>
      </c>
      <c r="D2025">
        <v>11.75</v>
      </c>
      <c r="E2025" t="s">
        <v>2380</v>
      </c>
      <c r="F2025" t="s">
        <v>2380</v>
      </c>
      <c r="G2025" t="s">
        <v>2380</v>
      </c>
      <c r="H2025" s="341">
        <v>0</v>
      </c>
      <c r="I2025" t="s">
        <v>2380</v>
      </c>
      <c r="J2025" t="s">
        <v>6085</v>
      </c>
      <c r="K2025" t="s">
        <v>6079</v>
      </c>
      <c r="L2025" s="340" t="s">
        <v>7345</v>
      </c>
      <c r="M2025" s="339">
        <v>26026.97</v>
      </c>
      <c r="N2025" t="s">
        <v>11</v>
      </c>
      <c r="O2025" t="s">
        <v>12</v>
      </c>
      <c r="P2025" t="s">
        <v>42</v>
      </c>
      <c r="Q2025" s="338">
        <v>22</v>
      </c>
    </row>
    <row r="2026" spans="1:17" ht="15.75" x14ac:dyDescent="0.25">
      <c r="A2026" s="342" t="s">
        <v>693</v>
      </c>
      <c r="B2026" t="s">
        <v>7344</v>
      </c>
      <c r="C2026">
        <v>25.1</v>
      </c>
      <c r="D2026">
        <v>6.97</v>
      </c>
      <c r="E2026" t="s">
        <v>2380</v>
      </c>
      <c r="F2026" t="s">
        <v>2380</v>
      </c>
      <c r="G2026" t="s">
        <v>2380</v>
      </c>
      <c r="H2026" s="341">
        <v>0</v>
      </c>
      <c r="I2026" t="s">
        <v>2381</v>
      </c>
      <c r="J2026" t="s">
        <v>6085</v>
      </c>
      <c r="K2026" t="s">
        <v>6079</v>
      </c>
      <c r="L2026" s="340" t="s">
        <v>7343</v>
      </c>
      <c r="M2026" s="339">
        <v>58571.07</v>
      </c>
      <c r="N2026" t="s">
        <v>16</v>
      </c>
      <c r="O2026" t="s">
        <v>12</v>
      </c>
      <c r="P2026" t="s">
        <v>247</v>
      </c>
      <c r="Q2026" s="338">
        <v>32</v>
      </c>
    </row>
    <row r="2027" spans="1:17" ht="15.75" x14ac:dyDescent="0.25">
      <c r="A2027" s="342" t="s">
        <v>691</v>
      </c>
      <c r="B2027" t="s">
        <v>7340</v>
      </c>
      <c r="C2027">
        <v>29.8</v>
      </c>
      <c r="D2027">
        <v>8.24</v>
      </c>
      <c r="E2027" t="s">
        <v>2381</v>
      </c>
      <c r="F2027" t="s">
        <v>2380</v>
      </c>
      <c r="G2027" t="s">
        <v>2380</v>
      </c>
      <c r="H2027" s="341">
        <v>1</v>
      </c>
      <c r="I2027" t="s">
        <v>2381</v>
      </c>
      <c r="J2027" t="s">
        <v>6085</v>
      </c>
      <c r="K2027" t="s">
        <v>6079</v>
      </c>
      <c r="L2027" s="340" t="s">
        <v>7339</v>
      </c>
      <c r="M2027" s="339">
        <v>26018.95</v>
      </c>
      <c r="N2027" t="s">
        <v>11</v>
      </c>
      <c r="O2027" t="s">
        <v>11</v>
      </c>
      <c r="P2027" t="s">
        <v>23</v>
      </c>
      <c r="Q2027" s="338">
        <v>22</v>
      </c>
    </row>
    <row r="2028" spans="1:17" ht="15.75" x14ac:dyDescent="0.25">
      <c r="A2028" s="342" t="s">
        <v>686</v>
      </c>
      <c r="B2028" t="s">
        <v>7330</v>
      </c>
      <c r="C2028">
        <v>28.215</v>
      </c>
      <c r="D2028">
        <v>8.26</v>
      </c>
      <c r="E2028" t="s">
        <v>2381</v>
      </c>
      <c r="F2028" t="s">
        <v>2380</v>
      </c>
      <c r="G2028" t="s">
        <v>2380</v>
      </c>
      <c r="H2028" s="341">
        <v>1</v>
      </c>
      <c r="I2028" t="s">
        <v>2381</v>
      </c>
      <c r="J2028" t="s">
        <v>6085</v>
      </c>
      <c r="K2028" t="s">
        <v>6079</v>
      </c>
      <c r="L2028" s="340" t="s">
        <v>7329</v>
      </c>
      <c r="M2028" s="339">
        <v>25517.11</v>
      </c>
      <c r="N2028" t="s">
        <v>11</v>
      </c>
      <c r="O2028" t="s">
        <v>12</v>
      </c>
      <c r="P2028" t="s">
        <v>356</v>
      </c>
      <c r="Q2028" s="338">
        <v>54</v>
      </c>
    </row>
    <row r="2029" spans="1:17" ht="15.75" x14ac:dyDescent="0.25">
      <c r="A2029" s="342" t="s">
        <v>679</v>
      </c>
      <c r="B2029" t="s">
        <v>7316</v>
      </c>
      <c r="C2029">
        <v>29.64</v>
      </c>
      <c r="D2029">
        <v>4.28</v>
      </c>
      <c r="E2029" t="s">
        <v>2381</v>
      </c>
      <c r="F2029" t="s">
        <v>2380</v>
      </c>
      <c r="G2029" t="s">
        <v>2380</v>
      </c>
      <c r="H2029" s="341">
        <v>0</v>
      </c>
      <c r="I2029" t="s">
        <v>2380</v>
      </c>
      <c r="J2029" t="s">
        <v>6085</v>
      </c>
      <c r="K2029" t="s">
        <v>6075</v>
      </c>
      <c r="L2029" s="340" t="s">
        <v>7315</v>
      </c>
      <c r="M2029" s="339">
        <v>25075.97</v>
      </c>
      <c r="N2029" t="s">
        <v>11</v>
      </c>
      <c r="O2029" t="s">
        <v>11</v>
      </c>
      <c r="P2029" t="s">
        <v>42</v>
      </c>
      <c r="Q2029" s="338">
        <v>27</v>
      </c>
    </row>
    <row r="2030" spans="1:17" ht="15.75" x14ac:dyDescent="0.25">
      <c r="A2030" s="342" t="s">
        <v>677</v>
      </c>
      <c r="B2030" t="s">
        <v>7313</v>
      </c>
      <c r="C2030">
        <v>25.3</v>
      </c>
      <c r="D2030">
        <v>9.4700000000000006</v>
      </c>
      <c r="E2030" t="s">
        <v>2381</v>
      </c>
      <c r="F2030" t="s">
        <v>2380</v>
      </c>
      <c r="G2030" t="s">
        <v>2380</v>
      </c>
      <c r="H2030" s="341">
        <v>2</v>
      </c>
      <c r="I2030" t="s">
        <v>2381</v>
      </c>
      <c r="J2030" t="s">
        <v>6085</v>
      </c>
      <c r="K2030" t="s">
        <v>6079</v>
      </c>
      <c r="L2030" s="340" t="s">
        <v>7312</v>
      </c>
      <c r="M2030" s="339">
        <v>24915.05</v>
      </c>
      <c r="N2030" t="s">
        <v>11</v>
      </c>
      <c r="O2030" t="s">
        <v>16</v>
      </c>
      <c r="P2030" t="s">
        <v>247</v>
      </c>
      <c r="Q2030" s="338">
        <v>35</v>
      </c>
    </row>
    <row r="2031" spans="1:17" ht="15.75" x14ac:dyDescent="0.25">
      <c r="A2031" s="342" t="s">
        <v>676</v>
      </c>
      <c r="B2031" t="s">
        <v>7311</v>
      </c>
      <c r="C2031">
        <v>27.6</v>
      </c>
      <c r="D2031">
        <v>4.8499999999999996</v>
      </c>
      <c r="E2031" t="s">
        <v>2381</v>
      </c>
      <c r="F2031" t="s">
        <v>2380</v>
      </c>
      <c r="G2031" t="s">
        <v>2380</v>
      </c>
      <c r="H2031" s="341">
        <v>0</v>
      </c>
      <c r="I2031" t="s">
        <v>2380</v>
      </c>
      <c r="J2031" t="s">
        <v>6085</v>
      </c>
      <c r="K2031" t="s">
        <v>6075</v>
      </c>
      <c r="L2031" s="340" t="s">
        <v>7310</v>
      </c>
      <c r="M2031" s="339">
        <v>24873.38</v>
      </c>
      <c r="N2031" t="s">
        <v>11</v>
      </c>
      <c r="O2031" t="s">
        <v>16</v>
      </c>
      <c r="P2031" t="s">
        <v>247</v>
      </c>
      <c r="Q2031" s="338">
        <v>53</v>
      </c>
    </row>
    <row r="2032" spans="1:17" ht="15.75" x14ac:dyDescent="0.25">
      <c r="A2032" s="342" t="s">
        <v>675</v>
      </c>
      <c r="B2032" t="s">
        <v>7309</v>
      </c>
      <c r="C2032">
        <v>27.645</v>
      </c>
      <c r="D2032">
        <v>11.03</v>
      </c>
      <c r="E2032" t="s">
        <v>2381</v>
      </c>
      <c r="F2032" t="s">
        <v>2380</v>
      </c>
      <c r="G2032" t="s">
        <v>2380</v>
      </c>
      <c r="H2032" s="341">
        <v>1</v>
      </c>
      <c r="I2032" t="s">
        <v>2381</v>
      </c>
      <c r="J2032" t="s">
        <v>6085</v>
      </c>
      <c r="K2032" t="s">
        <v>6079</v>
      </c>
      <c r="L2032" s="340" t="s">
        <v>7308</v>
      </c>
      <c r="M2032" s="339">
        <v>24869.84</v>
      </c>
      <c r="N2032" t="s">
        <v>11</v>
      </c>
      <c r="O2032" t="s">
        <v>11</v>
      </c>
      <c r="P2032" t="s">
        <v>168</v>
      </c>
      <c r="Q2032" s="338">
        <v>52</v>
      </c>
    </row>
    <row r="2033" spans="1:17" ht="15.75" x14ac:dyDescent="0.25">
      <c r="A2033" s="342" t="s">
        <v>674</v>
      </c>
      <c r="B2033" t="s">
        <v>7307</v>
      </c>
      <c r="C2033">
        <v>27.6</v>
      </c>
      <c r="D2033">
        <v>5.22</v>
      </c>
      <c r="E2033" t="s">
        <v>2380</v>
      </c>
      <c r="F2033" t="s">
        <v>2380</v>
      </c>
      <c r="G2033" t="s">
        <v>2380</v>
      </c>
      <c r="H2033" s="341">
        <v>2</v>
      </c>
      <c r="I2033" t="s">
        <v>2381</v>
      </c>
      <c r="J2033" t="s">
        <v>6085</v>
      </c>
      <c r="K2033" t="s">
        <v>6075</v>
      </c>
      <c r="L2033" s="340" t="s">
        <v>7306</v>
      </c>
      <c r="M2033" s="339">
        <v>24863.25</v>
      </c>
      <c r="N2033" t="s">
        <v>11</v>
      </c>
      <c r="O2033" t="s">
        <v>12</v>
      </c>
      <c r="P2033" t="s">
        <v>42</v>
      </c>
      <c r="Q2033" s="338">
        <v>27</v>
      </c>
    </row>
    <row r="2034" spans="1:17" ht="15.75" x14ac:dyDescent="0.25">
      <c r="A2034" s="342" t="s">
        <v>673</v>
      </c>
      <c r="B2034" t="s">
        <v>7305</v>
      </c>
      <c r="C2034">
        <v>25.08</v>
      </c>
      <c r="D2034">
        <v>9.52</v>
      </c>
      <c r="E2034" t="s">
        <v>2381</v>
      </c>
      <c r="F2034" t="s">
        <v>2380</v>
      </c>
      <c r="G2034" t="s">
        <v>2380</v>
      </c>
      <c r="H2034" s="341">
        <v>2</v>
      </c>
      <c r="I2034" t="s">
        <v>2380</v>
      </c>
      <c r="J2034" t="s">
        <v>6085</v>
      </c>
      <c r="K2034" t="s">
        <v>6079</v>
      </c>
      <c r="L2034" s="340" t="s">
        <v>7304</v>
      </c>
      <c r="M2034" s="339">
        <v>24817.25</v>
      </c>
      <c r="N2034" t="s">
        <v>11</v>
      </c>
      <c r="O2034" t="s">
        <v>11</v>
      </c>
      <c r="P2034" t="s">
        <v>42</v>
      </c>
      <c r="Q2034" s="338">
        <v>28</v>
      </c>
    </row>
    <row r="2035" spans="1:17" ht="15.75" x14ac:dyDescent="0.25">
      <c r="A2035" s="342" t="s">
        <v>671</v>
      </c>
      <c r="B2035" t="s">
        <v>7302</v>
      </c>
      <c r="C2035">
        <v>27.36</v>
      </c>
      <c r="D2035">
        <v>9.4499999999999993</v>
      </c>
      <c r="E2035" t="s">
        <v>2381</v>
      </c>
      <c r="F2035" t="s">
        <v>2380</v>
      </c>
      <c r="G2035" t="s">
        <v>2380</v>
      </c>
      <c r="H2035" s="341">
        <v>2</v>
      </c>
      <c r="I2035" t="s">
        <v>2381</v>
      </c>
      <c r="J2035" t="s">
        <v>6085</v>
      </c>
      <c r="K2035" t="s">
        <v>6079</v>
      </c>
      <c r="L2035" s="340" t="s">
        <v>7301</v>
      </c>
      <c r="M2035" s="339">
        <v>24671.66</v>
      </c>
      <c r="N2035" t="s">
        <v>11</v>
      </c>
      <c r="O2035" t="s">
        <v>16</v>
      </c>
      <c r="P2035" t="s">
        <v>247</v>
      </c>
      <c r="Q2035" s="338">
        <v>26</v>
      </c>
    </row>
    <row r="2036" spans="1:17" ht="15.75" x14ac:dyDescent="0.25">
      <c r="A2036" s="342" t="s">
        <v>669</v>
      </c>
      <c r="B2036" t="s">
        <v>6262</v>
      </c>
      <c r="C2036">
        <v>25.71</v>
      </c>
      <c r="D2036">
        <v>4.18</v>
      </c>
      <c r="E2036" t="s">
        <v>2380</v>
      </c>
      <c r="F2036" t="s">
        <v>2381</v>
      </c>
      <c r="G2036" t="s">
        <v>2380</v>
      </c>
      <c r="H2036" s="341">
        <v>1</v>
      </c>
      <c r="I2036" t="s">
        <v>2381</v>
      </c>
      <c r="J2036" t="s">
        <v>6085</v>
      </c>
      <c r="K2036" t="s">
        <v>6075</v>
      </c>
      <c r="L2036" s="340" t="s">
        <v>7299</v>
      </c>
      <c r="M2036" s="339">
        <v>24667.42</v>
      </c>
      <c r="N2036" t="s">
        <v>11</v>
      </c>
      <c r="O2036" t="s">
        <v>12</v>
      </c>
      <c r="P2036" t="s">
        <v>13</v>
      </c>
      <c r="Q2036" s="338">
        <v>52</v>
      </c>
    </row>
    <row r="2037" spans="1:17" ht="15.75" x14ac:dyDescent="0.25">
      <c r="A2037" s="342" t="s">
        <v>666</v>
      </c>
      <c r="B2037" t="s">
        <v>7296</v>
      </c>
      <c r="C2037">
        <v>25.85</v>
      </c>
      <c r="D2037">
        <v>10.16</v>
      </c>
      <c r="E2037" t="s">
        <v>2380</v>
      </c>
      <c r="F2037" t="s">
        <v>2380</v>
      </c>
      <c r="G2037" t="s">
        <v>2380</v>
      </c>
      <c r="H2037" s="341">
        <v>0</v>
      </c>
      <c r="I2037" t="s">
        <v>2381</v>
      </c>
      <c r="J2037" t="s">
        <v>6085</v>
      </c>
      <c r="K2037" t="s">
        <v>6079</v>
      </c>
      <c r="L2037" s="340" t="s">
        <v>7295</v>
      </c>
      <c r="M2037" s="339">
        <v>24520.26</v>
      </c>
      <c r="N2037" t="s">
        <v>11</v>
      </c>
      <c r="O2037" t="s">
        <v>12</v>
      </c>
      <c r="P2037" t="s">
        <v>42</v>
      </c>
      <c r="Q2037" s="338">
        <v>50</v>
      </c>
    </row>
    <row r="2038" spans="1:17" ht="15.75" x14ac:dyDescent="0.25">
      <c r="A2038" s="342" t="s">
        <v>661</v>
      </c>
      <c r="B2038" t="s">
        <v>6206</v>
      </c>
      <c r="C2038">
        <v>25.84</v>
      </c>
      <c r="D2038">
        <v>11.64</v>
      </c>
      <c r="E2038" t="s">
        <v>2380</v>
      </c>
      <c r="F2038" t="s">
        <v>2380</v>
      </c>
      <c r="G2038" t="s">
        <v>2380</v>
      </c>
      <c r="H2038" s="341">
        <v>2</v>
      </c>
      <c r="I2038" t="s">
        <v>2381</v>
      </c>
      <c r="J2038" t="s">
        <v>6085</v>
      </c>
      <c r="K2038" t="s">
        <v>6079</v>
      </c>
      <c r="L2038" s="340" t="s">
        <v>7286</v>
      </c>
      <c r="M2038" s="339">
        <v>24294.02</v>
      </c>
      <c r="N2038" t="s">
        <v>11</v>
      </c>
      <c r="O2038" t="s">
        <v>16</v>
      </c>
      <c r="P2038" t="s">
        <v>42</v>
      </c>
      <c r="Q2038" s="338">
        <v>18</v>
      </c>
    </row>
    <row r="2039" spans="1:17" ht="15.75" x14ac:dyDescent="0.25">
      <c r="A2039" s="342" t="s">
        <v>660</v>
      </c>
      <c r="B2039" t="s">
        <v>7285</v>
      </c>
      <c r="C2039">
        <v>28</v>
      </c>
      <c r="D2039">
        <v>10.52</v>
      </c>
      <c r="E2039" t="s">
        <v>2380</v>
      </c>
      <c r="F2039" t="s">
        <v>2380</v>
      </c>
      <c r="G2039" t="s">
        <v>2380</v>
      </c>
      <c r="H2039" s="341">
        <v>0</v>
      </c>
      <c r="I2039" t="s">
        <v>2381</v>
      </c>
      <c r="J2039" t="s">
        <v>6085</v>
      </c>
      <c r="K2039" t="s">
        <v>6079</v>
      </c>
      <c r="L2039" s="340" t="s">
        <v>7284</v>
      </c>
      <c r="M2039" s="339">
        <v>24227.34</v>
      </c>
      <c r="N2039" t="s">
        <v>11</v>
      </c>
      <c r="O2039" t="s">
        <v>16</v>
      </c>
      <c r="P2039" t="s">
        <v>13</v>
      </c>
      <c r="Q2039" s="338">
        <v>58</v>
      </c>
    </row>
    <row r="2040" spans="1:17" ht="15.75" x14ac:dyDescent="0.25">
      <c r="A2040" s="342" t="s">
        <v>658</v>
      </c>
      <c r="B2040" t="s">
        <v>6408</v>
      </c>
      <c r="C2040">
        <v>26.125</v>
      </c>
      <c r="D2040">
        <v>8.56</v>
      </c>
      <c r="E2040" t="s">
        <v>2381</v>
      </c>
      <c r="F2040" t="s">
        <v>2380</v>
      </c>
      <c r="G2040" t="s">
        <v>2380</v>
      </c>
      <c r="H2040" s="341">
        <v>1</v>
      </c>
      <c r="I2040" t="s">
        <v>2381</v>
      </c>
      <c r="J2040" t="s">
        <v>6085</v>
      </c>
      <c r="K2040" t="s">
        <v>6079</v>
      </c>
      <c r="L2040" s="340" t="s">
        <v>7281</v>
      </c>
      <c r="M2040" s="339">
        <v>24180.93</v>
      </c>
      <c r="N2040" t="s">
        <v>11</v>
      </c>
      <c r="O2040" t="s">
        <v>16</v>
      </c>
      <c r="P2040" t="s">
        <v>13</v>
      </c>
      <c r="Q2040" s="338">
        <v>48</v>
      </c>
    </row>
    <row r="2041" spans="1:17" ht="15.75" x14ac:dyDescent="0.25">
      <c r="A2041" s="342" t="s">
        <v>657</v>
      </c>
      <c r="B2041" t="s">
        <v>7280</v>
      </c>
      <c r="C2041">
        <v>25.6</v>
      </c>
      <c r="D2041">
        <v>10.5</v>
      </c>
      <c r="E2041" t="s">
        <v>2380</v>
      </c>
      <c r="F2041" t="s">
        <v>2380</v>
      </c>
      <c r="G2041" t="s">
        <v>2380</v>
      </c>
      <c r="H2041" s="341">
        <v>2</v>
      </c>
      <c r="I2041" t="s">
        <v>2381</v>
      </c>
      <c r="J2041" t="s">
        <v>6085</v>
      </c>
      <c r="K2041" t="s">
        <v>6079</v>
      </c>
      <c r="L2041" s="340" t="s">
        <v>7279</v>
      </c>
      <c r="M2041" s="339">
        <v>24106.91</v>
      </c>
      <c r="N2041" t="s">
        <v>11</v>
      </c>
      <c r="O2041" t="s">
        <v>11</v>
      </c>
      <c r="P2041" t="s">
        <v>247</v>
      </c>
      <c r="Q2041" s="338">
        <v>49</v>
      </c>
    </row>
    <row r="2042" spans="1:17" ht="15.75" x14ac:dyDescent="0.25">
      <c r="A2042" s="342" t="s">
        <v>653</v>
      </c>
      <c r="B2042" t="s">
        <v>7274</v>
      </c>
      <c r="C2042">
        <v>24.984999999999999</v>
      </c>
      <c r="D2042">
        <v>4.43</v>
      </c>
      <c r="E2042" t="s">
        <v>2381</v>
      </c>
      <c r="F2042" t="s">
        <v>2380</v>
      </c>
      <c r="G2042" t="s">
        <v>2382</v>
      </c>
      <c r="H2042" s="341">
        <v>1</v>
      </c>
      <c r="I2042" t="s">
        <v>2380</v>
      </c>
      <c r="J2042" t="s">
        <v>6085</v>
      </c>
      <c r="K2042" t="s">
        <v>6075</v>
      </c>
      <c r="L2042" s="340" t="s">
        <v>7273</v>
      </c>
      <c r="M2042" s="339">
        <v>23807.24</v>
      </c>
      <c r="N2042" t="s">
        <v>11</v>
      </c>
      <c r="O2042" t="s">
        <v>12</v>
      </c>
      <c r="P2042" t="s">
        <v>23</v>
      </c>
      <c r="Q2042" s="338">
        <v>49</v>
      </c>
    </row>
    <row r="2043" spans="1:17" ht="15.75" x14ac:dyDescent="0.25">
      <c r="A2043" s="342" t="s">
        <v>651</v>
      </c>
      <c r="B2043" t="s">
        <v>7270</v>
      </c>
      <c r="C2043">
        <v>27.83</v>
      </c>
      <c r="D2043">
        <v>9.1999999999999993</v>
      </c>
      <c r="E2043" t="s">
        <v>2381</v>
      </c>
      <c r="F2043" t="s">
        <v>2380</v>
      </c>
      <c r="G2043" t="s">
        <v>2380</v>
      </c>
      <c r="H2043" s="341">
        <v>1</v>
      </c>
      <c r="I2043" t="s">
        <v>2381</v>
      </c>
      <c r="J2043" t="s">
        <v>6085</v>
      </c>
      <c r="K2043" t="s">
        <v>6079</v>
      </c>
      <c r="L2043" s="340" t="s">
        <v>7269</v>
      </c>
      <c r="M2043" s="339">
        <v>23563.02</v>
      </c>
      <c r="N2043" t="s">
        <v>11</v>
      </c>
      <c r="O2043" t="s">
        <v>11</v>
      </c>
      <c r="P2043" t="s">
        <v>13</v>
      </c>
      <c r="Q2043" s="338">
        <v>39</v>
      </c>
    </row>
    <row r="2044" spans="1:17" ht="15.75" x14ac:dyDescent="0.25">
      <c r="A2044" s="342" t="s">
        <v>649</v>
      </c>
      <c r="B2044" t="s">
        <v>7267</v>
      </c>
      <c r="C2044">
        <v>27.265000000000001</v>
      </c>
      <c r="D2044">
        <v>4.25</v>
      </c>
      <c r="E2044" t="s">
        <v>2380</v>
      </c>
      <c r="F2044" t="s">
        <v>2380</v>
      </c>
      <c r="G2044" t="s">
        <v>2382</v>
      </c>
      <c r="H2044" s="341">
        <v>1</v>
      </c>
      <c r="I2044" t="s">
        <v>2380</v>
      </c>
      <c r="J2044" t="s">
        <v>6085</v>
      </c>
      <c r="K2044" t="s">
        <v>6075</v>
      </c>
      <c r="L2044" s="340" t="s">
        <v>7266</v>
      </c>
      <c r="M2044" s="339">
        <v>23306.55</v>
      </c>
      <c r="N2044" t="s">
        <v>11</v>
      </c>
      <c r="O2044" t="s">
        <v>11</v>
      </c>
      <c r="P2044" t="s">
        <v>42</v>
      </c>
      <c r="Q2044" s="338">
        <v>49</v>
      </c>
    </row>
    <row r="2045" spans="1:17" ht="15.75" x14ac:dyDescent="0.25">
      <c r="A2045" s="342" t="s">
        <v>648</v>
      </c>
      <c r="B2045" t="s">
        <v>6159</v>
      </c>
      <c r="C2045">
        <v>26.7</v>
      </c>
      <c r="D2045">
        <v>5.23</v>
      </c>
      <c r="E2045" t="s">
        <v>2380</v>
      </c>
      <c r="F2045" t="s">
        <v>2380</v>
      </c>
      <c r="G2045" t="s">
        <v>2382</v>
      </c>
      <c r="H2045" s="341">
        <v>1</v>
      </c>
      <c r="I2045" t="s">
        <v>2381</v>
      </c>
      <c r="J2045" t="s">
        <v>6085</v>
      </c>
      <c r="K2045" t="s">
        <v>6075</v>
      </c>
      <c r="L2045" s="340" t="s">
        <v>7265</v>
      </c>
      <c r="M2045" s="339">
        <v>44260.75</v>
      </c>
      <c r="N2045" t="s">
        <v>11</v>
      </c>
      <c r="O2045" t="s">
        <v>16</v>
      </c>
      <c r="P2045" t="s">
        <v>13</v>
      </c>
      <c r="Q2045" s="338">
        <v>54</v>
      </c>
    </row>
    <row r="2046" spans="1:17" ht="15.75" x14ac:dyDescent="0.25">
      <c r="A2046" s="342" t="s">
        <v>643</v>
      </c>
      <c r="B2046" t="s">
        <v>7256</v>
      </c>
      <c r="C2046">
        <v>28.12</v>
      </c>
      <c r="D2046">
        <v>4.88</v>
      </c>
      <c r="E2046" t="s">
        <v>2380</v>
      </c>
      <c r="F2046" t="s">
        <v>2380</v>
      </c>
      <c r="G2046" t="s">
        <v>2380</v>
      </c>
      <c r="H2046" s="341">
        <v>0</v>
      </c>
      <c r="I2046" t="s">
        <v>2381</v>
      </c>
      <c r="J2046" t="s">
        <v>6085</v>
      </c>
      <c r="K2046" t="s">
        <v>6075</v>
      </c>
      <c r="L2046" s="340" t="s">
        <v>7255</v>
      </c>
      <c r="M2046" s="339">
        <v>23065.42</v>
      </c>
      <c r="N2046" t="s">
        <v>11</v>
      </c>
      <c r="O2046" t="s">
        <v>11</v>
      </c>
      <c r="P2046" t="s">
        <v>13</v>
      </c>
      <c r="Q2046" s="338">
        <v>47</v>
      </c>
    </row>
    <row r="2047" spans="1:17" ht="15.75" x14ac:dyDescent="0.25">
      <c r="A2047" s="342" t="s">
        <v>637</v>
      </c>
      <c r="B2047" t="s">
        <v>7247</v>
      </c>
      <c r="C2047">
        <v>25.41</v>
      </c>
      <c r="D2047">
        <v>10.53</v>
      </c>
      <c r="E2047" t="s">
        <v>2381</v>
      </c>
      <c r="F2047" t="s">
        <v>2380</v>
      </c>
      <c r="G2047" t="s">
        <v>2380</v>
      </c>
      <c r="H2047" s="341">
        <v>1</v>
      </c>
      <c r="I2047" t="s">
        <v>2381</v>
      </c>
      <c r="J2047" t="s">
        <v>6085</v>
      </c>
      <c r="K2047" t="s">
        <v>6079</v>
      </c>
      <c r="L2047" s="340" t="s">
        <v>7246</v>
      </c>
      <c r="M2047" s="339">
        <v>44202.65</v>
      </c>
      <c r="N2047" t="s">
        <v>11</v>
      </c>
      <c r="O2047" t="s">
        <v>11</v>
      </c>
      <c r="P2047" t="s">
        <v>13</v>
      </c>
      <c r="Q2047" s="338">
        <v>48</v>
      </c>
    </row>
    <row r="2048" spans="1:17" ht="15.75" x14ac:dyDescent="0.25">
      <c r="A2048" s="342" t="s">
        <v>631</v>
      </c>
      <c r="B2048" t="s">
        <v>7237</v>
      </c>
      <c r="C2048">
        <v>26.885000000000002</v>
      </c>
      <c r="D2048">
        <v>5.18</v>
      </c>
      <c r="E2048" t="s">
        <v>2380</v>
      </c>
      <c r="F2048" t="s">
        <v>2380</v>
      </c>
      <c r="G2048" t="s">
        <v>2382</v>
      </c>
      <c r="H2048" s="341">
        <v>1</v>
      </c>
      <c r="I2048" t="s">
        <v>2381</v>
      </c>
      <c r="J2048" t="s">
        <v>6085</v>
      </c>
      <c r="K2048" t="s">
        <v>6075</v>
      </c>
      <c r="L2048" s="340" t="s">
        <v>7236</v>
      </c>
      <c r="M2048" s="339">
        <v>22144.03</v>
      </c>
      <c r="N2048" t="s">
        <v>11</v>
      </c>
      <c r="O2048" t="s">
        <v>11</v>
      </c>
      <c r="P2048" t="s">
        <v>42</v>
      </c>
      <c r="Q2048" s="338">
        <v>42</v>
      </c>
    </row>
    <row r="2049" spans="1:17" ht="15.75" x14ac:dyDescent="0.25">
      <c r="A2049" s="342" t="s">
        <v>630</v>
      </c>
      <c r="B2049" t="s">
        <v>7235</v>
      </c>
      <c r="C2049">
        <v>25.27</v>
      </c>
      <c r="D2049">
        <v>5.29</v>
      </c>
      <c r="E2049" t="s">
        <v>2380</v>
      </c>
      <c r="F2049" t="s">
        <v>2380</v>
      </c>
      <c r="G2049" t="s">
        <v>2382</v>
      </c>
      <c r="H2049" s="341">
        <v>1</v>
      </c>
      <c r="I2049" t="s">
        <v>2381</v>
      </c>
      <c r="J2049" t="s">
        <v>6085</v>
      </c>
      <c r="K2049" t="s">
        <v>6075</v>
      </c>
      <c r="L2049" s="340" t="s">
        <v>7234</v>
      </c>
      <c r="M2049" s="339">
        <v>22097.62</v>
      </c>
      <c r="N2049" t="s">
        <v>12</v>
      </c>
      <c r="O2049" t="s">
        <v>16</v>
      </c>
      <c r="P2049" t="s">
        <v>42</v>
      </c>
      <c r="Q2049" s="338">
        <v>21</v>
      </c>
    </row>
    <row r="2050" spans="1:17" ht="15.75" x14ac:dyDescent="0.25">
      <c r="A2050" s="342" t="s">
        <v>625</v>
      </c>
      <c r="B2050" t="s">
        <v>7227</v>
      </c>
      <c r="C2050">
        <v>28.12</v>
      </c>
      <c r="D2050">
        <v>6.15</v>
      </c>
      <c r="E2050" t="s">
        <v>2380</v>
      </c>
      <c r="F2050" t="s">
        <v>2380</v>
      </c>
      <c r="G2050" t="s">
        <v>2380</v>
      </c>
      <c r="H2050" s="341">
        <v>0</v>
      </c>
      <c r="I2050" t="s">
        <v>2381</v>
      </c>
      <c r="J2050" t="s">
        <v>6085</v>
      </c>
      <c r="K2050" t="s">
        <v>6077</v>
      </c>
      <c r="L2050" s="340" t="s">
        <v>7226</v>
      </c>
      <c r="M2050" s="339">
        <v>43943.88</v>
      </c>
      <c r="N2050" t="s">
        <v>11</v>
      </c>
      <c r="O2050" t="s">
        <v>16</v>
      </c>
      <c r="P2050" t="s">
        <v>23</v>
      </c>
      <c r="Q2050" s="338">
        <v>34</v>
      </c>
    </row>
    <row r="2051" spans="1:17" ht="15.75" x14ac:dyDescent="0.25">
      <c r="A2051" s="342" t="s">
        <v>624</v>
      </c>
      <c r="B2051" t="s">
        <v>7225</v>
      </c>
      <c r="C2051">
        <v>26.6</v>
      </c>
      <c r="D2051">
        <v>4.53</v>
      </c>
      <c r="E2051" t="s">
        <v>2380</v>
      </c>
      <c r="F2051" t="s">
        <v>2380</v>
      </c>
      <c r="G2051" t="s">
        <v>2380</v>
      </c>
      <c r="H2051" s="341">
        <v>0</v>
      </c>
      <c r="I2051" t="s">
        <v>2381</v>
      </c>
      <c r="J2051" t="s">
        <v>6085</v>
      </c>
      <c r="K2051" t="s">
        <v>6075</v>
      </c>
      <c r="L2051" s="340" t="s">
        <v>7224</v>
      </c>
      <c r="M2051" s="339">
        <v>21797</v>
      </c>
      <c r="N2051" t="s">
        <v>12</v>
      </c>
      <c r="O2051" t="s">
        <v>16</v>
      </c>
      <c r="P2051" t="s">
        <v>42</v>
      </c>
      <c r="Q2051" s="338">
        <v>59</v>
      </c>
    </row>
    <row r="2052" spans="1:17" ht="15.75" x14ac:dyDescent="0.25">
      <c r="A2052" s="342" t="s">
        <v>620</v>
      </c>
      <c r="B2052" t="s">
        <v>7217</v>
      </c>
      <c r="C2052">
        <v>29.6</v>
      </c>
      <c r="D2052">
        <v>8.1</v>
      </c>
      <c r="E2052" t="s">
        <v>2380</v>
      </c>
      <c r="F2052" t="s">
        <v>2380</v>
      </c>
      <c r="G2052" t="s">
        <v>2380</v>
      </c>
      <c r="H2052" s="341">
        <v>0</v>
      </c>
      <c r="I2052" t="s">
        <v>2380</v>
      </c>
      <c r="J2052" t="s">
        <v>6085</v>
      </c>
      <c r="K2052" t="s">
        <v>6079</v>
      </c>
      <c r="L2052" s="340" t="s">
        <v>7216</v>
      </c>
      <c r="M2052" s="339">
        <v>21661.16</v>
      </c>
      <c r="N2052" t="s">
        <v>11</v>
      </c>
      <c r="O2052" t="s">
        <v>11</v>
      </c>
      <c r="P2052" t="s">
        <v>23</v>
      </c>
      <c r="Q2052" s="338">
        <v>60</v>
      </c>
    </row>
    <row r="2053" spans="1:17" ht="15.75" x14ac:dyDescent="0.25">
      <c r="A2053" s="342" t="s">
        <v>616</v>
      </c>
      <c r="B2053" t="s">
        <v>7209</v>
      </c>
      <c r="C2053">
        <v>28.3</v>
      </c>
      <c r="D2053">
        <v>5.47</v>
      </c>
      <c r="E2053" t="s">
        <v>2381</v>
      </c>
      <c r="F2053" t="s">
        <v>2380</v>
      </c>
      <c r="G2053" t="s">
        <v>2382</v>
      </c>
      <c r="H2053" s="341">
        <v>1</v>
      </c>
      <c r="I2053" t="s">
        <v>2381</v>
      </c>
      <c r="J2053" t="s">
        <v>6085</v>
      </c>
      <c r="K2053" t="s">
        <v>6075</v>
      </c>
      <c r="L2053" s="340" t="s">
        <v>7208</v>
      </c>
      <c r="M2053" s="339">
        <v>21348.71</v>
      </c>
      <c r="N2053" t="s">
        <v>11</v>
      </c>
      <c r="O2053" t="s">
        <v>16</v>
      </c>
      <c r="P2053" t="s">
        <v>23</v>
      </c>
      <c r="Q2053" s="338">
        <v>42</v>
      </c>
    </row>
    <row r="2054" spans="1:17" ht="15.75" x14ac:dyDescent="0.25">
      <c r="A2054" s="342" t="s">
        <v>612</v>
      </c>
      <c r="B2054" t="s">
        <v>7201</v>
      </c>
      <c r="C2054">
        <v>28.024999999999999</v>
      </c>
      <c r="D2054">
        <v>7.67</v>
      </c>
      <c r="E2054" t="s">
        <v>2381</v>
      </c>
      <c r="F2054" t="s">
        <v>2380</v>
      </c>
      <c r="G2054" t="s">
        <v>2380</v>
      </c>
      <c r="H2054" s="341">
        <v>1</v>
      </c>
      <c r="I2054" t="s">
        <v>2381</v>
      </c>
      <c r="J2054" t="s">
        <v>6085</v>
      </c>
      <c r="K2054" t="s">
        <v>6079</v>
      </c>
      <c r="L2054" s="340" t="s">
        <v>7200</v>
      </c>
      <c r="M2054" s="339">
        <v>21232.18</v>
      </c>
      <c r="N2054" t="s">
        <v>12</v>
      </c>
      <c r="O2054" t="s">
        <v>11</v>
      </c>
      <c r="P2054" t="s">
        <v>42</v>
      </c>
      <c r="Q2054" s="338">
        <v>48</v>
      </c>
    </row>
    <row r="2055" spans="1:17" ht="15.75" x14ac:dyDescent="0.25">
      <c r="A2055" s="342" t="s">
        <v>610</v>
      </c>
      <c r="B2055" t="s">
        <v>7197</v>
      </c>
      <c r="C2055">
        <v>28.69</v>
      </c>
      <c r="D2055">
        <v>6.23</v>
      </c>
      <c r="E2055" t="s">
        <v>2380</v>
      </c>
      <c r="F2055" t="s">
        <v>2380</v>
      </c>
      <c r="G2055" t="s">
        <v>2380</v>
      </c>
      <c r="H2055" s="341">
        <v>1</v>
      </c>
      <c r="I2055" t="s">
        <v>2381</v>
      </c>
      <c r="J2055" t="s">
        <v>6085</v>
      </c>
      <c r="K2055" t="s">
        <v>6077</v>
      </c>
      <c r="L2055" s="340" t="s">
        <v>7196</v>
      </c>
      <c r="M2055" s="339">
        <v>21195.82</v>
      </c>
      <c r="N2055" t="s">
        <v>12</v>
      </c>
      <c r="O2055" t="s">
        <v>16</v>
      </c>
      <c r="P2055" t="s">
        <v>13</v>
      </c>
      <c r="Q2055" s="338">
        <v>53</v>
      </c>
    </row>
    <row r="2056" spans="1:17" ht="15.75" x14ac:dyDescent="0.25">
      <c r="A2056" s="342" t="s">
        <v>604</v>
      </c>
      <c r="B2056" t="s">
        <v>7186</v>
      </c>
      <c r="C2056">
        <v>29.8</v>
      </c>
      <c r="D2056">
        <v>5.78</v>
      </c>
      <c r="E2056" t="s">
        <v>2381</v>
      </c>
      <c r="F2056" t="s">
        <v>2380</v>
      </c>
      <c r="G2056" t="s">
        <v>2380</v>
      </c>
      <c r="H2056" s="341">
        <v>0</v>
      </c>
      <c r="I2056" t="s">
        <v>2380</v>
      </c>
      <c r="J2056" t="s">
        <v>6085</v>
      </c>
      <c r="K2056" t="s">
        <v>6077</v>
      </c>
      <c r="L2056" s="340" t="s">
        <v>7185</v>
      </c>
      <c r="M2056" s="339">
        <v>20773.63</v>
      </c>
      <c r="N2056" t="s">
        <v>11</v>
      </c>
      <c r="O2056" t="s">
        <v>12</v>
      </c>
      <c r="P2056" t="s">
        <v>356</v>
      </c>
      <c r="Q2056" s="338">
        <v>36</v>
      </c>
    </row>
    <row r="2057" spans="1:17" ht="15.75" x14ac:dyDescent="0.25">
      <c r="A2057" s="342" t="s">
        <v>602</v>
      </c>
      <c r="B2057" t="s">
        <v>6657</v>
      </c>
      <c r="C2057">
        <v>25.555</v>
      </c>
      <c r="D2057">
        <v>4.09</v>
      </c>
      <c r="E2057" t="s">
        <v>2381</v>
      </c>
      <c r="F2057" t="s">
        <v>2380</v>
      </c>
      <c r="G2057" t="s">
        <v>2380</v>
      </c>
      <c r="H2057" s="341">
        <v>0</v>
      </c>
      <c r="I2057" t="s">
        <v>2381</v>
      </c>
      <c r="J2057" t="s">
        <v>6085</v>
      </c>
      <c r="K2057" t="s">
        <v>6075</v>
      </c>
      <c r="L2057" s="340" t="s">
        <v>7182</v>
      </c>
      <c r="M2057" s="339">
        <v>20745.990000000002</v>
      </c>
      <c r="N2057" t="s">
        <v>12</v>
      </c>
      <c r="O2057" t="s">
        <v>16</v>
      </c>
      <c r="P2057" t="s">
        <v>23</v>
      </c>
      <c r="Q2057" s="338">
        <v>30</v>
      </c>
    </row>
    <row r="2058" spans="1:17" ht="15.75" x14ac:dyDescent="0.25">
      <c r="A2058" s="342" t="s">
        <v>601</v>
      </c>
      <c r="B2058" t="s">
        <v>6287</v>
      </c>
      <c r="C2058">
        <v>29.64</v>
      </c>
      <c r="D2058">
        <v>4.93</v>
      </c>
      <c r="E2058" t="s">
        <v>2380</v>
      </c>
      <c r="F2058" t="s">
        <v>2380</v>
      </c>
      <c r="G2058" t="s">
        <v>2382</v>
      </c>
      <c r="H2058" s="341">
        <v>1</v>
      </c>
      <c r="I2058" t="s">
        <v>2380</v>
      </c>
      <c r="J2058" t="s">
        <v>6085</v>
      </c>
      <c r="K2058" t="s">
        <v>6075</v>
      </c>
      <c r="L2058" s="340" t="s">
        <v>7181</v>
      </c>
      <c r="M2058" s="339">
        <v>20709.02</v>
      </c>
      <c r="N2058" t="s">
        <v>12</v>
      </c>
      <c r="O2058" t="s">
        <v>11</v>
      </c>
      <c r="P2058" t="s">
        <v>166</v>
      </c>
      <c r="Q2058" s="338">
        <v>57</v>
      </c>
    </row>
    <row r="2059" spans="1:17" ht="15.75" x14ac:dyDescent="0.25">
      <c r="A2059" s="342" t="s">
        <v>598</v>
      </c>
      <c r="B2059" t="s">
        <v>7176</v>
      </c>
      <c r="C2059">
        <v>28.024999999999999</v>
      </c>
      <c r="D2059">
        <v>5.65</v>
      </c>
      <c r="E2059" t="s">
        <v>2380</v>
      </c>
      <c r="F2059" t="s">
        <v>2380</v>
      </c>
      <c r="G2059" t="s">
        <v>2380</v>
      </c>
      <c r="H2059" s="341">
        <v>1</v>
      </c>
      <c r="I2059" t="s">
        <v>2381</v>
      </c>
      <c r="J2059" t="s">
        <v>6085</v>
      </c>
      <c r="K2059" t="s">
        <v>6075</v>
      </c>
      <c r="L2059" s="340" t="s">
        <v>7175</v>
      </c>
      <c r="M2059" s="339">
        <v>20463</v>
      </c>
      <c r="N2059" t="s">
        <v>11</v>
      </c>
      <c r="O2059" t="s">
        <v>11</v>
      </c>
      <c r="P2059" t="s">
        <v>13</v>
      </c>
      <c r="Q2059" s="338">
        <v>53</v>
      </c>
    </row>
    <row r="2060" spans="1:17" ht="15.75" x14ac:dyDescent="0.25">
      <c r="A2060" s="342" t="s">
        <v>597</v>
      </c>
      <c r="B2060" t="s">
        <v>7174</v>
      </c>
      <c r="C2060">
        <v>27.5</v>
      </c>
      <c r="D2060">
        <v>4.49</v>
      </c>
      <c r="E2060" t="s">
        <v>2380</v>
      </c>
      <c r="F2060" t="s">
        <v>2380</v>
      </c>
      <c r="G2060" t="s">
        <v>2380</v>
      </c>
      <c r="H2060" s="341">
        <v>0</v>
      </c>
      <c r="I2060" t="s">
        <v>2380</v>
      </c>
      <c r="J2060" t="s">
        <v>6085</v>
      </c>
      <c r="K2060" t="s">
        <v>6075</v>
      </c>
      <c r="L2060" s="340" t="s">
        <v>7173</v>
      </c>
      <c r="M2060" s="339">
        <v>20446.849999999999</v>
      </c>
      <c r="N2060" t="s">
        <v>11</v>
      </c>
      <c r="O2060" t="s">
        <v>16</v>
      </c>
      <c r="P2060" t="s">
        <v>23</v>
      </c>
      <c r="Q2060" s="338">
        <v>60</v>
      </c>
    </row>
    <row r="2061" spans="1:17" ht="15.75" x14ac:dyDescent="0.25">
      <c r="A2061" s="342" t="s">
        <v>595</v>
      </c>
      <c r="B2061" t="s">
        <v>6310</v>
      </c>
      <c r="C2061">
        <v>26.41</v>
      </c>
      <c r="D2061">
        <v>4.92</v>
      </c>
      <c r="E2061" t="s">
        <v>2381</v>
      </c>
      <c r="F2061" t="s">
        <v>2380</v>
      </c>
      <c r="G2061" t="s">
        <v>2382</v>
      </c>
      <c r="H2061" s="341">
        <v>1</v>
      </c>
      <c r="I2061" t="s">
        <v>2381</v>
      </c>
      <c r="J2061" t="s">
        <v>6085</v>
      </c>
      <c r="K2061" t="s">
        <v>6075</v>
      </c>
      <c r="L2061" s="340" t="s">
        <v>7171</v>
      </c>
      <c r="M2061" s="339">
        <v>20354.5</v>
      </c>
      <c r="N2061" t="s">
        <v>12</v>
      </c>
      <c r="O2061" t="s">
        <v>11</v>
      </c>
      <c r="P2061" t="s">
        <v>535</v>
      </c>
      <c r="Q2061" s="338">
        <v>60</v>
      </c>
    </row>
    <row r="2062" spans="1:17" ht="15.75" x14ac:dyDescent="0.25">
      <c r="A2062" s="342" t="s">
        <v>594</v>
      </c>
      <c r="B2062" t="s">
        <v>6324</v>
      </c>
      <c r="C2062">
        <v>27.835000000000001</v>
      </c>
      <c r="D2062">
        <v>5.9</v>
      </c>
      <c r="E2062" t="s">
        <v>2381</v>
      </c>
      <c r="F2062" t="s">
        <v>2380</v>
      </c>
      <c r="G2062" t="s">
        <v>2380</v>
      </c>
      <c r="H2062" s="341">
        <v>1</v>
      </c>
      <c r="I2062" t="s">
        <v>2381</v>
      </c>
      <c r="J2062" t="s">
        <v>6085</v>
      </c>
      <c r="K2062" t="s">
        <v>6077</v>
      </c>
      <c r="L2062" s="340" t="s">
        <v>7136</v>
      </c>
      <c r="M2062" s="339">
        <v>20296.86</v>
      </c>
      <c r="N2062" t="s">
        <v>12</v>
      </c>
      <c r="O2062" t="s">
        <v>16</v>
      </c>
      <c r="P2062" t="s">
        <v>247</v>
      </c>
      <c r="Q2062" s="338">
        <v>37</v>
      </c>
    </row>
    <row r="2063" spans="1:17" ht="15.75" x14ac:dyDescent="0.25">
      <c r="A2063" s="342" t="s">
        <v>591</v>
      </c>
      <c r="B2063" t="s">
        <v>7166</v>
      </c>
      <c r="C2063">
        <v>29.7</v>
      </c>
      <c r="D2063">
        <v>6.21</v>
      </c>
      <c r="E2063" t="s">
        <v>2381</v>
      </c>
      <c r="F2063" t="s">
        <v>2380</v>
      </c>
      <c r="G2063" t="s">
        <v>2382</v>
      </c>
      <c r="H2063" s="341">
        <v>1</v>
      </c>
      <c r="I2063" t="s">
        <v>2381</v>
      </c>
      <c r="J2063" t="s">
        <v>6085</v>
      </c>
      <c r="K2063" t="s">
        <v>6077</v>
      </c>
      <c r="L2063" s="340" t="s">
        <v>7165</v>
      </c>
      <c r="M2063" s="339">
        <v>20253.84</v>
      </c>
      <c r="N2063" t="s">
        <v>11</v>
      </c>
      <c r="O2063" t="s">
        <v>12</v>
      </c>
      <c r="P2063" t="s">
        <v>23</v>
      </c>
      <c r="Q2063" s="338">
        <v>56</v>
      </c>
    </row>
    <row r="2064" spans="1:17" ht="15.75" x14ac:dyDescent="0.25">
      <c r="A2064" s="342" t="s">
        <v>587</v>
      </c>
      <c r="B2064" t="s">
        <v>7158</v>
      </c>
      <c r="C2064">
        <v>27.83</v>
      </c>
      <c r="D2064">
        <v>5.36</v>
      </c>
      <c r="E2064" t="s">
        <v>2380</v>
      </c>
      <c r="F2064" t="s">
        <v>2380</v>
      </c>
      <c r="G2064" t="s">
        <v>2380</v>
      </c>
      <c r="H2064" s="341">
        <v>2</v>
      </c>
      <c r="I2064" t="s">
        <v>2380</v>
      </c>
      <c r="J2064" t="s">
        <v>6085</v>
      </c>
      <c r="K2064" t="s">
        <v>6075</v>
      </c>
      <c r="L2064" s="340" t="s">
        <v>7157</v>
      </c>
      <c r="M2064" s="339">
        <v>20149.32</v>
      </c>
      <c r="N2064" t="s">
        <v>11</v>
      </c>
      <c r="O2064" t="s">
        <v>16</v>
      </c>
      <c r="P2064" t="s">
        <v>168</v>
      </c>
      <c r="Q2064" s="338">
        <v>39</v>
      </c>
    </row>
    <row r="2065" spans="1:17" ht="15.75" x14ac:dyDescent="0.25">
      <c r="A2065" s="342" t="s">
        <v>586</v>
      </c>
      <c r="B2065" t="s">
        <v>7156</v>
      </c>
      <c r="C2065">
        <v>28.93</v>
      </c>
      <c r="D2065">
        <v>5.2</v>
      </c>
      <c r="E2065" t="s">
        <v>2380</v>
      </c>
      <c r="F2065" t="s">
        <v>2380</v>
      </c>
      <c r="G2065" t="s">
        <v>2380</v>
      </c>
      <c r="H2065" s="341">
        <v>0</v>
      </c>
      <c r="I2065" t="s">
        <v>2381</v>
      </c>
      <c r="J2065" t="s">
        <v>6085</v>
      </c>
      <c r="K2065" t="s">
        <v>6075</v>
      </c>
      <c r="L2065" s="340" t="s">
        <v>7155</v>
      </c>
      <c r="M2065" s="339">
        <v>20009.63</v>
      </c>
      <c r="N2065" t="s">
        <v>11</v>
      </c>
      <c r="O2065" t="s">
        <v>16</v>
      </c>
      <c r="P2065" t="s">
        <v>23</v>
      </c>
      <c r="Q2065" s="338">
        <v>34</v>
      </c>
    </row>
    <row r="2066" spans="1:17" ht="15.75" x14ac:dyDescent="0.25">
      <c r="A2066" s="342" t="s">
        <v>582</v>
      </c>
      <c r="B2066" t="s">
        <v>6716</v>
      </c>
      <c r="C2066">
        <v>26.4</v>
      </c>
      <c r="D2066">
        <v>4.87</v>
      </c>
      <c r="E2066" t="s">
        <v>2381</v>
      </c>
      <c r="F2066" t="s">
        <v>2380</v>
      </c>
      <c r="G2066" t="s">
        <v>2380</v>
      </c>
      <c r="H2066" s="341">
        <v>0</v>
      </c>
      <c r="I2066" t="s">
        <v>2381</v>
      </c>
      <c r="J2066" t="s">
        <v>6085</v>
      </c>
      <c r="K2066" t="s">
        <v>6075</v>
      </c>
      <c r="L2066" s="340" t="s">
        <v>7149</v>
      </c>
      <c r="M2066" s="339">
        <v>19798.05</v>
      </c>
      <c r="N2066" t="s">
        <v>16</v>
      </c>
      <c r="O2066" t="s">
        <v>16</v>
      </c>
      <c r="P2066" t="s">
        <v>247</v>
      </c>
      <c r="Q2066" s="338">
        <v>43</v>
      </c>
    </row>
    <row r="2067" spans="1:17" ht="15.75" x14ac:dyDescent="0.25">
      <c r="A2067" s="342" t="s">
        <v>581</v>
      </c>
      <c r="B2067" t="s">
        <v>6347</v>
      </c>
      <c r="C2067">
        <v>28.38</v>
      </c>
      <c r="D2067">
        <v>6.07</v>
      </c>
      <c r="E2067" t="s">
        <v>2380</v>
      </c>
      <c r="F2067" t="s">
        <v>2380</v>
      </c>
      <c r="G2067" t="s">
        <v>2380</v>
      </c>
      <c r="H2067" s="341">
        <v>1</v>
      </c>
      <c r="I2067" t="s">
        <v>2381</v>
      </c>
      <c r="J2067" t="s">
        <v>6085</v>
      </c>
      <c r="K2067" t="s">
        <v>6077</v>
      </c>
      <c r="L2067" s="340" t="s">
        <v>7148</v>
      </c>
      <c r="M2067" s="339">
        <v>55135.4</v>
      </c>
      <c r="N2067" t="s">
        <v>16</v>
      </c>
      <c r="O2067" t="s">
        <v>11</v>
      </c>
      <c r="P2067" t="s">
        <v>23</v>
      </c>
      <c r="Q2067" s="338">
        <v>33</v>
      </c>
    </row>
    <row r="2068" spans="1:17" ht="15.75" x14ac:dyDescent="0.25">
      <c r="A2068" s="342" t="s">
        <v>574</v>
      </c>
      <c r="B2068" t="s">
        <v>6960</v>
      </c>
      <c r="C2068">
        <v>29.81</v>
      </c>
      <c r="D2068">
        <v>5.58</v>
      </c>
      <c r="E2068" t="s">
        <v>2380</v>
      </c>
      <c r="F2068" t="s">
        <v>2380</v>
      </c>
      <c r="G2068" t="s">
        <v>2380</v>
      </c>
      <c r="H2068" s="341">
        <v>0</v>
      </c>
      <c r="I2068" t="s">
        <v>2381</v>
      </c>
      <c r="J2068" t="s">
        <v>6085</v>
      </c>
      <c r="K2068" t="s">
        <v>6075</v>
      </c>
      <c r="L2068" s="340" t="s">
        <v>7136</v>
      </c>
      <c r="M2068" s="339">
        <v>19539.240000000002</v>
      </c>
      <c r="N2068" t="s">
        <v>16</v>
      </c>
      <c r="O2068" t="s">
        <v>16</v>
      </c>
      <c r="P2068" t="s">
        <v>13</v>
      </c>
      <c r="Q2068" s="338">
        <v>37</v>
      </c>
    </row>
    <row r="2069" spans="1:17" ht="15.75" x14ac:dyDescent="0.25">
      <c r="A2069" s="342" t="s">
        <v>570</v>
      </c>
      <c r="B2069" t="s">
        <v>7129</v>
      </c>
      <c r="C2069">
        <v>25.9</v>
      </c>
      <c r="D2069">
        <v>4.84</v>
      </c>
      <c r="E2069" t="s">
        <v>2380</v>
      </c>
      <c r="F2069" t="s">
        <v>2380</v>
      </c>
      <c r="G2069" t="s">
        <v>2380</v>
      </c>
      <c r="H2069" s="341">
        <v>0</v>
      </c>
      <c r="I2069" t="s">
        <v>2381</v>
      </c>
      <c r="J2069" t="s">
        <v>6085</v>
      </c>
      <c r="K2069" t="s">
        <v>6075</v>
      </c>
      <c r="L2069" s="340" t="s">
        <v>7128</v>
      </c>
      <c r="M2069" s="339">
        <v>19444.27</v>
      </c>
      <c r="N2069" t="s">
        <v>16</v>
      </c>
      <c r="O2069" t="s">
        <v>16</v>
      </c>
      <c r="P2069" t="s">
        <v>13</v>
      </c>
      <c r="Q2069" s="338">
        <v>40</v>
      </c>
    </row>
    <row r="2070" spans="1:17" ht="15.75" x14ac:dyDescent="0.25">
      <c r="A2070" s="342" t="s">
        <v>568</v>
      </c>
      <c r="B2070" t="s">
        <v>6295</v>
      </c>
      <c r="C2070">
        <v>27.94</v>
      </c>
      <c r="D2070">
        <v>4.4800000000000004</v>
      </c>
      <c r="E2070" t="s">
        <v>2380</v>
      </c>
      <c r="F2070" t="s">
        <v>2380</v>
      </c>
      <c r="G2070" t="s">
        <v>2382</v>
      </c>
      <c r="H2070" s="341">
        <v>1</v>
      </c>
      <c r="I2070" t="s">
        <v>2381</v>
      </c>
      <c r="J2070" t="s">
        <v>6085</v>
      </c>
      <c r="K2070" t="s">
        <v>6075</v>
      </c>
      <c r="L2070" s="340" t="s">
        <v>7126</v>
      </c>
      <c r="M2070" s="339">
        <v>19442.349999999999</v>
      </c>
      <c r="N2070" t="s">
        <v>16</v>
      </c>
      <c r="O2070" t="s">
        <v>12</v>
      </c>
      <c r="P2070" t="s">
        <v>23</v>
      </c>
      <c r="Q2070" s="338">
        <v>29</v>
      </c>
    </row>
    <row r="2071" spans="1:17" ht="15.75" x14ac:dyDescent="0.25">
      <c r="A2071" s="342" t="s">
        <v>567</v>
      </c>
      <c r="B2071" t="s">
        <v>6472</v>
      </c>
      <c r="C2071">
        <v>27.1</v>
      </c>
      <c r="D2071">
        <v>5.73</v>
      </c>
      <c r="E2071" t="s">
        <v>2380</v>
      </c>
      <c r="F2071" t="s">
        <v>2380</v>
      </c>
      <c r="G2071" t="s">
        <v>2380</v>
      </c>
      <c r="H2071" s="341">
        <v>0</v>
      </c>
      <c r="I2071" t="s">
        <v>2381</v>
      </c>
      <c r="J2071" t="s">
        <v>6085</v>
      </c>
      <c r="K2071" t="s">
        <v>6077</v>
      </c>
      <c r="L2071" s="340" t="s">
        <v>7125</v>
      </c>
      <c r="M2071" s="339">
        <v>19362</v>
      </c>
      <c r="N2071" t="s">
        <v>16</v>
      </c>
      <c r="O2071" t="s">
        <v>12</v>
      </c>
      <c r="P2071" t="s">
        <v>13</v>
      </c>
      <c r="Q2071" s="338">
        <v>35</v>
      </c>
    </row>
    <row r="2072" spans="1:17" ht="15.75" x14ac:dyDescent="0.25">
      <c r="A2072" s="342" t="s">
        <v>564</v>
      </c>
      <c r="B2072" t="s">
        <v>6612</v>
      </c>
      <c r="C2072">
        <v>25.3</v>
      </c>
      <c r="D2072">
        <v>5.0199999999999996</v>
      </c>
      <c r="E2072" t="s">
        <v>2381</v>
      </c>
      <c r="F2072" t="s">
        <v>2380</v>
      </c>
      <c r="G2072" t="s">
        <v>2380</v>
      </c>
      <c r="H2072" s="341">
        <v>1</v>
      </c>
      <c r="I2072" t="s">
        <v>2381</v>
      </c>
      <c r="J2072" t="s">
        <v>6085</v>
      </c>
      <c r="K2072" t="s">
        <v>6075</v>
      </c>
      <c r="L2072" s="340" t="s">
        <v>7121</v>
      </c>
      <c r="M2072" s="339">
        <v>19259.96</v>
      </c>
      <c r="N2072" t="s">
        <v>16</v>
      </c>
      <c r="O2072" t="s">
        <v>16</v>
      </c>
      <c r="P2072" t="s">
        <v>23</v>
      </c>
      <c r="Q2072" s="338">
        <v>55</v>
      </c>
    </row>
    <row r="2073" spans="1:17" ht="15.75" x14ac:dyDescent="0.25">
      <c r="A2073" s="342" t="s">
        <v>562</v>
      </c>
      <c r="B2073" t="s">
        <v>7118</v>
      </c>
      <c r="C2073">
        <v>27.6</v>
      </c>
      <c r="D2073">
        <v>5.36</v>
      </c>
      <c r="E2073" t="s">
        <v>2380</v>
      </c>
      <c r="F2073" t="s">
        <v>2380</v>
      </c>
      <c r="G2073" t="s">
        <v>2380</v>
      </c>
      <c r="H2073" s="341">
        <v>1</v>
      </c>
      <c r="I2073" t="s">
        <v>2380</v>
      </c>
      <c r="J2073" t="s">
        <v>6085</v>
      </c>
      <c r="K2073" t="s">
        <v>6075</v>
      </c>
      <c r="L2073" s="340" t="s">
        <v>7117</v>
      </c>
      <c r="M2073" s="339">
        <v>19199.939999999999</v>
      </c>
      <c r="N2073" t="s">
        <v>16</v>
      </c>
      <c r="O2073" t="s">
        <v>12</v>
      </c>
      <c r="P2073" t="s">
        <v>42</v>
      </c>
      <c r="Q2073" s="338">
        <v>31</v>
      </c>
    </row>
    <row r="2074" spans="1:17" ht="15.75" x14ac:dyDescent="0.25">
      <c r="A2074" s="342" t="s">
        <v>557</v>
      </c>
      <c r="B2074" t="s">
        <v>6444</v>
      </c>
      <c r="C2074">
        <v>27.93</v>
      </c>
      <c r="D2074">
        <v>4.67</v>
      </c>
      <c r="E2074" t="s">
        <v>2380</v>
      </c>
      <c r="F2074" t="s">
        <v>2380</v>
      </c>
      <c r="G2074" t="s">
        <v>2382</v>
      </c>
      <c r="H2074" s="341">
        <v>1</v>
      </c>
      <c r="I2074" t="s">
        <v>2380</v>
      </c>
      <c r="J2074" t="s">
        <v>6085</v>
      </c>
      <c r="K2074" t="s">
        <v>6075</v>
      </c>
      <c r="L2074" s="340" t="s">
        <v>7110</v>
      </c>
      <c r="M2074" s="339">
        <v>19023.259999999998</v>
      </c>
      <c r="N2074" t="s">
        <v>16</v>
      </c>
      <c r="O2074" t="s">
        <v>12</v>
      </c>
      <c r="P2074" t="s">
        <v>42</v>
      </c>
      <c r="Q2074" s="338">
        <v>39</v>
      </c>
    </row>
    <row r="2075" spans="1:17" ht="15.75" x14ac:dyDescent="0.25">
      <c r="A2075" s="342" t="s">
        <v>548</v>
      </c>
      <c r="B2075" t="s">
        <v>7097</v>
      </c>
      <c r="C2075">
        <v>29.83</v>
      </c>
      <c r="D2075">
        <v>5.84</v>
      </c>
      <c r="E2075" t="s">
        <v>2380</v>
      </c>
      <c r="F2075" t="s">
        <v>2380</v>
      </c>
      <c r="G2075" t="s">
        <v>2380</v>
      </c>
      <c r="H2075" s="341">
        <v>1</v>
      </c>
      <c r="I2075" t="s">
        <v>2381</v>
      </c>
      <c r="J2075" t="s">
        <v>6085</v>
      </c>
      <c r="K2075" t="s">
        <v>6077</v>
      </c>
      <c r="L2075" s="340" t="s">
        <v>7096</v>
      </c>
      <c r="M2075" s="339">
        <v>18815.53</v>
      </c>
      <c r="N2075" t="s">
        <v>16</v>
      </c>
      <c r="O2075" t="s">
        <v>16</v>
      </c>
      <c r="P2075" t="s">
        <v>249</v>
      </c>
      <c r="Q2075" s="338">
        <v>60</v>
      </c>
    </row>
    <row r="2076" spans="1:17" ht="15.75" x14ac:dyDescent="0.25">
      <c r="A2076" s="342" t="s">
        <v>545</v>
      </c>
      <c r="B2076" t="s">
        <v>7092</v>
      </c>
      <c r="C2076">
        <v>28.49</v>
      </c>
      <c r="D2076">
        <v>4.8899999999999997</v>
      </c>
      <c r="E2076" t="s">
        <v>2380</v>
      </c>
      <c r="F2076" t="s">
        <v>2380</v>
      </c>
      <c r="G2076" t="s">
        <v>2380</v>
      </c>
      <c r="H2076" s="341">
        <v>0</v>
      </c>
      <c r="I2076" t="s">
        <v>2381</v>
      </c>
      <c r="J2076" t="s">
        <v>6085</v>
      </c>
      <c r="K2076" t="s">
        <v>6075</v>
      </c>
      <c r="L2076" s="340" t="s">
        <v>7091</v>
      </c>
      <c r="M2076" s="339">
        <v>18804.75</v>
      </c>
      <c r="N2076" t="s">
        <v>16</v>
      </c>
      <c r="O2076" t="s">
        <v>16</v>
      </c>
      <c r="P2076" t="s">
        <v>23</v>
      </c>
      <c r="Q2076" s="338">
        <v>27</v>
      </c>
    </row>
    <row r="2077" spans="1:17" ht="15.75" x14ac:dyDescent="0.25">
      <c r="A2077" s="342" t="s">
        <v>543</v>
      </c>
      <c r="B2077" t="s">
        <v>7088</v>
      </c>
      <c r="C2077">
        <v>28.5</v>
      </c>
      <c r="D2077">
        <v>5.55</v>
      </c>
      <c r="E2077" t="s">
        <v>2381</v>
      </c>
      <c r="F2077" t="s">
        <v>2380</v>
      </c>
      <c r="G2077" t="s">
        <v>2380</v>
      </c>
      <c r="H2077" s="341">
        <v>1</v>
      </c>
      <c r="I2077" t="s">
        <v>2381</v>
      </c>
      <c r="J2077" t="s">
        <v>6085</v>
      </c>
      <c r="K2077" t="s">
        <v>6075</v>
      </c>
      <c r="L2077" s="340" t="s">
        <v>7087</v>
      </c>
      <c r="M2077" s="339">
        <v>18765.88</v>
      </c>
      <c r="N2077" t="s">
        <v>16</v>
      </c>
      <c r="O2077" t="s">
        <v>11</v>
      </c>
      <c r="P2077" t="s">
        <v>23</v>
      </c>
      <c r="Q2077" s="338">
        <v>30</v>
      </c>
    </row>
    <row r="2078" spans="1:17" ht="15.75" x14ac:dyDescent="0.25">
      <c r="A2078" s="342" t="s">
        <v>541</v>
      </c>
      <c r="B2078" t="s">
        <v>7085</v>
      </c>
      <c r="C2078">
        <v>29.15</v>
      </c>
      <c r="D2078">
        <v>4.45</v>
      </c>
      <c r="E2078" t="s">
        <v>2381</v>
      </c>
      <c r="F2078" t="s">
        <v>2380</v>
      </c>
      <c r="G2078" t="s">
        <v>2380</v>
      </c>
      <c r="H2078" s="341">
        <v>1</v>
      </c>
      <c r="I2078" t="s">
        <v>2381</v>
      </c>
      <c r="J2078" t="s">
        <v>6085</v>
      </c>
      <c r="K2078" t="s">
        <v>6075</v>
      </c>
      <c r="L2078" s="340" t="s">
        <v>7084</v>
      </c>
      <c r="M2078" s="339">
        <v>18682.740000000002</v>
      </c>
      <c r="N2078" t="s">
        <v>16</v>
      </c>
      <c r="O2078" t="s">
        <v>12</v>
      </c>
      <c r="P2078" t="s">
        <v>23</v>
      </c>
      <c r="Q2078" s="338">
        <v>52</v>
      </c>
    </row>
    <row r="2079" spans="1:17" ht="15.75" x14ac:dyDescent="0.25">
      <c r="A2079" s="342" t="s">
        <v>540</v>
      </c>
      <c r="B2079" t="s">
        <v>7083</v>
      </c>
      <c r="C2079">
        <v>27.28</v>
      </c>
      <c r="D2079">
        <v>4.72</v>
      </c>
      <c r="E2079" t="s">
        <v>2380</v>
      </c>
      <c r="F2079" t="s">
        <v>2381</v>
      </c>
      <c r="G2079" t="s">
        <v>2380</v>
      </c>
      <c r="H2079" s="341">
        <v>1</v>
      </c>
      <c r="I2079" t="s">
        <v>2381</v>
      </c>
      <c r="J2079" t="s">
        <v>6085</v>
      </c>
      <c r="K2079" t="s">
        <v>6075</v>
      </c>
      <c r="L2079" s="340" t="s">
        <v>7082</v>
      </c>
      <c r="M2079" s="339">
        <v>18648.419999999998</v>
      </c>
      <c r="N2079" t="s">
        <v>16</v>
      </c>
      <c r="O2079" t="s">
        <v>16</v>
      </c>
      <c r="P2079" t="s">
        <v>166</v>
      </c>
      <c r="Q2079" s="338">
        <v>24</v>
      </c>
    </row>
    <row r="2080" spans="1:17" ht="15.75" x14ac:dyDescent="0.25">
      <c r="A2080" s="342" t="s">
        <v>537</v>
      </c>
      <c r="B2080" t="s">
        <v>7077</v>
      </c>
      <c r="C2080">
        <v>29.734999999999999</v>
      </c>
      <c r="D2080">
        <v>4.53</v>
      </c>
      <c r="E2080" t="s">
        <v>2380</v>
      </c>
      <c r="F2080" t="s">
        <v>2380</v>
      </c>
      <c r="G2080" t="s">
        <v>2382</v>
      </c>
      <c r="H2080" s="341">
        <v>1</v>
      </c>
      <c r="I2080" t="s">
        <v>2380</v>
      </c>
      <c r="J2080" t="s">
        <v>6085</v>
      </c>
      <c r="K2080" t="s">
        <v>6075</v>
      </c>
      <c r="L2080" s="340" t="s">
        <v>7076</v>
      </c>
      <c r="M2080" s="339">
        <v>18328.240000000002</v>
      </c>
      <c r="N2080" t="s">
        <v>16</v>
      </c>
      <c r="O2080" t="s">
        <v>11</v>
      </c>
      <c r="P2080" t="s">
        <v>13</v>
      </c>
      <c r="Q2080" s="338">
        <v>23</v>
      </c>
    </row>
    <row r="2081" spans="1:17" ht="15.75" x14ac:dyDescent="0.25">
      <c r="A2081" s="342" t="s">
        <v>536</v>
      </c>
      <c r="B2081" t="s">
        <v>7075</v>
      </c>
      <c r="C2081">
        <v>28.31</v>
      </c>
      <c r="D2081">
        <v>6.35</v>
      </c>
      <c r="E2081" t="s">
        <v>2380</v>
      </c>
      <c r="F2081" t="s">
        <v>2380</v>
      </c>
      <c r="G2081" t="s">
        <v>2380</v>
      </c>
      <c r="H2081" s="341">
        <v>0</v>
      </c>
      <c r="I2081" t="s">
        <v>2381</v>
      </c>
      <c r="J2081" t="s">
        <v>6085</v>
      </c>
      <c r="K2081" t="s">
        <v>6077</v>
      </c>
      <c r="L2081" s="340" t="s">
        <v>6174</v>
      </c>
      <c r="M2081" s="339">
        <v>43073.760000000002</v>
      </c>
      <c r="N2081" t="s">
        <v>11</v>
      </c>
      <c r="O2081" t="s">
        <v>11</v>
      </c>
      <c r="P2081" t="s">
        <v>42</v>
      </c>
      <c r="Q2081" s="338">
        <v>57</v>
      </c>
    </row>
    <row r="2082" spans="1:17" ht="15.75" x14ac:dyDescent="0.25">
      <c r="A2082" s="342" t="s">
        <v>531</v>
      </c>
      <c r="B2082" t="s">
        <v>7069</v>
      </c>
      <c r="C2082">
        <v>25.7</v>
      </c>
      <c r="D2082">
        <v>4.13</v>
      </c>
      <c r="E2082" t="s">
        <v>2381</v>
      </c>
      <c r="F2082" t="s">
        <v>2380</v>
      </c>
      <c r="G2082" t="s">
        <v>2380</v>
      </c>
      <c r="H2082" s="341">
        <v>0</v>
      </c>
      <c r="I2082" t="s">
        <v>2381</v>
      </c>
      <c r="J2082" t="s">
        <v>6085</v>
      </c>
      <c r="K2082" t="s">
        <v>6075</v>
      </c>
      <c r="L2082" s="340" t="s">
        <v>6215</v>
      </c>
      <c r="M2082" s="339">
        <v>18223.45</v>
      </c>
      <c r="N2082" t="s">
        <v>16</v>
      </c>
      <c r="O2082" t="s">
        <v>12</v>
      </c>
      <c r="P2082" t="s">
        <v>13</v>
      </c>
      <c r="Q2082" s="338">
        <v>18</v>
      </c>
    </row>
    <row r="2083" spans="1:17" ht="15.75" x14ac:dyDescent="0.25">
      <c r="A2083" s="342" t="s">
        <v>522</v>
      </c>
      <c r="B2083" t="s">
        <v>7054</v>
      </c>
      <c r="C2083">
        <v>28.88</v>
      </c>
      <c r="D2083">
        <v>5.35</v>
      </c>
      <c r="E2083" t="s">
        <v>2380</v>
      </c>
      <c r="F2083" t="s">
        <v>2380</v>
      </c>
      <c r="G2083" t="s">
        <v>2382</v>
      </c>
      <c r="H2083" s="341">
        <v>1</v>
      </c>
      <c r="I2083" t="s">
        <v>2381</v>
      </c>
      <c r="J2083" t="s">
        <v>6085</v>
      </c>
      <c r="K2083" t="s">
        <v>6075</v>
      </c>
      <c r="L2083" s="340" t="s">
        <v>7053</v>
      </c>
      <c r="M2083" s="339">
        <v>17929.3</v>
      </c>
      <c r="N2083" t="s">
        <v>16</v>
      </c>
      <c r="O2083" t="s">
        <v>11</v>
      </c>
      <c r="P2083" t="s">
        <v>13</v>
      </c>
      <c r="Q2083" s="338">
        <v>45</v>
      </c>
    </row>
    <row r="2084" spans="1:17" ht="15.75" x14ac:dyDescent="0.25">
      <c r="A2084" s="342" t="s">
        <v>517</v>
      </c>
      <c r="B2084" t="s">
        <v>7045</v>
      </c>
      <c r="C2084">
        <v>28.024999999999999</v>
      </c>
      <c r="D2084">
        <v>7.03</v>
      </c>
      <c r="E2084" t="s">
        <v>2380</v>
      </c>
      <c r="F2084" t="s">
        <v>2380</v>
      </c>
      <c r="G2084" t="s">
        <v>2380</v>
      </c>
      <c r="H2084" s="341">
        <v>0</v>
      </c>
      <c r="I2084" t="s">
        <v>2381</v>
      </c>
      <c r="J2084" t="s">
        <v>6085</v>
      </c>
      <c r="K2084" t="s">
        <v>6079</v>
      </c>
      <c r="L2084" s="340" t="s">
        <v>7044</v>
      </c>
      <c r="M2084" s="339">
        <v>17832.599999999999</v>
      </c>
      <c r="N2084" t="s">
        <v>16</v>
      </c>
      <c r="O2084" t="s">
        <v>11</v>
      </c>
      <c r="P2084" t="s">
        <v>23</v>
      </c>
      <c r="Q2084" s="338">
        <v>59</v>
      </c>
    </row>
    <row r="2085" spans="1:17" ht="15.75" x14ac:dyDescent="0.25">
      <c r="A2085" s="342" t="s">
        <v>510</v>
      </c>
      <c r="B2085" t="s">
        <v>7036</v>
      </c>
      <c r="C2085">
        <v>28.31</v>
      </c>
      <c r="D2085">
        <v>6.29</v>
      </c>
      <c r="E2085" t="s">
        <v>2380</v>
      </c>
      <c r="F2085" t="s">
        <v>2380</v>
      </c>
      <c r="G2085" t="s">
        <v>2382</v>
      </c>
      <c r="H2085" s="341">
        <v>1</v>
      </c>
      <c r="I2085" t="s">
        <v>2381</v>
      </c>
      <c r="J2085" t="s">
        <v>6085</v>
      </c>
      <c r="K2085" t="s">
        <v>6077</v>
      </c>
      <c r="L2085" s="340" t="s">
        <v>6893</v>
      </c>
      <c r="M2085" s="339">
        <v>17626.240000000002</v>
      </c>
      <c r="N2085" t="s">
        <v>16</v>
      </c>
      <c r="O2085" t="s">
        <v>12</v>
      </c>
      <c r="P2085" t="s">
        <v>13</v>
      </c>
      <c r="Q2085" s="338">
        <v>32</v>
      </c>
    </row>
    <row r="2086" spans="1:17" ht="15.75" x14ac:dyDescent="0.25">
      <c r="A2086" s="342" t="s">
        <v>507</v>
      </c>
      <c r="B2086" t="s">
        <v>7031</v>
      </c>
      <c r="C2086">
        <v>29.07</v>
      </c>
      <c r="D2086">
        <v>5.12</v>
      </c>
      <c r="E2086" t="s">
        <v>2380</v>
      </c>
      <c r="F2086" t="s">
        <v>2380</v>
      </c>
      <c r="G2086" t="s">
        <v>2382</v>
      </c>
      <c r="H2086" s="341">
        <v>1</v>
      </c>
      <c r="I2086" t="s">
        <v>2381</v>
      </c>
      <c r="J2086" t="s">
        <v>6085</v>
      </c>
      <c r="K2086" t="s">
        <v>6075</v>
      </c>
      <c r="L2086" s="340" t="s">
        <v>7030</v>
      </c>
      <c r="M2086" s="339">
        <v>17556.88</v>
      </c>
      <c r="N2086" t="s">
        <v>16</v>
      </c>
      <c r="O2086" t="s">
        <v>11</v>
      </c>
      <c r="P2086" t="s">
        <v>23</v>
      </c>
      <c r="Q2086" s="338">
        <v>59</v>
      </c>
    </row>
    <row r="2087" spans="1:17" ht="15.75" x14ac:dyDescent="0.25">
      <c r="A2087" s="342" t="s">
        <v>503</v>
      </c>
      <c r="B2087" t="s">
        <v>7024</v>
      </c>
      <c r="C2087">
        <v>27.36</v>
      </c>
      <c r="D2087">
        <v>4.6500000000000004</v>
      </c>
      <c r="E2087" t="s">
        <v>2380</v>
      </c>
      <c r="F2087" t="s">
        <v>2381</v>
      </c>
      <c r="G2087" t="s">
        <v>2380</v>
      </c>
      <c r="H2087" s="341">
        <v>1</v>
      </c>
      <c r="I2087" t="s">
        <v>2381</v>
      </c>
      <c r="J2087" t="s">
        <v>6085</v>
      </c>
      <c r="K2087" t="s">
        <v>6075</v>
      </c>
      <c r="L2087" s="340" t="s">
        <v>7023</v>
      </c>
      <c r="M2087" s="339">
        <v>17479.53</v>
      </c>
      <c r="N2087" t="s">
        <v>16</v>
      </c>
      <c r="O2087" t="s">
        <v>16</v>
      </c>
      <c r="P2087" t="s">
        <v>23</v>
      </c>
      <c r="Q2087" s="338">
        <v>52</v>
      </c>
    </row>
    <row r="2088" spans="1:17" ht="15.75" x14ac:dyDescent="0.25">
      <c r="A2088" s="342" t="s">
        <v>499</v>
      </c>
      <c r="B2088" t="s">
        <v>6369</v>
      </c>
      <c r="C2088">
        <v>26.84</v>
      </c>
      <c r="D2088">
        <v>6.5</v>
      </c>
      <c r="E2088" t="s">
        <v>2380</v>
      </c>
      <c r="F2088" t="s">
        <v>2380</v>
      </c>
      <c r="G2088" t="s">
        <v>2380</v>
      </c>
      <c r="H2088" s="341">
        <v>0</v>
      </c>
      <c r="I2088" t="s">
        <v>2381</v>
      </c>
      <c r="J2088" t="s">
        <v>6085</v>
      </c>
      <c r="K2088" t="s">
        <v>6079</v>
      </c>
      <c r="L2088" s="340" t="s">
        <v>7016</v>
      </c>
      <c r="M2088" s="339">
        <v>17352.68</v>
      </c>
      <c r="N2088" t="s">
        <v>11</v>
      </c>
      <c r="O2088" t="s">
        <v>12</v>
      </c>
      <c r="P2088" t="s">
        <v>23</v>
      </c>
      <c r="Q2088" s="338">
        <v>19</v>
      </c>
    </row>
    <row r="2089" spans="1:17" ht="15.75" x14ac:dyDescent="0.25">
      <c r="A2089" s="342" t="s">
        <v>497</v>
      </c>
      <c r="B2089" t="s">
        <v>7013</v>
      </c>
      <c r="C2089">
        <v>28.3</v>
      </c>
      <c r="D2089">
        <v>5.73</v>
      </c>
      <c r="E2089" t="s">
        <v>2380</v>
      </c>
      <c r="F2089" t="s">
        <v>2380</v>
      </c>
      <c r="G2089" t="s">
        <v>2382</v>
      </c>
      <c r="H2089" s="341">
        <v>1</v>
      </c>
      <c r="I2089" t="s">
        <v>2381</v>
      </c>
      <c r="J2089" t="s">
        <v>6085</v>
      </c>
      <c r="K2089" t="s">
        <v>6077</v>
      </c>
      <c r="L2089" s="340" t="s">
        <v>7012</v>
      </c>
      <c r="M2089" s="339">
        <v>17253.43</v>
      </c>
      <c r="N2089" t="s">
        <v>11</v>
      </c>
      <c r="O2089" t="s">
        <v>12</v>
      </c>
      <c r="P2089" t="s">
        <v>535</v>
      </c>
      <c r="Q2089" s="338">
        <v>47</v>
      </c>
    </row>
    <row r="2090" spans="1:17" ht="15.75" x14ac:dyDescent="0.25">
      <c r="A2090" s="342" t="s">
        <v>496</v>
      </c>
      <c r="B2090" t="s">
        <v>7011</v>
      </c>
      <c r="C2090">
        <v>27.06</v>
      </c>
      <c r="D2090">
        <v>5.74</v>
      </c>
      <c r="E2090" t="s">
        <v>2381</v>
      </c>
      <c r="F2090" t="s">
        <v>2380</v>
      </c>
      <c r="G2090" t="s">
        <v>2380</v>
      </c>
      <c r="H2090" s="341">
        <v>0</v>
      </c>
      <c r="I2090" t="s">
        <v>2381</v>
      </c>
      <c r="J2090" t="s">
        <v>6085</v>
      </c>
      <c r="K2090" t="s">
        <v>6077</v>
      </c>
      <c r="L2090" s="340" t="s">
        <v>7010</v>
      </c>
      <c r="M2090" s="339">
        <v>17179.52</v>
      </c>
      <c r="N2090" t="s">
        <v>11</v>
      </c>
      <c r="O2090" t="s">
        <v>16</v>
      </c>
      <c r="P2090" t="s">
        <v>13</v>
      </c>
      <c r="Q2090" s="338">
        <v>40</v>
      </c>
    </row>
    <row r="2091" spans="1:17" ht="15.75" x14ac:dyDescent="0.25">
      <c r="A2091" s="342" t="s">
        <v>491</v>
      </c>
      <c r="B2091" t="s">
        <v>6466</v>
      </c>
      <c r="C2091">
        <v>27.9</v>
      </c>
      <c r="D2091">
        <v>6.02</v>
      </c>
      <c r="E2091" t="s">
        <v>2380</v>
      </c>
      <c r="F2091" t="s">
        <v>2380</v>
      </c>
      <c r="G2091" t="s">
        <v>2382</v>
      </c>
      <c r="H2091" s="341">
        <v>1</v>
      </c>
      <c r="I2091" t="s">
        <v>2381</v>
      </c>
      <c r="J2091" t="s">
        <v>6085</v>
      </c>
      <c r="K2091" t="s">
        <v>6077</v>
      </c>
      <c r="L2091" s="340" t="s">
        <v>7003</v>
      </c>
      <c r="M2091" s="339">
        <v>17085.27</v>
      </c>
      <c r="N2091" t="s">
        <v>11</v>
      </c>
      <c r="O2091" t="s">
        <v>12</v>
      </c>
      <c r="P2091" t="s">
        <v>13</v>
      </c>
      <c r="Q2091" s="338">
        <v>20</v>
      </c>
    </row>
    <row r="2092" spans="1:17" ht="15.75" x14ac:dyDescent="0.25">
      <c r="A2092" s="342" t="s">
        <v>474</v>
      </c>
      <c r="B2092" t="s">
        <v>6973</v>
      </c>
      <c r="C2092">
        <v>26.03</v>
      </c>
      <c r="D2092">
        <v>4.01</v>
      </c>
      <c r="E2092" t="s">
        <v>2380</v>
      </c>
      <c r="F2092" t="s">
        <v>2380</v>
      </c>
      <c r="G2092" t="s">
        <v>2382</v>
      </c>
      <c r="H2092" s="341">
        <v>1</v>
      </c>
      <c r="I2092" t="s">
        <v>2381</v>
      </c>
      <c r="J2092" t="s">
        <v>6085</v>
      </c>
      <c r="K2092" t="s">
        <v>6075</v>
      </c>
      <c r="L2092" s="340" t="s">
        <v>6972</v>
      </c>
      <c r="M2092" s="339">
        <v>16602.18</v>
      </c>
      <c r="N2092" t="s">
        <v>11</v>
      </c>
      <c r="O2092" t="s">
        <v>16</v>
      </c>
      <c r="P2092" t="s">
        <v>535</v>
      </c>
      <c r="Q2092" s="338">
        <v>47</v>
      </c>
    </row>
    <row r="2093" spans="1:17" ht="15.75" x14ac:dyDescent="0.25">
      <c r="A2093" s="342" t="s">
        <v>470</v>
      </c>
      <c r="B2093" t="s">
        <v>6966</v>
      </c>
      <c r="C2093">
        <v>27.7</v>
      </c>
      <c r="D2093">
        <v>5.6</v>
      </c>
      <c r="E2093" t="s">
        <v>2380</v>
      </c>
      <c r="F2093" t="s">
        <v>2380</v>
      </c>
      <c r="G2093" t="s">
        <v>2382</v>
      </c>
      <c r="H2093" s="341">
        <v>1</v>
      </c>
      <c r="I2093" t="s">
        <v>2381</v>
      </c>
      <c r="J2093" t="s">
        <v>6085</v>
      </c>
      <c r="K2093" t="s">
        <v>6075</v>
      </c>
      <c r="L2093" s="340" t="s">
        <v>6965</v>
      </c>
      <c r="M2093" s="339">
        <v>16577.78</v>
      </c>
      <c r="N2093" t="s">
        <v>11</v>
      </c>
      <c r="O2093" t="s">
        <v>16</v>
      </c>
      <c r="P2093" t="s">
        <v>13</v>
      </c>
      <c r="Q2093" s="338">
        <v>27</v>
      </c>
    </row>
    <row r="2094" spans="1:17" ht="15.75" x14ac:dyDescent="0.25">
      <c r="A2094" s="342" t="s">
        <v>468</v>
      </c>
      <c r="B2094" t="s">
        <v>6324</v>
      </c>
      <c r="C2094">
        <v>27.3</v>
      </c>
      <c r="D2094">
        <v>11.89</v>
      </c>
      <c r="E2094" t="s">
        <v>2380</v>
      </c>
      <c r="F2094" t="s">
        <v>2380</v>
      </c>
      <c r="G2094" t="s">
        <v>2380</v>
      </c>
      <c r="H2094" s="341">
        <v>0</v>
      </c>
      <c r="I2094" t="s">
        <v>2381</v>
      </c>
      <c r="J2094" t="s">
        <v>6085</v>
      </c>
      <c r="K2094" t="s">
        <v>6079</v>
      </c>
      <c r="L2094" s="340" t="s">
        <v>6963</v>
      </c>
      <c r="M2094" s="339">
        <v>52590.83</v>
      </c>
      <c r="N2094" t="s">
        <v>16</v>
      </c>
      <c r="O2094" t="s">
        <v>12</v>
      </c>
      <c r="P2094" t="s">
        <v>42</v>
      </c>
      <c r="Q2094" s="338">
        <v>60</v>
      </c>
    </row>
    <row r="2095" spans="1:17" ht="15.75" x14ac:dyDescent="0.25">
      <c r="A2095" s="342" t="s">
        <v>449</v>
      </c>
      <c r="B2095" t="s">
        <v>6931</v>
      </c>
      <c r="C2095">
        <v>29.3</v>
      </c>
      <c r="D2095">
        <v>5.5</v>
      </c>
      <c r="E2095" t="s">
        <v>2380</v>
      </c>
      <c r="F2095" t="s">
        <v>2380</v>
      </c>
      <c r="G2095" t="s">
        <v>2380</v>
      </c>
      <c r="H2095" s="341">
        <v>0</v>
      </c>
      <c r="I2095" t="s">
        <v>2380</v>
      </c>
      <c r="J2095" t="s">
        <v>6085</v>
      </c>
      <c r="K2095" t="s">
        <v>6075</v>
      </c>
      <c r="L2095" s="340" t="s">
        <v>6930</v>
      </c>
      <c r="M2095" s="339">
        <v>16069.08</v>
      </c>
      <c r="N2095" t="s">
        <v>11</v>
      </c>
      <c r="O2095" t="s">
        <v>11</v>
      </c>
      <c r="P2095" t="s">
        <v>247</v>
      </c>
      <c r="Q2095" s="338">
        <v>64</v>
      </c>
    </row>
    <row r="2096" spans="1:17" ht="15.75" x14ac:dyDescent="0.25">
      <c r="A2096" s="342" t="s">
        <v>436</v>
      </c>
      <c r="B2096" t="s">
        <v>6910</v>
      </c>
      <c r="C2096">
        <v>25.175000000000001</v>
      </c>
      <c r="D2096">
        <v>4.96</v>
      </c>
      <c r="E2096" t="s">
        <v>2380</v>
      </c>
      <c r="F2096" t="s">
        <v>2381</v>
      </c>
      <c r="G2096" t="s">
        <v>2380</v>
      </c>
      <c r="H2096" s="341">
        <v>1</v>
      </c>
      <c r="I2096" t="s">
        <v>5988</v>
      </c>
      <c r="J2096" t="s">
        <v>6085</v>
      </c>
      <c r="K2096" t="s">
        <v>6075</v>
      </c>
      <c r="L2096" s="340" t="s">
        <v>6909</v>
      </c>
      <c r="M2096" s="339">
        <v>15670.3</v>
      </c>
      <c r="N2096" t="s">
        <v>11</v>
      </c>
      <c r="O2096" t="s">
        <v>11</v>
      </c>
      <c r="P2096" t="s">
        <v>535</v>
      </c>
      <c r="Q2096" s="338">
        <v>49</v>
      </c>
    </row>
    <row r="2097" spans="1:17" ht="15.75" x14ac:dyDescent="0.25">
      <c r="A2097" s="342" t="s">
        <v>407</v>
      </c>
      <c r="B2097" t="s">
        <v>6859</v>
      </c>
      <c r="C2097">
        <v>25.6</v>
      </c>
      <c r="D2097">
        <v>10.95</v>
      </c>
      <c r="E2097" t="s">
        <v>2380</v>
      </c>
      <c r="F2097" t="s">
        <v>2380</v>
      </c>
      <c r="G2097" t="s">
        <v>2380</v>
      </c>
      <c r="H2097" s="341">
        <v>3</v>
      </c>
      <c r="I2097" t="s">
        <v>2380</v>
      </c>
      <c r="J2097" t="s">
        <v>6085</v>
      </c>
      <c r="K2097" t="s">
        <v>6079</v>
      </c>
      <c r="L2097" s="340" t="s">
        <v>6858</v>
      </c>
      <c r="M2097" s="339">
        <v>15090.35</v>
      </c>
      <c r="N2097" t="s">
        <v>11</v>
      </c>
      <c r="O2097" t="s">
        <v>16</v>
      </c>
      <c r="P2097" t="s">
        <v>249</v>
      </c>
      <c r="Q2097" s="338">
        <v>47</v>
      </c>
    </row>
    <row r="2098" spans="1:17" ht="15.75" x14ac:dyDescent="0.25">
      <c r="A2098" s="342" t="s">
        <v>380</v>
      </c>
      <c r="B2098" t="s">
        <v>6811</v>
      </c>
      <c r="C2098">
        <v>25.52</v>
      </c>
      <c r="D2098">
        <v>6.35</v>
      </c>
      <c r="E2098" t="s">
        <v>2380</v>
      </c>
      <c r="F2098" t="s">
        <v>2380</v>
      </c>
      <c r="G2098" t="s">
        <v>2382</v>
      </c>
      <c r="H2098" s="341">
        <v>1</v>
      </c>
      <c r="I2098" t="s">
        <v>2380</v>
      </c>
      <c r="J2098" t="s">
        <v>6085</v>
      </c>
      <c r="K2098" t="s">
        <v>6077</v>
      </c>
      <c r="L2098" s="340" t="s">
        <v>6810</v>
      </c>
      <c r="M2098" s="339">
        <v>14612.33</v>
      </c>
      <c r="N2098" t="s">
        <v>11</v>
      </c>
      <c r="O2098" t="s">
        <v>12</v>
      </c>
      <c r="P2098" t="s">
        <v>300</v>
      </c>
      <c r="Q2098" s="338">
        <v>57</v>
      </c>
    </row>
    <row r="2099" spans="1:17" ht="15.75" x14ac:dyDescent="0.25">
      <c r="A2099" s="342" t="s">
        <v>368</v>
      </c>
      <c r="B2099" t="s">
        <v>6789</v>
      </c>
      <c r="C2099">
        <v>26.41</v>
      </c>
      <c r="D2099">
        <v>8.11</v>
      </c>
      <c r="E2099" t="s">
        <v>2380</v>
      </c>
      <c r="F2099" t="s">
        <v>2380</v>
      </c>
      <c r="G2099" t="s">
        <v>2380</v>
      </c>
      <c r="H2099" s="341">
        <v>3</v>
      </c>
      <c r="I2099" t="s">
        <v>2380</v>
      </c>
      <c r="J2099" t="s">
        <v>6085</v>
      </c>
      <c r="K2099" t="s">
        <v>6079</v>
      </c>
      <c r="L2099" s="340" t="s">
        <v>6788</v>
      </c>
      <c r="M2099" s="339">
        <v>42111.66</v>
      </c>
      <c r="N2099" t="s">
        <v>16</v>
      </c>
      <c r="O2099" t="s">
        <v>16</v>
      </c>
      <c r="P2099" t="s">
        <v>247</v>
      </c>
      <c r="Q2099" s="338">
        <v>46</v>
      </c>
    </row>
    <row r="2100" spans="1:17" ht="15.75" x14ac:dyDescent="0.25">
      <c r="A2100" s="342" t="s">
        <v>367</v>
      </c>
      <c r="B2100" t="s">
        <v>6787</v>
      </c>
      <c r="C2100">
        <v>28.785</v>
      </c>
      <c r="D2100">
        <v>6.6</v>
      </c>
      <c r="E2100" t="s">
        <v>2380</v>
      </c>
      <c r="F2100" t="s">
        <v>2380</v>
      </c>
      <c r="G2100" t="s">
        <v>2380</v>
      </c>
      <c r="H2100" s="341">
        <v>0</v>
      </c>
      <c r="I2100" t="s">
        <v>2380</v>
      </c>
      <c r="J2100" t="s">
        <v>6085</v>
      </c>
      <c r="K2100" t="s">
        <v>6079</v>
      </c>
      <c r="L2100" s="340" t="s">
        <v>6786</v>
      </c>
      <c r="M2100" s="339">
        <v>14451.84</v>
      </c>
      <c r="N2100" t="s">
        <v>11</v>
      </c>
      <c r="O2100" t="s">
        <v>12</v>
      </c>
      <c r="P2100" t="s">
        <v>249</v>
      </c>
      <c r="Q2100" s="338">
        <v>63</v>
      </c>
    </row>
    <row r="2101" spans="1:17" ht="15.75" x14ac:dyDescent="0.25">
      <c r="A2101" s="342" t="s">
        <v>366</v>
      </c>
      <c r="B2101" t="s">
        <v>6785</v>
      </c>
      <c r="C2101">
        <v>26.695</v>
      </c>
      <c r="D2101">
        <v>10.14</v>
      </c>
      <c r="E2101" t="s">
        <v>2381</v>
      </c>
      <c r="F2101" t="s">
        <v>2380</v>
      </c>
      <c r="G2101" t="s">
        <v>2382</v>
      </c>
      <c r="H2101" s="341">
        <v>1</v>
      </c>
      <c r="I2101" t="s">
        <v>2380</v>
      </c>
      <c r="J2101" t="s">
        <v>6085</v>
      </c>
      <c r="K2101" t="s">
        <v>6079</v>
      </c>
      <c r="L2101" s="340" t="s">
        <v>6784</v>
      </c>
      <c r="M2101" s="339">
        <v>14449.85</v>
      </c>
      <c r="N2101" t="s">
        <v>11</v>
      </c>
      <c r="O2101" t="s">
        <v>16</v>
      </c>
      <c r="P2101" t="s">
        <v>247</v>
      </c>
      <c r="Q2101" s="338">
        <v>63</v>
      </c>
    </row>
    <row r="2102" spans="1:17" ht="15.75" x14ac:dyDescent="0.25">
      <c r="A2102" s="342" t="s">
        <v>351</v>
      </c>
      <c r="B2102" t="s">
        <v>6758</v>
      </c>
      <c r="C2102">
        <v>26.22</v>
      </c>
      <c r="D2102">
        <v>5.37</v>
      </c>
      <c r="E2102" t="s">
        <v>2381</v>
      </c>
      <c r="F2102" t="s">
        <v>2380</v>
      </c>
      <c r="G2102" t="s">
        <v>2380</v>
      </c>
      <c r="H2102" s="341">
        <v>2</v>
      </c>
      <c r="I2102" t="s">
        <v>2380</v>
      </c>
      <c r="J2102" t="s">
        <v>6085</v>
      </c>
      <c r="K2102" t="s">
        <v>6075</v>
      </c>
      <c r="L2102" s="340" t="s">
        <v>6757</v>
      </c>
      <c r="M2102" s="339">
        <v>14337.91</v>
      </c>
      <c r="N2102" t="s">
        <v>11</v>
      </c>
      <c r="O2102" t="s">
        <v>12</v>
      </c>
      <c r="P2102" t="s">
        <v>632</v>
      </c>
      <c r="Q2102" s="338">
        <v>53</v>
      </c>
    </row>
    <row r="2103" spans="1:17" ht="15.75" x14ac:dyDescent="0.25">
      <c r="A2103" s="342" t="s">
        <v>350</v>
      </c>
      <c r="B2103" t="s">
        <v>6756</v>
      </c>
      <c r="C2103">
        <v>25.08</v>
      </c>
      <c r="D2103">
        <v>5.75</v>
      </c>
      <c r="E2103" t="s">
        <v>2381</v>
      </c>
      <c r="F2103" t="s">
        <v>2380</v>
      </c>
      <c r="G2103" t="s">
        <v>2380</v>
      </c>
      <c r="H2103" s="341">
        <v>2</v>
      </c>
      <c r="I2103" t="s">
        <v>2380</v>
      </c>
      <c r="J2103" t="s">
        <v>6085</v>
      </c>
      <c r="K2103" t="s">
        <v>6077</v>
      </c>
      <c r="L2103" s="340" t="s">
        <v>6755</v>
      </c>
      <c r="M2103" s="339">
        <v>14319.03</v>
      </c>
      <c r="N2103" t="s">
        <v>11</v>
      </c>
      <c r="O2103" t="s">
        <v>11</v>
      </c>
      <c r="P2103" t="s">
        <v>42</v>
      </c>
      <c r="Q2103" s="338">
        <v>64</v>
      </c>
    </row>
    <row r="2104" spans="1:17" ht="15.75" x14ac:dyDescent="0.25">
      <c r="A2104" s="342" t="s">
        <v>337</v>
      </c>
      <c r="B2104" t="s">
        <v>6732</v>
      </c>
      <c r="C2104">
        <v>27.83</v>
      </c>
      <c r="D2104">
        <v>11.61</v>
      </c>
      <c r="E2104" t="s">
        <v>2381</v>
      </c>
      <c r="F2104" t="s">
        <v>2380</v>
      </c>
      <c r="G2104" t="s">
        <v>2382</v>
      </c>
      <c r="H2104" s="341">
        <v>1</v>
      </c>
      <c r="I2104" t="s">
        <v>2380</v>
      </c>
      <c r="J2104" t="s">
        <v>6085</v>
      </c>
      <c r="K2104" t="s">
        <v>6079</v>
      </c>
      <c r="L2104" s="340" t="s">
        <v>6731</v>
      </c>
      <c r="M2104" s="339">
        <v>14152.46</v>
      </c>
      <c r="N2104" t="s">
        <v>11</v>
      </c>
      <c r="O2104" t="s">
        <v>16</v>
      </c>
      <c r="P2104" t="s">
        <v>23</v>
      </c>
      <c r="Q2104" s="338">
        <v>38</v>
      </c>
    </row>
    <row r="2105" spans="1:17" ht="15.75" x14ac:dyDescent="0.25">
      <c r="A2105" s="342" t="s">
        <v>336</v>
      </c>
      <c r="B2105" t="s">
        <v>6730</v>
      </c>
      <c r="C2105">
        <v>27.72</v>
      </c>
      <c r="D2105">
        <v>8.16</v>
      </c>
      <c r="E2105" t="s">
        <v>2381</v>
      </c>
      <c r="F2105" t="s">
        <v>2380</v>
      </c>
      <c r="G2105" t="s">
        <v>2382</v>
      </c>
      <c r="H2105" s="341">
        <v>1</v>
      </c>
      <c r="I2105" t="s">
        <v>2380</v>
      </c>
      <c r="J2105" t="s">
        <v>6085</v>
      </c>
      <c r="K2105" t="s">
        <v>6079</v>
      </c>
      <c r="L2105" s="340" t="s">
        <v>6729</v>
      </c>
      <c r="M2105" s="339">
        <v>14133.04</v>
      </c>
      <c r="N2105" t="s">
        <v>11</v>
      </c>
      <c r="O2105" t="s">
        <v>12</v>
      </c>
      <c r="P2105" t="s">
        <v>13</v>
      </c>
      <c r="Q2105" s="338">
        <v>18</v>
      </c>
    </row>
    <row r="2106" spans="1:17" ht="15.75" x14ac:dyDescent="0.25">
      <c r="A2106" s="342" t="s">
        <v>332</v>
      </c>
      <c r="B2106" t="s">
        <v>6722</v>
      </c>
      <c r="C2106">
        <v>27.55</v>
      </c>
      <c r="D2106">
        <v>9.02</v>
      </c>
      <c r="E2106" t="s">
        <v>2380</v>
      </c>
      <c r="F2106" t="s">
        <v>2380</v>
      </c>
      <c r="G2106" t="s">
        <v>2380</v>
      </c>
      <c r="H2106" s="341">
        <v>0</v>
      </c>
      <c r="I2106" t="s">
        <v>2380</v>
      </c>
      <c r="J2106" t="s">
        <v>6085</v>
      </c>
      <c r="K2106" t="s">
        <v>6079</v>
      </c>
      <c r="L2106" s="340" t="s">
        <v>6721</v>
      </c>
      <c r="M2106" s="339">
        <v>14081.93</v>
      </c>
      <c r="N2106" t="s">
        <v>11</v>
      </c>
      <c r="O2106" t="s">
        <v>12</v>
      </c>
      <c r="P2106" t="s">
        <v>23</v>
      </c>
      <c r="Q2106" s="338">
        <v>31</v>
      </c>
    </row>
    <row r="2107" spans="1:17" ht="15.75" x14ac:dyDescent="0.25">
      <c r="A2107" s="342" t="s">
        <v>317</v>
      </c>
      <c r="B2107" t="s">
        <v>6695</v>
      </c>
      <c r="C2107">
        <v>28.31</v>
      </c>
      <c r="D2107">
        <v>5.96</v>
      </c>
      <c r="E2107" t="s">
        <v>2381</v>
      </c>
      <c r="F2107" t="s">
        <v>2380</v>
      </c>
      <c r="G2107" t="s">
        <v>2380</v>
      </c>
      <c r="H2107" s="341">
        <v>2</v>
      </c>
      <c r="I2107" t="s">
        <v>2380</v>
      </c>
      <c r="J2107" t="s">
        <v>6085</v>
      </c>
      <c r="K2107" t="s">
        <v>6077</v>
      </c>
      <c r="L2107" s="340" t="s">
        <v>6694</v>
      </c>
      <c r="M2107" s="339">
        <v>13874.89</v>
      </c>
      <c r="N2107" t="s">
        <v>11</v>
      </c>
      <c r="O2107" t="s">
        <v>16</v>
      </c>
      <c r="P2107" t="s">
        <v>23</v>
      </c>
      <c r="Q2107" s="338">
        <v>44</v>
      </c>
    </row>
    <row r="2108" spans="1:17" ht="15.75" x14ac:dyDescent="0.25">
      <c r="A2108" s="342" t="s">
        <v>290</v>
      </c>
      <c r="B2108" t="s">
        <v>6646</v>
      </c>
      <c r="C2108">
        <v>25</v>
      </c>
      <c r="D2108">
        <v>10.45</v>
      </c>
      <c r="E2108" t="s">
        <v>2380</v>
      </c>
      <c r="F2108" t="s">
        <v>2380</v>
      </c>
      <c r="G2108" t="s">
        <v>2380</v>
      </c>
      <c r="H2108" s="341">
        <v>0</v>
      </c>
      <c r="I2108" t="s">
        <v>2380</v>
      </c>
      <c r="J2108" t="s">
        <v>6085</v>
      </c>
      <c r="K2108" t="s">
        <v>6079</v>
      </c>
      <c r="L2108" s="340" t="s">
        <v>6645</v>
      </c>
      <c r="M2108" s="339">
        <v>13480.83</v>
      </c>
      <c r="N2108" t="s">
        <v>12</v>
      </c>
      <c r="O2108" t="s">
        <v>11</v>
      </c>
      <c r="P2108" t="s">
        <v>249</v>
      </c>
      <c r="Q2108" s="338">
        <v>32</v>
      </c>
    </row>
    <row r="2109" spans="1:17" ht="15.75" x14ac:dyDescent="0.25">
      <c r="A2109" s="342" t="s">
        <v>269</v>
      </c>
      <c r="B2109" t="s">
        <v>6234</v>
      </c>
      <c r="C2109">
        <v>28.7</v>
      </c>
      <c r="D2109">
        <v>11.52</v>
      </c>
      <c r="E2109" t="s">
        <v>2380</v>
      </c>
      <c r="F2109" t="s">
        <v>2380</v>
      </c>
      <c r="G2109" t="s">
        <v>2380</v>
      </c>
      <c r="H2109" s="341">
        <v>0</v>
      </c>
      <c r="I2109" t="s">
        <v>2380</v>
      </c>
      <c r="J2109" t="s">
        <v>6085</v>
      </c>
      <c r="K2109" t="s">
        <v>6079</v>
      </c>
      <c r="L2109" s="340" t="s">
        <v>6608</v>
      </c>
      <c r="M2109" s="339">
        <v>13377.41</v>
      </c>
      <c r="N2109" t="s">
        <v>12</v>
      </c>
      <c r="O2109" t="s">
        <v>12</v>
      </c>
      <c r="P2109" t="s">
        <v>535</v>
      </c>
      <c r="Q2109" s="338">
        <v>43</v>
      </c>
    </row>
    <row r="2110" spans="1:17" ht="15.75" x14ac:dyDescent="0.25">
      <c r="A2110" s="342" t="s">
        <v>267</v>
      </c>
      <c r="B2110" t="s">
        <v>6605</v>
      </c>
      <c r="C2110">
        <v>27.55</v>
      </c>
      <c r="D2110">
        <v>10.98</v>
      </c>
      <c r="E2110" t="s">
        <v>2380</v>
      </c>
      <c r="F2110" t="s">
        <v>2380</v>
      </c>
      <c r="G2110" t="s">
        <v>2380</v>
      </c>
      <c r="H2110" s="341">
        <v>0</v>
      </c>
      <c r="I2110" t="s">
        <v>2380</v>
      </c>
      <c r="J2110" t="s">
        <v>6085</v>
      </c>
      <c r="K2110" t="s">
        <v>6079</v>
      </c>
      <c r="L2110" s="340" t="s">
        <v>6604</v>
      </c>
      <c r="M2110" s="339">
        <v>13360.94</v>
      </c>
      <c r="N2110" t="s">
        <v>12</v>
      </c>
      <c r="O2110" t="s">
        <v>16</v>
      </c>
      <c r="P2110" t="s">
        <v>23</v>
      </c>
      <c r="Q2110" s="338">
        <v>32</v>
      </c>
    </row>
    <row r="2111" spans="1:17" ht="15.75" x14ac:dyDescent="0.25">
      <c r="A2111" s="342" t="s">
        <v>260</v>
      </c>
      <c r="B2111" t="s">
        <v>6592</v>
      </c>
      <c r="C2111">
        <v>28</v>
      </c>
      <c r="D2111">
        <v>5.57</v>
      </c>
      <c r="E2111" t="s">
        <v>2380</v>
      </c>
      <c r="F2111" t="s">
        <v>2380</v>
      </c>
      <c r="G2111" t="s">
        <v>2380</v>
      </c>
      <c r="H2111" s="341">
        <v>0</v>
      </c>
      <c r="I2111" t="s">
        <v>2380</v>
      </c>
      <c r="J2111" t="s">
        <v>6085</v>
      </c>
      <c r="K2111" t="s">
        <v>6075</v>
      </c>
      <c r="L2111" s="340" t="s">
        <v>6591</v>
      </c>
      <c r="M2111" s="339">
        <v>13224.06</v>
      </c>
      <c r="N2111" t="s">
        <v>12</v>
      </c>
      <c r="O2111" t="s">
        <v>12</v>
      </c>
      <c r="P2111" t="s">
        <v>247</v>
      </c>
      <c r="Q2111" s="338">
        <v>57</v>
      </c>
    </row>
    <row r="2112" spans="1:17" ht="15.75" x14ac:dyDescent="0.25">
      <c r="A2112" s="342" t="s">
        <v>252</v>
      </c>
      <c r="B2112" t="s">
        <v>6578</v>
      </c>
      <c r="C2112">
        <v>25.364999999999998</v>
      </c>
      <c r="D2112">
        <v>9.19</v>
      </c>
      <c r="E2112" t="s">
        <v>2381</v>
      </c>
      <c r="F2112" t="s">
        <v>2380</v>
      </c>
      <c r="G2112" t="s">
        <v>2380</v>
      </c>
      <c r="H2112" s="341">
        <v>0</v>
      </c>
      <c r="I2112" t="s">
        <v>2380</v>
      </c>
      <c r="J2112" t="s">
        <v>6085</v>
      </c>
      <c r="K2112" t="s">
        <v>6079</v>
      </c>
      <c r="L2112" s="340" t="s">
        <v>6577</v>
      </c>
      <c r="M2112" s="339">
        <v>13126.68</v>
      </c>
      <c r="N2112" t="s">
        <v>12</v>
      </c>
      <c r="O2112" t="s">
        <v>12</v>
      </c>
      <c r="P2112" t="s">
        <v>42</v>
      </c>
      <c r="Q2112" s="338">
        <v>23</v>
      </c>
    </row>
    <row r="2113" spans="1:17" ht="15.75" x14ac:dyDescent="0.25">
      <c r="A2113" s="342" t="s">
        <v>246</v>
      </c>
      <c r="B2113" t="s">
        <v>6570</v>
      </c>
      <c r="C2113">
        <v>28.2</v>
      </c>
      <c r="D2113">
        <v>7.19</v>
      </c>
      <c r="E2113" t="s">
        <v>2381</v>
      </c>
      <c r="F2113" t="s">
        <v>2380</v>
      </c>
      <c r="G2113" t="s">
        <v>2380</v>
      </c>
      <c r="H2113" s="341">
        <v>2</v>
      </c>
      <c r="I2113" t="s">
        <v>2380</v>
      </c>
      <c r="J2113" t="s">
        <v>6085</v>
      </c>
      <c r="K2113" t="s">
        <v>6079</v>
      </c>
      <c r="L2113" s="340" t="s">
        <v>6569</v>
      </c>
      <c r="M2113" s="339">
        <v>13110.79</v>
      </c>
      <c r="N2113" t="s">
        <v>12</v>
      </c>
      <c r="O2113" t="s">
        <v>11</v>
      </c>
      <c r="P2113" t="s">
        <v>42</v>
      </c>
      <c r="Q2113" s="338">
        <v>51</v>
      </c>
    </row>
    <row r="2114" spans="1:17" ht="15.75" x14ac:dyDescent="0.25">
      <c r="A2114" s="342" t="s">
        <v>240</v>
      </c>
      <c r="B2114" t="s">
        <v>6559</v>
      </c>
      <c r="C2114">
        <v>29.53</v>
      </c>
      <c r="D2114">
        <v>10.64</v>
      </c>
      <c r="E2114" t="s">
        <v>2380</v>
      </c>
      <c r="F2114" t="s">
        <v>2380</v>
      </c>
      <c r="G2114" t="s">
        <v>2380</v>
      </c>
      <c r="H2114" s="341">
        <v>0</v>
      </c>
      <c r="I2114" t="s">
        <v>2380</v>
      </c>
      <c r="J2114" t="s">
        <v>6085</v>
      </c>
      <c r="K2114" t="s">
        <v>6079</v>
      </c>
      <c r="L2114" s="340" t="s">
        <v>6558</v>
      </c>
      <c r="M2114" s="339">
        <v>41351.879999999997</v>
      </c>
      <c r="N2114" t="s">
        <v>16</v>
      </c>
      <c r="O2114" t="s">
        <v>11</v>
      </c>
      <c r="P2114" t="s">
        <v>42</v>
      </c>
      <c r="Q2114" s="338">
        <v>51</v>
      </c>
    </row>
    <row r="2115" spans="1:17" ht="15.75" x14ac:dyDescent="0.25">
      <c r="A2115" s="342" t="s">
        <v>229</v>
      </c>
      <c r="B2115" t="s">
        <v>6538</v>
      </c>
      <c r="C2115">
        <v>29.7</v>
      </c>
      <c r="D2115">
        <v>7.69</v>
      </c>
      <c r="E2115" t="s">
        <v>2381</v>
      </c>
      <c r="F2115" t="s">
        <v>2380</v>
      </c>
      <c r="G2115" t="s">
        <v>2382</v>
      </c>
      <c r="H2115" s="341">
        <v>1</v>
      </c>
      <c r="I2115" t="s">
        <v>2380</v>
      </c>
      <c r="J2115" t="s">
        <v>6085</v>
      </c>
      <c r="K2115" t="s">
        <v>6079</v>
      </c>
      <c r="L2115" s="340" t="s">
        <v>6537</v>
      </c>
      <c r="M2115" s="339">
        <v>41331.79</v>
      </c>
      <c r="N2115" t="s">
        <v>16</v>
      </c>
      <c r="O2115" t="s">
        <v>11</v>
      </c>
      <c r="P2115" t="s">
        <v>42</v>
      </c>
      <c r="Q2115" s="338">
        <v>58</v>
      </c>
    </row>
    <row r="2116" spans="1:17" ht="15.75" x14ac:dyDescent="0.25">
      <c r="A2116" s="342" t="s">
        <v>228</v>
      </c>
      <c r="B2116" t="s">
        <v>6536</v>
      </c>
      <c r="C2116">
        <v>25.46</v>
      </c>
      <c r="D2116">
        <v>8.77</v>
      </c>
      <c r="E2116" t="s">
        <v>2381</v>
      </c>
      <c r="F2116" t="s">
        <v>2380</v>
      </c>
      <c r="G2116" t="s">
        <v>2382</v>
      </c>
      <c r="H2116" s="341">
        <v>1</v>
      </c>
      <c r="I2116" t="s">
        <v>2380</v>
      </c>
      <c r="J2116" t="s">
        <v>6085</v>
      </c>
      <c r="K2116" t="s">
        <v>6079</v>
      </c>
      <c r="L2116" s="340" t="s">
        <v>6535</v>
      </c>
      <c r="M2116" s="339">
        <v>12982.87</v>
      </c>
      <c r="N2116" t="s">
        <v>12</v>
      </c>
      <c r="O2116" t="s">
        <v>16</v>
      </c>
      <c r="P2116" t="s">
        <v>13</v>
      </c>
      <c r="Q2116" s="338">
        <v>62</v>
      </c>
    </row>
    <row r="2117" spans="1:17" ht="15.75" x14ac:dyDescent="0.25">
      <c r="A2117" s="342" t="s">
        <v>224</v>
      </c>
      <c r="B2117" t="s">
        <v>6528</v>
      </c>
      <c r="C2117">
        <v>28.81</v>
      </c>
      <c r="D2117">
        <v>10.8</v>
      </c>
      <c r="E2117" t="s">
        <v>2381</v>
      </c>
      <c r="F2117" t="s">
        <v>2380</v>
      </c>
      <c r="G2117" t="s">
        <v>2382</v>
      </c>
      <c r="H2117" s="341">
        <v>1</v>
      </c>
      <c r="I2117" t="s">
        <v>2380</v>
      </c>
      <c r="J2117" t="s">
        <v>6085</v>
      </c>
      <c r="K2117" t="s">
        <v>6079</v>
      </c>
      <c r="L2117" s="340" t="s">
        <v>6527</v>
      </c>
      <c r="M2117" s="339">
        <v>12950.07</v>
      </c>
      <c r="N2117" t="s">
        <v>12</v>
      </c>
      <c r="O2117" t="s">
        <v>16</v>
      </c>
      <c r="P2117" t="s">
        <v>23</v>
      </c>
      <c r="Q2117" s="338">
        <v>61</v>
      </c>
    </row>
    <row r="2118" spans="1:17" ht="15.75" x14ac:dyDescent="0.25">
      <c r="A2118" s="342" t="s">
        <v>219</v>
      </c>
      <c r="B2118" t="s">
        <v>6519</v>
      </c>
      <c r="C2118">
        <v>26.504999999999999</v>
      </c>
      <c r="D2118">
        <v>6.79</v>
      </c>
      <c r="E2118" t="s">
        <v>2381</v>
      </c>
      <c r="F2118" t="s">
        <v>2380</v>
      </c>
      <c r="G2118" t="s">
        <v>2382</v>
      </c>
      <c r="H2118" s="341">
        <v>1</v>
      </c>
      <c r="I2118" t="s">
        <v>2380</v>
      </c>
      <c r="J2118" t="s">
        <v>6085</v>
      </c>
      <c r="K2118" t="s">
        <v>6079</v>
      </c>
      <c r="L2118" s="340" t="s">
        <v>6518</v>
      </c>
      <c r="M2118" s="339">
        <v>12890.06</v>
      </c>
      <c r="N2118" t="s">
        <v>12</v>
      </c>
      <c r="O2118" t="s">
        <v>16</v>
      </c>
      <c r="P2118" t="s">
        <v>166</v>
      </c>
      <c r="Q2118" s="338">
        <v>18</v>
      </c>
    </row>
    <row r="2119" spans="1:17" ht="15.75" x14ac:dyDescent="0.25">
      <c r="A2119" s="342" t="s">
        <v>216</v>
      </c>
      <c r="B2119" t="s">
        <v>6513</v>
      </c>
      <c r="C2119">
        <v>28.22</v>
      </c>
      <c r="D2119">
        <v>7.51</v>
      </c>
      <c r="E2119" t="s">
        <v>2381</v>
      </c>
      <c r="F2119" t="s">
        <v>2380</v>
      </c>
      <c r="G2119" t="s">
        <v>2382</v>
      </c>
      <c r="H2119" s="341">
        <v>1</v>
      </c>
      <c r="I2119" t="s">
        <v>2380</v>
      </c>
      <c r="J2119" t="s">
        <v>6085</v>
      </c>
      <c r="K2119" t="s">
        <v>6079</v>
      </c>
      <c r="L2119" s="340" t="s">
        <v>6512</v>
      </c>
      <c r="M2119" s="339">
        <v>12856.84</v>
      </c>
      <c r="N2119" t="s">
        <v>12</v>
      </c>
      <c r="O2119" t="s">
        <v>12</v>
      </c>
      <c r="P2119" t="s">
        <v>300</v>
      </c>
      <c r="Q2119" s="338">
        <v>59</v>
      </c>
    </row>
    <row r="2120" spans="1:17" ht="15.75" x14ac:dyDescent="0.25">
      <c r="A2120" s="342" t="s">
        <v>211</v>
      </c>
      <c r="B2120" t="s">
        <v>6503</v>
      </c>
      <c r="C2120">
        <v>29.64</v>
      </c>
      <c r="D2120">
        <v>8.9499999999999993</v>
      </c>
      <c r="E2120" t="s">
        <v>2380</v>
      </c>
      <c r="F2120" t="s">
        <v>2380</v>
      </c>
      <c r="G2120" t="s">
        <v>2380</v>
      </c>
      <c r="H2120" s="341">
        <v>0</v>
      </c>
      <c r="I2120" t="s">
        <v>2380</v>
      </c>
      <c r="J2120" t="s">
        <v>6085</v>
      </c>
      <c r="K2120" t="s">
        <v>6079</v>
      </c>
      <c r="L2120" s="340" t="s">
        <v>6358</v>
      </c>
      <c r="M2120" s="339">
        <v>12815.44</v>
      </c>
      <c r="N2120" t="s">
        <v>12</v>
      </c>
      <c r="O2120" t="s">
        <v>12</v>
      </c>
      <c r="P2120" t="s">
        <v>247</v>
      </c>
      <c r="Q2120" s="338">
        <v>59</v>
      </c>
    </row>
    <row r="2121" spans="1:17" ht="15.75" x14ac:dyDescent="0.25">
      <c r="A2121" s="342" t="s">
        <v>196</v>
      </c>
      <c r="B2121" t="s">
        <v>6476</v>
      </c>
      <c r="C2121">
        <v>25.74</v>
      </c>
      <c r="D2121">
        <v>10.93</v>
      </c>
      <c r="E2121" t="s">
        <v>2380</v>
      </c>
      <c r="F2121" t="s">
        <v>2380</v>
      </c>
      <c r="G2121" t="s">
        <v>2380</v>
      </c>
      <c r="H2121" s="341">
        <v>0</v>
      </c>
      <c r="I2121" t="s">
        <v>2380</v>
      </c>
      <c r="J2121" t="s">
        <v>6085</v>
      </c>
      <c r="K2121" t="s">
        <v>6079</v>
      </c>
      <c r="L2121" s="340" t="s">
        <v>6475</v>
      </c>
      <c r="M2121" s="339">
        <v>12648.7</v>
      </c>
      <c r="N2121" t="s">
        <v>12</v>
      </c>
      <c r="O2121" t="s">
        <v>11</v>
      </c>
      <c r="P2121" t="s">
        <v>13</v>
      </c>
      <c r="Q2121" s="338">
        <v>60</v>
      </c>
    </row>
    <row r="2122" spans="1:17" ht="15.75" x14ac:dyDescent="0.25">
      <c r="A2122" s="342" t="s">
        <v>193</v>
      </c>
      <c r="B2122" t="s">
        <v>6470</v>
      </c>
      <c r="C2122">
        <v>26.79</v>
      </c>
      <c r="D2122">
        <v>5.0599999999999996</v>
      </c>
      <c r="E2122" t="s">
        <v>2380</v>
      </c>
      <c r="F2122" t="s">
        <v>2380</v>
      </c>
      <c r="G2122" t="s">
        <v>2380</v>
      </c>
      <c r="H2122" s="341">
        <v>1</v>
      </c>
      <c r="I2122" t="s">
        <v>2380</v>
      </c>
      <c r="J2122" t="s">
        <v>6085</v>
      </c>
      <c r="K2122" t="s">
        <v>6075</v>
      </c>
      <c r="L2122" s="340" t="s">
        <v>6469</v>
      </c>
      <c r="M2122" s="339">
        <v>12644.59</v>
      </c>
      <c r="N2122" t="s">
        <v>12</v>
      </c>
      <c r="O2122" t="s">
        <v>11</v>
      </c>
      <c r="P2122" t="s">
        <v>42</v>
      </c>
      <c r="Q2122" s="338">
        <v>60</v>
      </c>
    </row>
    <row r="2123" spans="1:17" ht="15.75" x14ac:dyDescent="0.25">
      <c r="A2123" s="342" t="s">
        <v>174</v>
      </c>
      <c r="B2123" t="s">
        <v>6435</v>
      </c>
      <c r="C2123">
        <v>26.23</v>
      </c>
      <c r="D2123">
        <v>11.93</v>
      </c>
      <c r="E2123" t="s">
        <v>2380</v>
      </c>
      <c r="F2123" t="s">
        <v>2380</v>
      </c>
      <c r="G2123" t="s">
        <v>2380</v>
      </c>
      <c r="H2123" s="341">
        <v>0</v>
      </c>
      <c r="I2123" t="s">
        <v>2380</v>
      </c>
      <c r="J2123" t="s">
        <v>6085</v>
      </c>
      <c r="K2123" t="s">
        <v>6079</v>
      </c>
      <c r="L2123" s="340" t="s">
        <v>6434</v>
      </c>
      <c r="M2123" s="339">
        <v>12479.71</v>
      </c>
      <c r="N2123" t="s">
        <v>12</v>
      </c>
      <c r="O2123" t="s">
        <v>12</v>
      </c>
      <c r="P2123" t="s">
        <v>23</v>
      </c>
      <c r="Q2123" s="338">
        <v>54</v>
      </c>
    </row>
    <row r="2124" spans="1:17" ht="15.75" x14ac:dyDescent="0.25">
      <c r="A2124" s="342" t="s">
        <v>171</v>
      </c>
      <c r="B2124" t="s">
        <v>6429</v>
      </c>
      <c r="C2124">
        <v>27.5</v>
      </c>
      <c r="D2124">
        <v>10.62</v>
      </c>
      <c r="E2124" t="s">
        <v>2381</v>
      </c>
      <c r="F2124" t="s">
        <v>2380</v>
      </c>
      <c r="G2124" t="s">
        <v>2382</v>
      </c>
      <c r="H2124" s="341">
        <v>1</v>
      </c>
      <c r="I2124" t="s">
        <v>2380</v>
      </c>
      <c r="J2124" t="s">
        <v>6085</v>
      </c>
      <c r="K2124" t="s">
        <v>6079</v>
      </c>
      <c r="L2124" s="340" t="s">
        <v>6428</v>
      </c>
      <c r="M2124" s="339">
        <v>12452.25</v>
      </c>
      <c r="N2124" t="s">
        <v>12</v>
      </c>
      <c r="O2124" t="s">
        <v>12</v>
      </c>
      <c r="P2124" t="s">
        <v>23</v>
      </c>
      <c r="Q2124" s="338">
        <v>27</v>
      </c>
    </row>
    <row r="2125" spans="1:17" ht="15.75" x14ac:dyDescent="0.25">
      <c r="A2125" s="342" t="s">
        <v>165</v>
      </c>
      <c r="B2125" t="s">
        <v>6423</v>
      </c>
      <c r="C2125">
        <v>26.78</v>
      </c>
      <c r="D2125">
        <v>10.02</v>
      </c>
      <c r="E2125" t="s">
        <v>2381</v>
      </c>
      <c r="F2125" t="s">
        <v>2380</v>
      </c>
      <c r="G2125" t="s">
        <v>2382</v>
      </c>
      <c r="H2125" s="341">
        <v>1</v>
      </c>
      <c r="I2125" t="s">
        <v>2380</v>
      </c>
      <c r="J2125" t="s">
        <v>6085</v>
      </c>
      <c r="K2125" t="s">
        <v>6079</v>
      </c>
      <c r="L2125" s="340" t="s">
        <v>6422</v>
      </c>
      <c r="M2125" s="339">
        <v>12407.3</v>
      </c>
      <c r="N2125" t="s">
        <v>12</v>
      </c>
      <c r="O2125" t="s">
        <v>11</v>
      </c>
      <c r="P2125" t="s">
        <v>300</v>
      </c>
      <c r="Q2125" s="338">
        <v>50</v>
      </c>
    </row>
    <row r="2126" spans="1:17" ht="15.75" x14ac:dyDescent="0.25">
      <c r="A2126" s="342" t="s">
        <v>162</v>
      </c>
      <c r="B2126" t="s">
        <v>6419</v>
      </c>
      <c r="C2126">
        <v>29</v>
      </c>
      <c r="D2126">
        <v>4.3899999999999997</v>
      </c>
      <c r="E2126" t="s">
        <v>2381</v>
      </c>
      <c r="F2126" t="s">
        <v>2380</v>
      </c>
      <c r="G2126" t="s">
        <v>2380</v>
      </c>
      <c r="H2126" s="341">
        <v>2</v>
      </c>
      <c r="I2126" t="s">
        <v>2380</v>
      </c>
      <c r="J2126" t="s">
        <v>6085</v>
      </c>
      <c r="K2126" t="s">
        <v>6075</v>
      </c>
      <c r="L2126" s="340" t="s">
        <v>6418</v>
      </c>
      <c r="M2126" s="339">
        <v>12369.89</v>
      </c>
      <c r="N2126" t="s">
        <v>12</v>
      </c>
      <c r="O2126" t="s">
        <v>11</v>
      </c>
      <c r="P2126" t="s">
        <v>247</v>
      </c>
      <c r="Q2126" s="338">
        <v>60</v>
      </c>
    </row>
    <row r="2127" spans="1:17" ht="15.75" x14ac:dyDescent="0.25">
      <c r="A2127" s="342" t="s">
        <v>151</v>
      </c>
      <c r="B2127" t="s">
        <v>6389</v>
      </c>
      <c r="C2127">
        <v>27.5</v>
      </c>
      <c r="D2127">
        <v>8.69</v>
      </c>
      <c r="E2127" t="s">
        <v>2381</v>
      </c>
      <c r="F2127" t="s">
        <v>2380</v>
      </c>
      <c r="G2127" t="s">
        <v>2382</v>
      </c>
      <c r="H2127" s="341">
        <v>1</v>
      </c>
      <c r="I2127" t="s">
        <v>2380</v>
      </c>
      <c r="J2127" t="s">
        <v>6085</v>
      </c>
      <c r="K2127" t="s">
        <v>6079</v>
      </c>
      <c r="L2127" s="340" t="s">
        <v>6398</v>
      </c>
      <c r="M2127" s="339">
        <v>12265.51</v>
      </c>
      <c r="N2127" t="s">
        <v>12</v>
      </c>
      <c r="O2127" t="s">
        <v>12</v>
      </c>
      <c r="P2127" t="s">
        <v>13</v>
      </c>
      <c r="Q2127" s="338">
        <v>56</v>
      </c>
    </row>
    <row r="2128" spans="1:17" ht="15.75" x14ac:dyDescent="0.25">
      <c r="A2128" s="342" t="s">
        <v>149</v>
      </c>
      <c r="B2128" t="s">
        <v>6395</v>
      </c>
      <c r="C2128">
        <v>28.215</v>
      </c>
      <c r="D2128">
        <v>6.29</v>
      </c>
      <c r="E2128" t="s">
        <v>2381</v>
      </c>
      <c r="F2128" t="s">
        <v>2380</v>
      </c>
      <c r="G2128" t="s">
        <v>2380</v>
      </c>
      <c r="H2128" s="341">
        <v>1</v>
      </c>
      <c r="I2128" t="s">
        <v>2380</v>
      </c>
      <c r="J2128" t="s">
        <v>6085</v>
      </c>
      <c r="K2128" t="s">
        <v>6077</v>
      </c>
      <c r="L2128" s="340" t="s">
        <v>6394</v>
      </c>
      <c r="M2128" s="339">
        <v>12254.44</v>
      </c>
      <c r="N2128" t="s">
        <v>12</v>
      </c>
      <c r="O2128" t="s">
        <v>12</v>
      </c>
      <c r="P2128" t="s">
        <v>535</v>
      </c>
      <c r="Q2128" s="338">
        <v>33</v>
      </c>
    </row>
    <row r="2129" spans="1:17" ht="15.75" x14ac:dyDescent="0.25">
      <c r="A2129" s="342" t="s">
        <v>148</v>
      </c>
      <c r="B2129" t="s">
        <v>6393</v>
      </c>
      <c r="C2129">
        <v>27.17</v>
      </c>
      <c r="D2129">
        <v>5.84</v>
      </c>
      <c r="E2129" t="s">
        <v>2381</v>
      </c>
      <c r="F2129" t="s">
        <v>2380</v>
      </c>
      <c r="G2129" t="s">
        <v>2380</v>
      </c>
      <c r="H2129" s="341">
        <v>1</v>
      </c>
      <c r="I2129" t="s">
        <v>2380</v>
      </c>
      <c r="J2129" t="s">
        <v>6085</v>
      </c>
      <c r="K2129" t="s">
        <v>6077</v>
      </c>
      <c r="L2129" s="340" t="s">
        <v>6392</v>
      </c>
      <c r="M2129" s="339">
        <v>12245.17</v>
      </c>
      <c r="N2129" t="s">
        <v>12</v>
      </c>
      <c r="O2129" t="s">
        <v>16</v>
      </c>
      <c r="P2129" t="s">
        <v>23</v>
      </c>
      <c r="Q2129" s="338">
        <v>48</v>
      </c>
    </row>
    <row r="2130" spans="1:17" ht="15.75" x14ac:dyDescent="0.25">
      <c r="A2130" s="342" t="s">
        <v>143</v>
      </c>
      <c r="B2130" t="s">
        <v>6384</v>
      </c>
      <c r="C2130">
        <v>28.9</v>
      </c>
      <c r="D2130">
        <v>11.96</v>
      </c>
      <c r="E2130" t="s">
        <v>2380</v>
      </c>
      <c r="F2130" t="s">
        <v>2380</v>
      </c>
      <c r="G2130" t="s">
        <v>2380</v>
      </c>
      <c r="H2130" s="341">
        <v>0</v>
      </c>
      <c r="I2130" t="s">
        <v>2380</v>
      </c>
      <c r="J2130" t="s">
        <v>6085</v>
      </c>
      <c r="K2130" t="s">
        <v>6079</v>
      </c>
      <c r="L2130" s="340" t="s">
        <v>6383</v>
      </c>
      <c r="M2130" s="339">
        <v>12233.83</v>
      </c>
      <c r="N2130" t="s">
        <v>12</v>
      </c>
      <c r="O2130" t="s">
        <v>16</v>
      </c>
      <c r="P2130" t="s">
        <v>42</v>
      </c>
      <c r="Q2130" s="338">
        <v>59</v>
      </c>
    </row>
    <row r="2131" spans="1:17" ht="15.75" x14ac:dyDescent="0.25">
      <c r="A2131" s="342" t="s">
        <v>142</v>
      </c>
      <c r="B2131" t="s">
        <v>6382</v>
      </c>
      <c r="C2131">
        <v>25.74</v>
      </c>
      <c r="D2131">
        <v>7.69</v>
      </c>
      <c r="E2131" t="s">
        <v>2380</v>
      </c>
      <c r="F2131" t="s">
        <v>2380</v>
      </c>
      <c r="G2131" t="s">
        <v>2380</v>
      </c>
      <c r="H2131" s="341">
        <v>0</v>
      </c>
      <c r="I2131" t="s">
        <v>2380</v>
      </c>
      <c r="J2131" t="s">
        <v>6085</v>
      </c>
      <c r="K2131" t="s">
        <v>6079</v>
      </c>
      <c r="L2131" s="340" t="s">
        <v>6381</v>
      </c>
      <c r="M2131" s="339">
        <v>12231.61</v>
      </c>
      <c r="N2131" t="s">
        <v>12</v>
      </c>
      <c r="O2131" t="s">
        <v>12</v>
      </c>
      <c r="P2131" t="s">
        <v>23</v>
      </c>
      <c r="Q2131" s="338">
        <v>58</v>
      </c>
    </row>
    <row r="2132" spans="1:17" ht="15.75" x14ac:dyDescent="0.25">
      <c r="A2132" s="342" t="s">
        <v>139</v>
      </c>
      <c r="B2132" t="s">
        <v>6376</v>
      </c>
      <c r="C2132">
        <v>28.785</v>
      </c>
      <c r="D2132">
        <v>9.1</v>
      </c>
      <c r="E2132" t="s">
        <v>2381</v>
      </c>
      <c r="F2132" t="s">
        <v>2380</v>
      </c>
      <c r="G2132" t="s">
        <v>2382</v>
      </c>
      <c r="H2132" s="341">
        <v>1</v>
      </c>
      <c r="I2132" t="s">
        <v>2380</v>
      </c>
      <c r="J2132" t="s">
        <v>6085</v>
      </c>
      <c r="K2132" t="s">
        <v>6079</v>
      </c>
      <c r="L2132" s="340" t="s">
        <v>6375</v>
      </c>
      <c r="M2132" s="339">
        <v>12218.7</v>
      </c>
      <c r="N2132" t="s">
        <v>12</v>
      </c>
      <c r="O2132" t="s">
        <v>16</v>
      </c>
      <c r="P2132" t="s">
        <v>23</v>
      </c>
      <c r="Q2132" s="338">
        <v>45</v>
      </c>
    </row>
    <row r="2133" spans="1:17" ht="15.75" x14ac:dyDescent="0.25">
      <c r="A2133" s="342" t="s">
        <v>138</v>
      </c>
      <c r="B2133" t="s">
        <v>6374</v>
      </c>
      <c r="C2133">
        <v>25.46</v>
      </c>
      <c r="D2133">
        <v>11.52</v>
      </c>
      <c r="E2133" t="s">
        <v>2381</v>
      </c>
      <c r="F2133" t="s">
        <v>2380</v>
      </c>
      <c r="G2133" t="s">
        <v>2382</v>
      </c>
      <c r="H2133" s="341">
        <v>1</v>
      </c>
      <c r="I2133" t="s">
        <v>2380</v>
      </c>
      <c r="J2133" t="s">
        <v>6085</v>
      </c>
      <c r="K2133" t="s">
        <v>6079</v>
      </c>
      <c r="L2133" s="340" t="s">
        <v>6373</v>
      </c>
      <c r="M2133" s="339">
        <v>12198.64</v>
      </c>
      <c r="N2133" t="s">
        <v>12</v>
      </c>
      <c r="O2133" t="s">
        <v>12</v>
      </c>
      <c r="P2133" t="s">
        <v>535</v>
      </c>
      <c r="Q2133" s="338">
        <v>31</v>
      </c>
    </row>
    <row r="2134" spans="1:17" ht="15.75" x14ac:dyDescent="0.25">
      <c r="A2134" s="342" t="s">
        <v>136</v>
      </c>
      <c r="B2134" t="s">
        <v>6367</v>
      </c>
      <c r="C2134">
        <v>28.88</v>
      </c>
      <c r="D2134">
        <v>11.5</v>
      </c>
      <c r="E2134" t="s">
        <v>2380</v>
      </c>
      <c r="F2134" t="s">
        <v>2380</v>
      </c>
      <c r="G2134" t="s">
        <v>2380</v>
      </c>
      <c r="H2134" s="341">
        <v>0</v>
      </c>
      <c r="I2134" t="s">
        <v>2380</v>
      </c>
      <c r="J2134" t="s">
        <v>6085</v>
      </c>
      <c r="K2134" t="s">
        <v>6079</v>
      </c>
      <c r="L2134" s="340" t="s">
        <v>6370</v>
      </c>
      <c r="M2134" s="339">
        <v>40961.29</v>
      </c>
      <c r="N2134" t="s">
        <v>16</v>
      </c>
      <c r="O2134" t="s">
        <v>11</v>
      </c>
      <c r="P2134" t="s">
        <v>42</v>
      </c>
      <c r="Q2134" s="338">
        <v>39</v>
      </c>
    </row>
    <row r="2135" spans="1:17" ht="15.75" x14ac:dyDescent="0.25">
      <c r="A2135" s="342" t="s">
        <v>130</v>
      </c>
      <c r="B2135" t="s">
        <v>6359</v>
      </c>
      <c r="C2135">
        <v>26.6</v>
      </c>
      <c r="D2135">
        <v>5.07</v>
      </c>
      <c r="E2135" t="s">
        <v>2381</v>
      </c>
      <c r="F2135" t="s">
        <v>2380</v>
      </c>
      <c r="G2135" t="s">
        <v>2380</v>
      </c>
      <c r="H2135" s="341">
        <v>2</v>
      </c>
      <c r="I2135" t="s">
        <v>2380</v>
      </c>
      <c r="J2135" t="s">
        <v>6085</v>
      </c>
      <c r="K2135" t="s">
        <v>6075</v>
      </c>
      <c r="L2135" s="340" t="s">
        <v>6358</v>
      </c>
      <c r="M2135" s="339">
        <v>12124.99</v>
      </c>
      <c r="N2135" t="s">
        <v>12</v>
      </c>
      <c r="O2135" t="s">
        <v>16</v>
      </c>
      <c r="P2135" t="s">
        <v>23</v>
      </c>
      <c r="Q2135" s="338">
        <v>59</v>
      </c>
    </row>
    <row r="2136" spans="1:17" ht="15.75" x14ac:dyDescent="0.25">
      <c r="A2136" s="342" t="s">
        <v>116</v>
      </c>
      <c r="B2136" t="s">
        <v>6332</v>
      </c>
      <c r="C2136">
        <v>25.175000000000001</v>
      </c>
      <c r="D2136">
        <v>5.57</v>
      </c>
      <c r="E2136" t="s">
        <v>2381</v>
      </c>
      <c r="F2136" t="s">
        <v>2380</v>
      </c>
      <c r="G2136" t="s">
        <v>2380</v>
      </c>
      <c r="H2136" s="341">
        <v>1</v>
      </c>
      <c r="I2136" t="s">
        <v>2380</v>
      </c>
      <c r="J2136" t="s">
        <v>6085</v>
      </c>
      <c r="K2136" t="s">
        <v>6075</v>
      </c>
      <c r="L2136" s="340" t="s">
        <v>6331</v>
      </c>
      <c r="M2136" s="339">
        <v>11987.68</v>
      </c>
      <c r="N2136" t="s">
        <v>12</v>
      </c>
      <c r="O2136" t="s">
        <v>11</v>
      </c>
      <c r="P2136" t="s">
        <v>535</v>
      </c>
      <c r="Q2136" s="338">
        <v>39</v>
      </c>
    </row>
    <row r="2137" spans="1:17" ht="15.75" x14ac:dyDescent="0.25">
      <c r="A2137" s="342" t="s">
        <v>115</v>
      </c>
      <c r="B2137" t="s">
        <v>6163</v>
      </c>
      <c r="C2137">
        <v>26.8</v>
      </c>
      <c r="D2137">
        <v>5.68</v>
      </c>
      <c r="E2137" t="s">
        <v>2381</v>
      </c>
      <c r="F2137" t="s">
        <v>2380</v>
      </c>
      <c r="G2137" t="s">
        <v>2380</v>
      </c>
      <c r="H2137" s="341">
        <v>1</v>
      </c>
      <c r="I2137" t="s">
        <v>2380</v>
      </c>
      <c r="J2137" t="s">
        <v>6085</v>
      </c>
      <c r="K2137" t="s">
        <v>6075</v>
      </c>
      <c r="L2137" s="340" t="s">
        <v>6330</v>
      </c>
      <c r="M2137" s="339">
        <v>11987.17</v>
      </c>
      <c r="N2137" t="s">
        <v>12</v>
      </c>
      <c r="O2137" t="s">
        <v>12</v>
      </c>
      <c r="P2137" t="s">
        <v>13</v>
      </c>
      <c r="Q2137" s="338">
        <v>55</v>
      </c>
    </row>
    <row r="2138" spans="1:17" ht="15.75" x14ac:dyDescent="0.25">
      <c r="A2138" s="342" t="s">
        <v>112</v>
      </c>
      <c r="B2138" t="s">
        <v>6326</v>
      </c>
      <c r="C2138">
        <v>29.7</v>
      </c>
      <c r="D2138">
        <v>6.79</v>
      </c>
      <c r="E2138" t="s">
        <v>2381</v>
      </c>
      <c r="F2138" t="s">
        <v>2380</v>
      </c>
      <c r="G2138" t="s">
        <v>2380</v>
      </c>
      <c r="H2138" s="341">
        <v>0</v>
      </c>
      <c r="I2138" t="s">
        <v>2380</v>
      </c>
      <c r="J2138" t="s">
        <v>6085</v>
      </c>
      <c r="K2138" t="s">
        <v>6079</v>
      </c>
      <c r="L2138" s="340" t="s">
        <v>6325</v>
      </c>
      <c r="M2138" s="339">
        <v>11945.13</v>
      </c>
      <c r="N2138" t="s">
        <v>12</v>
      </c>
      <c r="O2138" t="s">
        <v>11</v>
      </c>
      <c r="P2138" t="s">
        <v>23</v>
      </c>
      <c r="Q2138" s="338">
        <v>57</v>
      </c>
    </row>
    <row r="2139" spans="1:17" ht="15.75" x14ac:dyDescent="0.25">
      <c r="A2139" s="342" t="s">
        <v>105</v>
      </c>
      <c r="B2139" t="s">
        <v>6312</v>
      </c>
      <c r="C2139">
        <v>29</v>
      </c>
      <c r="D2139">
        <v>4.25</v>
      </c>
      <c r="E2139" t="s">
        <v>2381</v>
      </c>
      <c r="F2139" t="s">
        <v>2380</v>
      </c>
      <c r="G2139" t="s">
        <v>2380</v>
      </c>
      <c r="H2139" s="341">
        <v>1</v>
      </c>
      <c r="I2139" t="s">
        <v>2380</v>
      </c>
      <c r="J2139" t="s">
        <v>6085</v>
      </c>
      <c r="K2139" t="s">
        <v>6075</v>
      </c>
      <c r="L2139" s="340" t="s">
        <v>6311</v>
      </c>
      <c r="M2139" s="339">
        <v>11881.97</v>
      </c>
      <c r="N2139" t="s">
        <v>12</v>
      </c>
      <c r="O2139" t="s">
        <v>16</v>
      </c>
      <c r="P2139" t="s">
        <v>13</v>
      </c>
      <c r="Q2139" s="338">
        <v>55</v>
      </c>
    </row>
    <row r="2140" spans="1:17" ht="15.75" x14ac:dyDescent="0.25">
      <c r="A2140" s="342" t="s">
        <v>103</v>
      </c>
      <c r="B2140" t="s">
        <v>6308</v>
      </c>
      <c r="C2140">
        <v>25.2</v>
      </c>
      <c r="D2140">
        <v>6.25</v>
      </c>
      <c r="E2140" t="s">
        <v>2381</v>
      </c>
      <c r="F2140" t="s">
        <v>2380</v>
      </c>
      <c r="G2140" t="s">
        <v>2380</v>
      </c>
      <c r="H2140" s="341">
        <v>1</v>
      </c>
      <c r="I2140" t="s">
        <v>2380</v>
      </c>
      <c r="J2140" t="s">
        <v>6085</v>
      </c>
      <c r="K2140" t="s">
        <v>6077</v>
      </c>
      <c r="L2140" s="340" t="s">
        <v>6307</v>
      </c>
      <c r="M2140" s="339">
        <v>11879.1</v>
      </c>
      <c r="N2140" t="s">
        <v>12</v>
      </c>
      <c r="O2140" t="s">
        <v>12</v>
      </c>
      <c r="P2140" t="s">
        <v>247</v>
      </c>
      <c r="Q2140" s="338">
        <v>55</v>
      </c>
    </row>
    <row r="2141" spans="1:17" ht="15.75" x14ac:dyDescent="0.25">
      <c r="A2141" s="342" t="s">
        <v>95</v>
      </c>
      <c r="B2141" t="s">
        <v>6293</v>
      </c>
      <c r="C2141">
        <v>26.4</v>
      </c>
      <c r="D2141">
        <v>9.2899999999999991</v>
      </c>
      <c r="E2141" t="s">
        <v>2381</v>
      </c>
      <c r="F2141" t="s">
        <v>2380</v>
      </c>
      <c r="G2141" t="s">
        <v>2382</v>
      </c>
      <c r="H2141" s="341">
        <v>1</v>
      </c>
      <c r="I2141" t="s">
        <v>2380</v>
      </c>
      <c r="J2141" t="s">
        <v>6085</v>
      </c>
      <c r="K2141" t="s">
        <v>6079</v>
      </c>
      <c r="L2141" s="340" t="s">
        <v>6292</v>
      </c>
      <c r="M2141" s="339">
        <v>11837.16</v>
      </c>
      <c r="N2141" t="s">
        <v>12</v>
      </c>
      <c r="O2141" t="s">
        <v>12</v>
      </c>
      <c r="P2141" t="s">
        <v>42</v>
      </c>
      <c r="Q2141" s="338">
        <v>58</v>
      </c>
    </row>
    <row r="2142" spans="1:17" ht="15.75" x14ac:dyDescent="0.25">
      <c r="A2142" s="342" t="s">
        <v>94</v>
      </c>
      <c r="B2142" t="s">
        <v>6291</v>
      </c>
      <c r="C2142">
        <v>28.1</v>
      </c>
      <c r="D2142">
        <v>5.79</v>
      </c>
      <c r="E2142" t="s">
        <v>2381</v>
      </c>
      <c r="F2142" t="s">
        <v>2380</v>
      </c>
      <c r="G2142" t="s">
        <v>2382</v>
      </c>
      <c r="H2142" s="341">
        <v>1</v>
      </c>
      <c r="I2142" t="s">
        <v>2380</v>
      </c>
      <c r="J2142" t="s">
        <v>6085</v>
      </c>
      <c r="K2142" t="s">
        <v>6077</v>
      </c>
      <c r="L2142" s="340" t="s">
        <v>6290</v>
      </c>
      <c r="M2142" s="339">
        <v>11833.78</v>
      </c>
      <c r="N2142" t="s">
        <v>12</v>
      </c>
      <c r="O2142" t="s">
        <v>12</v>
      </c>
      <c r="P2142" t="s">
        <v>13</v>
      </c>
      <c r="Q2142" s="338">
        <v>58</v>
      </c>
    </row>
    <row r="2143" spans="1:17" ht="15.75" x14ac:dyDescent="0.25">
      <c r="A2143" s="342" t="s">
        <v>93</v>
      </c>
      <c r="B2143" t="s">
        <v>6179</v>
      </c>
      <c r="C2143">
        <v>27</v>
      </c>
      <c r="D2143">
        <v>4.54</v>
      </c>
      <c r="E2143" t="s">
        <v>2381</v>
      </c>
      <c r="F2143" t="s">
        <v>2380</v>
      </c>
      <c r="G2143" t="s">
        <v>2380</v>
      </c>
      <c r="H2143" s="341">
        <v>1</v>
      </c>
      <c r="I2143" t="s">
        <v>2380</v>
      </c>
      <c r="J2143" t="s">
        <v>6085</v>
      </c>
      <c r="K2143" t="s">
        <v>6075</v>
      </c>
      <c r="L2143" s="340" t="s">
        <v>6235</v>
      </c>
      <c r="M2143" s="339">
        <v>11830.61</v>
      </c>
      <c r="N2143" t="s">
        <v>12</v>
      </c>
      <c r="O2143" t="s">
        <v>16</v>
      </c>
      <c r="P2143" t="s">
        <v>23</v>
      </c>
      <c r="Q2143" s="338">
        <v>57</v>
      </c>
    </row>
    <row r="2144" spans="1:17" ht="15.75" x14ac:dyDescent="0.25">
      <c r="A2144" s="342" t="s">
        <v>92</v>
      </c>
      <c r="B2144" t="s">
        <v>6289</v>
      </c>
      <c r="C2144">
        <v>28.594999999999999</v>
      </c>
      <c r="D2144">
        <v>4.68</v>
      </c>
      <c r="E2144" t="s">
        <v>2381</v>
      </c>
      <c r="F2144" t="s">
        <v>2380</v>
      </c>
      <c r="G2144" t="s">
        <v>2380</v>
      </c>
      <c r="H2144" s="341">
        <v>1</v>
      </c>
      <c r="I2144" t="s">
        <v>2380</v>
      </c>
      <c r="J2144" t="s">
        <v>6085</v>
      </c>
      <c r="K2144" t="s">
        <v>6075</v>
      </c>
      <c r="L2144" s="340" t="s">
        <v>6288</v>
      </c>
      <c r="M2144" s="339">
        <v>11773.06</v>
      </c>
      <c r="N2144" t="s">
        <v>12</v>
      </c>
      <c r="O2144" t="s">
        <v>12</v>
      </c>
      <c r="P2144" t="s">
        <v>535</v>
      </c>
      <c r="Q2144" s="338">
        <v>40</v>
      </c>
    </row>
    <row r="2145" spans="1:17" ht="15.75" x14ac:dyDescent="0.25">
      <c r="A2145" s="342" t="s">
        <v>84</v>
      </c>
      <c r="B2145" t="s">
        <v>6275</v>
      </c>
      <c r="C2145">
        <v>28.785</v>
      </c>
      <c r="D2145">
        <v>4.24</v>
      </c>
      <c r="E2145" t="s">
        <v>2381</v>
      </c>
      <c r="F2145" t="s">
        <v>2380</v>
      </c>
      <c r="G2145" t="s">
        <v>2380</v>
      </c>
      <c r="H2145" s="341">
        <v>2</v>
      </c>
      <c r="I2145" t="s">
        <v>2380</v>
      </c>
      <c r="J2145" t="s">
        <v>6085</v>
      </c>
      <c r="K2145" t="s">
        <v>6075</v>
      </c>
      <c r="L2145" s="340" t="s">
        <v>6274</v>
      </c>
      <c r="M2145" s="339">
        <v>11737.85</v>
      </c>
      <c r="N2145" t="s">
        <v>12</v>
      </c>
      <c r="O2145" t="s">
        <v>16</v>
      </c>
      <c r="P2145" t="s">
        <v>42</v>
      </c>
      <c r="Q2145" s="338">
        <v>34</v>
      </c>
    </row>
    <row r="2146" spans="1:17" ht="15.75" x14ac:dyDescent="0.25">
      <c r="A2146" s="342" t="s">
        <v>83</v>
      </c>
      <c r="B2146" t="s">
        <v>6273</v>
      </c>
      <c r="C2146">
        <v>28.594999999999999</v>
      </c>
      <c r="D2146">
        <v>4.96</v>
      </c>
      <c r="E2146" t="s">
        <v>2381</v>
      </c>
      <c r="F2146" t="s">
        <v>2380</v>
      </c>
      <c r="G2146" t="s">
        <v>2380</v>
      </c>
      <c r="H2146" s="341">
        <v>2</v>
      </c>
      <c r="I2146" t="s">
        <v>2380</v>
      </c>
      <c r="J2146" t="s">
        <v>6085</v>
      </c>
      <c r="K2146" t="s">
        <v>6075</v>
      </c>
      <c r="L2146" s="340" t="s">
        <v>6272</v>
      </c>
      <c r="M2146" s="339">
        <v>11735.88</v>
      </c>
      <c r="N2146" t="s">
        <v>12</v>
      </c>
      <c r="O2146" t="s">
        <v>16</v>
      </c>
      <c r="P2146" t="s">
        <v>23</v>
      </c>
      <c r="Q2146" s="338">
        <v>58</v>
      </c>
    </row>
    <row r="2147" spans="1:17" ht="15.75" x14ac:dyDescent="0.25">
      <c r="A2147" s="342" t="s">
        <v>81</v>
      </c>
      <c r="B2147" t="s">
        <v>6270</v>
      </c>
      <c r="C2147">
        <v>28.31</v>
      </c>
      <c r="D2147">
        <v>5.43</v>
      </c>
      <c r="E2147" t="s">
        <v>2381</v>
      </c>
      <c r="F2147" t="s">
        <v>2380</v>
      </c>
      <c r="G2147" t="s">
        <v>2380</v>
      </c>
      <c r="H2147" s="341">
        <v>2</v>
      </c>
      <c r="I2147" t="s">
        <v>2380</v>
      </c>
      <c r="J2147" t="s">
        <v>6085</v>
      </c>
      <c r="K2147" t="s">
        <v>6075</v>
      </c>
      <c r="L2147" s="340" t="s">
        <v>6269</v>
      </c>
      <c r="M2147" s="339">
        <v>11729.68</v>
      </c>
      <c r="N2147" t="s">
        <v>12</v>
      </c>
      <c r="O2147" t="s">
        <v>16</v>
      </c>
      <c r="P2147" t="s">
        <v>247</v>
      </c>
      <c r="Q2147" s="338">
        <v>53</v>
      </c>
    </row>
    <row r="2148" spans="1:17" ht="15.75" x14ac:dyDescent="0.25">
      <c r="A2148" s="342" t="s">
        <v>79</v>
      </c>
      <c r="B2148" t="s">
        <v>6266</v>
      </c>
      <c r="C2148">
        <v>25.87</v>
      </c>
      <c r="D2148">
        <v>5.63</v>
      </c>
      <c r="E2148" t="s">
        <v>2381</v>
      </c>
      <c r="F2148" t="s">
        <v>2380</v>
      </c>
      <c r="G2148" t="s">
        <v>2380</v>
      </c>
      <c r="H2148" s="341">
        <v>1</v>
      </c>
      <c r="I2148" t="s">
        <v>2380</v>
      </c>
      <c r="J2148" t="s">
        <v>6085</v>
      </c>
      <c r="K2148" t="s">
        <v>6075</v>
      </c>
      <c r="L2148" s="340" t="s">
        <v>6265</v>
      </c>
      <c r="M2148" s="339">
        <v>40720.550000000003</v>
      </c>
      <c r="N2148" t="s">
        <v>16</v>
      </c>
      <c r="O2148" t="s">
        <v>12</v>
      </c>
      <c r="P2148" t="s">
        <v>23</v>
      </c>
      <c r="Q2148" s="338">
        <v>46</v>
      </c>
    </row>
    <row r="2149" spans="1:17" ht="15.75" x14ac:dyDescent="0.25">
      <c r="A2149" s="342" t="s">
        <v>75</v>
      </c>
      <c r="B2149" t="s">
        <v>6258</v>
      </c>
      <c r="C2149">
        <v>27.94</v>
      </c>
      <c r="D2149">
        <v>7.92</v>
      </c>
      <c r="E2149" t="s">
        <v>2380</v>
      </c>
      <c r="F2149" t="s">
        <v>2380</v>
      </c>
      <c r="G2149" t="s">
        <v>2380</v>
      </c>
      <c r="H2149" s="341">
        <v>0</v>
      </c>
      <c r="I2149" t="s">
        <v>2380</v>
      </c>
      <c r="J2149" t="s">
        <v>6085</v>
      </c>
      <c r="K2149" t="s">
        <v>6079</v>
      </c>
      <c r="L2149" s="340" t="s">
        <v>6257</v>
      </c>
      <c r="M2149" s="339">
        <v>11658.12</v>
      </c>
      <c r="N2149" t="s">
        <v>12</v>
      </c>
      <c r="O2149" t="s">
        <v>16</v>
      </c>
      <c r="P2149" t="s">
        <v>247</v>
      </c>
      <c r="Q2149" s="338">
        <v>56</v>
      </c>
    </row>
    <row r="2150" spans="1:17" ht="15.75" x14ac:dyDescent="0.25">
      <c r="A2150" s="342" t="s">
        <v>60</v>
      </c>
      <c r="B2150" t="s">
        <v>6230</v>
      </c>
      <c r="C2150">
        <v>26.63</v>
      </c>
      <c r="D2150">
        <v>4.3600000000000003</v>
      </c>
      <c r="E2150" t="s">
        <v>2381</v>
      </c>
      <c r="F2150" t="s">
        <v>2380</v>
      </c>
      <c r="G2150" t="s">
        <v>2380</v>
      </c>
      <c r="H2150" s="341">
        <v>2</v>
      </c>
      <c r="I2150" t="s">
        <v>2380</v>
      </c>
      <c r="J2150" t="s">
        <v>6085</v>
      </c>
      <c r="K2150" t="s">
        <v>6075</v>
      </c>
      <c r="L2150" s="340" t="s">
        <v>6229</v>
      </c>
      <c r="M2150" s="339">
        <v>11520.1</v>
      </c>
      <c r="N2150" t="s">
        <v>12</v>
      </c>
      <c r="O2150" t="s">
        <v>16</v>
      </c>
      <c r="P2150" t="s">
        <v>23</v>
      </c>
      <c r="Q2150" s="338">
        <v>51</v>
      </c>
    </row>
    <row r="2151" spans="1:17" ht="15.75" x14ac:dyDescent="0.25">
      <c r="A2151" s="342" t="s">
        <v>59</v>
      </c>
      <c r="B2151" t="s">
        <v>6228</v>
      </c>
      <c r="C2151">
        <v>28.7</v>
      </c>
      <c r="D2151">
        <v>7.74</v>
      </c>
      <c r="E2151" t="s">
        <v>2380</v>
      </c>
      <c r="F2151" t="s">
        <v>2380</v>
      </c>
      <c r="G2151" t="s">
        <v>2380</v>
      </c>
      <c r="H2151" s="341">
        <v>0</v>
      </c>
      <c r="I2151" t="s">
        <v>2380</v>
      </c>
      <c r="J2151" t="s">
        <v>6085</v>
      </c>
      <c r="K2151" t="s">
        <v>6079</v>
      </c>
      <c r="L2151" s="340" t="s">
        <v>6227</v>
      </c>
      <c r="M2151" s="339">
        <v>11512.41</v>
      </c>
      <c r="N2151" t="s">
        <v>12</v>
      </c>
      <c r="O2151" t="s">
        <v>16</v>
      </c>
      <c r="P2151" t="s">
        <v>247</v>
      </c>
      <c r="Q2151" s="338">
        <v>54</v>
      </c>
    </row>
    <row r="2152" spans="1:17" ht="15.75" x14ac:dyDescent="0.25">
      <c r="A2152" s="342" t="s">
        <v>58</v>
      </c>
      <c r="B2152" t="s">
        <v>6226</v>
      </c>
      <c r="C2152">
        <v>25.65</v>
      </c>
      <c r="D2152">
        <v>4.05</v>
      </c>
      <c r="E2152" t="s">
        <v>2381</v>
      </c>
      <c r="F2152" t="s">
        <v>2380</v>
      </c>
      <c r="G2152" t="s">
        <v>2380</v>
      </c>
      <c r="H2152" s="341">
        <v>2</v>
      </c>
      <c r="I2152" t="s">
        <v>2380</v>
      </c>
      <c r="J2152" t="s">
        <v>6085</v>
      </c>
      <c r="K2152" t="s">
        <v>6075</v>
      </c>
      <c r="L2152" s="340" t="s">
        <v>6225</v>
      </c>
      <c r="M2152" s="339">
        <v>11511.61</v>
      </c>
      <c r="N2152" t="s">
        <v>12</v>
      </c>
      <c r="O2152" t="s">
        <v>12</v>
      </c>
      <c r="P2152" t="s">
        <v>535</v>
      </c>
      <c r="Q2152" s="338">
        <v>33</v>
      </c>
    </row>
    <row r="2153" spans="1:17" ht="15.75" x14ac:dyDescent="0.25">
      <c r="A2153" s="342" t="s">
        <v>36</v>
      </c>
      <c r="B2153" t="s">
        <v>6187</v>
      </c>
      <c r="C2153">
        <v>27.75</v>
      </c>
      <c r="D2153">
        <v>9.8800000000000008</v>
      </c>
      <c r="E2153" t="s">
        <v>2380</v>
      </c>
      <c r="F2153" t="s">
        <v>2380</v>
      </c>
      <c r="G2153" t="s">
        <v>2380</v>
      </c>
      <c r="H2153" s="341">
        <v>0</v>
      </c>
      <c r="I2153" t="s">
        <v>2380</v>
      </c>
      <c r="J2153" t="s">
        <v>6085</v>
      </c>
      <c r="K2153" t="s">
        <v>6079</v>
      </c>
      <c r="L2153" s="340" t="s">
        <v>6186</v>
      </c>
      <c r="M2153" s="339">
        <v>11369.39</v>
      </c>
      <c r="N2153" t="s">
        <v>12</v>
      </c>
      <c r="O2153" t="s">
        <v>16</v>
      </c>
      <c r="P2153" t="s">
        <v>535</v>
      </c>
      <c r="Q2153" s="338">
        <v>44</v>
      </c>
    </row>
    <row r="2154" spans="1:17" ht="15.75" x14ac:dyDescent="0.25">
      <c r="A2154" s="342" t="s">
        <v>32</v>
      </c>
      <c r="B2154" t="s">
        <v>6181</v>
      </c>
      <c r="C2154">
        <v>24.93</v>
      </c>
      <c r="D2154">
        <v>9.18</v>
      </c>
      <c r="E2154" t="s">
        <v>2381</v>
      </c>
      <c r="F2154" t="s">
        <v>2380</v>
      </c>
      <c r="G2154" t="s">
        <v>2382</v>
      </c>
      <c r="H2154" s="341">
        <v>1</v>
      </c>
      <c r="I2154" t="s">
        <v>2380</v>
      </c>
      <c r="J2154" t="s">
        <v>6085</v>
      </c>
      <c r="K2154" t="s">
        <v>6079</v>
      </c>
      <c r="L2154" s="340" t="s">
        <v>6180</v>
      </c>
      <c r="M2154" s="339">
        <v>40373.74</v>
      </c>
      <c r="N2154" t="s">
        <v>16</v>
      </c>
      <c r="O2154" t="s">
        <v>12</v>
      </c>
      <c r="P2154" t="s">
        <v>42</v>
      </c>
      <c r="Q2154" s="338">
        <v>56</v>
      </c>
    </row>
    <row r="2155" spans="1:17" ht="15.75" x14ac:dyDescent="0.25">
      <c r="A2155" s="342" t="s">
        <v>28</v>
      </c>
      <c r="B2155" t="s">
        <v>6177</v>
      </c>
      <c r="C2155">
        <v>24.91</v>
      </c>
      <c r="D2155">
        <v>7.33</v>
      </c>
      <c r="E2155" t="s">
        <v>2381</v>
      </c>
      <c r="F2155" t="s">
        <v>2380</v>
      </c>
      <c r="G2155" t="s">
        <v>2382</v>
      </c>
      <c r="H2155" s="341">
        <v>1</v>
      </c>
      <c r="I2155" t="s">
        <v>2380</v>
      </c>
      <c r="J2155" t="s">
        <v>6085</v>
      </c>
      <c r="K2155" t="s">
        <v>6079</v>
      </c>
      <c r="L2155" s="340" t="s">
        <v>6176</v>
      </c>
      <c r="M2155" s="339">
        <v>11356.66</v>
      </c>
      <c r="N2155" t="s">
        <v>12</v>
      </c>
      <c r="O2155" t="s">
        <v>12</v>
      </c>
      <c r="P2155" t="s">
        <v>23</v>
      </c>
      <c r="Q2155" s="338">
        <v>57</v>
      </c>
    </row>
    <row r="2156" spans="1:17" ht="15.75" x14ac:dyDescent="0.25">
      <c r="A2156" s="342" t="s">
        <v>26</v>
      </c>
      <c r="B2156" t="s">
        <v>6173</v>
      </c>
      <c r="C2156">
        <v>27.645</v>
      </c>
      <c r="D2156">
        <v>10.56</v>
      </c>
      <c r="E2156" t="s">
        <v>2380</v>
      </c>
      <c r="F2156" t="s">
        <v>2380</v>
      </c>
      <c r="G2156" t="s">
        <v>2380</v>
      </c>
      <c r="H2156" s="341">
        <v>0</v>
      </c>
      <c r="I2156" t="s">
        <v>2380</v>
      </c>
      <c r="J2156" t="s">
        <v>6085</v>
      </c>
      <c r="K2156" t="s">
        <v>6079</v>
      </c>
      <c r="L2156" s="340" t="s">
        <v>6172</v>
      </c>
      <c r="M2156" s="339">
        <v>11345.52</v>
      </c>
      <c r="N2156" t="s">
        <v>12</v>
      </c>
      <c r="O2156" t="s">
        <v>12</v>
      </c>
      <c r="P2156" t="s">
        <v>42</v>
      </c>
      <c r="Q2156" s="338">
        <v>58</v>
      </c>
    </row>
    <row r="2157" spans="1:17" ht="15.75" x14ac:dyDescent="0.25">
      <c r="A2157" s="342" t="s">
        <v>21</v>
      </c>
      <c r="B2157" t="s">
        <v>6165</v>
      </c>
      <c r="C2157">
        <v>29.83</v>
      </c>
      <c r="D2157">
        <v>7.2</v>
      </c>
      <c r="E2157" t="s">
        <v>2381</v>
      </c>
      <c r="F2157" t="s">
        <v>2380</v>
      </c>
      <c r="G2157" t="s">
        <v>2380</v>
      </c>
      <c r="H2157" s="341">
        <v>0</v>
      </c>
      <c r="I2157" t="s">
        <v>2380</v>
      </c>
      <c r="J2157" t="s">
        <v>6085</v>
      </c>
      <c r="K2157" t="s">
        <v>6079</v>
      </c>
      <c r="L2157" s="340" t="s">
        <v>6164</v>
      </c>
      <c r="M2157" s="339">
        <v>11319.12</v>
      </c>
      <c r="N2157" t="s">
        <v>12</v>
      </c>
      <c r="O2157" t="s">
        <v>16</v>
      </c>
      <c r="P2157" t="s">
        <v>23</v>
      </c>
      <c r="Q2157" s="338">
        <v>59</v>
      </c>
    </row>
    <row r="2158" spans="1:17" ht="15.75" x14ac:dyDescent="0.25">
      <c r="A2158" s="342" t="s">
        <v>19</v>
      </c>
      <c r="B2158" t="s">
        <v>6163</v>
      </c>
      <c r="C2158">
        <v>28.31</v>
      </c>
      <c r="D2158">
        <v>4.55</v>
      </c>
      <c r="E2158" t="s">
        <v>2380</v>
      </c>
      <c r="F2158" t="s">
        <v>2381</v>
      </c>
      <c r="G2158" t="s">
        <v>2380</v>
      </c>
      <c r="H2158" s="341">
        <v>1</v>
      </c>
      <c r="I2158" t="s">
        <v>2380</v>
      </c>
      <c r="J2158" t="s">
        <v>6085</v>
      </c>
      <c r="K2158" t="s">
        <v>6075</v>
      </c>
      <c r="L2158" s="340" t="s">
        <v>6162</v>
      </c>
      <c r="M2158" s="339">
        <v>11318.57</v>
      </c>
      <c r="N2158" t="s">
        <v>12</v>
      </c>
      <c r="O2158" t="s">
        <v>11</v>
      </c>
      <c r="P2158" t="s">
        <v>535</v>
      </c>
      <c r="Q2158" s="338">
        <v>27</v>
      </c>
    </row>
    <row r="2159" spans="1:17" ht="15.75" x14ac:dyDescent="0.25">
      <c r="A2159" s="342" t="s">
        <v>17</v>
      </c>
      <c r="B2159" t="s">
        <v>6161</v>
      </c>
      <c r="C2159">
        <v>29.79</v>
      </c>
      <c r="D2159">
        <v>9.0299999999999994</v>
      </c>
      <c r="E2159" t="s">
        <v>2380</v>
      </c>
      <c r="F2159" t="s">
        <v>2380</v>
      </c>
      <c r="G2159" t="s">
        <v>2380</v>
      </c>
      <c r="H2159" s="341">
        <v>0</v>
      </c>
      <c r="I2159" t="s">
        <v>2380</v>
      </c>
      <c r="J2159" t="s">
        <v>6085</v>
      </c>
      <c r="K2159" t="s">
        <v>6079</v>
      </c>
      <c r="L2159" s="340" t="s">
        <v>6160</v>
      </c>
      <c r="M2159" s="339">
        <v>11312.33</v>
      </c>
      <c r="N2159" t="s">
        <v>12</v>
      </c>
      <c r="O2159" t="s">
        <v>12</v>
      </c>
      <c r="P2159" t="s">
        <v>23</v>
      </c>
      <c r="Q2159" s="338">
        <v>59</v>
      </c>
    </row>
    <row r="2160" spans="1:17" x14ac:dyDescent="0.25">
      <c r="B2160" t="s">
        <v>6155</v>
      </c>
      <c r="C2160">
        <v>28.6</v>
      </c>
      <c r="D2160">
        <v>5.56</v>
      </c>
      <c r="E2160" t="s">
        <v>2381</v>
      </c>
      <c r="F2160" t="s">
        <v>2380</v>
      </c>
      <c r="G2160" t="s">
        <v>2382</v>
      </c>
      <c r="H2160" s="341">
        <v>1</v>
      </c>
      <c r="I2160" t="s">
        <v>2380</v>
      </c>
      <c r="J2160" t="s">
        <v>6085</v>
      </c>
      <c r="K2160" t="s">
        <v>6075</v>
      </c>
      <c r="L2160" s="340" t="s">
        <v>6154</v>
      </c>
      <c r="M2160" s="339">
        <v>11299.34</v>
      </c>
      <c r="N2160" t="s">
        <v>12</v>
      </c>
      <c r="O2160" t="s">
        <v>11</v>
      </c>
      <c r="P2160" t="s">
        <v>42</v>
      </c>
      <c r="Q2160" s="338">
        <v>50</v>
      </c>
    </row>
    <row r="2161" spans="1:17" ht="15.75" x14ac:dyDescent="0.25">
      <c r="A2161" s="342" t="s">
        <v>2230</v>
      </c>
      <c r="B2161" t="s">
        <v>9672</v>
      </c>
      <c r="C2161">
        <v>18.335000000000001</v>
      </c>
      <c r="D2161">
        <v>10.01</v>
      </c>
      <c r="E2161" t="s">
        <v>2381</v>
      </c>
      <c r="F2161" t="s">
        <v>2380</v>
      </c>
      <c r="G2161" t="s">
        <v>2380</v>
      </c>
      <c r="H2161" s="341">
        <v>2</v>
      </c>
      <c r="I2161" t="s">
        <v>2380</v>
      </c>
      <c r="J2161" t="s">
        <v>6081</v>
      </c>
      <c r="K2161" t="s">
        <v>6079</v>
      </c>
      <c r="L2161" s="340" t="s">
        <v>9671</v>
      </c>
      <c r="M2161" s="339">
        <v>10085.85</v>
      </c>
      <c r="N2161" t="s">
        <v>12</v>
      </c>
      <c r="O2161" t="s">
        <v>12</v>
      </c>
      <c r="P2161" t="s">
        <v>42</v>
      </c>
      <c r="Q2161" s="338">
        <v>53</v>
      </c>
    </row>
    <row r="2162" spans="1:17" ht="15.75" x14ac:dyDescent="0.25">
      <c r="A2162" s="342" t="s">
        <v>2186</v>
      </c>
      <c r="B2162" t="s">
        <v>9616</v>
      </c>
      <c r="C2162">
        <v>18.05</v>
      </c>
      <c r="D2162">
        <v>6.94</v>
      </c>
      <c r="E2162" t="s">
        <v>2380</v>
      </c>
      <c r="F2162" t="s">
        <v>2380</v>
      </c>
      <c r="G2162" t="s">
        <v>2380</v>
      </c>
      <c r="H2162" s="341">
        <v>0</v>
      </c>
      <c r="I2162" t="s">
        <v>2380</v>
      </c>
      <c r="J2162" t="s">
        <v>6081</v>
      </c>
      <c r="K2162" t="s">
        <v>6079</v>
      </c>
      <c r="L2162" s="340" t="s">
        <v>9615</v>
      </c>
      <c r="M2162" s="339">
        <v>9710.7099999999991</v>
      </c>
      <c r="N2162" t="s">
        <v>11</v>
      </c>
      <c r="O2162" t="s">
        <v>16</v>
      </c>
      <c r="P2162" t="s">
        <v>300</v>
      </c>
      <c r="Q2162" s="338">
        <v>50</v>
      </c>
    </row>
    <row r="2163" spans="1:17" ht="15.75" x14ac:dyDescent="0.25">
      <c r="A2163" s="342" t="s">
        <v>2027</v>
      </c>
      <c r="B2163" t="s">
        <v>6576</v>
      </c>
      <c r="C2163">
        <v>16.579999999999998</v>
      </c>
      <c r="D2163">
        <v>6.98</v>
      </c>
      <c r="E2163" t="s">
        <v>2381</v>
      </c>
      <c r="F2163" t="s">
        <v>2380</v>
      </c>
      <c r="G2163" t="s">
        <v>2382</v>
      </c>
      <c r="H2163" s="341">
        <v>1</v>
      </c>
      <c r="I2163" t="s">
        <v>2380</v>
      </c>
      <c r="J2163" t="s">
        <v>6081</v>
      </c>
      <c r="K2163" t="s">
        <v>6079</v>
      </c>
      <c r="L2163" s="340" t="s">
        <v>9398</v>
      </c>
      <c r="M2163" s="339">
        <v>8440.0499999999993</v>
      </c>
      <c r="N2163" t="s">
        <v>12</v>
      </c>
      <c r="O2163" t="s">
        <v>11</v>
      </c>
      <c r="P2163" t="s">
        <v>13</v>
      </c>
      <c r="Q2163" s="338">
        <v>59</v>
      </c>
    </row>
    <row r="2164" spans="1:17" ht="15.75" x14ac:dyDescent="0.25">
      <c r="A2164" s="342" t="s">
        <v>2005</v>
      </c>
      <c r="B2164" t="s">
        <v>9369</v>
      </c>
      <c r="C2164">
        <v>17.34</v>
      </c>
      <c r="D2164">
        <v>12</v>
      </c>
      <c r="E2164" t="s">
        <v>2380</v>
      </c>
      <c r="F2164" t="s">
        <v>2380</v>
      </c>
      <c r="G2164" t="s">
        <v>2380</v>
      </c>
      <c r="H2164" s="341">
        <v>0</v>
      </c>
      <c r="I2164" t="s">
        <v>2380</v>
      </c>
      <c r="J2164" t="s">
        <v>6081</v>
      </c>
      <c r="K2164" t="s">
        <v>6079</v>
      </c>
      <c r="L2164" s="340" t="s">
        <v>8512</v>
      </c>
      <c r="M2164" s="339">
        <v>8252.2800000000007</v>
      </c>
      <c r="N2164" t="s">
        <v>11</v>
      </c>
      <c r="O2164" t="s">
        <v>11</v>
      </c>
      <c r="P2164" t="s">
        <v>247</v>
      </c>
      <c r="Q2164" s="338">
        <v>40</v>
      </c>
    </row>
    <row r="2165" spans="1:17" ht="15.75" x14ac:dyDescent="0.25">
      <c r="A2165" s="342" t="s">
        <v>2001</v>
      </c>
      <c r="B2165" t="s">
        <v>9363</v>
      </c>
      <c r="C2165">
        <v>17.68</v>
      </c>
      <c r="D2165">
        <v>8.57</v>
      </c>
      <c r="E2165" t="s">
        <v>2381</v>
      </c>
      <c r="F2165" t="s">
        <v>2380</v>
      </c>
      <c r="G2165" t="s">
        <v>2382</v>
      </c>
      <c r="H2165" s="341">
        <v>1</v>
      </c>
      <c r="I2165" t="s">
        <v>2380</v>
      </c>
      <c r="J2165" t="s">
        <v>6081</v>
      </c>
      <c r="K2165" t="s">
        <v>6079</v>
      </c>
      <c r="L2165" s="340" t="s">
        <v>9362</v>
      </c>
      <c r="M2165" s="339">
        <v>8219.2000000000007</v>
      </c>
      <c r="N2165" t="s">
        <v>11</v>
      </c>
      <c r="O2165" t="s">
        <v>11</v>
      </c>
      <c r="P2165" t="s">
        <v>13</v>
      </c>
      <c r="Q2165" s="338">
        <v>44</v>
      </c>
    </row>
    <row r="2166" spans="1:17" ht="15.75" x14ac:dyDescent="0.25">
      <c r="A2166" s="342" t="s">
        <v>1972</v>
      </c>
      <c r="B2166" t="s">
        <v>7455</v>
      </c>
      <c r="C2166">
        <v>16.8</v>
      </c>
      <c r="D2166">
        <v>7.98</v>
      </c>
      <c r="E2166" t="s">
        <v>2380</v>
      </c>
      <c r="F2166" t="s">
        <v>2380</v>
      </c>
      <c r="G2166" t="s">
        <v>2380</v>
      </c>
      <c r="H2166" s="341">
        <v>0</v>
      </c>
      <c r="I2166" t="s">
        <v>2380</v>
      </c>
      <c r="J2166" t="s">
        <v>6081</v>
      </c>
      <c r="K2166" t="s">
        <v>6079</v>
      </c>
      <c r="L2166" s="340" t="s">
        <v>9322</v>
      </c>
      <c r="M2166" s="339">
        <v>8027.97</v>
      </c>
      <c r="N2166" t="s">
        <v>12</v>
      </c>
      <c r="O2166" t="s">
        <v>11</v>
      </c>
      <c r="P2166" t="s">
        <v>42</v>
      </c>
      <c r="Q2166" s="338">
        <v>45</v>
      </c>
    </row>
    <row r="2167" spans="1:17" ht="15.75" x14ac:dyDescent="0.25">
      <c r="A2167" s="342" t="s">
        <v>1964</v>
      </c>
      <c r="B2167" t="s">
        <v>9314</v>
      </c>
      <c r="C2167">
        <v>17.28</v>
      </c>
      <c r="D2167">
        <v>6.22</v>
      </c>
      <c r="E2167" t="s">
        <v>2381</v>
      </c>
      <c r="F2167" t="s">
        <v>2380</v>
      </c>
      <c r="G2167" t="s">
        <v>2380</v>
      </c>
      <c r="H2167" s="341">
        <v>2</v>
      </c>
      <c r="I2167" t="s">
        <v>2380</v>
      </c>
      <c r="J2167" t="s">
        <v>6081</v>
      </c>
      <c r="K2167" t="s">
        <v>6077</v>
      </c>
      <c r="L2167" s="340" t="s">
        <v>9313</v>
      </c>
      <c r="M2167" s="339">
        <v>38836.980000000003</v>
      </c>
      <c r="N2167" t="s">
        <v>11</v>
      </c>
      <c r="O2167" t="s">
        <v>16</v>
      </c>
      <c r="P2167" t="s">
        <v>42</v>
      </c>
      <c r="Q2167" s="338">
        <v>43</v>
      </c>
    </row>
    <row r="2168" spans="1:17" ht="15.75" x14ac:dyDescent="0.25">
      <c r="A2168" s="342" t="s">
        <v>1961</v>
      </c>
      <c r="B2168" t="s">
        <v>9309</v>
      </c>
      <c r="C2168">
        <v>16.48</v>
      </c>
      <c r="D2168">
        <v>11.05</v>
      </c>
      <c r="E2168" t="s">
        <v>2380</v>
      </c>
      <c r="F2168" t="s">
        <v>2380</v>
      </c>
      <c r="G2168" t="s">
        <v>2380</v>
      </c>
      <c r="H2168" s="341">
        <v>0</v>
      </c>
      <c r="I2168" t="s">
        <v>2380</v>
      </c>
      <c r="J2168" t="s">
        <v>6081</v>
      </c>
      <c r="K2168" t="s">
        <v>6079</v>
      </c>
      <c r="L2168" s="340" t="s">
        <v>9308</v>
      </c>
      <c r="M2168" s="339">
        <v>7966.81</v>
      </c>
      <c r="N2168" t="s">
        <v>11</v>
      </c>
      <c r="O2168" t="s">
        <v>11</v>
      </c>
      <c r="P2168" t="s">
        <v>13</v>
      </c>
      <c r="Q2168" s="338">
        <v>47</v>
      </c>
    </row>
    <row r="2169" spans="1:17" ht="15.75" x14ac:dyDescent="0.25">
      <c r="A2169" s="342" t="s">
        <v>1946</v>
      </c>
      <c r="B2169" t="s">
        <v>6766</v>
      </c>
      <c r="C2169">
        <v>18.28</v>
      </c>
      <c r="D2169">
        <v>7.95</v>
      </c>
      <c r="E2169" t="s">
        <v>2380</v>
      </c>
      <c r="F2169" t="s">
        <v>2380</v>
      </c>
      <c r="G2169" t="s">
        <v>2380</v>
      </c>
      <c r="H2169" s="341">
        <v>0</v>
      </c>
      <c r="I2169" t="s">
        <v>2380</v>
      </c>
      <c r="J2169" t="s">
        <v>6081</v>
      </c>
      <c r="K2169" t="s">
        <v>6079</v>
      </c>
      <c r="L2169" s="340" t="s">
        <v>7569</v>
      </c>
      <c r="M2169" s="339">
        <v>7789.64</v>
      </c>
      <c r="N2169" t="s">
        <v>16</v>
      </c>
      <c r="O2169" t="s">
        <v>12</v>
      </c>
      <c r="P2169" t="s">
        <v>13</v>
      </c>
      <c r="Q2169" s="338">
        <v>48</v>
      </c>
    </row>
    <row r="2170" spans="1:17" ht="15.75" x14ac:dyDescent="0.25">
      <c r="A2170" s="342" t="s">
        <v>1932</v>
      </c>
      <c r="B2170" t="s">
        <v>9268</v>
      </c>
      <c r="C2170">
        <v>15.65</v>
      </c>
      <c r="D2170">
        <v>7.85</v>
      </c>
      <c r="E2170" t="s">
        <v>2380</v>
      </c>
      <c r="F2170" t="s">
        <v>2380</v>
      </c>
      <c r="G2170" t="s">
        <v>2380</v>
      </c>
      <c r="H2170" s="341">
        <v>0</v>
      </c>
      <c r="I2170" t="s">
        <v>2380</v>
      </c>
      <c r="J2170" t="s">
        <v>6081</v>
      </c>
      <c r="K2170" t="s">
        <v>6079</v>
      </c>
      <c r="L2170" s="340" t="s">
        <v>9267</v>
      </c>
      <c r="M2170" s="339">
        <v>7681.17</v>
      </c>
      <c r="N2170" t="s">
        <v>11</v>
      </c>
      <c r="O2170" t="s">
        <v>11</v>
      </c>
      <c r="P2170" t="s">
        <v>516</v>
      </c>
      <c r="Q2170" s="338">
        <v>41</v>
      </c>
    </row>
    <row r="2171" spans="1:17" ht="15.75" x14ac:dyDescent="0.25">
      <c r="A2171" s="342" t="s">
        <v>1917</v>
      </c>
      <c r="B2171" t="s">
        <v>6347</v>
      </c>
      <c r="C2171">
        <v>17.78</v>
      </c>
      <c r="D2171">
        <v>8.19</v>
      </c>
      <c r="E2171" t="s">
        <v>2380</v>
      </c>
      <c r="F2171" t="s">
        <v>2380</v>
      </c>
      <c r="G2171" t="s">
        <v>2380</v>
      </c>
      <c r="H2171" s="341">
        <v>0</v>
      </c>
      <c r="I2171" t="s">
        <v>2380</v>
      </c>
      <c r="J2171" t="s">
        <v>6081</v>
      </c>
      <c r="K2171" t="s">
        <v>6079</v>
      </c>
      <c r="L2171" s="340" t="s">
        <v>9242</v>
      </c>
      <c r="M2171" s="339">
        <v>7636.92</v>
      </c>
      <c r="N2171" t="s">
        <v>11</v>
      </c>
      <c r="O2171" t="s">
        <v>12</v>
      </c>
      <c r="P2171" t="s">
        <v>23</v>
      </c>
      <c r="Q2171" s="338">
        <v>21</v>
      </c>
    </row>
    <row r="2172" spans="1:17" ht="15.75" x14ac:dyDescent="0.25">
      <c r="A2172" s="342" t="s">
        <v>1890</v>
      </c>
      <c r="B2172" t="s">
        <v>7439</v>
      </c>
      <c r="C2172">
        <v>17.3</v>
      </c>
      <c r="D2172">
        <v>9.2799999999999994</v>
      </c>
      <c r="E2172" t="s">
        <v>2380</v>
      </c>
      <c r="F2172" t="s">
        <v>2380</v>
      </c>
      <c r="G2172" t="s">
        <v>2380</v>
      </c>
      <c r="H2172" s="341">
        <v>0</v>
      </c>
      <c r="I2172" t="s">
        <v>2380</v>
      </c>
      <c r="J2172" t="s">
        <v>6081</v>
      </c>
      <c r="K2172" t="s">
        <v>6079</v>
      </c>
      <c r="L2172" s="340" t="s">
        <v>9205</v>
      </c>
      <c r="M2172" s="339">
        <v>7441.5</v>
      </c>
      <c r="N2172" t="s">
        <v>12</v>
      </c>
      <c r="O2172" t="s">
        <v>11</v>
      </c>
      <c r="P2172" t="s">
        <v>42</v>
      </c>
      <c r="Q2172" s="338">
        <v>43</v>
      </c>
    </row>
    <row r="2173" spans="1:17" ht="15.75" x14ac:dyDescent="0.25">
      <c r="A2173" s="342" t="s">
        <v>1887</v>
      </c>
      <c r="B2173" t="s">
        <v>9201</v>
      </c>
      <c r="C2173">
        <v>16.79</v>
      </c>
      <c r="D2173">
        <v>11.4</v>
      </c>
      <c r="E2173" t="s">
        <v>2380</v>
      </c>
      <c r="F2173" t="s">
        <v>2380</v>
      </c>
      <c r="G2173" t="s">
        <v>2380</v>
      </c>
      <c r="H2173" s="341">
        <v>0</v>
      </c>
      <c r="I2173" t="s">
        <v>2380</v>
      </c>
      <c r="J2173" t="s">
        <v>6081</v>
      </c>
      <c r="K2173" t="s">
        <v>6079</v>
      </c>
      <c r="L2173" s="340" t="s">
        <v>9200</v>
      </c>
      <c r="M2173" s="339">
        <v>7419.48</v>
      </c>
      <c r="N2173" t="s">
        <v>11</v>
      </c>
      <c r="O2173" t="s">
        <v>11</v>
      </c>
      <c r="P2173" t="s">
        <v>23</v>
      </c>
      <c r="Q2173" s="338">
        <v>44</v>
      </c>
    </row>
    <row r="2174" spans="1:17" ht="15.75" x14ac:dyDescent="0.25">
      <c r="A2174" s="342" t="s">
        <v>1874</v>
      </c>
      <c r="B2174" t="s">
        <v>7904</v>
      </c>
      <c r="C2174">
        <v>15.05</v>
      </c>
      <c r="D2174">
        <v>8.1199999999999992</v>
      </c>
      <c r="E2174" t="s">
        <v>2380</v>
      </c>
      <c r="F2174" t="s">
        <v>2380</v>
      </c>
      <c r="G2174" t="s">
        <v>2380</v>
      </c>
      <c r="H2174" s="341">
        <v>0</v>
      </c>
      <c r="I2174" t="s">
        <v>2380</v>
      </c>
      <c r="J2174" t="s">
        <v>6081</v>
      </c>
      <c r="K2174" t="s">
        <v>6079</v>
      </c>
      <c r="L2174" s="340" t="s">
        <v>9185</v>
      </c>
      <c r="M2174" s="339">
        <v>38415.47</v>
      </c>
      <c r="N2174" t="s">
        <v>16</v>
      </c>
      <c r="O2174" t="s">
        <v>11</v>
      </c>
      <c r="P2174" t="s">
        <v>42</v>
      </c>
      <c r="Q2174" s="338">
        <v>36</v>
      </c>
    </row>
    <row r="2175" spans="1:17" ht="15.75" x14ac:dyDescent="0.25">
      <c r="A2175" s="342" t="s">
        <v>1872</v>
      </c>
      <c r="B2175" t="s">
        <v>7176</v>
      </c>
      <c r="C2175">
        <v>16.66</v>
      </c>
      <c r="D2175">
        <v>9.16</v>
      </c>
      <c r="E2175" t="s">
        <v>2380</v>
      </c>
      <c r="F2175" t="s">
        <v>2380</v>
      </c>
      <c r="G2175" t="s">
        <v>2380</v>
      </c>
      <c r="H2175" s="341">
        <v>0</v>
      </c>
      <c r="I2175" t="s">
        <v>2380</v>
      </c>
      <c r="J2175" t="s">
        <v>6081</v>
      </c>
      <c r="K2175" t="s">
        <v>6079</v>
      </c>
      <c r="L2175" s="340" t="s">
        <v>9183</v>
      </c>
      <c r="M2175" s="339">
        <v>7337.75</v>
      </c>
      <c r="N2175" t="s">
        <v>11</v>
      </c>
      <c r="O2175" t="s">
        <v>12</v>
      </c>
      <c r="P2175" t="s">
        <v>42</v>
      </c>
      <c r="Q2175" s="338">
        <v>43</v>
      </c>
    </row>
    <row r="2176" spans="1:17" ht="15.75" x14ac:dyDescent="0.25">
      <c r="A2176" s="342" t="s">
        <v>1871</v>
      </c>
      <c r="B2176" t="s">
        <v>6324</v>
      </c>
      <c r="C2176">
        <v>16.62</v>
      </c>
      <c r="D2176">
        <v>9.14</v>
      </c>
      <c r="E2176" t="s">
        <v>2380</v>
      </c>
      <c r="F2176" t="s">
        <v>2380</v>
      </c>
      <c r="G2176" t="s">
        <v>2380</v>
      </c>
      <c r="H2176" s="341">
        <v>0</v>
      </c>
      <c r="I2176" t="s">
        <v>2380</v>
      </c>
      <c r="J2176" t="s">
        <v>6081</v>
      </c>
      <c r="K2176" t="s">
        <v>6079</v>
      </c>
      <c r="L2176" s="340" t="s">
        <v>8874</v>
      </c>
      <c r="M2176" s="339">
        <v>7325.47</v>
      </c>
      <c r="N2176" t="s">
        <v>11</v>
      </c>
      <c r="O2176" t="s">
        <v>16</v>
      </c>
      <c r="P2176" t="s">
        <v>23</v>
      </c>
      <c r="Q2176" s="338">
        <v>38</v>
      </c>
    </row>
    <row r="2177" spans="1:17" ht="15.75" x14ac:dyDescent="0.25">
      <c r="A2177" s="342" t="s">
        <v>1870</v>
      </c>
      <c r="B2177" t="s">
        <v>9182</v>
      </c>
      <c r="C2177">
        <v>15.36</v>
      </c>
      <c r="D2177">
        <v>5.49</v>
      </c>
      <c r="E2177" t="s">
        <v>2381</v>
      </c>
      <c r="F2177" t="s">
        <v>2380</v>
      </c>
      <c r="G2177" t="s">
        <v>2380</v>
      </c>
      <c r="H2177" s="341">
        <v>2</v>
      </c>
      <c r="I2177" t="s">
        <v>2380</v>
      </c>
      <c r="J2177" t="s">
        <v>6081</v>
      </c>
      <c r="K2177" t="s">
        <v>6075</v>
      </c>
      <c r="L2177" s="340" t="s">
        <v>9181</v>
      </c>
      <c r="M2177" s="339">
        <v>7325.05</v>
      </c>
      <c r="N2177" t="s">
        <v>11</v>
      </c>
      <c r="O2177" t="s">
        <v>12</v>
      </c>
      <c r="P2177" t="s">
        <v>247</v>
      </c>
      <c r="Q2177" s="338">
        <v>43</v>
      </c>
    </row>
    <row r="2178" spans="1:17" ht="15.75" x14ac:dyDescent="0.25">
      <c r="A2178" s="342" t="s">
        <v>1810</v>
      </c>
      <c r="B2178" t="s">
        <v>9095</v>
      </c>
      <c r="C2178">
        <v>17.29</v>
      </c>
      <c r="D2178">
        <v>5.35</v>
      </c>
      <c r="E2178" t="s">
        <v>2381</v>
      </c>
      <c r="F2178" t="s">
        <v>2380</v>
      </c>
      <c r="G2178" t="s">
        <v>2380</v>
      </c>
      <c r="H2178" s="341">
        <v>0</v>
      </c>
      <c r="I2178" t="s">
        <v>2380</v>
      </c>
      <c r="J2178" t="s">
        <v>6081</v>
      </c>
      <c r="K2178" t="s">
        <v>6075</v>
      </c>
      <c r="L2178" s="340" t="s">
        <v>9094</v>
      </c>
      <c r="M2178" s="339">
        <v>6940.91</v>
      </c>
      <c r="N2178" t="s">
        <v>11</v>
      </c>
      <c r="O2178" t="s">
        <v>11</v>
      </c>
      <c r="P2178" t="s">
        <v>23</v>
      </c>
      <c r="Q2178" s="338">
        <v>42</v>
      </c>
    </row>
    <row r="2179" spans="1:17" ht="15.75" x14ac:dyDescent="0.25">
      <c r="A2179" s="342" t="s">
        <v>1789</v>
      </c>
      <c r="B2179" t="s">
        <v>9064</v>
      </c>
      <c r="C2179">
        <v>16.13</v>
      </c>
      <c r="D2179">
        <v>4.54</v>
      </c>
      <c r="E2179" t="s">
        <v>2381</v>
      </c>
      <c r="F2179" t="s">
        <v>2380</v>
      </c>
      <c r="G2179" t="s">
        <v>2380</v>
      </c>
      <c r="H2179" s="341">
        <v>2</v>
      </c>
      <c r="I2179" t="s">
        <v>2380</v>
      </c>
      <c r="J2179" t="s">
        <v>6081</v>
      </c>
      <c r="K2179" t="s">
        <v>6075</v>
      </c>
      <c r="L2179" s="340" t="s">
        <v>9063</v>
      </c>
      <c r="M2179" s="339">
        <v>6781.52</v>
      </c>
      <c r="N2179" t="s">
        <v>11</v>
      </c>
      <c r="O2179" t="s">
        <v>11</v>
      </c>
      <c r="P2179" t="s">
        <v>13</v>
      </c>
      <c r="Q2179" s="338">
        <v>42</v>
      </c>
    </row>
    <row r="2180" spans="1:17" ht="15.75" x14ac:dyDescent="0.25">
      <c r="A2180" s="342" t="s">
        <v>1785</v>
      </c>
      <c r="B2180" t="s">
        <v>7530</v>
      </c>
      <c r="C2180">
        <v>15.6</v>
      </c>
      <c r="D2180">
        <v>8.6</v>
      </c>
      <c r="E2180" t="s">
        <v>2380</v>
      </c>
      <c r="F2180" t="s">
        <v>2380</v>
      </c>
      <c r="G2180" t="s">
        <v>2380</v>
      </c>
      <c r="H2180" s="341">
        <v>0</v>
      </c>
      <c r="I2180" t="s">
        <v>2380</v>
      </c>
      <c r="J2180" t="s">
        <v>6081</v>
      </c>
      <c r="K2180" t="s">
        <v>6079</v>
      </c>
      <c r="L2180" s="340" t="s">
        <v>9057</v>
      </c>
      <c r="M2180" s="339">
        <v>38237.339999999997</v>
      </c>
      <c r="N2180" t="s">
        <v>11</v>
      </c>
      <c r="O2180" t="s">
        <v>12</v>
      </c>
      <c r="P2180" t="s">
        <v>42</v>
      </c>
      <c r="Q2180" s="338">
        <v>33</v>
      </c>
    </row>
    <row r="2181" spans="1:17" ht="15.75" x14ac:dyDescent="0.25">
      <c r="A2181" s="342" t="s">
        <v>1779</v>
      </c>
      <c r="B2181" t="s">
        <v>6318</v>
      </c>
      <c r="C2181">
        <v>15.1</v>
      </c>
      <c r="D2181">
        <v>8.41</v>
      </c>
      <c r="E2181" t="s">
        <v>2380</v>
      </c>
      <c r="F2181" t="s">
        <v>2380</v>
      </c>
      <c r="G2181" t="s">
        <v>2380</v>
      </c>
      <c r="H2181" s="341">
        <v>0</v>
      </c>
      <c r="I2181" t="s">
        <v>2380</v>
      </c>
      <c r="J2181" t="s">
        <v>6081</v>
      </c>
      <c r="K2181" t="s">
        <v>6079</v>
      </c>
      <c r="L2181" s="340" t="s">
        <v>6885</v>
      </c>
      <c r="M2181" s="339">
        <v>6738.84</v>
      </c>
      <c r="N2181" t="s">
        <v>12</v>
      </c>
      <c r="O2181" t="s">
        <v>16</v>
      </c>
      <c r="P2181" t="s">
        <v>23</v>
      </c>
      <c r="Q2181" s="338">
        <v>54</v>
      </c>
    </row>
    <row r="2182" spans="1:17" ht="15.75" x14ac:dyDescent="0.25">
      <c r="A2182" s="342" t="s">
        <v>1772</v>
      </c>
      <c r="B2182" t="s">
        <v>9037</v>
      </c>
      <c r="C2182">
        <v>18.48</v>
      </c>
      <c r="D2182">
        <v>10.84</v>
      </c>
      <c r="E2182" t="s">
        <v>2381</v>
      </c>
      <c r="F2182" t="s">
        <v>2380</v>
      </c>
      <c r="G2182" t="s">
        <v>2380</v>
      </c>
      <c r="H2182" s="341">
        <v>2</v>
      </c>
      <c r="I2182" t="s">
        <v>2380</v>
      </c>
      <c r="J2182" t="s">
        <v>6081</v>
      </c>
      <c r="K2182" t="s">
        <v>6079</v>
      </c>
      <c r="L2182" s="340" t="s">
        <v>9036</v>
      </c>
      <c r="M2182" s="339">
        <v>6686.43</v>
      </c>
      <c r="N2182" t="s">
        <v>11</v>
      </c>
      <c r="O2182" t="s">
        <v>12</v>
      </c>
      <c r="P2182" t="s">
        <v>23</v>
      </c>
      <c r="Q2182" s="338">
        <v>37</v>
      </c>
    </row>
    <row r="2183" spans="1:17" ht="15.75" x14ac:dyDescent="0.25">
      <c r="A2183" s="342" t="s">
        <v>1771</v>
      </c>
      <c r="B2183" t="s">
        <v>9035</v>
      </c>
      <c r="C2183">
        <v>16.815000000000001</v>
      </c>
      <c r="D2183">
        <v>5.63</v>
      </c>
      <c r="E2183" t="s">
        <v>2380</v>
      </c>
      <c r="F2183" t="s">
        <v>2380</v>
      </c>
      <c r="G2183" t="s">
        <v>2380</v>
      </c>
      <c r="H2183" s="341">
        <v>1</v>
      </c>
      <c r="I2183" t="s">
        <v>2380</v>
      </c>
      <c r="J2183" t="s">
        <v>6081</v>
      </c>
      <c r="K2183" t="s">
        <v>6075</v>
      </c>
      <c r="L2183" s="340" t="s">
        <v>9034</v>
      </c>
      <c r="M2183" s="339">
        <v>6666.24</v>
      </c>
      <c r="N2183" t="s">
        <v>12</v>
      </c>
      <c r="O2183" t="s">
        <v>16</v>
      </c>
      <c r="P2183" t="s">
        <v>42</v>
      </c>
      <c r="Q2183" s="338">
        <v>33</v>
      </c>
    </row>
    <row r="2184" spans="1:17" ht="15.75" x14ac:dyDescent="0.25">
      <c r="A2184" s="342" t="s">
        <v>1759</v>
      </c>
      <c r="B2184" t="s">
        <v>9016</v>
      </c>
      <c r="C2184">
        <v>17.059999999999999</v>
      </c>
      <c r="D2184">
        <v>8.5</v>
      </c>
      <c r="E2184" t="s">
        <v>2380</v>
      </c>
      <c r="F2184" t="s">
        <v>2380</v>
      </c>
      <c r="G2184" t="s">
        <v>2380</v>
      </c>
      <c r="H2184" s="341">
        <v>0</v>
      </c>
      <c r="I2184" t="s">
        <v>2380</v>
      </c>
      <c r="J2184" t="s">
        <v>6081</v>
      </c>
      <c r="K2184" t="s">
        <v>6079</v>
      </c>
      <c r="L2184" s="340" t="s">
        <v>9015</v>
      </c>
      <c r="M2184" s="339">
        <v>6600.36</v>
      </c>
      <c r="N2184" t="s">
        <v>11</v>
      </c>
      <c r="O2184" t="s">
        <v>12</v>
      </c>
      <c r="P2184" t="s">
        <v>42</v>
      </c>
      <c r="Q2184" s="338">
        <v>40</v>
      </c>
    </row>
    <row r="2185" spans="1:17" ht="15.75" x14ac:dyDescent="0.25">
      <c r="A2185" s="342" t="s">
        <v>1755</v>
      </c>
      <c r="B2185" t="s">
        <v>9009</v>
      </c>
      <c r="C2185">
        <v>17.8</v>
      </c>
      <c r="D2185">
        <v>5.75</v>
      </c>
      <c r="E2185" t="s">
        <v>2381</v>
      </c>
      <c r="F2185" t="s">
        <v>2380</v>
      </c>
      <c r="G2185" t="s">
        <v>2382</v>
      </c>
      <c r="H2185" s="341">
        <v>1</v>
      </c>
      <c r="I2185" t="s">
        <v>2380</v>
      </c>
      <c r="J2185" t="s">
        <v>6081</v>
      </c>
      <c r="K2185" t="s">
        <v>6077</v>
      </c>
      <c r="L2185" s="340" t="s">
        <v>9008</v>
      </c>
      <c r="M2185" s="339">
        <v>6571.02</v>
      </c>
      <c r="N2185" t="s">
        <v>11</v>
      </c>
      <c r="O2185" t="s">
        <v>16</v>
      </c>
      <c r="P2185" t="s">
        <v>23</v>
      </c>
      <c r="Q2185" s="338">
        <v>41</v>
      </c>
    </row>
    <row r="2186" spans="1:17" ht="15.75" x14ac:dyDescent="0.25">
      <c r="A2186" s="342" t="s">
        <v>1748</v>
      </c>
      <c r="B2186" t="s">
        <v>9000</v>
      </c>
      <c r="C2186">
        <v>17.98</v>
      </c>
      <c r="D2186">
        <v>6.57</v>
      </c>
      <c r="E2186" t="s">
        <v>2381</v>
      </c>
      <c r="F2186" t="s">
        <v>2380</v>
      </c>
      <c r="G2186" t="s">
        <v>2380</v>
      </c>
      <c r="H2186" s="341">
        <v>2</v>
      </c>
      <c r="I2186" t="s">
        <v>2380</v>
      </c>
      <c r="J2186" t="s">
        <v>6081</v>
      </c>
      <c r="K2186" t="s">
        <v>6079</v>
      </c>
      <c r="L2186" s="340" t="s">
        <v>8999</v>
      </c>
      <c r="M2186" s="339">
        <v>6536.68</v>
      </c>
      <c r="N2186" t="s">
        <v>11</v>
      </c>
      <c r="O2186" t="s">
        <v>11</v>
      </c>
      <c r="P2186" t="s">
        <v>23</v>
      </c>
      <c r="Q2186" s="338">
        <v>40</v>
      </c>
    </row>
    <row r="2187" spans="1:17" ht="15.75" x14ac:dyDescent="0.25">
      <c r="A2187" s="342" t="s">
        <v>1737</v>
      </c>
      <c r="B2187" t="s">
        <v>8983</v>
      </c>
      <c r="C2187">
        <v>17.760000000000002</v>
      </c>
      <c r="D2187">
        <v>11.18</v>
      </c>
      <c r="E2187" t="s">
        <v>2381</v>
      </c>
      <c r="F2187" t="s">
        <v>2380</v>
      </c>
      <c r="G2187" t="s">
        <v>2380</v>
      </c>
      <c r="H2187" s="341">
        <v>2</v>
      </c>
      <c r="I2187" t="s">
        <v>2380</v>
      </c>
      <c r="J2187" t="s">
        <v>6081</v>
      </c>
      <c r="K2187" t="s">
        <v>6079</v>
      </c>
      <c r="L2187" s="340" t="s">
        <v>8768</v>
      </c>
      <c r="M2187" s="339">
        <v>6455.86</v>
      </c>
      <c r="N2187" t="s">
        <v>12</v>
      </c>
      <c r="O2187" t="s">
        <v>12</v>
      </c>
      <c r="P2187" t="s">
        <v>23</v>
      </c>
      <c r="Q2187" s="338">
        <v>38</v>
      </c>
    </row>
    <row r="2188" spans="1:17" ht="15.75" x14ac:dyDescent="0.25">
      <c r="A2188" s="342" t="s">
        <v>1728</v>
      </c>
      <c r="B2188" t="s">
        <v>6347</v>
      </c>
      <c r="C2188">
        <v>18.03</v>
      </c>
      <c r="D2188">
        <v>10.66</v>
      </c>
      <c r="E2188" t="s">
        <v>2381</v>
      </c>
      <c r="F2188" t="s">
        <v>2380</v>
      </c>
      <c r="G2188" t="s">
        <v>2380</v>
      </c>
      <c r="H2188" s="341">
        <v>2</v>
      </c>
      <c r="I2188" t="s">
        <v>2380</v>
      </c>
      <c r="J2188" t="s">
        <v>6081</v>
      </c>
      <c r="K2188" t="s">
        <v>6079</v>
      </c>
      <c r="L2188" s="340" t="s">
        <v>8701</v>
      </c>
      <c r="M2188" s="339">
        <v>6402.29</v>
      </c>
      <c r="N2188" t="s">
        <v>11</v>
      </c>
      <c r="O2188" t="s">
        <v>12</v>
      </c>
      <c r="P2188" t="s">
        <v>247</v>
      </c>
      <c r="Q2188" s="338">
        <v>35</v>
      </c>
    </row>
    <row r="2189" spans="1:17" ht="15.75" x14ac:dyDescent="0.25">
      <c r="A2189" s="342" t="s">
        <v>1716</v>
      </c>
      <c r="B2189" t="s">
        <v>8956</v>
      </c>
      <c r="C2189">
        <v>15.08</v>
      </c>
      <c r="D2189">
        <v>4.8499999999999996</v>
      </c>
      <c r="E2189" t="s">
        <v>2381</v>
      </c>
      <c r="F2189" t="s">
        <v>2380</v>
      </c>
      <c r="G2189" t="s">
        <v>2382</v>
      </c>
      <c r="H2189" s="341">
        <v>1</v>
      </c>
      <c r="I2189" t="s">
        <v>2380</v>
      </c>
      <c r="J2189" t="s">
        <v>6081</v>
      </c>
      <c r="K2189" t="s">
        <v>6075</v>
      </c>
      <c r="L2189" s="340" t="s">
        <v>8955</v>
      </c>
      <c r="M2189" s="339">
        <v>6338.08</v>
      </c>
      <c r="N2189" t="s">
        <v>11</v>
      </c>
      <c r="O2189" t="s">
        <v>16</v>
      </c>
      <c r="P2189" t="s">
        <v>13</v>
      </c>
      <c r="Q2189" s="338">
        <v>39</v>
      </c>
    </row>
    <row r="2190" spans="1:17" ht="15.75" x14ac:dyDescent="0.25">
      <c r="A2190" s="342" t="s">
        <v>1706</v>
      </c>
      <c r="B2190" t="s">
        <v>8938</v>
      </c>
      <c r="C2190">
        <v>17.7</v>
      </c>
      <c r="D2190">
        <v>10.42</v>
      </c>
      <c r="E2190" t="s">
        <v>2381</v>
      </c>
      <c r="F2190" t="s">
        <v>2380</v>
      </c>
      <c r="G2190" t="s">
        <v>2380</v>
      </c>
      <c r="H2190" s="341">
        <v>2</v>
      </c>
      <c r="I2190" t="s">
        <v>2380</v>
      </c>
      <c r="J2190" t="s">
        <v>6081</v>
      </c>
      <c r="K2190" t="s">
        <v>6079</v>
      </c>
      <c r="L2190" s="340" t="s">
        <v>8937</v>
      </c>
      <c r="M2190" s="339">
        <v>6289.75</v>
      </c>
      <c r="N2190" t="s">
        <v>11</v>
      </c>
      <c r="O2190" t="s">
        <v>12</v>
      </c>
      <c r="P2190" t="s">
        <v>13</v>
      </c>
      <c r="Q2190" s="338">
        <v>41</v>
      </c>
    </row>
    <row r="2191" spans="1:17" ht="15.75" x14ac:dyDescent="0.25">
      <c r="A2191" s="342" t="s">
        <v>1705</v>
      </c>
      <c r="B2191" t="s">
        <v>6806</v>
      </c>
      <c r="C2191">
        <v>17.2</v>
      </c>
      <c r="D2191">
        <v>6.45</v>
      </c>
      <c r="E2191" t="s">
        <v>2380</v>
      </c>
      <c r="F2191" t="s">
        <v>2380</v>
      </c>
      <c r="G2191" t="s">
        <v>2380</v>
      </c>
      <c r="H2191" s="341">
        <v>2</v>
      </c>
      <c r="I2191" t="s">
        <v>2380</v>
      </c>
      <c r="J2191" t="s">
        <v>6081</v>
      </c>
      <c r="K2191" t="s">
        <v>6079</v>
      </c>
      <c r="L2191" s="340" t="s">
        <v>8936</v>
      </c>
      <c r="M2191" s="339">
        <v>6282.24</v>
      </c>
      <c r="N2191" t="s">
        <v>11</v>
      </c>
      <c r="O2191" t="s">
        <v>16</v>
      </c>
      <c r="P2191" t="s">
        <v>42</v>
      </c>
      <c r="Q2191" s="338">
        <v>41</v>
      </c>
    </row>
    <row r="2192" spans="1:17" ht="15.75" x14ac:dyDescent="0.25">
      <c r="A2192" s="342" t="s">
        <v>1688</v>
      </c>
      <c r="B2192" t="s">
        <v>6324</v>
      </c>
      <c r="C2192">
        <v>15.09</v>
      </c>
      <c r="D2192">
        <v>7.59</v>
      </c>
      <c r="E2192" t="s">
        <v>2381</v>
      </c>
      <c r="F2192" t="s">
        <v>2380</v>
      </c>
      <c r="G2192" t="s">
        <v>2380</v>
      </c>
      <c r="H2192" s="341">
        <v>2</v>
      </c>
      <c r="I2192" t="s">
        <v>2380</v>
      </c>
      <c r="J2192" t="s">
        <v>6081</v>
      </c>
      <c r="K2192" t="s">
        <v>6079</v>
      </c>
      <c r="L2192" s="340" t="s">
        <v>8911</v>
      </c>
      <c r="M2192" s="339">
        <v>6198.75</v>
      </c>
      <c r="N2192" t="s">
        <v>11</v>
      </c>
      <c r="O2192" t="s">
        <v>16</v>
      </c>
      <c r="P2192" t="s">
        <v>23</v>
      </c>
      <c r="Q2192" s="338">
        <v>37</v>
      </c>
    </row>
    <row r="2193" spans="1:17" ht="15.75" x14ac:dyDescent="0.25">
      <c r="A2193" s="342" t="s">
        <v>1683</v>
      </c>
      <c r="B2193" t="s">
        <v>8903</v>
      </c>
      <c r="C2193">
        <v>15.37</v>
      </c>
      <c r="D2193">
        <v>9.61</v>
      </c>
      <c r="E2193" t="s">
        <v>2381</v>
      </c>
      <c r="F2193" t="s">
        <v>2380</v>
      </c>
      <c r="G2193" t="s">
        <v>2380</v>
      </c>
      <c r="H2193" s="341">
        <v>2</v>
      </c>
      <c r="I2193" t="s">
        <v>2380</v>
      </c>
      <c r="J2193" t="s">
        <v>6081</v>
      </c>
      <c r="K2193" t="s">
        <v>6079</v>
      </c>
      <c r="L2193" s="340" t="s">
        <v>8670</v>
      </c>
      <c r="M2193" s="339">
        <v>6184.3</v>
      </c>
      <c r="N2193" t="s">
        <v>11</v>
      </c>
      <c r="O2193" t="s">
        <v>12</v>
      </c>
      <c r="P2193" t="s">
        <v>13</v>
      </c>
      <c r="Q2193" s="338">
        <v>34</v>
      </c>
    </row>
    <row r="2194" spans="1:17" ht="15.75" x14ac:dyDescent="0.25">
      <c r="A2194" s="342" t="s">
        <v>1679</v>
      </c>
      <c r="B2194" t="s">
        <v>8897</v>
      </c>
      <c r="C2194">
        <v>15.99</v>
      </c>
      <c r="D2194">
        <v>4.57</v>
      </c>
      <c r="E2194" t="s">
        <v>2381</v>
      </c>
      <c r="F2194" t="s">
        <v>2380</v>
      </c>
      <c r="G2194" t="s">
        <v>2382</v>
      </c>
      <c r="H2194" s="341">
        <v>1</v>
      </c>
      <c r="I2194" t="s">
        <v>2380</v>
      </c>
      <c r="J2194" t="s">
        <v>6081</v>
      </c>
      <c r="K2194" t="s">
        <v>6075</v>
      </c>
      <c r="L2194" s="340" t="s">
        <v>8896</v>
      </c>
      <c r="M2194" s="339">
        <v>6159.57</v>
      </c>
      <c r="N2194" t="s">
        <v>11</v>
      </c>
      <c r="O2194" t="s">
        <v>16</v>
      </c>
      <c r="P2194" t="s">
        <v>23</v>
      </c>
      <c r="Q2194" s="338">
        <v>37</v>
      </c>
    </row>
    <row r="2195" spans="1:17" ht="15.75" x14ac:dyDescent="0.25">
      <c r="A2195" s="342" t="s">
        <v>1672</v>
      </c>
      <c r="B2195" t="s">
        <v>8888</v>
      </c>
      <c r="C2195">
        <v>16.850000000000001</v>
      </c>
      <c r="D2195">
        <v>11.75</v>
      </c>
      <c r="E2195" t="s">
        <v>2381</v>
      </c>
      <c r="F2195" t="s">
        <v>2380</v>
      </c>
      <c r="G2195" t="s">
        <v>2380</v>
      </c>
      <c r="H2195" s="341">
        <v>2</v>
      </c>
      <c r="I2195" t="s">
        <v>2380</v>
      </c>
      <c r="J2195" t="s">
        <v>6081</v>
      </c>
      <c r="K2195" t="s">
        <v>6079</v>
      </c>
      <c r="L2195" s="340" t="s">
        <v>8887</v>
      </c>
      <c r="M2195" s="339">
        <v>6128.8</v>
      </c>
      <c r="N2195" t="s">
        <v>11</v>
      </c>
      <c r="O2195" t="s">
        <v>12</v>
      </c>
      <c r="P2195" t="s">
        <v>23</v>
      </c>
      <c r="Q2195" s="338">
        <v>32</v>
      </c>
    </row>
    <row r="2196" spans="1:17" ht="15.75" x14ac:dyDescent="0.25">
      <c r="A2196" s="342" t="s">
        <v>1657</v>
      </c>
      <c r="B2196" t="s">
        <v>8861</v>
      </c>
      <c r="C2196">
        <v>16.5</v>
      </c>
      <c r="D2196">
        <v>6.9</v>
      </c>
      <c r="E2196" t="s">
        <v>2381</v>
      </c>
      <c r="F2196" t="s">
        <v>2380</v>
      </c>
      <c r="G2196" t="s">
        <v>2380</v>
      </c>
      <c r="H2196" s="341">
        <v>2</v>
      </c>
      <c r="I2196" t="s">
        <v>2380</v>
      </c>
      <c r="J2196" t="s">
        <v>6081</v>
      </c>
      <c r="K2196" t="s">
        <v>6079</v>
      </c>
      <c r="L2196" s="340" t="s">
        <v>8860</v>
      </c>
      <c r="M2196" s="339">
        <v>5993.62</v>
      </c>
      <c r="N2196" t="s">
        <v>11</v>
      </c>
      <c r="O2196" t="s">
        <v>12</v>
      </c>
      <c r="P2196" t="s">
        <v>13</v>
      </c>
      <c r="Q2196" s="338">
        <v>42</v>
      </c>
    </row>
    <row r="2197" spans="1:17" ht="15.75" x14ac:dyDescent="0.25">
      <c r="A2197" s="342" t="s">
        <v>1635</v>
      </c>
      <c r="B2197" t="s">
        <v>8827</v>
      </c>
      <c r="C2197">
        <v>15.2</v>
      </c>
      <c r="D2197">
        <v>8.82</v>
      </c>
      <c r="E2197" t="s">
        <v>2380</v>
      </c>
      <c r="F2197" t="s">
        <v>2380</v>
      </c>
      <c r="G2197" t="s">
        <v>2380</v>
      </c>
      <c r="H2197" s="341">
        <v>0</v>
      </c>
      <c r="I2197" t="s">
        <v>2380</v>
      </c>
      <c r="J2197" t="s">
        <v>6081</v>
      </c>
      <c r="K2197" t="s">
        <v>6079</v>
      </c>
      <c r="L2197" s="340" t="s">
        <v>8826</v>
      </c>
      <c r="M2197" s="339">
        <v>5855.9</v>
      </c>
      <c r="N2197" t="s">
        <v>11</v>
      </c>
      <c r="O2197" t="s">
        <v>12</v>
      </c>
      <c r="P2197" t="s">
        <v>23</v>
      </c>
      <c r="Q2197" s="338">
        <v>38</v>
      </c>
    </row>
    <row r="2198" spans="1:17" ht="15.75" x14ac:dyDescent="0.25">
      <c r="A2198" s="342" t="s">
        <v>1633</v>
      </c>
      <c r="B2198" t="s">
        <v>8824</v>
      </c>
      <c r="C2198">
        <v>17.91</v>
      </c>
      <c r="D2198">
        <v>4.66</v>
      </c>
      <c r="E2198" t="s">
        <v>2380</v>
      </c>
      <c r="F2198" t="s">
        <v>2380</v>
      </c>
      <c r="G2198" t="s">
        <v>2380</v>
      </c>
      <c r="H2198" s="341">
        <v>2</v>
      </c>
      <c r="I2198" t="s">
        <v>2380</v>
      </c>
      <c r="J2198" t="s">
        <v>6081</v>
      </c>
      <c r="K2198" t="s">
        <v>6075</v>
      </c>
      <c r="L2198" s="340" t="s">
        <v>8823</v>
      </c>
      <c r="M2198" s="339">
        <v>5846.92</v>
      </c>
      <c r="N2198" t="s">
        <v>11</v>
      </c>
      <c r="O2198" t="s">
        <v>11</v>
      </c>
      <c r="P2198" t="s">
        <v>13</v>
      </c>
      <c r="Q2198" s="338">
        <v>35</v>
      </c>
    </row>
    <row r="2199" spans="1:17" ht="15.75" x14ac:dyDescent="0.25">
      <c r="A2199" s="342" t="s">
        <v>1628</v>
      </c>
      <c r="B2199" t="s">
        <v>6530</v>
      </c>
      <c r="C2199">
        <v>17.7</v>
      </c>
      <c r="D2199">
        <v>6.38</v>
      </c>
      <c r="E2199" t="s">
        <v>2380</v>
      </c>
      <c r="F2199" t="s">
        <v>2380</v>
      </c>
      <c r="G2199" t="s">
        <v>2380</v>
      </c>
      <c r="H2199" s="341">
        <v>2</v>
      </c>
      <c r="I2199" t="s">
        <v>2380</v>
      </c>
      <c r="J2199" t="s">
        <v>6081</v>
      </c>
      <c r="K2199" t="s">
        <v>6077</v>
      </c>
      <c r="L2199" s="340" t="s">
        <v>8817</v>
      </c>
      <c r="M2199" s="339">
        <v>5816.58</v>
      </c>
      <c r="N2199" t="s">
        <v>11</v>
      </c>
      <c r="O2199" t="s">
        <v>11</v>
      </c>
      <c r="P2199" t="s">
        <v>535</v>
      </c>
      <c r="Q2199" s="338">
        <v>20</v>
      </c>
    </row>
    <row r="2200" spans="1:17" ht="15.75" x14ac:dyDescent="0.25">
      <c r="A2200" s="342" t="s">
        <v>1626</v>
      </c>
      <c r="B2200" t="s">
        <v>6378</v>
      </c>
      <c r="C2200">
        <v>16.88</v>
      </c>
      <c r="D2200">
        <v>9.9600000000000009</v>
      </c>
      <c r="E2200" t="s">
        <v>2380</v>
      </c>
      <c r="F2200" t="s">
        <v>2380</v>
      </c>
      <c r="G2200" t="s">
        <v>2380</v>
      </c>
      <c r="H2200" s="341">
        <v>0</v>
      </c>
      <c r="I2200" t="s">
        <v>2380</v>
      </c>
      <c r="J2200" t="s">
        <v>6081</v>
      </c>
      <c r="K2200" t="s">
        <v>6079</v>
      </c>
      <c r="L2200" s="340" t="s">
        <v>8814</v>
      </c>
      <c r="M2200" s="339">
        <v>5807.06</v>
      </c>
      <c r="N2200" t="s">
        <v>11</v>
      </c>
      <c r="O2200" t="s">
        <v>12</v>
      </c>
      <c r="P2200" t="s">
        <v>13</v>
      </c>
      <c r="Q2200" s="338">
        <v>42</v>
      </c>
    </row>
    <row r="2201" spans="1:17" ht="15.75" x14ac:dyDescent="0.25">
      <c r="A2201" s="342" t="s">
        <v>1621</v>
      </c>
      <c r="B2201" t="s">
        <v>6754</v>
      </c>
      <c r="C2201">
        <v>16.690000000000001</v>
      </c>
      <c r="D2201">
        <v>10.66</v>
      </c>
      <c r="E2201" t="s">
        <v>2380</v>
      </c>
      <c r="F2201" t="s">
        <v>2380</v>
      </c>
      <c r="G2201" t="s">
        <v>2380</v>
      </c>
      <c r="H2201" s="341">
        <v>0</v>
      </c>
      <c r="I2201" t="s">
        <v>2380</v>
      </c>
      <c r="J2201" t="s">
        <v>6081</v>
      </c>
      <c r="K2201" t="s">
        <v>6079</v>
      </c>
      <c r="L2201" s="340" t="s">
        <v>8809</v>
      </c>
      <c r="M2201" s="339">
        <v>5729.01</v>
      </c>
      <c r="N2201" t="s">
        <v>16</v>
      </c>
      <c r="O2201" t="s">
        <v>11</v>
      </c>
      <c r="P2201" t="s">
        <v>23</v>
      </c>
      <c r="Q2201" s="338">
        <v>35</v>
      </c>
    </row>
    <row r="2202" spans="1:17" ht="15.75" x14ac:dyDescent="0.25">
      <c r="A2202" s="342" t="s">
        <v>1619</v>
      </c>
      <c r="B2202" t="s">
        <v>8807</v>
      </c>
      <c r="C2202">
        <v>17.55</v>
      </c>
      <c r="D2202">
        <v>4.2300000000000004</v>
      </c>
      <c r="E2202" t="s">
        <v>2380</v>
      </c>
      <c r="F2202" t="s">
        <v>2380</v>
      </c>
      <c r="G2202" t="s">
        <v>2380</v>
      </c>
      <c r="H2202" s="341">
        <v>2</v>
      </c>
      <c r="I2202" t="s">
        <v>2380</v>
      </c>
      <c r="J2202" t="s">
        <v>6081</v>
      </c>
      <c r="K2202" t="s">
        <v>6075</v>
      </c>
      <c r="L2202" s="340" t="s">
        <v>8806</v>
      </c>
      <c r="M2202" s="339">
        <v>37272.339999999997</v>
      </c>
      <c r="N2202" t="s">
        <v>11</v>
      </c>
      <c r="O2202" t="s">
        <v>12</v>
      </c>
      <c r="P2202" t="s">
        <v>42</v>
      </c>
      <c r="Q2202" s="338">
        <v>47</v>
      </c>
    </row>
    <row r="2203" spans="1:17" ht="15.75" x14ac:dyDescent="0.25">
      <c r="A2203" s="342" t="s">
        <v>1606</v>
      </c>
      <c r="B2203" t="s">
        <v>8786</v>
      </c>
      <c r="C2203">
        <v>18.34</v>
      </c>
      <c r="D2203">
        <v>10.01</v>
      </c>
      <c r="E2203" t="s">
        <v>2380</v>
      </c>
      <c r="F2203" t="s">
        <v>2380</v>
      </c>
      <c r="G2203" t="s">
        <v>2380</v>
      </c>
      <c r="H2203" s="341">
        <v>0</v>
      </c>
      <c r="I2203" t="s">
        <v>2380</v>
      </c>
      <c r="J2203" t="s">
        <v>6081</v>
      </c>
      <c r="K2203" t="s">
        <v>6079</v>
      </c>
      <c r="L2203" s="340" t="s">
        <v>8785</v>
      </c>
      <c r="M2203" s="339">
        <v>5615.37</v>
      </c>
      <c r="N2203" t="s">
        <v>11</v>
      </c>
      <c r="O2203" t="s">
        <v>12</v>
      </c>
      <c r="P2203" t="s">
        <v>42</v>
      </c>
      <c r="Q2203" s="338">
        <v>28</v>
      </c>
    </row>
    <row r="2204" spans="1:17" ht="15.75" x14ac:dyDescent="0.25">
      <c r="A2204" s="342" t="s">
        <v>1604</v>
      </c>
      <c r="B2204" t="s">
        <v>8783</v>
      </c>
      <c r="C2204">
        <v>18.350000000000001</v>
      </c>
      <c r="D2204">
        <v>5.12</v>
      </c>
      <c r="E2204" t="s">
        <v>2380</v>
      </c>
      <c r="F2204" t="s">
        <v>2380</v>
      </c>
      <c r="G2204" t="s">
        <v>2380</v>
      </c>
      <c r="H2204" s="341">
        <v>0</v>
      </c>
      <c r="I2204" t="s">
        <v>2380</v>
      </c>
      <c r="J2204" t="s">
        <v>6081</v>
      </c>
      <c r="K2204" t="s">
        <v>6075</v>
      </c>
      <c r="L2204" s="340" t="s">
        <v>8782</v>
      </c>
      <c r="M2204" s="339">
        <v>5594.85</v>
      </c>
      <c r="N2204" t="s">
        <v>11</v>
      </c>
      <c r="O2204" t="s">
        <v>12</v>
      </c>
      <c r="P2204" t="s">
        <v>247</v>
      </c>
      <c r="Q2204" s="338">
        <v>34</v>
      </c>
    </row>
    <row r="2205" spans="1:17" ht="15.75" x14ac:dyDescent="0.25">
      <c r="A2205" s="342" t="s">
        <v>1595</v>
      </c>
      <c r="B2205" t="s">
        <v>8773</v>
      </c>
      <c r="C2205">
        <v>17.260000000000002</v>
      </c>
      <c r="D2205">
        <v>11.73</v>
      </c>
      <c r="E2205" t="s">
        <v>2380</v>
      </c>
      <c r="F2205" t="s">
        <v>2380</v>
      </c>
      <c r="G2205" t="s">
        <v>2380</v>
      </c>
      <c r="H2205" s="341">
        <v>2</v>
      </c>
      <c r="I2205" t="s">
        <v>2380</v>
      </c>
      <c r="J2205" t="s">
        <v>6081</v>
      </c>
      <c r="K2205" t="s">
        <v>6079</v>
      </c>
      <c r="L2205" s="340" t="s">
        <v>8772</v>
      </c>
      <c r="M2205" s="339">
        <v>5503.36</v>
      </c>
      <c r="N2205" t="s">
        <v>11</v>
      </c>
      <c r="O2205" t="s">
        <v>11</v>
      </c>
      <c r="P2205" t="s">
        <v>23</v>
      </c>
      <c r="Q2205" s="338">
        <v>34</v>
      </c>
    </row>
    <row r="2206" spans="1:17" ht="15.75" x14ac:dyDescent="0.25">
      <c r="A2206" s="342" t="s">
        <v>1590</v>
      </c>
      <c r="B2206" t="s">
        <v>8765</v>
      </c>
      <c r="C2206">
        <v>16.12</v>
      </c>
      <c r="D2206">
        <v>10.45</v>
      </c>
      <c r="E2206" t="s">
        <v>2380</v>
      </c>
      <c r="F2206" t="s">
        <v>2380</v>
      </c>
      <c r="G2206" t="s">
        <v>2380</v>
      </c>
      <c r="H2206" s="341">
        <v>0</v>
      </c>
      <c r="I2206" t="s">
        <v>2380</v>
      </c>
      <c r="J2206" t="s">
        <v>6081</v>
      </c>
      <c r="K2206" t="s">
        <v>6079</v>
      </c>
      <c r="L2206" s="340" t="s">
        <v>7553</v>
      </c>
      <c r="M2206" s="339">
        <v>5469.01</v>
      </c>
      <c r="N2206" t="s">
        <v>11</v>
      </c>
      <c r="O2206" t="s">
        <v>11</v>
      </c>
      <c r="P2206" t="s">
        <v>247</v>
      </c>
      <c r="Q2206" s="338">
        <v>36</v>
      </c>
    </row>
    <row r="2207" spans="1:17" ht="15.75" x14ac:dyDescent="0.25">
      <c r="A2207" s="342" t="s">
        <v>1586</v>
      </c>
      <c r="B2207" t="s">
        <v>8759</v>
      </c>
      <c r="C2207">
        <v>15.2</v>
      </c>
      <c r="D2207">
        <v>7.81</v>
      </c>
      <c r="E2207" t="s">
        <v>2381</v>
      </c>
      <c r="F2207" t="s">
        <v>2380</v>
      </c>
      <c r="G2207" t="s">
        <v>2380</v>
      </c>
      <c r="H2207" s="341">
        <v>1</v>
      </c>
      <c r="I2207" t="s">
        <v>2380</v>
      </c>
      <c r="J2207" t="s">
        <v>6081</v>
      </c>
      <c r="K2207" t="s">
        <v>6079</v>
      </c>
      <c r="L2207" s="340" t="s">
        <v>8758</v>
      </c>
      <c r="M2207" s="339">
        <v>47928.03</v>
      </c>
      <c r="N2207" t="s">
        <v>11</v>
      </c>
      <c r="O2207" t="s">
        <v>12</v>
      </c>
      <c r="P2207" t="s">
        <v>42</v>
      </c>
      <c r="Q2207" s="338">
        <v>64</v>
      </c>
    </row>
    <row r="2208" spans="1:17" ht="15.75" x14ac:dyDescent="0.25">
      <c r="A2208" s="342" t="s">
        <v>1573</v>
      </c>
      <c r="B2208" t="s">
        <v>8738</v>
      </c>
      <c r="C2208">
        <v>16.53</v>
      </c>
      <c r="D2208">
        <v>5.08</v>
      </c>
      <c r="E2208" t="s">
        <v>2380</v>
      </c>
      <c r="F2208" t="s">
        <v>2380</v>
      </c>
      <c r="G2208" t="s">
        <v>2380</v>
      </c>
      <c r="H2208" s="341">
        <v>2</v>
      </c>
      <c r="I2208" t="s">
        <v>2380</v>
      </c>
      <c r="J2208" t="s">
        <v>6081</v>
      </c>
      <c r="K2208" t="s">
        <v>6075</v>
      </c>
      <c r="L2208" s="340" t="s">
        <v>8737</v>
      </c>
      <c r="M2208" s="339">
        <v>5383.54</v>
      </c>
      <c r="N2208" t="s">
        <v>11</v>
      </c>
      <c r="O2208" t="s">
        <v>12</v>
      </c>
      <c r="P2208" t="s">
        <v>42</v>
      </c>
      <c r="Q2208" s="338">
        <v>39</v>
      </c>
    </row>
    <row r="2209" spans="1:17" ht="15.75" x14ac:dyDescent="0.25">
      <c r="A2209" s="342" t="s">
        <v>1570</v>
      </c>
      <c r="B2209" t="s">
        <v>8733</v>
      </c>
      <c r="C2209">
        <v>15.58</v>
      </c>
      <c r="D2209">
        <v>11.56</v>
      </c>
      <c r="E2209" t="s">
        <v>2380</v>
      </c>
      <c r="F2209" t="s">
        <v>2380</v>
      </c>
      <c r="G2209" t="s">
        <v>2380</v>
      </c>
      <c r="H2209" s="341">
        <v>0</v>
      </c>
      <c r="I2209" t="s">
        <v>2380</v>
      </c>
      <c r="J2209" t="s">
        <v>6081</v>
      </c>
      <c r="K2209" t="s">
        <v>6079</v>
      </c>
      <c r="L2209" s="340" t="s">
        <v>8732</v>
      </c>
      <c r="M2209" s="339">
        <v>5373.36</v>
      </c>
      <c r="N2209" t="s">
        <v>11</v>
      </c>
      <c r="O2209" t="s">
        <v>11</v>
      </c>
      <c r="P2209" t="s">
        <v>23</v>
      </c>
      <c r="Q2209" s="338">
        <v>37</v>
      </c>
    </row>
    <row r="2210" spans="1:17" ht="15.75" x14ac:dyDescent="0.25">
      <c r="A2210" s="342" t="s">
        <v>1565</v>
      </c>
      <c r="B2210" t="s">
        <v>6494</v>
      </c>
      <c r="C2210">
        <v>15.49</v>
      </c>
      <c r="D2210">
        <v>9.6</v>
      </c>
      <c r="E2210" t="s">
        <v>2380</v>
      </c>
      <c r="F2210" t="s">
        <v>2380</v>
      </c>
      <c r="G2210" t="s">
        <v>2380</v>
      </c>
      <c r="H2210" s="341">
        <v>0</v>
      </c>
      <c r="I2210" t="s">
        <v>2380</v>
      </c>
      <c r="J2210" t="s">
        <v>6081</v>
      </c>
      <c r="K2210" t="s">
        <v>6079</v>
      </c>
      <c r="L2210" s="340" t="s">
        <v>8125</v>
      </c>
      <c r="M2210" s="339">
        <v>5325.65</v>
      </c>
      <c r="N2210" t="s">
        <v>11</v>
      </c>
      <c r="O2210" t="s">
        <v>16</v>
      </c>
      <c r="P2210" t="s">
        <v>42</v>
      </c>
      <c r="Q2210" s="338">
        <v>30</v>
      </c>
    </row>
    <row r="2211" spans="1:17" ht="15.75" x14ac:dyDescent="0.25">
      <c r="A2211" s="342" t="s">
        <v>1549</v>
      </c>
      <c r="B2211" t="s">
        <v>8700</v>
      </c>
      <c r="C2211">
        <v>18.239999999999998</v>
      </c>
      <c r="D2211">
        <v>5.31</v>
      </c>
      <c r="E2211" t="s">
        <v>2381</v>
      </c>
      <c r="F2211" t="s">
        <v>2380</v>
      </c>
      <c r="G2211" t="s">
        <v>2382</v>
      </c>
      <c r="H2211" s="341">
        <v>1</v>
      </c>
      <c r="I2211" t="s">
        <v>2380</v>
      </c>
      <c r="J2211" t="s">
        <v>6081</v>
      </c>
      <c r="K2211" t="s">
        <v>6075</v>
      </c>
      <c r="L2211" s="340" t="s">
        <v>8699</v>
      </c>
      <c r="M2211" s="339">
        <v>5245.23</v>
      </c>
      <c r="N2211" t="s">
        <v>11</v>
      </c>
      <c r="O2211" t="s">
        <v>11</v>
      </c>
      <c r="P2211" t="s">
        <v>13</v>
      </c>
      <c r="Q2211" s="338">
        <v>35</v>
      </c>
    </row>
    <row r="2212" spans="1:17" ht="15.75" x14ac:dyDescent="0.25">
      <c r="A2212" s="342" t="s">
        <v>1546</v>
      </c>
      <c r="B2212" t="s">
        <v>8695</v>
      </c>
      <c r="C2212">
        <v>18.2</v>
      </c>
      <c r="D2212">
        <v>6.19</v>
      </c>
      <c r="E2212" t="s">
        <v>2380</v>
      </c>
      <c r="F2212" t="s">
        <v>2380</v>
      </c>
      <c r="G2212" t="s">
        <v>2382</v>
      </c>
      <c r="H2212" s="341">
        <v>1</v>
      </c>
      <c r="I2212" t="s">
        <v>2380</v>
      </c>
      <c r="J2212" t="s">
        <v>6081</v>
      </c>
      <c r="K2212" t="s">
        <v>6077</v>
      </c>
      <c r="L2212" s="340" t="s">
        <v>8694</v>
      </c>
      <c r="M2212" s="339">
        <v>5216.4799999999996</v>
      </c>
      <c r="N2212" t="s">
        <v>11</v>
      </c>
      <c r="O2212" t="s">
        <v>11</v>
      </c>
      <c r="P2212" t="s">
        <v>200</v>
      </c>
      <c r="Q2212" s="338">
        <v>28</v>
      </c>
    </row>
    <row r="2213" spans="1:17" ht="15.75" x14ac:dyDescent="0.25">
      <c r="A2213" s="342" t="s">
        <v>1535</v>
      </c>
      <c r="B2213" t="s">
        <v>8676</v>
      </c>
      <c r="C2213">
        <v>17.86</v>
      </c>
      <c r="D2213">
        <v>4.1100000000000003</v>
      </c>
      <c r="E2213" t="s">
        <v>2380</v>
      </c>
      <c r="F2213" t="s">
        <v>2380</v>
      </c>
      <c r="G2213" t="s">
        <v>2380</v>
      </c>
      <c r="H2213" s="341">
        <v>1</v>
      </c>
      <c r="I2213" t="s">
        <v>2380</v>
      </c>
      <c r="J2213" t="s">
        <v>6081</v>
      </c>
      <c r="K2213" t="s">
        <v>6075</v>
      </c>
      <c r="L2213" s="340" t="s">
        <v>8675</v>
      </c>
      <c r="M2213" s="339">
        <v>5144.18</v>
      </c>
      <c r="N2213" t="s">
        <v>11</v>
      </c>
      <c r="O2213" t="s">
        <v>16</v>
      </c>
      <c r="P2213" t="s">
        <v>13</v>
      </c>
      <c r="Q2213" s="338">
        <v>38</v>
      </c>
    </row>
    <row r="2214" spans="1:17" ht="15.75" x14ac:dyDescent="0.25">
      <c r="A2214" s="342" t="s">
        <v>1532</v>
      </c>
      <c r="B2214" t="s">
        <v>6376</v>
      </c>
      <c r="C2214">
        <v>15.47</v>
      </c>
      <c r="D2214">
        <v>8.43</v>
      </c>
      <c r="E2214" t="s">
        <v>2380</v>
      </c>
      <c r="F2214" t="s">
        <v>2380</v>
      </c>
      <c r="G2214" t="s">
        <v>2380</v>
      </c>
      <c r="H2214" s="341">
        <v>0</v>
      </c>
      <c r="I2214" t="s">
        <v>2380</v>
      </c>
      <c r="J2214" t="s">
        <v>6081</v>
      </c>
      <c r="K2214" t="s">
        <v>6079</v>
      </c>
      <c r="L2214" s="340" t="s">
        <v>8672</v>
      </c>
      <c r="M2214" s="339">
        <v>5125.22</v>
      </c>
      <c r="N2214" t="s">
        <v>16</v>
      </c>
      <c r="O2214" t="s">
        <v>11</v>
      </c>
      <c r="P2214" t="s">
        <v>23</v>
      </c>
      <c r="Q2214" s="338">
        <v>35</v>
      </c>
    </row>
    <row r="2215" spans="1:17" ht="15.75" x14ac:dyDescent="0.25">
      <c r="A2215" s="342" t="s">
        <v>1520</v>
      </c>
      <c r="B2215" t="s">
        <v>8653</v>
      </c>
      <c r="C2215">
        <v>16.12</v>
      </c>
      <c r="D2215">
        <v>6.09</v>
      </c>
      <c r="E2215" t="s">
        <v>2380</v>
      </c>
      <c r="F2215" t="s">
        <v>2380</v>
      </c>
      <c r="G2215" t="s">
        <v>2380</v>
      </c>
      <c r="H2215" s="341">
        <v>0</v>
      </c>
      <c r="I2215" t="s">
        <v>2380</v>
      </c>
      <c r="J2215" t="s">
        <v>6081</v>
      </c>
      <c r="K2215" t="s">
        <v>6077</v>
      </c>
      <c r="L2215" s="340" t="s">
        <v>8652</v>
      </c>
      <c r="M2215" s="339">
        <v>5034.1000000000004</v>
      </c>
      <c r="N2215" t="s">
        <v>11</v>
      </c>
      <c r="O2215" t="s">
        <v>11</v>
      </c>
      <c r="P2215" t="s">
        <v>13</v>
      </c>
      <c r="Q2215" s="338">
        <v>36</v>
      </c>
    </row>
    <row r="2216" spans="1:17" ht="15.75" x14ac:dyDescent="0.25">
      <c r="A2216" s="342" t="s">
        <v>1516</v>
      </c>
      <c r="B2216" t="s">
        <v>6625</v>
      </c>
      <c r="C2216">
        <v>15.84</v>
      </c>
      <c r="D2216">
        <v>10.34</v>
      </c>
      <c r="E2216" t="s">
        <v>2380</v>
      </c>
      <c r="F2216" t="s">
        <v>2380</v>
      </c>
      <c r="G2216" t="s">
        <v>2380</v>
      </c>
      <c r="H2216" s="341">
        <v>2</v>
      </c>
      <c r="I2216" t="s">
        <v>2380</v>
      </c>
      <c r="J2216" t="s">
        <v>6081</v>
      </c>
      <c r="K2216" t="s">
        <v>6079</v>
      </c>
      <c r="L2216" s="340" t="s">
        <v>8647</v>
      </c>
      <c r="M2216" s="339">
        <v>5012.47</v>
      </c>
      <c r="N2216" t="s">
        <v>11</v>
      </c>
      <c r="O2216" t="s">
        <v>12</v>
      </c>
      <c r="P2216" t="s">
        <v>42</v>
      </c>
      <c r="Q2216" s="338">
        <v>34</v>
      </c>
    </row>
    <row r="2217" spans="1:17" ht="15.75" x14ac:dyDescent="0.25">
      <c r="A2217" s="342" t="s">
        <v>1513</v>
      </c>
      <c r="B2217" t="s">
        <v>7085</v>
      </c>
      <c r="C2217">
        <v>16.47</v>
      </c>
      <c r="D2217">
        <v>11.72</v>
      </c>
      <c r="E2217" t="s">
        <v>2380</v>
      </c>
      <c r="F2217" t="s">
        <v>2380</v>
      </c>
      <c r="G2217" t="s">
        <v>2380</v>
      </c>
      <c r="H2217" s="341">
        <v>0</v>
      </c>
      <c r="I2217" t="s">
        <v>2380</v>
      </c>
      <c r="J2217" t="s">
        <v>6081</v>
      </c>
      <c r="K2217" t="s">
        <v>6079</v>
      </c>
      <c r="L2217" s="340" t="s">
        <v>8642</v>
      </c>
      <c r="M2217" s="339">
        <v>5002.78</v>
      </c>
      <c r="N2217" t="s">
        <v>11</v>
      </c>
      <c r="O2217" t="s">
        <v>11</v>
      </c>
      <c r="P2217" t="s">
        <v>13</v>
      </c>
      <c r="Q2217" s="338">
        <v>34</v>
      </c>
    </row>
    <row r="2218" spans="1:17" ht="15.75" x14ac:dyDescent="0.25">
      <c r="A2218" s="342" t="s">
        <v>1496</v>
      </c>
      <c r="B2218" t="s">
        <v>8617</v>
      </c>
      <c r="C2218">
        <v>16.57</v>
      </c>
      <c r="D2218">
        <v>9.99</v>
      </c>
      <c r="E2218" t="s">
        <v>2380</v>
      </c>
      <c r="F2218" t="s">
        <v>2380</v>
      </c>
      <c r="G2218" t="s">
        <v>2380</v>
      </c>
      <c r="H2218" s="341">
        <v>0</v>
      </c>
      <c r="I2218" t="s">
        <v>2380</v>
      </c>
      <c r="J2218" t="s">
        <v>6081</v>
      </c>
      <c r="K2218" t="s">
        <v>6079</v>
      </c>
      <c r="L2218" s="340" t="s">
        <v>8616</v>
      </c>
      <c r="M2218" s="339">
        <v>4889.04</v>
      </c>
      <c r="N2218" t="s">
        <v>11</v>
      </c>
      <c r="O2218" t="s">
        <v>16</v>
      </c>
      <c r="P2218" t="s">
        <v>13</v>
      </c>
      <c r="Q2218" s="338">
        <v>36</v>
      </c>
    </row>
    <row r="2219" spans="1:17" ht="15.75" x14ac:dyDescent="0.25">
      <c r="A2219" s="342" t="s">
        <v>1495</v>
      </c>
      <c r="B2219" t="s">
        <v>8615</v>
      </c>
      <c r="C2219">
        <v>17.55</v>
      </c>
      <c r="D2219">
        <v>5.93</v>
      </c>
      <c r="E2219" t="s">
        <v>2380</v>
      </c>
      <c r="F2219" t="s">
        <v>2380</v>
      </c>
      <c r="G2219" t="s">
        <v>2382</v>
      </c>
      <c r="H2219" s="341">
        <v>1</v>
      </c>
      <c r="I2219" t="s">
        <v>2380</v>
      </c>
      <c r="J2219" t="s">
        <v>6081</v>
      </c>
      <c r="K2219" t="s">
        <v>6077</v>
      </c>
      <c r="L2219" s="340" t="s">
        <v>8614</v>
      </c>
      <c r="M2219" s="339">
        <v>4883.87</v>
      </c>
      <c r="N2219" t="s">
        <v>11</v>
      </c>
      <c r="O2219" t="s">
        <v>16</v>
      </c>
      <c r="P2219" t="s">
        <v>42</v>
      </c>
      <c r="Q2219" s="338">
        <v>36</v>
      </c>
    </row>
    <row r="2220" spans="1:17" ht="15.75" x14ac:dyDescent="0.25">
      <c r="A2220" s="342" t="s">
        <v>1493</v>
      </c>
      <c r="B2220" t="s">
        <v>8611</v>
      </c>
      <c r="C2220">
        <v>17.91</v>
      </c>
      <c r="D2220">
        <v>5.65</v>
      </c>
      <c r="E2220" t="s">
        <v>2380</v>
      </c>
      <c r="F2220" t="s">
        <v>2380</v>
      </c>
      <c r="G2220" t="s">
        <v>2380</v>
      </c>
      <c r="H2220" s="341">
        <v>1</v>
      </c>
      <c r="I2220" t="s">
        <v>2380</v>
      </c>
      <c r="J2220" t="s">
        <v>6081</v>
      </c>
      <c r="K2220" t="s">
        <v>6075</v>
      </c>
      <c r="L2220" s="340" t="s">
        <v>8610</v>
      </c>
      <c r="M2220" s="339">
        <v>4859.8900000000003</v>
      </c>
      <c r="N2220" t="s">
        <v>11</v>
      </c>
      <c r="O2220" t="s">
        <v>12</v>
      </c>
      <c r="P2220" t="s">
        <v>42</v>
      </c>
      <c r="Q2220" s="338">
        <v>33</v>
      </c>
    </row>
    <row r="2221" spans="1:17" ht="15.75" x14ac:dyDescent="0.25">
      <c r="A2221" s="342" t="s">
        <v>1486</v>
      </c>
      <c r="B2221" t="s">
        <v>8599</v>
      </c>
      <c r="C2221">
        <v>16.7</v>
      </c>
      <c r="D2221">
        <v>11.48</v>
      </c>
      <c r="E2221" t="s">
        <v>2380</v>
      </c>
      <c r="F2221" t="s">
        <v>2380</v>
      </c>
      <c r="G2221" t="s">
        <v>2380</v>
      </c>
      <c r="H2221" s="341">
        <v>0</v>
      </c>
      <c r="I2221" t="s">
        <v>2380</v>
      </c>
      <c r="J2221" t="s">
        <v>6081</v>
      </c>
      <c r="K2221" t="s">
        <v>6079</v>
      </c>
      <c r="L2221" s="340" t="s">
        <v>8598</v>
      </c>
      <c r="M2221" s="339">
        <v>36911.99</v>
      </c>
      <c r="N2221" t="s">
        <v>11</v>
      </c>
      <c r="O2221" t="s">
        <v>11</v>
      </c>
      <c r="P2221" t="s">
        <v>42</v>
      </c>
      <c r="Q2221" s="338">
        <v>31</v>
      </c>
    </row>
    <row r="2222" spans="1:17" ht="15.75" x14ac:dyDescent="0.25">
      <c r="A2222" s="342" t="s">
        <v>1471</v>
      </c>
      <c r="B2222" t="s">
        <v>8574</v>
      </c>
      <c r="C2222">
        <v>15.57</v>
      </c>
      <c r="D2222">
        <v>6.07</v>
      </c>
      <c r="E2222" t="s">
        <v>2380</v>
      </c>
      <c r="F2222" t="s">
        <v>2380</v>
      </c>
      <c r="G2222" t="s">
        <v>2380</v>
      </c>
      <c r="H2222" s="341">
        <v>0</v>
      </c>
      <c r="I2222" t="s">
        <v>2380</v>
      </c>
      <c r="J2222" t="s">
        <v>6081</v>
      </c>
      <c r="K2222" t="s">
        <v>6077</v>
      </c>
      <c r="L2222" s="340" t="s">
        <v>8573</v>
      </c>
      <c r="M2222" s="339">
        <v>4751.07</v>
      </c>
      <c r="N2222" t="s">
        <v>12</v>
      </c>
      <c r="O2222" t="s">
        <v>16</v>
      </c>
      <c r="P2222" t="s">
        <v>42</v>
      </c>
      <c r="Q2222" s="338">
        <v>35</v>
      </c>
    </row>
    <row r="2223" spans="1:17" ht="15.75" x14ac:dyDescent="0.25">
      <c r="A2223" s="342" t="s">
        <v>1465</v>
      </c>
      <c r="B2223" t="s">
        <v>8564</v>
      </c>
      <c r="C2223">
        <v>15.61</v>
      </c>
      <c r="D2223">
        <v>5.77</v>
      </c>
      <c r="E2223" t="s">
        <v>2380</v>
      </c>
      <c r="F2223" t="s">
        <v>2380</v>
      </c>
      <c r="G2223" t="s">
        <v>2380</v>
      </c>
      <c r="H2223" s="341">
        <v>0</v>
      </c>
      <c r="I2223" t="s">
        <v>2380</v>
      </c>
      <c r="J2223" t="s">
        <v>6081</v>
      </c>
      <c r="K2223" t="s">
        <v>6077</v>
      </c>
      <c r="L2223" s="340" t="s">
        <v>8563</v>
      </c>
      <c r="M2223" s="339">
        <v>4728.71</v>
      </c>
      <c r="N2223" t="s">
        <v>11</v>
      </c>
      <c r="O2223" t="s">
        <v>12</v>
      </c>
      <c r="P2223" t="s">
        <v>23</v>
      </c>
      <c r="Q2223" s="338">
        <v>42</v>
      </c>
    </row>
    <row r="2224" spans="1:17" ht="15.75" x14ac:dyDescent="0.25">
      <c r="A2224" s="342" t="s">
        <v>1461</v>
      </c>
      <c r="B2224" t="s">
        <v>8557</v>
      </c>
      <c r="C2224">
        <v>17.05</v>
      </c>
      <c r="D2224">
        <v>5.3</v>
      </c>
      <c r="E2224" t="s">
        <v>2380</v>
      </c>
      <c r="F2224" t="s">
        <v>2380</v>
      </c>
      <c r="G2224" t="s">
        <v>2382</v>
      </c>
      <c r="H2224" s="341">
        <v>1</v>
      </c>
      <c r="I2224" t="s">
        <v>2380</v>
      </c>
      <c r="J2224" t="s">
        <v>6081</v>
      </c>
      <c r="K2224" t="s">
        <v>6075</v>
      </c>
      <c r="L2224" s="340" t="s">
        <v>8453</v>
      </c>
      <c r="M2224" s="339">
        <v>4718.2</v>
      </c>
      <c r="N2224" t="s">
        <v>11</v>
      </c>
      <c r="O2224" t="s">
        <v>12</v>
      </c>
      <c r="P2224" t="s">
        <v>247</v>
      </c>
      <c r="Q2224" s="338">
        <v>30</v>
      </c>
    </row>
    <row r="2225" spans="1:17" ht="15.75" x14ac:dyDescent="0.25">
      <c r="A2225" s="342" t="s">
        <v>1440</v>
      </c>
      <c r="B2225" t="s">
        <v>8526</v>
      </c>
      <c r="C2225">
        <v>17.34</v>
      </c>
      <c r="D2225">
        <v>5.05</v>
      </c>
      <c r="E2225" t="s">
        <v>2380</v>
      </c>
      <c r="F2225" t="s">
        <v>2380</v>
      </c>
      <c r="G2225" t="s">
        <v>2380</v>
      </c>
      <c r="H2225" s="341">
        <v>0</v>
      </c>
      <c r="I2225" t="s">
        <v>2380</v>
      </c>
      <c r="J2225" t="s">
        <v>6081</v>
      </c>
      <c r="K2225" t="s">
        <v>6075</v>
      </c>
      <c r="L2225" s="340" t="s">
        <v>8525</v>
      </c>
      <c r="M2225" s="339">
        <v>4536.26</v>
      </c>
      <c r="N2225" t="s">
        <v>11</v>
      </c>
      <c r="O2225" t="s">
        <v>11</v>
      </c>
      <c r="P2225" t="s">
        <v>42</v>
      </c>
      <c r="Q2225" s="338">
        <v>34</v>
      </c>
    </row>
    <row r="2226" spans="1:17" ht="15.75" x14ac:dyDescent="0.25">
      <c r="A2226" s="342" t="s">
        <v>1439</v>
      </c>
      <c r="B2226" t="s">
        <v>7396</v>
      </c>
      <c r="C2226">
        <v>17.440000000000001</v>
      </c>
      <c r="D2226">
        <v>6.26</v>
      </c>
      <c r="E2226" t="s">
        <v>2380</v>
      </c>
      <c r="F2226" t="s">
        <v>2380</v>
      </c>
      <c r="G2226" t="s">
        <v>2380</v>
      </c>
      <c r="H2226" s="341">
        <v>0</v>
      </c>
      <c r="I2226" t="s">
        <v>2380</v>
      </c>
      <c r="J2226" t="s">
        <v>6081</v>
      </c>
      <c r="K2226" t="s">
        <v>6077</v>
      </c>
      <c r="L2226" s="340" t="s">
        <v>8524</v>
      </c>
      <c r="M2226" s="339">
        <v>4529.4799999999996</v>
      </c>
      <c r="N2226" t="s">
        <v>11</v>
      </c>
      <c r="O2226" t="s">
        <v>16</v>
      </c>
      <c r="P2226" t="s">
        <v>42</v>
      </c>
      <c r="Q2226" s="338">
        <v>29</v>
      </c>
    </row>
    <row r="2227" spans="1:17" ht="15.75" x14ac:dyDescent="0.25">
      <c r="A2227" s="342" t="s">
        <v>1416</v>
      </c>
      <c r="B2227" t="s">
        <v>7938</v>
      </c>
      <c r="C2227">
        <v>17.09</v>
      </c>
      <c r="D2227">
        <v>5.69</v>
      </c>
      <c r="E2227" t="s">
        <v>2380</v>
      </c>
      <c r="F2227" t="s">
        <v>2380</v>
      </c>
      <c r="G2227" t="s">
        <v>2380</v>
      </c>
      <c r="H2227" s="341">
        <v>0</v>
      </c>
      <c r="I2227" t="s">
        <v>2380</v>
      </c>
      <c r="J2227" t="s">
        <v>6081</v>
      </c>
      <c r="K2227" t="s">
        <v>6075</v>
      </c>
      <c r="L2227" s="340" t="s">
        <v>8487</v>
      </c>
      <c r="M2227" s="339">
        <v>4428.8900000000003</v>
      </c>
      <c r="N2227" t="s">
        <v>12</v>
      </c>
      <c r="O2227" t="s">
        <v>16</v>
      </c>
      <c r="P2227" t="s">
        <v>356</v>
      </c>
      <c r="Q2227" s="338">
        <v>28</v>
      </c>
    </row>
    <row r="2228" spans="1:17" ht="15.75" x14ac:dyDescent="0.25">
      <c r="A2228" s="342" t="s">
        <v>1402</v>
      </c>
      <c r="B2228" t="s">
        <v>8462</v>
      </c>
      <c r="C2228">
        <v>15.46</v>
      </c>
      <c r="D2228">
        <v>4.99</v>
      </c>
      <c r="E2228" t="s">
        <v>2381</v>
      </c>
      <c r="F2228" t="s">
        <v>2380</v>
      </c>
      <c r="G2228" t="s">
        <v>2382</v>
      </c>
      <c r="H2228" s="341">
        <v>1</v>
      </c>
      <c r="I2228" t="s">
        <v>2380</v>
      </c>
      <c r="J2228" t="s">
        <v>6081</v>
      </c>
      <c r="K2228" t="s">
        <v>6075</v>
      </c>
      <c r="L2228" s="340" t="s">
        <v>8461</v>
      </c>
      <c r="M2228" s="339">
        <v>4337.74</v>
      </c>
      <c r="N2228" t="s">
        <v>11</v>
      </c>
      <c r="O2228" t="s">
        <v>16</v>
      </c>
      <c r="P2228" t="s">
        <v>247</v>
      </c>
      <c r="Q2228" s="338">
        <v>28</v>
      </c>
    </row>
    <row r="2229" spans="1:17" ht="15.75" x14ac:dyDescent="0.25">
      <c r="A2229" s="342" t="s">
        <v>1400</v>
      </c>
      <c r="B2229" t="s">
        <v>8458</v>
      </c>
      <c r="C2229">
        <v>16.670000000000002</v>
      </c>
      <c r="D2229">
        <v>5.46</v>
      </c>
      <c r="E2229" t="s">
        <v>2380</v>
      </c>
      <c r="F2229" t="s">
        <v>2380</v>
      </c>
      <c r="G2229" t="s">
        <v>2380</v>
      </c>
      <c r="H2229" s="341">
        <v>0</v>
      </c>
      <c r="I2229" t="s">
        <v>2380</v>
      </c>
      <c r="J2229" t="s">
        <v>6081</v>
      </c>
      <c r="K2229" t="s">
        <v>6075</v>
      </c>
      <c r="L2229" s="340" t="s">
        <v>8457</v>
      </c>
      <c r="M2229" s="339">
        <v>4296.2700000000004</v>
      </c>
      <c r="N2229" t="s">
        <v>11</v>
      </c>
      <c r="O2229" t="s">
        <v>12</v>
      </c>
      <c r="P2229" t="s">
        <v>23</v>
      </c>
      <c r="Q2229" s="338">
        <v>22</v>
      </c>
    </row>
    <row r="2230" spans="1:17" ht="15.75" x14ac:dyDescent="0.25">
      <c r="A2230" s="342" t="s">
        <v>1391</v>
      </c>
      <c r="B2230" t="s">
        <v>7425</v>
      </c>
      <c r="C2230">
        <v>15.53</v>
      </c>
      <c r="D2230">
        <v>5.81</v>
      </c>
      <c r="E2230" t="s">
        <v>2380</v>
      </c>
      <c r="F2230" t="s">
        <v>2380</v>
      </c>
      <c r="G2230" t="s">
        <v>2380</v>
      </c>
      <c r="H2230" s="341">
        <v>1</v>
      </c>
      <c r="I2230" t="s">
        <v>2380</v>
      </c>
      <c r="J2230" t="s">
        <v>6081</v>
      </c>
      <c r="K2230" t="s">
        <v>6077</v>
      </c>
      <c r="L2230" s="340" t="s">
        <v>8445</v>
      </c>
      <c r="M2230" s="339">
        <v>4237.13</v>
      </c>
      <c r="N2230" t="s">
        <v>12</v>
      </c>
      <c r="O2230" t="s">
        <v>16</v>
      </c>
      <c r="P2230" t="s">
        <v>168</v>
      </c>
      <c r="Q2230" s="338">
        <v>30</v>
      </c>
    </row>
    <row r="2231" spans="1:17" ht="15.75" x14ac:dyDescent="0.25">
      <c r="A2231" s="342" t="s">
        <v>1380</v>
      </c>
      <c r="B2231" t="s">
        <v>8429</v>
      </c>
      <c r="C2231">
        <v>16.510000000000002</v>
      </c>
      <c r="D2231">
        <v>4.42</v>
      </c>
      <c r="E2231" t="s">
        <v>2381</v>
      </c>
      <c r="F2231" t="s">
        <v>2380</v>
      </c>
      <c r="G2231" t="s">
        <v>2382</v>
      </c>
      <c r="H2231" s="341">
        <v>1</v>
      </c>
      <c r="I2231" t="s">
        <v>2380</v>
      </c>
      <c r="J2231" t="s">
        <v>6081</v>
      </c>
      <c r="K2231" t="s">
        <v>6075</v>
      </c>
      <c r="L2231" s="340" t="s">
        <v>8428</v>
      </c>
      <c r="M2231" s="339">
        <v>4134.08</v>
      </c>
      <c r="N2231" t="s">
        <v>11</v>
      </c>
      <c r="O2231" t="s">
        <v>16</v>
      </c>
      <c r="P2231" t="s">
        <v>23</v>
      </c>
      <c r="Q2231" s="338">
        <v>31</v>
      </c>
    </row>
    <row r="2232" spans="1:17" ht="15.75" x14ac:dyDescent="0.25">
      <c r="A2232" s="342" t="s">
        <v>1375</v>
      </c>
      <c r="B2232" t="s">
        <v>8420</v>
      </c>
      <c r="C2232">
        <v>16.420000000000002</v>
      </c>
      <c r="D2232">
        <v>5.77</v>
      </c>
      <c r="E2232" t="s">
        <v>2381</v>
      </c>
      <c r="F2232" t="s">
        <v>2380</v>
      </c>
      <c r="G2232" t="s">
        <v>2382</v>
      </c>
      <c r="H2232" s="341">
        <v>1</v>
      </c>
      <c r="I2232" t="s">
        <v>2380</v>
      </c>
      <c r="J2232" t="s">
        <v>6081</v>
      </c>
      <c r="K2232" t="s">
        <v>6077</v>
      </c>
      <c r="L2232" s="340" t="s">
        <v>8419</v>
      </c>
      <c r="M2232" s="339">
        <v>36445.550000000003</v>
      </c>
      <c r="N2232" t="s">
        <v>11</v>
      </c>
      <c r="O2232" t="s">
        <v>11</v>
      </c>
      <c r="P2232" t="s">
        <v>42</v>
      </c>
      <c r="Q2232" s="338">
        <v>60</v>
      </c>
    </row>
    <row r="2233" spans="1:17" ht="15.75" x14ac:dyDescent="0.25">
      <c r="A2233" s="342" t="s">
        <v>1374</v>
      </c>
      <c r="B2233" t="s">
        <v>8418</v>
      </c>
      <c r="C2233">
        <v>17.559999999999999</v>
      </c>
      <c r="D2233">
        <v>6.2</v>
      </c>
      <c r="E2233" t="s">
        <v>2380</v>
      </c>
      <c r="F2233" t="s">
        <v>2380</v>
      </c>
      <c r="G2233" t="s">
        <v>2380</v>
      </c>
      <c r="H2233" s="341">
        <v>1</v>
      </c>
      <c r="I2233" t="s">
        <v>2380</v>
      </c>
      <c r="J2233" t="s">
        <v>6081</v>
      </c>
      <c r="K2233" t="s">
        <v>6077</v>
      </c>
      <c r="L2233" s="340" t="s">
        <v>8417</v>
      </c>
      <c r="M2233" s="339">
        <v>4070.42</v>
      </c>
      <c r="N2233" t="s">
        <v>11</v>
      </c>
      <c r="O2233" t="s">
        <v>16</v>
      </c>
      <c r="P2233" t="s">
        <v>13</v>
      </c>
      <c r="Q2233" s="338">
        <v>39</v>
      </c>
    </row>
    <row r="2234" spans="1:17" ht="15.75" x14ac:dyDescent="0.25">
      <c r="A2234" s="342" t="s">
        <v>1355</v>
      </c>
      <c r="B2234" t="s">
        <v>8389</v>
      </c>
      <c r="C2234">
        <v>17.940000000000001</v>
      </c>
      <c r="D2234">
        <v>5.17</v>
      </c>
      <c r="E2234" t="s">
        <v>2381</v>
      </c>
      <c r="F2234" t="s">
        <v>2380</v>
      </c>
      <c r="G2234" t="s">
        <v>2380</v>
      </c>
      <c r="H2234" s="341">
        <v>0</v>
      </c>
      <c r="I2234" t="s">
        <v>2380</v>
      </c>
      <c r="J2234" t="s">
        <v>6081</v>
      </c>
      <c r="K2234" t="s">
        <v>6075</v>
      </c>
      <c r="L2234" s="340" t="s">
        <v>8388</v>
      </c>
      <c r="M2234" s="339">
        <v>3947.41</v>
      </c>
      <c r="N2234" t="s">
        <v>11</v>
      </c>
      <c r="O2234" t="s">
        <v>11</v>
      </c>
      <c r="P2234" t="s">
        <v>13</v>
      </c>
      <c r="Q2234" s="338">
        <v>29</v>
      </c>
    </row>
    <row r="2235" spans="1:17" ht="15.75" x14ac:dyDescent="0.25">
      <c r="A2235" s="342" t="s">
        <v>1353</v>
      </c>
      <c r="B2235" t="s">
        <v>8385</v>
      </c>
      <c r="C2235">
        <v>17.690000000000001</v>
      </c>
      <c r="D2235">
        <v>9.07</v>
      </c>
      <c r="E2235" t="s">
        <v>2381</v>
      </c>
      <c r="F2235" t="s">
        <v>2380</v>
      </c>
      <c r="G2235" t="s">
        <v>2380</v>
      </c>
      <c r="H2235" s="341">
        <v>0</v>
      </c>
      <c r="I2235" t="s">
        <v>2380</v>
      </c>
      <c r="J2235" t="s">
        <v>6081</v>
      </c>
      <c r="K2235" t="s">
        <v>6079</v>
      </c>
      <c r="L2235" s="340" t="s">
        <v>7109</v>
      </c>
      <c r="M2235" s="339">
        <v>3935.18</v>
      </c>
      <c r="N2235" t="s">
        <v>12</v>
      </c>
      <c r="O2235" t="s">
        <v>16</v>
      </c>
      <c r="P2235" t="s">
        <v>13</v>
      </c>
      <c r="Q2235" s="338">
        <v>34</v>
      </c>
    </row>
    <row r="2236" spans="1:17" ht="15.75" x14ac:dyDescent="0.25">
      <c r="A2236" s="342" t="s">
        <v>1342</v>
      </c>
      <c r="B2236" t="s">
        <v>6224</v>
      </c>
      <c r="C2236">
        <v>15.37</v>
      </c>
      <c r="D2236">
        <v>8.6300000000000008</v>
      </c>
      <c r="E2236" t="s">
        <v>2381</v>
      </c>
      <c r="F2236" t="s">
        <v>2380</v>
      </c>
      <c r="G2236" t="s">
        <v>2380</v>
      </c>
      <c r="H2236" s="341">
        <v>0</v>
      </c>
      <c r="I2236" t="s">
        <v>2380</v>
      </c>
      <c r="J2236" t="s">
        <v>6081</v>
      </c>
      <c r="K2236" t="s">
        <v>6079</v>
      </c>
      <c r="L2236" s="340" t="s">
        <v>8368</v>
      </c>
      <c r="M2236" s="339">
        <v>3866.86</v>
      </c>
      <c r="N2236" t="s">
        <v>16</v>
      </c>
      <c r="O2236" t="s">
        <v>16</v>
      </c>
      <c r="P2236" t="s">
        <v>23</v>
      </c>
      <c r="Q2236" s="338">
        <v>32</v>
      </c>
    </row>
    <row r="2237" spans="1:17" ht="15.75" x14ac:dyDescent="0.25">
      <c r="A2237" s="342" t="s">
        <v>1339</v>
      </c>
      <c r="B2237" t="s">
        <v>8363</v>
      </c>
      <c r="C2237">
        <v>16.96</v>
      </c>
      <c r="D2237">
        <v>11.47</v>
      </c>
      <c r="E2237" t="s">
        <v>2381</v>
      </c>
      <c r="F2237" t="s">
        <v>2380</v>
      </c>
      <c r="G2237" t="s">
        <v>2380</v>
      </c>
      <c r="H2237" s="341">
        <v>0</v>
      </c>
      <c r="I2237" t="s">
        <v>2380</v>
      </c>
      <c r="J2237" t="s">
        <v>6081</v>
      </c>
      <c r="K2237" t="s">
        <v>6079</v>
      </c>
      <c r="L2237" s="340" t="s">
        <v>8362</v>
      </c>
      <c r="M2237" s="339">
        <v>3858.51</v>
      </c>
      <c r="N2237" t="s">
        <v>11</v>
      </c>
      <c r="O2237" t="s">
        <v>12</v>
      </c>
      <c r="P2237" t="s">
        <v>200</v>
      </c>
      <c r="Q2237" s="338">
        <v>22</v>
      </c>
    </row>
    <row r="2238" spans="1:17" ht="15.75" x14ac:dyDescent="0.25">
      <c r="A2238" s="342" t="s">
        <v>1332</v>
      </c>
      <c r="B2238" t="s">
        <v>6242</v>
      </c>
      <c r="C2238">
        <v>18.22</v>
      </c>
      <c r="D2238">
        <v>10.27</v>
      </c>
      <c r="E2238" t="s">
        <v>2381</v>
      </c>
      <c r="F2238" t="s">
        <v>2380</v>
      </c>
      <c r="G2238" t="s">
        <v>2380</v>
      </c>
      <c r="H2238" s="341">
        <v>1</v>
      </c>
      <c r="I2238" t="s">
        <v>2380</v>
      </c>
      <c r="J2238" t="s">
        <v>6081</v>
      </c>
      <c r="K2238" t="s">
        <v>6079</v>
      </c>
      <c r="L2238" s="340" t="s">
        <v>8350</v>
      </c>
      <c r="M2238" s="339">
        <v>3773.23</v>
      </c>
      <c r="N2238" t="s">
        <v>11</v>
      </c>
      <c r="O2238" t="s">
        <v>12</v>
      </c>
      <c r="P2238" t="s">
        <v>13</v>
      </c>
      <c r="Q2238" s="338">
        <v>35</v>
      </c>
    </row>
    <row r="2239" spans="1:17" ht="15.75" x14ac:dyDescent="0.25">
      <c r="A2239" s="342" t="s">
        <v>1330</v>
      </c>
      <c r="B2239" t="s">
        <v>8347</v>
      </c>
      <c r="C2239">
        <v>17.29</v>
      </c>
      <c r="D2239">
        <v>4.9800000000000004</v>
      </c>
      <c r="E2239" t="s">
        <v>2380</v>
      </c>
      <c r="F2239" t="s">
        <v>2380</v>
      </c>
      <c r="G2239" t="s">
        <v>2380</v>
      </c>
      <c r="H2239" s="341">
        <v>0</v>
      </c>
      <c r="I2239" t="s">
        <v>2380</v>
      </c>
      <c r="J2239" t="s">
        <v>6081</v>
      </c>
      <c r="K2239" t="s">
        <v>6075</v>
      </c>
      <c r="L2239" s="340" t="s">
        <v>8346</v>
      </c>
      <c r="M2239" s="339">
        <v>36314.050000000003</v>
      </c>
      <c r="N2239" t="s">
        <v>11</v>
      </c>
      <c r="O2239" t="s">
        <v>11</v>
      </c>
      <c r="P2239" t="s">
        <v>42</v>
      </c>
      <c r="Q2239" s="338">
        <v>30</v>
      </c>
    </row>
    <row r="2240" spans="1:17" ht="15.75" x14ac:dyDescent="0.25">
      <c r="A2240" s="342" t="s">
        <v>1329</v>
      </c>
      <c r="B2240" t="s">
        <v>8345</v>
      </c>
      <c r="C2240">
        <v>18.170000000000002</v>
      </c>
      <c r="D2240">
        <v>6.91</v>
      </c>
      <c r="E2240" t="s">
        <v>2381</v>
      </c>
      <c r="F2240" t="s">
        <v>2380</v>
      </c>
      <c r="G2240" t="s">
        <v>2380</v>
      </c>
      <c r="H2240" s="341">
        <v>1</v>
      </c>
      <c r="I2240" t="s">
        <v>2380</v>
      </c>
      <c r="J2240" t="s">
        <v>6081</v>
      </c>
      <c r="K2240" t="s">
        <v>6079</v>
      </c>
      <c r="L2240" s="340" t="s">
        <v>8344</v>
      </c>
      <c r="M2240" s="339">
        <v>3761.29</v>
      </c>
      <c r="N2240" t="s">
        <v>11</v>
      </c>
      <c r="O2240" t="s">
        <v>12</v>
      </c>
      <c r="P2240" t="s">
        <v>42</v>
      </c>
      <c r="Q2240" s="338">
        <v>31</v>
      </c>
    </row>
    <row r="2241" spans="1:17" ht="15.75" x14ac:dyDescent="0.25">
      <c r="A2241" s="342" t="s">
        <v>1323</v>
      </c>
      <c r="B2241" t="s">
        <v>7305</v>
      </c>
      <c r="C2241">
        <v>17.059999999999999</v>
      </c>
      <c r="D2241">
        <v>8.75</v>
      </c>
      <c r="E2241" t="s">
        <v>2381</v>
      </c>
      <c r="F2241" t="s">
        <v>2380</v>
      </c>
      <c r="G2241" t="s">
        <v>2380</v>
      </c>
      <c r="H2241" s="341">
        <v>0</v>
      </c>
      <c r="I2241" t="s">
        <v>2380</v>
      </c>
      <c r="J2241" t="s">
        <v>6081</v>
      </c>
      <c r="K2241" t="s">
        <v>6079</v>
      </c>
      <c r="L2241" s="340" t="s">
        <v>8335</v>
      </c>
      <c r="M2241" s="339">
        <v>3731.6</v>
      </c>
      <c r="N2241" t="s">
        <v>11</v>
      </c>
      <c r="O2241" t="s">
        <v>11</v>
      </c>
      <c r="P2241" t="s">
        <v>13</v>
      </c>
      <c r="Q2241" s="338">
        <v>36</v>
      </c>
    </row>
    <row r="2242" spans="1:17" ht="15.75" x14ac:dyDescent="0.25">
      <c r="A2242" s="342" t="s">
        <v>1321</v>
      </c>
      <c r="B2242" t="s">
        <v>8087</v>
      </c>
      <c r="C2242">
        <v>16.5</v>
      </c>
      <c r="D2242">
        <v>5.03</v>
      </c>
      <c r="E2242" t="s">
        <v>2380</v>
      </c>
      <c r="F2242" t="s">
        <v>2380</v>
      </c>
      <c r="G2242" t="s">
        <v>2380</v>
      </c>
      <c r="H2242" s="341">
        <v>1</v>
      </c>
      <c r="I2242" t="s">
        <v>2380</v>
      </c>
      <c r="J2242" t="s">
        <v>6081</v>
      </c>
      <c r="K2242" t="s">
        <v>6075</v>
      </c>
      <c r="L2242" s="340" t="s">
        <v>8333</v>
      </c>
      <c r="M2242" s="339">
        <v>3704.35</v>
      </c>
      <c r="N2242" t="s">
        <v>11</v>
      </c>
      <c r="O2242" t="s">
        <v>11</v>
      </c>
      <c r="P2242" t="s">
        <v>13</v>
      </c>
      <c r="Q2242" s="338">
        <v>33</v>
      </c>
    </row>
    <row r="2243" spans="1:17" ht="15.75" x14ac:dyDescent="0.25">
      <c r="A2243" s="342" t="s">
        <v>1317</v>
      </c>
      <c r="B2243" t="s">
        <v>6367</v>
      </c>
      <c r="C2243">
        <v>17.09</v>
      </c>
      <c r="D2243">
        <v>5.8</v>
      </c>
      <c r="E2243" t="s">
        <v>2381</v>
      </c>
      <c r="F2243" t="s">
        <v>2380</v>
      </c>
      <c r="G2243" t="s">
        <v>2380</v>
      </c>
      <c r="H2243" s="341">
        <v>0</v>
      </c>
      <c r="I2243" t="s">
        <v>2380</v>
      </c>
      <c r="J2243" t="s">
        <v>6081</v>
      </c>
      <c r="K2243" t="s">
        <v>6077</v>
      </c>
      <c r="L2243" s="340" t="s">
        <v>8327</v>
      </c>
      <c r="M2243" s="339">
        <v>3688.38</v>
      </c>
      <c r="N2243" t="s">
        <v>11</v>
      </c>
      <c r="O2243" t="s">
        <v>11</v>
      </c>
      <c r="P2243" t="s">
        <v>13</v>
      </c>
      <c r="Q2243" s="338">
        <v>41</v>
      </c>
    </row>
    <row r="2244" spans="1:17" ht="15.75" x14ac:dyDescent="0.25">
      <c r="A2244" s="342" t="s">
        <v>1310</v>
      </c>
      <c r="B2244" t="s">
        <v>6425</v>
      </c>
      <c r="C2244">
        <v>17.75</v>
      </c>
      <c r="D2244">
        <v>6.8</v>
      </c>
      <c r="E2244" t="s">
        <v>2381</v>
      </c>
      <c r="F2244" t="s">
        <v>2380</v>
      </c>
      <c r="G2244" t="s">
        <v>2380</v>
      </c>
      <c r="H2244" s="341">
        <v>1</v>
      </c>
      <c r="I2244" t="s">
        <v>2380</v>
      </c>
      <c r="J2244" t="s">
        <v>6081</v>
      </c>
      <c r="K2244" t="s">
        <v>6079</v>
      </c>
      <c r="L2244" s="340" t="s">
        <v>8319</v>
      </c>
      <c r="M2244" s="339">
        <v>3606.43</v>
      </c>
      <c r="N2244" t="s">
        <v>11</v>
      </c>
      <c r="O2244" t="s">
        <v>16</v>
      </c>
      <c r="P2244" t="s">
        <v>13</v>
      </c>
      <c r="Q2244" s="338">
        <v>32</v>
      </c>
    </row>
    <row r="2245" spans="1:17" ht="15.75" x14ac:dyDescent="0.25">
      <c r="A2245" s="342" t="s">
        <v>1307</v>
      </c>
      <c r="B2245" t="s">
        <v>8314</v>
      </c>
      <c r="C2245">
        <v>16.809999999999999</v>
      </c>
      <c r="D2245">
        <v>5.51</v>
      </c>
      <c r="E2245" t="s">
        <v>2381</v>
      </c>
      <c r="F2245" t="s">
        <v>2380</v>
      </c>
      <c r="G2245" t="s">
        <v>2380</v>
      </c>
      <c r="H2245" s="341">
        <v>1</v>
      </c>
      <c r="I2245" t="s">
        <v>2380</v>
      </c>
      <c r="J2245" t="s">
        <v>6081</v>
      </c>
      <c r="K2245" t="s">
        <v>6075</v>
      </c>
      <c r="L2245" s="340" t="s">
        <v>8313</v>
      </c>
      <c r="M2245" s="339">
        <v>3597.6</v>
      </c>
      <c r="N2245" t="s">
        <v>11</v>
      </c>
      <c r="O2245" t="s">
        <v>11</v>
      </c>
      <c r="P2245" t="s">
        <v>42</v>
      </c>
      <c r="Q2245" s="338">
        <v>23</v>
      </c>
    </row>
    <row r="2246" spans="1:17" ht="15.75" x14ac:dyDescent="0.25">
      <c r="A2246" s="342" t="s">
        <v>1306</v>
      </c>
      <c r="B2246" t="s">
        <v>8312</v>
      </c>
      <c r="C2246">
        <v>16.690000000000001</v>
      </c>
      <c r="D2246">
        <v>8.4</v>
      </c>
      <c r="E2246" t="s">
        <v>2381</v>
      </c>
      <c r="F2246" t="s">
        <v>2380</v>
      </c>
      <c r="G2246" t="s">
        <v>2380</v>
      </c>
      <c r="H2246" s="341">
        <v>0</v>
      </c>
      <c r="I2246" t="s">
        <v>2380</v>
      </c>
      <c r="J2246" t="s">
        <v>6081</v>
      </c>
      <c r="K2246" t="s">
        <v>6079</v>
      </c>
      <c r="L2246" s="340" t="s">
        <v>7778</v>
      </c>
      <c r="M2246" s="339">
        <v>3594.17</v>
      </c>
      <c r="N2246" t="s">
        <v>11</v>
      </c>
      <c r="O2246" t="s">
        <v>11</v>
      </c>
      <c r="P2246" t="s">
        <v>23</v>
      </c>
      <c r="Q2246" s="338">
        <v>25</v>
      </c>
    </row>
    <row r="2247" spans="1:17" ht="15.75" x14ac:dyDescent="0.25">
      <c r="A2247" s="342" t="s">
        <v>1290</v>
      </c>
      <c r="B2247" t="s">
        <v>8289</v>
      </c>
      <c r="C2247">
        <v>17.5</v>
      </c>
      <c r="D2247">
        <v>4.5599999999999996</v>
      </c>
      <c r="E2247" t="s">
        <v>2380</v>
      </c>
      <c r="F2247" t="s">
        <v>2380</v>
      </c>
      <c r="G2247" t="s">
        <v>2380</v>
      </c>
      <c r="H2247" s="341">
        <v>1</v>
      </c>
      <c r="I2247" t="s">
        <v>2380</v>
      </c>
      <c r="J2247" t="s">
        <v>6081</v>
      </c>
      <c r="K2247" t="s">
        <v>6075</v>
      </c>
      <c r="L2247" s="340" t="s">
        <v>7678</v>
      </c>
      <c r="M2247" s="339">
        <v>3490.55</v>
      </c>
      <c r="N2247" t="s">
        <v>16</v>
      </c>
      <c r="O2247" t="s">
        <v>11</v>
      </c>
      <c r="P2247" t="s">
        <v>164</v>
      </c>
      <c r="Q2247" s="338">
        <v>26</v>
      </c>
    </row>
    <row r="2248" spans="1:17" ht="15.75" x14ac:dyDescent="0.25">
      <c r="A2248" s="342" t="s">
        <v>1288</v>
      </c>
      <c r="B2248" t="s">
        <v>8286</v>
      </c>
      <c r="C2248">
        <v>17.3</v>
      </c>
      <c r="D2248">
        <v>7.66</v>
      </c>
      <c r="E2248" t="s">
        <v>2381</v>
      </c>
      <c r="F2248" t="s">
        <v>2380</v>
      </c>
      <c r="G2248" t="s">
        <v>2380</v>
      </c>
      <c r="H2248" s="341">
        <v>1</v>
      </c>
      <c r="I2248" t="s">
        <v>2380</v>
      </c>
      <c r="J2248" t="s">
        <v>6081</v>
      </c>
      <c r="K2248" t="s">
        <v>6079</v>
      </c>
      <c r="L2248" s="340" t="s">
        <v>8285</v>
      </c>
      <c r="M2248" s="339">
        <v>3481.87</v>
      </c>
      <c r="N2248" t="s">
        <v>11</v>
      </c>
      <c r="O2248" t="s">
        <v>12</v>
      </c>
      <c r="P2248" t="s">
        <v>168</v>
      </c>
      <c r="Q2248" s="338">
        <v>18</v>
      </c>
    </row>
    <row r="2249" spans="1:17" ht="15.75" x14ac:dyDescent="0.25">
      <c r="A2249" s="342" t="s">
        <v>1250</v>
      </c>
      <c r="B2249" t="s">
        <v>8231</v>
      </c>
      <c r="C2249">
        <v>16.815000000000001</v>
      </c>
      <c r="D2249">
        <v>5.29</v>
      </c>
      <c r="E2249" t="s">
        <v>2381</v>
      </c>
      <c r="F2249" t="s">
        <v>2380</v>
      </c>
      <c r="G2249" t="s">
        <v>2380</v>
      </c>
      <c r="H2249" s="341">
        <v>0</v>
      </c>
      <c r="I2249" t="s">
        <v>2380</v>
      </c>
      <c r="J2249" t="s">
        <v>6081</v>
      </c>
      <c r="K2249" t="s">
        <v>6075</v>
      </c>
      <c r="L2249" s="340" t="s">
        <v>8230</v>
      </c>
      <c r="M2249" s="339">
        <v>3180.51</v>
      </c>
      <c r="N2249" t="s">
        <v>11</v>
      </c>
      <c r="O2249" t="s">
        <v>11</v>
      </c>
      <c r="P2249" t="s">
        <v>13</v>
      </c>
      <c r="Q2249" s="338">
        <v>21</v>
      </c>
    </row>
    <row r="2250" spans="1:17" ht="15.75" x14ac:dyDescent="0.25">
      <c r="A2250" s="342" t="s">
        <v>1245</v>
      </c>
      <c r="B2250" t="s">
        <v>8222</v>
      </c>
      <c r="C2250">
        <v>17.03</v>
      </c>
      <c r="D2250">
        <v>4.12</v>
      </c>
      <c r="E2250" t="s">
        <v>2380</v>
      </c>
      <c r="F2250" t="s">
        <v>2380</v>
      </c>
      <c r="G2250" t="s">
        <v>2380</v>
      </c>
      <c r="H2250" s="341">
        <v>1</v>
      </c>
      <c r="I2250" t="s">
        <v>2380</v>
      </c>
      <c r="J2250" t="s">
        <v>6081</v>
      </c>
      <c r="K2250" t="s">
        <v>6075</v>
      </c>
      <c r="L2250" s="340" t="s">
        <v>8221</v>
      </c>
      <c r="M2250" s="339">
        <v>3171.61</v>
      </c>
      <c r="N2250" t="s">
        <v>11</v>
      </c>
      <c r="O2250" t="s">
        <v>12</v>
      </c>
      <c r="P2250" t="s">
        <v>13</v>
      </c>
      <c r="Q2250" s="338">
        <v>28</v>
      </c>
    </row>
    <row r="2251" spans="1:17" ht="15.75" x14ac:dyDescent="0.25">
      <c r="A2251" s="342" t="s">
        <v>1242</v>
      </c>
      <c r="B2251" t="s">
        <v>8218</v>
      </c>
      <c r="C2251">
        <v>16.079999999999998</v>
      </c>
      <c r="D2251">
        <v>5.94</v>
      </c>
      <c r="E2251" t="s">
        <v>2380</v>
      </c>
      <c r="F2251" t="s">
        <v>2380</v>
      </c>
      <c r="G2251" t="s">
        <v>2380</v>
      </c>
      <c r="H2251" s="341">
        <v>0</v>
      </c>
      <c r="I2251" t="s">
        <v>2380</v>
      </c>
      <c r="J2251" t="s">
        <v>6081</v>
      </c>
      <c r="K2251" t="s">
        <v>6077</v>
      </c>
      <c r="L2251" s="340" t="s">
        <v>8217</v>
      </c>
      <c r="M2251" s="339">
        <v>3161.45</v>
      </c>
      <c r="N2251" t="s">
        <v>11</v>
      </c>
      <c r="O2251" t="s">
        <v>16</v>
      </c>
      <c r="P2251" t="s">
        <v>42</v>
      </c>
      <c r="Q2251" s="338">
        <v>28</v>
      </c>
    </row>
    <row r="2252" spans="1:17" ht="15.75" x14ac:dyDescent="0.25">
      <c r="A2252" s="342" t="s">
        <v>1234</v>
      </c>
      <c r="B2252" t="s">
        <v>8206</v>
      </c>
      <c r="C2252">
        <v>15.57</v>
      </c>
      <c r="D2252">
        <v>4.07</v>
      </c>
      <c r="E2252" t="s">
        <v>2381</v>
      </c>
      <c r="F2252" t="s">
        <v>2380</v>
      </c>
      <c r="G2252" t="s">
        <v>2380</v>
      </c>
      <c r="H2252" s="341">
        <v>1</v>
      </c>
      <c r="I2252" t="s">
        <v>2380</v>
      </c>
      <c r="J2252" t="s">
        <v>6081</v>
      </c>
      <c r="K2252" t="s">
        <v>6075</v>
      </c>
      <c r="L2252" s="340" t="s">
        <v>8205</v>
      </c>
      <c r="M2252" s="339">
        <v>3056.39</v>
      </c>
      <c r="N2252" t="s">
        <v>11</v>
      </c>
      <c r="O2252" t="s">
        <v>12</v>
      </c>
      <c r="P2252" t="s">
        <v>13</v>
      </c>
      <c r="Q2252" s="338">
        <v>20</v>
      </c>
    </row>
    <row r="2253" spans="1:17" ht="15.75" x14ac:dyDescent="0.25">
      <c r="A2253" s="342" t="s">
        <v>1231</v>
      </c>
      <c r="B2253" t="s">
        <v>6238</v>
      </c>
      <c r="C2253">
        <v>16.71</v>
      </c>
      <c r="D2253">
        <v>4.18</v>
      </c>
      <c r="E2253" t="s">
        <v>2380</v>
      </c>
      <c r="F2253" t="s">
        <v>2380</v>
      </c>
      <c r="G2253" t="s">
        <v>2380</v>
      </c>
      <c r="H2253" s="341">
        <v>1</v>
      </c>
      <c r="I2253" t="s">
        <v>2380</v>
      </c>
      <c r="J2253" t="s">
        <v>6081</v>
      </c>
      <c r="K2253" t="s">
        <v>6075</v>
      </c>
      <c r="L2253" s="340" t="s">
        <v>8201</v>
      </c>
      <c r="M2253" s="339">
        <v>3044.21</v>
      </c>
      <c r="N2253" t="s">
        <v>11</v>
      </c>
      <c r="O2253" t="s">
        <v>12</v>
      </c>
      <c r="P2253" t="s">
        <v>247</v>
      </c>
      <c r="Q2253" s="338">
        <v>24</v>
      </c>
    </row>
    <row r="2254" spans="1:17" ht="15.75" x14ac:dyDescent="0.25">
      <c r="A2254" s="342" t="s">
        <v>1210</v>
      </c>
      <c r="B2254" t="s">
        <v>8167</v>
      </c>
      <c r="C2254">
        <v>17.385000000000002</v>
      </c>
      <c r="D2254">
        <v>5.84</v>
      </c>
      <c r="E2254" t="s">
        <v>2380</v>
      </c>
      <c r="F2254" t="s">
        <v>2380</v>
      </c>
      <c r="G2254" t="s">
        <v>2380</v>
      </c>
      <c r="H2254" s="341">
        <v>0</v>
      </c>
      <c r="I2254" t="s">
        <v>2380</v>
      </c>
      <c r="J2254" t="s">
        <v>6081</v>
      </c>
      <c r="K2254" t="s">
        <v>6077</v>
      </c>
      <c r="L2254" s="340" t="s">
        <v>8166</v>
      </c>
      <c r="M2254" s="339">
        <v>2842.76</v>
      </c>
      <c r="N2254" t="s">
        <v>11</v>
      </c>
      <c r="O2254" t="s">
        <v>12</v>
      </c>
      <c r="P2254" t="s">
        <v>23</v>
      </c>
      <c r="Q2254" s="338">
        <v>24</v>
      </c>
    </row>
    <row r="2255" spans="1:17" ht="15.75" x14ac:dyDescent="0.25">
      <c r="A2255" s="342" t="s">
        <v>1201</v>
      </c>
      <c r="B2255" t="s">
        <v>8150</v>
      </c>
      <c r="C2255">
        <v>16.72</v>
      </c>
      <c r="D2255">
        <v>4.38</v>
      </c>
      <c r="E2255" t="s">
        <v>2381</v>
      </c>
      <c r="F2255" t="s">
        <v>2380</v>
      </c>
      <c r="G2255" t="s">
        <v>2380</v>
      </c>
      <c r="H2255" s="341">
        <v>1</v>
      </c>
      <c r="I2255" t="s">
        <v>2380</v>
      </c>
      <c r="J2255" t="s">
        <v>6081</v>
      </c>
      <c r="K2255" t="s">
        <v>6075</v>
      </c>
      <c r="L2255" s="340" t="s">
        <v>8149</v>
      </c>
      <c r="M2255" s="339">
        <v>2755.02</v>
      </c>
      <c r="N2255" t="s">
        <v>11</v>
      </c>
      <c r="O2255" t="s">
        <v>16</v>
      </c>
      <c r="P2255" t="s">
        <v>247</v>
      </c>
      <c r="Q2255" s="338">
        <v>22</v>
      </c>
    </row>
    <row r="2256" spans="1:17" ht="15.75" x14ac:dyDescent="0.25">
      <c r="A2256" s="342" t="s">
        <v>1190</v>
      </c>
      <c r="B2256" t="s">
        <v>6509</v>
      </c>
      <c r="C2256">
        <v>17.670000000000002</v>
      </c>
      <c r="D2256">
        <v>5.53</v>
      </c>
      <c r="E2256" t="s">
        <v>2381</v>
      </c>
      <c r="F2256" t="s">
        <v>2380</v>
      </c>
      <c r="G2256" t="s">
        <v>2380</v>
      </c>
      <c r="H2256" s="341">
        <v>0</v>
      </c>
      <c r="I2256" t="s">
        <v>2380</v>
      </c>
      <c r="J2256" t="s">
        <v>6081</v>
      </c>
      <c r="K2256" t="s">
        <v>6075</v>
      </c>
      <c r="L2256" s="340" t="s">
        <v>7866</v>
      </c>
      <c r="M2256" s="339">
        <v>2709.11</v>
      </c>
      <c r="N2256" t="s">
        <v>11</v>
      </c>
      <c r="O2256" t="s">
        <v>11</v>
      </c>
      <c r="P2256" t="s">
        <v>23</v>
      </c>
      <c r="Q2256" s="338">
        <v>19</v>
      </c>
    </row>
    <row r="2257" spans="1:17" ht="15.75" x14ac:dyDescent="0.25">
      <c r="A2257" s="342" t="s">
        <v>1184</v>
      </c>
      <c r="B2257" t="s">
        <v>6636</v>
      </c>
      <c r="C2257">
        <v>17.399999999999999</v>
      </c>
      <c r="D2257">
        <v>4.5</v>
      </c>
      <c r="E2257" t="s">
        <v>2381</v>
      </c>
      <c r="F2257" t="s">
        <v>2380</v>
      </c>
      <c r="G2257" t="s">
        <v>2380</v>
      </c>
      <c r="H2257" s="341">
        <v>0</v>
      </c>
      <c r="I2257" t="s">
        <v>2380</v>
      </c>
      <c r="J2257" t="s">
        <v>6081</v>
      </c>
      <c r="K2257" t="s">
        <v>6075</v>
      </c>
      <c r="L2257" s="340" t="s">
        <v>8124</v>
      </c>
      <c r="M2257" s="339">
        <v>2680.95</v>
      </c>
      <c r="N2257" t="s">
        <v>12</v>
      </c>
      <c r="O2257" t="s">
        <v>11</v>
      </c>
      <c r="P2257" t="s">
        <v>23</v>
      </c>
      <c r="Q2257" s="338">
        <v>26</v>
      </c>
    </row>
    <row r="2258" spans="1:17" ht="15.75" x14ac:dyDescent="0.25">
      <c r="A2258" s="342" t="s">
        <v>1181</v>
      </c>
      <c r="B2258" t="s">
        <v>8120</v>
      </c>
      <c r="C2258">
        <v>18.46</v>
      </c>
      <c r="D2258">
        <v>5.25</v>
      </c>
      <c r="E2258" t="s">
        <v>2380</v>
      </c>
      <c r="F2258" t="s">
        <v>2380</v>
      </c>
      <c r="G2258" t="s">
        <v>2380</v>
      </c>
      <c r="H2258" s="341">
        <v>0</v>
      </c>
      <c r="I2258" t="s">
        <v>2380</v>
      </c>
      <c r="J2258" t="s">
        <v>6081</v>
      </c>
      <c r="K2258" t="s">
        <v>6075</v>
      </c>
      <c r="L2258" s="340" t="s">
        <v>7047</v>
      </c>
      <c r="M2258" s="339">
        <v>2632.99</v>
      </c>
      <c r="N2258" t="s">
        <v>11</v>
      </c>
      <c r="O2258" t="s">
        <v>16</v>
      </c>
      <c r="P2258" t="s">
        <v>42</v>
      </c>
      <c r="Q2258" s="338">
        <v>25</v>
      </c>
    </row>
    <row r="2259" spans="1:17" ht="15.75" x14ac:dyDescent="0.25">
      <c r="A2259" s="342" t="s">
        <v>1179</v>
      </c>
      <c r="B2259" t="s">
        <v>7394</v>
      </c>
      <c r="C2259">
        <v>17.3</v>
      </c>
      <c r="D2259">
        <v>4.75</v>
      </c>
      <c r="E2259" t="s">
        <v>2380</v>
      </c>
      <c r="F2259" t="s">
        <v>2380</v>
      </c>
      <c r="G2259" t="s">
        <v>2380</v>
      </c>
      <c r="H2259" s="341">
        <v>0</v>
      </c>
      <c r="I2259" t="s">
        <v>2380</v>
      </c>
      <c r="J2259" t="s">
        <v>6081</v>
      </c>
      <c r="K2259" t="s">
        <v>6075</v>
      </c>
      <c r="L2259" s="340" t="s">
        <v>8118</v>
      </c>
      <c r="M2259" s="339">
        <v>2585.85</v>
      </c>
      <c r="N2259" t="s">
        <v>11</v>
      </c>
      <c r="O2259" t="s">
        <v>11</v>
      </c>
      <c r="P2259" t="s">
        <v>247</v>
      </c>
      <c r="Q2259" s="338">
        <v>21</v>
      </c>
    </row>
    <row r="2260" spans="1:17" ht="15.75" x14ac:dyDescent="0.25">
      <c r="A2260" s="342" t="s">
        <v>1175</v>
      </c>
      <c r="B2260" t="s">
        <v>8114</v>
      </c>
      <c r="C2260">
        <v>17.97</v>
      </c>
      <c r="D2260">
        <v>6.3</v>
      </c>
      <c r="E2260" t="s">
        <v>2380</v>
      </c>
      <c r="F2260" t="s">
        <v>2380</v>
      </c>
      <c r="G2260" t="s">
        <v>2380</v>
      </c>
      <c r="H2260" s="341">
        <v>0</v>
      </c>
      <c r="I2260" t="s">
        <v>2380</v>
      </c>
      <c r="J2260" t="s">
        <v>6081</v>
      </c>
      <c r="K2260" t="s">
        <v>6077</v>
      </c>
      <c r="L2260" s="340" t="s">
        <v>8113</v>
      </c>
      <c r="M2260" s="339">
        <v>2545.6799999999998</v>
      </c>
      <c r="N2260" t="s">
        <v>11</v>
      </c>
      <c r="O2260" t="s">
        <v>16</v>
      </c>
      <c r="P2260" t="s">
        <v>13</v>
      </c>
      <c r="Q2260" s="338">
        <v>31</v>
      </c>
    </row>
    <row r="2261" spans="1:17" ht="15.75" x14ac:dyDescent="0.25">
      <c r="A2261" s="342" t="s">
        <v>1156</v>
      </c>
      <c r="B2261" t="s">
        <v>8086</v>
      </c>
      <c r="C2261">
        <v>15.68</v>
      </c>
      <c r="D2261">
        <v>6.16</v>
      </c>
      <c r="E2261" t="s">
        <v>2381</v>
      </c>
      <c r="F2261" t="s">
        <v>2380</v>
      </c>
      <c r="G2261" t="s">
        <v>2380</v>
      </c>
      <c r="H2261" s="341">
        <v>1</v>
      </c>
      <c r="I2261" t="s">
        <v>2380</v>
      </c>
      <c r="J2261" t="s">
        <v>6081</v>
      </c>
      <c r="K2261" t="s">
        <v>6077</v>
      </c>
      <c r="L2261" s="340" t="s">
        <v>8085</v>
      </c>
      <c r="M2261" s="339">
        <v>2438.06</v>
      </c>
      <c r="N2261" t="s">
        <v>11</v>
      </c>
      <c r="O2261" t="s">
        <v>11</v>
      </c>
      <c r="P2261" t="s">
        <v>13</v>
      </c>
      <c r="Q2261" s="338">
        <v>23</v>
      </c>
    </row>
    <row r="2262" spans="1:17" ht="15.75" x14ac:dyDescent="0.25">
      <c r="A2262" s="342" t="s">
        <v>1149</v>
      </c>
      <c r="B2262" t="s">
        <v>8076</v>
      </c>
      <c r="C2262">
        <v>15.82</v>
      </c>
      <c r="D2262">
        <v>4.5999999999999996</v>
      </c>
      <c r="E2262" t="s">
        <v>2380</v>
      </c>
      <c r="F2262" t="s">
        <v>2380</v>
      </c>
      <c r="G2262" t="s">
        <v>2380</v>
      </c>
      <c r="H2262" s="341">
        <v>0</v>
      </c>
      <c r="I2262" t="s">
        <v>2380</v>
      </c>
      <c r="J2262" t="s">
        <v>6081</v>
      </c>
      <c r="K2262" t="s">
        <v>6075</v>
      </c>
      <c r="L2262" s="340" t="s">
        <v>8075</v>
      </c>
      <c r="M2262" s="339">
        <v>2362.23</v>
      </c>
      <c r="N2262" t="s">
        <v>11</v>
      </c>
      <c r="O2262" t="s">
        <v>16</v>
      </c>
      <c r="P2262" t="s">
        <v>23</v>
      </c>
      <c r="Q2262" s="338">
        <v>20</v>
      </c>
    </row>
    <row r="2263" spans="1:17" ht="15.75" x14ac:dyDescent="0.25">
      <c r="A2263" s="342" t="s">
        <v>1148</v>
      </c>
      <c r="B2263" t="s">
        <v>8074</v>
      </c>
      <c r="C2263">
        <v>17.670000000000002</v>
      </c>
      <c r="D2263">
        <v>4.78</v>
      </c>
      <c r="E2263" t="s">
        <v>2380</v>
      </c>
      <c r="F2263" t="s">
        <v>2380</v>
      </c>
      <c r="G2263" t="s">
        <v>2380</v>
      </c>
      <c r="H2263" s="341">
        <v>0</v>
      </c>
      <c r="I2263" t="s">
        <v>2380</v>
      </c>
      <c r="J2263" t="s">
        <v>6081</v>
      </c>
      <c r="K2263" t="s">
        <v>6075</v>
      </c>
      <c r="L2263" s="340" t="s">
        <v>8073</v>
      </c>
      <c r="M2263" s="339">
        <v>2352.9699999999998</v>
      </c>
      <c r="N2263" t="s">
        <v>12</v>
      </c>
      <c r="O2263" t="s">
        <v>12</v>
      </c>
      <c r="P2263" t="s">
        <v>23</v>
      </c>
      <c r="Q2263" s="338">
        <v>24</v>
      </c>
    </row>
    <row r="2264" spans="1:17" ht="15.75" x14ac:dyDescent="0.25">
      <c r="A2264" s="342" t="s">
        <v>1126</v>
      </c>
      <c r="B2264" t="s">
        <v>8039</v>
      </c>
      <c r="C2264">
        <v>15.41</v>
      </c>
      <c r="D2264">
        <v>5.08</v>
      </c>
      <c r="E2264" t="s">
        <v>2380</v>
      </c>
      <c r="F2264" t="s">
        <v>2380</v>
      </c>
      <c r="G2264" t="s">
        <v>2380</v>
      </c>
      <c r="H2264" s="341">
        <v>0</v>
      </c>
      <c r="I2264" t="s">
        <v>2380</v>
      </c>
      <c r="J2264" t="s">
        <v>6081</v>
      </c>
      <c r="K2264" t="s">
        <v>6075</v>
      </c>
      <c r="L2264" s="340" t="s">
        <v>8038</v>
      </c>
      <c r="M2264" s="339">
        <v>2203.7399999999998</v>
      </c>
      <c r="N2264" t="s">
        <v>11</v>
      </c>
      <c r="O2264" t="s">
        <v>11</v>
      </c>
      <c r="P2264" t="s">
        <v>247</v>
      </c>
      <c r="Q2264" s="338">
        <v>18</v>
      </c>
    </row>
    <row r="2265" spans="1:17" ht="15.75" x14ac:dyDescent="0.25">
      <c r="A2265" s="342" t="s">
        <v>1108</v>
      </c>
      <c r="B2265" t="s">
        <v>8012</v>
      </c>
      <c r="C2265">
        <v>15.65</v>
      </c>
      <c r="D2265">
        <v>4.2300000000000004</v>
      </c>
      <c r="E2265" t="s">
        <v>2380</v>
      </c>
      <c r="F2265" t="s">
        <v>2380</v>
      </c>
      <c r="G2265" t="s">
        <v>2380</v>
      </c>
      <c r="H2265" s="341">
        <v>0</v>
      </c>
      <c r="I2265" t="s">
        <v>2380</v>
      </c>
      <c r="J2265" t="s">
        <v>6081</v>
      </c>
      <c r="K2265" t="s">
        <v>6075</v>
      </c>
      <c r="L2265" s="340" t="s">
        <v>7444</v>
      </c>
      <c r="M2265" s="339">
        <v>2134.9</v>
      </c>
      <c r="N2265" t="s">
        <v>11</v>
      </c>
      <c r="O2265" t="s">
        <v>12</v>
      </c>
      <c r="P2265" t="s">
        <v>23</v>
      </c>
      <c r="Q2265" s="338">
        <v>19</v>
      </c>
    </row>
    <row r="2266" spans="1:17" ht="15.75" x14ac:dyDescent="0.25">
      <c r="A2266" s="342" t="s">
        <v>1055</v>
      </c>
      <c r="B2266" t="s">
        <v>6783</v>
      </c>
      <c r="C2266">
        <v>17.8</v>
      </c>
      <c r="D2266">
        <v>4.55</v>
      </c>
      <c r="E2266" t="s">
        <v>2380</v>
      </c>
      <c r="F2266" t="s">
        <v>2380</v>
      </c>
      <c r="G2266" t="s">
        <v>2382</v>
      </c>
      <c r="H2266" s="341">
        <v>1</v>
      </c>
      <c r="I2266" t="s">
        <v>2380</v>
      </c>
      <c r="J2266" t="s">
        <v>6081</v>
      </c>
      <c r="K2266" t="s">
        <v>6075</v>
      </c>
      <c r="L2266" s="340" t="s">
        <v>7924</v>
      </c>
      <c r="M2266" s="339">
        <v>1744.47</v>
      </c>
      <c r="N2266" t="s">
        <v>12</v>
      </c>
      <c r="O2266" t="s">
        <v>16</v>
      </c>
      <c r="P2266" t="s">
        <v>42</v>
      </c>
      <c r="Q2266" s="338">
        <v>19</v>
      </c>
    </row>
    <row r="2267" spans="1:17" ht="15.75" x14ac:dyDescent="0.25">
      <c r="A2267" s="342" t="s">
        <v>1041</v>
      </c>
      <c r="B2267" t="s">
        <v>6299</v>
      </c>
      <c r="C2267">
        <v>15.96</v>
      </c>
      <c r="D2267">
        <v>5.44</v>
      </c>
      <c r="E2267" t="s">
        <v>2380</v>
      </c>
      <c r="F2267" t="s">
        <v>2381</v>
      </c>
      <c r="G2267" t="s">
        <v>2380</v>
      </c>
      <c r="H2267" s="341">
        <v>1</v>
      </c>
      <c r="I2267" t="s">
        <v>2380</v>
      </c>
      <c r="J2267" t="s">
        <v>6081</v>
      </c>
      <c r="K2267" t="s">
        <v>6075</v>
      </c>
      <c r="L2267" s="340" t="s">
        <v>7905</v>
      </c>
      <c r="M2267" s="339">
        <v>35315.96</v>
      </c>
      <c r="N2267" t="s">
        <v>11</v>
      </c>
      <c r="O2267" t="s">
        <v>16</v>
      </c>
      <c r="P2267" t="s">
        <v>42</v>
      </c>
      <c r="Q2267" s="338">
        <v>34</v>
      </c>
    </row>
    <row r="2268" spans="1:17" ht="15.75" x14ac:dyDescent="0.25">
      <c r="A2268" s="342" t="s">
        <v>1017</v>
      </c>
      <c r="B2268" t="s">
        <v>7868</v>
      </c>
      <c r="C2268">
        <v>17.48</v>
      </c>
      <c r="D2268">
        <v>4.59</v>
      </c>
      <c r="E2268" t="s">
        <v>2380</v>
      </c>
      <c r="F2268" t="s">
        <v>2380</v>
      </c>
      <c r="G2268" t="s">
        <v>2382</v>
      </c>
      <c r="H2268" s="341">
        <v>1</v>
      </c>
      <c r="I2268" t="s">
        <v>2380</v>
      </c>
      <c r="J2268" t="s">
        <v>6081</v>
      </c>
      <c r="K2268" t="s">
        <v>6075</v>
      </c>
      <c r="L2268" s="340" t="s">
        <v>6150</v>
      </c>
      <c r="M2268" s="339">
        <v>1629.83</v>
      </c>
      <c r="N2268" t="s">
        <v>11</v>
      </c>
      <c r="O2268" t="s">
        <v>11</v>
      </c>
      <c r="P2268" t="s">
        <v>13</v>
      </c>
      <c r="Q2268" s="338">
        <v>18</v>
      </c>
    </row>
    <row r="2269" spans="1:17" ht="15.75" x14ac:dyDescent="0.25">
      <c r="A2269" s="342" t="s">
        <v>1007</v>
      </c>
      <c r="B2269" t="s">
        <v>7852</v>
      </c>
      <c r="C2269">
        <v>18.36</v>
      </c>
      <c r="D2269">
        <v>5.96</v>
      </c>
      <c r="E2269" t="s">
        <v>2380</v>
      </c>
      <c r="F2269" t="s">
        <v>2380</v>
      </c>
      <c r="G2269" t="s">
        <v>2380</v>
      </c>
      <c r="H2269" s="341">
        <v>1</v>
      </c>
      <c r="I2269" t="s">
        <v>2380</v>
      </c>
      <c r="J2269" t="s">
        <v>6081</v>
      </c>
      <c r="K2269" t="s">
        <v>6077</v>
      </c>
      <c r="L2269" s="340" t="s">
        <v>7851</v>
      </c>
      <c r="M2269" s="339">
        <v>35147.53</v>
      </c>
      <c r="N2269" t="s">
        <v>16</v>
      </c>
      <c r="O2269" t="s">
        <v>16</v>
      </c>
      <c r="P2269" t="s">
        <v>168</v>
      </c>
      <c r="Q2269" s="338">
        <v>24</v>
      </c>
    </row>
    <row r="2270" spans="1:17" ht="15.75" x14ac:dyDescent="0.25">
      <c r="A2270" s="342" t="s">
        <v>1006</v>
      </c>
      <c r="B2270" t="s">
        <v>6169</v>
      </c>
      <c r="C2270">
        <v>15.92</v>
      </c>
      <c r="D2270">
        <v>4.76</v>
      </c>
      <c r="E2270" t="s">
        <v>2381</v>
      </c>
      <c r="F2270" t="s">
        <v>2380</v>
      </c>
      <c r="G2270" t="s">
        <v>2380</v>
      </c>
      <c r="H2270" s="341">
        <v>1</v>
      </c>
      <c r="I2270" t="s">
        <v>2380</v>
      </c>
      <c r="J2270" t="s">
        <v>6081</v>
      </c>
      <c r="K2270" t="s">
        <v>6075</v>
      </c>
      <c r="L2270" s="340" t="s">
        <v>7850</v>
      </c>
      <c r="M2270" s="339">
        <v>1566.88</v>
      </c>
      <c r="N2270" t="s">
        <v>11</v>
      </c>
      <c r="O2270" t="s">
        <v>16</v>
      </c>
      <c r="P2270" t="s">
        <v>13</v>
      </c>
      <c r="Q2270" s="338">
        <v>30</v>
      </c>
    </row>
    <row r="2271" spans="1:17" ht="15.75" x14ac:dyDescent="0.25">
      <c r="A2271" s="342" t="s">
        <v>1005</v>
      </c>
      <c r="B2271" t="s">
        <v>7849</v>
      </c>
      <c r="C2271">
        <v>15.17</v>
      </c>
      <c r="D2271">
        <v>4.3</v>
      </c>
      <c r="E2271" t="s">
        <v>2381</v>
      </c>
      <c r="F2271" t="s">
        <v>2380</v>
      </c>
      <c r="G2271" t="s">
        <v>2382</v>
      </c>
      <c r="H2271" s="341">
        <v>1</v>
      </c>
      <c r="I2271" t="s">
        <v>2380</v>
      </c>
      <c r="J2271" t="s">
        <v>6081</v>
      </c>
      <c r="K2271" t="s">
        <v>6075</v>
      </c>
      <c r="L2271" s="340" t="s">
        <v>7848</v>
      </c>
      <c r="M2271" s="339">
        <v>1534.3</v>
      </c>
      <c r="N2271" t="s">
        <v>11</v>
      </c>
      <c r="O2271" t="s">
        <v>11</v>
      </c>
      <c r="P2271" t="s">
        <v>13</v>
      </c>
      <c r="Q2271" s="338">
        <v>21</v>
      </c>
    </row>
    <row r="2272" spans="1:17" ht="15.75" x14ac:dyDescent="0.25">
      <c r="A2272" s="342" t="s">
        <v>1004</v>
      </c>
      <c r="B2272" t="s">
        <v>7847</v>
      </c>
      <c r="C2272">
        <v>16.63</v>
      </c>
      <c r="D2272">
        <v>4.5</v>
      </c>
      <c r="E2272" t="s">
        <v>2380</v>
      </c>
      <c r="F2272" t="s">
        <v>2380</v>
      </c>
      <c r="G2272" t="s">
        <v>2380</v>
      </c>
      <c r="H2272" s="341">
        <v>1</v>
      </c>
      <c r="I2272" t="s">
        <v>2380</v>
      </c>
      <c r="J2272" t="s">
        <v>6081</v>
      </c>
      <c r="K2272" t="s">
        <v>6075</v>
      </c>
      <c r="L2272" s="340" t="s">
        <v>7846</v>
      </c>
      <c r="M2272" s="339">
        <v>1532.47</v>
      </c>
      <c r="N2272" t="s">
        <v>11</v>
      </c>
      <c r="O2272" t="s">
        <v>11</v>
      </c>
      <c r="P2272" t="s">
        <v>13</v>
      </c>
      <c r="Q2272" s="338">
        <v>22</v>
      </c>
    </row>
    <row r="2273" spans="1:17" ht="15.75" x14ac:dyDescent="0.25">
      <c r="A2273" s="342" t="s">
        <v>1001</v>
      </c>
      <c r="B2273" t="s">
        <v>7842</v>
      </c>
      <c r="C2273">
        <v>17.34</v>
      </c>
      <c r="D2273">
        <v>6.29</v>
      </c>
      <c r="E2273" t="s">
        <v>2381</v>
      </c>
      <c r="F2273" t="s">
        <v>2380</v>
      </c>
      <c r="G2273" t="s">
        <v>2382</v>
      </c>
      <c r="H2273" s="341">
        <v>1</v>
      </c>
      <c r="I2273" t="s">
        <v>2380</v>
      </c>
      <c r="J2273" t="s">
        <v>6081</v>
      </c>
      <c r="K2273" t="s">
        <v>6077</v>
      </c>
      <c r="L2273" s="340" t="s">
        <v>7841</v>
      </c>
      <c r="M2273" s="339">
        <v>1497</v>
      </c>
      <c r="N2273" t="s">
        <v>11</v>
      </c>
      <c r="O2273" t="s">
        <v>11</v>
      </c>
      <c r="P2273" t="s">
        <v>13</v>
      </c>
      <c r="Q2273" s="338">
        <v>24</v>
      </c>
    </row>
    <row r="2274" spans="1:17" ht="15.75" x14ac:dyDescent="0.25">
      <c r="A2274" s="342" t="s">
        <v>1000</v>
      </c>
      <c r="B2274" t="s">
        <v>7776</v>
      </c>
      <c r="C2274">
        <v>17.940000000000001</v>
      </c>
      <c r="D2274">
        <v>4.1900000000000004</v>
      </c>
      <c r="E2274" t="s">
        <v>2380</v>
      </c>
      <c r="F2274" t="s">
        <v>2381</v>
      </c>
      <c r="G2274" t="s">
        <v>2380</v>
      </c>
      <c r="H2274" s="341">
        <v>1</v>
      </c>
      <c r="I2274" t="s">
        <v>2380</v>
      </c>
      <c r="J2274" t="s">
        <v>6081</v>
      </c>
      <c r="K2274" t="s">
        <v>6075</v>
      </c>
      <c r="L2274" s="340" t="s">
        <v>7840</v>
      </c>
      <c r="M2274" s="339">
        <v>1493</v>
      </c>
      <c r="N2274" t="s">
        <v>11</v>
      </c>
      <c r="O2274" t="s">
        <v>12</v>
      </c>
      <c r="P2274" t="s">
        <v>13</v>
      </c>
      <c r="Q2274" s="338">
        <v>27</v>
      </c>
    </row>
    <row r="2275" spans="1:17" ht="15.75" x14ac:dyDescent="0.25">
      <c r="A2275" s="342" t="s">
        <v>999</v>
      </c>
      <c r="B2275" t="s">
        <v>7839</v>
      </c>
      <c r="C2275">
        <v>16.670000000000002</v>
      </c>
      <c r="D2275">
        <v>4.7</v>
      </c>
      <c r="E2275" t="s">
        <v>2381</v>
      </c>
      <c r="F2275" t="s">
        <v>2380</v>
      </c>
      <c r="G2275" t="s">
        <v>2382</v>
      </c>
      <c r="H2275" s="341">
        <v>1</v>
      </c>
      <c r="I2275" t="s">
        <v>2380</v>
      </c>
      <c r="J2275" t="s">
        <v>6081</v>
      </c>
      <c r="K2275" t="s">
        <v>6075</v>
      </c>
      <c r="L2275" s="340" t="s">
        <v>7838</v>
      </c>
      <c r="M2275" s="339">
        <v>1481</v>
      </c>
      <c r="N2275" t="s">
        <v>11</v>
      </c>
      <c r="O2275" t="s">
        <v>16</v>
      </c>
      <c r="P2275" t="s">
        <v>23</v>
      </c>
      <c r="Q2275" s="338">
        <v>25</v>
      </c>
    </row>
    <row r="2276" spans="1:17" ht="15.75" x14ac:dyDescent="0.25">
      <c r="A2276" s="342" t="s">
        <v>997</v>
      </c>
      <c r="B2276" t="s">
        <v>7835</v>
      </c>
      <c r="C2276">
        <v>16.5</v>
      </c>
      <c r="D2276">
        <v>4.1100000000000003</v>
      </c>
      <c r="E2276" t="s">
        <v>2381</v>
      </c>
      <c r="F2276" t="s">
        <v>2380</v>
      </c>
      <c r="G2276" t="s">
        <v>2380</v>
      </c>
      <c r="H2276" s="341">
        <v>0</v>
      </c>
      <c r="I2276" t="s">
        <v>2380</v>
      </c>
      <c r="J2276" t="s">
        <v>6081</v>
      </c>
      <c r="K2276" t="s">
        <v>6075</v>
      </c>
      <c r="L2276" s="340" t="s">
        <v>7834</v>
      </c>
      <c r="M2276" s="339">
        <v>1467</v>
      </c>
      <c r="N2276" t="s">
        <v>11</v>
      </c>
      <c r="O2276" t="s">
        <v>11</v>
      </c>
      <c r="P2276" t="s">
        <v>13</v>
      </c>
      <c r="Q2276" s="338">
        <v>19</v>
      </c>
    </row>
    <row r="2277" spans="1:17" ht="15.75" x14ac:dyDescent="0.25">
      <c r="A2277" s="342" t="s">
        <v>996</v>
      </c>
      <c r="B2277" t="s">
        <v>7833</v>
      </c>
      <c r="C2277">
        <v>15.41</v>
      </c>
      <c r="D2277">
        <v>5.43</v>
      </c>
      <c r="E2277" t="s">
        <v>2381</v>
      </c>
      <c r="F2277" t="s">
        <v>2380</v>
      </c>
      <c r="G2277" t="s">
        <v>2382</v>
      </c>
      <c r="H2277" s="341">
        <v>1</v>
      </c>
      <c r="I2277" t="s">
        <v>2380</v>
      </c>
      <c r="J2277" t="s">
        <v>6081</v>
      </c>
      <c r="K2277" t="s">
        <v>6075</v>
      </c>
      <c r="L2277" s="340" t="s">
        <v>7832</v>
      </c>
      <c r="M2277" s="339">
        <v>35069.370000000003</v>
      </c>
      <c r="N2277" t="s">
        <v>16</v>
      </c>
      <c r="O2277" t="s">
        <v>16</v>
      </c>
      <c r="P2277" t="s">
        <v>356</v>
      </c>
      <c r="Q2277" s="338">
        <v>45</v>
      </c>
    </row>
    <row r="2278" spans="1:17" ht="15.75" x14ac:dyDescent="0.25">
      <c r="A2278" s="342" t="s">
        <v>990</v>
      </c>
      <c r="B2278" t="s">
        <v>7823</v>
      </c>
      <c r="C2278">
        <v>16.64</v>
      </c>
      <c r="D2278">
        <v>10.01</v>
      </c>
      <c r="E2278" t="s">
        <v>2380</v>
      </c>
      <c r="F2278" t="s">
        <v>2380</v>
      </c>
      <c r="G2278" t="s">
        <v>2380</v>
      </c>
      <c r="H2278" s="341">
        <v>0</v>
      </c>
      <c r="I2278" t="s">
        <v>2380</v>
      </c>
      <c r="J2278" t="s">
        <v>6081</v>
      </c>
      <c r="K2278" t="s">
        <v>6079</v>
      </c>
      <c r="L2278" s="340" t="s">
        <v>7822</v>
      </c>
      <c r="M2278" s="339">
        <v>1402</v>
      </c>
      <c r="N2278" t="s">
        <v>11</v>
      </c>
      <c r="O2278" t="s">
        <v>12</v>
      </c>
      <c r="P2278" t="s">
        <v>42</v>
      </c>
      <c r="Q2278" s="338">
        <v>25</v>
      </c>
    </row>
    <row r="2279" spans="1:17" ht="15.75" x14ac:dyDescent="0.25">
      <c r="A2279" s="342" t="s">
        <v>987</v>
      </c>
      <c r="B2279" t="s">
        <v>7818</v>
      </c>
      <c r="C2279">
        <v>15.6</v>
      </c>
      <c r="D2279">
        <v>4.12</v>
      </c>
      <c r="E2279" t="s">
        <v>2381</v>
      </c>
      <c r="F2279" t="s">
        <v>2380</v>
      </c>
      <c r="G2279" t="s">
        <v>2380</v>
      </c>
      <c r="H2279" s="341">
        <v>1</v>
      </c>
      <c r="I2279" t="s">
        <v>2380</v>
      </c>
      <c r="J2279" t="s">
        <v>6081</v>
      </c>
      <c r="K2279" t="s">
        <v>6075</v>
      </c>
      <c r="L2279" s="340" t="s">
        <v>7817</v>
      </c>
      <c r="M2279" s="339">
        <v>1390</v>
      </c>
      <c r="N2279" t="s">
        <v>11</v>
      </c>
      <c r="O2279" t="s">
        <v>11</v>
      </c>
      <c r="P2279" t="s">
        <v>13</v>
      </c>
      <c r="Q2279" s="338">
        <v>20</v>
      </c>
    </row>
    <row r="2280" spans="1:17" ht="15.75" x14ac:dyDescent="0.25">
      <c r="A2280" s="342" t="s">
        <v>982</v>
      </c>
      <c r="B2280" t="s">
        <v>6220</v>
      </c>
      <c r="C2280">
        <v>15.18</v>
      </c>
      <c r="D2280">
        <v>11.11</v>
      </c>
      <c r="E2280" t="s">
        <v>2380</v>
      </c>
      <c r="F2280" t="s">
        <v>2380</v>
      </c>
      <c r="G2280" t="s">
        <v>2380</v>
      </c>
      <c r="H2280" s="341">
        <v>0</v>
      </c>
      <c r="I2280" t="s">
        <v>2380</v>
      </c>
      <c r="J2280" t="s">
        <v>6081</v>
      </c>
      <c r="K2280" t="s">
        <v>6079</v>
      </c>
      <c r="L2280" s="340" t="s">
        <v>7809</v>
      </c>
      <c r="M2280" s="339">
        <v>1341.16</v>
      </c>
      <c r="N2280" t="s">
        <v>11</v>
      </c>
      <c r="O2280" t="s">
        <v>11</v>
      </c>
      <c r="P2280" t="s">
        <v>23</v>
      </c>
      <c r="Q2280" s="338">
        <v>25</v>
      </c>
    </row>
    <row r="2281" spans="1:17" ht="15.75" x14ac:dyDescent="0.25">
      <c r="A2281" s="342" t="s">
        <v>981</v>
      </c>
      <c r="B2281" t="s">
        <v>6216</v>
      </c>
      <c r="C2281">
        <v>15.12</v>
      </c>
      <c r="D2281">
        <v>4.03</v>
      </c>
      <c r="E2281" t="s">
        <v>2381</v>
      </c>
      <c r="F2281" t="s">
        <v>2380</v>
      </c>
      <c r="G2281" t="s">
        <v>2380</v>
      </c>
      <c r="H2281" s="341">
        <v>0</v>
      </c>
      <c r="I2281" t="s">
        <v>2380</v>
      </c>
      <c r="J2281" t="s">
        <v>6081</v>
      </c>
      <c r="K2281" t="s">
        <v>6075</v>
      </c>
      <c r="L2281" s="340" t="s">
        <v>7808</v>
      </c>
      <c r="M2281" s="339">
        <v>1338</v>
      </c>
      <c r="N2281" t="s">
        <v>11</v>
      </c>
      <c r="O2281" t="s">
        <v>12</v>
      </c>
      <c r="P2281" t="s">
        <v>23</v>
      </c>
      <c r="Q2281" s="338">
        <v>27</v>
      </c>
    </row>
    <row r="2282" spans="1:17" ht="15.75" x14ac:dyDescent="0.25">
      <c r="A2282" s="342" t="s">
        <v>978</v>
      </c>
      <c r="B2282" t="s">
        <v>7804</v>
      </c>
      <c r="C2282">
        <v>16.13</v>
      </c>
      <c r="D2282">
        <v>5.56</v>
      </c>
      <c r="E2282" t="s">
        <v>2380</v>
      </c>
      <c r="F2282" t="s">
        <v>2381</v>
      </c>
      <c r="G2282" t="s">
        <v>2380</v>
      </c>
      <c r="H2282" s="341">
        <v>1</v>
      </c>
      <c r="I2282" t="s">
        <v>2380</v>
      </c>
      <c r="J2282" t="s">
        <v>6081</v>
      </c>
      <c r="K2282" t="s">
        <v>6075</v>
      </c>
      <c r="L2282" s="340" t="s">
        <v>7803</v>
      </c>
      <c r="M2282" s="339">
        <v>1315</v>
      </c>
      <c r="N2282" t="s">
        <v>11</v>
      </c>
      <c r="O2282" t="s">
        <v>11</v>
      </c>
      <c r="P2282" t="s">
        <v>13</v>
      </c>
      <c r="Q2282" s="338">
        <v>20</v>
      </c>
    </row>
    <row r="2283" spans="1:17" ht="15.75" x14ac:dyDescent="0.25">
      <c r="A2283" s="342" t="s">
        <v>975</v>
      </c>
      <c r="B2283" t="s">
        <v>6329</v>
      </c>
      <c r="C2283">
        <v>15.22</v>
      </c>
      <c r="D2283">
        <v>4.92</v>
      </c>
      <c r="E2283" t="s">
        <v>2381</v>
      </c>
      <c r="F2283" t="s">
        <v>2380</v>
      </c>
      <c r="G2283" t="s">
        <v>2382</v>
      </c>
      <c r="H2283" s="341">
        <v>1</v>
      </c>
      <c r="I2283" t="s">
        <v>2380</v>
      </c>
      <c r="J2283" t="s">
        <v>6081</v>
      </c>
      <c r="K2283" t="s">
        <v>6075</v>
      </c>
      <c r="L2283" s="340" t="s">
        <v>7800</v>
      </c>
      <c r="M2283" s="339">
        <v>1293</v>
      </c>
      <c r="N2283" t="s">
        <v>11</v>
      </c>
      <c r="O2283" t="s">
        <v>12</v>
      </c>
      <c r="P2283" t="s">
        <v>23</v>
      </c>
      <c r="Q2283" s="338">
        <v>21</v>
      </c>
    </row>
    <row r="2284" spans="1:17" ht="15.75" x14ac:dyDescent="0.25">
      <c r="A2284" s="342" t="s">
        <v>967</v>
      </c>
      <c r="B2284" t="s">
        <v>7789</v>
      </c>
      <c r="C2284">
        <v>17.440000000000001</v>
      </c>
      <c r="D2284">
        <v>4.42</v>
      </c>
      <c r="E2284" t="s">
        <v>2381</v>
      </c>
      <c r="F2284" t="s">
        <v>2380</v>
      </c>
      <c r="G2284" t="s">
        <v>2382</v>
      </c>
      <c r="H2284" s="341">
        <v>1</v>
      </c>
      <c r="I2284" t="s">
        <v>2380</v>
      </c>
      <c r="J2284" t="s">
        <v>6081</v>
      </c>
      <c r="K2284" t="s">
        <v>6075</v>
      </c>
      <c r="L2284" s="340" t="s">
        <v>7788</v>
      </c>
      <c r="M2284" s="339">
        <v>1263.25</v>
      </c>
      <c r="N2284" t="s">
        <v>11</v>
      </c>
      <c r="O2284" t="s">
        <v>12</v>
      </c>
      <c r="P2284" t="s">
        <v>42</v>
      </c>
      <c r="Q2284" s="338">
        <v>19</v>
      </c>
    </row>
    <row r="2285" spans="1:17" ht="15.75" x14ac:dyDescent="0.25">
      <c r="A2285" s="342" t="s">
        <v>961</v>
      </c>
      <c r="B2285" t="s">
        <v>7779</v>
      </c>
      <c r="C2285">
        <v>16.600000000000001</v>
      </c>
      <c r="D2285">
        <v>5.87</v>
      </c>
      <c r="E2285" t="s">
        <v>2380</v>
      </c>
      <c r="F2285" t="s">
        <v>2380</v>
      </c>
      <c r="G2285" t="s">
        <v>2380</v>
      </c>
      <c r="H2285" s="341">
        <v>1</v>
      </c>
      <c r="I2285" t="s">
        <v>2380</v>
      </c>
      <c r="J2285" t="s">
        <v>6081</v>
      </c>
      <c r="K2285" t="s">
        <v>6077</v>
      </c>
      <c r="L2285" s="340" t="s">
        <v>7778</v>
      </c>
      <c r="M2285" s="339">
        <v>1253</v>
      </c>
      <c r="N2285" t="s">
        <v>11</v>
      </c>
      <c r="O2285" t="s">
        <v>11</v>
      </c>
      <c r="P2285" t="s">
        <v>13</v>
      </c>
      <c r="Q2285" s="338">
        <v>25</v>
      </c>
    </row>
    <row r="2286" spans="1:17" ht="15.75" x14ac:dyDescent="0.25">
      <c r="A2286" s="342" t="s">
        <v>955</v>
      </c>
      <c r="B2286" t="s">
        <v>6435</v>
      </c>
      <c r="C2286">
        <v>16.22</v>
      </c>
      <c r="D2286">
        <v>6.21</v>
      </c>
      <c r="E2286" t="s">
        <v>2381</v>
      </c>
      <c r="F2286" t="s">
        <v>2380</v>
      </c>
      <c r="G2286" t="s">
        <v>2380</v>
      </c>
      <c r="H2286" s="341">
        <v>0</v>
      </c>
      <c r="I2286" t="s">
        <v>2380</v>
      </c>
      <c r="J2286" t="s">
        <v>6081</v>
      </c>
      <c r="K2286" t="s">
        <v>6077</v>
      </c>
      <c r="L2286" s="340" t="s">
        <v>7770</v>
      </c>
      <c r="M2286" s="339">
        <v>1240</v>
      </c>
      <c r="N2286" t="s">
        <v>11</v>
      </c>
      <c r="O2286" t="s">
        <v>16</v>
      </c>
      <c r="P2286" t="s">
        <v>23</v>
      </c>
      <c r="Q2286" s="338">
        <v>24</v>
      </c>
    </row>
    <row r="2287" spans="1:17" ht="15.75" x14ac:dyDescent="0.25">
      <c r="A2287" s="342" t="s">
        <v>954</v>
      </c>
      <c r="B2287" t="s">
        <v>7258</v>
      </c>
      <c r="C2287">
        <v>17.12</v>
      </c>
      <c r="D2287">
        <v>4.5199999999999996</v>
      </c>
      <c r="E2287" t="s">
        <v>2380</v>
      </c>
      <c r="F2287" t="s">
        <v>2381</v>
      </c>
      <c r="G2287" t="s">
        <v>2380</v>
      </c>
      <c r="H2287" s="341">
        <v>1</v>
      </c>
      <c r="I2287" t="s">
        <v>2380</v>
      </c>
      <c r="J2287" t="s">
        <v>6081</v>
      </c>
      <c r="K2287" t="s">
        <v>6075</v>
      </c>
      <c r="L2287" s="340" t="s">
        <v>7769</v>
      </c>
      <c r="M2287" s="339">
        <v>1237</v>
      </c>
      <c r="N2287" t="s">
        <v>11</v>
      </c>
      <c r="O2287" t="s">
        <v>11</v>
      </c>
      <c r="P2287" t="s">
        <v>13</v>
      </c>
      <c r="Q2287" s="338">
        <v>20</v>
      </c>
    </row>
    <row r="2288" spans="1:17" ht="15.75" x14ac:dyDescent="0.25">
      <c r="A2288" s="342" t="s">
        <v>952</v>
      </c>
      <c r="B2288" t="s">
        <v>7766</v>
      </c>
      <c r="C2288">
        <v>15.56</v>
      </c>
      <c r="D2288">
        <v>4.42</v>
      </c>
      <c r="E2288" t="s">
        <v>2380</v>
      </c>
      <c r="F2288" t="s">
        <v>2380</v>
      </c>
      <c r="G2288" t="s">
        <v>2380</v>
      </c>
      <c r="H2288" s="341">
        <v>0</v>
      </c>
      <c r="I2288" t="s">
        <v>2380</v>
      </c>
      <c r="J2288" t="s">
        <v>6081</v>
      </c>
      <c r="K2288" t="s">
        <v>6075</v>
      </c>
      <c r="L2288" s="340" t="s">
        <v>7765</v>
      </c>
      <c r="M2288" s="339">
        <v>34976.42</v>
      </c>
      <c r="N2288" t="s">
        <v>11</v>
      </c>
      <c r="O2288" t="s">
        <v>16</v>
      </c>
      <c r="P2288" t="s">
        <v>42</v>
      </c>
      <c r="Q2288" s="338">
        <v>24</v>
      </c>
    </row>
    <row r="2289" spans="1:17" ht="15.75" x14ac:dyDescent="0.25">
      <c r="A2289" s="342" t="s">
        <v>949</v>
      </c>
      <c r="B2289" t="s">
        <v>7761</v>
      </c>
      <c r="C2289">
        <v>17.41</v>
      </c>
      <c r="D2289">
        <v>5.13</v>
      </c>
      <c r="E2289" t="s">
        <v>2381</v>
      </c>
      <c r="F2289" t="s">
        <v>2380</v>
      </c>
      <c r="G2289" t="s">
        <v>2380</v>
      </c>
      <c r="H2289" s="341">
        <v>0</v>
      </c>
      <c r="I2289" t="s">
        <v>2380</v>
      </c>
      <c r="J2289" t="s">
        <v>6081</v>
      </c>
      <c r="K2289" t="s">
        <v>6075</v>
      </c>
      <c r="L2289" s="340" t="s">
        <v>7760</v>
      </c>
      <c r="M2289" s="339">
        <v>1220</v>
      </c>
      <c r="N2289" t="s">
        <v>11</v>
      </c>
      <c r="O2289" t="s">
        <v>12</v>
      </c>
      <c r="P2289" t="s">
        <v>23</v>
      </c>
      <c r="Q2289" s="338">
        <v>26</v>
      </c>
    </row>
    <row r="2290" spans="1:17" ht="15.75" x14ac:dyDescent="0.25">
      <c r="A2290" s="342" t="s">
        <v>946</v>
      </c>
      <c r="B2290" t="s">
        <v>7756</v>
      </c>
      <c r="C2290">
        <v>18.25</v>
      </c>
      <c r="D2290">
        <v>10.95</v>
      </c>
      <c r="E2290" t="s">
        <v>2380</v>
      </c>
      <c r="F2290" t="s">
        <v>2380</v>
      </c>
      <c r="G2290" t="s">
        <v>2380</v>
      </c>
      <c r="H2290" s="341">
        <v>0</v>
      </c>
      <c r="I2290" t="s">
        <v>2380</v>
      </c>
      <c r="J2290" t="s">
        <v>6081</v>
      </c>
      <c r="K2290" t="s">
        <v>6079</v>
      </c>
      <c r="L2290" s="340" t="s">
        <v>7755</v>
      </c>
      <c r="M2290" s="339">
        <v>1200</v>
      </c>
      <c r="N2290" t="s">
        <v>11</v>
      </c>
      <c r="O2290" t="s">
        <v>12</v>
      </c>
      <c r="P2290" t="s">
        <v>23</v>
      </c>
      <c r="Q2290" s="338">
        <v>23</v>
      </c>
    </row>
    <row r="2291" spans="1:17" ht="15.75" x14ac:dyDescent="0.25">
      <c r="A2291" s="342" t="s">
        <v>942</v>
      </c>
      <c r="B2291" t="s">
        <v>6791</v>
      </c>
      <c r="C2291">
        <v>15.01</v>
      </c>
      <c r="D2291">
        <v>4.1500000000000004</v>
      </c>
      <c r="E2291" t="s">
        <v>2380</v>
      </c>
      <c r="F2291" t="s">
        <v>2380</v>
      </c>
      <c r="G2291" t="s">
        <v>2382</v>
      </c>
      <c r="H2291" s="341">
        <v>1</v>
      </c>
      <c r="I2291" t="s">
        <v>2380</v>
      </c>
      <c r="J2291" t="s">
        <v>6081</v>
      </c>
      <c r="K2291" t="s">
        <v>6075</v>
      </c>
      <c r="L2291" s="340" t="s">
        <v>7749</v>
      </c>
      <c r="M2291" s="339">
        <v>1167</v>
      </c>
      <c r="N2291" t="s">
        <v>11</v>
      </c>
      <c r="O2291" t="s">
        <v>16</v>
      </c>
      <c r="P2291" t="s">
        <v>13</v>
      </c>
      <c r="Q2291" s="338">
        <v>21</v>
      </c>
    </row>
    <row r="2292" spans="1:17" ht="15.75" x14ac:dyDescent="0.25">
      <c r="A2292" s="342" t="s">
        <v>940</v>
      </c>
      <c r="B2292" t="s">
        <v>7747</v>
      </c>
      <c r="C2292">
        <v>16.55</v>
      </c>
      <c r="D2292">
        <v>7.73</v>
      </c>
      <c r="E2292" t="s">
        <v>2380</v>
      </c>
      <c r="F2292" t="s">
        <v>2380</v>
      </c>
      <c r="G2292" t="s">
        <v>2380</v>
      </c>
      <c r="H2292" s="341">
        <v>0</v>
      </c>
      <c r="I2292" t="s">
        <v>2380</v>
      </c>
      <c r="J2292" t="s">
        <v>6081</v>
      </c>
      <c r="K2292" t="s">
        <v>6079</v>
      </c>
      <c r="L2292" s="340" t="s">
        <v>7746</v>
      </c>
      <c r="M2292" s="339">
        <v>1165</v>
      </c>
      <c r="N2292" t="s">
        <v>11</v>
      </c>
      <c r="O2292" t="s">
        <v>12</v>
      </c>
      <c r="P2292" t="s">
        <v>23</v>
      </c>
      <c r="Q2292" s="338">
        <v>20</v>
      </c>
    </row>
    <row r="2293" spans="1:17" ht="15.75" x14ac:dyDescent="0.25">
      <c r="A2293" s="342" t="s">
        <v>938</v>
      </c>
      <c r="B2293" t="s">
        <v>7744</v>
      </c>
      <c r="C2293">
        <v>16.739999999999998</v>
      </c>
      <c r="D2293">
        <v>4.08</v>
      </c>
      <c r="E2293" t="s">
        <v>2381</v>
      </c>
      <c r="F2293" t="s">
        <v>2380</v>
      </c>
      <c r="G2293" t="s">
        <v>2380</v>
      </c>
      <c r="H2293" s="341">
        <v>0</v>
      </c>
      <c r="I2293" t="s">
        <v>2380</v>
      </c>
      <c r="J2293" t="s">
        <v>6081</v>
      </c>
      <c r="K2293" t="s">
        <v>6075</v>
      </c>
      <c r="L2293" s="340" t="s">
        <v>7743</v>
      </c>
      <c r="M2293" s="339">
        <v>1158.32</v>
      </c>
      <c r="N2293" t="s">
        <v>11</v>
      </c>
      <c r="O2293" t="s">
        <v>16</v>
      </c>
      <c r="P2293" t="s">
        <v>13</v>
      </c>
      <c r="Q2293" s="338">
        <v>28</v>
      </c>
    </row>
    <row r="2294" spans="1:17" ht="15.75" x14ac:dyDescent="0.25">
      <c r="A2294" s="342" t="s">
        <v>930</v>
      </c>
      <c r="B2294" t="s">
        <v>7729</v>
      </c>
      <c r="C2294">
        <v>16.87</v>
      </c>
      <c r="D2294">
        <v>9.1300000000000008</v>
      </c>
      <c r="E2294" t="s">
        <v>2380</v>
      </c>
      <c r="F2294" t="s">
        <v>2380</v>
      </c>
      <c r="G2294" t="s">
        <v>2380</v>
      </c>
      <c r="H2294" s="341">
        <v>0</v>
      </c>
      <c r="I2294" t="s">
        <v>2380</v>
      </c>
      <c r="J2294" t="s">
        <v>6081</v>
      </c>
      <c r="K2294" t="s">
        <v>6079</v>
      </c>
      <c r="L2294" s="340" t="s">
        <v>7728</v>
      </c>
      <c r="M2294" s="339">
        <v>34940.61</v>
      </c>
      <c r="N2294" t="s">
        <v>11</v>
      </c>
      <c r="O2294" t="s">
        <v>12</v>
      </c>
      <c r="P2294" t="s">
        <v>42</v>
      </c>
      <c r="Q2294" s="338">
        <v>39</v>
      </c>
    </row>
    <row r="2295" spans="1:17" ht="15.75" x14ac:dyDescent="0.25">
      <c r="A2295" s="342" t="s">
        <v>927</v>
      </c>
      <c r="B2295" t="s">
        <v>6328</v>
      </c>
      <c r="C2295">
        <v>17.170000000000002</v>
      </c>
      <c r="D2295">
        <v>8.4600000000000009</v>
      </c>
      <c r="E2295" t="s">
        <v>2380</v>
      </c>
      <c r="F2295" t="s">
        <v>2380</v>
      </c>
      <c r="G2295" t="s">
        <v>2380</v>
      </c>
      <c r="H2295" s="341">
        <v>0</v>
      </c>
      <c r="I2295" t="s">
        <v>2380</v>
      </c>
      <c r="J2295" t="s">
        <v>6081</v>
      </c>
      <c r="K2295" t="s">
        <v>6079</v>
      </c>
      <c r="L2295" s="340" t="s">
        <v>7725</v>
      </c>
      <c r="M2295" s="339">
        <v>1136.4000000000001</v>
      </c>
      <c r="N2295" t="s">
        <v>12</v>
      </c>
      <c r="O2295" t="s">
        <v>12</v>
      </c>
      <c r="P2295" t="s">
        <v>13</v>
      </c>
      <c r="Q2295" s="338">
        <v>18</v>
      </c>
    </row>
    <row r="2296" spans="1:17" ht="15.75" x14ac:dyDescent="0.25">
      <c r="A2296" s="342" t="s">
        <v>926</v>
      </c>
      <c r="B2296" t="s">
        <v>6389</v>
      </c>
      <c r="C2296">
        <v>15.61</v>
      </c>
      <c r="D2296">
        <v>5.28</v>
      </c>
      <c r="E2296" t="s">
        <v>2380</v>
      </c>
      <c r="F2296" t="s">
        <v>2380</v>
      </c>
      <c r="G2296" t="s">
        <v>2380</v>
      </c>
      <c r="H2296" s="341">
        <v>1</v>
      </c>
      <c r="I2296" t="s">
        <v>2380</v>
      </c>
      <c r="J2296" t="s">
        <v>6081</v>
      </c>
      <c r="K2296" t="s">
        <v>6075</v>
      </c>
      <c r="L2296" s="340" t="s">
        <v>7724</v>
      </c>
      <c r="M2296" s="339">
        <v>1135.94</v>
      </c>
      <c r="N2296" t="s">
        <v>12</v>
      </c>
      <c r="O2296" t="s">
        <v>12</v>
      </c>
      <c r="P2296" t="s">
        <v>13</v>
      </c>
      <c r="Q2296" s="338">
        <v>18</v>
      </c>
    </row>
    <row r="2297" spans="1:17" ht="15.75" x14ac:dyDescent="0.25">
      <c r="A2297" s="342" t="s">
        <v>923</v>
      </c>
      <c r="B2297" t="s">
        <v>6281</v>
      </c>
      <c r="C2297">
        <v>17.98</v>
      </c>
      <c r="D2297">
        <v>5.33</v>
      </c>
      <c r="E2297" t="s">
        <v>2381</v>
      </c>
      <c r="F2297" t="s">
        <v>2380</v>
      </c>
      <c r="G2297" t="s">
        <v>2382</v>
      </c>
      <c r="H2297" s="341">
        <v>1</v>
      </c>
      <c r="I2297" t="s">
        <v>2380</v>
      </c>
      <c r="J2297" t="s">
        <v>6081</v>
      </c>
      <c r="K2297" t="s">
        <v>6075</v>
      </c>
      <c r="L2297" s="340" t="s">
        <v>7720</v>
      </c>
      <c r="M2297" s="339">
        <v>1131.51</v>
      </c>
      <c r="N2297" t="s">
        <v>12</v>
      </c>
      <c r="O2297" t="s">
        <v>16</v>
      </c>
      <c r="P2297" t="s">
        <v>13</v>
      </c>
      <c r="Q2297" s="338">
        <v>18</v>
      </c>
    </row>
    <row r="2298" spans="1:17" ht="15.75" x14ac:dyDescent="0.25">
      <c r="A2298" s="342" t="s">
        <v>921</v>
      </c>
      <c r="B2298" t="s">
        <v>6248</v>
      </c>
      <c r="C2298">
        <v>16.399999999999999</v>
      </c>
      <c r="D2298">
        <v>5.4</v>
      </c>
      <c r="E2298" t="s">
        <v>2380</v>
      </c>
      <c r="F2298" t="s">
        <v>2380</v>
      </c>
      <c r="G2298" t="s">
        <v>2382</v>
      </c>
      <c r="H2298" s="341">
        <v>1</v>
      </c>
      <c r="I2298" t="s">
        <v>2380</v>
      </c>
      <c r="J2298" t="s">
        <v>6081</v>
      </c>
      <c r="K2298" t="s">
        <v>6075</v>
      </c>
      <c r="L2298" s="340" t="s">
        <v>7717</v>
      </c>
      <c r="M2298" s="339">
        <v>1086</v>
      </c>
      <c r="N2298" t="s">
        <v>12</v>
      </c>
      <c r="O2298" t="s">
        <v>12</v>
      </c>
      <c r="P2298" t="s">
        <v>13</v>
      </c>
      <c r="Q2298" s="338">
        <v>20</v>
      </c>
    </row>
    <row r="2299" spans="1:17" ht="15.75" x14ac:dyDescent="0.25">
      <c r="A2299" s="342" t="s">
        <v>920</v>
      </c>
      <c r="B2299" t="s">
        <v>7716</v>
      </c>
      <c r="C2299">
        <v>15.77</v>
      </c>
      <c r="D2299">
        <v>6.05</v>
      </c>
      <c r="E2299" t="s">
        <v>2381</v>
      </c>
      <c r="F2299" t="s">
        <v>2380</v>
      </c>
      <c r="G2299" t="s">
        <v>2380</v>
      </c>
      <c r="H2299" s="341">
        <v>1</v>
      </c>
      <c r="I2299" t="s">
        <v>2380</v>
      </c>
      <c r="J2299" t="s">
        <v>6081</v>
      </c>
      <c r="K2299" t="s">
        <v>6077</v>
      </c>
      <c r="L2299" s="340" t="s">
        <v>7715</v>
      </c>
      <c r="M2299" s="339">
        <v>1082</v>
      </c>
      <c r="N2299" t="s">
        <v>12</v>
      </c>
      <c r="O2299" t="s">
        <v>11</v>
      </c>
      <c r="P2299" t="s">
        <v>13</v>
      </c>
      <c r="Q2299" s="338">
        <v>24</v>
      </c>
    </row>
    <row r="2300" spans="1:17" ht="15.75" x14ac:dyDescent="0.25">
      <c r="A2300" s="342" t="s">
        <v>919</v>
      </c>
      <c r="B2300" t="s">
        <v>6509</v>
      </c>
      <c r="C2300">
        <v>18.27</v>
      </c>
      <c r="D2300">
        <v>11.46</v>
      </c>
      <c r="E2300" t="s">
        <v>2380</v>
      </c>
      <c r="F2300" t="s">
        <v>2380</v>
      </c>
      <c r="G2300" t="s">
        <v>2380</v>
      </c>
      <c r="H2300" s="341">
        <v>0</v>
      </c>
      <c r="I2300" t="s">
        <v>2380</v>
      </c>
      <c r="J2300" t="s">
        <v>6081</v>
      </c>
      <c r="K2300" t="s">
        <v>6079</v>
      </c>
      <c r="L2300" s="340" t="s">
        <v>7714</v>
      </c>
      <c r="M2300" s="339">
        <v>47291.06</v>
      </c>
      <c r="N2300" t="s">
        <v>11</v>
      </c>
      <c r="O2300" t="s">
        <v>16</v>
      </c>
      <c r="P2300" t="s">
        <v>42</v>
      </c>
      <c r="Q2300" s="338">
        <v>64</v>
      </c>
    </row>
    <row r="2301" spans="1:17" ht="15.75" x14ac:dyDescent="0.25">
      <c r="A2301" s="342" t="s">
        <v>918</v>
      </c>
      <c r="B2301" t="s">
        <v>7713</v>
      </c>
      <c r="C2301">
        <v>16.489999999999998</v>
      </c>
      <c r="D2301">
        <v>8.48</v>
      </c>
      <c r="E2301" t="s">
        <v>2380</v>
      </c>
      <c r="F2301" t="s">
        <v>2380</v>
      </c>
      <c r="G2301" t="s">
        <v>2380</v>
      </c>
      <c r="H2301" s="341">
        <v>0</v>
      </c>
      <c r="I2301" t="s">
        <v>2380</v>
      </c>
      <c r="J2301" t="s">
        <v>6081</v>
      </c>
      <c r="K2301" t="s">
        <v>6079</v>
      </c>
      <c r="L2301" s="340" t="s">
        <v>7712</v>
      </c>
      <c r="M2301" s="339">
        <v>34838.870000000003</v>
      </c>
      <c r="N2301" t="s">
        <v>11</v>
      </c>
      <c r="O2301" t="s">
        <v>12</v>
      </c>
      <c r="P2301" t="s">
        <v>42</v>
      </c>
      <c r="Q2301" s="338">
        <v>27</v>
      </c>
    </row>
    <row r="2302" spans="1:17" ht="15.75" x14ac:dyDescent="0.25">
      <c r="A2302" s="342" t="s">
        <v>917</v>
      </c>
      <c r="B2302" t="s">
        <v>7711</v>
      </c>
      <c r="C2302">
        <v>16.14</v>
      </c>
      <c r="D2302">
        <v>4.8600000000000003</v>
      </c>
      <c r="E2302" t="s">
        <v>2380</v>
      </c>
      <c r="F2302" t="s">
        <v>2380</v>
      </c>
      <c r="G2302" t="s">
        <v>2380</v>
      </c>
      <c r="H2302" s="341">
        <v>0</v>
      </c>
      <c r="I2302" t="s">
        <v>2380</v>
      </c>
      <c r="J2302" t="s">
        <v>6081</v>
      </c>
      <c r="K2302" t="s">
        <v>6075</v>
      </c>
      <c r="L2302" s="340" t="s">
        <v>7710</v>
      </c>
      <c r="M2302" s="339">
        <v>1071</v>
      </c>
      <c r="N2302" t="s">
        <v>12</v>
      </c>
      <c r="O2302" t="s">
        <v>12</v>
      </c>
      <c r="P2302" t="s">
        <v>13</v>
      </c>
      <c r="Q2302" s="338">
        <v>25</v>
      </c>
    </row>
    <row r="2303" spans="1:17" ht="15.75" x14ac:dyDescent="0.25">
      <c r="A2303" s="342" t="s">
        <v>915</v>
      </c>
      <c r="B2303" t="s">
        <v>7707</v>
      </c>
      <c r="C2303">
        <v>15.88</v>
      </c>
      <c r="D2303">
        <v>4.3600000000000003</v>
      </c>
      <c r="E2303" t="s">
        <v>2380</v>
      </c>
      <c r="F2303" t="s">
        <v>2380</v>
      </c>
      <c r="G2303" t="s">
        <v>2380</v>
      </c>
      <c r="H2303" s="341">
        <v>0</v>
      </c>
      <c r="I2303" t="s">
        <v>2380</v>
      </c>
      <c r="J2303" t="s">
        <v>6081</v>
      </c>
      <c r="K2303" t="s">
        <v>6075</v>
      </c>
      <c r="L2303" s="340" t="s">
        <v>7115</v>
      </c>
      <c r="M2303" s="339">
        <v>1068</v>
      </c>
      <c r="N2303" t="s">
        <v>12</v>
      </c>
      <c r="O2303" t="s">
        <v>16</v>
      </c>
      <c r="P2303" t="s">
        <v>13</v>
      </c>
      <c r="Q2303" s="338">
        <v>29</v>
      </c>
    </row>
    <row r="2304" spans="1:17" ht="15.75" x14ac:dyDescent="0.25">
      <c r="A2304" s="342" t="s">
        <v>903</v>
      </c>
      <c r="B2304" t="s">
        <v>7686</v>
      </c>
      <c r="C2304">
        <v>17.079999999999998</v>
      </c>
      <c r="D2304">
        <v>5.73</v>
      </c>
      <c r="E2304" t="s">
        <v>2380</v>
      </c>
      <c r="F2304" t="s">
        <v>2380</v>
      </c>
      <c r="G2304" t="s">
        <v>2382</v>
      </c>
      <c r="H2304" s="341">
        <v>1</v>
      </c>
      <c r="I2304" t="s">
        <v>2380</v>
      </c>
      <c r="J2304" t="s">
        <v>6081</v>
      </c>
      <c r="K2304" t="s">
        <v>6077</v>
      </c>
      <c r="L2304" s="340" t="s">
        <v>7685</v>
      </c>
      <c r="M2304" s="339">
        <v>915.07</v>
      </c>
      <c r="N2304" t="s">
        <v>12</v>
      </c>
      <c r="O2304" t="s">
        <v>16</v>
      </c>
      <c r="P2304" t="s">
        <v>13</v>
      </c>
      <c r="Q2304" s="338">
        <v>28</v>
      </c>
    </row>
    <row r="2305" spans="1:17" ht="15.75" x14ac:dyDescent="0.25">
      <c r="A2305" s="342" t="s">
        <v>900</v>
      </c>
      <c r="B2305" t="s">
        <v>7681</v>
      </c>
      <c r="C2305">
        <v>17.86</v>
      </c>
      <c r="D2305">
        <v>5.43</v>
      </c>
      <c r="E2305" t="s">
        <v>2380</v>
      </c>
      <c r="F2305" t="s">
        <v>2380</v>
      </c>
      <c r="G2305" t="s">
        <v>2382</v>
      </c>
      <c r="H2305" s="341">
        <v>1</v>
      </c>
      <c r="I2305" t="s">
        <v>2380</v>
      </c>
      <c r="J2305" t="s">
        <v>6081</v>
      </c>
      <c r="K2305" t="s">
        <v>6075</v>
      </c>
      <c r="L2305" s="340" t="s">
        <v>7680</v>
      </c>
      <c r="M2305" s="339">
        <v>830.52</v>
      </c>
      <c r="N2305" t="s">
        <v>12</v>
      </c>
      <c r="O2305" t="s">
        <v>11</v>
      </c>
      <c r="P2305" t="s">
        <v>42</v>
      </c>
      <c r="Q2305" s="338">
        <v>18</v>
      </c>
    </row>
    <row r="2306" spans="1:17" ht="15.75" x14ac:dyDescent="0.25">
      <c r="A2306" s="342" t="s">
        <v>893</v>
      </c>
      <c r="B2306" t="s">
        <v>7669</v>
      </c>
      <c r="C2306">
        <v>17.82</v>
      </c>
      <c r="D2306">
        <v>5.26</v>
      </c>
      <c r="E2306" t="s">
        <v>2381</v>
      </c>
      <c r="F2306" t="s">
        <v>2380</v>
      </c>
      <c r="G2306" t="s">
        <v>2380</v>
      </c>
      <c r="H2306" s="341">
        <v>1</v>
      </c>
      <c r="I2306" t="s">
        <v>2380</v>
      </c>
      <c r="J2306" t="s">
        <v>6081</v>
      </c>
      <c r="K2306" t="s">
        <v>6075</v>
      </c>
      <c r="L2306" s="340" t="s">
        <v>7668</v>
      </c>
      <c r="M2306" s="339">
        <v>750</v>
      </c>
      <c r="N2306" t="s">
        <v>12</v>
      </c>
      <c r="O2306" t="s">
        <v>16</v>
      </c>
      <c r="P2306" t="s">
        <v>23</v>
      </c>
      <c r="Q2306" s="338">
        <v>20</v>
      </c>
    </row>
    <row r="2307" spans="1:17" ht="15.75" x14ac:dyDescent="0.25">
      <c r="A2307" s="342" t="s">
        <v>892</v>
      </c>
      <c r="B2307" t="s">
        <v>7667</v>
      </c>
      <c r="C2307">
        <v>17.07</v>
      </c>
      <c r="D2307">
        <v>5.22</v>
      </c>
      <c r="E2307" t="s">
        <v>2380</v>
      </c>
      <c r="F2307" t="s">
        <v>2380</v>
      </c>
      <c r="G2307" t="s">
        <v>2382</v>
      </c>
      <c r="H2307" s="341">
        <v>1</v>
      </c>
      <c r="I2307" t="s">
        <v>2380</v>
      </c>
      <c r="J2307" t="s">
        <v>6081</v>
      </c>
      <c r="K2307" t="s">
        <v>6075</v>
      </c>
      <c r="L2307" s="340" t="s">
        <v>7666</v>
      </c>
      <c r="M2307" s="339">
        <v>722.99</v>
      </c>
      <c r="N2307" t="s">
        <v>12</v>
      </c>
      <c r="O2307" t="s">
        <v>16</v>
      </c>
      <c r="P2307" t="s">
        <v>13</v>
      </c>
      <c r="Q2307" s="338">
        <v>23</v>
      </c>
    </row>
    <row r="2308" spans="1:17" ht="15.75" x14ac:dyDescent="0.25">
      <c r="A2308" s="342" t="s">
        <v>888</v>
      </c>
      <c r="B2308" t="s">
        <v>7104</v>
      </c>
      <c r="C2308">
        <v>17.7</v>
      </c>
      <c r="D2308">
        <v>6.28</v>
      </c>
      <c r="E2308" t="s">
        <v>2380</v>
      </c>
      <c r="F2308" t="s">
        <v>2380</v>
      </c>
      <c r="G2308" t="s">
        <v>2380</v>
      </c>
      <c r="H2308" s="341">
        <v>1</v>
      </c>
      <c r="I2308" t="s">
        <v>2380</v>
      </c>
      <c r="J2308" t="s">
        <v>6081</v>
      </c>
      <c r="K2308" t="s">
        <v>6077</v>
      </c>
      <c r="L2308" s="340" t="s">
        <v>7659</v>
      </c>
      <c r="M2308" s="339">
        <v>668</v>
      </c>
      <c r="N2308" t="s">
        <v>12</v>
      </c>
      <c r="O2308" t="s">
        <v>11</v>
      </c>
      <c r="P2308" t="s">
        <v>23</v>
      </c>
      <c r="Q2308" s="338">
        <v>20</v>
      </c>
    </row>
    <row r="2309" spans="1:17" ht="15.75" x14ac:dyDescent="0.25">
      <c r="A2309" s="342" t="s">
        <v>887</v>
      </c>
      <c r="B2309" t="s">
        <v>7658</v>
      </c>
      <c r="C2309">
        <v>16.47</v>
      </c>
      <c r="D2309">
        <v>6.35</v>
      </c>
      <c r="E2309" t="s">
        <v>2380</v>
      </c>
      <c r="F2309" t="s">
        <v>2380</v>
      </c>
      <c r="G2309" t="s">
        <v>2382</v>
      </c>
      <c r="H2309" s="341">
        <v>1</v>
      </c>
      <c r="I2309" t="s">
        <v>2380</v>
      </c>
      <c r="J2309" t="s">
        <v>6081</v>
      </c>
      <c r="K2309" t="s">
        <v>6077</v>
      </c>
      <c r="L2309" s="340" t="s">
        <v>7073</v>
      </c>
      <c r="M2309" s="339">
        <v>650</v>
      </c>
      <c r="N2309" t="s">
        <v>12</v>
      </c>
      <c r="O2309" t="s">
        <v>12</v>
      </c>
      <c r="P2309" t="s">
        <v>13</v>
      </c>
      <c r="Q2309" s="338">
        <v>27</v>
      </c>
    </row>
    <row r="2310" spans="1:17" ht="15.75" x14ac:dyDescent="0.25">
      <c r="A2310" s="342" t="s">
        <v>886</v>
      </c>
      <c r="B2310" t="s">
        <v>6605</v>
      </c>
      <c r="C2310">
        <v>17.600000000000001</v>
      </c>
      <c r="D2310">
        <v>4.3899999999999997</v>
      </c>
      <c r="E2310" t="s">
        <v>2380</v>
      </c>
      <c r="F2310" t="s">
        <v>2380</v>
      </c>
      <c r="G2310" t="s">
        <v>2380</v>
      </c>
      <c r="H2310" s="341">
        <v>1</v>
      </c>
      <c r="I2310" t="s">
        <v>2380</v>
      </c>
      <c r="J2310" t="s">
        <v>6081</v>
      </c>
      <c r="K2310" t="s">
        <v>6075</v>
      </c>
      <c r="L2310" s="340" t="s">
        <v>7657</v>
      </c>
      <c r="M2310" s="339">
        <v>650</v>
      </c>
      <c r="N2310" t="s">
        <v>12</v>
      </c>
      <c r="O2310" t="s">
        <v>12</v>
      </c>
      <c r="P2310" t="s">
        <v>13</v>
      </c>
      <c r="Q2310" s="338">
        <v>30</v>
      </c>
    </row>
    <row r="2311" spans="1:17" ht="15.75" x14ac:dyDescent="0.25">
      <c r="A2311" s="342" t="s">
        <v>885</v>
      </c>
      <c r="B2311" t="s">
        <v>7656</v>
      </c>
      <c r="C2311">
        <v>17.579999999999998</v>
      </c>
      <c r="D2311">
        <v>4.51</v>
      </c>
      <c r="E2311" t="s">
        <v>2380</v>
      </c>
      <c r="F2311" t="s">
        <v>2380</v>
      </c>
      <c r="G2311" t="s">
        <v>2380</v>
      </c>
      <c r="H2311" s="341">
        <v>1</v>
      </c>
      <c r="I2311" t="s">
        <v>2380</v>
      </c>
      <c r="J2311" t="s">
        <v>6081</v>
      </c>
      <c r="K2311" t="s">
        <v>6075</v>
      </c>
      <c r="L2311" s="340" t="s">
        <v>7655</v>
      </c>
      <c r="M2311" s="339">
        <v>34779.620000000003</v>
      </c>
      <c r="N2311" t="s">
        <v>16</v>
      </c>
      <c r="O2311" t="s">
        <v>11</v>
      </c>
      <c r="P2311" t="s">
        <v>42</v>
      </c>
      <c r="Q2311" s="338">
        <v>19</v>
      </c>
    </row>
    <row r="2312" spans="1:17" ht="15.75" x14ac:dyDescent="0.25">
      <c r="A2312" s="342" t="s">
        <v>835</v>
      </c>
      <c r="B2312" t="s">
        <v>6238</v>
      </c>
      <c r="C2312">
        <v>17.765000000000001</v>
      </c>
      <c r="D2312">
        <v>5.62</v>
      </c>
      <c r="E2312" t="s">
        <v>2380</v>
      </c>
      <c r="F2312" t="s">
        <v>2380</v>
      </c>
      <c r="G2312" t="s">
        <v>2380</v>
      </c>
      <c r="H2312" s="341">
        <v>0</v>
      </c>
      <c r="I2312" t="s">
        <v>2381</v>
      </c>
      <c r="J2312" t="s">
        <v>6081</v>
      </c>
      <c r="K2312" t="s">
        <v>6075</v>
      </c>
      <c r="L2312" s="340" t="s">
        <v>7578</v>
      </c>
      <c r="M2312" s="339">
        <v>33017.46</v>
      </c>
      <c r="N2312" t="s">
        <v>16</v>
      </c>
      <c r="O2312" t="s">
        <v>16</v>
      </c>
      <c r="P2312" t="s">
        <v>42</v>
      </c>
      <c r="Q2312" s="338">
        <v>27</v>
      </c>
    </row>
    <row r="2313" spans="1:17" ht="15.75" x14ac:dyDescent="0.25">
      <c r="A2313" s="342" t="s">
        <v>796</v>
      </c>
      <c r="B2313" t="s">
        <v>7517</v>
      </c>
      <c r="C2313">
        <v>18.329999999999998</v>
      </c>
      <c r="D2313">
        <v>4.16</v>
      </c>
      <c r="E2313" t="s">
        <v>2381</v>
      </c>
      <c r="F2313" t="s">
        <v>2380</v>
      </c>
      <c r="G2313" t="s">
        <v>2380</v>
      </c>
      <c r="H2313" s="341">
        <v>0</v>
      </c>
      <c r="I2313" t="s">
        <v>2381</v>
      </c>
      <c r="J2313" t="s">
        <v>6081</v>
      </c>
      <c r="K2313" t="s">
        <v>6075</v>
      </c>
      <c r="L2313" s="340" t="s">
        <v>7249</v>
      </c>
      <c r="M2313" s="339">
        <v>30724.44</v>
      </c>
      <c r="N2313" t="s">
        <v>11</v>
      </c>
      <c r="O2313" t="s">
        <v>12</v>
      </c>
      <c r="P2313" t="s">
        <v>42</v>
      </c>
      <c r="Q2313" s="338">
        <v>39</v>
      </c>
    </row>
    <row r="2314" spans="1:17" ht="15.75" x14ac:dyDescent="0.25">
      <c r="A2314" s="342" t="s">
        <v>795</v>
      </c>
      <c r="B2314" t="s">
        <v>7516</v>
      </c>
      <c r="C2314">
        <v>17.11</v>
      </c>
      <c r="D2314">
        <v>4.9800000000000004</v>
      </c>
      <c r="E2314" t="s">
        <v>2381</v>
      </c>
      <c r="F2314" t="s">
        <v>2380</v>
      </c>
      <c r="G2314" t="s">
        <v>2382</v>
      </c>
      <c r="H2314" s="341">
        <v>1</v>
      </c>
      <c r="I2314" t="s">
        <v>2381</v>
      </c>
      <c r="J2314" t="s">
        <v>6081</v>
      </c>
      <c r="K2314" t="s">
        <v>6075</v>
      </c>
      <c r="L2314" s="340" t="s">
        <v>7515</v>
      </c>
      <c r="M2314" s="339">
        <v>30697.71</v>
      </c>
      <c r="N2314" t="s">
        <v>16</v>
      </c>
      <c r="O2314" t="s">
        <v>11</v>
      </c>
      <c r="P2314" t="s">
        <v>42</v>
      </c>
      <c r="Q2314" s="338">
        <v>23</v>
      </c>
    </row>
    <row r="2315" spans="1:17" ht="15.75" x14ac:dyDescent="0.25">
      <c r="A2315" s="342" t="s">
        <v>788</v>
      </c>
      <c r="B2315" t="s">
        <v>7504</v>
      </c>
      <c r="C2315">
        <v>17.940000000000001</v>
      </c>
      <c r="D2315">
        <v>9.77</v>
      </c>
      <c r="E2315" t="s">
        <v>2380</v>
      </c>
      <c r="F2315" t="s">
        <v>2380</v>
      </c>
      <c r="G2315" t="s">
        <v>2380</v>
      </c>
      <c r="H2315" s="341">
        <v>0</v>
      </c>
      <c r="I2315" t="s">
        <v>2381</v>
      </c>
      <c r="J2315" t="s">
        <v>6081</v>
      </c>
      <c r="K2315" t="s">
        <v>6079</v>
      </c>
      <c r="L2315" s="340" t="s">
        <v>7503</v>
      </c>
      <c r="M2315" s="339">
        <v>30366.93</v>
      </c>
      <c r="N2315" t="s">
        <v>11</v>
      </c>
      <c r="O2315" t="s">
        <v>11</v>
      </c>
      <c r="P2315" t="s">
        <v>42</v>
      </c>
      <c r="Q2315" s="338">
        <v>53</v>
      </c>
    </row>
    <row r="2316" spans="1:17" ht="15.75" x14ac:dyDescent="0.25">
      <c r="A2316" s="342" t="s">
        <v>783</v>
      </c>
      <c r="B2316" t="s">
        <v>7496</v>
      </c>
      <c r="C2316">
        <v>18.329999999999998</v>
      </c>
      <c r="D2316">
        <v>5.57</v>
      </c>
      <c r="E2316" t="s">
        <v>2381</v>
      </c>
      <c r="F2316" t="s">
        <v>2380</v>
      </c>
      <c r="G2316" t="s">
        <v>2380</v>
      </c>
      <c r="H2316" s="341">
        <v>0</v>
      </c>
      <c r="I2316" t="s">
        <v>2381</v>
      </c>
      <c r="J2316" t="s">
        <v>6081</v>
      </c>
      <c r="K2316" t="s">
        <v>6075</v>
      </c>
      <c r="L2316" s="340" t="s">
        <v>7495</v>
      </c>
      <c r="M2316" s="339">
        <v>30166.62</v>
      </c>
      <c r="N2316" t="s">
        <v>16</v>
      </c>
      <c r="O2316" t="s">
        <v>12</v>
      </c>
      <c r="P2316" t="s">
        <v>23</v>
      </c>
      <c r="Q2316" s="338">
        <v>64</v>
      </c>
    </row>
    <row r="2317" spans="1:17" ht="15.75" x14ac:dyDescent="0.25">
      <c r="A2317" s="342" t="s">
        <v>773</v>
      </c>
      <c r="B2317" t="s">
        <v>7479</v>
      </c>
      <c r="C2317">
        <v>18.329999999999998</v>
      </c>
      <c r="D2317">
        <v>7.46</v>
      </c>
      <c r="E2317" t="s">
        <v>2381</v>
      </c>
      <c r="F2317" t="s">
        <v>2380</v>
      </c>
      <c r="G2317" t="s">
        <v>2380</v>
      </c>
      <c r="H2317" s="341">
        <v>1</v>
      </c>
      <c r="I2317" t="s">
        <v>2381</v>
      </c>
      <c r="J2317" t="s">
        <v>6081</v>
      </c>
      <c r="K2317" t="s">
        <v>6079</v>
      </c>
      <c r="L2317" s="340" t="s">
        <v>7478</v>
      </c>
      <c r="M2317" s="339">
        <v>29852.48</v>
      </c>
      <c r="N2317" t="s">
        <v>16</v>
      </c>
      <c r="O2317" t="s">
        <v>12</v>
      </c>
      <c r="P2317" t="s">
        <v>42</v>
      </c>
      <c r="Q2317" s="338">
        <v>33</v>
      </c>
    </row>
    <row r="2318" spans="1:17" ht="15.75" x14ac:dyDescent="0.25">
      <c r="A2318" s="342" t="s">
        <v>768</v>
      </c>
      <c r="B2318" t="s">
        <v>7469</v>
      </c>
      <c r="C2318">
        <v>16.36</v>
      </c>
      <c r="D2318">
        <v>11.19</v>
      </c>
      <c r="E2318" t="s">
        <v>2380</v>
      </c>
      <c r="F2318" t="s">
        <v>2380</v>
      </c>
      <c r="G2318" t="s">
        <v>2380</v>
      </c>
      <c r="H2318" s="341">
        <v>0</v>
      </c>
      <c r="I2318" t="s">
        <v>2381</v>
      </c>
      <c r="J2318" t="s">
        <v>6081</v>
      </c>
      <c r="K2318" t="s">
        <v>6079</v>
      </c>
      <c r="L2318" s="340" t="s">
        <v>7468</v>
      </c>
      <c r="M2318" s="339">
        <v>29757.69</v>
      </c>
      <c r="N2318" t="s">
        <v>16</v>
      </c>
      <c r="O2318" t="s">
        <v>12</v>
      </c>
      <c r="P2318" t="s">
        <v>42</v>
      </c>
      <c r="Q2318" s="338">
        <v>49</v>
      </c>
    </row>
    <row r="2319" spans="1:17" ht="15.75" x14ac:dyDescent="0.25">
      <c r="A2319" s="342" t="s">
        <v>765</v>
      </c>
      <c r="B2319" t="s">
        <v>6644</v>
      </c>
      <c r="C2319">
        <v>16.05</v>
      </c>
      <c r="D2319">
        <v>4.3499999999999996</v>
      </c>
      <c r="E2319" t="s">
        <v>2381</v>
      </c>
      <c r="F2319" t="s">
        <v>2380</v>
      </c>
      <c r="G2319" t="s">
        <v>2380</v>
      </c>
      <c r="H2319" s="341">
        <v>0</v>
      </c>
      <c r="I2319" t="s">
        <v>2381</v>
      </c>
      <c r="J2319" t="s">
        <v>6081</v>
      </c>
      <c r="K2319" t="s">
        <v>6075</v>
      </c>
      <c r="L2319" s="340" t="s">
        <v>7463</v>
      </c>
      <c r="M2319" s="339">
        <v>29523.17</v>
      </c>
      <c r="N2319" t="s">
        <v>16</v>
      </c>
      <c r="O2319" t="s">
        <v>11</v>
      </c>
      <c r="P2319" t="s">
        <v>247</v>
      </c>
      <c r="Q2319" s="338">
        <v>63</v>
      </c>
    </row>
    <row r="2320" spans="1:17" ht="15.75" x14ac:dyDescent="0.25">
      <c r="A2320" s="342" t="s">
        <v>763</v>
      </c>
      <c r="B2320" t="s">
        <v>7461</v>
      </c>
      <c r="C2320">
        <v>17.43</v>
      </c>
      <c r="D2320">
        <v>8.64</v>
      </c>
      <c r="E2320" t="s">
        <v>2380</v>
      </c>
      <c r="F2320" t="s">
        <v>2380</v>
      </c>
      <c r="G2320" t="s">
        <v>2380</v>
      </c>
      <c r="H2320" s="341">
        <v>0</v>
      </c>
      <c r="I2320" t="s">
        <v>2381</v>
      </c>
      <c r="J2320" t="s">
        <v>6081</v>
      </c>
      <c r="K2320" t="s">
        <v>6079</v>
      </c>
      <c r="L2320" s="340" t="s">
        <v>7460</v>
      </c>
      <c r="M2320" s="339">
        <v>29352.560000000001</v>
      </c>
      <c r="N2320" t="s">
        <v>16</v>
      </c>
      <c r="O2320" t="s">
        <v>16</v>
      </c>
      <c r="P2320" t="s">
        <v>42</v>
      </c>
      <c r="Q2320" s="338">
        <v>37</v>
      </c>
    </row>
    <row r="2321" spans="1:17" ht="15.75" x14ac:dyDescent="0.25">
      <c r="A2321" s="342" t="s">
        <v>746</v>
      </c>
      <c r="B2321" t="s">
        <v>7435</v>
      </c>
      <c r="C2321">
        <v>18.45</v>
      </c>
      <c r="D2321">
        <v>5.07</v>
      </c>
      <c r="E2321" t="s">
        <v>2381</v>
      </c>
      <c r="F2321" t="s">
        <v>2380</v>
      </c>
      <c r="G2321" t="s">
        <v>2380</v>
      </c>
      <c r="H2321" s="341">
        <v>0</v>
      </c>
      <c r="I2321" t="s">
        <v>2381</v>
      </c>
      <c r="J2321" t="s">
        <v>6081</v>
      </c>
      <c r="K2321" t="s">
        <v>6075</v>
      </c>
      <c r="L2321" s="340" t="s">
        <v>7434</v>
      </c>
      <c r="M2321" s="339">
        <v>28542.86</v>
      </c>
      <c r="N2321" t="s">
        <v>16</v>
      </c>
      <c r="O2321" t="s">
        <v>12</v>
      </c>
      <c r="P2321" t="s">
        <v>42</v>
      </c>
      <c r="Q2321" s="338">
        <v>37</v>
      </c>
    </row>
    <row r="2322" spans="1:17" ht="15.75" x14ac:dyDescent="0.25">
      <c r="A2322" s="342" t="s">
        <v>740</v>
      </c>
      <c r="B2322" t="s">
        <v>7425</v>
      </c>
      <c r="C2322">
        <v>17.600000000000001</v>
      </c>
      <c r="D2322">
        <v>5.26</v>
      </c>
      <c r="E2322" t="s">
        <v>2381</v>
      </c>
      <c r="F2322" t="s">
        <v>2380</v>
      </c>
      <c r="G2322" t="s">
        <v>2380</v>
      </c>
      <c r="H2322" s="341">
        <v>0</v>
      </c>
      <c r="I2322" t="s">
        <v>2381</v>
      </c>
      <c r="J2322" t="s">
        <v>6081</v>
      </c>
      <c r="K2322" t="s">
        <v>6075</v>
      </c>
      <c r="L2322" s="340" t="s">
        <v>7424</v>
      </c>
      <c r="M2322" s="339">
        <v>28245.34</v>
      </c>
      <c r="N2322" t="s">
        <v>16</v>
      </c>
      <c r="O2322" t="s">
        <v>12</v>
      </c>
      <c r="P2322" t="s">
        <v>42</v>
      </c>
      <c r="Q2322" s="338">
        <v>23</v>
      </c>
    </row>
    <row r="2323" spans="1:17" ht="15.75" x14ac:dyDescent="0.25">
      <c r="A2323" s="342" t="s">
        <v>732</v>
      </c>
      <c r="B2323" t="s">
        <v>7411</v>
      </c>
      <c r="C2323">
        <v>16.86</v>
      </c>
      <c r="D2323">
        <v>4.07</v>
      </c>
      <c r="E2323" t="s">
        <v>2381</v>
      </c>
      <c r="F2323" t="s">
        <v>2380</v>
      </c>
      <c r="G2323" t="s">
        <v>2380</v>
      </c>
      <c r="H2323" s="341">
        <v>0</v>
      </c>
      <c r="I2323" t="s">
        <v>2381</v>
      </c>
      <c r="J2323" t="s">
        <v>6081</v>
      </c>
      <c r="K2323" t="s">
        <v>6075</v>
      </c>
      <c r="L2323" s="340" t="s">
        <v>7410</v>
      </c>
      <c r="M2323" s="339">
        <v>27849.94</v>
      </c>
      <c r="N2323" t="s">
        <v>16</v>
      </c>
      <c r="O2323" t="s">
        <v>16</v>
      </c>
      <c r="P2323" t="s">
        <v>42</v>
      </c>
      <c r="Q2323" s="338">
        <v>37</v>
      </c>
    </row>
    <row r="2324" spans="1:17" ht="15.75" x14ac:dyDescent="0.25">
      <c r="A2324" s="342" t="s">
        <v>731</v>
      </c>
      <c r="B2324" t="s">
        <v>7409</v>
      </c>
      <c r="C2324">
        <v>16.3</v>
      </c>
      <c r="D2324">
        <v>5.51</v>
      </c>
      <c r="E2324" t="s">
        <v>2380</v>
      </c>
      <c r="F2324" t="s">
        <v>2380</v>
      </c>
      <c r="G2324" t="s">
        <v>2380</v>
      </c>
      <c r="H2324" s="341">
        <v>1</v>
      </c>
      <c r="I2324" t="s">
        <v>2381</v>
      </c>
      <c r="J2324" t="s">
        <v>6081</v>
      </c>
      <c r="K2324" t="s">
        <v>6075</v>
      </c>
      <c r="L2324" s="340" t="s">
        <v>7408</v>
      </c>
      <c r="M2324" s="339">
        <v>27808.73</v>
      </c>
      <c r="N2324" t="s">
        <v>16</v>
      </c>
      <c r="O2324" t="s">
        <v>16</v>
      </c>
      <c r="P2324" t="s">
        <v>13</v>
      </c>
      <c r="Q2324" s="338">
        <v>62</v>
      </c>
    </row>
    <row r="2325" spans="1:17" ht="15.75" x14ac:dyDescent="0.25">
      <c r="A2325" s="342" t="s">
        <v>729</v>
      </c>
      <c r="B2325" t="s">
        <v>6791</v>
      </c>
      <c r="C2325">
        <v>16.329999999999998</v>
      </c>
      <c r="D2325">
        <v>7.26</v>
      </c>
      <c r="E2325" t="s">
        <v>2381</v>
      </c>
      <c r="F2325" t="s">
        <v>2380</v>
      </c>
      <c r="G2325" t="s">
        <v>2380</v>
      </c>
      <c r="H2325" s="341">
        <v>0</v>
      </c>
      <c r="I2325" t="s">
        <v>2381</v>
      </c>
      <c r="J2325" t="s">
        <v>6081</v>
      </c>
      <c r="K2325" t="s">
        <v>6079</v>
      </c>
      <c r="L2325" s="340" t="s">
        <v>7405</v>
      </c>
      <c r="M2325" s="339">
        <v>27696.11</v>
      </c>
      <c r="N2325" t="s">
        <v>16</v>
      </c>
      <c r="O2325" t="s">
        <v>11</v>
      </c>
      <c r="P2325" t="s">
        <v>42</v>
      </c>
      <c r="Q2325" s="338">
        <v>30</v>
      </c>
    </row>
    <row r="2326" spans="1:17" ht="15.75" x14ac:dyDescent="0.25">
      <c r="A2326" s="342" t="s">
        <v>728</v>
      </c>
      <c r="B2326" t="s">
        <v>7404</v>
      </c>
      <c r="C2326">
        <v>16.37</v>
      </c>
      <c r="D2326">
        <v>4.79</v>
      </c>
      <c r="E2326" t="s">
        <v>2381</v>
      </c>
      <c r="F2326" t="s">
        <v>2380</v>
      </c>
      <c r="G2326" t="s">
        <v>2380</v>
      </c>
      <c r="H2326" s="341">
        <v>0</v>
      </c>
      <c r="I2326" t="s">
        <v>2381</v>
      </c>
      <c r="J2326" t="s">
        <v>6081</v>
      </c>
      <c r="K2326" t="s">
        <v>6075</v>
      </c>
      <c r="L2326" s="340" t="s">
        <v>7403</v>
      </c>
      <c r="M2326" s="339">
        <v>27625.17</v>
      </c>
      <c r="N2326" t="s">
        <v>16</v>
      </c>
      <c r="O2326" t="s">
        <v>16</v>
      </c>
      <c r="P2326" t="s">
        <v>42</v>
      </c>
      <c r="Q2326" s="338">
        <v>25</v>
      </c>
    </row>
    <row r="2327" spans="1:17" ht="15.75" x14ac:dyDescent="0.25">
      <c r="A2327" s="342" t="s">
        <v>711</v>
      </c>
      <c r="B2327" t="s">
        <v>7374</v>
      </c>
      <c r="C2327">
        <v>16.21</v>
      </c>
      <c r="D2327">
        <v>6.29</v>
      </c>
      <c r="E2327" t="s">
        <v>2381</v>
      </c>
      <c r="F2327" t="s">
        <v>2380</v>
      </c>
      <c r="G2327" t="s">
        <v>2380</v>
      </c>
      <c r="H2327" s="341">
        <v>1</v>
      </c>
      <c r="I2327" t="s">
        <v>2381</v>
      </c>
      <c r="J2327" t="s">
        <v>6081</v>
      </c>
      <c r="K2327" t="s">
        <v>6077</v>
      </c>
      <c r="L2327" s="340" t="s">
        <v>7373</v>
      </c>
      <c r="M2327" s="339">
        <v>27080.639999999999</v>
      </c>
      <c r="N2327" t="s">
        <v>11</v>
      </c>
      <c r="O2327" t="s">
        <v>11</v>
      </c>
      <c r="P2327" t="s">
        <v>42</v>
      </c>
      <c r="Q2327" s="338">
        <v>28</v>
      </c>
    </row>
    <row r="2328" spans="1:17" ht="15.75" x14ac:dyDescent="0.25">
      <c r="A2328" s="342" t="s">
        <v>680</v>
      </c>
      <c r="B2328" t="s">
        <v>7318</v>
      </c>
      <c r="C2328">
        <v>18.100000000000001</v>
      </c>
      <c r="D2328">
        <v>6.33</v>
      </c>
      <c r="E2328" t="s">
        <v>2380</v>
      </c>
      <c r="F2328" t="s">
        <v>2380</v>
      </c>
      <c r="G2328" t="s">
        <v>2380</v>
      </c>
      <c r="H2328" s="341">
        <v>1</v>
      </c>
      <c r="I2328" t="s">
        <v>2381</v>
      </c>
      <c r="J2328" t="s">
        <v>6081</v>
      </c>
      <c r="K2328" t="s">
        <v>6077</v>
      </c>
      <c r="L2328" s="340" t="s">
        <v>7317</v>
      </c>
      <c r="M2328" s="339">
        <v>25081.77</v>
      </c>
      <c r="N2328" t="s">
        <v>11</v>
      </c>
      <c r="O2328" t="s">
        <v>11</v>
      </c>
      <c r="P2328" t="s">
        <v>13</v>
      </c>
      <c r="Q2328" s="338">
        <v>24</v>
      </c>
    </row>
    <row r="2329" spans="1:17" ht="15.75" x14ac:dyDescent="0.25">
      <c r="A2329" s="342" t="s">
        <v>639</v>
      </c>
      <c r="B2329" t="s">
        <v>6258</v>
      </c>
      <c r="C2329">
        <v>17.350000000000001</v>
      </c>
      <c r="D2329">
        <v>5.03</v>
      </c>
      <c r="E2329" t="s">
        <v>2381</v>
      </c>
      <c r="F2329" t="s">
        <v>2380</v>
      </c>
      <c r="G2329" t="s">
        <v>2380</v>
      </c>
      <c r="H2329" s="341">
        <v>0</v>
      </c>
      <c r="I2329" t="s">
        <v>2381</v>
      </c>
      <c r="J2329" t="s">
        <v>6081</v>
      </c>
      <c r="K2329" t="s">
        <v>6075</v>
      </c>
      <c r="L2329" s="340" t="s">
        <v>7249</v>
      </c>
      <c r="M2329" s="339">
        <v>22462.04</v>
      </c>
      <c r="N2329" t="s">
        <v>12</v>
      </c>
      <c r="O2329" t="s">
        <v>16</v>
      </c>
      <c r="P2329" t="s">
        <v>166</v>
      </c>
      <c r="Q2329" s="338">
        <v>39</v>
      </c>
    </row>
    <row r="2330" spans="1:17" ht="15.75" x14ac:dyDescent="0.25">
      <c r="A2330" s="342" t="s">
        <v>636</v>
      </c>
      <c r="B2330" t="s">
        <v>7245</v>
      </c>
      <c r="C2330">
        <v>18.23</v>
      </c>
      <c r="D2330">
        <v>5.78</v>
      </c>
      <c r="E2330" t="s">
        <v>2380</v>
      </c>
      <c r="F2330" t="s">
        <v>2380</v>
      </c>
      <c r="G2330" t="s">
        <v>2382</v>
      </c>
      <c r="H2330" s="341">
        <v>1</v>
      </c>
      <c r="I2330" t="s">
        <v>2381</v>
      </c>
      <c r="J2330" t="s">
        <v>6081</v>
      </c>
      <c r="K2330" t="s">
        <v>6077</v>
      </c>
      <c r="L2330" s="340" t="s">
        <v>7244</v>
      </c>
      <c r="M2330" s="339">
        <v>22395.74</v>
      </c>
      <c r="N2330" t="s">
        <v>12</v>
      </c>
      <c r="O2330" t="s">
        <v>11</v>
      </c>
      <c r="P2330" t="s">
        <v>247</v>
      </c>
      <c r="Q2330" s="338">
        <v>23</v>
      </c>
    </row>
    <row r="2331" spans="1:17" ht="15.75" x14ac:dyDescent="0.25">
      <c r="A2331" s="342" t="s">
        <v>565</v>
      </c>
      <c r="B2331" t="s">
        <v>6341</v>
      </c>
      <c r="C2331">
        <v>18.3</v>
      </c>
      <c r="D2331">
        <v>5.46</v>
      </c>
      <c r="E2331" t="s">
        <v>2381</v>
      </c>
      <c r="F2331" t="s">
        <v>2380</v>
      </c>
      <c r="G2331" t="s">
        <v>2382</v>
      </c>
      <c r="H2331" s="341">
        <v>1</v>
      </c>
      <c r="I2331" t="s">
        <v>2381</v>
      </c>
      <c r="J2331" t="s">
        <v>6081</v>
      </c>
      <c r="K2331" t="s">
        <v>6075</v>
      </c>
      <c r="L2331" s="340" t="s">
        <v>7122</v>
      </c>
      <c r="M2331" s="339">
        <v>19321.060000000001</v>
      </c>
      <c r="N2331" t="s">
        <v>16</v>
      </c>
      <c r="O2331" t="s">
        <v>16</v>
      </c>
      <c r="P2331" t="s">
        <v>23</v>
      </c>
      <c r="Q2331" s="338">
        <v>56</v>
      </c>
    </row>
    <row r="2332" spans="1:17" ht="15.75" x14ac:dyDescent="0.25">
      <c r="A2332" s="342" t="s">
        <v>408</v>
      </c>
      <c r="B2332" t="s">
        <v>6376</v>
      </c>
      <c r="C2332">
        <v>17.954999999999998</v>
      </c>
      <c r="D2332">
        <v>5.29</v>
      </c>
      <c r="E2332" t="s">
        <v>2381</v>
      </c>
      <c r="F2332" t="s">
        <v>2380</v>
      </c>
      <c r="G2332" t="s">
        <v>2380</v>
      </c>
      <c r="H2332" s="341">
        <v>1</v>
      </c>
      <c r="I2332" t="s">
        <v>2381</v>
      </c>
      <c r="J2332" t="s">
        <v>6081</v>
      </c>
      <c r="K2332" t="s">
        <v>6075</v>
      </c>
      <c r="L2332" s="340" t="s">
        <v>6860</v>
      </c>
      <c r="M2332" s="339">
        <v>15103.69</v>
      </c>
      <c r="N2332" t="s">
        <v>11</v>
      </c>
      <c r="O2332" t="s">
        <v>16</v>
      </c>
      <c r="P2332" t="s">
        <v>23</v>
      </c>
      <c r="Q2332" s="338">
        <v>50</v>
      </c>
    </row>
    <row r="2333" spans="1:17" ht="15.75" x14ac:dyDescent="0.25">
      <c r="A2333" s="342" t="s">
        <v>377</v>
      </c>
      <c r="B2333" t="s">
        <v>6806</v>
      </c>
      <c r="C2333">
        <v>17.195</v>
      </c>
      <c r="D2333">
        <v>5.29</v>
      </c>
      <c r="E2333" t="s">
        <v>2381</v>
      </c>
      <c r="F2333" t="s">
        <v>2380</v>
      </c>
      <c r="G2333" t="s">
        <v>2380</v>
      </c>
      <c r="H2333" s="341">
        <v>0</v>
      </c>
      <c r="I2333" t="s">
        <v>2381</v>
      </c>
      <c r="J2333" t="s">
        <v>6081</v>
      </c>
      <c r="K2333" t="s">
        <v>6075</v>
      </c>
      <c r="L2333" s="340" t="s">
        <v>6647</v>
      </c>
      <c r="M2333" s="339">
        <v>14590.63</v>
      </c>
      <c r="N2333" t="s">
        <v>11</v>
      </c>
      <c r="O2333" t="s">
        <v>16</v>
      </c>
      <c r="P2333" t="s">
        <v>247</v>
      </c>
      <c r="Q2333" s="338">
        <v>59</v>
      </c>
    </row>
    <row r="2334" spans="1:17" ht="15.75" x14ac:dyDescent="0.25">
      <c r="A2334" s="342" t="s">
        <v>265</v>
      </c>
      <c r="B2334" t="s">
        <v>6602</v>
      </c>
      <c r="C2334">
        <v>18.335000000000001</v>
      </c>
      <c r="D2334">
        <v>10.97</v>
      </c>
      <c r="E2334" t="s">
        <v>2380</v>
      </c>
      <c r="F2334" t="s">
        <v>2380</v>
      </c>
      <c r="G2334" t="s">
        <v>2380</v>
      </c>
      <c r="H2334" s="341">
        <v>0</v>
      </c>
      <c r="I2334" t="s">
        <v>2380</v>
      </c>
      <c r="J2334" t="s">
        <v>6081</v>
      </c>
      <c r="K2334" t="s">
        <v>6079</v>
      </c>
      <c r="L2334" s="340" t="s">
        <v>6601</v>
      </c>
      <c r="M2334" s="339">
        <v>41636.199999999997</v>
      </c>
      <c r="N2334" t="s">
        <v>16</v>
      </c>
      <c r="O2334" t="s">
        <v>16</v>
      </c>
      <c r="P2334" t="s">
        <v>42</v>
      </c>
      <c r="Q2334" s="338">
        <v>48</v>
      </c>
    </row>
    <row r="2335" spans="1:17" ht="15.75" x14ac:dyDescent="0.25">
      <c r="A2335" s="342" t="s">
        <v>221</v>
      </c>
      <c r="B2335" t="s">
        <v>6523</v>
      </c>
      <c r="C2335">
        <v>17.29</v>
      </c>
      <c r="D2335">
        <v>4.62</v>
      </c>
      <c r="E2335" t="s">
        <v>2380</v>
      </c>
      <c r="F2335" t="s">
        <v>2381</v>
      </c>
      <c r="G2335" t="s">
        <v>2380</v>
      </c>
      <c r="H2335" s="341">
        <v>1</v>
      </c>
      <c r="I2335" t="s">
        <v>2381</v>
      </c>
      <c r="J2335" t="s">
        <v>6081</v>
      </c>
      <c r="K2335" t="s">
        <v>6075</v>
      </c>
      <c r="L2335" s="340" t="s">
        <v>6522</v>
      </c>
      <c r="M2335" s="339">
        <v>12925.89</v>
      </c>
      <c r="N2335" t="s">
        <v>12</v>
      </c>
      <c r="O2335" t="s">
        <v>11</v>
      </c>
      <c r="P2335" t="s">
        <v>13</v>
      </c>
      <c r="Q2335" s="338">
        <v>59</v>
      </c>
    </row>
    <row r="2336" spans="1:17" ht="15.75" x14ac:dyDescent="0.25">
      <c r="A2336" s="342" t="s">
        <v>71</v>
      </c>
      <c r="B2336" t="s">
        <v>6236</v>
      </c>
      <c r="C2336">
        <v>18.335000000000001</v>
      </c>
      <c r="D2336">
        <v>11.83</v>
      </c>
      <c r="E2336" t="s">
        <v>2380</v>
      </c>
      <c r="F2336" t="s">
        <v>2380</v>
      </c>
      <c r="G2336" t="s">
        <v>2380</v>
      </c>
      <c r="H2336" s="341">
        <v>0</v>
      </c>
      <c r="I2336" t="s">
        <v>2380</v>
      </c>
      <c r="J2336" t="s">
        <v>6081</v>
      </c>
      <c r="K2336" t="s">
        <v>6079</v>
      </c>
      <c r="L2336" s="340" t="s">
        <v>6251</v>
      </c>
      <c r="M2336" s="339">
        <v>11602.75</v>
      </c>
      <c r="N2336" t="s">
        <v>12</v>
      </c>
      <c r="O2336" t="s">
        <v>16</v>
      </c>
      <c r="P2336" t="s">
        <v>516</v>
      </c>
      <c r="Q2336" s="338">
        <v>58</v>
      </c>
    </row>
    <row r="2337" spans="12:17" x14ac:dyDescent="0.25">
      <c r="L2337" s="340" t="s">
        <v>6153</v>
      </c>
      <c r="M2337" s="339">
        <v>11294.57</v>
      </c>
      <c r="N2337" t="s">
        <v>12</v>
      </c>
      <c r="O2337" t="s">
        <v>16</v>
      </c>
      <c r="P2337" t="s">
        <v>632</v>
      </c>
      <c r="Q2337" s="338">
        <v>34</v>
      </c>
    </row>
    <row r="2338" spans="12:17" x14ac:dyDescent="0.25">
      <c r="L2338" s="340" t="s">
        <v>6152</v>
      </c>
      <c r="M2338" s="339">
        <v>11289.11</v>
      </c>
      <c r="N2338" t="s">
        <v>12</v>
      </c>
      <c r="O2338" t="s">
        <v>16</v>
      </c>
      <c r="P2338" t="s">
        <v>23</v>
      </c>
      <c r="Q2338" s="338">
        <v>52</v>
      </c>
    </row>
    <row r="2339" spans="12:17" x14ac:dyDescent="0.25">
      <c r="L2339" s="340" t="s">
        <v>6151</v>
      </c>
      <c r="M2339" s="339">
        <v>11286.54</v>
      </c>
      <c r="N2339" t="s">
        <v>12</v>
      </c>
      <c r="O2339" t="s">
        <v>12</v>
      </c>
      <c r="P2339" t="s">
        <v>247</v>
      </c>
      <c r="Q2339" s="338">
        <v>55</v>
      </c>
    </row>
    <row r="2340" spans="12:17" x14ac:dyDescent="0.25">
      <c r="L2340" s="340" t="s">
        <v>6150</v>
      </c>
      <c r="M2340" s="339">
        <v>11272.33</v>
      </c>
      <c r="N2340" t="s">
        <v>12</v>
      </c>
      <c r="O2340" t="s">
        <v>11</v>
      </c>
      <c r="P2340" t="s">
        <v>166</v>
      </c>
      <c r="Q2340" s="338">
        <v>18</v>
      </c>
    </row>
    <row r="2341" spans="12:17" x14ac:dyDescent="0.25">
      <c r="L2341" s="340" t="s">
        <v>6149</v>
      </c>
      <c r="M2341" s="339">
        <v>11265.71</v>
      </c>
      <c r="N2341" t="s">
        <v>12</v>
      </c>
      <c r="O2341" t="s">
        <v>16</v>
      </c>
      <c r="P2341" t="s">
        <v>200</v>
      </c>
      <c r="Q2341" s="338">
        <v>51</v>
      </c>
    </row>
    <row r="2342" spans="12:17" x14ac:dyDescent="0.25">
      <c r="L2342" s="340" t="s">
        <v>6148</v>
      </c>
      <c r="M2342" s="339">
        <v>11264.54</v>
      </c>
      <c r="N2342" t="s">
        <v>12</v>
      </c>
      <c r="O2342" t="s">
        <v>11</v>
      </c>
      <c r="P2342" t="s">
        <v>5989</v>
      </c>
      <c r="Q2342" s="338">
        <v>53</v>
      </c>
    </row>
    <row r="2343" spans="12:17" x14ac:dyDescent="0.25">
      <c r="L2343" s="340" t="s">
        <v>6147</v>
      </c>
      <c r="M2343" s="339">
        <v>11255.29</v>
      </c>
      <c r="N2343" t="s">
        <v>12</v>
      </c>
      <c r="O2343" t="s">
        <v>16</v>
      </c>
      <c r="P2343" t="s">
        <v>535</v>
      </c>
      <c r="Q2343" s="338">
        <v>41</v>
      </c>
    </row>
    <row r="2344" spans="12:17" x14ac:dyDescent="0.25">
      <c r="L2344" s="340" t="s">
        <v>6146</v>
      </c>
      <c r="M2344" s="339">
        <v>11253.42</v>
      </c>
      <c r="N2344" t="s">
        <v>12</v>
      </c>
      <c r="O2344" t="s">
        <v>16</v>
      </c>
      <c r="P2344" t="s">
        <v>5989</v>
      </c>
      <c r="Q2344" s="338">
        <v>53</v>
      </c>
    </row>
    <row r="2346" spans="12:17" x14ac:dyDescent="0.25">
      <c r="L2346"/>
      <c r="M2346"/>
      <c r="Q2346"/>
    </row>
    <row r="2347" spans="12:17" x14ac:dyDescent="0.25">
      <c r="L2347"/>
      <c r="M2347"/>
      <c r="Q2347"/>
    </row>
    <row r="2348" spans="12:17" x14ac:dyDescent="0.25">
      <c r="L2348"/>
      <c r="M2348"/>
      <c r="Q2348"/>
    </row>
    <row r="2349" spans="12:17" x14ac:dyDescent="0.25">
      <c r="L2349"/>
      <c r="M2349"/>
      <c r="Q2349"/>
    </row>
    <row r="2350" spans="12:17" x14ac:dyDescent="0.25">
      <c r="L2350"/>
      <c r="M2350"/>
      <c r="Q2350"/>
    </row>
    <row r="2351" spans="12:17" x14ac:dyDescent="0.25">
      <c r="L2351"/>
      <c r="M2351"/>
      <c r="Q2351"/>
    </row>
    <row r="2352" spans="12:17" x14ac:dyDescent="0.25">
      <c r="L2352"/>
      <c r="M2352"/>
      <c r="Q2352"/>
    </row>
    <row r="2353" customFormat="1" x14ac:dyDescent="0.25"/>
    <row r="2354" customFormat="1" x14ac:dyDescent="0.25"/>
    <row r="2355" customFormat="1" x14ac:dyDescent="0.25"/>
    <row r="2356" customFormat="1" x14ac:dyDescent="0.25"/>
    <row r="2357" customFormat="1" x14ac:dyDescent="0.25"/>
    <row r="2358" customFormat="1" x14ac:dyDescent="0.25"/>
    <row r="2359" customFormat="1" x14ac:dyDescent="0.25"/>
    <row r="2360" customFormat="1" x14ac:dyDescent="0.25"/>
    <row r="2361" customFormat="1" x14ac:dyDescent="0.25"/>
    <row r="2362" customFormat="1" x14ac:dyDescent="0.25"/>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DB99F-6E6C-4124-A9A7-62A605D430EA}">
  <dimension ref="A1:R207"/>
  <sheetViews>
    <sheetView zoomScale="87" zoomScaleNormal="87" workbookViewId="0">
      <selection activeCell="E9" sqref="E9"/>
    </sheetView>
  </sheetViews>
  <sheetFormatPr defaultRowHeight="15.75" x14ac:dyDescent="0.25"/>
  <cols>
    <col min="1" max="1" width="10.42578125" style="61" customWidth="1"/>
    <col min="2" max="2" width="10" style="61" customWidth="1"/>
    <col min="3" max="3" width="17.140625" style="61" customWidth="1"/>
    <col min="4" max="4" width="11.42578125" style="61" customWidth="1"/>
    <col min="5" max="5" width="11.140625" style="61" customWidth="1"/>
    <col min="6" max="6" width="14.5703125" style="61" customWidth="1"/>
    <col min="7" max="7" width="11.7109375" style="61" customWidth="1"/>
    <col min="8" max="8" width="10.5703125" customWidth="1"/>
    <col min="9" max="9" width="13" customWidth="1"/>
    <col min="10" max="10" width="15.140625" customWidth="1"/>
    <col min="11" max="11" width="12.42578125" customWidth="1"/>
    <col min="12" max="12" width="12.140625" customWidth="1"/>
    <col min="13" max="13" width="10.42578125" customWidth="1"/>
  </cols>
  <sheetData>
    <row r="1" spans="1:18" ht="18.75" x14ac:dyDescent="0.3">
      <c r="A1" s="255"/>
      <c r="B1" s="256"/>
      <c r="C1" s="256"/>
      <c r="D1" s="256"/>
      <c r="E1" s="256"/>
      <c r="F1" s="256"/>
      <c r="G1" s="256"/>
      <c r="H1" s="257"/>
      <c r="I1" s="258"/>
      <c r="J1" s="259"/>
      <c r="K1" s="257"/>
      <c r="L1" s="260"/>
      <c r="M1" s="260"/>
      <c r="N1" s="257"/>
      <c r="O1" s="257"/>
      <c r="P1" s="257"/>
      <c r="Q1" s="257"/>
      <c r="R1" s="258"/>
    </row>
    <row r="2" spans="1:18" thickBot="1" x14ac:dyDescent="0.3">
      <c r="A2" s="14"/>
      <c r="B2" s="13"/>
      <c r="C2" s="13"/>
      <c r="D2" s="13"/>
      <c r="E2" s="13"/>
      <c r="F2" s="13"/>
      <c r="G2" s="13"/>
      <c r="H2" s="13"/>
      <c r="I2" s="34"/>
      <c r="J2" s="14"/>
      <c r="K2" s="13"/>
      <c r="L2" s="13"/>
      <c r="M2" s="13"/>
      <c r="N2" s="13"/>
      <c r="O2" s="13"/>
      <c r="P2" s="13"/>
      <c r="Q2" s="13"/>
      <c r="R2" s="34"/>
    </row>
    <row r="3" spans="1:18" ht="21" x14ac:dyDescent="0.35">
      <c r="A3" s="14"/>
      <c r="B3" s="13"/>
      <c r="C3" s="130" t="s">
        <v>6011</v>
      </c>
      <c r="D3" s="130"/>
      <c r="E3" s="13"/>
      <c r="F3" s="13"/>
      <c r="G3" s="13"/>
      <c r="H3" s="13"/>
      <c r="I3" s="34"/>
      <c r="J3" s="14"/>
      <c r="K3" s="13"/>
      <c r="L3" s="130" t="s">
        <v>6013</v>
      </c>
      <c r="M3" s="130"/>
      <c r="N3" s="448"/>
      <c r="O3" s="13"/>
      <c r="P3" s="13"/>
      <c r="Q3" s="13"/>
      <c r="R3" s="34"/>
    </row>
    <row r="4" spans="1:18" x14ac:dyDescent="0.25">
      <c r="A4" s="109"/>
      <c r="B4" s="110"/>
      <c r="C4" s="110"/>
      <c r="D4" s="110"/>
      <c r="E4" s="110"/>
      <c r="F4" s="110"/>
      <c r="G4" s="110"/>
      <c r="H4" s="13"/>
      <c r="I4" s="34"/>
      <c r="J4" s="14"/>
      <c r="K4" s="13"/>
      <c r="L4" s="13"/>
      <c r="M4" s="13"/>
      <c r="N4" s="13"/>
      <c r="O4" s="13"/>
      <c r="P4" s="13"/>
      <c r="Q4" s="13"/>
      <c r="R4" s="34"/>
    </row>
    <row r="5" spans="1:18" x14ac:dyDescent="0.25">
      <c r="A5" s="133" t="s">
        <v>6014</v>
      </c>
      <c r="B5" s="134"/>
      <c r="C5" s="134"/>
      <c r="D5" s="134"/>
      <c r="E5" s="134"/>
      <c r="F5" s="134"/>
      <c r="G5" s="134"/>
      <c r="H5" s="135"/>
      <c r="I5" s="177"/>
      <c r="J5" s="142"/>
      <c r="K5" s="13"/>
      <c r="L5" s="13"/>
      <c r="M5" s="13"/>
      <c r="N5" s="13"/>
      <c r="O5" s="13"/>
      <c r="P5" s="13"/>
      <c r="Q5" s="13"/>
      <c r="R5" s="34"/>
    </row>
    <row r="6" spans="1:18" x14ac:dyDescent="0.25">
      <c r="A6" s="133" t="s">
        <v>6015</v>
      </c>
      <c r="B6" s="134"/>
      <c r="C6" s="134"/>
      <c r="D6" s="134"/>
      <c r="E6" s="134"/>
      <c r="F6" s="134"/>
      <c r="G6" s="134"/>
      <c r="H6" s="135"/>
      <c r="I6" s="177"/>
      <c r="J6" s="142"/>
      <c r="K6" s="13"/>
      <c r="L6" s="13"/>
      <c r="M6" s="13"/>
      <c r="N6" s="13"/>
      <c r="O6" s="13"/>
      <c r="P6" s="13"/>
      <c r="Q6" s="13"/>
      <c r="R6" s="34"/>
    </row>
    <row r="7" spans="1:18" ht="16.5" thickBot="1" x14ac:dyDescent="0.3">
      <c r="A7" s="133"/>
      <c r="B7" s="136"/>
      <c r="C7" s="137"/>
      <c r="D7" s="137"/>
      <c r="E7" s="137"/>
      <c r="F7" s="137"/>
      <c r="G7" s="134"/>
      <c r="H7" s="135"/>
      <c r="I7" s="177"/>
      <c r="J7" s="142"/>
      <c r="K7" s="13"/>
      <c r="L7" s="13"/>
      <c r="M7" s="13"/>
      <c r="N7" s="13"/>
      <c r="O7" s="13"/>
      <c r="P7" s="13"/>
      <c r="Q7" s="13"/>
      <c r="R7" s="34"/>
    </row>
    <row r="8" spans="1:18" ht="16.5" thickBot="1" x14ac:dyDescent="0.3">
      <c r="A8" s="138" t="s">
        <v>6012</v>
      </c>
      <c r="B8" s="68"/>
      <c r="C8" s="69" t="s">
        <v>6051</v>
      </c>
      <c r="D8" s="70"/>
      <c r="E8" s="71"/>
      <c r="F8" s="13"/>
      <c r="G8" s="13"/>
      <c r="H8" s="135"/>
      <c r="I8" s="177"/>
      <c r="J8" s="142"/>
      <c r="K8" s="80" t="s">
        <v>6054</v>
      </c>
      <c r="L8" s="81"/>
      <c r="M8" s="82"/>
      <c r="N8" s="127"/>
      <c r="O8" s="126"/>
      <c r="P8" s="13"/>
      <c r="Q8" s="13"/>
      <c r="R8" s="34"/>
    </row>
    <row r="9" spans="1:18" x14ac:dyDescent="0.25">
      <c r="A9" s="109"/>
      <c r="B9" s="76" t="s">
        <v>6052</v>
      </c>
      <c r="C9" s="77"/>
      <c r="D9" s="72" t="s">
        <v>31</v>
      </c>
      <c r="E9" s="73">
        <v>15</v>
      </c>
      <c r="F9" s="13"/>
      <c r="G9" s="13"/>
      <c r="H9" s="135"/>
      <c r="I9" s="177"/>
      <c r="J9" s="14"/>
      <c r="K9" s="13"/>
      <c r="L9" s="13"/>
      <c r="M9" s="13"/>
      <c r="N9" s="13"/>
      <c r="O9" s="13"/>
      <c r="P9" s="13"/>
      <c r="Q9" s="13"/>
      <c r="R9" s="34"/>
    </row>
    <row r="10" spans="1:18" ht="16.5" thickBot="1" x14ac:dyDescent="0.3">
      <c r="A10" s="109"/>
      <c r="B10" s="78" t="s">
        <v>6053</v>
      </c>
      <c r="C10" s="79"/>
      <c r="D10" s="74" t="s">
        <v>31</v>
      </c>
      <c r="E10" s="75">
        <v>2</v>
      </c>
      <c r="F10" s="13"/>
      <c r="G10" s="13"/>
      <c r="H10" s="135"/>
      <c r="I10" s="177"/>
      <c r="J10" s="14"/>
      <c r="K10" s="13"/>
      <c r="L10" s="13"/>
      <c r="M10" s="13"/>
      <c r="N10" s="13"/>
      <c r="O10" s="13"/>
      <c r="P10" s="13"/>
      <c r="Q10" s="13"/>
      <c r="R10" s="34"/>
    </row>
    <row r="11" spans="1:18" ht="16.5" thickBot="1" x14ac:dyDescent="0.3">
      <c r="A11" s="114"/>
      <c r="B11" s="16"/>
      <c r="C11" s="16"/>
      <c r="D11" s="16"/>
      <c r="E11" s="16"/>
      <c r="F11" s="16"/>
      <c r="G11" s="16"/>
      <c r="H11" s="143"/>
      <c r="I11" s="254"/>
      <c r="J11" s="15"/>
      <c r="K11" s="16"/>
      <c r="L11" s="16"/>
      <c r="M11" s="16"/>
      <c r="N11" s="16"/>
      <c r="O11" s="16"/>
      <c r="P11" s="16"/>
      <c r="Q11" s="16"/>
      <c r="R11" s="35"/>
    </row>
    <row r="12" spans="1:18" x14ac:dyDescent="0.25">
      <c r="A12" s="145" t="s">
        <v>6016</v>
      </c>
      <c r="B12" s="146"/>
      <c r="C12" s="146"/>
      <c r="D12" s="146"/>
      <c r="E12" s="146"/>
      <c r="F12" s="146"/>
      <c r="G12" s="146"/>
      <c r="H12" s="147"/>
      <c r="I12" s="147"/>
      <c r="J12" s="148"/>
      <c r="K12" s="131"/>
      <c r="L12" s="131"/>
      <c r="M12" s="131"/>
      <c r="N12" s="131"/>
      <c r="O12" s="131"/>
      <c r="P12" s="131"/>
      <c r="Q12" s="131"/>
      <c r="R12" s="132"/>
    </row>
    <row r="13" spans="1:18" x14ac:dyDescent="0.25">
      <c r="A13" s="133" t="s">
        <v>6017</v>
      </c>
      <c r="B13" s="134"/>
      <c r="C13" s="134"/>
      <c r="D13" s="134"/>
      <c r="E13" s="134"/>
      <c r="F13" s="134"/>
      <c r="G13" s="134"/>
      <c r="H13" s="135"/>
      <c r="I13" s="135"/>
      <c r="J13" s="142"/>
      <c r="K13" s="13"/>
      <c r="L13" s="13"/>
      <c r="M13" s="13"/>
      <c r="N13" s="13"/>
      <c r="O13" s="13"/>
      <c r="P13" s="13"/>
      <c r="Q13" s="13"/>
      <c r="R13" s="34"/>
    </row>
    <row r="14" spans="1:18" ht="16.5" thickBot="1" x14ac:dyDescent="0.3">
      <c r="A14" s="133"/>
      <c r="B14" s="134"/>
      <c r="C14" s="134"/>
      <c r="D14" s="134"/>
      <c r="E14" s="134"/>
      <c r="F14" s="134"/>
      <c r="G14" s="134"/>
      <c r="H14" s="135"/>
      <c r="I14" s="135"/>
      <c r="J14" s="142"/>
      <c r="K14" s="13"/>
      <c r="L14" s="13"/>
      <c r="M14" s="13"/>
      <c r="N14" s="13"/>
      <c r="O14" s="13"/>
      <c r="P14" s="13"/>
      <c r="Q14" s="13"/>
      <c r="R14" s="34"/>
    </row>
    <row r="15" spans="1:18" ht="16.5" thickBot="1" x14ac:dyDescent="0.3">
      <c r="A15" s="139" t="s">
        <v>6012</v>
      </c>
      <c r="B15" s="96"/>
      <c r="C15" s="85" t="s">
        <v>6001</v>
      </c>
      <c r="D15" s="86"/>
      <c r="E15" s="134"/>
      <c r="F15" s="93" t="s">
        <v>6002</v>
      </c>
      <c r="G15" s="94"/>
      <c r="H15" s="95"/>
      <c r="I15" s="135"/>
      <c r="J15" s="142"/>
      <c r="K15" s="80" t="s">
        <v>6055</v>
      </c>
      <c r="L15" s="104"/>
      <c r="M15" s="104"/>
      <c r="N15" s="104"/>
      <c r="O15" s="104"/>
      <c r="P15" s="104"/>
      <c r="Q15" s="105"/>
      <c r="R15" s="34"/>
    </row>
    <row r="16" spans="1:18" x14ac:dyDescent="0.25">
      <c r="A16" s="133"/>
      <c r="B16" s="14"/>
      <c r="C16" s="13"/>
      <c r="D16" s="34">
        <f>AVERAGEIFS('Hospitalisation Details-6'!B:B,'Hospitalisation Details-6'!B:B,"&lt;&gt;")</f>
        <v>1982.8408023900981</v>
      </c>
      <c r="E16" s="134"/>
      <c r="F16" s="26" t="s">
        <v>6003</v>
      </c>
      <c r="G16" s="25"/>
      <c r="H16" s="27"/>
      <c r="I16" s="135"/>
      <c r="J16" s="142"/>
      <c r="K16" s="13"/>
      <c r="L16" s="13"/>
      <c r="M16" s="13"/>
      <c r="N16" s="13"/>
      <c r="O16" s="13"/>
      <c r="P16" s="13"/>
      <c r="Q16" s="13"/>
      <c r="R16" s="34"/>
    </row>
    <row r="17" spans="1:18" ht="16.5" thickBot="1" x14ac:dyDescent="0.3">
      <c r="A17" s="133"/>
      <c r="B17" s="90" t="s">
        <v>5998</v>
      </c>
      <c r="C17" s="91"/>
      <c r="D17" s="92">
        <v>1982</v>
      </c>
      <c r="E17" s="134"/>
      <c r="F17" s="15"/>
      <c r="G17" s="16"/>
      <c r="H17" s="28">
        <v>33794</v>
      </c>
      <c r="I17" s="135"/>
      <c r="J17" s="142"/>
      <c r="K17" s="13"/>
      <c r="L17" s="13"/>
      <c r="M17" s="13"/>
      <c r="N17" s="13"/>
      <c r="O17" s="13"/>
      <c r="P17" s="13"/>
      <c r="Q17" s="13"/>
      <c r="R17" s="34"/>
    </row>
    <row r="18" spans="1:18" ht="16.5" thickBot="1" x14ac:dyDescent="0.3">
      <c r="A18" s="133"/>
      <c r="B18" s="134"/>
      <c r="C18" s="134"/>
      <c r="D18" s="134"/>
      <c r="E18" s="134"/>
      <c r="F18" s="134"/>
      <c r="G18" s="134"/>
      <c r="H18" s="135"/>
      <c r="I18" s="135"/>
      <c r="J18" s="142"/>
      <c r="K18" s="13"/>
      <c r="L18" s="13"/>
      <c r="M18" s="13"/>
      <c r="N18" s="13"/>
      <c r="O18" s="13"/>
      <c r="P18" s="13"/>
      <c r="Q18" s="13"/>
      <c r="R18" s="34"/>
    </row>
    <row r="19" spans="1:18" x14ac:dyDescent="0.25">
      <c r="A19" s="145" t="s">
        <v>6018</v>
      </c>
      <c r="B19" s="146"/>
      <c r="C19" s="146"/>
      <c r="D19" s="146"/>
      <c r="E19" s="146"/>
      <c r="F19" s="146"/>
      <c r="G19" s="146"/>
      <c r="H19" s="147"/>
      <c r="I19" s="147"/>
      <c r="J19" s="147"/>
      <c r="K19" s="131"/>
      <c r="L19" s="131"/>
      <c r="M19" s="131"/>
      <c r="N19" s="131"/>
      <c r="O19" s="131"/>
      <c r="P19" s="131"/>
      <c r="Q19" s="131"/>
      <c r="R19" s="132"/>
    </row>
    <row r="20" spans="1:18" x14ac:dyDescent="0.25">
      <c r="A20" s="133" t="s">
        <v>6019</v>
      </c>
      <c r="B20" s="134"/>
      <c r="C20" s="134"/>
      <c r="D20" s="134"/>
      <c r="E20" s="134"/>
      <c r="F20" s="134"/>
      <c r="G20" s="134"/>
      <c r="H20" s="135"/>
      <c r="I20" s="135"/>
      <c r="J20" s="142"/>
      <c r="K20" s="13"/>
      <c r="L20" s="13"/>
      <c r="M20" s="13"/>
      <c r="N20" s="13"/>
      <c r="O20" s="13"/>
      <c r="P20" s="13"/>
      <c r="Q20" s="13"/>
      <c r="R20" s="34"/>
    </row>
    <row r="21" spans="1:18" ht="16.5" thickBot="1" x14ac:dyDescent="0.3">
      <c r="A21" s="133"/>
      <c r="B21" s="134"/>
      <c r="C21" s="134"/>
      <c r="D21" s="134"/>
      <c r="E21" s="134"/>
      <c r="F21" s="134"/>
      <c r="G21" s="134"/>
      <c r="H21" s="135"/>
      <c r="I21" s="135"/>
      <c r="J21" s="142"/>
      <c r="K21" s="13"/>
      <c r="L21" s="13"/>
      <c r="M21" s="13"/>
      <c r="N21" s="13"/>
      <c r="O21" s="13"/>
      <c r="P21" s="13"/>
      <c r="Q21" s="13"/>
      <c r="R21" s="34"/>
    </row>
    <row r="22" spans="1:18" ht="16.5" thickBot="1" x14ac:dyDescent="0.3">
      <c r="A22" s="139" t="s">
        <v>6012</v>
      </c>
      <c r="B22" s="98" t="s">
        <v>5997</v>
      </c>
      <c r="C22" s="99"/>
      <c r="D22" s="100"/>
      <c r="E22" s="134"/>
      <c r="F22" s="101" t="s">
        <v>5995</v>
      </c>
      <c r="G22" s="102"/>
      <c r="H22" s="103"/>
      <c r="I22" s="135"/>
      <c r="J22" s="142"/>
      <c r="K22" s="80" t="s">
        <v>6056</v>
      </c>
      <c r="L22" s="81"/>
      <c r="M22" s="81"/>
      <c r="N22" s="81"/>
      <c r="O22" s="81"/>
      <c r="P22" s="83"/>
      <c r="Q22" s="121" t="s">
        <v>31</v>
      </c>
      <c r="R22" s="34"/>
    </row>
    <row r="23" spans="1:18" x14ac:dyDescent="0.25">
      <c r="A23" s="133"/>
      <c r="B23" s="50" t="s">
        <v>16</v>
      </c>
      <c r="C23" s="11" t="s">
        <v>5996</v>
      </c>
      <c r="D23" s="87">
        <f>COUNTIF('Hospitalisation Details-6'!H:H,"tier - 1")</f>
        <v>734</v>
      </c>
      <c r="E23" s="134"/>
      <c r="F23" s="50" t="s">
        <v>16</v>
      </c>
      <c r="G23" s="11" t="s">
        <v>5996</v>
      </c>
      <c r="H23" s="87">
        <f>COUNTIF('Hospitalisation Details-6'!G:G,"tier - 1")</f>
        <v>309</v>
      </c>
      <c r="I23" s="135"/>
      <c r="J23" s="142"/>
      <c r="K23" s="13"/>
      <c r="L23" s="13"/>
      <c r="M23" s="13"/>
      <c r="N23" s="13"/>
      <c r="O23" s="13"/>
      <c r="P23" s="13"/>
      <c r="Q23" s="13"/>
      <c r="R23" s="34"/>
    </row>
    <row r="24" spans="1:18" x14ac:dyDescent="0.25">
      <c r="A24" s="133"/>
      <c r="B24" s="50" t="s">
        <v>11</v>
      </c>
      <c r="C24" s="11" t="s">
        <v>5996</v>
      </c>
      <c r="D24" s="87">
        <f>COUNTIF('Hospitalisation Details-6'!H:H,"tier - 2")</f>
        <v>813</v>
      </c>
      <c r="E24" s="134"/>
      <c r="F24" s="50" t="s">
        <v>11</v>
      </c>
      <c r="G24" s="11" t="s">
        <v>5996</v>
      </c>
      <c r="H24" s="87">
        <f>COUNTIF('Hospitalisation Details-6'!G:G,"tier - 2")</f>
        <v>1340</v>
      </c>
      <c r="I24" s="135"/>
      <c r="J24" s="142"/>
      <c r="K24" s="13"/>
      <c r="L24" s="13"/>
      <c r="M24" s="13"/>
      <c r="N24" s="13"/>
      <c r="O24" s="13"/>
      <c r="P24" s="13"/>
      <c r="Q24" s="13"/>
      <c r="R24" s="34"/>
    </row>
    <row r="25" spans="1:18" x14ac:dyDescent="0.25">
      <c r="A25" s="133"/>
      <c r="B25" s="50" t="s">
        <v>12</v>
      </c>
      <c r="C25" s="11" t="s">
        <v>5996</v>
      </c>
      <c r="D25" s="87">
        <f>COUNTIF('Hospitalisation Details-6'!H:H,"tier - 3")</f>
        <v>796</v>
      </c>
      <c r="E25" s="134"/>
      <c r="F25" s="50" t="s">
        <v>12</v>
      </c>
      <c r="G25" s="11" t="s">
        <v>5996</v>
      </c>
      <c r="H25" s="87">
        <f>COUNTIF('Hospitalisation Details-6'!G:G,"tier - 3")</f>
        <v>694</v>
      </c>
      <c r="I25" s="135"/>
      <c r="J25" s="142"/>
      <c r="K25" s="13"/>
      <c r="L25" s="13"/>
      <c r="M25" s="13"/>
      <c r="N25" s="13"/>
      <c r="O25" s="13"/>
      <c r="P25" s="13"/>
      <c r="Q25" s="13"/>
      <c r="R25" s="34"/>
    </row>
    <row r="26" spans="1:18" ht="16.5" thickBot="1" x14ac:dyDescent="0.3">
      <c r="A26" s="133"/>
      <c r="B26" s="88" t="s">
        <v>11</v>
      </c>
      <c r="C26" s="89" t="s">
        <v>5992</v>
      </c>
      <c r="D26" s="54">
        <v>1</v>
      </c>
      <c r="E26" s="134"/>
      <c r="F26" s="88" t="s">
        <v>11</v>
      </c>
      <c r="G26" s="89" t="s">
        <v>5992</v>
      </c>
      <c r="H26" s="54">
        <v>1</v>
      </c>
      <c r="I26" s="135"/>
      <c r="J26" s="142"/>
      <c r="K26" s="13"/>
      <c r="L26" s="13"/>
      <c r="M26" s="13"/>
      <c r="N26" s="13"/>
      <c r="O26" s="13"/>
      <c r="P26" s="13"/>
      <c r="Q26" s="13"/>
      <c r="R26" s="34"/>
    </row>
    <row r="27" spans="1:18" ht="16.5" thickBot="1" x14ac:dyDescent="0.3">
      <c r="A27" s="149"/>
      <c r="B27" s="116"/>
      <c r="C27" s="116"/>
      <c r="D27" s="116"/>
      <c r="E27" s="150"/>
      <c r="F27" s="150"/>
      <c r="G27" s="150"/>
      <c r="H27" s="144"/>
      <c r="I27" s="144"/>
      <c r="J27" s="151"/>
      <c r="K27" s="16"/>
      <c r="L27" s="16"/>
      <c r="M27" s="16"/>
      <c r="N27" s="16"/>
      <c r="O27" s="16"/>
      <c r="P27" s="16"/>
      <c r="Q27" s="16"/>
      <c r="R27" s="35"/>
    </row>
    <row r="28" spans="1:18" x14ac:dyDescent="0.25">
      <c r="A28" s="145" t="s">
        <v>6020</v>
      </c>
      <c r="B28" s="145"/>
      <c r="C28" s="146"/>
      <c r="D28" s="146"/>
      <c r="E28" s="146"/>
      <c r="F28" s="146"/>
      <c r="G28" s="146"/>
      <c r="H28" s="147"/>
      <c r="I28" s="176"/>
      <c r="J28" s="148"/>
      <c r="K28" s="131"/>
      <c r="L28" s="131"/>
      <c r="M28" s="131"/>
      <c r="N28" s="131"/>
      <c r="O28" s="131"/>
      <c r="P28" s="131"/>
      <c r="Q28" s="131"/>
      <c r="R28" s="132"/>
    </row>
    <row r="29" spans="1:18" x14ac:dyDescent="0.25">
      <c r="A29" s="133" t="s">
        <v>6021</v>
      </c>
      <c r="B29" s="133"/>
      <c r="C29" s="134"/>
      <c r="D29" s="134"/>
      <c r="E29" s="134"/>
      <c r="F29" s="134"/>
      <c r="G29" s="134"/>
      <c r="H29" s="135"/>
      <c r="I29" s="177"/>
      <c r="J29" s="142"/>
      <c r="K29" s="13"/>
      <c r="L29" s="13"/>
      <c r="M29" s="13"/>
      <c r="N29" s="13"/>
      <c r="O29" s="13"/>
      <c r="P29" s="13"/>
      <c r="Q29" s="13"/>
      <c r="R29" s="34"/>
    </row>
    <row r="30" spans="1:18" ht="16.5" thickBot="1" x14ac:dyDescent="0.3">
      <c r="A30" s="109"/>
      <c r="B30" s="13"/>
      <c r="C30" s="110"/>
      <c r="D30" s="110"/>
      <c r="E30" s="110"/>
      <c r="F30" s="110"/>
      <c r="G30" s="110"/>
      <c r="H30" s="13"/>
      <c r="I30" s="34"/>
      <c r="J30" s="14"/>
      <c r="K30" s="13"/>
      <c r="L30" s="13"/>
      <c r="M30" s="13"/>
      <c r="N30" s="13"/>
      <c r="O30" s="13"/>
      <c r="P30" s="13"/>
      <c r="Q30" s="13"/>
      <c r="R30" s="34"/>
    </row>
    <row r="31" spans="1:18" ht="20.25" customHeight="1" thickBot="1" x14ac:dyDescent="0.3">
      <c r="A31" s="140" t="s">
        <v>6012</v>
      </c>
      <c r="B31" s="106" t="s">
        <v>6057</v>
      </c>
      <c r="C31" s="107"/>
      <c r="D31" s="107"/>
      <c r="E31" s="108"/>
      <c r="F31" s="110"/>
      <c r="G31" s="110"/>
      <c r="H31" s="13"/>
      <c r="I31" s="34"/>
      <c r="J31" s="14"/>
      <c r="K31" s="118" t="s">
        <v>6058</v>
      </c>
      <c r="L31" s="119"/>
      <c r="M31" s="119"/>
      <c r="N31" s="119"/>
      <c r="O31" s="119"/>
      <c r="P31" s="119"/>
      <c r="Q31" s="120"/>
      <c r="R31" s="34"/>
    </row>
    <row r="32" spans="1:18" x14ac:dyDescent="0.25">
      <c r="A32" s="109"/>
      <c r="B32" s="109"/>
      <c r="C32" s="110"/>
      <c r="D32" s="110"/>
      <c r="E32" s="111"/>
      <c r="F32" s="110"/>
      <c r="G32" s="110"/>
      <c r="H32" s="13"/>
      <c r="I32" s="34"/>
      <c r="J32" s="14"/>
      <c r="K32" s="13"/>
      <c r="L32" s="13"/>
      <c r="M32" s="13"/>
      <c r="N32" s="13"/>
      <c r="O32" s="13"/>
      <c r="P32" s="13"/>
      <c r="Q32" s="13"/>
      <c r="R32" s="34"/>
    </row>
    <row r="33" spans="1:18" x14ac:dyDescent="0.25">
      <c r="A33" s="109"/>
      <c r="B33" s="112" t="s">
        <v>577</v>
      </c>
      <c r="C33" s="113" t="s">
        <v>31</v>
      </c>
      <c r="D33" s="110" t="s">
        <v>5992</v>
      </c>
      <c r="E33" s="111" t="s">
        <v>5989</v>
      </c>
      <c r="F33" s="110"/>
      <c r="G33" s="110"/>
      <c r="H33" s="13"/>
      <c r="I33" s="34"/>
      <c r="J33" s="14"/>
      <c r="K33" s="13"/>
      <c r="L33" s="13"/>
      <c r="M33" s="13"/>
      <c r="N33" s="13"/>
      <c r="O33" s="13"/>
      <c r="P33" s="13"/>
      <c r="Q33" s="13"/>
      <c r="R33" s="34"/>
    </row>
    <row r="34" spans="1:18" ht="16.5" thickBot="1" x14ac:dyDescent="0.3">
      <c r="A34" s="109"/>
      <c r="B34" s="114" t="s">
        <v>2203</v>
      </c>
      <c r="C34" s="115" t="s">
        <v>31</v>
      </c>
      <c r="D34" s="116" t="s">
        <v>5992</v>
      </c>
      <c r="E34" s="117" t="s">
        <v>5989</v>
      </c>
      <c r="F34" s="110"/>
      <c r="G34" s="110"/>
      <c r="H34" s="13"/>
      <c r="I34" s="34"/>
      <c r="J34" s="14"/>
      <c r="K34" s="13"/>
      <c r="L34" s="13"/>
      <c r="M34" s="13"/>
      <c r="N34" s="13"/>
      <c r="O34" s="13"/>
      <c r="P34" s="13"/>
      <c r="Q34" s="13"/>
      <c r="R34" s="34"/>
    </row>
    <row r="35" spans="1:18" ht="16.5" thickBot="1" x14ac:dyDescent="0.3">
      <c r="A35" s="114"/>
      <c r="B35" s="83"/>
      <c r="C35" s="116"/>
      <c r="D35" s="116"/>
      <c r="E35" s="116"/>
      <c r="F35" s="116"/>
      <c r="G35" s="116"/>
      <c r="H35" s="16"/>
      <c r="I35" s="35"/>
      <c r="J35" s="15"/>
      <c r="K35" s="16"/>
      <c r="L35" s="16"/>
      <c r="M35" s="16"/>
      <c r="N35" s="16"/>
      <c r="O35" s="16"/>
      <c r="P35" s="16"/>
      <c r="Q35" s="16"/>
      <c r="R35" s="35"/>
    </row>
    <row r="36" spans="1:18" ht="16.5" thickBot="1" x14ac:dyDescent="0.3">
      <c r="A36" s="189"/>
      <c r="B36" s="190"/>
      <c r="C36" s="190"/>
      <c r="D36" s="190"/>
      <c r="E36" s="190"/>
      <c r="F36" s="190"/>
      <c r="G36" s="190"/>
      <c r="H36" s="190"/>
      <c r="I36" s="190"/>
      <c r="J36" s="190"/>
      <c r="K36" s="190"/>
      <c r="L36" s="190"/>
      <c r="M36" s="190"/>
      <c r="N36" s="190"/>
      <c r="O36" s="190"/>
      <c r="P36" s="190"/>
      <c r="Q36" s="190"/>
      <c r="R36" s="190"/>
    </row>
    <row r="37" spans="1:18" x14ac:dyDescent="0.25">
      <c r="A37" s="128"/>
      <c r="B37" s="129"/>
      <c r="C37" s="129"/>
      <c r="D37" s="129"/>
      <c r="E37" s="129"/>
      <c r="F37" s="129"/>
      <c r="G37" s="129"/>
      <c r="H37" s="131"/>
      <c r="I37" s="131"/>
      <c r="J37" s="141"/>
      <c r="K37" s="131"/>
      <c r="L37" s="131"/>
      <c r="M37" s="131"/>
      <c r="N37" s="131"/>
      <c r="O37" s="131"/>
      <c r="P37" s="131"/>
      <c r="Q37" s="131"/>
      <c r="R37" s="132"/>
    </row>
    <row r="38" spans="1:18" ht="21" x14ac:dyDescent="0.3">
      <c r="A38" s="109"/>
      <c r="B38" s="110"/>
      <c r="C38" s="160" t="s">
        <v>6059</v>
      </c>
      <c r="D38" s="161"/>
      <c r="E38" s="161"/>
      <c r="F38" s="110"/>
      <c r="G38" s="25"/>
      <c r="H38" s="13"/>
      <c r="I38" s="13"/>
      <c r="J38" s="14"/>
      <c r="K38" s="13"/>
      <c r="L38" s="161" t="s">
        <v>6013</v>
      </c>
      <c r="M38" s="161"/>
      <c r="N38" s="162"/>
      <c r="O38" s="13"/>
      <c r="P38" s="13"/>
      <c r="Q38" s="13"/>
      <c r="R38" s="34"/>
    </row>
    <row r="39" spans="1:18" x14ac:dyDescent="0.25">
      <c r="A39" s="109"/>
      <c r="B39" s="110"/>
      <c r="C39" s="110"/>
      <c r="D39" s="110"/>
      <c r="E39" s="110"/>
      <c r="F39" s="110"/>
      <c r="G39" s="110"/>
      <c r="H39" s="13"/>
      <c r="I39" s="13"/>
      <c r="J39" s="14"/>
      <c r="K39" s="13"/>
      <c r="L39" s="13"/>
      <c r="M39" s="13"/>
      <c r="N39" s="13"/>
      <c r="O39" s="13"/>
      <c r="P39" s="13"/>
      <c r="Q39" s="13"/>
      <c r="R39" s="34"/>
    </row>
    <row r="40" spans="1:18" x14ac:dyDescent="0.25">
      <c r="A40" s="163" t="s">
        <v>6060</v>
      </c>
      <c r="B40" s="164"/>
      <c r="C40" s="164"/>
      <c r="D40" s="164"/>
      <c r="E40" s="164"/>
      <c r="F40" s="164"/>
      <c r="G40" s="164"/>
      <c r="H40" s="165"/>
      <c r="I40" s="165"/>
      <c r="J40" s="14"/>
      <c r="K40" s="13"/>
      <c r="L40" s="13"/>
      <c r="M40" s="13"/>
      <c r="N40" s="13"/>
      <c r="O40" s="13"/>
      <c r="P40" s="13"/>
      <c r="Q40" s="13"/>
      <c r="R40" s="34"/>
    </row>
    <row r="41" spans="1:18" x14ac:dyDescent="0.25">
      <c r="A41" s="163" t="s">
        <v>6061</v>
      </c>
      <c r="B41" s="164"/>
      <c r="C41" s="164"/>
      <c r="D41" s="164"/>
      <c r="E41" s="164"/>
      <c r="F41" s="164"/>
      <c r="G41" s="164"/>
      <c r="H41" s="165"/>
      <c r="I41" s="165"/>
      <c r="J41" s="14"/>
      <c r="K41" s="13"/>
      <c r="L41" s="13"/>
      <c r="M41" s="13"/>
      <c r="N41" s="13"/>
      <c r="O41" s="13"/>
      <c r="P41" s="13"/>
      <c r="Q41" s="13"/>
      <c r="R41" s="34"/>
    </row>
    <row r="42" spans="1:18" ht="16.5" thickBot="1" x14ac:dyDescent="0.3">
      <c r="A42" s="166"/>
      <c r="B42" s="110"/>
      <c r="C42" s="110"/>
      <c r="D42" s="110"/>
      <c r="E42" s="110"/>
      <c r="F42" s="110"/>
      <c r="G42" s="110"/>
      <c r="H42" s="13"/>
      <c r="I42" s="13"/>
      <c r="J42" s="14"/>
      <c r="K42" s="13"/>
      <c r="L42" s="13"/>
      <c r="M42" s="13"/>
      <c r="N42" s="13"/>
      <c r="O42" s="13"/>
      <c r="P42" s="13"/>
      <c r="Q42" s="13"/>
      <c r="R42" s="34"/>
    </row>
    <row r="43" spans="1:18" thickBot="1" x14ac:dyDescent="0.3">
      <c r="A43" s="167" t="s">
        <v>6012</v>
      </c>
      <c r="B43" s="66" t="s">
        <v>6067</v>
      </c>
      <c r="C43" s="67"/>
      <c r="D43" s="13"/>
      <c r="E43" s="122"/>
      <c r="F43" s="123"/>
      <c r="G43" s="124"/>
      <c r="H43" s="13"/>
      <c r="I43" s="13"/>
      <c r="J43" s="14"/>
      <c r="K43" s="97" t="s">
        <v>6050</v>
      </c>
      <c r="L43" s="82"/>
      <c r="M43" s="82"/>
      <c r="N43" s="125"/>
      <c r="O43" s="13"/>
      <c r="P43" s="13"/>
      <c r="Q43" s="13"/>
      <c r="R43" s="34"/>
    </row>
    <row r="44" spans="1:18" x14ac:dyDescent="0.25">
      <c r="A44" s="166"/>
      <c r="B44" s="14"/>
      <c r="C44" s="34"/>
      <c r="D44" s="13"/>
      <c r="E44" s="14"/>
      <c r="F44" s="110"/>
      <c r="G44" s="34"/>
      <c r="H44" s="13"/>
      <c r="I44" s="13"/>
      <c r="J44" s="14"/>
      <c r="K44" s="13"/>
      <c r="L44" s="13"/>
      <c r="M44" s="13"/>
      <c r="N44" s="13"/>
      <c r="O44" s="13"/>
      <c r="P44" s="13"/>
      <c r="Q44" s="13"/>
      <c r="R44" s="34"/>
    </row>
    <row r="45" spans="1:18" ht="16.5" thickBot="1" x14ac:dyDescent="0.3">
      <c r="A45" s="166"/>
      <c r="B45" s="114" t="s">
        <v>6068</v>
      </c>
      <c r="C45" s="117"/>
      <c r="D45" s="110"/>
      <c r="E45" s="114" t="s">
        <v>6069</v>
      </c>
      <c r="F45" s="16" t="s">
        <v>6070</v>
      </c>
      <c r="G45" s="35" t="s">
        <v>6071</v>
      </c>
      <c r="H45" s="13" t="s">
        <v>6066</v>
      </c>
      <c r="I45" s="13"/>
      <c r="J45" s="14"/>
      <c r="K45" s="13"/>
      <c r="L45" s="13"/>
      <c r="M45" s="13"/>
      <c r="N45" s="13"/>
      <c r="O45" s="13"/>
      <c r="P45" s="13"/>
      <c r="Q45" s="13"/>
      <c r="R45" s="34"/>
    </row>
    <row r="46" spans="1:18" ht="16.5" thickBot="1" x14ac:dyDescent="0.3">
      <c r="A46" s="172"/>
      <c r="B46" s="116"/>
      <c r="C46" s="116"/>
      <c r="D46" s="116"/>
      <c r="E46" s="116"/>
      <c r="F46" s="116"/>
      <c r="G46" s="116"/>
      <c r="H46" s="16"/>
      <c r="I46" s="16"/>
      <c r="J46" s="15"/>
      <c r="K46" s="16"/>
      <c r="L46" s="16"/>
      <c r="M46" s="16"/>
      <c r="N46" s="16"/>
      <c r="O46" s="16"/>
      <c r="P46" s="16"/>
      <c r="Q46" s="16"/>
      <c r="R46" s="35"/>
    </row>
    <row r="47" spans="1:18" x14ac:dyDescent="0.25">
      <c r="A47" s="173" t="s">
        <v>6062</v>
      </c>
      <c r="B47" s="174"/>
      <c r="C47" s="174"/>
      <c r="D47" s="174"/>
      <c r="E47" s="174"/>
      <c r="F47" s="174"/>
      <c r="G47" s="174"/>
      <c r="H47" s="175"/>
      <c r="I47" s="175"/>
      <c r="J47" s="141"/>
      <c r="K47" s="131"/>
      <c r="L47" s="131"/>
      <c r="M47" s="131"/>
      <c r="N47" s="131"/>
      <c r="O47" s="131"/>
      <c r="P47" s="131"/>
      <c r="Q47" s="131"/>
      <c r="R47" s="132"/>
    </row>
    <row r="48" spans="1:18" x14ac:dyDescent="0.25">
      <c r="A48" s="163" t="s">
        <v>6063</v>
      </c>
      <c r="B48" s="164"/>
      <c r="C48" s="164"/>
      <c r="D48" s="164"/>
      <c r="E48" s="164"/>
      <c r="F48" s="164"/>
      <c r="G48" s="164"/>
      <c r="H48" s="165"/>
      <c r="I48" s="165"/>
      <c r="J48" s="14"/>
      <c r="K48" s="13"/>
      <c r="L48" s="13"/>
      <c r="M48" s="13"/>
      <c r="N48" s="13"/>
      <c r="O48" s="13"/>
      <c r="P48" s="13"/>
      <c r="Q48" s="13"/>
      <c r="R48" s="34"/>
    </row>
    <row r="49" spans="1:18" ht="16.5" thickBot="1" x14ac:dyDescent="0.3">
      <c r="A49" s="163"/>
      <c r="B49" s="164"/>
      <c r="C49" s="164"/>
      <c r="D49" s="164"/>
      <c r="E49" s="164"/>
      <c r="F49" s="164"/>
      <c r="G49" s="164"/>
      <c r="H49" s="165"/>
      <c r="I49" s="165"/>
      <c r="J49" s="14"/>
      <c r="K49" s="13"/>
      <c r="L49" s="13"/>
      <c r="M49" s="13"/>
      <c r="N49" s="13"/>
      <c r="O49" s="13"/>
      <c r="P49" s="13"/>
      <c r="Q49" s="13"/>
      <c r="R49" s="34"/>
    </row>
    <row r="50" spans="1:18" ht="16.5" thickBot="1" x14ac:dyDescent="0.3">
      <c r="A50" s="168" t="s">
        <v>6012</v>
      </c>
      <c r="B50" s="46"/>
      <c r="C50" s="47" t="s">
        <v>2378</v>
      </c>
      <c r="D50" s="48"/>
      <c r="E50" s="49"/>
      <c r="F50" s="164"/>
      <c r="G50" s="164"/>
      <c r="H50" s="165"/>
      <c r="I50" s="165"/>
      <c r="J50" s="14"/>
      <c r="K50" s="97" t="s">
        <v>6072</v>
      </c>
      <c r="L50" s="83"/>
      <c r="M50" s="83"/>
      <c r="N50" s="84"/>
      <c r="O50" s="84"/>
      <c r="P50" s="13"/>
      <c r="Q50" s="13"/>
      <c r="R50" s="34"/>
    </row>
    <row r="51" spans="1:18" x14ac:dyDescent="0.25">
      <c r="A51" s="163"/>
      <c r="B51" s="50" t="s">
        <v>5991</v>
      </c>
      <c r="C51" s="11"/>
      <c r="D51" s="11"/>
      <c r="E51" s="51">
        <v>1047</v>
      </c>
      <c r="F51" s="164"/>
      <c r="G51" s="164"/>
      <c r="H51" s="165"/>
      <c r="I51" s="165"/>
      <c r="J51" s="14"/>
      <c r="K51" s="13"/>
      <c r="L51" s="13"/>
      <c r="M51" s="13"/>
      <c r="N51" s="13"/>
      <c r="O51" s="13"/>
      <c r="P51" s="13"/>
      <c r="Q51" s="13"/>
      <c r="R51" s="34"/>
    </row>
    <row r="52" spans="1:18" ht="16.5" thickBot="1" x14ac:dyDescent="0.3">
      <c r="A52" s="163"/>
      <c r="B52" s="52" t="s">
        <v>5993</v>
      </c>
      <c r="C52" s="53" t="s">
        <v>5994</v>
      </c>
      <c r="D52" s="53"/>
      <c r="E52" s="54">
        <v>0</v>
      </c>
      <c r="F52" s="164"/>
      <c r="G52" s="164"/>
      <c r="H52" s="165"/>
      <c r="I52" s="165"/>
      <c r="J52" s="14"/>
      <c r="K52" s="13"/>
      <c r="L52" s="13"/>
      <c r="M52" s="13"/>
      <c r="N52" s="13"/>
      <c r="O52" s="13"/>
      <c r="P52" s="13"/>
      <c r="Q52" s="13"/>
      <c r="R52" s="34"/>
    </row>
    <row r="53" spans="1:18" ht="16.5" thickBot="1" x14ac:dyDescent="0.3">
      <c r="A53" s="169"/>
      <c r="B53" s="170"/>
      <c r="C53" s="170"/>
      <c r="D53" s="170"/>
      <c r="E53" s="170"/>
      <c r="F53" s="170"/>
      <c r="G53" s="170"/>
      <c r="H53" s="171"/>
      <c r="I53" s="171"/>
      <c r="J53" s="15"/>
      <c r="K53" s="16"/>
      <c r="L53" s="16"/>
      <c r="M53" s="16"/>
      <c r="N53" s="16"/>
      <c r="O53" s="16"/>
      <c r="P53" s="16"/>
      <c r="Q53" s="16"/>
      <c r="R53" s="35"/>
    </row>
    <row r="54" spans="1:18" x14ac:dyDescent="0.25">
      <c r="A54" s="128"/>
      <c r="B54" s="129"/>
      <c r="C54" s="129"/>
      <c r="D54" s="129"/>
      <c r="E54" s="129"/>
      <c r="F54" s="129"/>
      <c r="G54" s="129"/>
      <c r="H54" s="131"/>
      <c r="I54" s="175"/>
      <c r="J54" s="141"/>
      <c r="K54" s="131"/>
      <c r="L54" s="131"/>
      <c r="M54" s="131"/>
      <c r="N54" s="131"/>
      <c r="O54" s="131"/>
      <c r="P54" s="131"/>
      <c r="Q54" s="131"/>
      <c r="R54" s="132"/>
    </row>
    <row r="55" spans="1:18" x14ac:dyDescent="0.25">
      <c r="A55" s="163" t="s">
        <v>6064</v>
      </c>
      <c r="B55" s="164"/>
      <c r="C55" s="164"/>
      <c r="D55" s="164"/>
      <c r="E55" s="164"/>
      <c r="F55" s="164"/>
      <c r="G55" s="164"/>
      <c r="H55" s="165"/>
      <c r="I55" s="165"/>
      <c r="J55" s="14"/>
      <c r="K55" s="13"/>
      <c r="L55" s="13"/>
      <c r="M55" s="13"/>
      <c r="N55" s="13"/>
      <c r="O55" s="13"/>
      <c r="P55" s="13"/>
      <c r="Q55" s="13"/>
      <c r="R55" s="34"/>
    </row>
    <row r="56" spans="1:18" x14ac:dyDescent="0.25">
      <c r="A56" s="163" t="s">
        <v>6065</v>
      </c>
      <c r="B56" s="164"/>
      <c r="C56" s="164"/>
      <c r="D56" s="164"/>
      <c r="E56" s="164"/>
      <c r="F56" s="164"/>
      <c r="G56" s="164"/>
      <c r="H56" s="165"/>
      <c r="I56" s="165"/>
      <c r="J56" s="14"/>
      <c r="K56" s="13"/>
      <c r="L56" s="13"/>
      <c r="M56" s="13"/>
      <c r="N56" s="13"/>
      <c r="O56" s="13"/>
      <c r="P56" s="13"/>
      <c r="Q56" s="13"/>
      <c r="R56" s="34"/>
    </row>
    <row r="57" spans="1:18" ht="16.5" thickBot="1" x14ac:dyDescent="0.3">
      <c r="A57" s="109"/>
      <c r="B57" s="110"/>
      <c r="C57" s="110"/>
      <c r="D57" s="110"/>
      <c r="E57" s="110"/>
      <c r="F57" s="110"/>
      <c r="G57" s="110"/>
      <c r="H57" s="13"/>
      <c r="I57" s="13"/>
      <c r="J57" s="14"/>
      <c r="K57" s="13"/>
      <c r="L57" s="13"/>
      <c r="M57" s="13"/>
      <c r="N57" s="13"/>
      <c r="O57" s="13"/>
      <c r="P57" s="13"/>
      <c r="Q57" s="13"/>
      <c r="R57" s="34"/>
    </row>
    <row r="58" spans="1:18" ht="16.5" thickBot="1" x14ac:dyDescent="0.3">
      <c r="A58" s="188" t="s">
        <v>6012</v>
      </c>
      <c r="B58" s="55" t="s">
        <v>2379</v>
      </c>
      <c r="C58" s="47" t="s">
        <v>2381</v>
      </c>
      <c r="D58" s="47" t="s">
        <v>5988</v>
      </c>
      <c r="E58" s="56" t="s">
        <v>5990</v>
      </c>
      <c r="I58" s="13"/>
      <c r="J58" s="14"/>
      <c r="K58" s="97" t="s">
        <v>6073</v>
      </c>
      <c r="L58" s="82"/>
      <c r="M58" s="82"/>
      <c r="N58" s="125"/>
      <c r="O58" s="125"/>
      <c r="P58" s="84"/>
      <c r="Q58" s="13"/>
      <c r="R58" s="34"/>
    </row>
    <row r="59" spans="1:18" ht="16.5" thickBot="1" x14ac:dyDescent="0.3">
      <c r="A59" s="109"/>
      <c r="B59" s="52"/>
      <c r="C59" s="53">
        <f>COUNTIF('Medical Examinations-5'!H:H,"yes")</f>
        <v>488</v>
      </c>
      <c r="D59" s="53">
        <f>COUNTIF('Medical Examinations-5'!H:H,"no")</f>
        <v>1847</v>
      </c>
      <c r="E59" s="54">
        <v>2</v>
      </c>
      <c r="I59" s="13"/>
      <c r="J59" s="14"/>
      <c r="K59" s="13"/>
      <c r="L59" s="13"/>
      <c r="M59" s="13"/>
      <c r="N59" s="13"/>
      <c r="O59" s="13"/>
      <c r="P59" s="13"/>
      <c r="Q59" s="13"/>
      <c r="R59" s="34"/>
    </row>
    <row r="60" spans="1:18" ht="16.5" thickBot="1" x14ac:dyDescent="0.3">
      <c r="A60" s="114"/>
      <c r="B60" s="116"/>
      <c r="C60" s="116"/>
      <c r="D60" s="116"/>
      <c r="E60" s="116"/>
      <c r="F60" s="116"/>
      <c r="G60" s="116"/>
      <c r="H60" s="16"/>
      <c r="I60" s="16"/>
      <c r="J60" s="15"/>
      <c r="K60" s="16"/>
      <c r="L60" s="16"/>
      <c r="M60" s="16"/>
      <c r="N60" s="16"/>
      <c r="O60" s="16"/>
      <c r="P60" s="16"/>
      <c r="Q60" s="16"/>
      <c r="R60" s="35"/>
    </row>
    <row r="61" spans="1:18" x14ac:dyDescent="0.25">
      <c r="A61" s="195" t="s">
        <v>6091</v>
      </c>
      <c r="B61" s="174"/>
      <c r="C61" s="174"/>
      <c r="D61" s="174"/>
      <c r="E61" s="174"/>
      <c r="F61" s="174"/>
      <c r="G61" s="174"/>
      <c r="H61" s="174"/>
      <c r="I61" s="131"/>
      <c r="J61" s="141"/>
      <c r="K61" s="131"/>
      <c r="L61" s="131"/>
      <c r="M61" s="131"/>
      <c r="N61" s="131"/>
      <c r="O61" s="131"/>
      <c r="P61" s="131"/>
      <c r="Q61" s="131"/>
      <c r="R61" s="132"/>
    </row>
    <row r="62" spans="1:18" x14ac:dyDescent="0.25">
      <c r="A62" s="196" t="s">
        <v>6092</v>
      </c>
      <c r="B62" s="164"/>
      <c r="C62" s="164"/>
      <c r="D62" s="164"/>
      <c r="E62" s="164"/>
      <c r="F62" s="164"/>
      <c r="G62" s="164"/>
      <c r="H62" s="164"/>
      <c r="I62" s="13"/>
      <c r="J62" s="14"/>
      <c r="K62" s="13"/>
      <c r="L62" s="13"/>
      <c r="M62" s="13"/>
      <c r="N62" s="13"/>
      <c r="O62" s="13"/>
      <c r="P62" s="13"/>
      <c r="Q62" s="13"/>
      <c r="R62" s="34"/>
    </row>
    <row r="63" spans="1:18" ht="16.5" thickBot="1" x14ac:dyDescent="0.3">
      <c r="A63" s="196"/>
      <c r="B63" s="164"/>
      <c r="C63" s="164"/>
      <c r="D63" s="164"/>
      <c r="E63" s="164"/>
      <c r="F63" s="164"/>
      <c r="G63" s="164"/>
      <c r="H63" s="164"/>
      <c r="I63" s="13"/>
      <c r="J63" s="14"/>
      <c r="K63" s="13"/>
      <c r="L63" s="13"/>
      <c r="M63" s="13"/>
      <c r="N63" s="13"/>
      <c r="O63" s="13"/>
      <c r="P63" s="13"/>
      <c r="Q63" s="13"/>
      <c r="R63" s="34"/>
    </row>
    <row r="64" spans="1:18" ht="16.5" thickBot="1" x14ac:dyDescent="0.3">
      <c r="A64" s="188" t="s">
        <v>6012</v>
      </c>
      <c r="B64" s="36" t="s">
        <v>6006</v>
      </c>
      <c r="C64" s="37"/>
      <c r="D64" s="38"/>
      <c r="E64" s="39"/>
      <c r="F64" s="110"/>
      <c r="G64" s="110"/>
      <c r="H64" s="110"/>
      <c r="I64" s="13"/>
      <c r="J64" s="14"/>
      <c r="K64" s="97" t="s">
        <v>6111</v>
      </c>
      <c r="L64" s="83"/>
      <c r="M64" s="83"/>
      <c r="N64" s="83"/>
      <c r="O64" s="84"/>
      <c r="P64" s="13"/>
      <c r="Q64" s="13"/>
      <c r="R64" s="34"/>
    </row>
    <row r="65" spans="1:18" x14ac:dyDescent="0.25">
      <c r="A65" s="109"/>
      <c r="B65" s="221" t="s">
        <v>6080</v>
      </c>
      <c r="C65" s="221" t="s">
        <v>6081</v>
      </c>
      <c r="D65" s="223"/>
      <c r="E65" s="11"/>
      <c r="F65" s="110"/>
      <c r="I65" s="13"/>
      <c r="J65" s="14"/>
      <c r="K65" s="13"/>
      <c r="L65" s="13"/>
      <c r="M65" s="13"/>
      <c r="N65" s="13"/>
      <c r="O65" s="13"/>
      <c r="P65" s="13"/>
      <c r="Q65" s="13"/>
      <c r="R65" s="34"/>
    </row>
    <row r="66" spans="1:18" x14ac:dyDescent="0.25">
      <c r="A66" s="197"/>
      <c r="B66" s="222" t="s">
        <v>6082</v>
      </c>
      <c r="C66" s="222" t="s">
        <v>6083</v>
      </c>
      <c r="D66" s="224"/>
      <c r="E66" s="191"/>
      <c r="F66" s="110"/>
      <c r="I66" s="13"/>
      <c r="J66" s="14"/>
      <c r="K66" s="13"/>
      <c r="L66" s="13"/>
      <c r="M66" s="13"/>
      <c r="N66" s="13"/>
      <c r="O66" s="13"/>
      <c r="P66" s="13"/>
      <c r="Q66" s="13"/>
      <c r="R66" s="34"/>
    </row>
    <row r="67" spans="1:18" x14ac:dyDescent="0.25">
      <c r="A67" s="197"/>
      <c r="B67" s="221" t="s">
        <v>6084</v>
      </c>
      <c r="C67" s="221" t="s">
        <v>6085</v>
      </c>
      <c r="D67" s="224"/>
      <c r="E67" s="191"/>
      <c r="F67" s="110"/>
      <c r="G67" s="110"/>
      <c r="H67" s="110"/>
      <c r="I67" s="13"/>
      <c r="J67" s="14"/>
      <c r="K67" s="13"/>
      <c r="L67" s="13"/>
      <c r="M67" s="13"/>
      <c r="N67" s="13"/>
      <c r="O67" s="13"/>
      <c r="P67" s="13"/>
      <c r="Q67" s="13"/>
      <c r="R67" s="34"/>
    </row>
    <row r="68" spans="1:18" x14ac:dyDescent="0.25">
      <c r="A68" s="197"/>
      <c r="B68" s="222" t="s">
        <v>6086</v>
      </c>
      <c r="C68" s="222" t="s">
        <v>6087</v>
      </c>
      <c r="D68" s="225"/>
      <c r="E68" s="226"/>
      <c r="F68" s="110"/>
      <c r="G68" s="110"/>
      <c r="H68" s="110"/>
      <c r="I68" s="13"/>
      <c r="J68" s="14"/>
      <c r="K68" s="13"/>
      <c r="L68" s="13"/>
      <c r="M68" s="13"/>
      <c r="N68" s="13"/>
      <c r="O68" s="13"/>
      <c r="P68" s="13"/>
      <c r="Q68" s="13"/>
      <c r="R68" s="34"/>
    </row>
    <row r="69" spans="1:18" ht="16.5" thickBot="1" x14ac:dyDescent="0.3">
      <c r="A69" s="198"/>
      <c r="B69" s="199"/>
      <c r="C69" s="199"/>
      <c r="D69" s="170"/>
      <c r="E69" s="170"/>
      <c r="F69" s="116"/>
      <c r="G69" s="116"/>
      <c r="H69" s="116"/>
      <c r="I69" s="16"/>
      <c r="J69" s="15"/>
      <c r="K69" s="16"/>
      <c r="L69" s="16"/>
      <c r="M69" s="16"/>
      <c r="N69" s="16"/>
      <c r="O69" s="16"/>
      <c r="P69" s="16"/>
      <c r="Q69" s="16"/>
      <c r="R69" s="35"/>
    </row>
    <row r="70" spans="1:18" x14ac:dyDescent="0.25">
      <c r="A70" s="195" t="s">
        <v>6093</v>
      </c>
      <c r="B70" s="129"/>
      <c r="C70" s="129"/>
      <c r="D70" s="129"/>
      <c r="E70" s="129"/>
      <c r="F70" s="174"/>
      <c r="G70" s="174"/>
      <c r="H70" s="174"/>
      <c r="I70" s="175"/>
      <c r="J70" s="141"/>
      <c r="K70" s="131"/>
      <c r="L70" s="131"/>
      <c r="M70" s="131"/>
      <c r="N70" s="131"/>
      <c r="O70" s="131"/>
      <c r="P70" s="131"/>
      <c r="Q70" s="131"/>
      <c r="R70" s="132"/>
    </row>
    <row r="71" spans="1:18" ht="16.5" thickBot="1" x14ac:dyDescent="0.3">
      <c r="A71" s="197"/>
      <c r="B71" s="110"/>
      <c r="C71" s="110"/>
      <c r="D71" s="110"/>
      <c r="E71" s="110"/>
      <c r="F71" s="110"/>
      <c r="G71" s="110"/>
      <c r="H71" s="110"/>
      <c r="I71" s="13"/>
      <c r="J71" s="14"/>
      <c r="K71" s="13"/>
      <c r="L71" s="13"/>
      <c r="M71" s="13"/>
      <c r="N71" s="13"/>
      <c r="O71" s="13"/>
      <c r="P71" s="13"/>
      <c r="Q71" s="13"/>
      <c r="R71" s="34"/>
    </row>
    <row r="72" spans="1:18" ht="16.5" thickBot="1" x14ac:dyDescent="0.3">
      <c r="A72" s="200" t="s">
        <v>6012</v>
      </c>
      <c r="B72" s="192" t="s">
        <v>6007</v>
      </c>
      <c r="C72" s="193"/>
      <c r="D72" s="194"/>
      <c r="E72" s="194"/>
      <c r="F72" s="110"/>
      <c r="G72" s="110"/>
      <c r="H72" s="110"/>
      <c r="I72" s="13"/>
      <c r="J72" s="14"/>
      <c r="K72" s="97" t="s">
        <v>6105</v>
      </c>
      <c r="L72" s="82"/>
      <c r="M72" s="82"/>
      <c r="N72" s="83"/>
      <c r="O72" s="84"/>
      <c r="P72" s="13"/>
      <c r="Q72" s="13"/>
      <c r="R72" s="34"/>
    </row>
    <row r="73" spans="1:18" x14ac:dyDescent="0.25">
      <c r="A73" s="197"/>
      <c r="B73" s="11"/>
      <c r="C73" s="191"/>
      <c r="D73" s="191"/>
      <c r="E73" s="11"/>
      <c r="F73" s="110"/>
      <c r="G73" s="110"/>
      <c r="H73" s="110"/>
      <c r="I73" s="13"/>
      <c r="J73" s="14"/>
      <c r="K73" s="13"/>
      <c r="L73" s="13"/>
      <c r="M73" s="13"/>
      <c r="N73" s="13"/>
      <c r="O73" s="13"/>
      <c r="P73" s="13"/>
      <c r="Q73" s="13"/>
      <c r="R73" s="34"/>
    </row>
    <row r="74" spans="1:18" x14ac:dyDescent="0.25">
      <c r="A74" s="197"/>
      <c r="B74" s="221" t="s">
        <v>6074</v>
      </c>
      <c r="C74" s="221" t="s">
        <v>6075</v>
      </c>
      <c r="D74" s="191"/>
      <c r="E74" s="11"/>
      <c r="F74" s="110"/>
      <c r="G74" s="110"/>
      <c r="H74" s="110"/>
      <c r="I74" s="13"/>
      <c r="J74" s="14"/>
      <c r="K74" s="13"/>
      <c r="L74" s="13"/>
      <c r="M74" s="13"/>
      <c r="N74" s="13"/>
      <c r="O74" s="13"/>
      <c r="P74" s="13"/>
      <c r="Q74" s="13"/>
      <c r="R74" s="34"/>
    </row>
    <row r="75" spans="1:18" x14ac:dyDescent="0.25">
      <c r="A75" s="197"/>
      <c r="B75" s="222" t="s">
        <v>6076</v>
      </c>
      <c r="C75" s="222" t="s">
        <v>6077</v>
      </c>
      <c r="D75" s="191"/>
      <c r="E75" s="11"/>
      <c r="F75" s="110"/>
      <c r="G75" s="110"/>
      <c r="H75" s="110"/>
      <c r="I75" s="13"/>
      <c r="J75" s="14"/>
      <c r="K75" s="13"/>
      <c r="L75" s="13"/>
      <c r="M75" s="13"/>
      <c r="N75" s="13"/>
      <c r="O75" s="13"/>
      <c r="P75" s="13"/>
      <c r="Q75" s="13"/>
      <c r="R75" s="34"/>
    </row>
    <row r="76" spans="1:18" x14ac:dyDescent="0.25">
      <c r="A76" s="197"/>
      <c r="B76" s="221" t="s">
        <v>6078</v>
      </c>
      <c r="C76" s="221" t="s">
        <v>6079</v>
      </c>
      <c r="D76" s="11"/>
      <c r="E76" s="11"/>
      <c r="F76" s="110"/>
      <c r="G76" s="110"/>
      <c r="H76" s="110"/>
      <c r="I76" s="13"/>
      <c r="J76" s="14"/>
      <c r="K76" s="13"/>
      <c r="L76" s="13"/>
      <c r="M76" s="13"/>
      <c r="N76" s="13"/>
      <c r="O76" s="13"/>
      <c r="P76" s="13"/>
      <c r="Q76" s="13"/>
      <c r="R76" s="34"/>
    </row>
    <row r="77" spans="1:18" ht="16.5" thickBot="1" x14ac:dyDescent="0.3">
      <c r="A77" s="198"/>
      <c r="B77" s="16"/>
      <c r="C77" s="16"/>
      <c r="D77" s="16"/>
      <c r="E77" s="16"/>
      <c r="F77" s="116"/>
      <c r="G77" s="116"/>
      <c r="H77" s="116"/>
      <c r="I77" s="16"/>
      <c r="J77" s="15"/>
      <c r="K77" s="16"/>
      <c r="L77" s="16"/>
      <c r="M77" s="16"/>
      <c r="N77" s="16"/>
      <c r="O77" s="16"/>
      <c r="P77" s="16"/>
      <c r="Q77" s="16"/>
      <c r="R77" s="35"/>
    </row>
    <row r="78" spans="1:18" x14ac:dyDescent="0.25">
      <c r="A78" s="195" t="s">
        <v>6094</v>
      </c>
      <c r="B78" s="174"/>
      <c r="C78" s="174"/>
      <c r="D78" s="174"/>
      <c r="E78" s="174"/>
      <c r="F78" s="174"/>
      <c r="G78" s="174"/>
      <c r="H78" s="174"/>
      <c r="I78" s="131"/>
      <c r="J78" s="141"/>
      <c r="K78" s="131"/>
      <c r="L78" s="131"/>
      <c r="M78" s="131"/>
      <c r="N78" s="131"/>
      <c r="O78" s="131"/>
      <c r="P78" s="131"/>
      <c r="Q78" s="131"/>
      <c r="R78" s="132"/>
    </row>
    <row r="79" spans="1:18" x14ac:dyDescent="0.25">
      <c r="A79" s="196" t="s">
        <v>6095</v>
      </c>
      <c r="B79" s="164"/>
      <c r="C79" s="164"/>
      <c r="D79" s="164"/>
      <c r="E79" s="164"/>
      <c r="F79" s="164"/>
      <c r="G79" s="164"/>
      <c r="H79" s="164"/>
      <c r="I79" s="13"/>
      <c r="J79" s="14"/>
      <c r="K79" s="13"/>
      <c r="L79" s="13"/>
      <c r="M79" s="13"/>
      <c r="N79" s="13"/>
      <c r="O79" s="13"/>
      <c r="P79" s="13"/>
      <c r="Q79" s="13"/>
      <c r="R79" s="34"/>
    </row>
    <row r="80" spans="1:18" ht="16.5" thickBot="1" x14ac:dyDescent="0.3">
      <c r="A80" s="197"/>
      <c r="B80" s="110"/>
      <c r="C80" s="110"/>
      <c r="D80" s="110"/>
      <c r="E80" s="110"/>
      <c r="F80" s="110"/>
      <c r="G80" s="110"/>
      <c r="H80" s="110"/>
      <c r="I80" s="13"/>
      <c r="J80" s="14"/>
      <c r="K80" s="13"/>
      <c r="L80" s="13"/>
      <c r="M80" s="13"/>
      <c r="N80" s="13"/>
      <c r="O80" s="13"/>
      <c r="P80" s="13"/>
      <c r="Q80" s="13"/>
      <c r="R80" s="34"/>
    </row>
    <row r="81" spans="1:18" ht="16.5" thickBot="1" x14ac:dyDescent="0.3">
      <c r="A81" s="200" t="s">
        <v>6012</v>
      </c>
      <c r="B81" s="185" t="s">
        <v>6096</v>
      </c>
      <c r="C81" s="184" t="s">
        <v>6097</v>
      </c>
      <c r="D81" s="184" t="s">
        <v>6098</v>
      </c>
      <c r="E81" s="179"/>
      <c r="F81" s="183" t="s">
        <v>6099</v>
      </c>
      <c r="G81" s="110"/>
      <c r="H81" s="110"/>
      <c r="I81" s="13"/>
      <c r="J81" s="14"/>
      <c r="K81" s="335" t="s">
        <v>6106</v>
      </c>
      <c r="L81" s="336"/>
      <c r="M81" s="336"/>
      <c r="N81" s="336"/>
      <c r="O81" s="337"/>
      <c r="P81" s="83"/>
      <c r="Q81" s="84"/>
      <c r="R81" s="34"/>
    </row>
    <row r="82" spans="1:18" x14ac:dyDescent="0.25">
      <c r="A82" s="197"/>
      <c r="B82" s="14"/>
      <c r="C82" s="13"/>
      <c r="D82" s="13"/>
      <c r="E82" s="13"/>
      <c r="F82" s="34"/>
      <c r="G82" s="110"/>
      <c r="H82" s="110"/>
      <c r="I82" s="13"/>
      <c r="J82" s="14"/>
      <c r="K82" s="13"/>
      <c r="L82" s="13"/>
      <c r="M82" s="13"/>
      <c r="N82" s="13"/>
      <c r="O82" s="13"/>
      <c r="P82" s="13"/>
      <c r="Q82" s="13"/>
      <c r="R82" s="34"/>
    </row>
    <row r="83" spans="1:18" x14ac:dyDescent="0.25">
      <c r="A83" s="197"/>
      <c r="B83" s="181">
        <v>1992</v>
      </c>
      <c r="C83" s="113" t="s">
        <v>10</v>
      </c>
      <c r="D83" s="113">
        <v>9</v>
      </c>
      <c r="E83" s="110"/>
      <c r="F83" s="182">
        <v>33794</v>
      </c>
      <c r="G83" s="110"/>
      <c r="H83" s="110"/>
      <c r="I83" s="13"/>
      <c r="J83" s="14"/>
      <c r="K83" s="13"/>
      <c r="L83" s="13"/>
      <c r="M83" s="13"/>
      <c r="N83" s="13"/>
      <c r="O83" s="13"/>
      <c r="P83" s="13"/>
      <c r="Q83" s="13"/>
      <c r="R83" s="34"/>
    </row>
    <row r="84" spans="1:18" ht="16.5" thickBot="1" x14ac:dyDescent="0.3">
      <c r="A84" s="197"/>
      <c r="B84" s="114"/>
      <c r="C84" s="116"/>
      <c r="D84" s="116"/>
      <c r="E84" s="116"/>
      <c r="F84" s="117"/>
      <c r="G84" s="110"/>
      <c r="H84" s="110"/>
      <c r="I84" s="13"/>
      <c r="J84" s="14"/>
      <c r="K84" s="13"/>
      <c r="L84" s="13"/>
      <c r="M84" s="13"/>
      <c r="N84" s="13"/>
      <c r="O84" s="13"/>
      <c r="P84" s="13"/>
      <c r="Q84" s="13"/>
      <c r="R84" s="34"/>
    </row>
    <row r="85" spans="1:18" ht="16.5" thickBot="1" x14ac:dyDescent="0.3">
      <c r="A85" s="198"/>
      <c r="B85" s="116"/>
      <c r="C85" s="116"/>
      <c r="D85" s="116"/>
      <c r="E85" s="116"/>
      <c r="F85" s="116"/>
      <c r="G85" s="116"/>
      <c r="H85" s="116"/>
      <c r="I85" s="16"/>
      <c r="J85" s="15"/>
      <c r="K85" s="16"/>
      <c r="L85" s="16"/>
      <c r="M85" s="16"/>
      <c r="N85" s="16"/>
      <c r="O85" s="16"/>
      <c r="P85" s="16"/>
      <c r="Q85" s="16"/>
      <c r="R85" s="35"/>
    </row>
    <row r="86" spans="1:18" x14ac:dyDescent="0.25">
      <c r="A86" s="195" t="s">
        <v>6100</v>
      </c>
      <c r="B86" s="174"/>
      <c r="C86" s="174"/>
      <c r="D86" s="174"/>
      <c r="E86" s="174"/>
      <c r="F86" s="174"/>
      <c r="G86" s="174"/>
      <c r="H86" s="174"/>
      <c r="I86" s="131"/>
      <c r="J86" s="141"/>
      <c r="K86" s="131"/>
      <c r="L86" s="131"/>
      <c r="M86" s="131"/>
      <c r="N86" s="131"/>
      <c r="O86" s="131"/>
      <c r="P86" s="131"/>
      <c r="Q86" s="131"/>
      <c r="R86" s="132"/>
    </row>
    <row r="87" spans="1:18" x14ac:dyDescent="0.25">
      <c r="A87" s="187" t="s">
        <v>6101</v>
      </c>
      <c r="B87" s="164"/>
      <c r="C87" s="164"/>
      <c r="D87" s="164"/>
      <c r="E87" s="164"/>
      <c r="F87" s="164"/>
      <c r="G87" s="164"/>
      <c r="H87" s="164"/>
      <c r="I87" s="13"/>
      <c r="J87" s="14"/>
      <c r="K87" s="13"/>
      <c r="L87" s="13"/>
      <c r="M87" s="13"/>
      <c r="N87" s="13"/>
      <c r="O87" s="13"/>
      <c r="P87" s="13"/>
      <c r="Q87" s="13"/>
      <c r="R87" s="34"/>
    </row>
    <row r="88" spans="1:18" ht="16.5" thickBot="1" x14ac:dyDescent="0.3">
      <c r="A88" s="197"/>
      <c r="B88" s="110"/>
      <c r="C88" s="110"/>
      <c r="D88" s="110"/>
      <c r="E88" s="110"/>
      <c r="F88" s="110"/>
      <c r="G88" s="110"/>
      <c r="H88" s="110"/>
      <c r="I88" s="13"/>
      <c r="J88" s="14"/>
      <c r="K88" s="13"/>
      <c r="L88" s="13"/>
      <c r="M88" s="13"/>
      <c r="N88" s="13"/>
      <c r="O88" s="13"/>
      <c r="P88" s="13"/>
      <c r="Q88" s="13"/>
      <c r="R88" s="34"/>
    </row>
    <row r="89" spans="1:18" ht="16.5" thickBot="1" x14ac:dyDescent="0.3">
      <c r="A89" s="200" t="s">
        <v>6012</v>
      </c>
      <c r="B89" s="178" t="s">
        <v>6102</v>
      </c>
      <c r="C89" s="179"/>
      <c r="D89" s="179"/>
      <c r="E89" s="180"/>
      <c r="F89" s="110"/>
      <c r="G89" s="110"/>
      <c r="H89" s="110"/>
      <c r="I89" s="13"/>
      <c r="J89" s="14"/>
      <c r="K89" s="97" t="s">
        <v>6107</v>
      </c>
      <c r="L89" s="82"/>
      <c r="M89" s="82"/>
      <c r="N89" s="125"/>
      <c r="O89" s="13"/>
      <c r="P89" s="13"/>
      <c r="Q89" s="13"/>
      <c r="R89" s="34"/>
    </row>
    <row r="90" spans="1:18" x14ac:dyDescent="0.25">
      <c r="A90" s="197"/>
      <c r="B90" s="109"/>
      <c r="C90" s="110"/>
      <c r="D90" s="110"/>
      <c r="E90" s="111"/>
      <c r="F90" s="110"/>
      <c r="G90" s="110"/>
      <c r="H90" s="110"/>
      <c r="I90" s="13"/>
      <c r="J90" s="14"/>
      <c r="K90" s="13"/>
      <c r="L90" s="13"/>
      <c r="M90" s="13"/>
      <c r="N90" s="13"/>
      <c r="O90" s="13"/>
      <c r="P90" s="13"/>
      <c r="Q90" s="13"/>
      <c r="R90" s="34"/>
    </row>
    <row r="91" spans="1:18" ht="16.5" thickBot="1" x14ac:dyDescent="0.3">
      <c r="A91" s="197"/>
      <c r="B91" s="186">
        <v>33794</v>
      </c>
      <c r="C91" s="116" t="s">
        <v>6103</v>
      </c>
      <c r="D91" s="116"/>
      <c r="E91" s="117">
        <f xml:space="preserve"> 30</f>
        <v>30</v>
      </c>
      <c r="F91" s="110"/>
      <c r="G91" s="110"/>
      <c r="H91" s="110"/>
      <c r="I91" s="13"/>
      <c r="J91" s="14"/>
      <c r="K91" s="13"/>
      <c r="L91" s="13"/>
      <c r="M91" s="13"/>
      <c r="N91" s="13"/>
      <c r="O91" s="13"/>
      <c r="P91" s="13"/>
      <c r="Q91" s="13"/>
      <c r="R91" s="34"/>
    </row>
    <row r="92" spans="1:18" ht="16.5" thickBot="1" x14ac:dyDescent="0.3">
      <c r="A92" s="198"/>
      <c r="B92" s="116"/>
      <c r="C92" s="116"/>
      <c r="D92" s="116"/>
      <c r="E92" s="116"/>
      <c r="F92" s="116"/>
      <c r="G92" s="116"/>
      <c r="H92" s="116"/>
      <c r="I92" s="16"/>
      <c r="J92" s="15"/>
      <c r="K92" s="16"/>
      <c r="L92" s="16"/>
      <c r="M92" s="16"/>
      <c r="N92" s="16"/>
      <c r="O92" s="16"/>
      <c r="P92" s="16"/>
      <c r="Q92" s="16"/>
      <c r="R92" s="35"/>
    </row>
    <row r="93" spans="1:18" x14ac:dyDescent="0.25">
      <c r="A93" s="195" t="s">
        <v>6104</v>
      </c>
      <c r="B93" s="174"/>
      <c r="C93" s="174"/>
      <c r="D93" s="174"/>
      <c r="E93" s="129"/>
      <c r="F93" s="129"/>
      <c r="G93" s="129"/>
      <c r="H93" s="129"/>
      <c r="I93" s="131"/>
      <c r="J93" s="141"/>
      <c r="K93" s="131"/>
      <c r="L93" s="131"/>
      <c r="M93" s="131"/>
      <c r="N93" s="131"/>
      <c r="O93" s="131"/>
      <c r="P93" s="131"/>
      <c r="Q93" s="131"/>
      <c r="R93" s="132"/>
    </row>
    <row r="94" spans="1:18" ht="16.5" thickBot="1" x14ac:dyDescent="0.3">
      <c r="A94" s="197"/>
      <c r="B94" s="110"/>
      <c r="C94" s="110"/>
      <c r="D94" s="110"/>
      <c r="E94" s="110"/>
      <c r="F94" s="110"/>
      <c r="G94" s="110"/>
      <c r="H94" s="110"/>
      <c r="I94" s="13"/>
      <c r="J94" s="14"/>
      <c r="K94" s="13"/>
      <c r="L94" s="13"/>
      <c r="M94" s="13"/>
      <c r="N94" s="13"/>
      <c r="O94" s="13"/>
      <c r="P94" s="13"/>
      <c r="Q94" s="13"/>
      <c r="R94" s="34"/>
    </row>
    <row r="95" spans="1:18" ht="16.5" thickBot="1" x14ac:dyDescent="0.3">
      <c r="A95" s="200" t="s">
        <v>6012</v>
      </c>
      <c r="B95" s="178" t="s">
        <v>6108</v>
      </c>
      <c r="C95" s="179"/>
      <c r="D95" s="180"/>
      <c r="E95" s="110"/>
      <c r="F95" s="110"/>
      <c r="G95" s="110"/>
      <c r="H95" s="110"/>
      <c r="I95" s="13"/>
      <c r="J95" s="14"/>
      <c r="K95" s="159" t="s">
        <v>6110</v>
      </c>
      <c r="L95" s="83"/>
      <c r="M95" s="83"/>
      <c r="N95" s="84"/>
      <c r="O95" s="13"/>
      <c r="P95" s="13"/>
      <c r="Q95" s="13"/>
      <c r="R95" s="34"/>
    </row>
    <row r="96" spans="1:18" x14ac:dyDescent="0.25">
      <c r="A96" s="197"/>
      <c r="B96" s="109"/>
      <c r="C96" s="110"/>
      <c r="D96" s="111"/>
      <c r="E96" s="110"/>
      <c r="F96" s="110"/>
      <c r="G96" s="110"/>
      <c r="H96" s="110"/>
      <c r="I96" s="13"/>
      <c r="J96" s="14"/>
      <c r="K96" s="13"/>
      <c r="L96" s="13"/>
      <c r="M96" s="13"/>
      <c r="N96" s="13"/>
      <c r="O96" s="13"/>
      <c r="P96" s="13"/>
      <c r="Q96" s="13"/>
      <c r="R96" s="34"/>
    </row>
    <row r="97" spans="1:18" ht="16.5" thickBot="1" x14ac:dyDescent="0.3">
      <c r="A97" s="109"/>
      <c r="B97" s="114" t="s">
        <v>6109</v>
      </c>
      <c r="C97" s="116"/>
      <c r="D97" s="117"/>
      <c r="E97" s="110"/>
      <c r="F97" s="110"/>
      <c r="G97" s="110"/>
      <c r="H97" s="110"/>
      <c r="I97" s="13"/>
      <c r="J97" s="14"/>
      <c r="K97" s="13"/>
      <c r="L97" s="13"/>
      <c r="M97" s="13"/>
      <c r="N97" s="13"/>
      <c r="O97" s="13"/>
      <c r="P97" s="13"/>
      <c r="Q97" s="13"/>
      <c r="R97" s="34"/>
    </row>
    <row r="98" spans="1:18" ht="16.5" thickBot="1" x14ac:dyDescent="0.3">
      <c r="A98" s="114"/>
      <c r="B98" s="116"/>
      <c r="C98" s="116"/>
      <c r="D98" s="116"/>
      <c r="E98" s="116"/>
      <c r="F98" s="116"/>
      <c r="G98" s="116"/>
      <c r="H98" s="116"/>
      <c r="I98" s="16"/>
      <c r="J98" s="15"/>
      <c r="K98" s="16"/>
      <c r="L98" s="16"/>
      <c r="M98" s="16"/>
      <c r="N98" s="16"/>
      <c r="O98" s="16"/>
      <c r="P98" s="16"/>
      <c r="Q98" s="16"/>
      <c r="R98" s="35"/>
    </row>
    <row r="99" spans="1:18" ht="21" customHeight="1" thickBot="1" x14ac:dyDescent="0.3">
      <c r="A99" s="251"/>
      <c r="B99" s="252"/>
      <c r="C99" s="252"/>
      <c r="D99" s="252"/>
      <c r="E99" s="252"/>
      <c r="F99" s="252"/>
      <c r="G99" s="252"/>
      <c r="H99" s="252"/>
      <c r="I99" s="252"/>
      <c r="J99" s="252"/>
      <c r="K99" s="252"/>
      <c r="L99" s="252"/>
      <c r="M99" s="252"/>
      <c r="N99" s="252"/>
      <c r="O99" s="252"/>
      <c r="P99" s="252"/>
      <c r="Q99" s="252"/>
      <c r="R99" s="253"/>
    </row>
    <row r="100" spans="1:18" thickBot="1" x14ac:dyDescent="0.3">
      <c r="A100"/>
      <c r="B100"/>
      <c r="C100"/>
      <c r="D100" s="13"/>
      <c r="E100" s="13"/>
      <c r="F100" s="13"/>
      <c r="G100" s="13"/>
      <c r="H100" s="13"/>
      <c r="I100" s="13"/>
      <c r="J100" s="141"/>
      <c r="K100" s="131"/>
      <c r="L100" s="131"/>
      <c r="M100" s="131"/>
      <c r="N100" s="131"/>
      <c r="O100" s="131"/>
      <c r="P100" s="131"/>
      <c r="Q100" s="131"/>
      <c r="R100" s="132"/>
    </row>
    <row r="101" spans="1:18" ht="18.75" x14ac:dyDescent="0.3">
      <c r="A101" s="201" t="s">
        <v>6022</v>
      </c>
      <c r="B101" s="202"/>
      <c r="C101" s="202"/>
      <c r="D101" s="110"/>
      <c r="E101" s="110"/>
      <c r="F101" s="110"/>
      <c r="G101" s="249"/>
      <c r="H101" s="250"/>
      <c r="I101" s="13"/>
      <c r="J101" s="14"/>
      <c r="K101" s="13"/>
      <c r="L101" s="13"/>
      <c r="M101" s="13"/>
      <c r="N101" s="13"/>
      <c r="O101" s="13"/>
      <c r="P101" s="13"/>
      <c r="Q101" s="13"/>
      <c r="R101" s="34"/>
    </row>
    <row r="102" spans="1:18" ht="17.25" x14ac:dyDescent="0.25">
      <c r="A102" s="203"/>
      <c r="B102" s="110"/>
      <c r="C102" s="110"/>
      <c r="D102" s="110"/>
      <c r="E102" s="110"/>
      <c r="F102" s="110"/>
      <c r="G102" s="110"/>
      <c r="H102" s="13"/>
      <c r="I102" s="13"/>
      <c r="J102" s="204"/>
      <c r="K102" s="13"/>
      <c r="L102" s="13"/>
      <c r="M102" s="13"/>
      <c r="N102" s="13"/>
      <c r="O102" s="13"/>
      <c r="P102" s="13"/>
      <c r="Q102" s="13"/>
      <c r="R102" s="34"/>
    </row>
    <row r="103" spans="1:18" x14ac:dyDescent="0.25">
      <c r="A103" s="197" t="s">
        <v>6023</v>
      </c>
      <c r="B103" s="110"/>
      <c r="C103" s="110"/>
      <c r="D103" s="110"/>
      <c r="E103" s="110"/>
      <c r="F103" s="110"/>
      <c r="G103" s="110"/>
      <c r="H103" s="13"/>
      <c r="I103" s="13"/>
      <c r="J103" s="14"/>
      <c r="K103" s="13"/>
      <c r="L103" s="13"/>
      <c r="M103" s="13"/>
      <c r="N103" s="13"/>
      <c r="O103" s="13"/>
      <c r="P103" s="13"/>
      <c r="Q103" s="13"/>
      <c r="R103" s="34"/>
    </row>
    <row r="104" spans="1:18" ht="16.5" thickBot="1" x14ac:dyDescent="0.3">
      <c r="A104" s="197"/>
      <c r="B104" s="110"/>
      <c r="C104" s="110"/>
      <c r="D104" s="110"/>
      <c r="E104" s="110"/>
      <c r="F104" s="110"/>
      <c r="G104" s="110"/>
      <c r="H104" s="13"/>
      <c r="I104" s="13"/>
      <c r="J104" s="14"/>
      <c r="K104" s="13"/>
      <c r="L104" s="13"/>
      <c r="M104" s="13"/>
      <c r="N104" s="13"/>
      <c r="O104" s="13"/>
      <c r="P104" s="13"/>
      <c r="Q104" s="13"/>
      <c r="R104" s="34"/>
    </row>
    <row r="105" spans="1:18" ht="16.5" thickBot="1" x14ac:dyDescent="0.3">
      <c r="A105" s="243" t="s">
        <v>6012</v>
      </c>
      <c r="B105" s="155" t="s">
        <v>6088</v>
      </c>
      <c r="C105" s="156"/>
      <c r="D105" s="156"/>
      <c r="E105" s="158"/>
      <c r="F105" s="110"/>
      <c r="G105" s="110"/>
      <c r="H105" s="13"/>
      <c r="I105" s="13"/>
      <c r="J105" s="14"/>
      <c r="K105" s="157" t="s">
        <v>6089</v>
      </c>
      <c r="L105" s="83"/>
      <c r="M105" s="83"/>
      <c r="N105" s="84"/>
      <c r="O105" s="13"/>
      <c r="P105" s="13"/>
      <c r="Q105" s="13"/>
      <c r="R105" s="34"/>
    </row>
    <row r="106" spans="1:18" ht="16.5" thickBot="1" x14ac:dyDescent="0.3">
      <c r="A106" s="114"/>
      <c r="B106" s="170"/>
      <c r="C106" s="170"/>
      <c r="D106" s="170"/>
      <c r="E106" s="170"/>
      <c r="F106" s="170"/>
      <c r="G106" s="116"/>
      <c r="H106" s="16"/>
      <c r="I106" s="16"/>
      <c r="J106" s="15"/>
      <c r="K106" s="16"/>
      <c r="L106" s="16"/>
      <c r="M106" s="16"/>
      <c r="N106" s="16"/>
      <c r="O106" s="16"/>
      <c r="P106" s="16"/>
      <c r="Q106" s="16"/>
      <c r="R106" s="35"/>
    </row>
    <row r="107" spans="1:18" x14ac:dyDescent="0.25">
      <c r="A107" s="187" t="s">
        <v>6024</v>
      </c>
      <c r="B107" s="164"/>
      <c r="C107" s="164"/>
      <c r="D107" s="164"/>
      <c r="E107" s="164"/>
      <c r="F107" s="110"/>
      <c r="G107" s="110"/>
      <c r="H107" s="13"/>
      <c r="I107" s="13"/>
      <c r="J107" s="14"/>
      <c r="K107" s="205"/>
      <c r="L107" s="13"/>
      <c r="M107" s="13"/>
      <c r="N107" s="13"/>
      <c r="O107" s="13"/>
      <c r="P107" s="13"/>
      <c r="Q107" s="13"/>
      <c r="R107" s="34"/>
    </row>
    <row r="108" spans="1:18" ht="16.5" thickBot="1" x14ac:dyDescent="0.3">
      <c r="A108" s="187"/>
      <c r="F108" s="110"/>
      <c r="G108" s="110"/>
      <c r="H108" s="13"/>
      <c r="I108" s="13"/>
      <c r="J108" s="14"/>
      <c r="K108" s="205"/>
      <c r="L108" s="13"/>
      <c r="M108" s="13"/>
      <c r="N108" s="13"/>
      <c r="O108" s="13"/>
      <c r="P108" s="13"/>
      <c r="Q108" s="13"/>
      <c r="R108" s="34"/>
    </row>
    <row r="109" spans="1:18" ht="16.5" thickBot="1" x14ac:dyDescent="0.3">
      <c r="A109" s="188" t="s">
        <v>6012</v>
      </c>
      <c r="B109" s="80" t="s">
        <v>6112</v>
      </c>
      <c r="C109" s="81"/>
      <c r="D109" s="81"/>
      <c r="E109" s="206"/>
      <c r="F109" s="110"/>
      <c r="G109" s="110"/>
      <c r="H109" s="110"/>
      <c r="I109" s="13"/>
      <c r="J109" s="14"/>
      <c r="K109" s="97" t="s">
        <v>6090</v>
      </c>
      <c r="L109" s="83"/>
      <c r="M109" s="84"/>
      <c r="N109" s="13"/>
      <c r="O109" s="13"/>
      <c r="P109" s="13"/>
      <c r="Q109" s="13"/>
      <c r="R109" s="34"/>
    </row>
    <row r="110" spans="1:18" ht="16.5" thickBot="1" x14ac:dyDescent="0.3">
      <c r="A110" s="15"/>
      <c r="B110" s="116"/>
      <c r="C110" s="116"/>
      <c r="D110" s="116"/>
      <c r="E110" s="116"/>
      <c r="F110" s="116"/>
      <c r="G110" s="116"/>
      <c r="H110" s="16"/>
      <c r="I110" s="16"/>
      <c r="J110" s="15"/>
      <c r="K110" s="16"/>
      <c r="L110" s="16"/>
      <c r="M110" s="16"/>
      <c r="N110" s="16"/>
      <c r="O110" s="16"/>
      <c r="P110" s="16"/>
      <c r="Q110" s="16"/>
      <c r="R110" s="35"/>
    </row>
    <row r="111" spans="1:18" ht="16.5" thickBot="1" x14ac:dyDescent="0.3">
      <c r="A111" s="244"/>
      <c r="B111" s="245"/>
      <c r="C111" s="245"/>
      <c r="D111" s="245"/>
      <c r="E111" s="245"/>
      <c r="F111" s="245"/>
      <c r="G111" s="245"/>
      <c r="H111" s="246"/>
      <c r="I111" s="246"/>
      <c r="J111" s="247"/>
      <c r="K111" s="246"/>
      <c r="L111" s="246"/>
      <c r="M111" s="246"/>
      <c r="N111" s="246"/>
      <c r="O111" s="246"/>
      <c r="P111" s="246"/>
      <c r="Q111" s="246"/>
      <c r="R111" s="248"/>
    </row>
    <row r="112" spans="1:18" ht="16.5" thickBot="1" x14ac:dyDescent="0.3">
      <c r="A112" s="141"/>
      <c r="B112" s="129"/>
      <c r="C112" s="129"/>
      <c r="D112" s="129"/>
      <c r="E112" s="129"/>
      <c r="F112" s="129"/>
      <c r="G112" s="129"/>
      <c r="H112" s="131"/>
      <c r="I112" s="131"/>
      <c r="J112" s="141"/>
      <c r="K112" s="131"/>
      <c r="L112" s="131"/>
      <c r="M112" s="131"/>
      <c r="N112" s="131"/>
      <c r="O112" s="131"/>
      <c r="P112" s="131"/>
      <c r="Q112" s="131"/>
      <c r="R112" s="132"/>
    </row>
    <row r="113" spans="1:18" ht="21" thickBot="1" x14ac:dyDescent="0.4">
      <c r="A113" s="14"/>
      <c r="B113" s="229" t="s">
        <v>6127</v>
      </c>
      <c r="C113" s="228"/>
      <c r="D113" s="230"/>
      <c r="E113" s="110"/>
      <c r="F113" s="110"/>
      <c r="G113" s="110"/>
      <c r="H113" s="110"/>
      <c r="I113" s="13"/>
      <c r="J113" s="14"/>
      <c r="K113" s="227" t="s">
        <v>6013</v>
      </c>
      <c r="L113" s="228"/>
      <c r="M113" s="212"/>
      <c r="N113" s="13"/>
      <c r="O113" s="13"/>
      <c r="P113" s="13"/>
      <c r="Q113" s="13"/>
      <c r="R113" s="34"/>
    </row>
    <row r="114" spans="1:18" ht="16.5" thickBot="1" x14ac:dyDescent="0.3">
      <c r="A114" s="114"/>
      <c r="B114" s="231"/>
      <c r="C114" s="231"/>
      <c r="D114" s="231"/>
      <c r="E114" s="231"/>
      <c r="F114" s="231"/>
      <c r="G114" s="231"/>
      <c r="H114" s="232"/>
      <c r="I114" s="232"/>
      <c r="J114" s="15"/>
      <c r="K114" s="16"/>
      <c r="L114" s="16"/>
      <c r="M114" s="16"/>
      <c r="N114" s="16"/>
      <c r="O114" s="16"/>
      <c r="P114" s="16"/>
      <c r="Q114" s="16"/>
      <c r="R114" s="35"/>
    </row>
    <row r="115" spans="1:18" x14ac:dyDescent="0.25">
      <c r="A115" s="233" t="s">
        <v>6025</v>
      </c>
      <c r="B115" s="234"/>
      <c r="C115" s="234"/>
      <c r="D115" s="234"/>
      <c r="E115" s="234"/>
      <c r="F115" s="234"/>
      <c r="G115" s="234"/>
      <c r="H115" s="235"/>
      <c r="I115" s="235"/>
      <c r="J115" s="240"/>
      <c r="K115" s="131"/>
      <c r="L115" s="131"/>
      <c r="M115" s="131"/>
      <c r="N115" s="131"/>
      <c r="O115" s="131"/>
      <c r="P115" s="131"/>
      <c r="Q115" s="131"/>
      <c r="R115" s="132"/>
    </row>
    <row r="116" spans="1:18" ht="16.5" thickBot="1" x14ac:dyDescent="0.3">
      <c r="A116" s="236"/>
      <c r="B116" s="237"/>
      <c r="C116" s="237"/>
      <c r="D116" s="237"/>
      <c r="E116" s="237"/>
      <c r="F116" s="237"/>
      <c r="G116" s="237"/>
      <c r="H116" s="238"/>
      <c r="I116" s="238"/>
      <c r="J116" s="241"/>
      <c r="K116" s="13"/>
      <c r="L116" s="13"/>
      <c r="M116" s="13"/>
      <c r="N116" s="13"/>
      <c r="O116" s="13"/>
      <c r="P116" s="13"/>
      <c r="Q116" s="13"/>
      <c r="R116" s="34"/>
    </row>
    <row r="117" spans="1:18" ht="16.5" thickBot="1" x14ac:dyDescent="0.3">
      <c r="A117" s="236"/>
      <c r="B117" s="219" t="s">
        <v>2377</v>
      </c>
      <c r="C117" s="84">
        <f>COUNTIF('Medical Examinations-5'!F:F, "Yes")</f>
        <v>391</v>
      </c>
      <c r="D117" s="237"/>
      <c r="E117" s="237"/>
      <c r="F117" s="237"/>
      <c r="G117" s="237"/>
      <c r="H117" s="238"/>
      <c r="I117" s="238"/>
      <c r="J117" s="241"/>
      <c r="K117" s="97" t="s">
        <v>6145</v>
      </c>
      <c r="L117" s="125"/>
      <c r="M117" s="316"/>
      <c r="N117" s="13"/>
      <c r="O117" s="13"/>
      <c r="P117" s="13"/>
      <c r="Q117" s="13"/>
      <c r="R117" s="34"/>
    </row>
    <row r="118" spans="1:18" ht="16.5" thickBot="1" x14ac:dyDescent="0.3">
      <c r="A118" s="239"/>
      <c r="B118" s="16"/>
      <c r="C118" s="16"/>
      <c r="D118" s="231"/>
      <c r="E118" s="231"/>
      <c r="F118" s="231"/>
      <c r="G118" s="231"/>
      <c r="H118" s="232"/>
      <c r="I118" s="232"/>
      <c r="J118" s="242"/>
      <c r="K118" s="16"/>
      <c r="L118" s="16"/>
      <c r="M118" s="16"/>
      <c r="N118" s="16"/>
      <c r="O118" s="16"/>
      <c r="P118" s="16"/>
      <c r="Q118" s="16"/>
      <c r="R118" s="35"/>
    </row>
    <row r="119" spans="1:18" x14ac:dyDescent="0.25">
      <c r="A119" s="233" t="s">
        <v>6026</v>
      </c>
      <c r="B119" s="234"/>
      <c r="C119" s="234"/>
      <c r="D119" s="234"/>
      <c r="E119" s="234"/>
      <c r="F119" s="234"/>
      <c r="G119" s="234"/>
      <c r="H119" s="235"/>
      <c r="I119" s="235"/>
      <c r="J119" s="240"/>
      <c r="K119" s="131"/>
      <c r="L119" s="131"/>
      <c r="M119" s="131"/>
      <c r="N119" s="131"/>
      <c r="O119" s="131"/>
      <c r="P119" s="131"/>
      <c r="Q119" s="131"/>
      <c r="R119" s="132"/>
    </row>
    <row r="120" spans="1:18" ht="16.5" thickBot="1" x14ac:dyDescent="0.3">
      <c r="A120" s="236"/>
      <c r="B120" s="237"/>
      <c r="C120" s="237"/>
      <c r="D120" s="237"/>
      <c r="E120" s="237"/>
      <c r="F120" s="237"/>
      <c r="G120" s="237"/>
      <c r="H120" s="238"/>
      <c r="I120" s="238"/>
      <c r="J120" s="241"/>
      <c r="K120" s="13"/>
      <c r="L120" s="13"/>
      <c r="M120" s="13"/>
      <c r="N120" s="13"/>
      <c r="O120" s="13"/>
      <c r="P120" s="13"/>
      <c r="Q120" s="13"/>
      <c r="R120" s="34"/>
    </row>
    <row r="121" spans="1:18" ht="16.5" thickBot="1" x14ac:dyDescent="0.3">
      <c r="A121" s="236"/>
      <c r="B121" s="208" t="s">
        <v>2373</v>
      </c>
      <c r="C121" s="11">
        <f>INDEX('Medical Examinations-5'!B:B,MATCH(MAX('Medical Examinations-5'!B:B),'Medical Examinations-5'!B:B,0))</f>
        <v>55.05</v>
      </c>
      <c r="D121" s="237"/>
      <c r="E121" s="237"/>
      <c r="F121" s="237"/>
      <c r="G121" s="237"/>
      <c r="H121" s="238"/>
      <c r="I121" s="238"/>
      <c r="J121" s="241"/>
      <c r="K121" s="159" t="s">
        <v>6121</v>
      </c>
      <c r="L121" s="84"/>
      <c r="M121" s="13"/>
      <c r="N121" s="13"/>
      <c r="O121" s="13"/>
      <c r="P121" s="13"/>
      <c r="Q121" s="13"/>
      <c r="R121" s="34"/>
    </row>
    <row r="122" spans="1:18" ht="16.5" thickBot="1" x14ac:dyDescent="0.3">
      <c r="A122" s="239"/>
      <c r="B122" s="231"/>
      <c r="C122" s="231"/>
      <c r="D122" s="231"/>
      <c r="E122" s="231"/>
      <c r="F122" s="231"/>
      <c r="G122" s="231"/>
      <c r="H122" s="232"/>
      <c r="I122" s="232"/>
      <c r="J122" s="242"/>
      <c r="K122" s="16"/>
      <c r="L122" s="16"/>
      <c r="M122" s="16"/>
      <c r="N122" s="16"/>
      <c r="O122" s="16"/>
      <c r="P122" s="16"/>
      <c r="Q122" s="16"/>
      <c r="R122" s="35"/>
    </row>
    <row r="123" spans="1:18" x14ac:dyDescent="0.25">
      <c r="A123" s="233" t="s">
        <v>6027</v>
      </c>
      <c r="B123" s="234"/>
      <c r="C123" s="234"/>
      <c r="D123" s="234"/>
      <c r="E123" s="234"/>
      <c r="F123" s="234"/>
      <c r="G123" s="234"/>
      <c r="H123" s="235"/>
      <c r="I123" s="235"/>
      <c r="J123" s="240"/>
      <c r="K123" s="131"/>
      <c r="L123" s="131"/>
      <c r="M123" s="131"/>
      <c r="N123" s="131"/>
      <c r="O123" s="131"/>
      <c r="P123" s="131"/>
      <c r="Q123" s="131"/>
      <c r="R123" s="132"/>
    </row>
    <row r="124" spans="1:18" ht="16.5" thickBot="1" x14ac:dyDescent="0.3">
      <c r="A124" s="236"/>
      <c r="B124" s="237"/>
      <c r="C124" s="237"/>
      <c r="D124" s="237"/>
      <c r="E124" s="237"/>
      <c r="F124" s="237"/>
      <c r="G124" s="237"/>
      <c r="H124" s="238"/>
      <c r="I124" s="238"/>
      <c r="J124" s="241"/>
      <c r="K124" s="13"/>
      <c r="L124" s="13"/>
      <c r="M124" s="13"/>
      <c r="N124" s="13"/>
      <c r="O124" s="13"/>
      <c r="P124" s="13"/>
      <c r="Q124" s="13"/>
      <c r="R124" s="34"/>
    </row>
    <row r="125" spans="1:18" ht="16.5" thickBot="1" x14ac:dyDescent="0.3">
      <c r="A125" s="236"/>
      <c r="B125" s="209" t="s">
        <v>6005</v>
      </c>
      <c r="C125" s="11">
        <f>COUNTIF('Medical Examinations-5'!J:J,"Diabetes")</f>
        <v>797</v>
      </c>
      <c r="D125" s="237"/>
      <c r="E125" s="237"/>
      <c r="F125" s="237"/>
      <c r="G125" s="237"/>
      <c r="H125" s="238"/>
      <c r="I125" s="238"/>
      <c r="J125" s="241"/>
      <c r="K125" s="159" t="s">
        <v>6120</v>
      </c>
      <c r="L125" s="84"/>
      <c r="M125" s="13"/>
      <c r="N125" s="13"/>
      <c r="O125" s="13"/>
      <c r="P125" s="13"/>
      <c r="Q125" s="13"/>
      <c r="R125" s="34"/>
    </row>
    <row r="126" spans="1:18" ht="16.5" thickBot="1" x14ac:dyDescent="0.3">
      <c r="A126" s="239"/>
      <c r="B126" s="231"/>
      <c r="C126" s="231"/>
      <c r="D126" s="231"/>
      <c r="E126" s="231"/>
      <c r="F126" s="231"/>
      <c r="G126" s="231"/>
      <c r="H126" s="232"/>
      <c r="I126" s="232"/>
      <c r="J126" s="242"/>
      <c r="K126" s="16"/>
      <c r="L126" s="16"/>
      <c r="M126" s="16"/>
      <c r="N126" s="16"/>
      <c r="O126" s="16"/>
      <c r="P126" s="16"/>
      <c r="Q126" s="16"/>
      <c r="R126" s="35"/>
    </row>
    <row r="127" spans="1:18" x14ac:dyDescent="0.25">
      <c r="A127" s="233" t="s">
        <v>6028</v>
      </c>
      <c r="B127" s="234"/>
      <c r="C127" s="234"/>
      <c r="D127" s="234"/>
      <c r="E127" s="234"/>
      <c r="F127" s="234"/>
      <c r="G127" s="234"/>
      <c r="H127" s="235"/>
      <c r="I127" s="235"/>
      <c r="J127" s="240"/>
      <c r="K127" s="131"/>
      <c r="L127" s="131"/>
      <c r="M127" s="131"/>
      <c r="N127" s="131"/>
      <c r="O127" s="131"/>
      <c r="P127" s="131"/>
      <c r="Q127" s="131"/>
      <c r="R127" s="132"/>
    </row>
    <row r="128" spans="1:18" ht="16.5" thickBot="1" x14ac:dyDescent="0.3">
      <c r="A128" s="236"/>
      <c r="B128" s="237"/>
      <c r="C128" s="237"/>
      <c r="D128" s="237"/>
      <c r="E128" s="237"/>
      <c r="F128" s="237"/>
      <c r="G128" s="237"/>
      <c r="H128" s="238"/>
      <c r="I128" s="238"/>
      <c r="J128" s="241"/>
      <c r="K128" s="13"/>
      <c r="L128" s="13"/>
      <c r="M128" s="13"/>
      <c r="N128" s="13"/>
      <c r="O128" s="13"/>
      <c r="P128" s="13"/>
      <c r="Q128" s="13"/>
      <c r="R128" s="34"/>
    </row>
    <row r="129" spans="1:18" ht="16.5" thickBot="1" x14ac:dyDescent="0.3">
      <c r="A129" s="236"/>
      <c r="B129" s="208" t="s">
        <v>2375</v>
      </c>
      <c r="C129" s="11">
        <f>COUNTIFS('Medical Examinations-5'!I:I,"Obesity",'Medical Examinations-5'!D:D,"yes")</f>
        <v>490</v>
      </c>
      <c r="D129" s="237"/>
      <c r="E129" s="237"/>
      <c r="F129" s="237"/>
      <c r="G129" s="237"/>
      <c r="H129" s="238"/>
      <c r="I129" s="238"/>
      <c r="J129" s="241"/>
      <c r="K129" s="159" t="s">
        <v>6122</v>
      </c>
      <c r="L129" s="84"/>
      <c r="M129" s="13"/>
      <c r="N129" s="13"/>
      <c r="O129" s="13"/>
      <c r="P129" s="13"/>
      <c r="Q129" s="13"/>
      <c r="R129" s="34"/>
    </row>
    <row r="130" spans="1:18" ht="16.5" thickBot="1" x14ac:dyDescent="0.3">
      <c r="A130" s="239"/>
      <c r="B130" s="231"/>
      <c r="C130" s="231"/>
      <c r="D130" s="231"/>
      <c r="E130" s="231"/>
      <c r="F130" s="231"/>
      <c r="G130" s="231"/>
      <c r="H130" s="232"/>
      <c r="I130" s="232"/>
      <c r="J130" s="242"/>
      <c r="K130" s="16"/>
      <c r="L130" s="16"/>
      <c r="M130" s="16"/>
      <c r="N130" s="16"/>
      <c r="O130" s="16"/>
      <c r="P130" s="16"/>
      <c r="Q130" s="16"/>
      <c r="R130" s="35"/>
    </row>
    <row r="131" spans="1:18" x14ac:dyDescent="0.25">
      <c r="A131" s="233" t="s">
        <v>6029</v>
      </c>
      <c r="B131" s="234"/>
      <c r="C131" s="234"/>
      <c r="D131" s="234"/>
      <c r="E131" s="234"/>
      <c r="F131" s="234"/>
      <c r="G131" s="234"/>
      <c r="H131" s="235"/>
      <c r="I131" s="235"/>
      <c r="J131" s="240"/>
      <c r="K131" s="131"/>
      <c r="L131" s="131"/>
      <c r="M131" s="131"/>
      <c r="N131" s="131"/>
      <c r="O131" s="131"/>
      <c r="P131" s="131"/>
      <c r="Q131" s="131"/>
      <c r="R131" s="132"/>
    </row>
    <row r="132" spans="1:18" ht="16.5" thickBot="1" x14ac:dyDescent="0.3">
      <c r="A132" s="236"/>
      <c r="B132" s="237"/>
      <c r="C132" s="237"/>
      <c r="D132" s="237"/>
      <c r="E132" s="237"/>
      <c r="F132" s="237"/>
      <c r="G132" s="237"/>
      <c r="H132" s="238"/>
      <c r="I132" s="238"/>
      <c r="J132" s="241"/>
      <c r="K132" s="13"/>
      <c r="L132" s="13"/>
      <c r="M132" s="13"/>
      <c r="N132" s="13"/>
      <c r="O132" s="13"/>
      <c r="P132" s="13"/>
      <c r="Q132" s="13"/>
      <c r="R132" s="34"/>
    </row>
    <row r="133" spans="1:18" ht="16.5" thickBot="1" x14ac:dyDescent="0.3">
      <c r="A133" s="236"/>
      <c r="B133" s="208" t="s">
        <v>2378</v>
      </c>
      <c r="C133" s="11">
        <f>SUM('Medical Examinations-5'!G:G)</f>
        <v>1579</v>
      </c>
      <c r="D133" s="237"/>
      <c r="E133" s="237"/>
      <c r="F133" s="237"/>
      <c r="G133" s="237"/>
      <c r="H133" s="238"/>
      <c r="I133" s="238"/>
      <c r="J133" s="241"/>
      <c r="K133" s="159" t="s">
        <v>6123</v>
      </c>
      <c r="L133" s="84"/>
      <c r="M133" s="13"/>
      <c r="N133" s="13"/>
      <c r="O133" s="13"/>
      <c r="P133" s="13"/>
      <c r="Q133" s="13"/>
      <c r="R133" s="34"/>
    </row>
    <row r="134" spans="1:18" ht="16.5" thickBot="1" x14ac:dyDescent="0.3">
      <c r="A134" s="239"/>
      <c r="B134" s="231"/>
      <c r="C134" s="231"/>
      <c r="D134" s="231"/>
      <c r="E134" s="231"/>
      <c r="F134" s="231"/>
      <c r="G134" s="231"/>
      <c r="H134" s="232"/>
      <c r="I134" s="232"/>
      <c r="J134" s="242"/>
      <c r="K134" s="16"/>
      <c r="L134" s="16"/>
      <c r="M134" s="16"/>
      <c r="N134" s="16"/>
      <c r="O134" s="16"/>
      <c r="P134" s="16"/>
      <c r="Q134" s="16"/>
      <c r="R134" s="35"/>
    </row>
    <row r="135" spans="1:18" x14ac:dyDescent="0.25">
      <c r="A135" s="233" t="s">
        <v>6030</v>
      </c>
      <c r="B135" s="234"/>
      <c r="C135" s="234"/>
      <c r="D135" s="234"/>
      <c r="E135" s="234"/>
      <c r="F135" s="234"/>
      <c r="G135" s="234"/>
      <c r="H135" s="235"/>
      <c r="I135" s="235"/>
      <c r="J135" s="240"/>
      <c r="K135" s="131"/>
      <c r="L135" s="131"/>
      <c r="M135" s="131"/>
      <c r="N135" s="131"/>
      <c r="O135" s="131"/>
      <c r="P135" s="131"/>
      <c r="Q135" s="131"/>
      <c r="R135" s="132"/>
    </row>
    <row r="136" spans="1:18" ht="16.5" thickBot="1" x14ac:dyDescent="0.3">
      <c r="A136" s="236"/>
      <c r="B136" s="237"/>
      <c r="C136" s="237"/>
      <c r="D136" s="237"/>
      <c r="E136" s="237"/>
      <c r="F136" s="237"/>
      <c r="G136" s="237"/>
      <c r="H136" s="238"/>
      <c r="I136" s="238"/>
      <c r="J136" s="241"/>
      <c r="K136" s="13"/>
      <c r="L136" s="13"/>
      <c r="M136" s="13"/>
      <c r="N136" s="13"/>
      <c r="O136" s="13"/>
      <c r="P136" s="13"/>
      <c r="Q136" s="13"/>
      <c r="R136" s="34"/>
    </row>
    <row r="137" spans="1:18" ht="16.5" thickBot="1" x14ac:dyDescent="0.3">
      <c r="A137" s="236"/>
      <c r="B137" s="208" t="s">
        <v>6115</v>
      </c>
      <c r="C137" s="11">
        <f>COUNTIF('Medical Examinations-5'!E:E,"yes")</f>
        <v>144</v>
      </c>
      <c r="D137" s="237"/>
      <c r="E137" s="237"/>
      <c r="F137" s="237"/>
      <c r="G137" s="237"/>
      <c r="H137" s="238"/>
      <c r="I137" s="238"/>
      <c r="J137" s="241"/>
      <c r="K137" s="159" t="s">
        <v>6120</v>
      </c>
      <c r="L137" s="84"/>
      <c r="M137" s="84"/>
      <c r="N137" s="13"/>
      <c r="O137" s="13"/>
      <c r="P137" s="13"/>
      <c r="Q137" s="13"/>
      <c r="R137" s="34"/>
    </row>
    <row r="138" spans="1:18" x14ac:dyDescent="0.25">
      <c r="A138" s="236"/>
      <c r="B138" s="208" t="s">
        <v>6116</v>
      </c>
      <c r="C138" s="11">
        <f>COUNTIF('Medical Examinations-5'!E:E,"No")</f>
        <v>2191</v>
      </c>
      <c r="D138" s="237"/>
      <c r="E138" s="237"/>
      <c r="F138" s="237"/>
      <c r="G138" s="237"/>
      <c r="H138" s="238"/>
      <c r="I138" s="238"/>
      <c r="J138" s="241"/>
      <c r="K138" s="13"/>
      <c r="L138" s="13"/>
      <c r="M138" s="13"/>
      <c r="N138" s="13"/>
      <c r="O138" s="13"/>
      <c r="P138" s="13"/>
      <c r="Q138" s="13"/>
      <c r="R138" s="34"/>
    </row>
    <row r="139" spans="1:18" x14ac:dyDescent="0.25">
      <c r="A139" s="236"/>
      <c r="B139" s="208" t="s">
        <v>6117</v>
      </c>
      <c r="C139" s="207">
        <f>(COUNTIF('Medical Examinations-5'!E:E,"yes")/COUNTA('Medical Examinations-5'!A:A))*1</f>
        <v>6.1643835616438353E-2</v>
      </c>
      <c r="D139" s="237"/>
      <c r="E139" s="237"/>
      <c r="F139" s="237"/>
      <c r="G139" s="237"/>
      <c r="H139" s="238"/>
      <c r="I139" s="238"/>
      <c r="J139" s="241"/>
      <c r="K139" s="13"/>
      <c r="L139" s="13"/>
      <c r="M139" s="13"/>
      <c r="N139" s="13"/>
      <c r="O139" s="13"/>
      <c r="P139" s="13"/>
      <c r="Q139" s="13"/>
      <c r="R139" s="34"/>
    </row>
    <row r="140" spans="1:18" ht="16.5" thickBot="1" x14ac:dyDescent="0.3">
      <c r="A140" s="239"/>
      <c r="B140" s="231"/>
      <c r="C140" s="231"/>
      <c r="D140" s="231"/>
      <c r="E140" s="231"/>
      <c r="F140" s="231"/>
      <c r="G140" s="231"/>
      <c r="H140" s="232"/>
      <c r="I140" s="232"/>
      <c r="J140" s="242"/>
      <c r="K140" s="16"/>
      <c r="L140" s="16"/>
      <c r="M140" s="16"/>
      <c r="N140" s="16"/>
      <c r="O140" s="16"/>
      <c r="P140" s="16"/>
      <c r="Q140" s="16"/>
      <c r="R140" s="35"/>
    </row>
    <row r="141" spans="1:18" x14ac:dyDescent="0.25">
      <c r="A141" s="233" t="s">
        <v>6031</v>
      </c>
      <c r="B141" s="234"/>
      <c r="C141" s="234"/>
      <c r="D141" s="234"/>
      <c r="E141" s="234"/>
      <c r="F141" s="234"/>
      <c r="G141" s="234"/>
      <c r="H141" s="235"/>
      <c r="I141" s="235"/>
      <c r="J141" s="240"/>
      <c r="K141" s="131"/>
      <c r="L141" s="131"/>
      <c r="M141" s="131"/>
      <c r="N141" s="131"/>
      <c r="O141" s="131"/>
      <c r="P141" s="131"/>
      <c r="Q141" s="131"/>
      <c r="R141" s="132"/>
    </row>
    <row r="142" spans="1:18" ht="16.5" thickBot="1" x14ac:dyDescent="0.3">
      <c r="A142" s="236"/>
      <c r="B142" s="237"/>
      <c r="C142" s="237"/>
      <c r="D142" s="237"/>
      <c r="E142" s="237"/>
      <c r="F142" s="237"/>
      <c r="G142" s="237"/>
      <c r="H142" s="238"/>
      <c r="I142" s="238"/>
      <c r="J142" s="241"/>
      <c r="K142" s="13"/>
      <c r="L142" s="13"/>
      <c r="M142" s="13"/>
      <c r="N142" s="13"/>
      <c r="O142" s="13"/>
      <c r="P142" s="13"/>
      <c r="Q142" s="13"/>
      <c r="R142" s="34"/>
    </row>
    <row r="143" spans="1:18" ht="16.5" thickBot="1" x14ac:dyDescent="0.3">
      <c r="A143" s="236"/>
      <c r="B143" s="213" t="s">
        <v>6124</v>
      </c>
      <c r="C143" s="214"/>
      <c r="D143" s="214"/>
      <c r="E143" s="214"/>
      <c r="F143" s="214"/>
      <c r="G143" s="215"/>
      <c r="H143" s="220">
        <f>AVERAGEIF('Medical Examinations-5'!H:H, "Yes", 'Medical Examinations-5'!C:C)</f>
        <v>6.6183401639344215</v>
      </c>
      <c r="I143" s="238"/>
      <c r="J143" s="241"/>
      <c r="K143" s="159" t="s">
        <v>6123</v>
      </c>
      <c r="L143" s="84"/>
      <c r="M143" s="13"/>
      <c r="N143" s="13"/>
      <c r="O143" s="13"/>
      <c r="P143" s="13"/>
      <c r="Q143" s="13"/>
      <c r="R143" s="34"/>
    </row>
    <row r="144" spans="1:18" thickBot="1" x14ac:dyDescent="0.3">
      <c r="A144" s="15"/>
      <c r="B144" s="16"/>
      <c r="C144" s="16"/>
      <c r="D144" s="16"/>
      <c r="E144" s="16"/>
      <c r="F144" s="16"/>
      <c r="G144" s="16"/>
      <c r="H144" s="16"/>
      <c r="I144" s="16"/>
      <c r="J144" s="15"/>
      <c r="K144" s="16"/>
      <c r="L144" s="16"/>
      <c r="M144" s="16"/>
      <c r="N144" s="16"/>
      <c r="O144" s="16"/>
      <c r="P144" s="16"/>
      <c r="Q144" s="16"/>
      <c r="R144" s="35"/>
    </row>
    <row r="145" spans="1:18" x14ac:dyDescent="0.25">
      <c r="A145" s="233" t="s">
        <v>6032</v>
      </c>
      <c r="B145" s="234"/>
      <c r="C145" s="234"/>
      <c r="D145" s="234"/>
      <c r="E145" s="234"/>
      <c r="F145" s="234"/>
      <c r="G145" s="234"/>
      <c r="H145" s="235"/>
      <c r="I145" s="235"/>
      <c r="J145" s="240"/>
      <c r="K145" s="131"/>
      <c r="L145" s="131"/>
      <c r="M145" s="131"/>
      <c r="N145" s="131"/>
      <c r="O145" s="131"/>
      <c r="P145" s="131"/>
      <c r="Q145" s="131"/>
      <c r="R145" s="132"/>
    </row>
    <row r="146" spans="1:18" ht="16.5" thickBot="1" x14ac:dyDescent="0.3">
      <c r="A146" s="236"/>
      <c r="B146" s="237"/>
      <c r="C146" s="237"/>
      <c r="D146" s="237"/>
      <c r="E146" s="237"/>
      <c r="F146" s="237"/>
      <c r="G146" s="237"/>
      <c r="H146" s="238"/>
      <c r="I146" s="238"/>
      <c r="J146" s="241"/>
      <c r="K146" s="13"/>
      <c r="L146" s="13"/>
      <c r="M146" s="13"/>
      <c r="N146" s="13"/>
      <c r="O146" s="13"/>
      <c r="P146" s="13"/>
      <c r="Q146" s="13"/>
      <c r="R146" s="34"/>
    </row>
    <row r="147" spans="1:18" ht="16.5" thickBot="1" x14ac:dyDescent="0.3">
      <c r="A147" s="236"/>
      <c r="B147" s="216" t="s">
        <v>6118</v>
      </c>
      <c r="C147" s="217"/>
      <c r="D147" s="217"/>
      <c r="E147" s="217"/>
      <c r="F147" s="217"/>
      <c r="G147" s="218"/>
      <c r="H147" s="84">
        <f>COUNTIFS('Medical Examinations-5'!D:D, "Yes", 'Medical Examinations-5'!E:E, "Yes")</f>
        <v>19</v>
      </c>
      <c r="I147" s="238"/>
      <c r="J147" s="241"/>
      <c r="K147" s="159" t="s">
        <v>6125</v>
      </c>
      <c r="L147" s="84"/>
      <c r="M147" s="84"/>
      <c r="N147" s="13"/>
      <c r="O147" s="13"/>
      <c r="P147" s="13"/>
      <c r="Q147" s="13"/>
      <c r="R147" s="34"/>
    </row>
    <row r="148" spans="1:18" ht="16.5" thickBot="1" x14ac:dyDescent="0.3">
      <c r="A148" s="239"/>
      <c r="B148" s="231"/>
      <c r="C148" s="231"/>
      <c r="D148" s="231"/>
      <c r="E148" s="231"/>
      <c r="F148" s="231"/>
      <c r="G148" s="231"/>
      <c r="H148" s="232"/>
      <c r="I148" s="232"/>
      <c r="J148" s="242"/>
      <c r="K148" s="16"/>
      <c r="L148" s="16"/>
      <c r="M148" s="16"/>
      <c r="N148" s="16"/>
      <c r="O148" s="16"/>
      <c r="P148" s="16"/>
      <c r="Q148" s="16"/>
      <c r="R148" s="35"/>
    </row>
    <row r="149" spans="1:18" x14ac:dyDescent="0.25">
      <c r="A149" s="233" t="s">
        <v>6033</v>
      </c>
      <c r="B149" s="234"/>
      <c r="C149" s="234"/>
      <c r="D149" s="234"/>
      <c r="E149" s="234"/>
      <c r="F149" s="234"/>
      <c r="G149" s="234"/>
      <c r="H149" s="235"/>
      <c r="I149" s="235"/>
      <c r="J149" s="240"/>
      <c r="K149" s="131"/>
      <c r="L149" s="131"/>
      <c r="M149" s="131"/>
      <c r="N149" s="131"/>
      <c r="O149" s="131"/>
      <c r="P149" s="131"/>
      <c r="Q149" s="131"/>
      <c r="R149" s="132"/>
    </row>
    <row r="150" spans="1:18" ht="16.5" thickBot="1" x14ac:dyDescent="0.3">
      <c r="A150" s="236"/>
      <c r="B150" s="237"/>
      <c r="C150" s="237"/>
      <c r="D150" s="237"/>
      <c r="E150" s="237"/>
      <c r="F150" s="237"/>
      <c r="G150" s="237"/>
      <c r="H150" s="238"/>
      <c r="I150" s="238"/>
      <c r="J150" s="241"/>
      <c r="K150" s="13"/>
      <c r="L150" s="13"/>
      <c r="M150" s="13"/>
      <c r="N150" s="13"/>
      <c r="O150" s="13"/>
      <c r="P150" s="13"/>
      <c r="Q150" s="13"/>
      <c r="R150" s="34"/>
    </row>
    <row r="151" spans="1:18" ht="16.5" thickBot="1" x14ac:dyDescent="0.3">
      <c r="A151" s="236"/>
      <c r="B151" s="210" t="s">
        <v>6119</v>
      </c>
      <c r="C151" s="211"/>
      <c r="D151" s="211"/>
      <c r="E151" s="211"/>
      <c r="F151" s="211"/>
      <c r="G151" s="212"/>
      <c r="H151" s="220">
        <f>AVERAGEIF('Medical Examinations-5'!G:G, "&gt;2", 'Medical Examinations-5'!B:B)</f>
        <v>32.976136363636364</v>
      </c>
      <c r="I151" s="238"/>
      <c r="J151" s="241"/>
      <c r="K151" s="97" t="s">
        <v>6126</v>
      </c>
      <c r="L151" s="84"/>
      <c r="M151" s="84"/>
      <c r="N151" s="13"/>
      <c r="O151" s="13"/>
      <c r="P151" s="13"/>
      <c r="Q151" s="13"/>
      <c r="R151" s="34"/>
    </row>
    <row r="152" spans="1:18" ht="16.5" thickBot="1" x14ac:dyDescent="0.3">
      <c r="A152" s="239"/>
      <c r="B152" s="231"/>
      <c r="C152" s="231"/>
      <c r="D152" s="231"/>
      <c r="E152" s="231"/>
      <c r="F152" s="231"/>
      <c r="G152" s="231"/>
      <c r="H152" s="232"/>
      <c r="I152" s="232"/>
      <c r="J152" s="242"/>
      <c r="K152" s="16"/>
      <c r="L152" s="16"/>
      <c r="M152" s="16"/>
      <c r="N152" s="16"/>
      <c r="O152" s="16"/>
      <c r="P152" s="16"/>
      <c r="Q152" s="16"/>
      <c r="R152" s="35"/>
    </row>
    <row r="153" spans="1:18" ht="16.5" thickBot="1" x14ac:dyDescent="0.3">
      <c r="A153" s="261"/>
      <c r="B153" s="261"/>
      <c r="C153" s="261"/>
      <c r="D153" s="261"/>
      <c r="E153" s="261"/>
      <c r="F153" s="261"/>
      <c r="G153" s="261"/>
      <c r="H153" s="262"/>
      <c r="I153" s="262"/>
      <c r="J153" s="262"/>
      <c r="K153" s="263"/>
      <c r="L153" s="263"/>
      <c r="M153" s="263"/>
      <c r="N153" s="263"/>
      <c r="O153" s="263"/>
      <c r="P153" s="263"/>
      <c r="Q153" s="263"/>
      <c r="R153" s="263"/>
    </row>
    <row r="154" spans="1:18" ht="16.5" thickBot="1" x14ac:dyDescent="0.3">
      <c r="A154" s="62"/>
      <c r="B154" s="63"/>
      <c r="C154" s="63"/>
      <c r="D154" s="63"/>
      <c r="J154" s="240"/>
      <c r="K154" s="131"/>
      <c r="L154" s="131"/>
      <c r="M154" s="131"/>
      <c r="N154" s="131"/>
      <c r="O154" s="131"/>
      <c r="P154" s="131"/>
      <c r="Q154" s="131"/>
      <c r="R154" s="132"/>
    </row>
    <row r="155" spans="1:18" ht="19.5" thickBot="1" x14ac:dyDescent="0.35">
      <c r="A155" s="324" t="s">
        <v>6034</v>
      </c>
      <c r="B155" s="325"/>
      <c r="C155" s="325"/>
      <c r="D155" s="326"/>
      <c r="J155" s="14"/>
      <c r="K155" s="321" t="s">
        <v>6013</v>
      </c>
      <c r="L155" s="322"/>
      <c r="M155" s="323"/>
      <c r="N155" s="13"/>
      <c r="O155" s="13"/>
      <c r="P155" s="13"/>
      <c r="Q155" s="13"/>
      <c r="R155" s="34"/>
    </row>
    <row r="156" spans="1:18" x14ac:dyDescent="0.25">
      <c r="J156" s="14"/>
      <c r="K156" s="13"/>
      <c r="L156" s="13"/>
      <c r="M156" s="13"/>
      <c r="N156" s="13"/>
      <c r="O156" s="13"/>
      <c r="P156" s="13"/>
      <c r="Q156" s="13"/>
      <c r="R156" s="34"/>
    </row>
    <row r="157" spans="1:18" x14ac:dyDescent="0.25">
      <c r="A157" s="64" t="s">
        <v>6035</v>
      </c>
      <c r="D157" s="64"/>
      <c r="E157" s="64"/>
      <c r="F157" s="64"/>
      <c r="G157" s="64"/>
      <c r="H157" s="65"/>
      <c r="J157" s="14"/>
      <c r="K157" s="13"/>
      <c r="L157" s="13"/>
      <c r="M157" s="13"/>
      <c r="N157" s="13"/>
      <c r="O157" s="13"/>
      <c r="P157" s="13"/>
      <c r="Q157" s="13"/>
      <c r="R157" s="34"/>
    </row>
    <row r="158" spans="1:18" ht="16.5" thickBot="1" x14ac:dyDescent="0.3">
      <c r="D158" s="64"/>
      <c r="E158" s="64"/>
      <c r="F158" s="64"/>
      <c r="G158" s="64"/>
      <c r="H158" s="65"/>
      <c r="J158" s="14"/>
      <c r="K158" s="13"/>
      <c r="L158" s="315"/>
      <c r="M158" s="13"/>
      <c r="N158" s="13"/>
      <c r="O158" s="13"/>
      <c r="P158" s="13"/>
      <c r="Q158" s="13"/>
      <c r="R158" s="34"/>
    </row>
    <row r="159" spans="1:18" ht="16.5" thickBot="1" x14ac:dyDescent="0.3">
      <c r="B159" s="291" t="s">
        <v>6036</v>
      </c>
      <c r="C159" s="291" t="s">
        <v>6037</v>
      </c>
      <c r="D159" s="291" t="s">
        <v>6038</v>
      </c>
      <c r="E159" s="291" t="s">
        <v>6039</v>
      </c>
      <c r="F159" s="291" t="s">
        <v>6040</v>
      </c>
      <c r="G159" s="291" t="s">
        <v>6041</v>
      </c>
      <c r="H159" s="65"/>
      <c r="J159" s="14"/>
      <c r="K159" s="97" t="s">
        <v>6140</v>
      </c>
      <c r="L159" s="125"/>
      <c r="M159" s="82"/>
      <c r="N159" s="82"/>
      <c r="O159" s="82"/>
      <c r="P159" s="84"/>
      <c r="Q159" s="13"/>
      <c r="R159" s="34"/>
    </row>
    <row r="160" spans="1:18" ht="16.5" thickBot="1" x14ac:dyDescent="0.3">
      <c r="B160" s="279"/>
      <c r="C160" s="279"/>
      <c r="D160" s="274"/>
      <c r="E160" s="274"/>
      <c r="F160" s="274"/>
      <c r="G160" s="274"/>
      <c r="H160" s="65"/>
      <c r="J160" s="14"/>
      <c r="K160" s="13"/>
      <c r="L160" s="264"/>
      <c r="M160" s="13"/>
      <c r="N160" s="13"/>
      <c r="O160" s="13"/>
      <c r="P160" s="13"/>
      <c r="Q160" s="13"/>
      <c r="R160" s="34"/>
    </row>
    <row r="161" spans="1:18" ht="16.5" thickBot="1" x14ac:dyDescent="0.3">
      <c r="B161" s="278">
        <f>MIN('Hospitalisation Details-6'!F:F)</f>
        <v>563.84</v>
      </c>
      <c r="C161" s="281">
        <f>MAX('Hospitalisation Details-6'!F:F)</f>
        <v>63770.43</v>
      </c>
      <c r="D161" s="281">
        <f>AVERAGE('Hospitalisation Details-6'!F:F)</f>
        <v>13559.067870251803</v>
      </c>
      <c r="E161" s="278">
        <f>MEDIAN('Hospitalisation Details-6'!F:F)</f>
        <v>9634.5400000000009</v>
      </c>
      <c r="F161" s="277">
        <f>STDEV('Hospitalisation Details-6'!F:F)</f>
        <v>11922.658415022539</v>
      </c>
      <c r="G161" s="276">
        <f>COUNT(#REF!)</f>
        <v>0</v>
      </c>
      <c r="H161" s="65"/>
      <c r="J161" s="14"/>
      <c r="K161" s="13"/>
      <c r="L161" s="264"/>
      <c r="M161" s="13"/>
      <c r="N161" s="13"/>
      <c r="O161" s="13"/>
      <c r="P161" s="13"/>
      <c r="Q161" s="13"/>
      <c r="R161" s="34"/>
    </row>
    <row r="162" spans="1:18" x14ac:dyDescent="0.25">
      <c r="B162" s="280"/>
      <c r="C162" s="280"/>
      <c r="D162" s="275"/>
      <c r="E162" s="275"/>
      <c r="F162" s="275"/>
      <c r="G162" s="275"/>
      <c r="H162" s="65"/>
      <c r="J162" s="14"/>
      <c r="K162" s="13"/>
      <c r="L162" s="264"/>
      <c r="M162" s="13"/>
      <c r="N162" s="13"/>
      <c r="O162" s="13"/>
      <c r="P162" s="13"/>
      <c r="Q162" s="13"/>
      <c r="R162" s="34"/>
    </row>
    <row r="163" spans="1:18" ht="16.5" thickBot="1" x14ac:dyDescent="0.3">
      <c r="D163" s="64"/>
      <c r="E163" s="64"/>
      <c r="F163" s="64"/>
      <c r="G163" s="64"/>
      <c r="H163" s="65"/>
      <c r="J163" s="14"/>
      <c r="K163" s="13"/>
      <c r="L163" s="264"/>
      <c r="M163" s="13"/>
      <c r="N163" s="13"/>
      <c r="O163" s="13"/>
      <c r="P163" s="13"/>
      <c r="Q163" s="13"/>
      <c r="R163" s="34"/>
    </row>
    <row r="164" spans="1:18" x14ac:dyDescent="0.25">
      <c r="A164" s="327" t="s">
        <v>6042</v>
      </c>
      <c r="B164" s="331"/>
      <c r="C164" s="331"/>
      <c r="D164" s="331"/>
      <c r="E164" s="331"/>
      <c r="F164" s="331"/>
      <c r="G164" s="331"/>
      <c r="H164" s="329"/>
      <c r="I164" s="329"/>
      <c r="J164" s="141"/>
      <c r="K164" s="131"/>
      <c r="L164" s="131"/>
      <c r="M164" s="131"/>
      <c r="N164" s="131"/>
      <c r="O164" s="131"/>
      <c r="P164" s="131"/>
      <c r="Q164" s="131"/>
      <c r="R164" s="132"/>
    </row>
    <row r="165" spans="1:18" ht="16.5" thickBot="1" x14ac:dyDescent="0.3">
      <c r="A165" s="287"/>
      <c r="B165" s="264"/>
      <c r="C165" s="264"/>
      <c r="D165" s="264"/>
      <c r="E165" s="264"/>
      <c r="F165" s="264"/>
      <c r="G165" s="264"/>
      <c r="H165" s="315"/>
      <c r="I165" s="315"/>
      <c r="J165" s="14"/>
      <c r="K165" s="13"/>
      <c r="L165" s="264"/>
      <c r="M165" s="13"/>
      <c r="N165" s="13"/>
      <c r="O165" s="13"/>
      <c r="P165" s="13"/>
      <c r="Q165" s="13"/>
      <c r="R165" s="34"/>
    </row>
    <row r="166" spans="1:18" ht="16.5" thickBot="1" x14ac:dyDescent="0.3">
      <c r="A166" s="287"/>
      <c r="B166" s="292" t="s">
        <v>6044</v>
      </c>
      <c r="C166" s="293"/>
      <c r="D166" s="294" t="s">
        <v>6043</v>
      </c>
      <c r="E166" s="293"/>
      <c r="F166" s="295" t="s">
        <v>6128</v>
      </c>
      <c r="G166" s="296"/>
      <c r="H166" s="13"/>
      <c r="I166" s="315"/>
      <c r="J166" s="14"/>
      <c r="K166" s="97" t="s">
        <v>6141</v>
      </c>
      <c r="L166" s="125"/>
      <c r="M166" s="82"/>
      <c r="N166" s="125"/>
      <c r="O166" s="13"/>
      <c r="P166" s="13"/>
      <c r="Q166" s="13"/>
      <c r="R166" s="34"/>
    </row>
    <row r="167" spans="1:18" x14ac:dyDescent="0.25">
      <c r="A167" s="287"/>
      <c r="B167" s="282"/>
      <c r="C167" s="283"/>
      <c r="D167" s="273"/>
      <c r="E167" s="269"/>
      <c r="F167" s="268"/>
      <c r="G167" s="269"/>
      <c r="H167" s="315"/>
      <c r="I167" s="315"/>
      <c r="J167" s="14"/>
      <c r="K167" s="13"/>
      <c r="L167" s="13"/>
      <c r="M167" s="264"/>
      <c r="N167" s="264"/>
      <c r="O167" s="13"/>
      <c r="P167" s="13"/>
      <c r="Q167" s="13"/>
      <c r="R167" s="34"/>
    </row>
    <row r="168" spans="1:18" x14ac:dyDescent="0.25">
      <c r="A168" s="287"/>
      <c r="B168" s="76" t="e">
        <f>MODE(#REF!)</f>
        <v>#REF!</v>
      </c>
      <c r="C168" s="269"/>
      <c r="D168" s="316" t="e">
        <f>MEDIAN(#REF!)</f>
        <v>#REF!</v>
      </c>
      <c r="E168" s="269"/>
      <c r="F168" s="316" t="e">
        <f>MAX(#REF!)</f>
        <v>#REF!</v>
      </c>
      <c r="G168" s="269"/>
      <c r="H168" s="315"/>
      <c r="I168" s="315"/>
      <c r="J168" s="14"/>
      <c r="K168" s="13"/>
      <c r="L168" s="13"/>
      <c r="M168" s="264"/>
      <c r="N168" s="264"/>
      <c r="O168" s="13"/>
      <c r="P168" s="13"/>
      <c r="Q168" s="13"/>
      <c r="R168" s="34"/>
    </row>
    <row r="169" spans="1:18" ht="16.5" thickBot="1" x14ac:dyDescent="0.3">
      <c r="A169" s="287"/>
      <c r="B169" s="270"/>
      <c r="C169" s="272"/>
      <c r="D169" s="270"/>
      <c r="E169" s="272"/>
      <c r="F169" s="271"/>
      <c r="G169" s="272"/>
      <c r="H169" s="315"/>
      <c r="I169" s="315"/>
      <c r="J169" s="320"/>
      <c r="K169" s="13"/>
      <c r="L169" s="13"/>
      <c r="M169" s="13"/>
      <c r="N169" s="13"/>
      <c r="O169" s="13"/>
      <c r="P169" s="13"/>
      <c r="Q169" s="13"/>
      <c r="R169" s="34"/>
    </row>
    <row r="170" spans="1:18" ht="16.5" thickBot="1" x14ac:dyDescent="0.3">
      <c r="A170" s="288"/>
      <c r="B170" s="271"/>
      <c r="C170" s="271"/>
      <c r="D170" s="271"/>
      <c r="E170" s="271"/>
      <c r="F170" s="271"/>
      <c r="G170" s="271"/>
      <c r="H170" s="332"/>
      <c r="I170" s="332"/>
      <c r="J170" s="333"/>
      <c r="K170" s="16"/>
      <c r="L170" s="16"/>
      <c r="M170" s="16"/>
      <c r="N170" s="16"/>
      <c r="O170" s="16"/>
      <c r="P170" s="16"/>
      <c r="Q170" s="16"/>
      <c r="R170" s="35"/>
    </row>
    <row r="171" spans="1:18" x14ac:dyDescent="0.25">
      <c r="A171" s="327" t="s">
        <v>6045</v>
      </c>
      <c r="B171" s="331"/>
      <c r="C171" s="331"/>
      <c r="D171" s="331"/>
      <c r="E171" s="331"/>
      <c r="F171" s="331"/>
      <c r="G171" s="331"/>
      <c r="H171" s="329"/>
      <c r="I171" s="329"/>
      <c r="J171" s="328"/>
      <c r="K171" s="329"/>
      <c r="L171" s="131"/>
      <c r="M171" s="131"/>
      <c r="N171" s="131"/>
      <c r="O171" s="131"/>
      <c r="P171" s="131"/>
      <c r="Q171" s="131"/>
      <c r="R171" s="132"/>
    </row>
    <row r="172" spans="1:18" ht="16.5" thickBot="1" x14ac:dyDescent="0.3">
      <c r="A172" s="287"/>
      <c r="B172" s="264"/>
      <c r="C172" s="264"/>
      <c r="D172" s="264"/>
      <c r="E172" s="264"/>
      <c r="F172" s="264"/>
      <c r="G172" s="264"/>
      <c r="H172" s="315"/>
      <c r="I172" s="315"/>
      <c r="J172" s="320"/>
      <c r="K172" s="315"/>
      <c r="L172" s="13"/>
      <c r="M172" s="13"/>
      <c r="N172" s="13"/>
      <c r="O172" s="13"/>
      <c r="P172" s="13"/>
      <c r="Q172" s="13"/>
      <c r="R172" s="34"/>
    </row>
    <row r="173" spans="1:18" ht="21.75" customHeight="1" thickBot="1" x14ac:dyDescent="0.3">
      <c r="A173" s="287"/>
      <c r="B173" s="297" t="s">
        <v>6132</v>
      </c>
      <c r="C173" s="298"/>
      <c r="D173" s="298"/>
      <c r="E173" s="299"/>
      <c r="F173" s="334"/>
      <c r="G173" s="264"/>
      <c r="H173" s="315"/>
      <c r="I173" s="315"/>
      <c r="J173" s="273"/>
      <c r="K173" s="317" t="s">
        <v>6143</v>
      </c>
      <c r="L173" s="318"/>
      <c r="M173" s="319"/>
      <c r="N173" s="13"/>
      <c r="O173" s="13"/>
      <c r="P173" s="13"/>
      <c r="Q173" s="13"/>
      <c r="R173" s="34"/>
    </row>
    <row r="174" spans="1:18" x14ac:dyDescent="0.25">
      <c r="A174" s="287"/>
      <c r="B174" s="284"/>
      <c r="C174" s="25"/>
      <c r="D174" s="285"/>
      <c r="E174" s="286"/>
      <c r="F174" s="334"/>
      <c r="G174" s="264"/>
      <c r="H174" s="315"/>
      <c r="I174" s="315"/>
      <c r="J174" s="320"/>
      <c r="K174" s="315"/>
      <c r="L174" s="13"/>
      <c r="M174" s="13"/>
      <c r="N174" s="13"/>
      <c r="O174" s="13"/>
      <c r="P174" s="13"/>
      <c r="Q174" s="13"/>
      <c r="R174" s="34"/>
    </row>
    <row r="175" spans="1:18" x14ac:dyDescent="0.25">
      <c r="A175" s="287"/>
      <c r="B175" s="287"/>
      <c r="C175" s="290" t="e">
        <f>AVERAGEIF(#REF!, "&gt;50", 'Hospitalisation Details-6'!F:F)</f>
        <v>#REF!</v>
      </c>
      <c r="D175" s="264"/>
      <c r="E175" s="265"/>
      <c r="F175" s="264"/>
      <c r="G175" s="268"/>
      <c r="H175" s="315"/>
      <c r="I175" s="315"/>
      <c r="J175" s="320"/>
      <c r="K175" s="315"/>
      <c r="L175" s="13"/>
      <c r="M175" s="13"/>
      <c r="N175" s="13"/>
      <c r="O175" s="13"/>
      <c r="P175" s="13"/>
      <c r="Q175" s="13"/>
      <c r="R175" s="34"/>
    </row>
    <row r="176" spans="1:18" ht="16.5" thickBot="1" x14ac:dyDescent="0.3">
      <c r="A176" s="287"/>
      <c r="B176" s="288"/>
      <c r="C176" s="289"/>
      <c r="D176" s="266"/>
      <c r="E176" s="267"/>
      <c r="F176" s="264"/>
      <c r="G176" s="264"/>
      <c r="H176" s="315"/>
      <c r="I176" s="315"/>
      <c r="J176" s="320"/>
      <c r="K176" s="315"/>
      <c r="L176" s="13"/>
      <c r="M176" s="13"/>
      <c r="N176" s="13"/>
      <c r="O176" s="13"/>
      <c r="P176" s="13"/>
      <c r="Q176" s="13"/>
      <c r="R176" s="34"/>
    </row>
    <row r="177" spans="1:18" ht="16.5" thickBot="1" x14ac:dyDescent="0.3">
      <c r="A177" s="288"/>
      <c r="B177" s="266"/>
      <c r="C177" s="289"/>
      <c r="D177" s="266"/>
      <c r="E177" s="266"/>
      <c r="F177" s="266"/>
      <c r="G177" s="266"/>
      <c r="H177" s="332"/>
      <c r="I177" s="332"/>
      <c r="J177" s="333"/>
      <c r="K177" s="332"/>
      <c r="L177" s="16"/>
      <c r="M177" s="16"/>
      <c r="N177" s="16"/>
      <c r="O177" s="16"/>
      <c r="P177" s="16"/>
      <c r="Q177" s="16"/>
      <c r="R177" s="35"/>
    </row>
    <row r="178" spans="1:18" x14ac:dyDescent="0.25">
      <c r="A178" s="327" t="s">
        <v>6046</v>
      </c>
      <c r="B178" s="331"/>
      <c r="C178" s="331"/>
      <c r="D178" s="331"/>
      <c r="E178" s="331"/>
      <c r="F178" s="331"/>
      <c r="G178" s="331"/>
      <c r="H178" s="329"/>
      <c r="I178" s="329"/>
      <c r="J178" s="328"/>
      <c r="K178" s="131"/>
      <c r="L178" s="131"/>
      <c r="M178" s="131"/>
      <c r="N178" s="131"/>
      <c r="O178" s="131"/>
      <c r="P178" s="131"/>
      <c r="Q178" s="131"/>
      <c r="R178" s="132"/>
    </row>
    <row r="179" spans="1:18" ht="16.5" thickBot="1" x14ac:dyDescent="0.3">
      <c r="A179" s="287"/>
      <c r="B179" s="264"/>
      <c r="C179" s="264"/>
      <c r="D179" s="264"/>
      <c r="E179" s="264"/>
      <c r="F179" s="264"/>
      <c r="G179" s="264"/>
      <c r="H179" s="315"/>
      <c r="I179" s="315"/>
      <c r="J179" s="320"/>
      <c r="K179" s="13"/>
      <c r="L179" s="13"/>
      <c r="M179" s="13"/>
      <c r="N179" s="13"/>
      <c r="O179" s="13"/>
      <c r="P179" s="13"/>
      <c r="Q179" s="13"/>
      <c r="R179" s="34"/>
    </row>
    <row r="180" spans="1:18" ht="16.5" thickBot="1" x14ac:dyDescent="0.3">
      <c r="A180" s="287"/>
      <c r="B180" s="297" t="s">
        <v>6134</v>
      </c>
      <c r="C180" s="299"/>
      <c r="D180" s="264"/>
      <c r="E180" s="302" t="s">
        <v>6133</v>
      </c>
      <c r="F180" s="303"/>
      <c r="G180" s="264"/>
      <c r="H180" s="315"/>
      <c r="I180" s="315"/>
      <c r="J180" s="320"/>
      <c r="K180" s="317" t="s">
        <v>6142</v>
      </c>
      <c r="L180" s="318"/>
      <c r="M180" s="319"/>
      <c r="N180" s="84"/>
      <c r="O180" s="13"/>
      <c r="P180" s="13"/>
      <c r="Q180" s="13"/>
      <c r="R180" s="34"/>
    </row>
    <row r="181" spans="1:18" x14ac:dyDescent="0.25">
      <c r="A181" s="287"/>
      <c r="B181" s="14" t="s">
        <v>6129</v>
      </c>
      <c r="C181" s="300">
        <f>SUMIF('Hospitalisation Details-6'!G:G, "tier - 1", 'Hospitalisation Details-6'!F:F)</f>
        <v>9310917.4900000021</v>
      </c>
      <c r="D181" s="264"/>
      <c r="E181" s="311" t="s">
        <v>6129</v>
      </c>
      <c r="F181" s="312">
        <f>AVERAGEIF('Hospitalisation Details-6'!$G$2:$G$2344,'Hospitalisation Details-6'!G826,'Hospitalisation Details-6'!$F$2:$F$2344)</f>
        <v>30132.419061488679</v>
      </c>
      <c r="G181" s="264"/>
      <c r="H181" s="315"/>
      <c r="I181" s="315"/>
      <c r="J181" s="320"/>
      <c r="K181" s="13"/>
      <c r="L181" s="13"/>
      <c r="M181" s="13"/>
      <c r="N181" s="13"/>
      <c r="O181" s="13"/>
      <c r="P181" s="13"/>
      <c r="Q181" s="13"/>
      <c r="R181" s="34"/>
    </row>
    <row r="182" spans="1:18" x14ac:dyDescent="0.25">
      <c r="A182" s="287"/>
      <c r="B182" s="311" t="s">
        <v>6130</v>
      </c>
      <c r="C182" s="312">
        <f>SUMIF('Hospitalisation Details-6'!G:G,"tier - 2",'Hospitalisation Details-6'!F:F)</f>
        <v>15899488.889999989</v>
      </c>
      <c r="D182" s="264"/>
      <c r="E182" s="14" t="s">
        <v>6130</v>
      </c>
      <c r="F182" s="300">
        <f>AVERAGEIF('Hospitalisation Details-6'!$G$2:$G$2344,'Hospitalisation Details-6'!G13,'Hospitalisation Details-6'!$F$2:$F$2344)</f>
        <v>11865.290216417903</v>
      </c>
      <c r="G182" s="264"/>
      <c r="H182" s="315"/>
      <c r="I182" s="315"/>
      <c r="J182" s="320"/>
      <c r="K182" s="13"/>
      <c r="L182" s="13"/>
      <c r="M182" s="13"/>
      <c r="N182" s="13"/>
      <c r="O182" s="13"/>
      <c r="P182" s="13"/>
      <c r="Q182" s="13"/>
      <c r="R182" s="34"/>
    </row>
    <row r="183" spans="1:18" x14ac:dyDescent="0.25">
      <c r="A183" s="287"/>
      <c r="B183" s="14" t="s">
        <v>6131</v>
      </c>
      <c r="C183" s="300">
        <f>SUMIF('Hospitalisation Details-6'!G:G,"tier - 3",'Hospitalisation Details-6'!F:F)</f>
        <v>6558489.6399999931</v>
      </c>
      <c r="D183" s="264"/>
      <c r="E183" s="14" t="s">
        <v>6131</v>
      </c>
      <c r="F183" s="300">
        <f>AVERAGEIF('Hospitalisation Details-6'!$G$2:$G$2344,'Hospitalisation Details-6'!G5,'Hospitalisation Details-6'!$F$2:$F$2344)</f>
        <v>9450.2732564841408</v>
      </c>
      <c r="G183" s="264"/>
      <c r="H183" s="315"/>
      <c r="I183" s="315"/>
      <c r="J183" s="320"/>
      <c r="K183" s="13"/>
      <c r="L183" s="13"/>
      <c r="M183" s="13"/>
      <c r="N183" s="13"/>
      <c r="O183" s="13"/>
      <c r="P183" s="13"/>
      <c r="Q183" s="13"/>
      <c r="R183" s="34"/>
    </row>
    <row r="184" spans="1:18" ht="16.5" thickBot="1" x14ac:dyDescent="0.3">
      <c r="A184" s="287"/>
      <c r="B184" s="15"/>
      <c r="C184" s="301"/>
      <c r="D184" s="264"/>
      <c r="E184" s="288"/>
      <c r="F184" s="267"/>
      <c r="G184" s="264"/>
      <c r="H184" s="315"/>
      <c r="I184" s="315"/>
      <c r="J184" s="320"/>
      <c r="K184" s="13"/>
      <c r="L184" s="13"/>
      <c r="M184" s="13"/>
      <c r="N184" s="13"/>
      <c r="O184" s="13"/>
      <c r="P184" s="13"/>
      <c r="Q184" s="13"/>
      <c r="R184" s="34"/>
    </row>
    <row r="185" spans="1:18" ht="16.5" thickBot="1" x14ac:dyDescent="0.3">
      <c r="A185" s="288"/>
      <c r="B185" s="266"/>
      <c r="C185" s="266"/>
      <c r="D185" s="266"/>
      <c r="E185" s="266"/>
      <c r="F185" s="266"/>
      <c r="G185" s="266"/>
      <c r="H185" s="332"/>
      <c r="I185" s="332"/>
      <c r="J185" s="333"/>
      <c r="K185" s="16"/>
      <c r="L185" s="16"/>
      <c r="M185" s="16"/>
      <c r="N185" s="16"/>
      <c r="O185" s="16"/>
      <c r="P185" s="16"/>
      <c r="Q185" s="16"/>
      <c r="R185" s="35"/>
    </row>
    <row r="186" spans="1:18" x14ac:dyDescent="0.25">
      <c r="A186" s="327" t="s">
        <v>6047</v>
      </c>
      <c r="B186" s="331"/>
      <c r="C186" s="331"/>
      <c r="D186" s="331"/>
      <c r="E186" s="331"/>
      <c r="F186" s="331"/>
      <c r="G186" s="331"/>
      <c r="H186" s="329"/>
      <c r="I186" s="329"/>
      <c r="J186" s="328"/>
      <c r="K186" s="131"/>
      <c r="L186" s="131"/>
      <c r="M186" s="131"/>
      <c r="N186" s="131"/>
      <c r="O186" s="131"/>
      <c r="P186" s="131"/>
      <c r="Q186" s="131"/>
      <c r="R186" s="132"/>
    </row>
    <row r="187" spans="1:18" ht="16.5" thickBot="1" x14ac:dyDescent="0.3">
      <c r="A187" s="287"/>
      <c r="B187" s="264"/>
      <c r="C187" s="264"/>
      <c r="D187" s="264"/>
      <c r="E187" s="264"/>
      <c r="F187" s="264"/>
      <c r="G187" s="264"/>
      <c r="H187" s="315"/>
      <c r="I187" s="315"/>
      <c r="J187" s="320"/>
      <c r="K187" s="13"/>
      <c r="L187" s="13"/>
      <c r="M187" s="13"/>
      <c r="N187" s="13"/>
      <c r="O187" s="13"/>
      <c r="P187" s="13"/>
      <c r="Q187" s="13"/>
      <c r="R187" s="34"/>
    </row>
    <row r="188" spans="1:18" ht="16.5" thickBot="1" x14ac:dyDescent="0.3">
      <c r="A188" s="287"/>
      <c r="B188" s="302" t="s">
        <v>6135</v>
      </c>
      <c r="C188" s="303"/>
      <c r="D188" s="264"/>
      <c r="E188" s="302" t="s">
        <v>6136</v>
      </c>
      <c r="F188" s="303"/>
      <c r="G188" s="264"/>
      <c r="H188" s="315"/>
      <c r="I188" s="315"/>
      <c r="J188" s="320"/>
      <c r="K188" s="317" t="s">
        <v>6142</v>
      </c>
      <c r="L188" s="318"/>
      <c r="M188" s="319"/>
      <c r="N188" s="84"/>
      <c r="O188" s="13"/>
      <c r="P188" s="13"/>
      <c r="Q188" s="13"/>
      <c r="R188" s="34"/>
    </row>
    <row r="189" spans="1:18" x14ac:dyDescent="0.25">
      <c r="A189" s="287"/>
      <c r="B189" s="11" t="s">
        <v>6129</v>
      </c>
      <c r="C189" s="304">
        <f>SUMIF('Hospitalisation Details-6'!H:H, "tier - 1", 'Hospitalisation Details-6'!F:F)</f>
        <v>9557501.299999997</v>
      </c>
      <c r="D189" s="264"/>
      <c r="E189" s="11" t="s">
        <v>6129</v>
      </c>
      <c r="F189" s="304">
        <f>AVERAGEIF('Hospitalisation Details-6'!$H$2:$H$2344,'Hospitalisation Details-6'!H14,'Hospitalisation Details-6'!$F$2:$F$2344)</f>
        <v>13021.118937329697</v>
      </c>
      <c r="G189" s="264"/>
      <c r="H189" s="315"/>
      <c r="I189" s="315"/>
      <c r="J189" s="320"/>
      <c r="K189" s="13"/>
      <c r="L189" s="13"/>
      <c r="M189" s="13"/>
      <c r="N189" s="13"/>
      <c r="O189" s="13"/>
      <c r="P189" s="13"/>
      <c r="Q189" s="13"/>
      <c r="R189" s="34"/>
    </row>
    <row r="190" spans="1:18" x14ac:dyDescent="0.25">
      <c r="A190" s="287"/>
      <c r="B190" s="11" t="s">
        <v>6130</v>
      </c>
      <c r="C190" s="304">
        <f>SUMIF('Hospitalisation Details-6'!H:H, "tier - 2", 'Hospitalisation Details-6'!F:F)</f>
        <v>10977048.180000002</v>
      </c>
      <c r="D190" s="264"/>
      <c r="E190" s="11" t="s">
        <v>6130</v>
      </c>
      <c r="F190" s="304">
        <f>AVERAGEIF('Hospitalisation Details-6'!$H$2:$H$2344,'Hospitalisation Details-6'!H10,'Hospitalisation Details-6'!$F$2:$F$2344)</f>
        <v>13501.904280442806</v>
      </c>
      <c r="G190" s="264"/>
      <c r="H190" s="315"/>
      <c r="I190" s="315"/>
      <c r="J190" s="320"/>
      <c r="K190" s="13"/>
      <c r="L190" s="13"/>
      <c r="M190" s="13"/>
      <c r="N190" s="13"/>
      <c r="O190" s="13"/>
      <c r="P190" s="13"/>
      <c r="Q190" s="13"/>
      <c r="R190" s="34"/>
    </row>
    <row r="191" spans="1:18" x14ac:dyDescent="0.25">
      <c r="A191" s="287"/>
      <c r="B191" s="313" t="s">
        <v>6131</v>
      </c>
      <c r="C191" s="314">
        <f>SUMIF('Hospitalisation Details-6'!H:H, "tier - 3", 'Hospitalisation Details-6'!F:F)</f>
        <v>11234346.539999992</v>
      </c>
      <c r="D191" s="264"/>
      <c r="E191" s="313" t="s">
        <v>6131</v>
      </c>
      <c r="F191" s="314">
        <f>AVERAGEIF('Hospitalisation Details-6'!$H$2:$H$2344,'Hospitalisation Details-6'!H2,'Hospitalisation Details-6'!$F$2:$F$2344)</f>
        <v>14113.500678391949</v>
      </c>
      <c r="G191" s="264"/>
      <c r="H191" s="315"/>
      <c r="I191" s="315"/>
      <c r="J191" s="320"/>
      <c r="K191" s="13"/>
      <c r="L191" s="13"/>
      <c r="M191" s="13"/>
      <c r="N191" s="13"/>
      <c r="O191" s="13"/>
      <c r="P191" s="13"/>
      <c r="Q191" s="13"/>
      <c r="R191" s="34"/>
    </row>
    <row r="192" spans="1:18" x14ac:dyDescent="0.25">
      <c r="A192" s="287"/>
      <c r="B192" s="11"/>
      <c r="C192" s="304"/>
      <c r="D192" s="264"/>
      <c r="E192" s="11"/>
      <c r="F192" s="11"/>
      <c r="G192" s="264"/>
      <c r="H192" s="315"/>
      <c r="I192" s="315"/>
      <c r="J192" s="320"/>
      <c r="K192" s="13"/>
      <c r="L192" s="13"/>
      <c r="M192" s="13"/>
      <c r="N192" s="13"/>
      <c r="O192" s="13"/>
      <c r="P192" s="13"/>
      <c r="Q192" s="13"/>
      <c r="R192" s="34"/>
    </row>
    <row r="193" spans="1:18" ht="16.5" thickBot="1" x14ac:dyDescent="0.3">
      <c r="A193" s="288"/>
      <c r="B193" s="16"/>
      <c r="C193" s="16"/>
      <c r="D193" s="266"/>
      <c r="E193" s="266"/>
      <c r="F193" s="266"/>
      <c r="G193" s="266"/>
      <c r="H193" s="332"/>
      <c r="I193" s="332"/>
      <c r="J193" s="333"/>
      <c r="K193" s="16"/>
      <c r="L193" s="16"/>
      <c r="M193" s="16"/>
      <c r="N193" s="16"/>
      <c r="O193" s="16"/>
      <c r="P193" s="16"/>
      <c r="Q193" s="16"/>
      <c r="R193" s="35"/>
    </row>
    <row r="194" spans="1:18" x14ac:dyDescent="0.25">
      <c r="A194" s="327" t="s">
        <v>6048</v>
      </c>
      <c r="B194" s="331"/>
      <c r="C194" s="331"/>
      <c r="D194" s="331"/>
      <c r="E194" s="331"/>
      <c r="F194" s="331"/>
      <c r="G194" s="331"/>
      <c r="H194" s="329"/>
      <c r="I194" s="329"/>
      <c r="J194" s="328"/>
      <c r="K194" s="329"/>
      <c r="L194" s="131"/>
      <c r="M194" s="131"/>
      <c r="N194" s="131"/>
      <c r="O194" s="131"/>
      <c r="P194" s="131"/>
      <c r="Q194" s="131"/>
      <c r="R194" s="132"/>
    </row>
    <row r="195" spans="1:18" ht="16.5" thickBot="1" x14ac:dyDescent="0.3">
      <c r="A195" s="287"/>
      <c r="B195" s="264"/>
      <c r="C195" s="264"/>
      <c r="D195" s="264"/>
      <c r="E195" s="264"/>
      <c r="F195" s="264"/>
      <c r="G195" s="264"/>
      <c r="H195" s="315"/>
      <c r="I195" s="315"/>
      <c r="J195" s="320"/>
      <c r="K195" s="315"/>
      <c r="L195" s="13"/>
      <c r="M195" s="13"/>
      <c r="N195" s="13"/>
      <c r="O195" s="13"/>
      <c r="P195" s="13"/>
      <c r="Q195" s="13"/>
      <c r="R195" s="34"/>
    </row>
    <row r="196" spans="1:18" ht="16.5" thickBot="1" x14ac:dyDescent="0.3">
      <c r="A196" s="287"/>
      <c r="B196" s="302" t="s">
        <v>6137</v>
      </c>
      <c r="C196" s="305"/>
      <c r="D196" s="305" t="s">
        <v>6138</v>
      </c>
      <c r="E196" s="306"/>
      <c r="F196" s="264"/>
      <c r="G196" s="264"/>
      <c r="H196" s="315"/>
      <c r="I196" s="315"/>
      <c r="J196" s="320"/>
      <c r="K196" s="317" t="s">
        <v>6143</v>
      </c>
      <c r="L196" s="318"/>
      <c r="M196" s="319"/>
      <c r="N196" s="13"/>
      <c r="O196" s="13"/>
      <c r="P196" s="13"/>
      <c r="Q196" s="13"/>
      <c r="R196" s="34"/>
    </row>
    <row r="197" spans="1:18" x14ac:dyDescent="0.25">
      <c r="A197" s="287"/>
      <c r="B197" s="287"/>
      <c r="C197" s="264"/>
      <c r="D197" s="264"/>
      <c r="E197" s="265"/>
      <c r="F197" s="264"/>
      <c r="G197" s="264"/>
      <c r="H197" s="315"/>
      <c r="I197" s="315"/>
      <c r="J197" s="320"/>
      <c r="K197" s="315"/>
      <c r="L197" s="13"/>
      <c r="M197" s="13"/>
      <c r="N197" s="13"/>
      <c r="O197" s="13"/>
      <c r="P197" s="13"/>
      <c r="Q197" s="13"/>
      <c r="R197" s="34"/>
    </row>
    <row r="198" spans="1:18" x14ac:dyDescent="0.25">
      <c r="A198" s="287"/>
      <c r="B198" s="287"/>
      <c r="C198" s="310">
        <f>AVERAGEIF('Hospitalisation Details-6'!E:E, "&gt;2", 'Hospitalisation Details-6'!F:F)</f>
        <v>14217.520498812351</v>
      </c>
      <c r="D198" s="264"/>
      <c r="E198" s="265"/>
      <c r="F198" s="264"/>
      <c r="G198" s="264"/>
      <c r="H198" s="315"/>
      <c r="I198" s="315"/>
      <c r="J198" s="320"/>
      <c r="K198" s="315"/>
      <c r="L198" s="13"/>
      <c r="M198" s="13"/>
      <c r="N198" s="13"/>
      <c r="O198" s="13"/>
      <c r="P198" s="13"/>
      <c r="Q198" s="13"/>
      <c r="R198" s="34"/>
    </row>
    <row r="199" spans="1:18" ht="16.5" thickBot="1" x14ac:dyDescent="0.3">
      <c r="A199" s="287"/>
      <c r="B199" s="288"/>
      <c r="C199" s="289"/>
      <c r="D199" s="266"/>
      <c r="E199" s="267"/>
      <c r="F199" s="264"/>
      <c r="G199" s="264"/>
      <c r="H199" s="315"/>
      <c r="I199" s="315"/>
      <c r="J199" s="320"/>
      <c r="K199" s="315"/>
      <c r="L199" s="13"/>
      <c r="M199" s="13"/>
      <c r="N199" s="13"/>
      <c r="O199" s="13"/>
      <c r="P199" s="13"/>
      <c r="Q199" s="13"/>
      <c r="R199" s="34"/>
    </row>
    <row r="200" spans="1:18" ht="16.5" thickBot="1" x14ac:dyDescent="0.3">
      <c r="A200" s="288"/>
      <c r="B200" s="266"/>
      <c r="C200" s="266"/>
      <c r="D200" s="266"/>
      <c r="E200" s="266"/>
      <c r="F200" s="266"/>
      <c r="G200" s="266"/>
      <c r="H200" s="332"/>
      <c r="I200" s="332"/>
      <c r="J200" s="333"/>
      <c r="K200" s="16"/>
      <c r="L200" s="16"/>
      <c r="M200" s="16"/>
      <c r="N200" s="16"/>
      <c r="O200" s="16"/>
      <c r="P200" s="16"/>
      <c r="Q200" s="16"/>
      <c r="R200" s="35"/>
    </row>
    <row r="201" spans="1:18" x14ac:dyDescent="0.25">
      <c r="A201" s="327" t="s">
        <v>6049</v>
      </c>
      <c r="B201" s="129"/>
      <c r="C201" s="129"/>
      <c r="D201" s="129"/>
      <c r="E201" s="129"/>
      <c r="F201" s="129"/>
      <c r="G201" s="129"/>
      <c r="H201" s="131"/>
      <c r="I201" s="131"/>
      <c r="J201" s="328"/>
      <c r="K201" s="329"/>
      <c r="L201" s="131"/>
      <c r="M201" s="131"/>
      <c r="N201" s="131"/>
      <c r="O201" s="131"/>
      <c r="P201" s="131"/>
      <c r="Q201" s="131"/>
      <c r="R201" s="132"/>
    </row>
    <row r="202" spans="1:18" ht="16.5" thickBot="1" x14ac:dyDescent="0.3">
      <c r="A202" s="109"/>
      <c r="B202" s="110"/>
      <c r="C202" s="110"/>
      <c r="D202" s="110"/>
      <c r="E202" s="110"/>
      <c r="F202" s="110"/>
      <c r="G202" s="110"/>
      <c r="H202" s="13"/>
      <c r="I202" s="13"/>
      <c r="J202" s="14"/>
      <c r="K202" s="13"/>
      <c r="L202" s="13"/>
      <c r="M202" s="13"/>
      <c r="N202" s="13"/>
      <c r="O202" s="13"/>
      <c r="P202" s="13"/>
      <c r="Q202" s="13"/>
      <c r="R202" s="34"/>
    </row>
    <row r="203" spans="1:18" ht="16.5" thickBot="1" x14ac:dyDescent="0.3">
      <c r="A203" s="109"/>
      <c r="B203" s="330" t="s">
        <v>6139</v>
      </c>
      <c r="C203" s="330"/>
      <c r="D203" s="330"/>
      <c r="E203" s="330"/>
      <c r="F203" s="330"/>
      <c r="G203" s="330"/>
      <c r="H203" s="13"/>
      <c r="I203" s="13"/>
      <c r="J203" s="14"/>
      <c r="K203" s="317" t="s">
        <v>6144</v>
      </c>
      <c r="L203" s="318"/>
      <c r="M203" s="319"/>
      <c r="N203" s="13"/>
      <c r="O203" s="13"/>
      <c r="P203" s="13"/>
      <c r="Q203" s="13"/>
      <c r="R203" s="34"/>
    </row>
    <row r="204" spans="1:18" x14ac:dyDescent="0.25">
      <c r="A204" s="109"/>
      <c r="B204" s="128"/>
      <c r="C204" s="129"/>
      <c r="D204" s="129"/>
      <c r="E204" s="129"/>
      <c r="F204" s="129"/>
      <c r="G204" s="307"/>
      <c r="H204" s="13"/>
      <c r="I204" s="13"/>
      <c r="J204" s="14"/>
      <c r="K204" s="13"/>
      <c r="L204" s="13"/>
      <c r="M204" s="13"/>
      <c r="N204" s="13"/>
      <c r="O204" s="13"/>
      <c r="P204" s="13"/>
      <c r="Q204" s="13"/>
      <c r="R204" s="34"/>
    </row>
    <row r="205" spans="1:18" x14ac:dyDescent="0.25">
      <c r="A205" s="109"/>
      <c r="B205" s="109"/>
      <c r="C205" s="110"/>
      <c r="D205" s="308" t="e">
        <f>AVERAGEIF(#REF!, "&lt;40", 'Hospitalisation Details-6'!E:E)</f>
        <v>#REF!</v>
      </c>
      <c r="E205" s="309"/>
      <c r="F205" s="110"/>
      <c r="G205" s="111"/>
      <c r="H205" s="13"/>
      <c r="I205" s="13"/>
      <c r="J205" s="14"/>
      <c r="K205" s="13"/>
      <c r="L205" s="13"/>
      <c r="M205" s="13"/>
      <c r="N205" s="13"/>
      <c r="O205" s="13"/>
      <c r="P205" s="13"/>
      <c r="Q205" s="13"/>
      <c r="R205" s="34"/>
    </row>
    <row r="206" spans="1:18" ht="16.5" thickBot="1" x14ac:dyDescent="0.3">
      <c r="A206" s="109"/>
      <c r="B206" s="114"/>
      <c r="C206" s="116"/>
      <c r="D206" s="116"/>
      <c r="E206" s="116"/>
      <c r="F206" s="116"/>
      <c r="G206" s="117"/>
      <c r="H206" s="13"/>
      <c r="I206" s="13"/>
      <c r="J206" s="14"/>
      <c r="K206" s="13"/>
      <c r="L206" s="13"/>
      <c r="M206" s="13"/>
      <c r="N206" s="13"/>
      <c r="O206" s="13"/>
      <c r="P206" s="13"/>
      <c r="Q206" s="13"/>
      <c r="R206" s="34"/>
    </row>
    <row r="207" spans="1:18" ht="16.5" thickBot="1" x14ac:dyDescent="0.3">
      <c r="A207" s="114"/>
      <c r="B207" s="116"/>
      <c r="C207" s="116"/>
      <c r="D207" s="116"/>
      <c r="E207" s="116"/>
      <c r="F207" s="116"/>
      <c r="G207" s="116"/>
      <c r="H207" s="16"/>
      <c r="I207" s="16"/>
      <c r="J207" s="15"/>
      <c r="K207" s="16"/>
      <c r="L207" s="16"/>
      <c r="M207" s="16"/>
      <c r="N207" s="16"/>
      <c r="O207" s="16"/>
      <c r="P207" s="16"/>
      <c r="Q207" s="16"/>
      <c r="R207" s="35"/>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FF712-63E4-4DC1-8610-4B9530DAC648}">
  <dimension ref="A2:T2429"/>
  <sheetViews>
    <sheetView topLeftCell="A2346" zoomScale="98" zoomScaleNormal="98" workbookViewId="0">
      <selection activeCell="K2354" sqref="K2354"/>
    </sheetView>
  </sheetViews>
  <sheetFormatPr defaultRowHeight="15" x14ac:dyDescent="0.25"/>
  <cols>
    <col min="1" max="1" width="13.140625" customWidth="1"/>
    <col min="2" max="2" width="13.5703125" customWidth="1"/>
    <col min="3" max="3" width="13.28515625" customWidth="1"/>
    <col min="4" max="4" width="14" style="388" customWidth="1"/>
    <col min="5" max="5" width="13.140625" style="388" customWidth="1"/>
    <col min="6" max="6" width="14.140625" style="388" customWidth="1"/>
    <col min="7" max="7" width="6" customWidth="1"/>
    <col min="8" max="8" width="5.7109375" customWidth="1"/>
    <col min="9" max="13" width="6" bestFit="1" customWidth="1"/>
    <col min="14" max="15" width="6" customWidth="1"/>
    <col min="16" max="39" width="6" bestFit="1" customWidth="1"/>
    <col min="40" max="40" width="5" bestFit="1" customWidth="1"/>
    <col min="41" max="43" width="6" bestFit="1" customWidth="1"/>
    <col min="44" max="44" width="5" bestFit="1" customWidth="1"/>
    <col min="45" max="54" width="6" bestFit="1" customWidth="1"/>
    <col min="55" max="55" width="5" bestFit="1" customWidth="1"/>
    <col min="56" max="66" width="6" bestFit="1" customWidth="1"/>
    <col min="67" max="67" width="5" bestFit="1" customWidth="1"/>
    <col min="68" max="68" width="6" bestFit="1" customWidth="1"/>
    <col min="69" max="69" width="7" bestFit="1" customWidth="1"/>
    <col min="70" max="83" width="6" bestFit="1" customWidth="1"/>
    <col min="84" max="84" width="7" bestFit="1" customWidth="1"/>
    <col min="85" max="85" width="5" bestFit="1" customWidth="1"/>
    <col min="86" max="91" width="6" bestFit="1" customWidth="1"/>
    <col min="92" max="92" width="7" bestFit="1" customWidth="1"/>
    <col min="93" max="93" width="5" bestFit="1" customWidth="1"/>
    <col min="94" max="97" width="6" bestFit="1" customWidth="1"/>
    <col min="98" max="98" width="5" bestFit="1" customWidth="1"/>
    <col min="99" max="101" width="6" bestFit="1" customWidth="1"/>
    <col min="102" max="102" width="5" bestFit="1" customWidth="1"/>
    <col min="103" max="108" width="6" bestFit="1" customWidth="1"/>
    <col min="109" max="109" width="7" bestFit="1" customWidth="1"/>
    <col min="110" max="110" width="6" bestFit="1" customWidth="1"/>
    <col min="111" max="111" width="5" bestFit="1" customWidth="1"/>
    <col min="112" max="115" width="6" bestFit="1" customWidth="1"/>
    <col min="116" max="116" width="7" bestFit="1" customWidth="1"/>
    <col min="117" max="120" width="6" bestFit="1" customWidth="1"/>
    <col min="121" max="121" width="5" bestFit="1" customWidth="1"/>
    <col min="122" max="122" width="6" bestFit="1" customWidth="1"/>
    <col min="123" max="123" width="5" bestFit="1" customWidth="1"/>
    <col min="124" max="129" width="6" bestFit="1" customWidth="1"/>
    <col min="130" max="130" width="5" bestFit="1" customWidth="1"/>
    <col min="131" max="131" width="6" bestFit="1" customWidth="1"/>
    <col min="132" max="132" width="7" bestFit="1" customWidth="1"/>
    <col min="133" max="141" width="6" bestFit="1" customWidth="1"/>
    <col min="142" max="142" width="5" bestFit="1" customWidth="1"/>
    <col min="143" max="146" width="6" bestFit="1" customWidth="1"/>
    <col min="147" max="147" width="7" bestFit="1" customWidth="1"/>
    <col min="148" max="157" width="6" bestFit="1" customWidth="1"/>
    <col min="158" max="158" width="7" bestFit="1" customWidth="1"/>
    <col min="159" max="162" width="6" bestFit="1" customWidth="1"/>
    <col min="163" max="163" width="5" bestFit="1" customWidth="1"/>
    <col min="164" max="167" width="6" bestFit="1" customWidth="1"/>
    <col min="168" max="168" width="7" bestFit="1" customWidth="1"/>
    <col min="169" max="185" width="6" bestFit="1" customWidth="1"/>
    <col min="186" max="186" width="7" bestFit="1" customWidth="1"/>
    <col min="187" max="193" width="6" bestFit="1" customWidth="1"/>
    <col min="194" max="194" width="5" bestFit="1" customWidth="1"/>
    <col min="195" max="197" width="6" bestFit="1" customWidth="1"/>
    <col min="198" max="198" width="7" bestFit="1" customWidth="1"/>
    <col min="199" max="201" width="6" bestFit="1" customWidth="1"/>
    <col min="202" max="202" width="7" bestFit="1" customWidth="1"/>
    <col min="203" max="207" width="6" bestFit="1" customWidth="1"/>
    <col min="208" max="208" width="7" bestFit="1" customWidth="1"/>
    <col min="209" max="209" width="6" bestFit="1" customWidth="1"/>
    <col min="210" max="210" width="5" bestFit="1" customWidth="1"/>
    <col min="211" max="212" width="6" bestFit="1" customWidth="1"/>
    <col min="213" max="213" width="5" bestFit="1" customWidth="1"/>
    <col min="214" max="214" width="7" bestFit="1" customWidth="1"/>
    <col min="215" max="225" width="6" bestFit="1" customWidth="1"/>
    <col min="226" max="226" width="7" bestFit="1" customWidth="1"/>
    <col min="227" max="228" width="6" bestFit="1" customWidth="1"/>
    <col min="229" max="229" width="5" bestFit="1" customWidth="1"/>
    <col min="230" max="234" width="6" bestFit="1" customWidth="1"/>
    <col min="235" max="235" width="5" bestFit="1" customWidth="1"/>
    <col min="236" max="256" width="6" bestFit="1" customWidth="1"/>
    <col min="257" max="257" width="7" bestFit="1" customWidth="1"/>
    <col min="258" max="260" width="6" bestFit="1" customWidth="1"/>
    <col min="261" max="261" width="5" bestFit="1" customWidth="1"/>
    <col min="262" max="262" width="6" bestFit="1" customWidth="1"/>
    <col min="263" max="263" width="7" bestFit="1" customWidth="1"/>
    <col min="264" max="266" width="6" bestFit="1" customWidth="1"/>
    <col min="267" max="267" width="5" bestFit="1" customWidth="1"/>
    <col min="268" max="268" width="7" bestFit="1" customWidth="1"/>
    <col min="269" max="278" width="6" bestFit="1" customWidth="1"/>
    <col min="279" max="279" width="7" bestFit="1" customWidth="1"/>
    <col min="280" max="281" width="6" bestFit="1" customWidth="1"/>
    <col min="282" max="282" width="4" bestFit="1" customWidth="1"/>
    <col min="283" max="286" width="6" bestFit="1" customWidth="1"/>
    <col min="287" max="287" width="5" bestFit="1" customWidth="1"/>
    <col min="288" max="288" width="6" bestFit="1" customWidth="1"/>
    <col min="289" max="289" width="7" bestFit="1" customWidth="1"/>
    <col min="290" max="290" width="6" bestFit="1" customWidth="1"/>
    <col min="291" max="291" width="5" bestFit="1" customWidth="1"/>
    <col min="292" max="294" width="6" bestFit="1" customWidth="1"/>
    <col min="295" max="295" width="5" bestFit="1" customWidth="1"/>
    <col min="296" max="303" width="6" bestFit="1" customWidth="1"/>
    <col min="304" max="304" width="7" bestFit="1" customWidth="1"/>
    <col min="305" max="312" width="6" bestFit="1" customWidth="1"/>
    <col min="313" max="313" width="7" bestFit="1" customWidth="1"/>
    <col min="314" max="320" width="6" bestFit="1" customWidth="1"/>
    <col min="321" max="321" width="7" bestFit="1" customWidth="1"/>
    <col min="322" max="328" width="6" bestFit="1" customWidth="1"/>
    <col min="329" max="329" width="7" bestFit="1" customWidth="1"/>
    <col min="330" max="330" width="5" bestFit="1" customWidth="1"/>
    <col min="331" max="334" width="6" bestFit="1" customWidth="1"/>
    <col min="335" max="335" width="5" bestFit="1" customWidth="1"/>
    <col min="336" max="337" width="6" bestFit="1" customWidth="1"/>
    <col min="338" max="338" width="7" bestFit="1" customWidth="1"/>
    <col min="339" max="339" width="5" bestFit="1" customWidth="1"/>
    <col min="340" max="346" width="6" bestFit="1" customWidth="1"/>
    <col min="347" max="347" width="7" bestFit="1" customWidth="1"/>
    <col min="348" max="354" width="6" bestFit="1" customWidth="1"/>
    <col min="355" max="355" width="7" bestFit="1" customWidth="1"/>
    <col min="356" max="360" width="6" bestFit="1" customWidth="1"/>
    <col min="361" max="361" width="5" bestFit="1" customWidth="1"/>
    <col min="362" max="363" width="6" bestFit="1" customWidth="1"/>
    <col min="364" max="364" width="7" bestFit="1" customWidth="1"/>
    <col min="365" max="371" width="6" bestFit="1" customWidth="1"/>
    <col min="372" max="372" width="5" bestFit="1" customWidth="1"/>
    <col min="373" max="374" width="6" bestFit="1" customWidth="1"/>
    <col min="375" max="375" width="7" bestFit="1" customWidth="1"/>
    <col min="376" max="380" width="6" bestFit="1" customWidth="1"/>
    <col min="381" max="381" width="5" bestFit="1" customWidth="1"/>
    <col min="382" max="382" width="7" bestFit="1" customWidth="1"/>
    <col min="383" max="392" width="6" bestFit="1" customWidth="1"/>
    <col min="393" max="393" width="5" bestFit="1" customWidth="1"/>
    <col min="394" max="394" width="7" bestFit="1" customWidth="1"/>
    <col min="395" max="404" width="6" bestFit="1" customWidth="1"/>
    <col min="405" max="405" width="7" bestFit="1" customWidth="1"/>
    <col min="406" max="411" width="6" bestFit="1" customWidth="1"/>
    <col min="412" max="412" width="7" bestFit="1" customWidth="1"/>
    <col min="413" max="418" width="6" bestFit="1" customWidth="1"/>
    <col min="419" max="419" width="7" bestFit="1" customWidth="1"/>
    <col min="420" max="424" width="6" bestFit="1" customWidth="1"/>
    <col min="425" max="425" width="5" bestFit="1" customWidth="1"/>
    <col min="426" max="428" width="6" bestFit="1" customWidth="1"/>
    <col min="429" max="429" width="7" bestFit="1" customWidth="1"/>
    <col min="430" max="430" width="6" bestFit="1" customWidth="1"/>
    <col min="431" max="431" width="5" bestFit="1" customWidth="1"/>
    <col min="432" max="435" width="6" bestFit="1" customWidth="1"/>
    <col min="436" max="436" width="7" bestFit="1" customWidth="1"/>
    <col min="437" max="444" width="6" bestFit="1" customWidth="1"/>
    <col min="445" max="445" width="7" bestFit="1" customWidth="1"/>
    <col min="446" max="451" width="6" bestFit="1" customWidth="1"/>
    <col min="452" max="452" width="5" bestFit="1" customWidth="1"/>
    <col min="453" max="455" width="6" bestFit="1" customWidth="1"/>
    <col min="456" max="456" width="7" bestFit="1" customWidth="1"/>
    <col min="457" max="466" width="6" bestFit="1" customWidth="1"/>
    <col min="467" max="467" width="7" bestFit="1" customWidth="1"/>
    <col min="468" max="472" width="6" bestFit="1" customWidth="1"/>
    <col min="473" max="473" width="7" bestFit="1" customWidth="1"/>
    <col min="474" max="480" width="6" bestFit="1" customWidth="1"/>
    <col min="481" max="481" width="7" bestFit="1" customWidth="1"/>
    <col min="482" max="488" width="6" bestFit="1" customWidth="1"/>
    <col min="489" max="489" width="7" bestFit="1" customWidth="1"/>
    <col min="490" max="494" width="6" bestFit="1" customWidth="1"/>
    <col min="495" max="495" width="7" bestFit="1" customWidth="1"/>
    <col min="496" max="503" width="6" bestFit="1" customWidth="1"/>
    <col min="504" max="504" width="7" bestFit="1" customWidth="1"/>
    <col min="505" max="505" width="5" bestFit="1" customWidth="1"/>
    <col min="506" max="507" width="6" bestFit="1" customWidth="1"/>
    <col min="508" max="508" width="5" bestFit="1" customWidth="1"/>
    <col min="509" max="510" width="6" bestFit="1" customWidth="1"/>
    <col min="511" max="511" width="7" bestFit="1" customWidth="1"/>
    <col min="512" max="517" width="6" bestFit="1" customWidth="1"/>
    <col min="518" max="518" width="7" bestFit="1" customWidth="1"/>
    <col min="519" max="525" width="6" bestFit="1" customWidth="1"/>
    <col min="526" max="526" width="7" bestFit="1" customWidth="1"/>
    <col min="527" max="531" width="6" bestFit="1" customWidth="1"/>
    <col min="532" max="532" width="7" bestFit="1" customWidth="1"/>
    <col min="533" max="537" width="6" bestFit="1" customWidth="1"/>
    <col min="538" max="538" width="5" bestFit="1" customWidth="1"/>
    <col min="539" max="540" width="6" bestFit="1" customWidth="1"/>
    <col min="541" max="541" width="7" bestFit="1" customWidth="1"/>
    <col min="542" max="542" width="5" bestFit="1" customWidth="1"/>
    <col min="543" max="547" width="6" bestFit="1" customWidth="1"/>
    <col min="548" max="548" width="7" bestFit="1" customWidth="1"/>
    <col min="549" max="554" width="6" bestFit="1" customWidth="1"/>
    <col min="555" max="555" width="5" bestFit="1" customWidth="1"/>
    <col min="556" max="556" width="7" bestFit="1" customWidth="1"/>
    <col min="557" max="559" width="6" bestFit="1" customWidth="1"/>
    <col min="560" max="560" width="5" bestFit="1" customWidth="1"/>
    <col min="561" max="564" width="6" bestFit="1" customWidth="1"/>
    <col min="565" max="565" width="7" bestFit="1" customWidth="1"/>
    <col min="566" max="571" width="6" bestFit="1" customWidth="1"/>
    <col min="572" max="572" width="7" bestFit="1" customWidth="1"/>
    <col min="573" max="579" width="6" bestFit="1" customWidth="1"/>
    <col min="580" max="580" width="7" bestFit="1" customWidth="1"/>
    <col min="581" max="586" width="6" bestFit="1" customWidth="1"/>
    <col min="587" max="587" width="7" bestFit="1" customWidth="1"/>
    <col min="588" max="588" width="6" bestFit="1" customWidth="1"/>
    <col min="589" max="589" width="5" bestFit="1" customWidth="1"/>
    <col min="590" max="594" width="6" bestFit="1" customWidth="1"/>
    <col min="595" max="595" width="7" bestFit="1" customWidth="1"/>
    <col min="596" max="596" width="6" bestFit="1" customWidth="1"/>
    <col min="597" max="597" width="5" bestFit="1" customWidth="1"/>
    <col min="598" max="601" width="6" bestFit="1" customWidth="1"/>
    <col min="602" max="602" width="7" bestFit="1" customWidth="1"/>
    <col min="603" max="604" width="6" bestFit="1" customWidth="1"/>
    <col min="605" max="605" width="5" bestFit="1" customWidth="1"/>
    <col min="606" max="608" width="6" bestFit="1" customWidth="1"/>
    <col min="609" max="609" width="5" bestFit="1" customWidth="1"/>
    <col min="610" max="610" width="6" bestFit="1" customWidth="1"/>
    <col min="611" max="611" width="7" bestFit="1" customWidth="1"/>
    <col min="612" max="618" width="6" bestFit="1" customWidth="1"/>
    <col min="619" max="619" width="7" bestFit="1" customWidth="1"/>
    <col min="620" max="628" width="6" bestFit="1" customWidth="1"/>
    <col min="629" max="629" width="7" bestFit="1" customWidth="1"/>
    <col min="630" max="635" width="6" bestFit="1" customWidth="1"/>
    <col min="636" max="636" width="5" bestFit="1" customWidth="1"/>
    <col min="637" max="637" width="6" bestFit="1" customWidth="1"/>
    <col min="638" max="638" width="7" bestFit="1" customWidth="1"/>
    <col min="639" max="648" width="6" bestFit="1" customWidth="1"/>
    <col min="649" max="649" width="7" bestFit="1" customWidth="1"/>
    <col min="650" max="653" width="6" bestFit="1" customWidth="1"/>
    <col min="654" max="654" width="7" bestFit="1" customWidth="1"/>
    <col min="655" max="663" width="6" bestFit="1" customWidth="1"/>
    <col min="664" max="664" width="7" bestFit="1" customWidth="1"/>
    <col min="665" max="672" width="6" bestFit="1" customWidth="1"/>
    <col min="673" max="673" width="7" bestFit="1" customWidth="1"/>
    <col min="674" max="679" width="6" bestFit="1" customWidth="1"/>
    <col min="680" max="680" width="7" bestFit="1" customWidth="1"/>
    <col min="681" max="681" width="6" bestFit="1" customWidth="1"/>
    <col min="682" max="682" width="5" bestFit="1" customWidth="1"/>
    <col min="683" max="689" width="6" bestFit="1" customWidth="1"/>
    <col min="690" max="690" width="7" bestFit="1" customWidth="1"/>
    <col min="691" max="698" width="6" bestFit="1" customWidth="1"/>
    <col min="699" max="699" width="7" bestFit="1" customWidth="1"/>
    <col min="700" max="706" width="6" bestFit="1" customWidth="1"/>
    <col min="707" max="707" width="7" bestFit="1" customWidth="1"/>
    <col min="708" max="714" width="6" bestFit="1" customWidth="1"/>
    <col min="715" max="715" width="5" bestFit="1" customWidth="1"/>
    <col min="716" max="716" width="7" bestFit="1" customWidth="1"/>
    <col min="717" max="722" width="6" bestFit="1" customWidth="1"/>
    <col min="723" max="723" width="5" bestFit="1" customWidth="1"/>
    <col min="724" max="724" width="6" bestFit="1" customWidth="1"/>
    <col min="725" max="725" width="7" bestFit="1" customWidth="1"/>
    <col min="726" max="727" width="6" bestFit="1" customWidth="1"/>
    <col min="728" max="728" width="5" bestFit="1" customWidth="1"/>
    <col min="729" max="733" width="6" bestFit="1" customWidth="1"/>
    <col min="734" max="734" width="7" bestFit="1" customWidth="1"/>
    <col min="735" max="738" width="6" bestFit="1" customWidth="1"/>
    <col min="739" max="739" width="7" bestFit="1" customWidth="1"/>
    <col min="740" max="740" width="5" bestFit="1" customWidth="1"/>
    <col min="741" max="742" width="6" bestFit="1" customWidth="1"/>
    <col min="743" max="743" width="5" bestFit="1" customWidth="1"/>
    <col min="744" max="746" width="6" bestFit="1" customWidth="1"/>
    <col min="747" max="747" width="7" bestFit="1" customWidth="1"/>
    <col min="748" max="752" width="6" bestFit="1" customWidth="1"/>
    <col min="753" max="753" width="5" bestFit="1" customWidth="1"/>
    <col min="754" max="755" width="6" bestFit="1" customWidth="1"/>
    <col min="756" max="756" width="7" bestFit="1" customWidth="1"/>
    <col min="757" max="760" width="6" bestFit="1" customWidth="1"/>
    <col min="761" max="761" width="7" bestFit="1" customWidth="1"/>
    <col min="762" max="765" width="6" bestFit="1" customWidth="1"/>
    <col min="766" max="766" width="5" bestFit="1" customWidth="1"/>
    <col min="767" max="768" width="6" bestFit="1" customWidth="1"/>
    <col min="769" max="769" width="7" bestFit="1" customWidth="1"/>
    <col min="770" max="770" width="6" bestFit="1" customWidth="1"/>
    <col min="771" max="771" width="5" bestFit="1" customWidth="1"/>
    <col min="772" max="776" width="6" bestFit="1" customWidth="1"/>
    <col min="777" max="777" width="7" bestFit="1" customWidth="1"/>
    <col min="778" max="782" width="6" bestFit="1" customWidth="1"/>
    <col min="783" max="783" width="5" bestFit="1" customWidth="1"/>
    <col min="784" max="784" width="7" bestFit="1" customWidth="1"/>
    <col min="785" max="791" width="6" bestFit="1" customWidth="1"/>
    <col min="792" max="792" width="5" bestFit="1" customWidth="1"/>
    <col min="793" max="794" width="6" bestFit="1" customWidth="1"/>
    <col min="795" max="795" width="7" bestFit="1" customWidth="1"/>
    <col min="796" max="796" width="6" bestFit="1" customWidth="1"/>
    <col min="797" max="797" width="5" bestFit="1" customWidth="1"/>
    <col min="798" max="800" width="6" bestFit="1" customWidth="1"/>
    <col min="801" max="801" width="7" bestFit="1" customWidth="1"/>
    <col min="802" max="809" width="6" bestFit="1" customWidth="1"/>
    <col min="810" max="810" width="7" bestFit="1" customWidth="1"/>
    <col min="811" max="815" width="6" bestFit="1" customWidth="1"/>
    <col min="816" max="816" width="7" bestFit="1" customWidth="1"/>
    <col min="817" max="825" width="6" bestFit="1" customWidth="1"/>
    <col min="826" max="826" width="7" bestFit="1" customWidth="1"/>
    <col min="827" max="833" width="6" bestFit="1" customWidth="1"/>
    <col min="834" max="834" width="7" bestFit="1" customWidth="1"/>
    <col min="835" max="843" width="6" bestFit="1" customWidth="1"/>
    <col min="844" max="844" width="7" bestFit="1" customWidth="1"/>
    <col min="845" max="845" width="6" bestFit="1" customWidth="1"/>
    <col min="846" max="846" width="5" bestFit="1" customWidth="1"/>
    <col min="847" max="848" width="6" bestFit="1" customWidth="1"/>
    <col min="849" max="849" width="5" bestFit="1" customWidth="1"/>
    <col min="850" max="851" width="6" bestFit="1" customWidth="1"/>
    <col min="852" max="852" width="5" bestFit="1" customWidth="1"/>
    <col min="853" max="854" width="6" bestFit="1" customWidth="1"/>
    <col min="855" max="855" width="7" bestFit="1" customWidth="1"/>
    <col min="856" max="861" width="6" bestFit="1" customWidth="1"/>
    <col min="862" max="862" width="5" bestFit="1" customWidth="1"/>
    <col min="863" max="865" width="6" bestFit="1" customWidth="1"/>
    <col min="866" max="866" width="7" bestFit="1" customWidth="1"/>
    <col min="867" max="872" width="6" bestFit="1" customWidth="1"/>
    <col min="873" max="873" width="5" bestFit="1" customWidth="1"/>
    <col min="874" max="875" width="6" bestFit="1" customWidth="1"/>
    <col min="876" max="876" width="7" bestFit="1" customWidth="1"/>
    <col min="877" max="878" width="6" bestFit="1" customWidth="1"/>
    <col min="879" max="879" width="5" bestFit="1" customWidth="1"/>
    <col min="880" max="884" width="6" bestFit="1" customWidth="1"/>
    <col min="885" max="885" width="7" bestFit="1" customWidth="1"/>
    <col min="886" max="887" width="6" bestFit="1" customWidth="1"/>
    <col min="888" max="888" width="5" bestFit="1" customWidth="1"/>
    <col min="889" max="893" width="6" bestFit="1" customWidth="1"/>
    <col min="894" max="894" width="7" bestFit="1" customWidth="1"/>
    <col min="895" max="902" width="6" bestFit="1" customWidth="1"/>
    <col min="903" max="903" width="7" bestFit="1" customWidth="1"/>
    <col min="904" max="908" width="6" bestFit="1" customWidth="1"/>
    <col min="909" max="909" width="7" bestFit="1" customWidth="1"/>
    <col min="910" max="910" width="5" bestFit="1" customWidth="1"/>
    <col min="911" max="915" width="6" bestFit="1" customWidth="1"/>
    <col min="916" max="916" width="7" bestFit="1" customWidth="1"/>
    <col min="917" max="917" width="5" bestFit="1" customWidth="1"/>
    <col min="918" max="922" width="6" bestFit="1" customWidth="1"/>
    <col min="923" max="923" width="5" bestFit="1" customWidth="1"/>
    <col min="924" max="924" width="6" bestFit="1" customWidth="1"/>
    <col min="925" max="925" width="7" bestFit="1" customWidth="1"/>
    <col min="926" max="929" width="6" bestFit="1" customWidth="1"/>
    <col min="930" max="930" width="7" bestFit="1" customWidth="1"/>
    <col min="931" max="938" width="6" bestFit="1" customWidth="1"/>
    <col min="939" max="939" width="7" bestFit="1" customWidth="1"/>
    <col min="940" max="945" width="6" bestFit="1" customWidth="1"/>
    <col min="946" max="946" width="5" bestFit="1" customWidth="1"/>
    <col min="947" max="947" width="7" bestFit="1" customWidth="1"/>
    <col min="948" max="952" width="6" bestFit="1" customWidth="1"/>
    <col min="953" max="953" width="7" bestFit="1" customWidth="1"/>
    <col min="954" max="958" width="6" bestFit="1" customWidth="1"/>
    <col min="959" max="959" width="7" bestFit="1" customWidth="1"/>
    <col min="960" max="962" width="6" bestFit="1" customWidth="1"/>
    <col min="963" max="963" width="5" bestFit="1" customWidth="1"/>
    <col min="964" max="967" width="6" bestFit="1" customWidth="1"/>
    <col min="968" max="968" width="7" bestFit="1" customWidth="1"/>
    <col min="969" max="974" width="6" bestFit="1" customWidth="1"/>
    <col min="975" max="975" width="7" bestFit="1" customWidth="1"/>
    <col min="976" max="980" width="6" bestFit="1" customWidth="1"/>
    <col min="981" max="981" width="7" bestFit="1" customWidth="1"/>
    <col min="982" max="982" width="5" bestFit="1" customWidth="1"/>
    <col min="983" max="988" width="6" bestFit="1" customWidth="1"/>
    <col min="989" max="989" width="7" bestFit="1" customWidth="1"/>
    <col min="990" max="995" width="6" bestFit="1" customWidth="1"/>
    <col min="996" max="996" width="5" bestFit="1" customWidth="1"/>
    <col min="997" max="1001" width="6" bestFit="1" customWidth="1"/>
    <col min="1002" max="1002" width="4" bestFit="1" customWidth="1"/>
    <col min="1003" max="1005" width="6" bestFit="1" customWidth="1"/>
    <col min="1006" max="1006" width="5" bestFit="1" customWidth="1"/>
    <col min="1007" max="1020" width="6" bestFit="1" customWidth="1"/>
    <col min="1021" max="1021" width="5" bestFit="1" customWidth="1"/>
    <col min="1022" max="1022" width="6" bestFit="1" customWidth="1"/>
    <col min="1023" max="1023" width="7" bestFit="1" customWidth="1"/>
    <col min="1024" max="1029" width="6" bestFit="1" customWidth="1"/>
    <col min="1030" max="1030" width="7" bestFit="1" customWidth="1"/>
    <col min="1031" max="1038" width="6" bestFit="1" customWidth="1"/>
    <col min="1039" max="1039" width="7" bestFit="1" customWidth="1"/>
    <col min="1040" max="1047" width="6" bestFit="1" customWidth="1"/>
    <col min="1048" max="1048" width="7" bestFit="1" customWidth="1"/>
    <col min="1049" max="1051" width="6" bestFit="1" customWidth="1"/>
    <col min="1052" max="1052" width="7" bestFit="1" customWidth="1"/>
    <col min="1053" max="1055" width="6" bestFit="1" customWidth="1"/>
    <col min="1056" max="1056" width="5" bestFit="1" customWidth="1"/>
    <col min="1057" max="1058" width="6" bestFit="1" customWidth="1"/>
    <col min="1059" max="1059" width="7" bestFit="1" customWidth="1"/>
    <col min="1060" max="1063" width="6" bestFit="1" customWidth="1"/>
    <col min="1064" max="1064" width="5" bestFit="1" customWidth="1"/>
    <col min="1065" max="1065" width="7" bestFit="1" customWidth="1"/>
    <col min="1066" max="1074" width="6" bestFit="1" customWidth="1"/>
    <col min="1075" max="1075" width="7" bestFit="1" customWidth="1"/>
    <col min="1076" max="1077" width="6" bestFit="1" customWidth="1"/>
    <col min="1078" max="1078" width="5" bestFit="1" customWidth="1"/>
    <col min="1079" max="1081" width="6" bestFit="1" customWidth="1"/>
    <col min="1082" max="1082" width="5" bestFit="1" customWidth="1"/>
    <col min="1083" max="1085" width="6" bestFit="1" customWidth="1"/>
    <col min="1086" max="1086" width="5" bestFit="1" customWidth="1"/>
    <col min="1087" max="1087" width="7" bestFit="1" customWidth="1"/>
    <col min="1088" max="1100" width="6" bestFit="1" customWidth="1"/>
    <col min="1101" max="1101" width="7" bestFit="1" customWidth="1"/>
    <col min="1102" max="1102" width="5" bestFit="1" customWidth="1"/>
    <col min="1103" max="1109" width="6" bestFit="1" customWidth="1"/>
    <col min="1110" max="1110" width="5" bestFit="1" customWidth="1"/>
    <col min="1111" max="1111" width="6" bestFit="1" customWidth="1"/>
    <col min="1112" max="1112" width="5" bestFit="1" customWidth="1"/>
    <col min="1113" max="1114" width="6" bestFit="1" customWidth="1"/>
    <col min="1115" max="1115" width="7" bestFit="1" customWidth="1"/>
    <col min="1116" max="1145" width="6" bestFit="1" customWidth="1"/>
    <col min="1146" max="1146" width="5" bestFit="1" customWidth="1"/>
    <col min="1147" max="1148" width="6" bestFit="1" customWidth="1"/>
    <col min="1149" max="1149" width="5" bestFit="1" customWidth="1"/>
    <col min="1150" max="1151" width="6" bestFit="1" customWidth="1"/>
    <col min="1152" max="1152" width="5" bestFit="1" customWidth="1"/>
    <col min="1153" max="1157" width="6" bestFit="1" customWidth="1"/>
    <col min="1158" max="1158" width="5" bestFit="1" customWidth="1"/>
    <col min="1159" max="1159" width="6" bestFit="1" customWidth="1"/>
    <col min="1160" max="1160" width="5" bestFit="1" customWidth="1"/>
    <col min="1161" max="1171" width="6" bestFit="1" customWidth="1"/>
    <col min="1172" max="1172" width="5" bestFit="1" customWidth="1"/>
    <col min="1173" max="1173" width="7" bestFit="1" customWidth="1"/>
    <col min="1174" max="1179" width="6" bestFit="1" customWidth="1"/>
    <col min="1180" max="1180" width="5" bestFit="1" customWidth="1"/>
    <col min="1181" max="1186" width="6" bestFit="1" customWidth="1"/>
    <col min="1187" max="1187" width="5" bestFit="1" customWidth="1"/>
    <col min="1188" max="1195" width="6" bestFit="1" customWidth="1"/>
    <col min="1196" max="1196" width="5" bestFit="1" customWidth="1"/>
    <col min="1197" max="1203" width="6" bestFit="1" customWidth="1"/>
    <col min="1204" max="1204" width="5" bestFit="1" customWidth="1"/>
    <col min="1205" max="1225" width="6" bestFit="1" customWidth="1"/>
    <col min="1226" max="1226" width="5" bestFit="1" customWidth="1"/>
    <col min="1227" max="1231" width="6" bestFit="1" customWidth="1"/>
    <col min="1232" max="1232" width="5" bestFit="1" customWidth="1"/>
    <col min="1233" max="1237" width="6" bestFit="1" customWidth="1"/>
    <col min="1238" max="1238" width="5" bestFit="1" customWidth="1"/>
    <col min="1239" max="1243" width="6" bestFit="1" customWidth="1"/>
    <col min="1244" max="1244" width="5" bestFit="1" customWidth="1"/>
    <col min="1245" max="1245" width="6" bestFit="1" customWidth="1"/>
    <col min="1246" max="1246" width="5" bestFit="1" customWidth="1"/>
    <col min="1247" max="1257" width="6" bestFit="1" customWidth="1"/>
    <col min="1258" max="1258" width="5" bestFit="1" customWidth="1"/>
    <col min="1259" max="1267" width="6" bestFit="1" customWidth="1"/>
    <col min="1268" max="1268" width="5" bestFit="1" customWidth="1"/>
    <col min="1269" max="1270" width="6" bestFit="1" customWidth="1"/>
    <col min="1271" max="1271" width="5" bestFit="1" customWidth="1"/>
    <col min="1272" max="1297" width="6" bestFit="1" customWidth="1"/>
    <col min="1298" max="1298" width="5" bestFit="1" customWidth="1"/>
    <col min="1299" max="1306" width="6" bestFit="1" customWidth="1"/>
    <col min="1307" max="1307" width="5" bestFit="1" customWidth="1"/>
    <col min="1308" max="1322" width="6" bestFit="1" customWidth="1"/>
    <col min="1323" max="1323" width="5" bestFit="1" customWidth="1"/>
    <col min="1324" max="1324" width="6" bestFit="1" customWidth="1"/>
    <col min="1325" max="1326" width="5" bestFit="1" customWidth="1"/>
    <col min="1327" max="1336" width="6" bestFit="1" customWidth="1"/>
    <col min="1337" max="1337" width="11.28515625" bestFit="1" customWidth="1"/>
  </cols>
  <sheetData>
    <row r="2" spans="1:3" ht="15.75" thickBot="1" x14ac:dyDescent="0.3"/>
    <row r="3" spans="1:3" x14ac:dyDescent="0.25">
      <c r="A3" s="382" t="s">
        <v>2379</v>
      </c>
      <c r="B3" s="383" t="s">
        <v>9871</v>
      </c>
      <c r="C3" s="362"/>
    </row>
    <row r="4" spans="1:3" x14ac:dyDescent="0.25">
      <c r="A4" s="374"/>
      <c r="B4" s="375"/>
      <c r="C4" s="365"/>
    </row>
    <row r="5" spans="1:3" x14ac:dyDescent="0.25">
      <c r="A5" s="374" t="s">
        <v>9864</v>
      </c>
      <c r="B5" s="375" t="s">
        <v>9870</v>
      </c>
      <c r="C5" s="365"/>
    </row>
    <row r="6" spans="1:3" x14ac:dyDescent="0.25">
      <c r="A6" s="376" t="s">
        <v>2380</v>
      </c>
      <c r="B6" s="377">
        <v>1944</v>
      </c>
      <c r="C6" s="365"/>
    </row>
    <row r="7" spans="1:3" x14ac:dyDescent="0.25">
      <c r="A7" s="376" t="s">
        <v>2382</v>
      </c>
      <c r="B7" s="377">
        <v>390</v>
      </c>
      <c r="C7" s="365"/>
    </row>
    <row r="8" spans="1:3" ht="15.75" thickBot="1" x14ac:dyDescent="0.3">
      <c r="A8" s="379" t="s">
        <v>9867</v>
      </c>
      <c r="B8" s="380">
        <v>2334</v>
      </c>
      <c r="C8" s="373"/>
    </row>
    <row r="18" spans="1:6" ht="15.75" thickBot="1" x14ac:dyDescent="0.3"/>
    <row r="19" spans="1:6" x14ac:dyDescent="0.25">
      <c r="A19" s="382" t="s">
        <v>9864</v>
      </c>
      <c r="B19" s="383" t="s">
        <v>9869</v>
      </c>
      <c r="C19" s="384" t="s">
        <v>9868</v>
      </c>
    </row>
    <row r="20" spans="1:6" x14ac:dyDescent="0.25">
      <c r="A20" s="376" t="s">
        <v>2380</v>
      </c>
      <c r="B20" s="377">
        <v>1417</v>
      </c>
      <c r="C20" s="385">
        <v>14614.940000000011</v>
      </c>
    </row>
    <row r="21" spans="1:6" x14ac:dyDescent="0.25">
      <c r="A21" s="376" t="s">
        <v>2381</v>
      </c>
      <c r="B21" s="377">
        <v>162</v>
      </c>
      <c r="C21" s="385">
        <v>747.01999999999941</v>
      </c>
    </row>
    <row r="22" spans="1:6" x14ac:dyDescent="0.25">
      <c r="A22" s="376" t="s">
        <v>9867</v>
      </c>
      <c r="B22" s="377">
        <v>1579</v>
      </c>
      <c r="C22" s="385">
        <v>15361.960000000003</v>
      </c>
    </row>
    <row r="23" spans="1:6" ht="15.75" thickBot="1" x14ac:dyDescent="0.3">
      <c r="A23" s="386"/>
      <c r="B23" s="387"/>
      <c r="C23" s="373"/>
    </row>
    <row r="32" spans="1:6" ht="15.75" thickBot="1" x14ac:dyDescent="0.3">
      <c r="D32"/>
      <c r="E32"/>
      <c r="F32"/>
    </row>
    <row r="33" spans="1:6" x14ac:dyDescent="0.25">
      <c r="A33" s="382" t="s">
        <v>9865</v>
      </c>
      <c r="B33" s="383" t="s">
        <v>9872</v>
      </c>
      <c r="C33" s="400"/>
      <c r="D33" s="401"/>
      <c r="E33" s="401"/>
      <c r="F33" s="402"/>
    </row>
    <row r="34" spans="1:6" x14ac:dyDescent="0.25">
      <c r="A34" s="396" t="s">
        <v>9864</v>
      </c>
      <c r="B34" s="397" t="s">
        <v>9866</v>
      </c>
      <c r="C34" s="397" t="s">
        <v>6079</v>
      </c>
      <c r="D34" s="398" t="s">
        <v>6075</v>
      </c>
      <c r="E34" s="398" t="s">
        <v>6077</v>
      </c>
      <c r="F34" s="399" t="s">
        <v>9867</v>
      </c>
    </row>
    <row r="35" spans="1:6" x14ac:dyDescent="0.25">
      <c r="A35" s="376" t="s">
        <v>9866</v>
      </c>
      <c r="B35" s="377">
        <v>90181.51</v>
      </c>
      <c r="C35" s="378"/>
      <c r="D35" s="390"/>
      <c r="E35" s="392"/>
      <c r="F35" s="394">
        <v>90181.51</v>
      </c>
    </row>
    <row r="36" spans="1:6" x14ac:dyDescent="0.25">
      <c r="A36" s="376" t="s">
        <v>6083</v>
      </c>
      <c r="B36" s="377"/>
      <c r="C36" s="378">
        <v>2046842.43</v>
      </c>
      <c r="D36" s="390">
        <v>2465313.67</v>
      </c>
      <c r="E36" s="392">
        <v>1036017.89</v>
      </c>
      <c r="F36" s="394">
        <v>5548173.9900000002</v>
      </c>
    </row>
    <row r="37" spans="1:6" x14ac:dyDescent="0.25">
      <c r="A37" s="376" t="s">
        <v>6087</v>
      </c>
      <c r="B37" s="377"/>
      <c r="C37" s="378">
        <v>6880261.4699999997</v>
      </c>
      <c r="D37" s="390">
        <v>7257437.5899999999</v>
      </c>
      <c r="E37" s="392">
        <v>3210162.55</v>
      </c>
      <c r="F37" s="394">
        <v>17347861.609999999</v>
      </c>
    </row>
    <row r="38" spans="1:6" x14ac:dyDescent="0.25">
      <c r="A38" s="376" t="s">
        <v>6085</v>
      </c>
      <c r="B38" s="377"/>
      <c r="C38" s="378">
        <v>2639525.52</v>
      </c>
      <c r="D38" s="390">
        <v>3125525.18</v>
      </c>
      <c r="E38" s="392">
        <v>1214640.2</v>
      </c>
      <c r="F38" s="394">
        <v>6979690.9000000004</v>
      </c>
    </row>
    <row r="39" spans="1:6" x14ac:dyDescent="0.25">
      <c r="A39" s="376" t="s">
        <v>6081</v>
      </c>
      <c r="B39" s="377"/>
      <c r="C39" s="378">
        <v>773222.74</v>
      </c>
      <c r="D39" s="390">
        <v>772956.8</v>
      </c>
      <c r="E39" s="392">
        <v>256808.47</v>
      </c>
      <c r="F39" s="394">
        <v>1802988.01</v>
      </c>
    </row>
    <row r="40" spans="1:6" ht="15.75" thickBot="1" x14ac:dyDescent="0.3">
      <c r="A40" s="379" t="s">
        <v>9867</v>
      </c>
      <c r="B40" s="380">
        <v>90181.51</v>
      </c>
      <c r="C40" s="381">
        <v>12339852.16</v>
      </c>
      <c r="D40" s="391">
        <v>13621233.24</v>
      </c>
      <c r="E40" s="393">
        <v>5717629.1100000003</v>
      </c>
      <c r="F40" s="395">
        <v>31768896.02</v>
      </c>
    </row>
    <row r="48" spans="1:6" ht="15.75" thickBot="1" x14ac:dyDescent="0.3"/>
    <row r="49" spans="1:3" ht="15.75" x14ac:dyDescent="0.25">
      <c r="A49" s="360" t="s">
        <v>8</v>
      </c>
      <c r="B49" s="361" t="s" vm="1">
        <v>9871</v>
      </c>
      <c r="C49" s="362"/>
    </row>
    <row r="50" spans="1:3" ht="15.75" x14ac:dyDescent="0.25">
      <c r="A50" s="363"/>
      <c r="B50" s="364"/>
      <c r="C50" s="365"/>
    </row>
    <row r="51" spans="1:3" ht="15.75" x14ac:dyDescent="0.25">
      <c r="A51" s="366" t="s">
        <v>9864</v>
      </c>
      <c r="B51" s="367" t="s">
        <v>9865</v>
      </c>
      <c r="C51" s="368"/>
    </row>
    <row r="52" spans="1:3" ht="15.75" x14ac:dyDescent="0.25">
      <c r="A52" s="369" t="s">
        <v>16</v>
      </c>
      <c r="B52" s="370">
        <v>9311617.4900000002</v>
      </c>
      <c r="C52" s="365"/>
    </row>
    <row r="53" spans="1:3" ht="15.75" x14ac:dyDescent="0.25">
      <c r="A53" s="369" t="s">
        <v>11</v>
      </c>
      <c r="B53" s="370">
        <v>15898788.890000001</v>
      </c>
      <c r="C53" s="365"/>
    </row>
    <row r="54" spans="1:3" ht="15.75" x14ac:dyDescent="0.25">
      <c r="A54" s="369" t="s">
        <v>12</v>
      </c>
      <c r="B54" s="370">
        <v>6535971.6799999997</v>
      </c>
      <c r="C54" s="365"/>
    </row>
    <row r="55" spans="1:3" ht="16.5" thickBot="1" x14ac:dyDescent="0.3">
      <c r="A55" s="371" t="s">
        <v>9867</v>
      </c>
      <c r="B55" s="372">
        <v>31746378.059999999</v>
      </c>
      <c r="C55" s="373"/>
    </row>
    <row r="65" spans="1:20" x14ac:dyDescent="0.25">
      <c r="D65" s="389"/>
      <c r="E65" s="389"/>
      <c r="F65" s="389"/>
      <c r="I65" s="341"/>
      <c r="J65" s="341"/>
      <c r="K65" s="341"/>
      <c r="L65" s="341"/>
      <c r="M65" s="341"/>
      <c r="N65" s="341"/>
      <c r="O65" s="341"/>
      <c r="P65" s="341"/>
    </row>
    <row r="66" spans="1:20" x14ac:dyDescent="0.25">
      <c r="A66" s="358" t="s">
        <v>9873</v>
      </c>
      <c r="B66" s="359" t="s">
        <v>2373</v>
      </c>
      <c r="C66" s="359" t="s">
        <v>2374</v>
      </c>
      <c r="D66" s="411" t="s">
        <v>9876</v>
      </c>
      <c r="E66" s="411" t="s">
        <v>5</v>
      </c>
      <c r="I66" s="341"/>
      <c r="J66" s="341"/>
      <c r="K66" s="341"/>
      <c r="L66" s="341"/>
      <c r="M66" s="341"/>
      <c r="N66" s="341"/>
      <c r="O66" s="341"/>
      <c r="P66" s="341"/>
    </row>
    <row r="67" spans="1:20" x14ac:dyDescent="0.25">
      <c r="A67" s="350" t="s">
        <v>5989</v>
      </c>
      <c r="B67" s="352">
        <v>47.41</v>
      </c>
      <c r="C67" s="355">
        <v>7.47</v>
      </c>
      <c r="D67" s="413">
        <v>18</v>
      </c>
      <c r="E67" s="409">
        <v>38792.69</v>
      </c>
      <c r="I67" s="341"/>
      <c r="J67" s="341"/>
      <c r="K67" s="341"/>
      <c r="L67" s="341"/>
      <c r="M67" s="341"/>
      <c r="N67" s="341"/>
      <c r="O67" s="341"/>
      <c r="P67" s="341"/>
    </row>
    <row r="68" spans="1:20" x14ac:dyDescent="0.25">
      <c r="A68" s="350" t="s">
        <v>5989</v>
      </c>
      <c r="B68" s="353">
        <v>30.36</v>
      </c>
      <c r="C68" s="356">
        <v>5.77</v>
      </c>
      <c r="D68" s="413">
        <v>18</v>
      </c>
      <c r="E68" s="409">
        <v>36307.800000000003</v>
      </c>
      <c r="I68" s="341"/>
      <c r="J68" s="341"/>
      <c r="K68" s="341"/>
      <c r="L68" s="341"/>
      <c r="M68" s="341"/>
      <c r="N68" s="341"/>
      <c r="O68" s="341"/>
      <c r="P68" s="341"/>
    </row>
    <row r="69" spans="1:20" x14ac:dyDescent="0.25">
      <c r="A69" s="350" t="s">
        <v>5989</v>
      </c>
      <c r="B69" s="353">
        <v>34.484999999999999</v>
      </c>
      <c r="C69" s="356">
        <v>11.87</v>
      </c>
      <c r="D69" s="413">
        <v>18</v>
      </c>
      <c r="E69" s="409">
        <v>36149.480000000003</v>
      </c>
      <c r="F69" s="412"/>
      <c r="I69" s="341"/>
      <c r="J69" s="341"/>
      <c r="K69" s="341"/>
      <c r="L69" s="341"/>
      <c r="M69" s="341"/>
      <c r="N69" s="341"/>
      <c r="O69" s="341"/>
      <c r="P69" s="341"/>
    </row>
    <row r="70" spans="1:20" x14ac:dyDescent="0.25">
      <c r="A70" s="350" t="s">
        <v>5989</v>
      </c>
      <c r="B70" s="353">
        <v>38.094999999999999</v>
      </c>
      <c r="C70" s="356">
        <v>6.05</v>
      </c>
      <c r="D70" s="413">
        <v>18</v>
      </c>
      <c r="E70" s="409">
        <v>34617.839999999997</v>
      </c>
      <c r="I70" s="341"/>
      <c r="J70" s="341"/>
      <c r="K70" s="341"/>
      <c r="L70" s="341"/>
      <c r="M70" s="341"/>
      <c r="N70" s="341"/>
      <c r="O70" s="341"/>
      <c r="P70" s="341"/>
    </row>
    <row r="71" spans="1:20" x14ac:dyDescent="0.25">
      <c r="A71" s="350" t="s">
        <v>5989</v>
      </c>
      <c r="B71" s="353">
        <v>35.53</v>
      </c>
      <c r="C71" s="356">
        <v>5.45</v>
      </c>
      <c r="D71" s="413">
        <v>18</v>
      </c>
      <c r="E71" s="409">
        <v>33732.69</v>
      </c>
      <c r="I71" s="341"/>
      <c r="J71" s="341"/>
      <c r="K71" s="341"/>
      <c r="L71" s="341"/>
      <c r="M71" s="341"/>
      <c r="N71" s="341"/>
      <c r="O71" s="341"/>
      <c r="P71" s="341"/>
    </row>
    <row r="72" spans="1:20" x14ac:dyDescent="0.25">
      <c r="A72" s="350" t="s">
        <v>5989</v>
      </c>
      <c r="B72" s="353">
        <v>32.799999999999997</v>
      </c>
      <c r="C72" s="356">
        <v>6.59</v>
      </c>
      <c r="D72" s="413">
        <v>18</v>
      </c>
      <c r="E72" s="409">
        <v>31196.61</v>
      </c>
      <c r="I72" s="341"/>
      <c r="J72" s="341"/>
      <c r="K72" s="341"/>
      <c r="L72" s="341"/>
      <c r="M72" s="341"/>
      <c r="N72" s="341"/>
      <c r="O72" s="341"/>
      <c r="P72" s="341"/>
    </row>
    <row r="73" spans="1:20" x14ac:dyDescent="0.25">
      <c r="A73" s="350" t="s">
        <v>5989</v>
      </c>
      <c r="B73" s="353">
        <v>36.4</v>
      </c>
      <c r="C73" s="356">
        <v>6.07</v>
      </c>
      <c r="D73" s="413">
        <v>18</v>
      </c>
      <c r="E73" s="409">
        <v>26479.4</v>
      </c>
      <c r="I73" s="341"/>
      <c r="J73" s="341"/>
      <c r="K73" s="341"/>
      <c r="L73" s="341"/>
      <c r="M73" s="341"/>
      <c r="N73" s="341"/>
      <c r="O73" s="341"/>
      <c r="P73" s="341"/>
    </row>
    <row r="74" spans="1:20" x14ac:dyDescent="0.25">
      <c r="A74" s="350" t="s">
        <v>5989</v>
      </c>
      <c r="B74" s="353">
        <v>36.96</v>
      </c>
      <c r="C74" s="356">
        <v>7.93</v>
      </c>
      <c r="D74" s="413">
        <v>18</v>
      </c>
      <c r="E74" s="409">
        <v>26316.59</v>
      </c>
      <c r="I74" s="341"/>
      <c r="J74" s="341"/>
      <c r="K74" s="341"/>
      <c r="L74" s="341"/>
      <c r="M74" s="341"/>
      <c r="N74" s="341"/>
      <c r="O74" s="341"/>
      <c r="P74" s="341"/>
    </row>
    <row r="75" spans="1:20" x14ac:dyDescent="0.25">
      <c r="A75" s="350">
        <v>59</v>
      </c>
      <c r="B75" s="353">
        <v>41.14</v>
      </c>
      <c r="C75" s="356">
        <v>9.58</v>
      </c>
      <c r="D75" s="413">
        <v>18</v>
      </c>
      <c r="E75" s="409">
        <v>24294.02</v>
      </c>
      <c r="I75" s="341"/>
      <c r="J75" s="341"/>
      <c r="K75" s="341"/>
      <c r="L75" s="341"/>
      <c r="M75" s="341"/>
      <c r="N75" s="341"/>
      <c r="O75" s="341"/>
      <c r="P75" s="341"/>
    </row>
    <row r="76" spans="1:20" x14ac:dyDescent="0.25">
      <c r="A76" s="350">
        <v>44</v>
      </c>
      <c r="B76" s="353">
        <v>38.06</v>
      </c>
      <c r="C76" s="356">
        <v>10.79</v>
      </c>
      <c r="D76" s="413">
        <v>18</v>
      </c>
      <c r="E76" s="409">
        <v>21344.85</v>
      </c>
      <c r="I76" s="341"/>
      <c r="J76" s="341"/>
      <c r="K76" s="341"/>
      <c r="L76" s="341"/>
      <c r="M76" s="341"/>
      <c r="N76" s="341"/>
      <c r="O76" s="341"/>
      <c r="P76" s="341"/>
    </row>
    <row r="77" spans="1:20" x14ac:dyDescent="0.25">
      <c r="A77" s="350">
        <v>63</v>
      </c>
      <c r="B77" s="353">
        <v>37.700000000000003</v>
      </c>
      <c r="C77" s="356">
        <v>5.96</v>
      </c>
      <c r="D77" s="413">
        <v>18</v>
      </c>
      <c r="E77" s="409">
        <v>18223.45</v>
      </c>
      <c r="I77" s="341"/>
      <c r="J77" s="341"/>
      <c r="K77" s="341"/>
      <c r="L77" s="341"/>
      <c r="M77" s="341"/>
      <c r="N77" s="341"/>
      <c r="O77" s="341"/>
      <c r="P77" s="341"/>
    </row>
    <row r="78" spans="1:20" ht="15.75" thickBot="1" x14ac:dyDescent="0.3">
      <c r="A78" s="350">
        <v>57</v>
      </c>
      <c r="B78" s="353">
        <v>42.13</v>
      </c>
      <c r="C78" s="356">
        <v>11.9</v>
      </c>
      <c r="D78" s="413">
        <v>18</v>
      </c>
      <c r="E78" s="409">
        <v>17178.68</v>
      </c>
      <c r="I78" s="341"/>
      <c r="J78" s="341"/>
      <c r="K78" s="341"/>
      <c r="L78" s="341"/>
      <c r="M78" s="341"/>
      <c r="N78" s="341"/>
      <c r="O78" s="341"/>
      <c r="P78" s="341"/>
    </row>
    <row r="79" spans="1:20" ht="15.75" thickBot="1" x14ac:dyDescent="0.3">
      <c r="A79" s="350">
        <v>60</v>
      </c>
      <c r="B79" s="353">
        <v>40.92</v>
      </c>
      <c r="C79" s="356">
        <v>8.41</v>
      </c>
      <c r="D79" s="413">
        <v>18</v>
      </c>
      <c r="E79" s="409">
        <v>15518.18</v>
      </c>
      <c r="H79" s="414"/>
      <c r="I79" s="415"/>
      <c r="J79" s="415"/>
      <c r="K79" s="415"/>
      <c r="L79" s="416"/>
      <c r="M79" s="417" t="s">
        <v>9874</v>
      </c>
      <c r="N79" s="417"/>
      <c r="O79" s="417"/>
      <c r="P79" s="417"/>
      <c r="Q79" s="417"/>
      <c r="R79" s="417"/>
      <c r="S79" s="418">
        <f>CORREL(Table21[AGE],Table21[BMI])</f>
        <v>5.0792985063422509E-2</v>
      </c>
      <c r="T79" s="419"/>
    </row>
    <row r="80" spans="1:20" x14ac:dyDescent="0.25">
      <c r="A80" s="350">
        <v>54</v>
      </c>
      <c r="B80" s="353">
        <v>40.564999999999998</v>
      </c>
      <c r="C80" s="356">
        <v>7.02</v>
      </c>
      <c r="D80" s="413">
        <v>18</v>
      </c>
      <c r="E80" s="409">
        <v>14283.46</v>
      </c>
      <c r="I80" s="341"/>
      <c r="K80" s="341"/>
      <c r="L80" s="341"/>
      <c r="M80" s="341"/>
      <c r="N80" s="341"/>
      <c r="O80" s="341"/>
      <c r="P80" s="341"/>
    </row>
    <row r="81" spans="1:19" x14ac:dyDescent="0.25">
      <c r="A81" s="350">
        <v>61</v>
      </c>
      <c r="B81" s="353">
        <v>36.384999999999998</v>
      </c>
      <c r="C81" s="356">
        <v>7.59</v>
      </c>
      <c r="D81" s="413">
        <v>18</v>
      </c>
      <c r="E81" s="409">
        <v>14133.04</v>
      </c>
      <c r="I81" s="341"/>
      <c r="J81" s="341"/>
      <c r="K81" s="341"/>
      <c r="L81" s="341"/>
      <c r="M81" s="341"/>
      <c r="N81" s="341"/>
      <c r="O81" s="341"/>
      <c r="P81" s="341"/>
    </row>
    <row r="82" spans="1:19" x14ac:dyDescent="0.25">
      <c r="A82" s="350">
        <v>60</v>
      </c>
      <c r="B82" s="353">
        <v>39.9</v>
      </c>
      <c r="C82" s="356">
        <v>11.32</v>
      </c>
      <c r="D82" s="413">
        <v>18</v>
      </c>
      <c r="E82" s="409">
        <v>13747.87</v>
      </c>
      <c r="I82" s="341"/>
      <c r="J82" s="341"/>
      <c r="K82" s="341"/>
      <c r="L82" s="341"/>
      <c r="M82" s="341"/>
      <c r="N82" s="341"/>
      <c r="O82" s="341"/>
      <c r="P82" s="341"/>
    </row>
    <row r="83" spans="1:19" x14ac:dyDescent="0.25">
      <c r="A83" s="350">
        <v>64</v>
      </c>
      <c r="B83" s="353">
        <v>33.799999999999997</v>
      </c>
      <c r="C83" s="356">
        <v>7.67</v>
      </c>
      <c r="D83" s="413">
        <v>18</v>
      </c>
      <c r="E83" s="409">
        <v>12890.06</v>
      </c>
      <c r="I83" s="341"/>
      <c r="J83" s="341"/>
      <c r="K83" s="341"/>
      <c r="L83" s="341"/>
      <c r="M83" s="341"/>
      <c r="N83" s="341"/>
      <c r="O83" s="341"/>
      <c r="P83" s="341"/>
    </row>
    <row r="84" spans="1:19" x14ac:dyDescent="0.25">
      <c r="A84" s="350">
        <v>59</v>
      </c>
      <c r="B84" s="353">
        <v>36.765000000000001</v>
      </c>
      <c r="C84" s="356">
        <v>7.29</v>
      </c>
      <c r="D84" s="413">
        <v>18</v>
      </c>
      <c r="E84" s="409">
        <v>12829.46</v>
      </c>
    </row>
    <row r="85" spans="1:19" x14ac:dyDescent="0.25">
      <c r="A85" s="350">
        <v>58</v>
      </c>
      <c r="B85" s="353">
        <v>36.954999999999998</v>
      </c>
      <c r="C85" s="356">
        <v>4.72</v>
      </c>
      <c r="D85" s="413">
        <v>18</v>
      </c>
      <c r="E85" s="409">
        <v>11482.63</v>
      </c>
      <c r="I85" s="341"/>
      <c r="J85" s="341"/>
      <c r="K85" s="341"/>
      <c r="L85" s="341"/>
      <c r="M85" s="341"/>
      <c r="N85" s="341"/>
      <c r="O85" s="341"/>
      <c r="P85" s="341"/>
    </row>
    <row r="86" spans="1:19" x14ac:dyDescent="0.25">
      <c r="A86" s="350">
        <v>51</v>
      </c>
      <c r="B86" s="353">
        <v>42.9</v>
      </c>
      <c r="C86" s="356">
        <v>11.41</v>
      </c>
      <c r="D86" s="413">
        <v>18</v>
      </c>
      <c r="E86" s="409">
        <v>11272.33</v>
      </c>
      <c r="I86" s="341"/>
      <c r="J86" s="341"/>
      <c r="K86" s="341"/>
      <c r="L86" s="341"/>
      <c r="M86" s="341"/>
      <c r="N86" s="341"/>
      <c r="O86" s="341"/>
      <c r="P86" s="341"/>
    </row>
    <row r="87" spans="1:19" x14ac:dyDescent="0.25">
      <c r="A87" s="350">
        <v>61</v>
      </c>
      <c r="B87" s="353">
        <v>36.299999999999997</v>
      </c>
      <c r="C87" s="356">
        <v>11.5</v>
      </c>
      <c r="D87" s="413">
        <v>18</v>
      </c>
      <c r="E87" s="409">
        <v>7323.73</v>
      </c>
      <c r="I87" s="341"/>
      <c r="J87" s="341"/>
      <c r="K87" s="341"/>
      <c r="L87" s="341"/>
      <c r="M87" s="341"/>
      <c r="N87" s="341"/>
      <c r="O87" s="341"/>
      <c r="P87" s="341"/>
    </row>
    <row r="88" spans="1:19" x14ac:dyDescent="0.25">
      <c r="A88" s="350">
        <v>63</v>
      </c>
      <c r="B88" s="353">
        <v>32.200000000000003</v>
      </c>
      <c r="C88" s="356">
        <v>6.22</v>
      </c>
      <c r="D88" s="413">
        <v>18</v>
      </c>
      <c r="E88" s="409">
        <v>6876.53</v>
      </c>
      <c r="I88" s="341"/>
      <c r="J88" s="341"/>
      <c r="K88" s="341"/>
      <c r="L88" s="341"/>
      <c r="M88" s="341"/>
      <c r="N88" s="341"/>
      <c r="O88" s="341"/>
      <c r="P88" s="341"/>
    </row>
    <row r="89" spans="1:19" x14ac:dyDescent="0.25">
      <c r="A89" s="350">
        <v>64</v>
      </c>
      <c r="B89" s="353">
        <v>31.3</v>
      </c>
      <c r="C89" s="356">
        <v>11.38</v>
      </c>
      <c r="D89" s="413">
        <v>18</v>
      </c>
      <c r="E89" s="409">
        <v>6311.11</v>
      </c>
      <c r="I89" s="341"/>
      <c r="J89" s="341"/>
      <c r="K89" s="341"/>
      <c r="L89" s="341"/>
      <c r="M89" s="341"/>
      <c r="N89" s="341"/>
      <c r="O89" s="341"/>
      <c r="P89" s="341"/>
    </row>
    <row r="90" spans="1:19" x14ac:dyDescent="0.25">
      <c r="A90" s="350">
        <v>52</v>
      </c>
      <c r="B90" s="353">
        <v>41.8</v>
      </c>
      <c r="C90" s="356">
        <v>7.89</v>
      </c>
      <c r="D90" s="413">
        <v>18</v>
      </c>
      <c r="E90" s="409">
        <v>5960.91</v>
      </c>
      <c r="I90" s="341"/>
      <c r="J90" s="341"/>
      <c r="K90" s="341"/>
      <c r="L90" s="341"/>
      <c r="M90" s="341"/>
      <c r="N90" s="341"/>
      <c r="O90" s="341"/>
      <c r="P90" s="341"/>
    </row>
    <row r="91" spans="1:19" ht="15.75" thickBot="1" x14ac:dyDescent="0.3">
      <c r="A91" s="350">
        <v>63</v>
      </c>
      <c r="B91" s="353">
        <v>35.090000000000003</v>
      </c>
      <c r="C91" s="356">
        <v>4.38</v>
      </c>
      <c r="D91" s="413">
        <v>18</v>
      </c>
      <c r="E91" s="409">
        <v>5778.71</v>
      </c>
      <c r="I91" s="341"/>
      <c r="J91" s="341"/>
      <c r="K91" s="341"/>
      <c r="L91" s="341"/>
      <c r="M91" s="341"/>
      <c r="N91" s="341"/>
      <c r="O91" s="341"/>
      <c r="P91" s="341"/>
    </row>
    <row r="92" spans="1:19" ht="15.75" thickBot="1" x14ac:dyDescent="0.3">
      <c r="A92" s="350">
        <v>64</v>
      </c>
      <c r="B92" s="353">
        <v>33.880000000000003</v>
      </c>
      <c r="C92" s="356">
        <v>7.01</v>
      </c>
      <c r="D92" s="413">
        <v>18</v>
      </c>
      <c r="E92" s="409">
        <v>5293.67</v>
      </c>
      <c r="I92" s="403"/>
      <c r="J92" s="404"/>
      <c r="K92" s="404"/>
      <c r="L92" s="405"/>
      <c r="M92" s="406" t="s">
        <v>9875</v>
      </c>
      <c r="N92" s="406"/>
      <c r="O92" s="406"/>
      <c r="P92" s="406"/>
      <c r="Q92" s="406"/>
      <c r="R92" s="406"/>
      <c r="S92" s="407">
        <f>CORREL(Table21[AGE],Table21[HBA1C])</f>
        <v>0.46028293807350651</v>
      </c>
    </row>
    <row r="93" spans="1:19" x14ac:dyDescent="0.25">
      <c r="A93" s="350">
        <v>62</v>
      </c>
      <c r="B93" s="353">
        <v>30.875</v>
      </c>
      <c r="C93" s="356">
        <v>11.88</v>
      </c>
      <c r="D93" s="413">
        <v>18</v>
      </c>
      <c r="E93" s="409">
        <v>4740.78</v>
      </c>
      <c r="I93" s="341"/>
      <c r="J93" s="341"/>
      <c r="K93" s="341"/>
      <c r="L93" s="341"/>
      <c r="M93" s="341"/>
      <c r="N93" s="341"/>
      <c r="O93" s="341"/>
      <c r="P93" s="341"/>
    </row>
    <row r="94" spans="1:19" x14ac:dyDescent="0.25">
      <c r="A94" s="350">
        <v>53</v>
      </c>
      <c r="B94" s="353">
        <v>36.86</v>
      </c>
      <c r="C94" s="356">
        <v>5.19</v>
      </c>
      <c r="D94" s="413">
        <v>18</v>
      </c>
      <c r="E94" s="409">
        <v>4561.1899999999996</v>
      </c>
      <c r="F94"/>
      <c r="N94" s="341"/>
      <c r="O94" s="341"/>
      <c r="P94" s="341"/>
    </row>
    <row r="95" spans="1:19" x14ac:dyDescent="0.25">
      <c r="A95" s="350">
        <v>61</v>
      </c>
      <c r="B95" s="353">
        <v>35.86</v>
      </c>
      <c r="C95" s="356">
        <v>6.74</v>
      </c>
      <c r="D95" s="413">
        <v>18</v>
      </c>
      <c r="E95" s="409">
        <v>4468.25</v>
      </c>
      <c r="F95" s="341"/>
      <c r="G95" s="341"/>
      <c r="H95" s="341"/>
      <c r="I95" s="341"/>
      <c r="J95" s="341"/>
      <c r="K95" s="341"/>
      <c r="L95" s="341"/>
      <c r="M95" s="341"/>
      <c r="N95" s="341"/>
      <c r="O95" s="341"/>
      <c r="P95" s="341"/>
    </row>
    <row r="96" spans="1:19" x14ac:dyDescent="0.25">
      <c r="A96" s="350">
        <v>51</v>
      </c>
      <c r="B96" s="353">
        <v>37.049999999999997</v>
      </c>
      <c r="C96" s="356">
        <v>8.44</v>
      </c>
      <c r="D96" s="413">
        <v>18</v>
      </c>
      <c r="E96" s="409">
        <v>3889.2</v>
      </c>
      <c r="F96" s="341"/>
      <c r="G96" s="341"/>
      <c r="H96" s="341"/>
      <c r="I96" s="341"/>
      <c r="J96" s="341"/>
      <c r="K96" s="341"/>
      <c r="L96" s="341"/>
      <c r="M96" s="341"/>
      <c r="N96" s="341"/>
      <c r="O96" s="341"/>
      <c r="P96" s="341"/>
    </row>
    <row r="97" spans="1:16" x14ac:dyDescent="0.25">
      <c r="A97" s="350">
        <v>44</v>
      </c>
      <c r="B97" s="353">
        <v>43.89</v>
      </c>
      <c r="C97" s="356">
        <v>8.7100000000000009</v>
      </c>
      <c r="D97" s="413">
        <v>18</v>
      </c>
      <c r="E97" s="409">
        <v>3722.23</v>
      </c>
      <c r="F97" s="341"/>
      <c r="G97" s="341"/>
      <c r="H97" s="341"/>
      <c r="I97" s="341"/>
      <c r="J97" s="341"/>
      <c r="K97" s="341"/>
      <c r="L97" s="341"/>
      <c r="M97" s="341"/>
      <c r="N97" s="341"/>
      <c r="O97" s="341"/>
      <c r="P97" s="341"/>
    </row>
    <row r="98" spans="1:16" x14ac:dyDescent="0.25">
      <c r="A98" s="350">
        <v>46</v>
      </c>
      <c r="B98" s="353">
        <v>42.35</v>
      </c>
      <c r="C98" s="356">
        <v>5.08</v>
      </c>
      <c r="D98" s="413">
        <v>18</v>
      </c>
      <c r="E98" s="409">
        <v>3481.87</v>
      </c>
      <c r="F98" s="341"/>
      <c r="G98" s="341"/>
      <c r="H98" s="341"/>
      <c r="I98" s="341"/>
      <c r="J98" s="341"/>
      <c r="K98" s="341"/>
      <c r="L98" s="341"/>
      <c r="M98" s="341"/>
      <c r="N98" s="341"/>
      <c r="O98" s="341"/>
      <c r="P98" s="341"/>
    </row>
    <row r="99" spans="1:16" x14ac:dyDescent="0.25">
      <c r="A99" s="350">
        <v>60</v>
      </c>
      <c r="B99" s="353">
        <v>31.35</v>
      </c>
      <c r="C99" s="356">
        <v>6.86</v>
      </c>
      <c r="D99" s="413">
        <v>18</v>
      </c>
      <c r="E99" s="409">
        <v>3393.36</v>
      </c>
      <c r="F99" s="341"/>
      <c r="G99" s="341"/>
      <c r="H99" s="408"/>
      <c r="I99" s="341"/>
      <c r="J99" s="341"/>
      <c r="K99" s="341"/>
      <c r="L99" s="341"/>
      <c r="M99" s="341"/>
      <c r="N99" s="341"/>
      <c r="O99" s="341"/>
      <c r="P99" s="341"/>
    </row>
    <row r="100" spans="1:16" x14ac:dyDescent="0.25">
      <c r="A100" s="350">
        <v>37</v>
      </c>
      <c r="B100" s="353">
        <v>47.6</v>
      </c>
      <c r="C100" s="356">
        <v>5.95</v>
      </c>
      <c r="D100" s="413">
        <v>18</v>
      </c>
      <c r="E100" s="409">
        <v>2801.26</v>
      </c>
      <c r="F100" s="341"/>
      <c r="G100" s="341"/>
      <c r="H100" s="341"/>
      <c r="I100" s="341"/>
      <c r="J100" s="341"/>
      <c r="K100" s="341"/>
      <c r="L100" s="341"/>
      <c r="M100" s="341"/>
      <c r="N100" s="341"/>
      <c r="O100" s="341"/>
      <c r="P100" s="341"/>
    </row>
    <row r="101" spans="1:16" x14ac:dyDescent="0.25">
      <c r="A101" s="350">
        <v>43</v>
      </c>
      <c r="B101" s="353">
        <v>46.2</v>
      </c>
      <c r="C101" s="356">
        <v>6.09</v>
      </c>
      <c r="D101" s="413">
        <v>18</v>
      </c>
      <c r="E101" s="409">
        <v>2773.46</v>
      </c>
      <c r="F101" s="341"/>
      <c r="G101" s="341"/>
      <c r="H101" s="341"/>
      <c r="I101" s="341"/>
      <c r="J101" s="341"/>
      <c r="K101" s="341"/>
      <c r="L101" s="341"/>
      <c r="M101" s="341"/>
      <c r="N101" s="341"/>
      <c r="O101" s="341"/>
      <c r="P101" s="341"/>
    </row>
    <row r="102" spans="1:16" x14ac:dyDescent="0.25">
      <c r="A102" s="350">
        <v>62</v>
      </c>
      <c r="B102" s="353">
        <v>32.015000000000001</v>
      </c>
      <c r="C102" s="356">
        <v>11.75</v>
      </c>
      <c r="D102" s="413">
        <v>18</v>
      </c>
      <c r="E102" s="409">
        <v>2500.9299999999998</v>
      </c>
      <c r="F102" s="341"/>
      <c r="G102" s="341"/>
      <c r="H102" s="341"/>
      <c r="I102" s="341"/>
      <c r="J102" s="341"/>
      <c r="K102" s="341"/>
      <c r="L102" s="341"/>
      <c r="M102" s="341"/>
      <c r="N102" s="341"/>
      <c r="O102" s="341"/>
      <c r="P102" s="341"/>
    </row>
    <row r="103" spans="1:16" x14ac:dyDescent="0.25">
      <c r="A103" s="350">
        <v>48</v>
      </c>
      <c r="B103" s="353">
        <v>40.564999999999998</v>
      </c>
      <c r="C103" s="356">
        <v>7.37</v>
      </c>
      <c r="D103" s="413">
        <v>18</v>
      </c>
      <c r="E103" s="409">
        <v>2304</v>
      </c>
      <c r="F103" s="341"/>
      <c r="G103" s="341"/>
      <c r="H103" s="341"/>
      <c r="I103" s="341"/>
      <c r="J103" s="341"/>
      <c r="K103" s="341"/>
      <c r="L103" s="341"/>
      <c r="M103" s="341"/>
      <c r="N103" s="341"/>
      <c r="O103" s="341"/>
      <c r="P103" s="341"/>
    </row>
    <row r="104" spans="1:16" x14ac:dyDescent="0.25">
      <c r="A104" s="350">
        <v>60</v>
      </c>
      <c r="B104" s="353">
        <v>32.450000000000003</v>
      </c>
      <c r="C104" s="356">
        <v>11.91</v>
      </c>
      <c r="D104" s="413">
        <v>18</v>
      </c>
      <c r="E104" s="409">
        <v>2219.4499999999998</v>
      </c>
      <c r="F104" s="341"/>
      <c r="G104" s="341"/>
      <c r="H104" s="341"/>
      <c r="I104" s="341"/>
      <c r="J104" s="341"/>
      <c r="K104" s="341"/>
      <c r="L104" s="341"/>
      <c r="M104" s="341"/>
      <c r="N104" s="341"/>
      <c r="O104" s="341"/>
      <c r="P104" s="341"/>
    </row>
    <row r="105" spans="1:16" x14ac:dyDescent="0.25">
      <c r="A105" s="350">
        <v>51</v>
      </c>
      <c r="B105" s="353">
        <v>34.96</v>
      </c>
      <c r="C105" s="356">
        <v>6.52</v>
      </c>
      <c r="D105" s="413">
        <v>18</v>
      </c>
      <c r="E105" s="409">
        <v>2217.6</v>
      </c>
      <c r="F105" s="341"/>
      <c r="G105" s="341"/>
      <c r="H105" s="341"/>
      <c r="I105" s="341"/>
      <c r="J105" s="341"/>
      <c r="K105" s="341"/>
      <c r="L105" s="341"/>
      <c r="M105" s="341"/>
      <c r="N105" s="341"/>
      <c r="O105" s="341"/>
      <c r="P105" s="341"/>
    </row>
    <row r="106" spans="1:16" x14ac:dyDescent="0.25">
      <c r="A106" s="350">
        <v>29</v>
      </c>
      <c r="B106" s="353">
        <v>35.5</v>
      </c>
      <c r="C106" s="356">
        <v>5.14</v>
      </c>
      <c r="D106" s="413">
        <v>18</v>
      </c>
      <c r="E106" s="409">
        <v>2217.4699999999998</v>
      </c>
      <c r="F106" s="341"/>
      <c r="G106" s="341"/>
      <c r="H106" s="341"/>
      <c r="I106" s="341"/>
      <c r="J106" s="341"/>
      <c r="K106" s="341"/>
      <c r="L106" s="341"/>
      <c r="M106" s="341"/>
      <c r="N106" s="341"/>
      <c r="O106" s="341"/>
      <c r="P106" s="341"/>
    </row>
    <row r="107" spans="1:16" x14ac:dyDescent="0.25">
      <c r="A107" s="350">
        <v>22</v>
      </c>
      <c r="B107" s="353">
        <v>52.58</v>
      </c>
      <c r="C107" s="356">
        <v>4.1900000000000004</v>
      </c>
      <c r="D107" s="413">
        <v>18</v>
      </c>
      <c r="E107" s="409">
        <v>2211.13</v>
      </c>
      <c r="F107" s="341"/>
      <c r="G107" s="341"/>
      <c r="H107" s="341"/>
      <c r="I107" s="341"/>
      <c r="J107" s="341"/>
      <c r="K107" s="341"/>
      <c r="L107" s="341"/>
      <c r="M107" s="341"/>
    </row>
    <row r="108" spans="1:16" x14ac:dyDescent="0.25">
      <c r="A108" s="350">
        <v>55</v>
      </c>
      <c r="B108" s="353">
        <v>35.200000000000003</v>
      </c>
      <c r="C108" s="356">
        <v>11.68</v>
      </c>
      <c r="D108" s="413">
        <v>18</v>
      </c>
      <c r="E108" s="409">
        <v>2207.6999999999998</v>
      </c>
      <c r="F108" s="341"/>
      <c r="G108" s="341"/>
      <c r="H108" s="341"/>
      <c r="I108" s="341"/>
      <c r="J108" s="341"/>
      <c r="K108" s="341"/>
      <c r="L108" s="341"/>
      <c r="M108" s="341"/>
      <c r="N108" s="341"/>
      <c r="O108" s="341"/>
      <c r="P108" s="341"/>
    </row>
    <row r="109" spans="1:16" x14ac:dyDescent="0.25">
      <c r="A109" s="350">
        <v>51</v>
      </c>
      <c r="B109" s="353">
        <v>38.06</v>
      </c>
      <c r="C109" s="356">
        <v>6.98</v>
      </c>
      <c r="D109" s="413">
        <v>18</v>
      </c>
      <c r="E109" s="409">
        <v>2205.98</v>
      </c>
      <c r="F109" s="341"/>
      <c r="G109" s="341"/>
    </row>
    <row r="110" spans="1:16" x14ac:dyDescent="0.25">
      <c r="A110" s="350">
        <v>54</v>
      </c>
      <c r="B110" s="353">
        <v>34.21</v>
      </c>
      <c r="C110" s="356">
        <v>8.34</v>
      </c>
      <c r="D110" s="413">
        <v>18</v>
      </c>
      <c r="E110" s="409">
        <v>2203.7399999999998</v>
      </c>
      <c r="F110" s="341"/>
      <c r="G110" s="341"/>
    </row>
    <row r="111" spans="1:16" x14ac:dyDescent="0.25">
      <c r="A111" s="350">
        <v>48</v>
      </c>
      <c r="B111" s="353">
        <v>38.94</v>
      </c>
      <c r="C111" s="356">
        <v>8.49</v>
      </c>
      <c r="D111" s="413">
        <v>18</v>
      </c>
      <c r="E111" s="409">
        <v>2203.4699999999998</v>
      </c>
      <c r="F111" s="341"/>
      <c r="G111" s="341"/>
    </row>
    <row r="112" spans="1:16" x14ac:dyDescent="0.25">
      <c r="A112" s="350">
        <v>34</v>
      </c>
      <c r="B112" s="353">
        <v>30.21</v>
      </c>
      <c r="C112" s="356">
        <v>5.34</v>
      </c>
      <c r="D112" s="413">
        <v>18</v>
      </c>
      <c r="E112" s="409">
        <v>2201.1</v>
      </c>
    </row>
    <row r="113" spans="1:13" x14ac:dyDescent="0.25">
      <c r="A113" s="350">
        <v>56</v>
      </c>
      <c r="B113" s="353">
        <v>33.630000000000003</v>
      </c>
      <c r="C113" s="356">
        <v>4.43</v>
      </c>
      <c r="D113" s="413">
        <v>18</v>
      </c>
      <c r="E113" s="409">
        <v>2200.83</v>
      </c>
      <c r="F113" s="341"/>
      <c r="G113" s="341"/>
      <c r="H113" s="341"/>
      <c r="I113" s="341"/>
      <c r="J113" s="341"/>
      <c r="K113" s="341"/>
      <c r="L113" s="341"/>
      <c r="M113" s="341"/>
    </row>
    <row r="114" spans="1:13" x14ac:dyDescent="0.25">
      <c r="A114" s="350">
        <v>42</v>
      </c>
      <c r="B114" s="353">
        <v>40.369999999999997</v>
      </c>
      <c r="C114" s="356">
        <v>4.47</v>
      </c>
      <c r="D114" s="413">
        <v>18</v>
      </c>
      <c r="E114" s="409">
        <v>2198.19</v>
      </c>
      <c r="F114" s="341"/>
      <c r="G114" s="341"/>
      <c r="H114" s="341"/>
      <c r="I114" s="341"/>
      <c r="J114" s="341"/>
      <c r="K114" s="341"/>
      <c r="L114" s="341"/>
      <c r="M114" s="341"/>
    </row>
    <row r="115" spans="1:13" x14ac:dyDescent="0.25">
      <c r="A115" s="350">
        <v>56</v>
      </c>
      <c r="B115" s="353">
        <v>53.09</v>
      </c>
      <c r="C115" s="356">
        <v>4.82</v>
      </c>
      <c r="D115" s="413">
        <v>18</v>
      </c>
      <c r="E115" s="409">
        <v>2196.4699999999998</v>
      </c>
      <c r="F115" s="341"/>
      <c r="G115" s="341"/>
      <c r="H115" s="341"/>
      <c r="I115" s="341"/>
      <c r="J115" s="341"/>
      <c r="K115" s="341"/>
      <c r="L115" s="341"/>
      <c r="M115" s="341"/>
    </row>
    <row r="116" spans="1:13" x14ac:dyDescent="0.25">
      <c r="A116" s="350">
        <v>56</v>
      </c>
      <c r="B116" s="353">
        <v>31.79</v>
      </c>
      <c r="C116" s="356">
        <v>5.51</v>
      </c>
      <c r="D116" s="413">
        <v>18</v>
      </c>
      <c r="E116" s="409">
        <v>2144.85</v>
      </c>
      <c r="F116" s="341"/>
      <c r="G116" s="341"/>
      <c r="H116" s="341"/>
      <c r="I116" s="341"/>
      <c r="J116" s="341"/>
      <c r="K116" s="341"/>
      <c r="L116" s="341"/>
      <c r="M116" s="341"/>
    </row>
    <row r="117" spans="1:13" x14ac:dyDescent="0.25">
      <c r="A117" s="350">
        <v>36</v>
      </c>
      <c r="B117" s="353">
        <v>41.895000000000003</v>
      </c>
      <c r="C117" s="356">
        <v>10.87</v>
      </c>
      <c r="D117" s="413">
        <v>18</v>
      </c>
      <c r="E117" s="409">
        <v>2118.61</v>
      </c>
      <c r="F117" s="341"/>
      <c r="G117" s="341"/>
      <c r="H117" s="341"/>
      <c r="I117" s="341"/>
      <c r="J117" s="341"/>
      <c r="K117" s="341"/>
      <c r="L117" s="341"/>
      <c r="M117" s="341"/>
    </row>
    <row r="118" spans="1:13" x14ac:dyDescent="0.25">
      <c r="A118" s="350">
        <v>57</v>
      </c>
      <c r="B118" s="353">
        <v>31.16</v>
      </c>
      <c r="C118" s="356">
        <v>9.34</v>
      </c>
      <c r="D118" s="413">
        <v>18</v>
      </c>
      <c r="E118" s="409">
        <v>2094.1</v>
      </c>
      <c r="F118" s="341"/>
      <c r="G118" s="341"/>
      <c r="H118" s="341"/>
      <c r="I118" s="341"/>
      <c r="J118" s="341"/>
      <c r="K118" s="341"/>
      <c r="L118" s="341"/>
      <c r="M118" s="341"/>
    </row>
    <row r="119" spans="1:13" x14ac:dyDescent="0.25">
      <c r="A119" s="350">
        <v>53</v>
      </c>
      <c r="B119" s="353">
        <v>34.104999999999997</v>
      </c>
      <c r="C119" s="356">
        <v>5.03</v>
      </c>
      <c r="D119" s="413">
        <v>18</v>
      </c>
      <c r="E119" s="409">
        <v>1863.45</v>
      </c>
      <c r="F119" s="341"/>
      <c r="G119" s="341"/>
      <c r="H119" s="341"/>
      <c r="I119" s="341"/>
      <c r="J119" s="341"/>
      <c r="K119" s="341"/>
      <c r="L119" s="341"/>
      <c r="M119" s="341"/>
    </row>
    <row r="120" spans="1:13" x14ac:dyDescent="0.25">
      <c r="A120" s="350">
        <v>57</v>
      </c>
      <c r="B120" s="353">
        <v>51.93</v>
      </c>
      <c r="C120" s="356">
        <v>11.05</v>
      </c>
      <c r="D120" s="413">
        <v>18</v>
      </c>
      <c r="E120" s="409">
        <v>1822.54</v>
      </c>
      <c r="F120" s="341"/>
      <c r="G120" s="341"/>
      <c r="H120" s="341"/>
      <c r="I120" s="341"/>
      <c r="J120" s="341"/>
      <c r="K120" s="341"/>
      <c r="L120" s="341"/>
      <c r="M120" s="341"/>
    </row>
    <row r="121" spans="1:13" x14ac:dyDescent="0.25">
      <c r="A121" s="350">
        <v>44</v>
      </c>
      <c r="B121" s="353">
        <v>38.950000000000003</v>
      </c>
      <c r="C121" s="356">
        <v>11.95</v>
      </c>
      <c r="D121" s="413">
        <v>18</v>
      </c>
      <c r="E121" s="409">
        <v>1727.54</v>
      </c>
      <c r="F121" s="341"/>
      <c r="G121" s="341"/>
      <c r="H121" s="341"/>
      <c r="I121" s="341"/>
      <c r="J121" s="341"/>
      <c r="K121" s="341"/>
      <c r="L121" s="341"/>
      <c r="M121" s="341"/>
    </row>
    <row r="122" spans="1:13" x14ac:dyDescent="0.25">
      <c r="A122" s="350">
        <v>47</v>
      </c>
      <c r="B122" s="353">
        <v>36.630000000000003</v>
      </c>
      <c r="C122" s="356">
        <v>7.72</v>
      </c>
      <c r="D122" s="413">
        <v>18</v>
      </c>
      <c r="E122" s="409">
        <v>1725.55</v>
      </c>
      <c r="F122" s="341"/>
      <c r="G122" s="341"/>
      <c r="H122" s="341"/>
      <c r="I122" s="341"/>
      <c r="J122" s="341"/>
      <c r="K122" s="341"/>
      <c r="L122" s="341"/>
      <c r="M122" s="341"/>
    </row>
    <row r="123" spans="1:13" x14ac:dyDescent="0.25">
      <c r="A123" s="350">
        <v>50</v>
      </c>
      <c r="B123" s="353">
        <v>34.200000000000003</v>
      </c>
      <c r="C123" s="356">
        <v>5.75</v>
      </c>
      <c r="D123" s="413">
        <v>18</v>
      </c>
      <c r="E123" s="409">
        <v>1720.35</v>
      </c>
      <c r="F123" s="341"/>
      <c r="G123" s="341"/>
      <c r="H123" s="341"/>
      <c r="I123" s="341"/>
      <c r="J123" s="341"/>
      <c r="K123" s="341"/>
      <c r="L123" s="341"/>
      <c r="M123" s="341"/>
    </row>
    <row r="124" spans="1:13" x14ac:dyDescent="0.25">
      <c r="A124" s="350">
        <v>57</v>
      </c>
      <c r="B124" s="353">
        <v>50.63</v>
      </c>
      <c r="C124" s="356">
        <v>11.89</v>
      </c>
      <c r="D124" s="413">
        <v>18</v>
      </c>
      <c r="E124" s="409">
        <v>1719.44</v>
      </c>
      <c r="F124" s="341"/>
      <c r="G124" s="341"/>
      <c r="H124" s="341"/>
      <c r="I124" s="341"/>
      <c r="J124" s="341"/>
      <c r="K124" s="341"/>
      <c r="L124" s="341"/>
      <c r="M124" s="341"/>
    </row>
    <row r="125" spans="1:13" x14ac:dyDescent="0.25">
      <c r="A125" s="350">
        <v>45</v>
      </c>
      <c r="B125" s="353">
        <v>36.479999999999997</v>
      </c>
      <c r="C125" s="356">
        <v>6.2</v>
      </c>
      <c r="D125" s="413">
        <v>18</v>
      </c>
      <c r="E125" s="409">
        <v>1712.23</v>
      </c>
      <c r="F125" s="341"/>
      <c r="G125" s="341"/>
      <c r="H125" s="341"/>
      <c r="I125" s="341"/>
      <c r="J125" s="341"/>
      <c r="K125" s="341"/>
      <c r="L125" s="341"/>
      <c r="M125" s="341"/>
    </row>
    <row r="126" spans="1:13" x14ac:dyDescent="0.25">
      <c r="A126" s="350">
        <v>51</v>
      </c>
      <c r="B126" s="353">
        <v>54.82</v>
      </c>
      <c r="C126" s="356">
        <v>10.61</v>
      </c>
      <c r="D126" s="413">
        <v>18</v>
      </c>
      <c r="E126" s="409">
        <v>1711.03</v>
      </c>
      <c r="F126" s="341"/>
      <c r="G126" s="341"/>
      <c r="H126" s="341"/>
      <c r="I126" s="341"/>
      <c r="J126" s="341"/>
      <c r="K126" s="341"/>
      <c r="L126" s="341"/>
      <c r="M126" s="341"/>
    </row>
    <row r="127" spans="1:13" x14ac:dyDescent="0.25">
      <c r="A127" s="350">
        <v>43</v>
      </c>
      <c r="B127" s="353">
        <v>38.06</v>
      </c>
      <c r="C127" s="356">
        <v>6.04</v>
      </c>
      <c r="D127" s="413">
        <v>18</v>
      </c>
      <c r="E127" s="409">
        <v>1708.93</v>
      </c>
      <c r="F127" s="341"/>
      <c r="G127" s="341"/>
      <c r="H127" s="341"/>
      <c r="I127" s="341"/>
      <c r="J127" s="341"/>
      <c r="K127" s="341"/>
      <c r="L127" s="341"/>
      <c r="M127" s="341"/>
    </row>
    <row r="128" spans="1:13" x14ac:dyDescent="0.25">
      <c r="A128" s="350">
        <v>55</v>
      </c>
      <c r="B128" s="353">
        <v>51.48</v>
      </c>
      <c r="C128" s="356">
        <v>9.33</v>
      </c>
      <c r="D128" s="413">
        <v>18</v>
      </c>
      <c r="E128" s="409">
        <v>1708</v>
      </c>
      <c r="F128" s="341"/>
      <c r="G128" s="341"/>
      <c r="H128" s="341"/>
      <c r="I128" s="341"/>
      <c r="J128" s="341"/>
      <c r="K128" s="341"/>
      <c r="L128" s="341"/>
      <c r="M128" s="341"/>
    </row>
    <row r="129" spans="1:13" x14ac:dyDescent="0.25">
      <c r="A129" s="350">
        <v>54</v>
      </c>
      <c r="B129" s="353">
        <v>52.06</v>
      </c>
      <c r="C129" s="356">
        <v>11.47</v>
      </c>
      <c r="D129" s="413">
        <v>18</v>
      </c>
      <c r="E129" s="409">
        <v>1705.62</v>
      </c>
      <c r="F129" s="341"/>
      <c r="G129" s="341"/>
      <c r="H129" s="341"/>
      <c r="I129" s="341"/>
      <c r="J129" s="341"/>
      <c r="K129" s="341"/>
      <c r="L129" s="341"/>
      <c r="M129" s="341"/>
    </row>
    <row r="130" spans="1:13" x14ac:dyDescent="0.25">
      <c r="A130" s="350">
        <v>55</v>
      </c>
      <c r="B130" s="353">
        <v>30.684999999999999</v>
      </c>
      <c r="C130" s="356">
        <v>7.02</v>
      </c>
      <c r="D130" s="413">
        <v>18</v>
      </c>
      <c r="E130" s="409">
        <v>1704.7</v>
      </c>
      <c r="F130" s="341"/>
      <c r="G130" s="341"/>
      <c r="H130" s="341"/>
      <c r="I130" s="341"/>
      <c r="J130" s="341"/>
      <c r="K130" s="341"/>
      <c r="L130" s="341"/>
      <c r="M130" s="341"/>
    </row>
    <row r="131" spans="1:13" x14ac:dyDescent="0.25">
      <c r="A131" s="350">
        <v>47</v>
      </c>
      <c r="B131" s="353">
        <v>36.08</v>
      </c>
      <c r="C131" s="356">
        <v>8.8000000000000007</v>
      </c>
      <c r="D131" s="413">
        <v>18</v>
      </c>
      <c r="E131" s="409">
        <v>1704.57</v>
      </c>
      <c r="F131" s="341"/>
      <c r="G131" s="341"/>
      <c r="H131" s="341"/>
      <c r="I131" s="341"/>
      <c r="J131" s="341"/>
      <c r="K131" s="341"/>
      <c r="L131" s="341"/>
      <c r="M131" s="341"/>
    </row>
    <row r="132" spans="1:13" x14ac:dyDescent="0.25">
      <c r="A132" s="350">
        <v>49</v>
      </c>
      <c r="B132" s="353">
        <v>54.99</v>
      </c>
      <c r="C132" s="356">
        <v>8.68</v>
      </c>
      <c r="D132" s="413">
        <v>18</v>
      </c>
      <c r="E132" s="409">
        <v>1702.46</v>
      </c>
      <c r="F132" s="341"/>
      <c r="G132" s="341"/>
      <c r="H132" s="341"/>
      <c r="I132" s="341"/>
      <c r="J132" s="341"/>
      <c r="K132" s="341"/>
      <c r="L132" s="341"/>
      <c r="M132" s="341"/>
    </row>
    <row r="133" spans="1:13" x14ac:dyDescent="0.25">
      <c r="A133" s="350">
        <v>43</v>
      </c>
      <c r="B133" s="353">
        <v>35.97</v>
      </c>
      <c r="C133" s="356">
        <v>6.12</v>
      </c>
      <c r="D133" s="413">
        <v>18</v>
      </c>
      <c r="E133" s="409">
        <v>1694.8</v>
      </c>
      <c r="F133" s="341"/>
      <c r="G133" s="341"/>
      <c r="H133" s="341"/>
      <c r="I133" s="341"/>
      <c r="J133" s="341"/>
      <c r="K133" s="341"/>
      <c r="L133" s="341"/>
      <c r="M133" s="341"/>
    </row>
    <row r="134" spans="1:13" x14ac:dyDescent="0.25">
      <c r="A134" s="350">
        <v>25</v>
      </c>
      <c r="B134" s="353">
        <v>45.54</v>
      </c>
      <c r="C134" s="356">
        <v>5.4</v>
      </c>
      <c r="D134" s="413">
        <v>18</v>
      </c>
      <c r="E134" s="409">
        <v>1634.57</v>
      </c>
      <c r="F134" s="341"/>
      <c r="G134" s="341"/>
      <c r="H134" s="341"/>
      <c r="I134" s="341"/>
      <c r="J134" s="341"/>
      <c r="K134" s="341"/>
      <c r="L134" s="341"/>
      <c r="M134" s="341"/>
    </row>
    <row r="135" spans="1:13" x14ac:dyDescent="0.25">
      <c r="A135" s="350">
        <v>46</v>
      </c>
      <c r="B135" s="353">
        <v>35.53</v>
      </c>
      <c r="C135" s="356">
        <v>4.3600000000000003</v>
      </c>
      <c r="D135" s="413">
        <v>18</v>
      </c>
      <c r="E135" s="409">
        <v>1633.96</v>
      </c>
      <c r="F135" s="341"/>
      <c r="G135" s="341"/>
      <c r="H135" s="341"/>
      <c r="I135" s="341"/>
      <c r="J135" s="341"/>
      <c r="K135" s="341"/>
      <c r="L135" s="341"/>
      <c r="M135" s="341"/>
    </row>
    <row r="136" spans="1:13" x14ac:dyDescent="0.25">
      <c r="A136" s="350">
        <v>54</v>
      </c>
      <c r="B136" s="353">
        <v>30.8</v>
      </c>
      <c r="C136" s="356">
        <v>9.77</v>
      </c>
      <c r="D136" s="413">
        <v>18</v>
      </c>
      <c r="E136" s="409">
        <v>1633.04</v>
      </c>
      <c r="F136" s="341"/>
      <c r="G136" s="341"/>
      <c r="H136" s="341"/>
      <c r="I136" s="341"/>
      <c r="J136" s="341"/>
      <c r="K136" s="341"/>
      <c r="L136" s="341"/>
      <c r="M136" s="341"/>
    </row>
    <row r="137" spans="1:13" x14ac:dyDescent="0.25">
      <c r="A137" s="350">
        <v>38</v>
      </c>
      <c r="B137" s="353">
        <v>38.39</v>
      </c>
      <c r="C137" s="356">
        <v>4.25</v>
      </c>
      <c r="D137" s="413">
        <v>18</v>
      </c>
      <c r="E137" s="409">
        <v>1631.82</v>
      </c>
      <c r="F137" s="341"/>
      <c r="G137" s="341"/>
      <c r="H137" s="341"/>
      <c r="I137" s="341"/>
      <c r="J137" s="341"/>
      <c r="K137" s="341"/>
      <c r="L137" s="341"/>
      <c r="M137" s="341"/>
    </row>
    <row r="138" spans="1:13" x14ac:dyDescent="0.25">
      <c r="A138" s="350">
        <v>51</v>
      </c>
      <c r="B138" s="353">
        <v>32.299999999999997</v>
      </c>
      <c r="C138" s="356">
        <v>4.76</v>
      </c>
      <c r="D138" s="413">
        <v>18</v>
      </c>
      <c r="E138" s="409">
        <v>1631.67</v>
      </c>
      <c r="F138" s="341"/>
      <c r="G138" s="341"/>
      <c r="H138" s="341"/>
      <c r="I138" s="341"/>
      <c r="J138" s="341"/>
      <c r="K138" s="341"/>
      <c r="L138" s="341"/>
      <c r="M138" s="341"/>
    </row>
    <row r="139" spans="1:13" x14ac:dyDescent="0.25">
      <c r="A139" s="350">
        <v>56</v>
      </c>
      <c r="B139" s="353">
        <v>48.8</v>
      </c>
      <c r="C139" s="356">
        <v>6.22</v>
      </c>
      <c r="D139" s="413">
        <v>18</v>
      </c>
      <c r="E139" s="409">
        <v>1629.83</v>
      </c>
      <c r="F139" s="341"/>
      <c r="G139" s="341"/>
      <c r="H139" s="341"/>
      <c r="I139" s="341"/>
      <c r="J139" s="341"/>
      <c r="K139" s="341"/>
      <c r="L139" s="341"/>
      <c r="M139" s="341"/>
    </row>
    <row r="140" spans="1:13" x14ac:dyDescent="0.25">
      <c r="A140" s="350">
        <v>60</v>
      </c>
      <c r="B140" s="353">
        <v>45.5</v>
      </c>
      <c r="C140" s="356">
        <v>7.96</v>
      </c>
      <c r="D140" s="413">
        <v>18</v>
      </c>
      <c r="E140" s="409">
        <v>1622.19</v>
      </c>
      <c r="F140" s="341"/>
      <c r="G140" s="341"/>
      <c r="H140" s="341"/>
      <c r="I140" s="341"/>
      <c r="J140" s="341"/>
      <c r="K140" s="341"/>
      <c r="L140" s="341"/>
      <c r="M140" s="341"/>
    </row>
    <row r="141" spans="1:13" x14ac:dyDescent="0.25">
      <c r="A141" s="350">
        <v>47</v>
      </c>
      <c r="B141" s="353">
        <v>53.61</v>
      </c>
      <c r="C141" s="356">
        <v>10.92</v>
      </c>
      <c r="D141" s="413">
        <v>18</v>
      </c>
      <c r="E141" s="409">
        <v>1621.88</v>
      </c>
      <c r="F141" s="341"/>
      <c r="G141" s="341"/>
      <c r="H141" s="341"/>
      <c r="I141" s="341"/>
      <c r="J141" s="341"/>
      <c r="K141" s="341"/>
      <c r="L141" s="341"/>
      <c r="M141" s="341"/>
    </row>
    <row r="142" spans="1:13" x14ac:dyDescent="0.25">
      <c r="A142" s="350">
        <v>47</v>
      </c>
      <c r="B142" s="353">
        <v>36.19</v>
      </c>
      <c r="C142" s="356">
        <v>11.51</v>
      </c>
      <c r="D142" s="413">
        <v>18</v>
      </c>
      <c r="E142" s="409">
        <v>1615.77</v>
      </c>
      <c r="F142" s="341"/>
      <c r="G142" s="341"/>
      <c r="H142" s="341"/>
      <c r="I142" s="341"/>
      <c r="J142" s="341"/>
      <c r="K142" s="341"/>
      <c r="L142" s="341"/>
      <c r="M142" s="341"/>
    </row>
    <row r="143" spans="1:13" x14ac:dyDescent="0.25">
      <c r="A143" s="350">
        <v>46</v>
      </c>
      <c r="B143" s="353">
        <v>34.6</v>
      </c>
      <c r="C143" s="356">
        <v>5.99</v>
      </c>
      <c r="D143" s="413">
        <v>18</v>
      </c>
      <c r="E143" s="409">
        <v>1607.51</v>
      </c>
      <c r="F143" s="341"/>
      <c r="G143" s="341"/>
      <c r="H143" s="341"/>
      <c r="I143" s="341"/>
      <c r="J143" s="341"/>
      <c r="K143" s="341"/>
      <c r="L143" s="341"/>
      <c r="M143" s="341"/>
    </row>
    <row r="144" spans="1:13" x14ac:dyDescent="0.25">
      <c r="A144" s="350">
        <v>48</v>
      </c>
      <c r="B144" s="353">
        <v>54.12</v>
      </c>
      <c r="C144" s="356">
        <v>11.57</v>
      </c>
      <c r="D144" s="413">
        <v>18</v>
      </c>
      <c r="E144" s="409">
        <v>1285</v>
      </c>
      <c r="F144" s="341"/>
      <c r="G144" s="341"/>
      <c r="H144" s="341"/>
      <c r="I144" s="341"/>
      <c r="J144" s="341"/>
      <c r="K144" s="341"/>
      <c r="L144" s="341"/>
      <c r="M144" s="341"/>
    </row>
    <row r="145" spans="1:13" x14ac:dyDescent="0.25">
      <c r="A145" s="350">
        <v>55</v>
      </c>
      <c r="B145" s="353">
        <v>48.82</v>
      </c>
      <c r="C145" s="356">
        <v>6.67</v>
      </c>
      <c r="D145" s="413">
        <v>18</v>
      </c>
      <c r="E145" s="409">
        <v>1283</v>
      </c>
      <c r="F145" s="341"/>
      <c r="G145" s="341"/>
      <c r="H145" s="341"/>
      <c r="I145" s="341"/>
      <c r="J145" s="341"/>
      <c r="K145" s="341"/>
      <c r="L145" s="341"/>
      <c r="M145" s="341"/>
    </row>
    <row r="146" spans="1:13" x14ac:dyDescent="0.25">
      <c r="A146" s="350">
        <v>51</v>
      </c>
      <c r="B146" s="353">
        <v>51.01</v>
      </c>
      <c r="C146" s="356">
        <v>9.1999999999999993</v>
      </c>
      <c r="D146" s="413">
        <v>18</v>
      </c>
      <c r="E146" s="409">
        <v>1228</v>
      </c>
      <c r="F146" s="341"/>
      <c r="G146" s="341"/>
      <c r="H146" s="341"/>
      <c r="I146" s="341"/>
      <c r="J146" s="341"/>
      <c r="K146" s="341"/>
      <c r="L146" s="341"/>
      <c r="M146" s="341"/>
    </row>
    <row r="147" spans="1:13" x14ac:dyDescent="0.25">
      <c r="A147" s="350">
        <v>58</v>
      </c>
      <c r="B147" s="353">
        <v>45.65</v>
      </c>
      <c r="C147" s="356">
        <v>5.1100000000000003</v>
      </c>
      <c r="D147" s="413">
        <v>18</v>
      </c>
      <c r="E147" s="409">
        <v>1224</v>
      </c>
      <c r="F147" s="341"/>
      <c r="G147" s="341"/>
      <c r="H147" s="341"/>
      <c r="I147" s="341"/>
      <c r="J147" s="341"/>
      <c r="K147" s="341"/>
      <c r="L147" s="341"/>
      <c r="M147" s="341"/>
    </row>
    <row r="148" spans="1:13" x14ac:dyDescent="0.25">
      <c r="A148" s="350">
        <v>45</v>
      </c>
      <c r="B148" s="353">
        <v>52.9</v>
      </c>
      <c r="C148" s="356">
        <v>5.34</v>
      </c>
      <c r="D148" s="413">
        <v>18</v>
      </c>
      <c r="E148" s="409">
        <v>1163.46</v>
      </c>
      <c r="F148" s="341"/>
      <c r="G148" s="341"/>
      <c r="H148" s="341"/>
      <c r="I148" s="341"/>
      <c r="J148" s="341"/>
      <c r="K148" s="341"/>
      <c r="L148" s="341"/>
      <c r="M148" s="341"/>
    </row>
    <row r="149" spans="1:13" x14ac:dyDescent="0.25">
      <c r="A149" s="350">
        <v>59</v>
      </c>
      <c r="B149" s="353">
        <v>45.41</v>
      </c>
      <c r="C149" s="356">
        <v>4.03</v>
      </c>
      <c r="D149" s="413">
        <v>18</v>
      </c>
      <c r="E149" s="409">
        <v>1149.4000000000001</v>
      </c>
      <c r="F149" s="341"/>
      <c r="G149" s="341"/>
      <c r="H149" s="341"/>
      <c r="I149" s="341"/>
      <c r="J149" s="341"/>
      <c r="K149" s="341"/>
      <c r="L149" s="341"/>
      <c r="M149" s="341"/>
    </row>
    <row r="150" spans="1:13" x14ac:dyDescent="0.25">
      <c r="A150" s="350">
        <v>53</v>
      </c>
      <c r="B150" s="353">
        <v>49.41</v>
      </c>
      <c r="C150" s="356">
        <v>4.2300000000000004</v>
      </c>
      <c r="D150" s="413">
        <v>18</v>
      </c>
      <c r="E150" s="409">
        <v>1146.8</v>
      </c>
      <c r="F150" s="341"/>
      <c r="G150" s="341"/>
      <c r="H150" s="341"/>
      <c r="I150" s="341"/>
      <c r="J150" s="341"/>
      <c r="K150" s="341"/>
      <c r="L150" s="341"/>
      <c r="M150" s="341"/>
    </row>
    <row r="151" spans="1:13" x14ac:dyDescent="0.25">
      <c r="A151" s="350">
        <v>50</v>
      </c>
      <c r="B151" s="353">
        <v>31.824999999999999</v>
      </c>
      <c r="C151" s="356">
        <v>4.0599999999999996</v>
      </c>
      <c r="D151" s="413">
        <v>18</v>
      </c>
      <c r="E151" s="409">
        <v>1141.45</v>
      </c>
      <c r="F151" s="341"/>
      <c r="G151" s="341"/>
      <c r="H151" s="341"/>
      <c r="I151" s="341"/>
      <c r="J151" s="341"/>
      <c r="K151" s="341"/>
      <c r="L151" s="341"/>
      <c r="M151" s="341"/>
    </row>
    <row r="152" spans="1:13" x14ac:dyDescent="0.25">
      <c r="A152" s="350">
        <v>50</v>
      </c>
      <c r="B152" s="353">
        <v>51.28</v>
      </c>
      <c r="C152" s="356">
        <v>4.68</v>
      </c>
      <c r="D152" s="413">
        <v>18</v>
      </c>
      <c r="E152" s="409">
        <v>1137.47</v>
      </c>
      <c r="F152" s="341"/>
      <c r="G152" s="341"/>
      <c r="H152" s="341"/>
      <c r="I152" s="341"/>
      <c r="J152" s="341"/>
      <c r="K152" s="341"/>
      <c r="L152" s="341"/>
      <c r="M152" s="341"/>
    </row>
    <row r="153" spans="1:13" x14ac:dyDescent="0.25">
      <c r="A153" s="350">
        <v>43</v>
      </c>
      <c r="B153" s="353">
        <v>34.96</v>
      </c>
      <c r="C153" s="356">
        <v>4.34</v>
      </c>
      <c r="D153" s="413">
        <v>18</v>
      </c>
      <c r="E153" s="409">
        <v>1137.01</v>
      </c>
      <c r="F153" s="341"/>
      <c r="G153" s="341"/>
      <c r="H153" s="341"/>
      <c r="I153" s="341"/>
      <c r="J153" s="341"/>
      <c r="K153" s="341"/>
      <c r="L153" s="341"/>
      <c r="M153" s="341"/>
    </row>
    <row r="154" spans="1:13" x14ac:dyDescent="0.25">
      <c r="A154" s="350">
        <v>49</v>
      </c>
      <c r="B154" s="353">
        <v>33.11</v>
      </c>
      <c r="C154" s="356">
        <v>10.51</v>
      </c>
      <c r="D154" s="413">
        <v>18</v>
      </c>
      <c r="E154" s="409">
        <v>1136.4000000000001</v>
      </c>
      <c r="F154" s="341"/>
      <c r="G154" s="341"/>
      <c r="H154" s="341"/>
      <c r="I154" s="341"/>
      <c r="J154" s="341"/>
      <c r="K154" s="341"/>
      <c r="L154" s="341"/>
      <c r="M154" s="341"/>
    </row>
    <row r="155" spans="1:13" x14ac:dyDescent="0.25">
      <c r="A155" s="350">
        <v>39</v>
      </c>
      <c r="B155" s="353">
        <v>54.74</v>
      </c>
      <c r="C155" s="356">
        <v>5.84</v>
      </c>
      <c r="D155" s="413">
        <v>18</v>
      </c>
      <c r="E155" s="409">
        <v>1135.94</v>
      </c>
      <c r="F155" s="341"/>
      <c r="G155" s="341"/>
      <c r="H155" s="341"/>
      <c r="I155" s="341"/>
      <c r="J155" s="341"/>
      <c r="K155" s="341"/>
      <c r="L155" s="341"/>
      <c r="M155" s="341"/>
    </row>
    <row r="156" spans="1:13" x14ac:dyDescent="0.25">
      <c r="A156" s="350">
        <v>43</v>
      </c>
      <c r="B156" s="353">
        <v>32.56</v>
      </c>
      <c r="C156" s="356">
        <v>5.41</v>
      </c>
      <c r="D156" s="413">
        <v>18</v>
      </c>
      <c r="E156" s="409">
        <v>1135</v>
      </c>
      <c r="F156" s="341"/>
      <c r="G156" s="341"/>
      <c r="H156" s="341"/>
      <c r="I156" s="341"/>
      <c r="J156" s="341"/>
      <c r="K156" s="341"/>
      <c r="L156" s="341"/>
      <c r="M156" s="341"/>
    </row>
    <row r="157" spans="1:13" x14ac:dyDescent="0.25">
      <c r="A157" s="350">
        <v>30</v>
      </c>
      <c r="B157" s="353">
        <v>39.049999999999997</v>
      </c>
      <c r="C157" s="356">
        <v>6.06</v>
      </c>
      <c r="D157" s="413">
        <v>18</v>
      </c>
      <c r="E157" s="409">
        <v>1131.51</v>
      </c>
      <c r="F157" s="341"/>
      <c r="G157" s="341"/>
      <c r="H157" s="341"/>
      <c r="I157" s="341"/>
      <c r="J157" s="341"/>
      <c r="K157" s="341"/>
      <c r="L157" s="341"/>
      <c r="M157" s="341"/>
    </row>
    <row r="158" spans="1:13" x14ac:dyDescent="0.25">
      <c r="A158" s="350">
        <v>23</v>
      </c>
      <c r="B158" s="353">
        <v>42.75</v>
      </c>
      <c r="C158" s="356">
        <v>4.22</v>
      </c>
      <c r="D158" s="413">
        <v>18</v>
      </c>
      <c r="E158" s="409">
        <v>1121.8699999999999</v>
      </c>
      <c r="F158" s="341"/>
      <c r="G158" s="341"/>
      <c r="H158" s="341"/>
      <c r="I158" s="341"/>
      <c r="J158" s="341"/>
      <c r="K158" s="341"/>
      <c r="L158" s="341"/>
      <c r="M158" s="341"/>
    </row>
    <row r="159" spans="1:13" x14ac:dyDescent="0.25">
      <c r="A159" s="350">
        <v>50</v>
      </c>
      <c r="B159" s="353">
        <v>50.58</v>
      </c>
      <c r="C159" s="356">
        <v>5.12</v>
      </c>
      <c r="D159" s="413">
        <v>18</v>
      </c>
      <c r="E159" s="409">
        <v>1070</v>
      </c>
      <c r="F159" s="341"/>
      <c r="G159" s="341"/>
      <c r="H159" s="341"/>
      <c r="I159" s="341"/>
      <c r="J159" s="341"/>
      <c r="K159" s="341"/>
      <c r="L159" s="341"/>
      <c r="M159" s="341"/>
    </row>
    <row r="160" spans="1:13" x14ac:dyDescent="0.25">
      <c r="A160" s="350">
        <v>46</v>
      </c>
      <c r="B160" s="353">
        <v>30.495000000000001</v>
      </c>
      <c r="C160" s="356">
        <v>4.57</v>
      </c>
      <c r="D160" s="413">
        <v>18</v>
      </c>
      <c r="E160" s="409">
        <v>830.52</v>
      </c>
      <c r="F160" s="341"/>
      <c r="G160" s="341"/>
      <c r="H160" s="341"/>
      <c r="I160" s="341"/>
      <c r="J160" s="341"/>
      <c r="K160" s="341"/>
      <c r="L160" s="341"/>
      <c r="M160" s="341"/>
    </row>
    <row r="161" spans="1:13" x14ac:dyDescent="0.25">
      <c r="A161" s="350">
        <v>52</v>
      </c>
      <c r="B161" s="353">
        <v>48.31</v>
      </c>
      <c r="C161" s="356">
        <v>9.58</v>
      </c>
      <c r="D161" s="413">
        <v>19</v>
      </c>
      <c r="E161" s="409">
        <v>39722.75</v>
      </c>
      <c r="F161" s="341"/>
      <c r="G161" s="341"/>
      <c r="H161" s="341"/>
      <c r="I161" s="341"/>
      <c r="J161" s="341"/>
      <c r="K161" s="341"/>
      <c r="L161" s="341"/>
      <c r="M161" s="341"/>
    </row>
    <row r="162" spans="1:13" x14ac:dyDescent="0.25">
      <c r="A162" s="350">
        <v>47</v>
      </c>
      <c r="B162" s="353">
        <v>48.99</v>
      </c>
      <c r="C162" s="356">
        <v>9.7799999999999994</v>
      </c>
      <c r="D162" s="413">
        <v>19</v>
      </c>
      <c r="E162" s="409">
        <v>36898.730000000003</v>
      </c>
      <c r="F162" s="341"/>
      <c r="G162" s="341"/>
      <c r="H162" s="341"/>
      <c r="I162" s="341"/>
      <c r="J162" s="341"/>
      <c r="K162" s="341"/>
      <c r="L162" s="341"/>
      <c r="M162" s="341"/>
    </row>
    <row r="163" spans="1:13" x14ac:dyDescent="0.25">
      <c r="A163" s="350">
        <v>37</v>
      </c>
      <c r="B163" s="353">
        <v>38.39</v>
      </c>
      <c r="C163" s="356">
        <v>4.1100000000000003</v>
      </c>
      <c r="D163" s="413">
        <v>19</v>
      </c>
      <c r="E163" s="409">
        <v>36397.58</v>
      </c>
      <c r="F163" s="341"/>
      <c r="G163" s="341"/>
      <c r="H163" s="341"/>
      <c r="I163" s="341"/>
      <c r="J163" s="341"/>
      <c r="K163" s="341"/>
      <c r="L163" s="341"/>
      <c r="M163" s="341"/>
    </row>
    <row r="164" spans="1:13" x14ac:dyDescent="0.25">
      <c r="A164" s="350">
        <v>56</v>
      </c>
      <c r="B164" s="353">
        <v>44.34</v>
      </c>
      <c r="C164" s="356">
        <v>4.0199999999999996</v>
      </c>
      <c r="D164" s="413">
        <v>19</v>
      </c>
      <c r="E164" s="409">
        <v>36219.410000000003</v>
      </c>
      <c r="F164" s="341"/>
      <c r="G164" s="341"/>
      <c r="H164" s="341"/>
      <c r="I164" s="341"/>
      <c r="J164" s="341"/>
      <c r="K164" s="341"/>
      <c r="L164" s="341"/>
      <c r="M164" s="341"/>
    </row>
    <row r="165" spans="1:13" x14ac:dyDescent="0.25">
      <c r="A165" s="350">
        <v>60</v>
      </c>
      <c r="B165" s="353">
        <v>41.51</v>
      </c>
      <c r="C165" s="356">
        <v>6.92</v>
      </c>
      <c r="D165" s="413">
        <v>19</v>
      </c>
      <c r="E165" s="409">
        <v>34828.65</v>
      </c>
      <c r="F165" s="341"/>
      <c r="G165" s="341"/>
      <c r="H165" s="341"/>
      <c r="I165" s="341"/>
      <c r="J165" s="341"/>
      <c r="K165" s="341"/>
      <c r="L165" s="341"/>
      <c r="M165" s="341"/>
    </row>
    <row r="166" spans="1:13" x14ac:dyDescent="0.25">
      <c r="A166" s="350">
        <v>45</v>
      </c>
      <c r="B166" s="353">
        <v>48.2</v>
      </c>
      <c r="C166" s="356">
        <v>4.84</v>
      </c>
      <c r="D166" s="413">
        <v>19</v>
      </c>
      <c r="E166" s="409">
        <v>34779.620000000003</v>
      </c>
      <c r="F166" s="341"/>
      <c r="G166" s="341"/>
      <c r="H166" s="341"/>
      <c r="I166" s="341"/>
      <c r="J166" s="341"/>
      <c r="K166" s="341"/>
      <c r="L166" s="341"/>
      <c r="M166" s="341"/>
    </row>
    <row r="167" spans="1:13" x14ac:dyDescent="0.25">
      <c r="A167" s="350">
        <v>41</v>
      </c>
      <c r="B167" s="353">
        <v>35.75</v>
      </c>
      <c r="C167" s="356">
        <v>8</v>
      </c>
      <c r="D167" s="413">
        <v>19</v>
      </c>
      <c r="E167" s="409">
        <v>34439.86</v>
      </c>
      <c r="F167" s="341"/>
      <c r="G167" s="341"/>
      <c r="H167" s="341"/>
      <c r="I167" s="341"/>
      <c r="J167" s="341"/>
      <c r="K167" s="341"/>
      <c r="L167" s="341"/>
      <c r="M167" s="341"/>
    </row>
    <row r="168" spans="1:13" x14ac:dyDescent="0.25">
      <c r="A168" s="350">
        <v>41</v>
      </c>
      <c r="B168" s="353">
        <v>53.81</v>
      </c>
      <c r="C168" s="356">
        <v>8.77</v>
      </c>
      <c r="D168" s="413">
        <v>19</v>
      </c>
      <c r="E168" s="409">
        <v>33750.29</v>
      </c>
      <c r="F168" s="341"/>
      <c r="G168" s="341"/>
      <c r="H168" s="341"/>
      <c r="I168" s="341"/>
      <c r="J168" s="341"/>
      <c r="K168" s="341"/>
      <c r="L168" s="341"/>
      <c r="M168" s="341"/>
    </row>
    <row r="169" spans="1:13" x14ac:dyDescent="0.25">
      <c r="A169" s="350">
        <v>43</v>
      </c>
      <c r="B169" s="353">
        <v>49.48</v>
      </c>
      <c r="C169" s="356">
        <v>4.96</v>
      </c>
      <c r="D169" s="413">
        <v>19</v>
      </c>
      <c r="E169" s="409">
        <v>33611.71</v>
      </c>
      <c r="F169" s="341"/>
      <c r="G169" s="341"/>
      <c r="H169" s="341"/>
      <c r="I169" s="341"/>
      <c r="J169" s="341"/>
      <c r="K169" s="341"/>
      <c r="L169" s="341"/>
      <c r="M169" s="341"/>
    </row>
    <row r="170" spans="1:13" x14ac:dyDescent="0.25">
      <c r="A170" s="350">
        <v>37</v>
      </c>
      <c r="B170" s="353">
        <v>34.1</v>
      </c>
      <c r="C170" s="356">
        <v>4.43</v>
      </c>
      <c r="D170" s="413">
        <v>19</v>
      </c>
      <c r="E170" s="409">
        <v>33307.550000000003</v>
      </c>
      <c r="F170" s="341"/>
      <c r="G170" s="341"/>
      <c r="H170" s="341"/>
      <c r="I170" s="341"/>
      <c r="J170" s="341"/>
      <c r="K170" s="341"/>
      <c r="L170" s="341"/>
      <c r="M170" s="341"/>
    </row>
    <row r="171" spans="1:13" x14ac:dyDescent="0.25">
      <c r="A171" s="350">
        <v>39</v>
      </c>
      <c r="B171" s="353">
        <v>35.299999999999997</v>
      </c>
      <c r="C171" s="356">
        <v>5.82</v>
      </c>
      <c r="D171" s="413">
        <v>19</v>
      </c>
      <c r="E171" s="409">
        <v>32548.34</v>
      </c>
      <c r="F171" s="341"/>
      <c r="G171" s="341"/>
      <c r="H171" s="341"/>
      <c r="I171" s="341"/>
      <c r="J171" s="341"/>
      <c r="K171" s="341"/>
      <c r="L171" s="341"/>
      <c r="M171" s="341"/>
    </row>
    <row r="172" spans="1:13" x14ac:dyDescent="0.25">
      <c r="A172" s="350">
        <v>56</v>
      </c>
      <c r="B172" s="353">
        <v>43.83</v>
      </c>
      <c r="C172" s="356">
        <v>6.03</v>
      </c>
      <c r="D172" s="413">
        <v>19</v>
      </c>
      <c r="E172" s="409">
        <v>30328.27</v>
      </c>
      <c r="F172" s="341"/>
      <c r="G172" s="341"/>
      <c r="H172" s="341"/>
      <c r="I172" s="341"/>
      <c r="J172" s="341"/>
      <c r="K172" s="341"/>
      <c r="L172" s="341"/>
      <c r="M172" s="341"/>
    </row>
    <row r="173" spans="1:13" x14ac:dyDescent="0.25">
      <c r="A173" s="350">
        <v>44</v>
      </c>
      <c r="B173" s="353">
        <v>50.07</v>
      </c>
      <c r="C173" s="356">
        <v>9.27</v>
      </c>
      <c r="D173" s="413">
        <v>19</v>
      </c>
      <c r="E173" s="409">
        <v>28998.68</v>
      </c>
      <c r="F173" s="341"/>
      <c r="G173" s="341"/>
      <c r="H173" s="341"/>
      <c r="I173" s="341"/>
      <c r="J173" s="341"/>
      <c r="K173" s="341"/>
      <c r="L173" s="341"/>
      <c r="M173" s="341"/>
    </row>
    <row r="174" spans="1:13" x14ac:dyDescent="0.25">
      <c r="A174" s="350">
        <v>40</v>
      </c>
      <c r="B174" s="353">
        <v>32.774999999999999</v>
      </c>
      <c r="C174" s="356">
        <v>5.53</v>
      </c>
      <c r="D174" s="413">
        <v>19</v>
      </c>
      <c r="E174" s="409">
        <v>24059.68</v>
      </c>
      <c r="F174" s="341"/>
      <c r="G174" s="341"/>
      <c r="H174" s="341"/>
      <c r="I174" s="341"/>
      <c r="J174" s="341"/>
      <c r="K174" s="341"/>
      <c r="L174" s="341"/>
      <c r="M174" s="341"/>
    </row>
    <row r="175" spans="1:13" x14ac:dyDescent="0.25">
      <c r="A175" s="350">
        <v>35</v>
      </c>
      <c r="B175" s="353">
        <v>34.104999999999997</v>
      </c>
      <c r="C175" s="356">
        <v>5.07</v>
      </c>
      <c r="D175" s="413">
        <v>19</v>
      </c>
      <c r="E175" s="409">
        <v>23082.959999999999</v>
      </c>
      <c r="F175" s="341"/>
      <c r="G175" s="341"/>
      <c r="H175" s="341"/>
      <c r="I175" s="341"/>
      <c r="J175" s="341"/>
      <c r="K175" s="341"/>
      <c r="L175" s="341"/>
      <c r="M175" s="341"/>
    </row>
    <row r="176" spans="1:13" x14ac:dyDescent="0.25">
      <c r="A176" s="350">
        <v>47</v>
      </c>
      <c r="B176" s="353">
        <v>48.93</v>
      </c>
      <c r="C176" s="356">
        <v>11.17</v>
      </c>
      <c r="D176" s="413">
        <v>19</v>
      </c>
      <c r="E176" s="409">
        <v>22493.66</v>
      </c>
      <c r="F176" s="341"/>
      <c r="G176" s="341"/>
      <c r="H176" s="341"/>
      <c r="I176" s="341"/>
      <c r="J176" s="341"/>
      <c r="K176" s="341"/>
      <c r="L176" s="341"/>
      <c r="M176" s="341"/>
    </row>
    <row r="177" spans="1:13" x14ac:dyDescent="0.25">
      <c r="A177" s="350">
        <v>37</v>
      </c>
      <c r="B177" s="353">
        <v>37.07</v>
      </c>
      <c r="C177" s="356">
        <v>6.14</v>
      </c>
      <c r="D177" s="413">
        <v>19</v>
      </c>
      <c r="E177" s="409">
        <v>21882.400000000001</v>
      </c>
      <c r="F177" s="341"/>
      <c r="G177" s="341"/>
      <c r="H177" s="341"/>
      <c r="I177" s="341"/>
      <c r="J177" s="341"/>
      <c r="K177" s="341"/>
      <c r="L177" s="341"/>
      <c r="M177" s="341"/>
    </row>
    <row r="178" spans="1:13" x14ac:dyDescent="0.25">
      <c r="A178" s="350">
        <v>40</v>
      </c>
      <c r="B178" s="353">
        <v>51.51</v>
      </c>
      <c r="C178" s="356">
        <v>6.26</v>
      </c>
      <c r="D178" s="413">
        <v>19</v>
      </c>
      <c r="E178" s="409">
        <v>18838.7</v>
      </c>
      <c r="F178" s="341"/>
      <c r="G178" s="341"/>
      <c r="H178" s="341"/>
      <c r="I178" s="341"/>
      <c r="J178" s="341"/>
      <c r="K178" s="341"/>
      <c r="L178" s="341"/>
      <c r="M178" s="341"/>
    </row>
    <row r="179" spans="1:13" x14ac:dyDescent="0.25">
      <c r="A179" s="350">
        <v>37</v>
      </c>
      <c r="B179" s="353">
        <v>34.799999999999997</v>
      </c>
      <c r="C179" s="356">
        <v>4.72</v>
      </c>
      <c r="D179" s="413">
        <v>19</v>
      </c>
      <c r="E179" s="409">
        <v>17748.509999999998</v>
      </c>
      <c r="F179" s="341"/>
      <c r="G179" s="341"/>
      <c r="H179" s="341"/>
      <c r="I179" s="341"/>
      <c r="J179" s="341"/>
      <c r="K179" s="341"/>
      <c r="L179" s="341"/>
      <c r="M179" s="341"/>
    </row>
    <row r="180" spans="1:13" x14ac:dyDescent="0.25">
      <c r="A180" s="350">
        <v>35</v>
      </c>
      <c r="B180" s="353">
        <v>36.67</v>
      </c>
      <c r="C180" s="356">
        <v>5.18</v>
      </c>
      <c r="D180" s="413">
        <v>19</v>
      </c>
      <c r="E180" s="409">
        <v>17468.98</v>
      </c>
      <c r="F180" s="341"/>
      <c r="G180" s="341"/>
      <c r="H180" s="341"/>
      <c r="I180" s="341"/>
      <c r="J180" s="341"/>
      <c r="K180" s="341"/>
      <c r="L180" s="341"/>
      <c r="M180" s="341"/>
    </row>
    <row r="181" spans="1:13" x14ac:dyDescent="0.25">
      <c r="A181" s="350">
        <v>49</v>
      </c>
      <c r="B181" s="353">
        <v>30.9</v>
      </c>
      <c r="C181" s="356">
        <v>9.4</v>
      </c>
      <c r="D181" s="413">
        <v>19</v>
      </c>
      <c r="E181" s="409">
        <v>17352.68</v>
      </c>
      <c r="F181" s="341"/>
      <c r="G181" s="341"/>
      <c r="H181" s="341"/>
      <c r="I181" s="341"/>
      <c r="J181" s="341"/>
      <c r="K181" s="341"/>
      <c r="L181" s="341"/>
      <c r="M181" s="341"/>
    </row>
    <row r="182" spans="1:13" x14ac:dyDescent="0.25">
      <c r="A182" s="350">
        <v>45</v>
      </c>
      <c r="B182" s="353">
        <v>30.495000000000001</v>
      </c>
      <c r="C182" s="356">
        <v>6.29</v>
      </c>
      <c r="D182" s="413">
        <v>19</v>
      </c>
      <c r="E182" s="409">
        <v>17081.080000000002</v>
      </c>
      <c r="F182" s="341"/>
      <c r="G182" s="341"/>
      <c r="H182" s="341"/>
      <c r="I182" s="341"/>
      <c r="J182" s="341"/>
      <c r="K182" s="341"/>
      <c r="L182" s="341"/>
      <c r="M182" s="341"/>
    </row>
    <row r="183" spans="1:13" x14ac:dyDescent="0.25">
      <c r="A183" s="350">
        <v>19</v>
      </c>
      <c r="B183" s="353">
        <v>44.88</v>
      </c>
      <c r="C183" s="356">
        <v>6.04</v>
      </c>
      <c r="D183" s="413">
        <v>19</v>
      </c>
      <c r="E183" s="409">
        <v>16884.919999999998</v>
      </c>
      <c r="F183" s="341"/>
      <c r="G183" s="341"/>
      <c r="H183" s="341"/>
      <c r="I183" s="341"/>
      <c r="J183" s="341"/>
      <c r="K183" s="341"/>
      <c r="L183" s="341"/>
      <c r="M183" s="341"/>
    </row>
    <row r="184" spans="1:13" x14ac:dyDescent="0.25">
      <c r="A184" s="350">
        <v>54</v>
      </c>
      <c r="B184" s="353">
        <v>44.32</v>
      </c>
      <c r="C184" s="356">
        <v>10.55</v>
      </c>
      <c r="D184" s="413">
        <v>19</v>
      </c>
      <c r="E184" s="409">
        <v>16450.89</v>
      </c>
      <c r="F184" s="341"/>
      <c r="G184" s="341"/>
      <c r="H184" s="341"/>
      <c r="I184" s="341"/>
      <c r="J184" s="341"/>
      <c r="K184" s="341"/>
      <c r="L184" s="341"/>
      <c r="M184" s="341"/>
    </row>
    <row r="185" spans="1:13" x14ac:dyDescent="0.25">
      <c r="A185" s="350">
        <v>45</v>
      </c>
      <c r="B185" s="353">
        <v>46.39</v>
      </c>
      <c r="C185" s="356">
        <v>5.09</v>
      </c>
      <c r="D185" s="413">
        <v>19</v>
      </c>
      <c r="E185" s="409">
        <v>16297.85</v>
      </c>
      <c r="F185" s="341"/>
      <c r="G185" s="341"/>
      <c r="H185" s="341"/>
      <c r="I185" s="341"/>
      <c r="J185" s="341"/>
      <c r="K185" s="341"/>
      <c r="L185" s="341"/>
      <c r="M185" s="341"/>
    </row>
    <row r="186" spans="1:13" x14ac:dyDescent="0.25">
      <c r="A186" s="350">
        <v>27</v>
      </c>
      <c r="B186" s="353">
        <v>42.13</v>
      </c>
      <c r="C186" s="356">
        <v>5.2</v>
      </c>
      <c r="D186" s="413">
        <v>19</v>
      </c>
      <c r="E186" s="409">
        <v>11884.05</v>
      </c>
      <c r="F186" s="341"/>
      <c r="G186" s="341"/>
      <c r="H186" s="341"/>
      <c r="I186" s="341"/>
      <c r="J186" s="341"/>
      <c r="K186" s="341"/>
      <c r="L186" s="341"/>
      <c r="M186" s="341"/>
    </row>
    <row r="187" spans="1:13" x14ac:dyDescent="0.25">
      <c r="A187" s="350">
        <v>41</v>
      </c>
      <c r="B187" s="353">
        <v>30.78</v>
      </c>
      <c r="C187" s="356">
        <v>8.4499999999999993</v>
      </c>
      <c r="D187" s="413">
        <v>19</v>
      </c>
      <c r="E187" s="409">
        <v>8035.64</v>
      </c>
      <c r="F187" s="341"/>
      <c r="G187" s="341"/>
      <c r="H187" s="341"/>
      <c r="I187" s="341"/>
      <c r="J187" s="341"/>
      <c r="K187" s="341"/>
      <c r="L187" s="341"/>
      <c r="M187" s="341"/>
    </row>
    <row r="188" spans="1:13" x14ac:dyDescent="0.25">
      <c r="A188" s="350">
        <v>44</v>
      </c>
      <c r="B188" s="353">
        <v>31.35</v>
      </c>
      <c r="C188" s="356">
        <v>9.5399999999999991</v>
      </c>
      <c r="D188" s="413">
        <v>19</v>
      </c>
      <c r="E188" s="409">
        <v>6638.16</v>
      </c>
      <c r="F188" s="341"/>
      <c r="G188" s="341"/>
      <c r="H188" s="341"/>
      <c r="I188" s="341"/>
      <c r="J188" s="341"/>
      <c r="K188" s="341"/>
      <c r="L188" s="341"/>
      <c r="M188" s="341"/>
    </row>
    <row r="189" spans="1:13" x14ac:dyDescent="0.25">
      <c r="A189" s="350">
        <v>56</v>
      </c>
      <c r="B189" s="353">
        <v>41.46</v>
      </c>
      <c r="C189" s="356">
        <v>4.99</v>
      </c>
      <c r="D189" s="413">
        <v>19</v>
      </c>
      <c r="E189" s="409">
        <v>5957.35</v>
      </c>
      <c r="F189" s="341"/>
      <c r="G189" s="341"/>
      <c r="H189" s="341"/>
      <c r="I189" s="341"/>
      <c r="J189" s="341"/>
      <c r="K189" s="341"/>
      <c r="L189" s="341"/>
      <c r="M189" s="341"/>
    </row>
    <row r="190" spans="1:13" x14ac:dyDescent="0.25">
      <c r="A190" s="350">
        <v>44</v>
      </c>
      <c r="B190" s="353">
        <v>48</v>
      </c>
      <c r="C190" s="356">
        <v>10.54</v>
      </c>
      <c r="D190" s="413">
        <v>19</v>
      </c>
      <c r="E190" s="409">
        <v>5198.6899999999996</v>
      </c>
      <c r="F190" s="341"/>
      <c r="G190" s="341"/>
      <c r="H190" s="341"/>
      <c r="I190" s="341"/>
      <c r="J190" s="341"/>
      <c r="K190" s="341"/>
      <c r="L190" s="341"/>
      <c r="M190" s="341"/>
    </row>
    <row r="191" spans="1:13" x14ac:dyDescent="0.25">
      <c r="A191" s="350">
        <v>40</v>
      </c>
      <c r="B191" s="353">
        <v>49.13</v>
      </c>
      <c r="C191" s="356">
        <v>4.54</v>
      </c>
      <c r="D191" s="413">
        <v>19</v>
      </c>
      <c r="E191" s="409">
        <v>4687.8</v>
      </c>
      <c r="F191" s="341"/>
      <c r="G191" s="341"/>
      <c r="H191" s="341"/>
      <c r="I191" s="341"/>
      <c r="J191" s="341"/>
      <c r="K191" s="341"/>
      <c r="L191" s="341"/>
      <c r="M191" s="341"/>
    </row>
    <row r="192" spans="1:13" x14ac:dyDescent="0.25">
      <c r="A192" s="350">
        <v>30</v>
      </c>
      <c r="B192" s="353">
        <v>37.799999999999997</v>
      </c>
      <c r="C192" s="356">
        <v>6.29</v>
      </c>
      <c r="D192" s="413">
        <v>19</v>
      </c>
      <c r="E192" s="409">
        <v>4678.8</v>
      </c>
      <c r="F192" s="341"/>
      <c r="G192" s="341"/>
      <c r="H192" s="341"/>
      <c r="I192" s="341"/>
      <c r="J192" s="341"/>
      <c r="K192" s="341"/>
      <c r="L192" s="341"/>
      <c r="M192" s="341"/>
    </row>
    <row r="193" spans="1:13" x14ac:dyDescent="0.25">
      <c r="A193" s="350">
        <v>60</v>
      </c>
      <c r="B193" s="353">
        <v>38.299999999999997</v>
      </c>
      <c r="C193" s="356">
        <v>9.51</v>
      </c>
      <c r="D193" s="413">
        <v>19</v>
      </c>
      <c r="E193" s="409">
        <v>4518.3999999999996</v>
      </c>
      <c r="F193" s="341"/>
      <c r="G193" s="341"/>
      <c r="H193" s="341"/>
      <c r="I193" s="341"/>
      <c r="J193" s="341"/>
      <c r="K193" s="341"/>
      <c r="L193" s="341"/>
      <c r="M193" s="341"/>
    </row>
    <row r="194" spans="1:13" x14ac:dyDescent="0.25">
      <c r="A194" s="350">
        <v>40</v>
      </c>
      <c r="B194" s="353">
        <v>32.774999999999999</v>
      </c>
      <c r="C194" s="356">
        <v>4.72</v>
      </c>
      <c r="D194" s="413">
        <v>19</v>
      </c>
      <c r="E194" s="409">
        <v>3688.35</v>
      </c>
      <c r="F194" s="341"/>
      <c r="G194" s="341"/>
      <c r="H194" s="341"/>
      <c r="I194" s="341"/>
      <c r="J194" s="341"/>
      <c r="K194" s="341"/>
      <c r="L194" s="341"/>
      <c r="M194" s="341"/>
    </row>
    <row r="195" spans="1:13" x14ac:dyDescent="0.25">
      <c r="A195" s="350">
        <v>37</v>
      </c>
      <c r="B195" s="353">
        <v>34.200000000000003</v>
      </c>
      <c r="C195" s="356">
        <v>5.91</v>
      </c>
      <c r="D195" s="413">
        <v>19</v>
      </c>
      <c r="E195" s="409">
        <v>3538.9</v>
      </c>
      <c r="F195" s="341"/>
      <c r="G195" s="341"/>
      <c r="H195" s="341"/>
      <c r="I195" s="341"/>
      <c r="J195" s="341"/>
      <c r="K195" s="341"/>
      <c r="L195" s="341"/>
      <c r="M195" s="341"/>
    </row>
    <row r="196" spans="1:13" x14ac:dyDescent="0.25">
      <c r="A196" s="350">
        <v>44</v>
      </c>
      <c r="B196" s="353">
        <v>30.2</v>
      </c>
      <c r="C196" s="356">
        <v>9.58</v>
      </c>
      <c r="D196" s="413">
        <v>19</v>
      </c>
      <c r="E196" s="409">
        <v>3463.51</v>
      </c>
      <c r="F196" s="341"/>
      <c r="G196" s="341"/>
      <c r="H196" s="341"/>
      <c r="I196" s="341"/>
      <c r="J196" s="341"/>
      <c r="K196" s="341"/>
      <c r="L196" s="341"/>
      <c r="M196" s="341"/>
    </row>
    <row r="197" spans="1:13" x14ac:dyDescent="0.25">
      <c r="A197" s="350">
        <v>42</v>
      </c>
      <c r="B197" s="353">
        <v>48.32</v>
      </c>
      <c r="C197" s="356">
        <v>5.77</v>
      </c>
      <c r="D197" s="413">
        <v>19</v>
      </c>
      <c r="E197" s="409">
        <v>3308.46</v>
      </c>
      <c r="F197" s="341"/>
      <c r="G197" s="341"/>
      <c r="H197" s="341"/>
      <c r="I197" s="341"/>
      <c r="J197" s="341"/>
      <c r="K197" s="341"/>
      <c r="L197" s="341"/>
      <c r="M197" s="341"/>
    </row>
    <row r="198" spans="1:13" x14ac:dyDescent="0.25">
      <c r="A198" s="350">
        <v>46</v>
      </c>
      <c r="B198" s="353">
        <v>44.86</v>
      </c>
      <c r="C198" s="356">
        <v>4.38</v>
      </c>
      <c r="D198" s="413">
        <v>19</v>
      </c>
      <c r="E198" s="409">
        <v>3300.7</v>
      </c>
      <c r="F198" s="341"/>
      <c r="G198" s="341"/>
      <c r="H198" s="341"/>
      <c r="I198" s="341"/>
      <c r="J198" s="341"/>
      <c r="K198" s="341"/>
      <c r="L198" s="341"/>
      <c r="M198" s="341"/>
    </row>
    <row r="199" spans="1:13" x14ac:dyDescent="0.25">
      <c r="A199" s="350">
        <v>35</v>
      </c>
      <c r="B199" s="353">
        <v>52.15</v>
      </c>
      <c r="C199" s="356">
        <v>5.65</v>
      </c>
      <c r="D199" s="413">
        <v>19</v>
      </c>
      <c r="E199" s="409">
        <v>3280.22</v>
      </c>
      <c r="F199" s="341"/>
      <c r="G199" s="341"/>
      <c r="H199" s="341"/>
      <c r="I199" s="341"/>
      <c r="J199" s="341"/>
      <c r="K199" s="341"/>
      <c r="L199" s="341"/>
      <c r="M199" s="341"/>
    </row>
    <row r="200" spans="1:13" x14ac:dyDescent="0.25">
      <c r="A200" s="350">
        <v>55</v>
      </c>
      <c r="B200" s="353">
        <v>41.12</v>
      </c>
      <c r="C200" s="356">
        <v>7.54</v>
      </c>
      <c r="D200" s="413">
        <v>19</v>
      </c>
      <c r="E200" s="409">
        <v>2803.7</v>
      </c>
      <c r="F200" s="341"/>
      <c r="G200" s="341"/>
      <c r="H200" s="341"/>
      <c r="I200" s="341"/>
      <c r="J200" s="341"/>
      <c r="K200" s="341"/>
      <c r="L200" s="341"/>
      <c r="M200" s="341"/>
    </row>
    <row r="201" spans="1:13" x14ac:dyDescent="0.25">
      <c r="A201" s="350">
        <v>59</v>
      </c>
      <c r="B201" s="353">
        <v>38.39</v>
      </c>
      <c r="C201" s="356">
        <v>5.1100000000000003</v>
      </c>
      <c r="D201" s="413">
        <v>19</v>
      </c>
      <c r="E201" s="409">
        <v>2730.11</v>
      </c>
      <c r="F201" s="341"/>
      <c r="G201" s="341"/>
      <c r="H201" s="341"/>
      <c r="I201" s="341"/>
      <c r="J201" s="341"/>
      <c r="K201" s="341"/>
      <c r="L201" s="341"/>
      <c r="M201" s="341"/>
    </row>
    <row r="202" spans="1:13" x14ac:dyDescent="0.25">
      <c r="A202" s="350">
        <v>43</v>
      </c>
      <c r="B202" s="353">
        <v>46.85</v>
      </c>
      <c r="C202" s="356">
        <v>4.25</v>
      </c>
      <c r="D202" s="413">
        <v>19</v>
      </c>
      <c r="E202" s="409">
        <v>2719.28</v>
      </c>
      <c r="F202" s="341"/>
      <c r="G202" s="341"/>
      <c r="H202" s="341"/>
      <c r="I202" s="341"/>
      <c r="J202" s="341"/>
      <c r="K202" s="341"/>
      <c r="L202" s="341"/>
      <c r="M202" s="341"/>
    </row>
    <row r="203" spans="1:13" x14ac:dyDescent="0.25">
      <c r="A203" s="350">
        <v>18</v>
      </c>
      <c r="B203" s="353">
        <v>42.24</v>
      </c>
      <c r="C203" s="356">
        <v>5.55</v>
      </c>
      <c r="D203" s="413">
        <v>19</v>
      </c>
      <c r="E203" s="409">
        <v>2710.83</v>
      </c>
      <c r="F203" s="341"/>
      <c r="G203" s="341"/>
      <c r="H203" s="341"/>
      <c r="I203" s="341"/>
      <c r="J203" s="341"/>
      <c r="K203" s="341"/>
      <c r="L203" s="341"/>
      <c r="M203" s="341"/>
    </row>
    <row r="204" spans="1:13" x14ac:dyDescent="0.25">
      <c r="A204" s="350">
        <v>31</v>
      </c>
      <c r="B204" s="353">
        <v>34.39</v>
      </c>
      <c r="C204" s="356">
        <v>5.78</v>
      </c>
      <c r="D204" s="413">
        <v>19</v>
      </c>
      <c r="E204" s="409">
        <v>2709.24</v>
      </c>
      <c r="F204" s="341"/>
      <c r="G204" s="341"/>
      <c r="H204" s="341"/>
      <c r="I204" s="341"/>
      <c r="J204" s="341"/>
      <c r="K204" s="341"/>
      <c r="L204" s="341"/>
      <c r="M204" s="341"/>
    </row>
    <row r="205" spans="1:13" x14ac:dyDescent="0.25">
      <c r="A205" s="350">
        <v>46</v>
      </c>
      <c r="B205" s="353">
        <v>42.89</v>
      </c>
      <c r="C205" s="356">
        <v>5.28</v>
      </c>
      <c r="D205" s="413">
        <v>19</v>
      </c>
      <c r="E205" s="409">
        <v>2709.11</v>
      </c>
      <c r="F205" s="341"/>
      <c r="G205" s="341"/>
      <c r="H205" s="341"/>
      <c r="I205" s="341"/>
      <c r="J205" s="341"/>
      <c r="K205" s="341"/>
      <c r="L205" s="341"/>
      <c r="M205" s="341"/>
    </row>
    <row r="206" spans="1:13" x14ac:dyDescent="0.25">
      <c r="A206" s="350">
        <v>31</v>
      </c>
      <c r="B206" s="353">
        <v>36.299999999999997</v>
      </c>
      <c r="C206" s="356">
        <v>5.39</v>
      </c>
      <c r="D206" s="413">
        <v>19</v>
      </c>
      <c r="E206" s="409">
        <v>2331.52</v>
      </c>
      <c r="F206" s="341"/>
      <c r="G206" s="341"/>
      <c r="H206" s="341"/>
      <c r="I206" s="341"/>
      <c r="J206" s="341"/>
      <c r="K206" s="341"/>
      <c r="L206" s="341"/>
      <c r="M206" s="341"/>
    </row>
    <row r="207" spans="1:13" x14ac:dyDescent="0.25">
      <c r="A207" s="350">
        <v>36</v>
      </c>
      <c r="B207" s="353">
        <v>35.200000000000003</v>
      </c>
      <c r="C207" s="356">
        <v>8.01</v>
      </c>
      <c r="D207" s="413">
        <v>19</v>
      </c>
      <c r="E207" s="409">
        <v>2221.56</v>
      </c>
      <c r="F207" s="341"/>
      <c r="G207" s="341"/>
      <c r="H207" s="341"/>
      <c r="I207" s="341"/>
      <c r="J207" s="341"/>
      <c r="K207" s="341"/>
      <c r="L207" s="341"/>
      <c r="M207" s="341"/>
    </row>
    <row r="208" spans="1:13" x14ac:dyDescent="0.25">
      <c r="A208" s="350">
        <v>32</v>
      </c>
      <c r="B208" s="353">
        <v>53.62</v>
      </c>
      <c r="C208" s="356">
        <v>5.21</v>
      </c>
      <c r="D208" s="413">
        <v>19</v>
      </c>
      <c r="E208" s="409">
        <v>2138.0700000000002</v>
      </c>
      <c r="F208" s="341"/>
      <c r="G208" s="341"/>
      <c r="H208" s="341"/>
      <c r="I208" s="341"/>
      <c r="J208" s="341"/>
      <c r="K208" s="341"/>
      <c r="L208" s="341"/>
      <c r="M208" s="341"/>
    </row>
    <row r="209" spans="1:13" x14ac:dyDescent="0.25">
      <c r="A209" s="350">
        <v>23</v>
      </c>
      <c r="B209" s="353">
        <v>36.67</v>
      </c>
      <c r="C209" s="356">
        <v>6.27</v>
      </c>
      <c r="D209" s="413">
        <v>19</v>
      </c>
      <c r="E209" s="409">
        <v>2136.88</v>
      </c>
      <c r="F209" s="341"/>
      <c r="G209" s="341"/>
      <c r="H209" s="341"/>
      <c r="I209" s="341"/>
      <c r="J209" s="341"/>
      <c r="K209" s="341"/>
      <c r="L209" s="341"/>
      <c r="M209" s="341"/>
    </row>
    <row r="210" spans="1:13" x14ac:dyDescent="0.25">
      <c r="A210" s="350">
        <v>36</v>
      </c>
      <c r="B210" s="353">
        <v>33.4</v>
      </c>
      <c r="C210" s="356">
        <v>10.73</v>
      </c>
      <c r="D210" s="413">
        <v>19</v>
      </c>
      <c r="E210" s="409">
        <v>2134.9</v>
      </c>
      <c r="F210" s="341"/>
      <c r="G210" s="341"/>
      <c r="H210" s="341"/>
      <c r="I210" s="341"/>
      <c r="J210" s="341"/>
      <c r="K210" s="341"/>
      <c r="L210" s="341"/>
      <c r="M210" s="341"/>
    </row>
    <row r="211" spans="1:13" x14ac:dyDescent="0.25">
      <c r="A211" s="350">
        <v>51</v>
      </c>
      <c r="B211" s="353">
        <v>42.71</v>
      </c>
      <c r="C211" s="356">
        <v>10.52</v>
      </c>
      <c r="D211" s="413">
        <v>19</v>
      </c>
      <c r="E211" s="409">
        <v>2130.6799999999998</v>
      </c>
      <c r="F211" s="341"/>
      <c r="G211" s="341"/>
      <c r="H211" s="341"/>
      <c r="I211" s="341"/>
      <c r="J211" s="341"/>
      <c r="K211" s="341"/>
      <c r="L211" s="341"/>
      <c r="M211" s="341"/>
    </row>
    <row r="212" spans="1:13" x14ac:dyDescent="0.25">
      <c r="A212" s="350">
        <v>52</v>
      </c>
      <c r="B212" s="353">
        <v>41.52</v>
      </c>
      <c r="C212" s="356">
        <v>11.82</v>
      </c>
      <c r="D212" s="413">
        <v>19</v>
      </c>
      <c r="E212" s="409">
        <v>2128.4299999999998</v>
      </c>
      <c r="F212" s="341"/>
      <c r="G212" s="341"/>
      <c r="H212" s="341"/>
      <c r="I212" s="341"/>
      <c r="J212" s="341"/>
      <c r="K212" s="341"/>
      <c r="L212" s="341"/>
      <c r="M212" s="341"/>
    </row>
    <row r="213" spans="1:13" x14ac:dyDescent="0.25">
      <c r="A213" s="350">
        <v>20</v>
      </c>
      <c r="B213" s="353">
        <v>39.4</v>
      </c>
      <c r="C213" s="356">
        <v>6.76</v>
      </c>
      <c r="D213" s="413">
        <v>19</v>
      </c>
      <c r="E213" s="409">
        <v>2117.34</v>
      </c>
      <c r="F213" s="341"/>
      <c r="G213" s="341"/>
      <c r="H213" s="341"/>
      <c r="I213" s="341"/>
      <c r="J213" s="341"/>
      <c r="K213" s="341"/>
      <c r="L213" s="341"/>
      <c r="M213" s="341"/>
    </row>
    <row r="214" spans="1:13" x14ac:dyDescent="0.25">
      <c r="A214" s="350">
        <v>42</v>
      </c>
      <c r="B214" s="353">
        <v>46.45</v>
      </c>
      <c r="C214" s="356">
        <v>5.62</v>
      </c>
      <c r="D214" s="413">
        <v>19</v>
      </c>
      <c r="E214" s="409">
        <v>1842.52</v>
      </c>
      <c r="F214" s="341"/>
      <c r="G214" s="341"/>
      <c r="H214" s="341"/>
      <c r="I214" s="341"/>
      <c r="J214" s="341"/>
      <c r="K214" s="341"/>
      <c r="L214" s="341"/>
      <c r="M214" s="341"/>
    </row>
    <row r="215" spans="1:13" x14ac:dyDescent="0.25">
      <c r="A215" s="350">
        <v>33</v>
      </c>
      <c r="B215" s="353">
        <v>35.75</v>
      </c>
      <c r="C215" s="356">
        <v>4.1900000000000004</v>
      </c>
      <c r="D215" s="413">
        <v>19</v>
      </c>
      <c r="E215" s="409">
        <v>1837.24</v>
      </c>
      <c r="F215" s="341"/>
      <c r="G215" s="341"/>
      <c r="H215" s="341"/>
      <c r="I215" s="341"/>
      <c r="J215" s="341"/>
      <c r="K215" s="341"/>
      <c r="L215" s="341"/>
      <c r="M215" s="341"/>
    </row>
    <row r="216" spans="1:13" x14ac:dyDescent="0.25">
      <c r="A216" s="350">
        <v>42</v>
      </c>
      <c r="B216" s="353">
        <v>26.07</v>
      </c>
      <c r="C216" s="356">
        <v>5.32</v>
      </c>
      <c r="D216" s="413">
        <v>19</v>
      </c>
      <c r="E216" s="409">
        <v>1832.09</v>
      </c>
      <c r="F216" s="341"/>
      <c r="G216" s="341"/>
      <c r="H216" s="341"/>
      <c r="I216" s="341"/>
      <c r="J216" s="341"/>
      <c r="K216" s="341"/>
      <c r="L216" s="341"/>
      <c r="M216" s="341"/>
    </row>
    <row r="217" spans="1:13" x14ac:dyDescent="0.25">
      <c r="A217" s="350">
        <v>58</v>
      </c>
      <c r="B217" s="353">
        <v>36.54</v>
      </c>
      <c r="C217" s="356">
        <v>4.46</v>
      </c>
      <c r="D217" s="413">
        <v>19</v>
      </c>
      <c r="E217" s="409">
        <v>1759.34</v>
      </c>
      <c r="F217" s="341"/>
      <c r="G217" s="341"/>
      <c r="H217" s="341"/>
      <c r="I217" s="341"/>
      <c r="J217" s="341"/>
      <c r="K217" s="341"/>
      <c r="L217" s="341"/>
      <c r="M217" s="341"/>
    </row>
    <row r="218" spans="1:13" x14ac:dyDescent="0.25">
      <c r="A218" s="350">
        <v>33</v>
      </c>
      <c r="B218" s="353">
        <v>51.64</v>
      </c>
      <c r="C218" s="356">
        <v>5.65</v>
      </c>
      <c r="D218" s="413">
        <v>19</v>
      </c>
      <c r="E218" s="409">
        <v>1748.77</v>
      </c>
      <c r="F218" s="341"/>
      <c r="G218" s="341"/>
      <c r="H218" s="341"/>
      <c r="I218" s="341"/>
      <c r="J218" s="341"/>
      <c r="K218" s="341"/>
      <c r="L218" s="341"/>
      <c r="M218" s="341"/>
    </row>
    <row r="219" spans="1:13" x14ac:dyDescent="0.25">
      <c r="A219" s="350">
        <v>50</v>
      </c>
      <c r="B219" s="353">
        <v>42.83</v>
      </c>
      <c r="C219" s="356">
        <v>6.04</v>
      </c>
      <c r="D219" s="413">
        <v>19</v>
      </c>
      <c r="E219" s="409">
        <v>1744.47</v>
      </c>
      <c r="F219" s="341"/>
      <c r="G219" s="341"/>
      <c r="H219" s="341"/>
      <c r="I219" s="341"/>
      <c r="J219" s="341"/>
      <c r="K219" s="341"/>
      <c r="L219" s="341"/>
      <c r="M219" s="341"/>
    </row>
    <row r="220" spans="1:13" x14ac:dyDescent="0.25">
      <c r="A220" s="350">
        <v>24</v>
      </c>
      <c r="B220" s="353">
        <v>40.15</v>
      </c>
      <c r="C220" s="356">
        <v>5.76</v>
      </c>
      <c r="D220" s="413">
        <v>19</v>
      </c>
      <c r="E220" s="409">
        <v>1743.21</v>
      </c>
      <c r="F220" s="341"/>
      <c r="G220" s="341"/>
      <c r="H220" s="341"/>
      <c r="I220" s="341"/>
      <c r="J220" s="341"/>
      <c r="K220" s="341"/>
      <c r="L220" s="341"/>
      <c r="M220" s="341"/>
    </row>
    <row r="221" spans="1:13" x14ac:dyDescent="0.25">
      <c r="A221" s="350">
        <v>43</v>
      </c>
      <c r="B221" s="353">
        <v>27.8</v>
      </c>
      <c r="C221" s="356">
        <v>4.3600000000000003</v>
      </c>
      <c r="D221" s="413">
        <v>19</v>
      </c>
      <c r="E221" s="409">
        <v>1737.38</v>
      </c>
      <c r="F221" s="341"/>
      <c r="G221" s="341"/>
      <c r="H221" s="341"/>
      <c r="I221" s="341"/>
      <c r="J221" s="341"/>
      <c r="K221" s="341"/>
      <c r="L221" s="341"/>
      <c r="M221" s="341"/>
    </row>
    <row r="222" spans="1:13" x14ac:dyDescent="0.25">
      <c r="A222" s="350">
        <v>39</v>
      </c>
      <c r="B222" s="353">
        <v>45.81</v>
      </c>
      <c r="C222" s="356">
        <v>4.76</v>
      </c>
      <c r="D222" s="413">
        <v>19</v>
      </c>
      <c r="E222" s="409">
        <v>1731.68</v>
      </c>
      <c r="F222" s="341"/>
      <c r="G222" s="341"/>
      <c r="H222" s="341"/>
      <c r="I222" s="341"/>
      <c r="J222" s="341"/>
      <c r="K222" s="341"/>
      <c r="L222" s="341"/>
      <c r="M222" s="341"/>
    </row>
    <row r="223" spans="1:13" x14ac:dyDescent="0.25">
      <c r="A223" s="350">
        <v>36</v>
      </c>
      <c r="B223" s="353">
        <v>34.43</v>
      </c>
      <c r="C223" s="356">
        <v>10.82</v>
      </c>
      <c r="D223" s="413">
        <v>19</v>
      </c>
      <c r="E223" s="409">
        <v>1728.9</v>
      </c>
      <c r="F223" s="341"/>
      <c r="G223" s="341"/>
      <c r="H223" s="341"/>
      <c r="I223" s="341"/>
      <c r="J223" s="341"/>
      <c r="K223" s="341"/>
      <c r="L223" s="341"/>
      <c r="M223" s="341"/>
    </row>
    <row r="224" spans="1:13" x14ac:dyDescent="0.25">
      <c r="A224" s="350">
        <v>46</v>
      </c>
      <c r="B224" s="353">
        <v>41.33</v>
      </c>
      <c r="C224" s="356">
        <v>4.01</v>
      </c>
      <c r="D224" s="413">
        <v>19</v>
      </c>
      <c r="E224" s="409">
        <v>1727.79</v>
      </c>
      <c r="F224" s="341"/>
      <c r="G224" s="341"/>
      <c r="H224" s="341"/>
      <c r="I224" s="341"/>
      <c r="J224" s="341"/>
      <c r="K224" s="341"/>
      <c r="L224" s="341"/>
      <c r="M224" s="341"/>
    </row>
    <row r="225" spans="1:13" x14ac:dyDescent="0.25">
      <c r="A225" s="350">
        <v>34</v>
      </c>
      <c r="B225" s="353">
        <v>31.92</v>
      </c>
      <c r="C225" s="356">
        <v>5.12</v>
      </c>
      <c r="D225" s="413">
        <v>19</v>
      </c>
      <c r="E225" s="409">
        <v>1646.43</v>
      </c>
      <c r="F225" s="341"/>
      <c r="G225" s="341"/>
      <c r="H225" s="341"/>
      <c r="I225" s="341"/>
      <c r="J225" s="341"/>
      <c r="K225" s="341"/>
      <c r="L225" s="341"/>
      <c r="M225" s="341"/>
    </row>
    <row r="226" spans="1:13" x14ac:dyDescent="0.25">
      <c r="A226" s="350">
        <v>52</v>
      </c>
      <c r="B226" s="353">
        <v>39.799999999999997</v>
      </c>
      <c r="C226" s="356">
        <v>10.54</v>
      </c>
      <c r="D226" s="413">
        <v>19</v>
      </c>
      <c r="E226" s="409">
        <v>1639.56</v>
      </c>
      <c r="F226" s="341"/>
      <c r="G226" s="341"/>
      <c r="H226" s="341"/>
      <c r="I226" s="341"/>
      <c r="J226" s="341"/>
      <c r="K226" s="341"/>
      <c r="L226" s="341"/>
      <c r="M226" s="341"/>
    </row>
    <row r="227" spans="1:13" x14ac:dyDescent="0.25">
      <c r="A227" s="350">
        <v>40</v>
      </c>
      <c r="B227" s="353">
        <v>42.82</v>
      </c>
      <c r="C227" s="356">
        <v>4.21</v>
      </c>
      <c r="D227" s="413">
        <v>19</v>
      </c>
      <c r="E227" s="409">
        <v>1639.56</v>
      </c>
      <c r="F227" s="341"/>
      <c r="G227" s="341"/>
      <c r="H227" s="341"/>
      <c r="I227" s="341"/>
      <c r="J227" s="341"/>
      <c r="K227" s="341"/>
      <c r="L227" s="341"/>
      <c r="M227" s="341"/>
    </row>
    <row r="228" spans="1:13" x14ac:dyDescent="0.25">
      <c r="A228" s="350">
        <v>32</v>
      </c>
      <c r="B228" s="353">
        <v>33.630000000000003</v>
      </c>
      <c r="C228" s="356">
        <v>5.42</v>
      </c>
      <c r="D228" s="413">
        <v>19</v>
      </c>
      <c r="E228" s="409">
        <v>1635.73</v>
      </c>
      <c r="F228" s="341"/>
      <c r="G228" s="341"/>
      <c r="H228" s="341"/>
      <c r="I228" s="341"/>
      <c r="J228" s="341"/>
      <c r="K228" s="341"/>
      <c r="L228" s="341"/>
      <c r="M228" s="341"/>
    </row>
    <row r="229" spans="1:13" x14ac:dyDescent="0.25">
      <c r="A229" s="350">
        <v>22</v>
      </c>
      <c r="B229" s="353">
        <v>37.07</v>
      </c>
      <c r="C229" s="356">
        <v>4.28</v>
      </c>
      <c r="D229" s="413">
        <v>19</v>
      </c>
      <c r="E229" s="409">
        <v>1632.56</v>
      </c>
      <c r="F229" s="341"/>
      <c r="G229" s="341"/>
      <c r="H229" s="341"/>
      <c r="I229" s="341"/>
      <c r="J229" s="341"/>
      <c r="K229" s="341"/>
      <c r="L229" s="341"/>
      <c r="M229" s="341"/>
    </row>
    <row r="230" spans="1:13" x14ac:dyDescent="0.25">
      <c r="A230" s="350">
        <v>20</v>
      </c>
      <c r="B230" s="353">
        <v>35.625</v>
      </c>
      <c r="C230" s="356">
        <v>8.9</v>
      </c>
      <c r="D230" s="413">
        <v>19</v>
      </c>
      <c r="E230" s="409">
        <v>1632.04</v>
      </c>
      <c r="F230" s="341"/>
      <c r="G230" s="341"/>
      <c r="H230" s="341"/>
      <c r="I230" s="341"/>
      <c r="J230" s="341"/>
      <c r="K230" s="341"/>
      <c r="L230" s="341"/>
      <c r="M230" s="341"/>
    </row>
    <row r="231" spans="1:13" x14ac:dyDescent="0.25">
      <c r="A231" s="350">
        <v>43</v>
      </c>
      <c r="B231" s="353">
        <v>42.69</v>
      </c>
      <c r="C231" s="356">
        <v>4.8899999999999997</v>
      </c>
      <c r="D231" s="413">
        <v>19</v>
      </c>
      <c r="E231" s="409">
        <v>1628.47</v>
      </c>
      <c r="F231" s="341"/>
      <c r="G231" s="341"/>
      <c r="H231" s="341"/>
      <c r="I231" s="341"/>
      <c r="J231" s="341"/>
      <c r="K231" s="341"/>
      <c r="L231" s="341"/>
      <c r="M231" s="341"/>
    </row>
    <row r="232" spans="1:13" x14ac:dyDescent="0.25">
      <c r="A232" s="350">
        <v>53</v>
      </c>
      <c r="B232" s="353">
        <v>37.869999999999997</v>
      </c>
      <c r="C232" s="356">
        <v>4.29</v>
      </c>
      <c r="D232" s="413">
        <v>19</v>
      </c>
      <c r="E232" s="409">
        <v>1627.28</v>
      </c>
      <c r="F232" s="341"/>
      <c r="G232" s="341"/>
      <c r="H232" s="341"/>
      <c r="I232" s="341"/>
      <c r="J232" s="341"/>
      <c r="K232" s="341"/>
      <c r="L232" s="341"/>
      <c r="M232" s="341"/>
    </row>
    <row r="233" spans="1:13" x14ac:dyDescent="0.25">
      <c r="A233" s="350">
        <v>47</v>
      </c>
      <c r="B233" s="353">
        <v>40.61</v>
      </c>
      <c r="C233" s="356">
        <v>8</v>
      </c>
      <c r="D233" s="413">
        <v>19</v>
      </c>
      <c r="E233" s="409">
        <v>1625.43</v>
      </c>
      <c r="F233" s="341"/>
      <c r="G233" s="341"/>
      <c r="H233" s="341"/>
      <c r="I233" s="341"/>
      <c r="J233" s="341"/>
      <c r="K233" s="341"/>
      <c r="L233" s="341"/>
      <c r="M233" s="341"/>
    </row>
    <row r="234" spans="1:13" x14ac:dyDescent="0.25">
      <c r="A234" s="350">
        <v>37</v>
      </c>
      <c r="B234" s="353">
        <v>30.78</v>
      </c>
      <c r="C234" s="356">
        <v>4.67</v>
      </c>
      <c r="D234" s="413">
        <v>19</v>
      </c>
      <c r="E234" s="409">
        <v>1621.34</v>
      </c>
      <c r="F234" s="341"/>
      <c r="G234" s="341"/>
      <c r="H234" s="341"/>
      <c r="I234" s="341"/>
      <c r="J234" s="341"/>
      <c r="K234" s="341"/>
      <c r="L234" s="341"/>
      <c r="M234" s="341"/>
    </row>
    <row r="235" spans="1:13" x14ac:dyDescent="0.25">
      <c r="A235" s="350">
        <v>32</v>
      </c>
      <c r="B235" s="353">
        <v>49.49</v>
      </c>
      <c r="C235" s="356">
        <v>4.5</v>
      </c>
      <c r="D235" s="413">
        <v>19</v>
      </c>
      <c r="E235" s="409">
        <v>1467</v>
      </c>
      <c r="F235" s="341"/>
      <c r="G235" s="341"/>
      <c r="H235" s="341"/>
      <c r="I235" s="341"/>
      <c r="J235" s="341"/>
      <c r="K235" s="341"/>
      <c r="L235" s="341"/>
      <c r="M235" s="341"/>
    </row>
    <row r="236" spans="1:13" x14ac:dyDescent="0.25">
      <c r="A236" s="350">
        <v>22</v>
      </c>
      <c r="B236" s="353">
        <v>37.619999999999997</v>
      </c>
      <c r="C236" s="356">
        <v>6.32</v>
      </c>
      <c r="D236" s="413">
        <v>19</v>
      </c>
      <c r="E236" s="409">
        <v>1263.25</v>
      </c>
      <c r="F236" s="341"/>
      <c r="G236" s="341"/>
      <c r="H236" s="341"/>
      <c r="I236" s="341"/>
      <c r="J236" s="341"/>
      <c r="K236" s="341"/>
      <c r="L236" s="341"/>
      <c r="M236" s="341"/>
    </row>
    <row r="237" spans="1:13" x14ac:dyDescent="0.25">
      <c r="A237" s="350">
        <v>27</v>
      </c>
      <c r="B237" s="353">
        <v>36.08</v>
      </c>
      <c r="C237" s="356">
        <v>6.1</v>
      </c>
      <c r="D237" s="413">
        <v>19</v>
      </c>
      <c r="E237" s="409">
        <v>1261.8599999999999</v>
      </c>
      <c r="F237" s="341"/>
      <c r="G237" s="341"/>
      <c r="H237" s="341"/>
      <c r="I237" s="341"/>
      <c r="J237" s="341"/>
      <c r="K237" s="341"/>
      <c r="L237" s="341"/>
      <c r="M237" s="341"/>
    </row>
    <row r="238" spans="1:13" x14ac:dyDescent="0.25">
      <c r="A238" s="350">
        <v>33</v>
      </c>
      <c r="B238" s="353">
        <v>33.5</v>
      </c>
      <c r="C238" s="356">
        <v>5.4</v>
      </c>
      <c r="D238" s="413">
        <v>19</v>
      </c>
      <c r="E238" s="409">
        <v>1261.44</v>
      </c>
      <c r="F238" s="341"/>
      <c r="G238" s="341"/>
      <c r="H238" s="341"/>
      <c r="I238" s="341"/>
      <c r="J238" s="341"/>
      <c r="K238" s="341"/>
      <c r="L238" s="341"/>
      <c r="M238" s="341"/>
    </row>
    <row r="239" spans="1:13" x14ac:dyDescent="0.25">
      <c r="A239" s="350">
        <v>34</v>
      </c>
      <c r="B239" s="353">
        <v>47.46</v>
      </c>
      <c r="C239" s="356">
        <v>6.24</v>
      </c>
      <c r="D239" s="413">
        <v>19</v>
      </c>
      <c r="E239" s="409">
        <v>1256.3</v>
      </c>
      <c r="F239" s="341"/>
      <c r="G239" s="341"/>
      <c r="H239" s="341"/>
      <c r="I239" s="341"/>
      <c r="J239" s="341"/>
      <c r="K239" s="341"/>
      <c r="L239" s="341"/>
      <c r="M239" s="341"/>
    </row>
    <row r="240" spans="1:13" x14ac:dyDescent="0.25">
      <c r="A240" s="350">
        <v>31</v>
      </c>
      <c r="B240" s="353">
        <v>49.24</v>
      </c>
      <c r="C240" s="356">
        <v>4.45</v>
      </c>
      <c r="D240" s="413">
        <v>19</v>
      </c>
      <c r="E240" s="409">
        <v>1253.94</v>
      </c>
      <c r="F240" s="341"/>
      <c r="G240" s="341"/>
      <c r="H240" s="341"/>
      <c r="I240" s="341"/>
      <c r="J240" s="341"/>
      <c r="K240" s="341"/>
      <c r="L240" s="341"/>
      <c r="M240" s="341"/>
    </row>
    <row r="241" spans="1:13" x14ac:dyDescent="0.25">
      <c r="A241" s="350">
        <v>30</v>
      </c>
      <c r="B241" s="353">
        <v>54.4</v>
      </c>
      <c r="C241" s="356">
        <v>5.22</v>
      </c>
      <c r="D241" s="413">
        <v>19</v>
      </c>
      <c r="E241" s="409">
        <v>1252.4100000000001</v>
      </c>
      <c r="F241" s="341"/>
      <c r="G241" s="341"/>
      <c r="H241" s="341"/>
      <c r="I241" s="341"/>
      <c r="J241" s="341"/>
      <c r="K241" s="341"/>
      <c r="L241" s="341"/>
      <c r="M241" s="341"/>
    </row>
    <row r="242" spans="1:13" x14ac:dyDescent="0.25">
      <c r="A242" s="350">
        <v>30</v>
      </c>
      <c r="B242" s="353">
        <v>35.53</v>
      </c>
      <c r="C242" s="356">
        <v>4.6100000000000003</v>
      </c>
      <c r="D242" s="413">
        <v>19</v>
      </c>
      <c r="E242" s="409">
        <v>1242.82</v>
      </c>
      <c r="F242" s="341"/>
      <c r="G242" s="341"/>
      <c r="H242" s="341"/>
      <c r="I242" s="341"/>
      <c r="J242" s="341"/>
      <c r="K242" s="341"/>
      <c r="L242" s="341"/>
      <c r="M242" s="341"/>
    </row>
    <row r="243" spans="1:13" x14ac:dyDescent="0.25">
      <c r="A243" s="350">
        <v>45</v>
      </c>
      <c r="B243" s="353">
        <v>39.729999999999997</v>
      </c>
      <c r="C243" s="356">
        <v>6.24</v>
      </c>
      <c r="D243" s="413">
        <v>19</v>
      </c>
      <c r="E243" s="409">
        <v>1242.26</v>
      </c>
      <c r="F243" s="341"/>
      <c r="G243" s="341"/>
      <c r="H243" s="341"/>
      <c r="I243" s="341"/>
      <c r="J243" s="341"/>
      <c r="K243" s="341"/>
      <c r="L243" s="341"/>
      <c r="M243" s="341"/>
    </row>
    <row r="244" spans="1:13" x14ac:dyDescent="0.25">
      <c r="A244" s="350">
        <v>54</v>
      </c>
      <c r="B244" s="353">
        <v>35.68</v>
      </c>
      <c r="C244" s="356">
        <v>10.039999999999999</v>
      </c>
      <c r="D244" s="413">
        <v>19</v>
      </c>
      <c r="E244" s="409">
        <v>1241.57</v>
      </c>
      <c r="F244" s="341"/>
      <c r="G244" s="341"/>
      <c r="H244" s="341"/>
      <c r="I244" s="341"/>
      <c r="J244" s="341"/>
      <c r="K244" s="341"/>
      <c r="L244" s="341"/>
      <c r="M244" s="341"/>
    </row>
    <row r="245" spans="1:13" x14ac:dyDescent="0.25">
      <c r="A245" s="350">
        <v>31</v>
      </c>
      <c r="B245" s="353">
        <v>48.86</v>
      </c>
      <c r="C245" s="356">
        <v>6.09</v>
      </c>
      <c r="D245" s="413">
        <v>19</v>
      </c>
      <c r="E245" s="409">
        <v>1210</v>
      </c>
      <c r="F245" s="341"/>
      <c r="G245" s="341"/>
      <c r="H245" s="341"/>
      <c r="I245" s="341"/>
      <c r="J245" s="341"/>
      <c r="K245" s="341"/>
      <c r="L245" s="341"/>
      <c r="M245" s="341"/>
    </row>
    <row r="246" spans="1:13" x14ac:dyDescent="0.25">
      <c r="A246" s="350">
        <v>59</v>
      </c>
      <c r="B246" s="353">
        <v>34.799999999999997</v>
      </c>
      <c r="C246" s="356">
        <v>11.4</v>
      </c>
      <c r="D246" s="413">
        <v>19</v>
      </c>
      <c r="E246" s="409">
        <v>1149</v>
      </c>
      <c r="F246" s="341"/>
      <c r="G246" s="341"/>
      <c r="H246" s="341"/>
      <c r="I246" s="341"/>
      <c r="J246" s="341"/>
      <c r="K246" s="341"/>
      <c r="L246" s="341"/>
      <c r="M246" s="341"/>
    </row>
    <row r="247" spans="1:13" x14ac:dyDescent="0.25">
      <c r="A247" s="350">
        <v>19</v>
      </c>
      <c r="B247" s="353">
        <v>32.49</v>
      </c>
      <c r="C247" s="356">
        <v>4.29</v>
      </c>
      <c r="D247" s="413">
        <v>20</v>
      </c>
      <c r="E247" s="409">
        <v>38344.57</v>
      </c>
      <c r="F247" s="341"/>
      <c r="G247" s="341"/>
      <c r="H247" s="341"/>
      <c r="I247" s="341"/>
      <c r="J247" s="341"/>
      <c r="K247" s="341"/>
      <c r="L247" s="341"/>
      <c r="M247" s="341"/>
    </row>
    <row r="248" spans="1:13" x14ac:dyDescent="0.25">
      <c r="A248" s="350">
        <v>50</v>
      </c>
      <c r="B248" s="353">
        <v>39</v>
      </c>
      <c r="C248" s="356">
        <v>5.7</v>
      </c>
      <c r="D248" s="413">
        <v>20</v>
      </c>
      <c r="E248" s="409">
        <v>37465.339999999997</v>
      </c>
      <c r="F248" s="341"/>
      <c r="G248" s="341"/>
      <c r="H248" s="341"/>
      <c r="I248" s="341"/>
      <c r="J248" s="341"/>
      <c r="K248" s="341"/>
      <c r="L248" s="341"/>
      <c r="M248" s="341"/>
    </row>
    <row r="249" spans="1:13" x14ac:dyDescent="0.25">
      <c r="A249" s="350">
        <v>30</v>
      </c>
      <c r="B249" s="353">
        <v>35.299999999999997</v>
      </c>
      <c r="C249" s="356">
        <v>6.09</v>
      </c>
      <c r="D249" s="413">
        <v>20</v>
      </c>
      <c r="E249" s="409">
        <v>34084.68</v>
      </c>
      <c r="F249" s="341"/>
      <c r="G249" s="341"/>
      <c r="H249" s="341"/>
      <c r="I249" s="341"/>
      <c r="J249" s="341"/>
      <c r="K249" s="341"/>
      <c r="L249" s="341"/>
      <c r="M249" s="341"/>
    </row>
    <row r="250" spans="1:13" x14ac:dyDescent="0.25">
      <c r="A250" s="350">
        <v>57</v>
      </c>
      <c r="B250" s="353">
        <v>33.42</v>
      </c>
      <c r="C250" s="356">
        <v>10.67</v>
      </c>
      <c r="D250" s="413">
        <v>20</v>
      </c>
      <c r="E250" s="409">
        <v>33475.82</v>
      </c>
      <c r="F250" s="341"/>
      <c r="G250" s="341"/>
      <c r="H250" s="341"/>
      <c r="I250" s="341"/>
      <c r="J250" s="341"/>
      <c r="K250" s="341"/>
      <c r="L250" s="341"/>
      <c r="M250" s="341"/>
    </row>
    <row r="251" spans="1:13" x14ac:dyDescent="0.25">
      <c r="A251" s="350">
        <v>52</v>
      </c>
      <c r="B251" s="353">
        <v>37.18</v>
      </c>
      <c r="C251" s="356">
        <v>6.75</v>
      </c>
      <c r="D251" s="413">
        <v>20</v>
      </c>
      <c r="E251" s="409">
        <v>27724.29</v>
      </c>
      <c r="F251" s="341"/>
      <c r="G251" s="341"/>
      <c r="H251" s="341"/>
      <c r="I251" s="341"/>
      <c r="J251" s="341"/>
      <c r="K251" s="341"/>
      <c r="L251" s="341"/>
      <c r="M251" s="341"/>
    </row>
    <row r="252" spans="1:13" x14ac:dyDescent="0.25">
      <c r="A252" s="350">
        <v>61</v>
      </c>
      <c r="B252" s="353">
        <v>33.33</v>
      </c>
      <c r="C252" s="356">
        <v>9.26</v>
      </c>
      <c r="D252" s="413">
        <v>20</v>
      </c>
      <c r="E252" s="409">
        <v>26927.69</v>
      </c>
      <c r="F252" s="341"/>
      <c r="G252" s="341"/>
      <c r="H252" s="341"/>
      <c r="I252" s="341"/>
      <c r="J252" s="341"/>
      <c r="K252" s="341"/>
      <c r="L252" s="341"/>
      <c r="M252" s="341"/>
    </row>
    <row r="253" spans="1:13" x14ac:dyDescent="0.25">
      <c r="A253" s="350">
        <v>30</v>
      </c>
      <c r="B253" s="353">
        <v>53.21</v>
      </c>
      <c r="C253" s="356">
        <v>4.2699999999999996</v>
      </c>
      <c r="D253" s="413">
        <v>20</v>
      </c>
      <c r="E253" s="409">
        <v>26125.67</v>
      </c>
      <c r="F253" s="341"/>
      <c r="G253" s="341"/>
      <c r="H253" s="341"/>
      <c r="I253" s="341"/>
      <c r="J253" s="341"/>
      <c r="K253" s="341"/>
      <c r="L253" s="341"/>
      <c r="M253" s="341"/>
    </row>
    <row r="254" spans="1:13" x14ac:dyDescent="0.25">
      <c r="A254" s="350">
        <v>49</v>
      </c>
      <c r="B254" s="353">
        <v>38.729999999999997</v>
      </c>
      <c r="C254" s="356">
        <v>11.51</v>
      </c>
      <c r="D254" s="413">
        <v>20</v>
      </c>
      <c r="E254" s="409">
        <v>20167.34</v>
      </c>
      <c r="F254" s="341"/>
      <c r="G254" s="341"/>
      <c r="H254" s="341"/>
      <c r="I254" s="341"/>
      <c r="J254" s="341"/>
      <c r="K254" s="341"/>
      <c r="L254" s="341"/>
      <c r="M254" s="341"/>
    </row>
    <row r="255" spans="1:13" x14ac:dyDescent="0.25">
      <c r="A255" s="350">
        <v>60</v>
      </c>
      <c r="B255" s="353">
        <v>29.73</v>
      </c>
      <c r="C255" s="356">
        <v>7.22</v>
      </c>
      <c r="D255" s="413">
        <v>20</v>
      </c>
      <c r="E255" s="409">
        <v>17560.38</v>
      </c>
      <c r="F255" s="341"/>
      <c r="G255" s="341"/>
      <c r="H255" s="341"/>
      <c r="I255" s="341"/>
      <c r="J255" s="341"/>
      <c r="K255" s="341"/>
      <c r="L255" s="341"/>
      <c r="M255" s="341"/>
    </row>
    <row r="256" spans="1:13" x14ac:dyDescent="0.25">
      <c r="A256" s="350">
        <v>19</v>
      </c>
      <c r="B256" s="353">
        <v>34.700000000000003</v>
      </c>
      <c r="C256" s="356">
        <v>4.37</v>
      </c>
      <c r="D256" s="413">
        <v>20</v>
      </c>
      <c r="E256" s="409">
        <v>17085.27</v>
      </c>
      <c r="F256" s="341"/>
      <c r="G256" s="341"/>
      <c r="H256" s="341"/>
      <c r="I256" s="341"/>
      <c r="J256" s="341"/>
      <c r="K256" s="341"/>
      <c r="L256" s="341"/>
      <c r="M256" s="341"/>
    </row>
    <row r="257" spans="1:13" x14ac:dyDescent="0.25">
      <c r="A257" s="350">
        <v>48</v>
      </c>
      <c r="B257" s="353">
        <v>38.28</v>
      </c>
      <c r="C257" s="356">
        <v>11.56</v>
      </c>
      <c r="D257" s="413">
        <v>20</v>
      </c>
      <c r="E257" s="409">
        <v>16232.85</v>
      </c>
      <c r="F257" s="341"/>
      <c r="G257" s="341"/>
      <c r="H257" s="341"/>
      <c r="I257" s="341"/>
      <c r="J257" s="341"/>
      <c r="K257" s="341"/>
      <c r="L257" s="341"/>
      <c r="M257" s="341"/>
    </row>
    <row r="258" spans="1:13" x14ac:dyDescent="0.25">
      <c r="A258" s="350">
        <v>55</v>
      </c>
      <c r="B258" s="353">
        <v>33.57</v>
      </c>
      <c r="C258" s="356">
        <v>8.82</v>
      </c>
      <c r="D258" s="413">
        <v>20</v>
      </c>
      <c r="E258" s="409">
        <v>14711.74</v>
      </c>
      <c r="F258" s="341"/>
      <c r="G258" s="341"/>
      <c r="H258" s="341"/>
      <c r="I258" s="341"/>
      <c r="J258" s="341"/>
      <c r="K258" s="341"/>
      <c r="L258" s="341"/>
      <c r="M258" s="341"/>
    </row>
    <row r="259" spans="1:13" x14ac:dyDescent="0.25">
      <c r="A259" s="350">
        <v>30</v>
      </c>
      <c r="B259" s="353">
        <v>52.06</v>
      </c>
      <c r="C259" s="356">
        <v>4.6900000000000004</v>
      </c>
      <c r="D259" s="413">
        <v>20</v>
      </c>
      <c r="E259" s="409">
        <v>13844.51</v>
      </c>
      <c r="F259" s="341"/>
      <c r="G259" s="341"/>
      <c r="H259" s="341"/>
      <c r="I259" s="341"/>
      <c r="J259" s="341"/>
      <c r="K259" s="341"/>
      <c r="L259" s="341"/>
      <c r="M259" s="341"/>
    </row>
    <row r="260" spans="1:13" x14ac:dyDescent="0.25">
      <c r="A260" s="350">
        <v>18</v>
      </c>
      <c r="B260" s="353">
        <v>38.17</v>
      </c>
      <c r="C260" s="356">
        <v>4.53</v>
      </c>
      <c r="D260" s="413">
        <v>20</v>
      </c>
      <c r="E260" s="409">
        <v>11321.49</v>
      </c>
      <c r="F260" s="341"/>
      <c r="G260" s="341"/>
      <c r="H260" s="341"/>
      <c r="I260" s="341"/>
      <c r="J260" s="341"/>
      <c r="K260" s="341"/>
      <c r="L260" s="341"/>
      <c r="M260" s="341"/>
    </row>
    <row r="261" spans="1:13" x14ac:dyDescent="0.25">
      <c r="A261" s="350">
        <v>19</v>
      </c>
      <c r="B261" s="353">
        <v>36.954999999999998</v>
      </c>
      <c r="C261" s="356">
        <v>5.84</v>
      </c>
      <c r="D261" s="413">
        <v>20</v>
      </c>
      <c r="E261" s="409">
        <v>5816.58</v>
      </c>
      <c r="F261" s="341"/>
      <c r="G261" s="341"/>
      <c r="H261" s="341"/>
      <c r="I261" s="341"/>
      <c r="J261" s="341"/>
      <c r="K261" s="341"/>
      <c r="L261" s="341"/>
      <c r="M261" s="341"/>
    </row>
    <row r="262" spans="1:13" x14ac:dyDescent="0.25">
      <c r="A262" s="350">
        <v>29</v>
      </c>
      <c r="B262" s="353">
        <v>34.4</v>
      </c>
      <c r="C262" s="356">
        <v>4.9000000000000004</v>
      </c>
      <c r="D262" s="413">
        <v>20</v>
      </c>
      <c r="E262" s="409">
        <v>4915.0600000000004</v>
      </c>
      <c r="F262" s="341"/>
      <c r="G262" s="341"/>
      <c r="H262" s="341"/>
      <c r="I262" s="341"/>
      <c r="J262" s="341"/>
      <c r="K262" s="341"/>
      <c r="L262" s="341"/>
      <c r="M262" s="341"/>
    </row>
    <row r="263" spans="1:13" x14ac:dyDescent="0.25">
      <c r="A263" s="350">
        <v>23</v>
      </c>
      <c r="B263" s="353">
        <v>31.73</v>
      </c>
      <c r="C263" s="356">
        <v>4.3</v>
      </c>
      <c r="D263" s="413">
        <v>20</v>
      </c>
      <c r="E263" s="409">
        <v>4830.63</v>
      </c>
      <c r="F263" s="341"/>
      <c r="G263" s="341"/>
      <c r="H263" s="341"/>
      <c r="I263" s="341"/>
      <c r="J263" s="341"/>
      <c r="K263" s="341"/>
      <c r="L263" s="341"/>
      <c r="M263" s="341"/>
    </row>
    <row r="264" spans="1:13" x14ac:dyDescent="0.25">
      <c r="A264" s="350">
        <v>48</v>
      </c>
      <c r="B264" s="353">
        <v>36.64</v>
      </c>
      <c r="C264" s="356">
        <v>11.34</v>
      </c>
      <c r="D264" s="413">
        <v>20</v>
      </c>
      <c r="E264" s="409">
        <v>4278.55</v>
      </c>
      <c r="F264" s="341"/>
      <c r="G264" s="341"/>
      <c r="H264" s="341"/>
      <c r="I264" s="341"/>
      <c r="J264" s="341"/>
      <c r="K264" s="341"/>
      <c r="L264" s="341"/>
      <c r="M264" s="341"/>
    </row>
    <row r="265" spans="1:13" x14ac:dyDescent="0.25">
      <c r="A265" s="350">
        <v>18</v>
      </c>
      <c r="B265" s="353">
        <v>36.85</v>
      </c>
      <c r="C265" s="356">
        <v>5.88</v>
      </c>
      <c r="D265" s="413">
        <v>20</v>
      </c>
      <c r="E265" s="409">
        <v>4070.51</v>
      </c>
      <c r="F265" s="341"/>
      <c r="G265" s="341"/>
      <c r="H265" s="341"/>
      <c r="I265" s="341"/>
      <c r="J265" s="341"/>
      <c r="K265" s="341"/>
      <c r="L265" s="341"/>
      <c r="M265" s="341"/>
    </row>
    <row r="266" spans="1:13" x14ac:dyDescent="0.25">
      <c r="A266" s="350">
        <v>25</v>
      </c>
      <c r="B266" s="353">
        <v>33.33</v>
      </c>
      <c r="C266" s="356">
        <v>5.01</v>
      </c>
      <c r="D266" s="413">
        <v>20</v>
      </c>
      <c r="E266" s="409">
        <v>3931.51</v>
      </c>
      <c r="F266" s="341"/>
      <c r="G266" s="341"/>
      <c r="H266" s="341"/>
      <c r="I266" s="341"/>
      <c r="J266" s="341"/>
      <c r="K266" s="341"/>
      <c r="L266" s="341"/>
      <c r="M266" s="341"/>
    </row>
    <row r="267" spans="1:13" x14ac:dyDescent="0.25">
      <c r="A267" s="350">
        <v>43</v>
      </c>
      <c r="B267" s="353">
        <v>39.14</v>
      </c>
      <c r="C267" s="356">
        <v>4.4000000000000004</v>
      </c>
      <c r="D267" s="413">
        <v>20</v>
      </c>
      <c r="E267" s="409">
        <v>3056.39</v>
      </c>
      <c r="F267" s="341"/>
      <c r="G267" s="341"/>
      <c r="H267" s="341"/>
      <c r="I267" s="341"/>
      <c r="J267" s="341"/>
      <c r="K267" s="341"/>
      <c r="L267" s="341"/>
      <c r="M267" s="341"/>
    </row>
    <row r="268" spans="1:13" x14ac:dyDescent="0.25">
      <c r="A268" s="350">
        <v>26</v>
      </c>
      <c r="B268" s="353">
        <v>32.9</v>
      </c>
      <c r="C268" s="356">
        <v>6.26</v>
      </c>
      <c r="D268" s="413">
        <v>20</v>
      </c>
      <c r="E268" s="409">
        <v>3012.22</v>
      </c>
      <c r="F268" s="341"/>
      <c r="G268" s="341"/>
      <c r="H268" s="341"/>
      <c r="I268" s="341"/>
      <c r="J268" s="341"/>
      <c r="K268" s="341"/>
      <c r="L268" s="341"/>
      <c r="M268" s="341"/>
    </row>
    <row r="269" spans="1:13" x14ac:dyDescent="0.25">
      <c r="A269" s="350">
        <v>59</v>
      </c>
      <c r="B269" s="353">
        <v>29.78</v>
      </c>
      <c r="C269" s="356">
        <v>10.27</v>
      </c>
      <c r="D269" s="413">
        <v>20</v>
      </c>
      <c r="E269" s="409">
        <v>2943.41</v>
      </c>
      <c r="F269" s="341"/>
      <c r="G269" s="341"/>
      <c r="H269" s="341"/>
      <c r="I269" s="341"/>
      <c r="J269" s="341"/>
      <c r="K269" s="341"/>
      <c r="L269" s="341"/>
      <c r="M269" s="341"/>
    </row>
    <row r="270" spans="1:13" x14ac:dyDescent="0.25">
      <c r="A270" s="350">
        <v>23</v>
      </c>
      <c r="B270" s="353">
        <v>32.78</v>
      </c>
      <c r="C270" s="356">
        <v>5.27</v>
      </c>
      <c r="D270" s="413">
        <v>20</v>
      </c>
      <c r="E270" s="409">
        <v>2913.57</v>
      </c>
      <c r="F270" s="341"/>
      <c r="G270" s="341"/>
      <c r="H270" s="341"/>
      <c r="I270" s="341"/>
      <c r="J270" s="341"/>
      <c r="K270" s="341"/>
      <c r="L270" s="341"/>
      <c r="M270" s="341"/>
    </row>
    <row r="271" spans="1:13" x14ac:dyDescent="0.25">
      <c r="A271" s="350">
        <v>41</v>
      </c>
      <c r="B271" s="353">
        <v>41.65</v>
      </c>
      <c r="C271" s="356">
        <v>10.73</v>
      </c>
      <c r="D271" s="413">
        <v>20</v>
      </c>
      <c r="E271" s="409">
        <v>2585.04</v>
      </c>
      <c r="F271" s="341"/>
      <c r="G271" s="341"/>
      <c r="H271" s="341"/>
      <c r="I271" s="341"/>
      <c r="J271" s="341"/>
      <c r="K271" s="341"/>
      <c r="L271" s="341"/>
      <c r="M271" s="341"/>
    </row>
    <row r="272" spans="1:13" x14ac:dyDescent="0.25">
      <c r="A272" s="350">
        <v>30</v>
      </c>
      <c r="B272" s="353">
        <v>50.79</v>
      </c>
      <c r="C272" s="356">
        <v>4.45</v>
      </c>
      <c r="D272" s="413">
        <v>20</v>
      </c>
      <c r="E272" s="409">
        <v>2566.4699999999998</v>
      </c>
      <c r="F272" s="341"/>
      <c r="G272" s="341"/>
      <c r="H272" s="341"/>
      <c r="I272" s="341"/>
      <c r="J272" s="341"/>
      <c r="K272" s="341"/>
      <c r="L272" s="341"/>
      <c r="M272" s="341"/>
    </row>
    <row r="273" spans="1:13" x14ac:dyDescent="0.25">
      <c r="A273" s="350">
        <v>46</v>
      </c>
      <c r="B273" s="353">
        <v>35.43</v>
      </c>
      <c r="C273" s="356">
        <v>5.25</v>
      </c>
      <c r="D273" s="413">
        <v>20</v>
      </c>
      <c r="E273" s="409">
        <v>2459.7199999999998</v>
      </c>
      <c r="F273" s="341"/>
      <c r="G273" s="341"/>
      <c r="H273" s="341"/>
      <c r="I273" s="341"/>
      <c r="J273" s="341"/>
      <c r="K273" s="341"/>
      <c r="L273" s="341"/>
      <c r="M273" s="341"/>
    </row>
    <row r="274" spans="1:13" x14ac:dyDescent="0.25">
      <c r="A274" s="350">
        <v>48</v>
      </c>
      <c r="B274" s="353">
        <v>35.25</v>
      </c>
      <c r="C274" s="356">
        <v>9.51</v>
      </c>
      <c r="D274" s="413">
        <v>20</v>
      </c>
      <c r="E274" s="409">
        <v>2457.21</v>
      </c>
      <c r="F274" s="341"/>
      <c r="G274" s="341"/>
      <c r="H274" s="341"/>
      <c r="I274" s="341"/>
      <c r="J274" s="341"/>
      <c r="K274" s="341"/>
      <c r="L274" s="341"/>
      <c r="M274" s="341"/>
    </row>
    <row r="275" spans="1:13" x14ac:dyDescent="0.25">
      <c r="A275" s="350">
        <v>44</v>
      </c>
      <c r="B275" s="353">
        <v>36.85</v>
      </c>
      <c r="C275" s="356">
        <v>11.12</v>
      </c>
      <c r="D275" s="413">
        <v>20</v>
      </c>
      <c r="E275" s="409">
        <v>2362.23</v>
      </c>
      <c r="F275" s="341"/>
      <c r="G275" s="341"/>
      <c r="H275" s="341"/>
      <c r="I275" s="341"/>
      <c r="J275" s="341"/>
      <c r="K275" s="341"/>
      <c r="L275" s="341"/>
      <c r="M275" s="341"/>
    </row>
    <row r="276" spans="1:13" x14ac:dyDescent="0.25">
      <c r="A276" s="350">
        <v>22</v>
      </c>
      <c r="B276" s="353">
        <v>31.02</v>
      </c>
      <c r="C276" s="356">
        <v>4.5599999999999996</v>
      </c>
      <c r="D276" s="413">
        <v>20</v>
      </c>
      <c r="E276" s="409">
        <v>2261.5700000000002</v>
      </c>
      <c r="F276" s="341"/>
      <c r="G276" s="341"/>
      <c r="H276" s="341"/>
      <c r="I276" s="341"/>
      <c r="J276" s="341"/>
      <c r="K276" s="341"/>
      <c r="L276" s="341"/>
      <c r="M276" s="341"/>
    </row>
    <row r="277" spans="1:13" x14ac:dyDescent="0.25">
      <c r="A277" s="350">
        <v>22</v>
      </c>
      <c r="B277" s="353">
        <v>35.6</v>
      </c>
      <c r="C277" s="356">
        <v>4.0199999999999996</v>
      </c>
      <c r="D277" s="413">
        <v>20</v>
      </c>
      <c r="E277" s="409">
        <v>2257.48</v>
      </c>
      <c r="F277" s="341"/>
      <c r="G277" s="341"/>
      <c r="H277" s="341"/>
      <c r="I277" s="341"/>
      <c r="J277" s="341"/>
      <c r="K277" s="341"/>
      <c r="L277" s="341"/>
      <c r="M277" s="341"/>
    </row>
    <row r="278" spans="1:13" x14ac:dyDescent="0.25">
      <c r="A278" s="350">
        <v>51</v>
      </c>
      <c r="B278" s="353">
        <v>34.39</v>
      </c>
      <c r="C278" s="356">
        <v>8.7200000000000006</v>
      </c>
      <c r="D278" s="413">
        <v>20</v>
      </c>
      <c r="E278" s="409">
        <v>1984.45</v>
      </c>
      <c r="F278" s="341"/>
      <c r="G278" s="341"/>
      <c r="H278" s="341"/>
      <c r="I278" s="341"/>
      <c r="J278" s="341"/>
      <c r="K278" s="341"/>
      <c r="L278" s="341"/>
      <c r="M278" s="341"/>
    </row>
    <row r="279" spans="1:13" x14ac:dyDescent="0.25">
      <c r="A279" s="350">
        <v>58</v>
      </c>
      <c r="B279" s="353">
        <v>29.06</v>
      </c>
      <c r="C279" s="356">
        <v>6.25</v>
      </c>
      <c r="D279" s="413">
        <v>20</v>
      </c>
      <c r="E279" s="409">
        <v>1980.07</v>
      </c>
      <c r="F279" s="341"/>
      <c r="G279" s="341"/>
      <c r="H279" s="341"/>
      <c r="I279" s="341"/>
      <c r="J279" s="341"/>
      <c r="K279" s="341"/>
      <c r="L279" s="341"/>
      <c r="M279" s="341"/>
    </row>
    <row r="280" spans="1:13" x14ac:dyDescent="0.25">
      <c r="A280" s="350">
        <v>49</v>
      </c>
      <c r="B280" s="353">
        <v>35.799999999999997</v>
      </c>
      <c r="C280" s="356">
        <v>7.32</v>
      </c>
      <c r="D280" s="413">
        <v>20</v>
      </c>
      <c r="E280" s="409">
        <v>1967.02</v>
      </c>
      <c r="F280" s="341"/>
      <c r="G280" s="341"/>
      <c r="H280" s="341"/>
      <c r="I280" s="341"/>
      <c r="J280" s="341"/>
      <c r="K280" s="341"/>
      <c r="L280" s="341"/>
      <c r="M280" s="341"/>
    </row>
    <row r="281" spans="1:13" x14ac:dyDescent="0.25">
      <c r="A281" s="350">
        <v>30</v>
      </c>
      <c r="B281" s="353">
        <v>49.8</v>
      </c>
      <c r="C281" s="356">
        <v>4.24</v>
      </c>
      <c r="D281" s="413">
        <v>20</v>
      </c>
      <c r="E281" s="409">
        <v>1964.78</v>
      </c>
      <c r="F281" s="341"/>
      <c r="G281" s="341"/>
      <c r="H281" s="341"/>
      <c r="I281" s="341"/>
      <c r="J281" s="341"/>
      <c r="K281" s="341"/>
      <c r="L281" s="341"/>
      <c r="M281" s="341"/>
    </row>
    <row r="282" spans="1:13" x14ac:dyDescent="0.25">
      <c r="A282" s="350">
        <v>49</v>
      </c>
      <c r="B282" s="353">
        <v>35.71</v>
      </c>
      <c r="C282" s="356">
        <v>6.84</v>
      </c>
      <c r="D282" s="413">
        <v>20</v>
      </c>
      <c r="E282" s="409">
        <v>1880.49</v>
      </c>
      <c r="F282" s="341"/>
      <c r="G282" s="341"/>
      <c r="H282" s="341"/>
      <c r="I282" s="341"/>
      <c r="J282" s="341"/>
      <c r="K282" s="341"/>
      <c r="L282" s="341"/>
      <c r="M282" s="341"/>
    </row>
    <row r="283" spans="1:13" x14ac:dyDescent="0.25">
      <c r="A283" s="350">
        <v>34</v>
      </c>
      <c r="B283" s="353">
        <v>30.8</v>
      </c>
      <c r="C283" s="356">
        <v>5.23</v>
      </c>
      <c r="D283" s="413">
        <v>20</v>
      </c>
      <c r="E283" s="409">
        <v>1880.07</v>
      </c>
      <c r="F283" s="341"/>
      <c r="G283" s="341"/>
      <c r="H283" s="341"/>
      <c r="I283" s="341"/>
      <c r="J283" s="341"/>
      <c r="K283" s="341"/>
      <c r="L283" s="341"/>
      <c r="M283" s="341"/>
    </row>
    <row r="284" spans="1:13" x14ac:dyDescent="0.25">
      <c r="A284" s="350">
        <v>51</v>
      </c>
      <c r="B284" s="353">
        <v>33.69</v>
      </c>
      <c r="C284" s="356">
        <v>9.68</v>
      </c>
      <c r="D284" s="413">
        <v>20</v>
      </c>
      <c r="E284" s="409">
        <v>1877.93</v>
      </c>
      <c r="F284" s="341"/>
      <c r="G284" s="341"/>
      <c r="H284" s="341"/>
      <c r="I284" s="341"/>
      <c r="J284" s="341"/>
      <c r="K284" s="341"/>
      <c r="L284" s="341"/>
      <c r="M284" s="341"/>
    </row>
    <row r="285" spans="1:13" x14ac:dyDescent="0.25">
      <c r="A285" s="350">
        <v>34</v>
      </c>
      <c r="B285" s="353">
        <v>42.27</v>
      </c>
      <c r="C285" s="356">
        <v>6.05</v>
      </c>
      <c r="D285" s="413">
        <v>20</v>
      </c>
      <c r="E285" s="409">
        <v>1875.34</v>
      </c>
      <c r="F285" s="341"/>
      <c r="G285" s="341"/>
      <c r="H285" s="341"/>
      <c r="I285" s="341"/>
      <c r="J285" s="341"/>
      <c r="K285" s="341"/>
      <c r="L285" s="341"/>
      <c r="M285" s="341"/>
    </row>
    <row r="286" spans="1:13" x14ac:dyDescent="0.25">
      <c r="A286" s="350">
        <v>25</v>
      </c>
      <c r="B286" s="353">
        <v>53.25</v>
      </c>
      <c r="C286" s="356">
        <v>6.11</v>
      </c>
      <c r="D286" s="413">
        <v>20</v>
      </c>
      <c r="E286" s="409">
        <v>1769.53</v>
      </c>
      <c r="F286" s="341"/>
      <c r="G286" s="341"/>
      <c r="H286" s="341"/>
      <c r="I286" s="341"/>
      <c r="J286" s="341"/>
      <c r="K286" s="341"/>
      <c r="L286" s="341"/>
      <c r="M286" s="341"/>
    </row>
    <row r="287" spans="1:13" x14ac:dyDescent="0.25">
      <c r="A287" s="350">
        <v>55</v>
      </c>
      <c r="B287" s="353">
        <v>26.8</v>
      </c>
      <c r="C287" s="356">
        <v>10.93</v>
      </c>
      <c r="D287" s="413">
        <v>20</v>
      </c>
      <c r="E287" s="409">
        <v>1391.53</v>
      </c>
      <c r="F287" s="341"/>
      <c r="G287" s="341"/>
      <c r="H287" s="341"/>
      <c r="I287" s="341"/>
      <c r="J287" s="341"/>
      <c r="K287" s="341"/>
      <c r="L287" s="341"/>
      <c r="M287" s="341"/>
    </row>
    <row r="288" spans="1:13" x14ac:dyDescent="0.25">
      <c r="A288" s="350">
        <v>24</v>
      </c>
      <c r="B288" s="353">
        <v>28.5</v>
      </c>
      <c r="C288" s="356">
        <v>5.12</v>
      </c>
      <c r="D288" s="413">
        <v>20</v>
      </c>
      <c r="E288" s="409">
        <v>1390</v>
      </c>
      <c r="F288" s="341"/>
      <c r="G288" s="341"/>
      <c r="H288" s="341"/>
      <c r="I288" s="341"/>
      <c r="J288" s="341"/>
      <c r="K288" s="341"/>
      <c r="L288" s="341"/>
      <c r="M288" s="341"/>
    </row>
    <row r="289" spans="1:13" x14ac:dyDescent="0.25">
      <c r="A289" s="350">
        <v>45</v>
      </c>
      <c r="B289" s="353">
        <v>22.895</v>
      </c>
      <c r="C289" s="356">
        <v>5.72</v>
      </c>
      <c r="D289" s="413">
        <v>20</v>
      </c>
      <c r="E289" s="409">
        <v>1382</v>
      </c>
      <c r="F289" s="341"/>
      <c r="G289" s="341"/>
      <c r="H289" s="341"/>
      <c r="I289" s="341"/>
      <c r="J289" s="341"/>
      <c r="K289" s="341"/>
      <c r="L289" s="341"/>
      <c r="M289" s="341"/>
    </row>
    <row r="290" spans="1:13" x14ac:dyDescent="0.25">
      <c r="A290" s="350">
        <v>47</v>
      </c>
      <c r="B290" s="353">
        <v>34.06</v>
      </c>
      <c r="C290" s="356">
        <v>11.83</v>
      </c>
      <c r="D290" s="413">
        <v>20</v>
      </c>
      <c r="E290" s="409">
        <v>1315</v>
      </c>
      <c r="F290" s="341"/>
      <c r="G290" s="341"/>
      <c r="H290" s="341"/>
      <c r="I290" s="341"/>
      <c r="J290" s="341"/>
      <c r="K290" s="341"/>
      <c r="L290" s="341"/>
      <c r="M290" s="341"/>
    </row>
    <row r="291" spans="1:13" x14ac:dyDescent="0.25">
      <c r="A291" s="350">
        <v>40</v>
      </c>
      <c r="B291" s="353">
        <v>36.409999999999997</v>
      </c>
      <c r="C291" s="356">
        <v>4.55</v>
      </c>
      <c r="D291" s="413">
        <v>20</v>
      </c>
      <c r="E291" s="409">
        <v>1304</v>
      </c>
      <c r="F291" s="341"/>
      <c r="G291" s="341"/>
      <c r="H291" s="341"/>
      <c r="I291" s="341"/>
      <c r="J291" s="341"/>
      <c r="K291" s="341"/>
      <c r="L291" s="341"/>
      <c r="M291" s="341"/>
    </row>
    <row r="292" spans="1:13" x14ac:dyDescent="0.25">
      <c r="A292" s="350">
        <v>25</v>
      </c>
      <c r="B292" s="353">
        <v>52.3</v>
      </c>
      <c r="C292" s="356">
        <v>4.87</v>
      </c>
      <c r="D292" s="413">
        <v>20</v>
      </c>
      <c r="E292" s="409">
        <v>1267</v>
      </c>
      <c r="F292" s="341"/>
      <c r="G292" s="341"/>
      <c r="H292" s="341"/>
      <c r="I292" s="341"/>
      <c r="J292" s="341"/>
      <c r="K292" s="341"/>
      <c r="L292" s="341"/>
      <c r="M292" s="341"/>
    </row>
    <row r="293" spans="1:13" x14ac:dyDescent="0.25">
      <c r="A293" s="350">
        <v>24</v>
      </c>
      <c r="B293" s="353">
        <v>52.66</v>
      </c>
      <c r="C293" s="356">
        <v>4.45</v>
      </c>
      <c r="D293" s="413">
        <v>20</v>
      </c>
      <c r="E293" s="409">
        <v>1241</v>
      </c>
      <c r="F293" s="341"/>
      <c r="G293" s="341"/>
      <c r="H293" s="341"/>
      <c r="I293" s="341"/>
      <c r="J293" s="341"/>
      <c r="K293" s="341"/>
      <c r="L293" s="341"/>
      <c r="M293" s="341"/>
    </row>
    <row r="294" spans="1:13" x14ac:dyDescent="0.25">
      <c r="A294" s="350">
        <v>55</v>
      </c>
      <c r="B294" s="353">
        <v>29.57</v>
      </c>
      <c r="C294" s="356">
        <v>9.42</v>
      </c>
      <c r="D294" s="413">
        <v>20</v>
      </c>
      <c r="E294" s="409">
        <v>1237</v>
      </c>
      <c r="F294" s="341"/>
      <c r="G294" s="341"/>
      <c r="H294" s="341"/>
      <c r="I294" s="341"/>
      <c r="J294" s="341"/>
      <c r="K294" s="341"/>
      <c r="L294" s="341"/>
      <c r="M294" s="341"/>
    </row>
    <row r="295" spans="1:13" x14ac:dyDescent="0.25">
      <c r="A295" s="350">
        <v>39</v>
      </c>
      <c r="B295" s="353">
        <v>36.99</v>
      </c>
      <c r="C295" s="356">
        <v>5.37</v>
      </c>
      <c r="D295" s="413">
        <v>20</v>
      </c>
      <c r="E295" s="409">
        <v>1191</v>
      </c>
      <c r="F295" s="341"/>
      <c r="G295" s="341"/>
      <c r="H295" s="341"/>
      <c r="I295" s="341"/>
      <c r="J295" s="341"/>
      <c r="K295" s="341"/>
      <c r="L295" s="341"/>
      <c r="M295" s="341"/>
    </row>
    <row r="296" spans="1:13" x14ac:dyDescent="0.25">
      <c r="A296" s="350">
        <v>27</v>
      </c>
      <c r="B296" s="353">
        <v>31.4</v>
      </c>
      <c r="C296" s="356">
        <v>4.5999999999999996</v>
      </c>
      <c r="D296" s="413">
        <v>20</v>
      </c>
      <c r="E296" s="409">
        <v>1165</v>
      </c>
      <c r="F296" s="341"/>
      <c r="G296" s="341"/>
      <c r="H296" s="341"/>
      <c r="I296" s="341"/>
      <c r="J296" s="341"/>
      <c r="K296" s="341"/>
      <c r="L296" s="341"/>
      <c r="M296" s="341"/>
    </row>
    <row r="297" spans="1:13" x14ac:dyDescent="0.25">
      <c r="A297" s="350">
        <v>19</v>
      </c>
      <c r="B297" s="353">
        <v>34.9</v>
      </c>
      <c r="C297" s="356">
        <v>6.22</v>
      </c>
      <c r="D297" s="413">
        <v>20</v>
      </c>
      <c r="E297" s="409">
        <v>1142</v>
      </c>
      <c r="F297" s="341"/>
      <c r="G297" s="341"/>
      <c r="H297" s="341"/>
      <c r="I297" s="341"/>
      <c r="J297" s="341"/>
      <c r="K297" s="341"/>
      <c r="L297" s="341"/>
      <c r="M297" s="341"/>
    </row>
    <row r="298" spans="1:13" x14ac:dyDescent="0.25">
      <c r="A298" s="350">
        <v>27</v>
      </c>
      <c r="B298" s="353">
        <v>31.13</v>
      </c>
      <c r="C298" s="356">
        <v>4.5199999999999996</v>
      </c>
      <c r="D298" s="413">
        <v>20</v>
      </c>
      <c r="E298" s="409">
        <v>1137</v>
      </c>
      <c r="F298" s="341"/>
      <c r="G298" s="341"/>
      <c r="H298" s="341"/>
      <c r="I298" s="341"/>
      <c r="J298" s="341"/>
      <c r="K298" s="341"/>
      <c r="L298" s="341"/>
      <c r="M298" s="341"/>
    </row>
    <row r="299" spans="1:13" x14ac:dyDescent="0.25">
      <c r="A299" s="350">
        <v>19</v>
      </c>
      <c r="B299" s="353">
        <v>34.799999999999997</v>
      </c>
      <c r="C299" s="356">
        <v>6.18</v>
      </c>
      <c r="D299" s="413">
        <v>20</v>
      </c>
      <c r="E299" s="409">
        <v>1132</v>
      </c>
      <c r="F299" s="341"/>
      <c r="G299" s="341"/>
      <c r="H299" s="341"/>
      <c r="I299" s="341"/>
      <c r="J299" s="341"/>
      <c r="K299" s="341"/>
      <c r="L299" s="341"/>
      <c r="M299" s="341"/>
    </row>
    <row r="300" spans="1:13" x14ac:dyDescent="0.25">
      <c r="A300" s="350">
        <v>28</v>
      </c>
      <c r="B300" s="353">
        <v>31.68</v>
      </c>
      <c r="C300" s="356">
        <v>4.4000000000000004</v>
      </c>
      <c r="D300" s="413">
        <v>20</v>
      </c>
      <c r="E300" s="409">
        <v>1086</v>
      </c>
      <c r="F300" s="341"/>
      <c r="G300" s="341"/>
      <c r="H300" s="341"/>
      <c r="I300" s="341"/>
      <c r="J300" s="341"/>
      <c r="K300" s="341"/>
      <c r="L300" s="341"/>
      <c r="M300" s="341"/>
    </row>
    <row r="301" spans="1:13" x14ac:dyDescent="0.25">
      <c r="A301" s="350">
        <v>18</v>
      </c>
      <c r="B301" s="353">
        <v>33.534999999999997</v>
      </c>
      <c r="C301" s="356">
        <v>6.23</v>
      </c>
      <c r="D301" s="413">
        <v>20</v>
      </c>
      <c r="E301" s="409">
        <v>1049</v>
      </c>
      <c r="F301" s="341"/>
      <c r="G301" s="341"/>
      <c r="H301" s="341"/>
      <c r="I301" s="341"/>
      <c r="J301" s="341"/>
      <c r="K301" s="341"/>
      <c r="L301" s="341"/>
      <c r="M301" s="341"/>
    </row>
    <row r="302" spans="1:13" x14ac:dyDescent="0.25">
      <c r="A302" s="350">
        <v>46</v>
      </c>
      <c r="B302" s="353">
        <v>31.92</v>
      </c>
      <c r="C302" s="356">
        <v>5.33</v>
      </c>
      <c r="D302" s="413">
        <v>20</v>
      </c>
      <c r="E302" s="409">
        <v>1047</v>
      </c>
      <c r="F302" s="341"/>
      <c r="G302" s="341"/>
      <c r="H302" s="341"/>
      <c r="I302" s="341"/>
      <c r="J302" s="341"/>
      <c r="K302" s="341"/>
      <c r="L302" s="341"/>
      <c r="M302" s="341"/>
    </row>
    <row r="303" spans="1:13" x14ac:dyDescent="0.25">
      <c r="A303" s="350">
        <v>24</v>
      </c>
      <c r="B303" s="353">
        <v>32.700000000000003</v>
      </c>
      <c r="C303" s="356">
        <v>4.09</v>
      </c>
      <c r="D303" s="413">
        <v>20</v>
      </c>
      <c r="E303" s="409">
        <v>750</v>
      </c>
      <c r="F303" s="341"/>
      <c r="G303" s="341"/>
      <c r="H303" s="341"/>
      <c r="I303" s="341"/>
      <c r="J303" s="341"/>
      <c r="K303" s="341"/>
      <c r="L303" s="341"/>
      <c r="M303" s="341"/>
    </row>
    <row r="304" spans="1:13" x14ac:dyDescent="0.25">
      <c r="A304" s="350">
        <v>32</v>
      </c>
      <c r="B304" s="353">
        <v>41.25</v>
      </c>
      <c r="C304" s="356">
        <v>5.19</v>
      </c>
      <c r="D304" s="413">
        <v>20</v>
      </c>
      <c r="E304" s="409">
        <v>668</v>
      </c>
      <c r="F304" s="341"/>
      <c r="G304" s="341"/>
      <c r="H304" s="341"/>
      <c r="I304" s="341"/>
      <c r="J304" s="341"/>
      <c r="K304" s="341"/>
      <c r="L304" s="341"/>
      <c r="M304" s="341"/>
    </row>
    <row r="305" spans="1:13" x14ac:dyDescent="0.25">
      <c r="A305" s="350">
        <v>19</v>
      </c>
      <c r="B305" s="353">
        <v>33.11</v>
      </c>
      <c r="C305" s="356">
        <v>4.12</v>
      </c>
      <c r="D305" s="413">
        <v>21</v>
      </c>
      <c r="E305" s="409">
        <v>25648.98</v>
      </c>
      <c r="F305" s="341"/>
      <c r="G305" s="341"/>
      <c r="H305" s="341"/>
      <c r="I305" s="341"/>
      <c r="J305" s="341"/>
      <c r="K305" s="341"/>
      <c r="L305" s="341"/>
      <c r="M305" s="341"/>
    </row>
    <row r="306" spans="1:13" x14ac:dyDescent="0.25">
      <c r="A306" s="350">
        <v>38</v>
      </c>
      <c r="B306" s="353">
        <v>36.159999999999997</v>
      </c>
      <c r="C306" s="356">
        <v>5.0999999999999996</v>
      </c>
      <c r="D306" s="413">
        <v>21</v>
      </c>
      <c r="E306" s="409">
        <v>22097.62</v>
      </c>
      <c r="F306" s="341"/>
      <c r="G306" s="341"/>
      <c r="H306" s="341"/>
      <c r="I306" s="341"/>
      <c r="J306" s="341"/>
      <c r="K306" s="341"/>
      <c r="L306" s="341"/>
      <c r="M306" s="341"/>
    </row>
    <row r="307" spans="1:13" x14ac:dyDescent="0.25">
      <c r="A307" s="350">
        <v>39</v>
      </c>
      <c r="B307" s="353">
        <v>33.72</v>
      </c>
      <c r="C307" s="356">
        <v>6.21</v>
      </c>
      <c r="D307" s="413">
        <v>21</v>
      </c>
      <c r="E307" s="409">
        <v>17942.11</v>
      </c>
      <c r="F307" s="341"/>
      <c r="G307" s="341"/>
      <c r="H307" s="341"/>
      <c r="I307" s="341"/>
      <c r="J307" s="341"/>
      <c r="K307" s="341"/>
      <c r="L307" s="341"/>
      <c r="M307" s="341"/>
    </row>
    <row r="308" spans="1:13" x14ac:dyDescent="0.25">
      <c r="A308" s="350">
        <v>36</v>
      </c>
      <c r="B308" s="353">
        <v>37.74</v>
      </c>
      <c r="C308" s="356">
        <v>9.5299999999999994</v>
      </c>
      <c r="D308" s="413">
        <v>21</v>
      </c>
      <c r="E308" s="409">
        <v>16586.5</v>
      </c>
      <c r="F308" s="341"/>
      <c r="G308" s="341"/>
      <c r="H308" s="341"/>
      <c r="I308" s="341"/>
      <c r="J308" s="341"/>
      <c r="K308" s="341"/>
      <c r="L308" s="341"/>
      <c r="M308" s="341"/>
    </row>
    <row r="309" spans="1:13" x14ac:dyDescent="0.25">
      <c r="A309" s="350">
        <v>27</v>
      </c>
      <c r="B309" s="353">
        <v>48.75</v>
      </c>
      <c r="C309" s="356">
        <v>4.6399999999999997</v>
      </c>
      <c r="D309" s="413">
        <v>21</v>
      </c>
      <c r="E309" s="409">
        <v>15359.1</v>
      </c>
      <c r="F309" s="341"/>
      <c r="G309" s="341"/>
      <c r="H309" s="341"/>
      <c r="I309" s="341"/>
      <c r="J309" s="341"/>
      <c r="K309" s="341"/>
      <c r="L309" s="341"/>
      <c r="M309" s="341"/>
    </row>
    <row r="310" spans="1:13" x14ac:dyDescent="0.25">
      <c r="A310" s="350">
        <v>24</v>
      </c>
      <c r="B310" s="353">
        <v>31.065000000000001</v>
      </c>
      <c r="C310" s="356">
        <v>5.05</v>
      </c>
      <c r="D310" s="413">
        <v>21</v>
      </c>
      <c r="E310" s="409">
        <v>11046.02</v>
      </c>
      <c r="F310" s="341"/>
      <c r="G310" s="341"/>
      <c r="H310" s="341"/>
      <c r="I310" s="341"/>
      <c r="J310" s="341"/>
      <c r="K310" s="341"/>
      <c r="L310" s="341"/>
      <c r="M310" s="341"/>
    </row>
    <row r="311" spans="1:13" x14ac:dyDescent="0.25">
      <c r="A311" s="350">
        <v>60</v>
      </c>
      <c r="B311" s="353">
        <v>23.55</v>
      </c>
      <c r="C311" s="356">
        <v>10.38</v>
      </c>
      <c r="D311" s="413">
        <v>21</v>
      </c>
      <c r="E311" s="409">
        <v>9753.49</v>
      </c>
      <c r="F311" s="341"/>
      <c r="G311" s="341"/>
      <c r="H311" s="341"/>
      <c r="I311" s="341"/>
      <c r="J311" s="341"/>
      <c r="K311" s="341"/>
      <c r="L311" s="341"/>
      <c r="M311" s="341"/>
    </row>
    <row r="312" spans="1:13" x14ac:dyDescent="0.25">
      <c r="A312" s="350">
        <v>47</v>
      </c>
      <c r="B312" s="353">
        <v>30.18</v>
      </c>
      <c r="C312" s="356">
        <v>8.31</v>
      </c>
      <c r="D312" s="413">
        <v>21</v>
      </c>
      <c r="E312" s="409">
        <v>8821.8799999999992</v>
      </c>
      <c r="F312" s="341"/>
      <c r="G312" s="341"/>
      <c r="H312" s="341"/>
      <c r="I312" s="341"/>
      <c r="J312" s="341"/>
      <c r="K312" s="341"/>
      <c r="L312" s="341"/>
      <c r="M312" s="341"/>
    </row>
    <row r="313" spans="1:13" x14ac:dyDescent="0.25">
      <c r="A313" s="350">
        <v>51</v>
      </c>
      <c r="B313" s="353">
        <v>29.94</v>
      </c>
      <c r="C313" s="356">
        <v>7.59</v>
      </c>
      <c r="D313" s="413">
        <v>21</v>
      </c>
      <c r="E313" s="409">
        <v>8081.26</v>
      </c>
      <c r="F313" s="341"/>
      <c r="G313" s="341"/>
      <c r="H313" s="341"/>
      <c r="I313" s="341"/>
      <c r="J313" s="341"/>
      <c r="K313" s="341"/>
      <c r="L313" s="341"/>
      <c r="M313" s="341"/>
    </row>
    <row r="314" spans="1:13" x14ac:dyDescent="0.25">
      <c r="A314" s="350">
        <v>23</v>
      </c>
      <c r="B314" s="353">
        <v>31.4</v>
      </c>
      <c r="C314" s="356">
        <v>5.49</v>
      </c>
      <c r="D314" s="413">
        <v>21</v>
      </c>
      <c r="E314" s="409">
        <v>7844.8</v>
      </c>
      <c r="F314" s="341"/>
      <c r="G314" s="341"/>
      <c r="H314" s="341"/>
      <c r="I314" s="341"/>
      <c r="J314" s="341"/>
      <c r="K314" s="341"/>
      <c r="L314" s="341"/>
      <c r="M314" s="341"/>
    </row>
    <row r="315" spans="1:13" x14ac:dyDescent="0.25">
      <c r="A315" s="350">
        <v>20</v>
      </c>
      <c r="B315" s="353">
        <v>53.06</v>
      </c>
      <c r="C315" s="356">
        <v>11.68</v>
      </c>
      <c r="D315" s="413">
        <v>21</v>
      </c>
      <c r="E315" s="409">
        <v>7636.92</v>
      </c>
      <c r="F315" s="341"/>
      <c r="G315" s="341"/>
      <c r="H315" s="341"/>
      <c r="I315" s="341"/>
      <c r="J315" s="341"/>
      <c r="K315" s="341"/>
      <c r="L315" s="341"/>
      <c r="M315" s="341"/>
    </row>
    <row r="316" spans="1:13" x14ac:dyDescent="0.25">
      <c r="A316" s="350">
        <v>50</v>
      </c>
      <c r="B316" s="353">
        <v>30.25</v>
      </c>
      <c r="C316" s="356">
        <v>4.1900000000000004</v>
      </c>
      <c r="D316" s="413">
        <v>21</v>
      </c>
      <c r="E316" s="409">
        <v>5043.13</v>
      </c>
      <c r="F316" s="341"/>
      <c r="G316" s="341"/>
      <c r="H316" s="341"/>
      <c r="I316" s="341"/>
      <c r="J316" s="341"/>
      <c r="K316" s="341"/>
      <c r="L316" s="341"/>
      <c r="M316" s="341"/>
    </row>
    <row r="317" spans="1:13" x14ac:dyDescent="0.25">
      <c r="A317" s="350">
        <v>28</v>
      </c>
      <c r="B317" s="353">
        <v>46.68</v>
      </c>
      <c r="C317" s="356">
        <v>4.01</v>
      </c>
      <c r="D317" s="413">
        <v>21</v>
      </c>
      <c r="E317" s="409">
        <v>4999.04</v>
      </c>
      <c r="F317" s="341"/>
      <c r="G317" s="341"/>
      <c r="H317" s="341"/>
      <c r="I317" s="341"/>
      <c r="J317" s="341"/>
      <c r="K317" s="341"/>
      <c r="L317" s="341"/>
      <c r="M317" s="341"/>
    </row>
    <row r="318" spans="1:13" x14ac:dyDescent="0.25">
      <c r="A318" s="350">
        <v>22</v>
      </c>
      <c r="B318" s="353">
        <v>30.4</v>
      </c>
      <c r="C318" s="356">
        <v>5.91</v>
      </c>
      <c r="D318" s="413">
        <v>21</v>
      </c>
      <c r="E318" s="409">
        <v>3861.21</v>
      </c>
      <c r="F318" s="341"/>
      <c r="G318" s="341"/>
      <c r="H318" s="341"/>
      <c r="I318" s="341"/>
      <c r="J318" s="341"/>
      <c r="K318" s="341"/>
      <c r="L318" s="341"/>
      <c r="M318" s="341"/>
    </row>
    <row r="319" spans="1:13" x14ac:dyDescent="0.25">
      <c r="A319" s="350">
        <v>25</v>
      </c>
      <c r="B319" s="353">
        <v>30.2</v>
      </c>
      <c r="C319" s="356">
        <v>4.47</v>
      </c>
      <c r="D319" s="413">
        <v>21</v>
      </c>
      <c r="E319" s="409">
        <v>3579.83</v>
      </c>
      <c r="F319" s="341"/>
      <c r="G319" s="341"/>
      <c r="H319" s="341"/>
      <c r="I319" s="341"/>
      <c r="J319" s="341"/>
      <c r="K319" s="341"/>
      <c r="L319" s="341"/>
      <c r="M319" s="341"/>
    </row>
    <row r="320" spans="1:13" x14ac:dyDescent="0.25">
      <c r="A320" s="350">
        <v>22</v>
      </c>
      <c r="B320" s="353">
        <v>51.18</v>
      </c>
      <c r="C320" s="356">
        <v>4.5599999999999996</v>
      </c>
      <c r="D320" s="413">
        <v>21</v>
      </c>
      <c r="E320" s="409">
        <v>3434.38</v>
      </c>
      <c r="F320" s="341"/>
      <c r="G320" s="341"/>
      <c r="H320" s="341"/>
      <c r="I320" s="341"/>
      <c r="J320" s="341"/>
      <c r="K320" s="341"/>
      <c r="L320" s="341"/>
      <c r="M320" s="341"/>
    </row>
    <row r="321" spans="1:13" x14ac:dyDescent="0.25">
      <c r="A321" s="350">
        <v>60</v>
      </c>
      <c r="B321" s="353">
        <v>22.18</v>
      </c>
      <c r="C321" s="356">
        <v>9.9</v>
      </c>
      <c r="D321" s="413">
        <v>21</v>
      </c>
      <c r="E321" s="409">
        <v>3279.87</v>
      </c>
      <c r="F321" s="341"/>
      <c r="G321" s="341"/>
      <c r="H321" s="341"/>
      <c r="I321" s="341"/>
      <c r="J321" s="341"/>
      <c r="K321" s="341"/>
      <c r="L321" s="341"/>
      <c r="M321" s="341"/>
    </row>
    <row r="322" spans="1:13" x14ac:dyDescent="0.25">
      <c r="A322" s="350">
        <v>19</v>
      </c>
      <c r="B322" s="353">
        <v>31.92</v>
      </c>
      <c r="C322" s="356">
        <v>5.1100000000000003</v>
      </c>
      <c r="D322" s="413">
        <v>21</v>
      </c>
      <c r="E322" s="409">
        <v>3180.51</v>
      </c>
      <c r="F322" s="341"/>
      <c r="G322" s="341"/>
      <c r="H322" s="341"/>
      <c r="I322" s="341"/>
      <c r="J322" s="341"/>
      <c r="K322" s="341"/>
      <c r="L322" s="341"/>
      <c r="M322" s="341"/>
    </row>
    <row r="323" spans="1:13" x14ac:dyDescent="0.25">
      <c r="A323" s="350">
        <v>18</v>
      </c>
      <c r="B323" s="353">
        <v>31.73</v>
      </c>
      <c r="C323" s="356">
        <v>5.73</v>
      </c>
      <c r="D323" s="413">
        <v>21</v>
      </c>
      <c r="E323" s="409">
        <v>3167.46</v>
      </c>
      <c r="F323" s="341"/>
      <c r="G323" s="341"/>
      <c r="H323" s="341"/>
      <c r="I323" s="341"/>
      <c r="J323" s="341"/>
      <c r="K323" s="341"/>
      <c r="L323" s="341"/>
      <c r="M323" s="341"/>
    </row>
    <row r="324" spans="1:13" x14ac:dyDescent="0.25">
      <c r="A324" s="350">
        <v>29</v>
      </c>
      <c r="B324" s="353">
        <v>45.52</v>
      </c>
      <c r="C324" s="356">
        <v>6.04</v>
      </c>
      <c r="D324" s="413">
        <v>21</v>
      </c>
      <c r="E324" s="409">
        <v>3077.1</v>
      </c>
      <c r="F324" s="341"/>
      <c r="G324" s="341"/>
      <c r="H324" s="341"/>
      <c r="I324" s="341"/>
      <c r="J324" s="341"/>
      <c r="K324" s="341"/>
      <c r="L324" s="341"/>
      <c r="M324" s="341"/>
    </row>
    <row r="325" spans="1:13" x14ac:dyDescent="0.25">
      <c r="A325" s="350">
        <v>19</v>
      </c>
      <c r="B325" s="353">
        <v>52.81</v>
      </c>
      <c r="C325" s="356">
        <v>5.19</v>
      </c>
      <c r="D325" s="413">
        <v>21</v>
      </c>
      <c r="E325" s="409">
        <v>2597.7800000000002</v>
      </c>
      <c r="F325" s="341"/>
      <c r="G325" s="341"/>
      <c r="H325" s="341"/>
      <c r="I325" s="341"/>
      <c r="J325" s="341"/>
      <c r="K325" s="341"/>
      <c r="L325" s="341"/>
      <c r="M325" s="341"/>
    </row>
    <row r="326" spans="1:13" x14ac:dyDescent="0.25">
      <c r="A326" s="350">
        <v>38</v>
      </c>
      <c r="B326" s="353">
        <v>33.58</v>
      </c>
      <c r="C326" s="356">
        <v>5.56</v>
      </c>
      <c r="D326" s="413">
        <v>21</v>
      </c>
      <c r="E326" s="409">
        <v>2585.85</v>
      </c>
      <c r="F326" s="341"/>
      <c r="G326" s="341"/>
      <c r="H326" s="341"/>
      <c r="I326" s="341"/>
      <c r="J326" s="341"/>
      <c r="K326" s="341"/>
      <c r="L326" s="341"/>
      <c r="M326" s="341"/>
    </row>
    <row r="327" spans="1:13" x14ac:dyDescent="0.25">
      <c r="A327" s="350">
        <v>20</v>
      </c>
      <c r="B327" s="353">
        <v>30.684999999999999</v>
      </c>
      <c r="C327" s="356">
        <v>8.23</v>
      </c>
      <c r="D327" s="413">
        <v>21</v>
      </c>
      <c r="E327" s="409">
        <v>2585.27</v>
      </c>
      <c r="F327" s="341"/>
      <c r="G327" s="341"/>
      <c r="H327" s="341"/>
      <c r="I327" s="341"/>
      <c r="J327" s="341"/>
      <c r="K327" s="341"/>
      <c r="L327" s="341"/>
      <c r="M327" s="341"/>
    </row>
    <row r="328" spans="1:13" x14ac:dyDescent="0.25">
      <c r="A328" s="350">
        <v>52</v>
      </c>
      <c r="B328" s="353">
        <v>37.524999999999999</v>
      </c>
      <c r="C328" s="356">
        <v>9.0299999999999994</v>
      </c>
      <c r="D328" s="413">
        <v>21</v>
      </c>
      <c r="E328" s="409">
        <v>2104.11</v>
      </c>
      <c r="F328" s="341"/>
      <c r="G328" s="341"/>
      <c r="H328" s="341"/>
      <c r="I328" s="341"/>
      <c r="J328" s="341"/>
      <c r="K328" s="341"/>
      <c r="L328" s="341"/>
      <c r="M328" s="341"/>
    </row>
    <row r="329" spans="1:13" x14ac:dyDescent="0.25">
      <c r="A329" s="350">
        <v>37</v>
      </c>
      <c r="B329" s="353">
        <v>34.5</v>
      </c>
      <c r="C329" s="356">
        <v>4.07</v>
      </c>
      <c r="D329" s="413">
        <v>21</v>
      </c>
      <c r="E329" s="409">
        <v>2103.08</v>
      </c>
      <c r="F329" s="341"/>
      <c r="G329" s="341"/>
      <c r="H329" s="341"/>
      <c r="I329" s="341"/>
      <c r="J329" s="341"/>
      <c r="K329" s="341"/>
      <c r="L329" s="341"/>
      <c r="M329" s="341"/>
    </row>
    <row r="330" spans="1:13" x14ac:dyDescent="0.25">
      <c r="A330" s="350">
        <v>50</v>
      </c>
      <c r="B330" s="353">
        <v>28.16</v>
      </c>
      <c r="C330" s="356">
        <v>5.77</v>
      </c>
      <c r="D330" s="413">
        <v>21</v>
      </c>
      <c r="E330" s="409">
        <v>2102.2600000000002</v>
      </c>
      <c r="F330" s="341"/>
      <c r="G330" s="341"/>
      <c r="H330" s="341"/>
      <c r="I330" s="341"/>
      <c r="J330" s="341"/>
      <c r="K330" s="341"/>
      <c r="L330" s="341"/>
      <c r="M330" s="341"/>
    </row>
    <row r="331" spans="1:13" x14ac:dyDescent="0.25">
      <c r="A331" s="350">
        <v>19</v>
      </c>
      <c r="B331" s="353">
        <v>30.02</v>
      </c>
      <c r="C331" s="356">
        <v>5.98</v>
      </c>
      <c r="D331" s="413">
        <v>21</v>
      </c>
      <c r="E331" s="409">
        <v>2026.97</v>
      </c>
      <c r="F331" s="341"/>
      <c r="G331" s="341"/>
      <c r="H331" s="341"/>
      <c r="I331" s="341"/>
      <c r="J331" s="341"/>
      <c r="K331" s="341"/>
      <c r="L331" s="341"/>
      <c r="M331" s="341"/>
    </row>
    <row r="332" spans="1:13" x14ac:dyDescent="0.25">
      <c r="A332" s="350">
        <v>32</v>
      </c>
      <c r="B332" s="353">
        <v>37.82</v>
      </c>
      <c r="C332" s="356">
        <v>6.01</v>
      </c>
      <c r="D332" s="413">
        <v>21</v>
      </c>
      <c r="E332" s="409">
        <v>2020.55</v>
      </c>
      <c r="F332" s="341"/>
      <c r="G332" s="341"/>
      <c r="H332" s="341"/>
      <c r="I332" s="341"/>
      <c r="J332" s="341"/>
      <c r="K332" s="341"/>
      <c r="L332" s="341"/>
      <c r="M332" s="341"/>
    </row>
    <row r="333" spans="1:13" x14ac:dyDescent="0.25">
      <c r="A333" s="350">
        <v>37</v>
      </c>
      <c r="B333" s="353">
        <v>33.14</v>
      </c>
      <c r="C333" s="356">
        <v>5.67</v>
      </c>
      <c r="D333" s="413">
        <v>21</v>
      </c>
      <c r="E333" s="409">
        <v>2020.18</v>
      </c>
      <c r="F333" s="341"/>
      <c r="G333" s="341"/>
      <c r="H333" s="341"/>
      <c r="I333" s="341"/>
      <c r="J333" s="341"/>
      <c r="K333" s="341"/>
      <c r="L333" s="341"/>
      <c r="M333" s="341"/>
    </row>
    <row r="334" spans="1:13" x14ac:dyDescent="0.25">
      <c r="A334" s="350">
        <v>53</v>
      </c>
      <c r="B334" s="353">
        <v>25.14</v>
      </c>
      <c r="C334" s="356">
        <v>6.02</v>
      </c>
      <c r="D334" s="413">
        <v>21</v>
      </c>
      <c r="E334" s="409">
        <v>2007.95</v>
      </c>
      <c r="F334" s="341"/>
      <c r="G334" s="341"/>
      <c r="H334" s="341"/>
      <c r="I334" s="341"/>
      <c r="J334" s="341"/>
      <c r="K334" s="341"/>
      <c r="L334" s="341"/>
      <c r="M334" s="341"/>
    </row>
    <row r="335" spans="1:13" x14ac:dyDescent="0.25">
      <c r="A335" s="350">
        <v>60</v>
      </c>
      <c r="B335" s="353">
        <v>20.18</v>
      </c>
      <c r="C335" s="356">
        <v>11.19</v>
      </c>
      <c r="D335" s="413">
        <v>21</v>
      </c>
      <c r="E335" s="409">
        <v>1917.32</v>
      </c>
      <c r="F335" s="341"/>
      <c r="G335" s="341"/>
      <c r="H335" s="341"/>
      <c r="I335" s="341"/>
      <c r="J335" s="341"/>
      <c r="K335" s="341"/>
      <c r="L335" s="341"/>
      <c r="M335" s="341"/>
    </row>
    <row r="336" spans="1:13" x14ac:dyDescent="0.25">
      <c r="A336" s="350">
        <v>28</v>
      </c>
      <c r="B336" s="353">
        <v>44.36</v>
      </c>
      <c r="C336" s="356">
        <v>5.1100000000000003</v>
      </c>
      <c r="D336" s="413">
        <v>21</v>
      </c>
      <c r="E336" s="409">
        <v>1909.53</v>
      </c>
      <c r="F336" s="341"/>
      <c r="G336" s="341"/>
      <c r="H336" s="341"/>
      <c r="I336" s="341"/>
      <c r="J336" s="341"/>
      <c r="K336" s="341"/>
      <c r="L336" s="341"/>
      <c r="M336" s="341"/>
    </row>
    <row r="337" spans="1:13" x14ac:dyDescent="0.25">
      <c r="A337" s="350">
        <v>55</v>
      </c>
      <c r="B337" s="353">
        <v>23.82</v>
      </c>
      <c r="C337" s="356">
        <v>10.85</v>
      </c>
      <c r="D337" s="413">
        <v>21</v>
      </c>
      <c r="E337" s="409">
        <v>1906.36</v>
      </c>
      <c r="F337" s="341"/>
      <c r="G337" s="341"/>
      <c r="H337" s="341"/>
      <c r="I337" s="341"/>
      <c r="J337" s="341"/>
      <c r="K337" s="341"/>
      <c r="L337" s="341"/>
      <c r="M337" s="341"/>
    </row>
    <row r="338" spans="1:13" x14ac:dyDescent="0.25">
      <c r="A338" s="350">
        <v>27</v>
      </c>
      <c r="B338" s="353">
        <v>45</v>
      </c>
      <c r="C338" s="356">
        <v>5.24</v>
      </c>
      <c r="D338" s="413">
        <v>21</v>
      </c>
      <c r="E338" s="409">
        <v>1534.3</v>
      </c>
      <c r="F338" s="341"/>
      <c r="G338" s="341"/>
      <c r="H338" s="341"/>
      <c r="I338" s="341"/>
      <c r="J338" s="341"/>
      <c r="K338" s="341"/>
      <c r="L338" s="341"/>
      <c r="M338" s="341"/>
    </row>
    <row r="339" spans="1:13" x14ac:dyDescent="0.25">
      <c r="A339" s="350">
        <v>51</v>
      </c>
      <c r="B339" s="353">
        <v>26.62</v>
      </c>
      <c r="C339" s="356">
        <v>10.08</v>
      </c>
      <c r="D339" s="413">
        <v>21</v>
      </c>
      <c r="E339" s="409">
        <v>1526.31</v>
      </c>
      <c r="F339" s="341"/>
      <c r="G339" s="341"/>
      <c r="H339" s="341"/>
      <c r="I339" s="341"/>
      <c r="J339" s="341"/>
      <c r="K339" s="341"/>
      <c r="L339" s="341"/>
      <c r="M339" s="341"/>
    </row>
    <row r="340" spans="1:13" x14ac:dyDescent="0.25">
      <c r="A340" s="350">
        <v>41</v>
      </c>
      <c r="B340" s="353">
        <v>32.67</v>
      </c>
      <c r="C340" s="356">
        <v>10.97</v>
      </c>
      <c r="D340" s="413">
        <v>21</v>
      </c>
      <c r="E340" s="409">
        <v>1515.34</v>
      </c>
      <c r="F340" s="341"/>
      <c r="G340" s="341"/>
      <c r="H340" s="341"/>
      <c r="I340" s="341"/>
      <c r="J340" s="341"/>
      <c r="K340" s="341"/>
      <c r="L340" s="341"/>
      <c r="M340" s="341"/>
    </row>
    <row r="341" spans="1:13" x14ac:dyDescent="0.25">
      <c r="A341" s="350">
        <v>27</v>
      </c>
      <c r="B341" s="353">
        <v>44.44</v>
      </c>
      <c r="C341" s="356">
        <v>4.9000000000000004</v>
      </c>
      <c r="D341" s="413">
        <v>21</v>
      </c>
      <c r="E341" s="409">
        <v>1421</v>
      </c>
      <c r="F341" s="341"/>
      <c r="G341" s="341"/>
      <c r="H341" s="341"/>
      <c r="I341" s="341"/>
      <c r="J341" s="341"/>
      <c r="K341" s="341"/>
      <c r="L341" s="341"/>
      <c r="M341" s="341"/>
    </row>
    <row r="342" spans="1:13" x14ac:dyDescent="0.25">
      <c r="A342" s="350">
        <v>42</v>
      </c>
      <c r="B342" s="353">
        <v>28.31</v>
      </c>
      <c r="C342" s="356">
        <v>5.33</v>
      </c>
      <c r="D342" s="413">
        <v>21</v>
      </c>
      <c r="E342" s="409">
        <v>1293</v>
      </c>
      <c r="F342" s="341"/>
      <c r="G342" s="341"/>
      <c r="H342" s="341"/>
      <c r="I342" s="341"/>
      <c r="J342" s="341"/>
      <c r="K342" s="341"/>
      <c r="L342" s="341"/>
      <c r="M342" s="341"/>
    </row>
    <row r="343" spans="1:13" x14ac:dyDescent="0.25">
      <c r="A343" s="350">
        <v>50</v>
      </c>
      <c r="B343" s="353">
        <v>25.05</v>
      </c>
      <c r="C343" s="356">
        <v>4.6100000000000003</v>
      </c>
      <c r="D343" s="413">
        <v>21</v>
      </c>
      <c r="E343" s="409">
        <v>1167</v>
      </c>
      <c r="F343" s="341"/>
      <c r="G343" s="341"/>
      <c r="H343" s="341"/>
      <c r="I343" s="341"/>
      <c r="J343" s="341"/>
      <c r="K343" s="341"/>
      <c r="L343" s="341"/>
      <c r="M343" s="341"/>
    </row>
    <row r="344" spans="1:13" x14ac:dyDescent="0.25">
      <c r="A344" s="350">
        <v>48</v>
      </c>
      <c r="B344" s="353">
        <v>28.34</v>
      </c>
      <c r="C344" s="356">
        <v>8.18</v>
      </c>
      <c r="D344" s="413">
        <v>21</v>
      </c>
      <c r="E344" s="409">
        <v>1141</v>
      </c>
      <c r="F344" s="341"/>
      <c r="G344" s="341"/>
      <c r="H344" s="341"/>
      <c r="I344" s="341"/>
      <c r="J344" s="341"/>
      <c r="K344" s="341"/>
      <c r="L344" s="341"/>
      <c r="M344" s="341"/>
    </row>
    <row r="345" spans="1:13" x14ac:dyDescent="0.25">
      <c r="A345" s="350">
        <v>32</v>
      </c>
      <c r="B345" s="353">
        <v>17.765000000000001</v>
      </c>
      <c r="C345" s="356">
        <v>5.62</v>
      </c>
      <c r="D345" s="413">
        <v>21</v>
      </c>
      <c r="E345" s="409">
        <v>964.71</v>
      </c>
      <c r="F345" s="341"/>
      <c r="G345" s="341"/>
      <c r="H345" s="341"/>
      <c r="I345" s="341"/>
      <c r="J345" s="341"/>
      <c r="K345" s="341"/>
      <c r="L345" s="341"/>
      <c r="M345" s="341"/>
    </row>
    <row r="346" spans="1:13" x14ac:dyDescent="0.25">
      <c r="A346" s="350">
        <v>32</v>
      </c>
      <c r="B346" s="353">
        <v>36.119999999999997</v>
      </c>
      <c r="C346" s="356">
        <v>5.82</v>
      </c>
      <c r="D346" s="413">
        <v>21</v>
      </c>
      <c r="E346" s="409">
        <v>687.54</v>
      </c>
      <c r="F346" s="341"/>
      <c r="G346" s="341"/>
      <c r="H346" s="341"/>
      <c r="I346" s="341"/>
      <c r="J346" s="341"/>
      <c r="K346" s="341"/>
      <c r="L346" s="341"/>
      <c r="M346" s="341"/>
    </row>
    <row r="347" spans="1:13" x14ac:dyDescent="0.25">
      <c r="A347" s="350">
        <v>54</v>
      </c>
      <c r="B347" s="353">
        <v>23.19</v>
      </c>
      <c r="C347" s="356">
        <v>7.66</v>
      </c>
      <c r="D347" s="413">
        <v>21</v>
      </c>
      <c r="E347" s="409">
        <v>646.14</v>
      </c>
      <c r="F347" s="341"/>
      <c r="G347" s="341"/>
      <c r="H347" s="341"/>
      <c r="I347" s="341"/>
      <c r="J347" s="341"/>
      <c r="K347" s="341"/>
      <c r="L347" s="341"/>
      <c r="M347" s="341"/>
    </row>
    <row r="348" spans="1:13" x14ac:dyDescent="0.25">
      <c r="A348" s="350">
        <v>32</v>
      </c>
      <c r="B348" s="353">
        <v>35.99</v>
      </c>
      <c r="C348" s="356">
        <v>4.2300000000000004</v>
      </c>
      <c r="D348" s="413">
        <v>22</v>
      </c>
      <c r="E348" s="409">
        <v>44501.4</v>
      </c>
      <c r="F348" s="341"/>
      <c r="G348" s="341"/>
      <c r="H348" s="341"/>
      <c r="I348" s="341"/>
      <c r="J348" s="341"/>
      <c r="K348" s="341"/>
      <c r="L348" s="341"/>
      <c r="M348" s="341"/>
    </row>
    <row r="349" spans="1:13" x14ac:dyDescent="0.25">
      <c r="A349" s="350">
        <v>19</v>
      </c>
      <c r="B349" s="353">
        <v>30.25</v>
      </c>
      <c r="C349" s="356">
        <v>5.58</v>
      </c>
      <c r="D349" s="413">
        <v>22</v>
      </c>
      <c r="E349" s="409">
        <v>37484.449999999997</v>
      </c>
      <c r="F349" s="341"/>
      <c r="G349" s="341"/>
      <c r="H349" s="341"/>
      <c r="I349" s="341"/>
      <c r="J349" s="341"/>
      <c r="K349" s="341"/>
      <c r="L349" s="341"/>
      <c r="M349" s="341"/>
    </row>
    <row r="350" spans="1:13" x14ac:dyDescent="0.25">
      <c r="A350" s="350">
        <v>46</v>
      </c>
      <c r="B350" s="353">
        <v>26.24</v>
      </c>
      <c r="C350" s="356">
        <v>6.26</v>
      </c>
      <c r="D350" s="413">
        <v>22</v>
      </c>
      <c r="E350" s="409">
        <v>37165.160000000003</v>
      </c>
      <c r="F350" s="341"/>
      <c r="G350" s="341"/>
      <c r="H350" s="341"/>
      <c r="I350" s="341"/>
      <c r="J350" s="341"/>
      <c r="K350" s="341"/>
      <c r="L350" s="341"/>
      <c r="M350" s="341"/>
    </row>
    <row r="351" spans="1:13" x14ac:dyDescent="0.25">
      <c r="A351" s="350">
        <v>41</v>
      </c>
      <c r="B351" s="353">
        <v>31.36</v>
      </c>
      <c r="C351" s="356">
        <v>10.6</v>
      </c>
      <c r="D351" s="413">
        <v>22</v>
      </c>
      <c r="E351" s="409">
        <v>35595.589999999997</v>
      </c>
      <c r="F351" s="341"/>
      <c r="G351" s="341"/>
      <c r="H351" s="341"/>
      <c r="I351" s="341"/>
      <c r="J351" s="341"/>
      <c r="K351" s="341"/>
      <c r="L351" s="341"/>
      <c r="M351" s="341"/>
    </row>
    <row r="352" spans="1:13" x14ac:dyDescent="0.25">
      <c r="A352" s="350">
        <v>46</v>
      </c>
      <c r="B352" s="353">
        <v>25.69</v>
      </c>
      <c r="C352" s="356">
        <v>4.78</v>
      </c>
      <c r="D352" s="413">
        <v>22</v>
      </c>
      <c r="E352" s="409">
        <v>35585.58</v>
      </c>
      <c r="F352" s="341"/>
      <c r="G352" s="341"/>
      <c r="H352" s="341"/>
      <c r="I352" s="341"/>
      <c r="J352" s="341"/>
      <c r="K352" s="341"/>
      <c r="L352" s="341"/>
      <c r="M352" s="341"/>
    </row>
    <row r="353" spans="1:13" x14ac:dyDescent="0.25">
      <c r="A353" s="350">
        <v>50</v>
      </c>
      <c r="B353" s="353">
        <v>25.46</v>
      </c>
      <c r="C353" s="356">
        <v>6.03</v>
      </c>
      <c r="D353" s="413">
        <v>22</v>
      </c>
      <c r="E353" s="409">
        <v>33907.550000000003</v>
      </c>
      <c r="F353" s="341"/>
      <c r="G353" s="341"/>
      <c r="H353" s="341"/>
      <c r="I353" s="341"/>
      <c r="J353" s="341"/>
      <c r="K353" s="341"/>
      <c r="L353" s="341"/>
      <c r="M353" s="341"/>
    </row>
    <row r="354" spans="1:13" x14ac:dyDescent="0.25">
      <c r="A354" s="350">
        <v>36</v>
      </c>
      <c r="B354" s="353">
        <v>31.83</v>
      </c>
      <c r="C354" s="356">
        <v>11.55</v>
      </c>
      <c r="D354" s="413">
        <v>22</v>
      </c>
      <c r="E354" s="409">
        <v>33829.39</v>
      </c>
      <c r="F354" s="341"/>
      <c r="G354" s="341"/>
      <c r="H354" s="341"/>
      <c r="I354" s="341"/>
      <c r="J354" s="341"/>
      <c r="K354" s="341"/>
      <c r="L354" s="341"/>
      <c r="M354" s="341"/>
    </row>
    <row r="355" spans="1:13" x14ac:dyDescent="0.25">
      <c r="A355" s="350">
        <v>47</v>
      </c>
      <c r="B355" s="353">
        <v>24.43</v>
      </c>
      <c r="C355" s="356">
        <v>7.59</v>
      </c>
      <c r="D355" s="413">
        <v>22</v>
      </c>
      <c r="E355" s="409">
        <v>31234.560000000001</v>
      </c>
      <c r="F355" s="341"/>
      <c r="G355" s="341"/>
      <c r="H355" s="341"/>
      <c r="I355" s="341"/>
      <c r="J355" s="341"/>
      <c r="K355" s="341"/>
      <c r="L355" s="341"/>
      <c r="M355" s="341"/>
    </row>
    <row r="356" spans="1:13" x14ac:dyDescent="0.25">
      <c r="A356" s="350">
        <v>28</v>
      </c>
      <c r="B356" s="353">
        <v>41.9</v>
      </c>
      <c r="C356" s="356">
        <v>4.26</v>
      </c>
      <c r="D356" s="413">
        <v>22</v>
      </c>
      <c r="E356" s="409">
        <v>26936.98</v>
      </c>
      <c r="F356" s="341"/>
      <c r="G356" s="341"/>
      <c r="H356" s="341"/>
      <c r="I356" s="341"/>
      <c r="J356" s="341"/>
      <c r="K356" s="341"/>
      <c r="L356" s="341"/>
      <c r="M356" s="341"/>
    </row>
    <row r="357" spans="1:13" x14ac:dyDescent="0.25">
      <c r="A357" s="350">
        <v>53</v>
      </c>
      <c r="B357" s="353">
        <v>22.88</v>
      </c>
      <c r="C357" s="356">
        <v>5.9</v>
      </c>
      <c r="D357" s="413">
        <v>22</v>
      </c>
      <c r="E357" s="409">
        <v>26026.97</v>
      </c>
      <c r="F357" s="341"/>
      <c r="G357" s="341"/>
      <c r="H357" s="341"/>
      <c r="I357" s="341"/>
      <c r="J357" s="341"/>
      <c r="K357" s="341"/>
      <c r="L357" s="341"/>
      <c r="M357" s="341"/>
    </row>
    <row r="358" spans="1:13" x14ac:dyDescent="0.25">
      <c r="A358" s="350">
        <v>44</v>
      </c>
      <c r="B358" s="353">
        <v>29.734999999999999</v>
      </c>
      <c r="C358" s="356">
        <v>7.79</v>
      </c>
      <c r="D358" s="413">
        <v>22</v>
      </c>
      <c r="E358" s="409">
        <v>26018.95</v>
      </c>
      <c r="F358" s="341"/>
      <c r="G358" s="341"/>
      <c r="H358" s="341"/>
      <c r="I358" s="341"/>
      <c r="J358" s="341"/>
      <c r="K358" s="341"/>
      <c r="L358" s="341"/>
      <c r="M358" s="341"/>
    </row>
    <row r="359" spans="1:13" x14ac:dyDescent="0.25">
      <c r="A359" s="350">
        <v>29</v>
      </c>
      <c r="B359" s="353">
        <v>40.74</v>
      </c>
      <c r="C359" s="356">
        <v>5.28</v>
      </c>
      <c r="D359" s="413">
        <v>22</v>
      </c>
      <c r="E359" s="409">
        <v>11068.7</v>
      </c>
      <c r="F359" s="341"/>
      <c r="G359" s="341"/>
      <c r="H359" s="341"/>
      <c r="I359" s="341"/>
      <c r="J359" s="341"/>
      <c r="K359" s="341"/>
      <c r="L359" s="341"/>
      <c r="M359" s="341"/>
    </row>
    <row r="360" spans="1:13" x14ac:dyDescent="0.25">
      <c r="A360" s="350">
        <v>50</v>
      </c>
      <c r="B360" s="353">
        <v>24.14</v>
      </c>
      <c r="C360" s="356">
        <v>5.87</v>
      </c>
      <c r="D360" s="413">
        <v>22</v>
      </c>
      <c r="E360" s="409">
        <v>10991.58</v>
      </c>
      <c r="F360" s="341"/>
      <c r="G360" s="341"/>
      <c r="H360" s="341"/>
      <c r="I360" s="341"/>
      <c r="J360" s="341"/>
      <c r="K360" s="341"/>
      <c r="L360" s="341"/>
      <c r="M360" s="341"/>
    </row>
    <row r="361" spans="1:13" x14ac:dyDescent="0.25">
      <c r="A361" s="350">
        <v>47</v>
      </c>
      <c r="B361" s="353">
        <v>25.15</v>
      </c>
      <c r="C361" s="356">
        <v>9.08</v>
      </c>
      <c r="D361" s="413">
        <v>22</v>
      </c>
      <c r="E361" s="409">
        <v>8271.4599999999991</v>
      </c>
      <c r="F361" s="341"/>
      <c r="G361" s="341"/>
      <c r="H361" s="341"/>
      <c r="I361" s="341"/>
      <c r="J361" s="341"/>
      <c r="K361" s="341"/>
      <c r="L361" s="341"/>
      <c r="M361" s="341"/>
    </row>
    <row r="362" spans="1:13" x14ac:dyDescent="0.25">
      <c r="A362" s="350">
        <v>38</v>
      </c>
      <c r="B362" s="353">
        <v>28.71</v>
      </c>
      <c r="C362" s="356">
        <v>5.2</v>
      </c>
      <c r="D362" s="413">
        <v>22</v>
      </c>
      <c r="E362" s="409">
        <v>7450.36</v>
      </c>
      <c r="F362" s="341"/>
      <c r="G362" s="341"/>
      <c r="H362" s="341"/>
      <c r="I362" s="341"/>
      <c r="J362" s="341"/>
      <c r="K362" s="341"/>
      <c r="L362" s="341"/>
      <c r="M362" s="341"/>
    </row>
    <row r="363" spans="1:13" x14ac:dyDescent="0.25">
      <c r="A363" s="350">
        <v>45</v>
      </c>
      <c r="B363" s="353">
        <v>23</v>
      </c>
      <c r="C363" s="356">
        <v>5.48</v>
      </c>
      <c r="D363" s="413">
        <v>22</v>
      </c>
      <c r="E363" s="409">
        <v>6842.28</v>
      </c>
      <c r="F363" s="341"/>
      <c r="G363" s="341"/>
      <c r="H363" s="341"/>
      <c r="I363" s="341"/>
      <c r="J363" s="341"/>
      <c r="K363" s="341"/>
      <c r="L363" s="341"/>
      <c r="M363" s="341"/>
    </row>
    <row r="364" spans="1:13" x14ac:dyDescent="0.25">
      <c r="A364" s="350">
        <v>62</v>
      </c>
      <c r="B364" s="353">
        <v>36.86</v>
      </c>
      <c r="C364" s="356">
        <v>11.95</v>
      </c>
      <c r="D364" s="413">
        <v>22</v>
      </c>
      <c r="E364" s="409">
        <v>5306.7</v>
      </c>
      <c r="F364" s="341"/>
      <c r="G364" s="341"/>
      <c r="H364" s="341"/>
      <c r="I364" s="341"/>
      <c r="J364" s="341"/>
      <c r="K364" s="341"/>
      <c r="L364" s="341"/>
      <c r="M364" s="341"/>
    </row>
    <row r="365" spans="1:13" x14ac:dyDescent="0.25">
      <c r="A365" s="350">
        <v>47</v>
      </c>
      <c r="B365" s="353">
        <v>24.25</v>
      </c>
      <c r="C365" s="356">
        <v>8.6999999999999993</v>
      </c>
      <c r="D365" s="413">
        <v>22</v>
      </c>
      <c r="E365" s="409">
        <v>4846.53</v>
      </c>
      <c r="F365" s="341"/>
      <c r="G365" s="341"/>
      <c r="H365" s="341"/>
      <c r="I365" s="341"/>
      <c r="J365" s="341"/>
      <c r="K365" s="341"/>
      <c r="L365" s="341"/>
      <c r="M365" s="341"/>
    </row>
    <row r="366" spans="1:13" x14ac:dyDescent="0.25">
      <c r="A366" s="350">
        <v>48</v>
      </c>
      <c r="B366" s="353">
        <v>23.85</v>
      </c>
      <c r="C366" s="356">
        <v>7.84</v>
      </c>
      <c r="D366" s="413">
        <v>22</v>
      </c>
      <c r="E366" s="409">
        <v>4835.43</v>
      </c>
      <c r="F366" s="341"/>
      <c r="G366" s="341"/>
      <c r="H366" s="341"/>
      <c r="I366" s="341"/>
      <c r="J366" s="341"/>
      <c r="K366" s="341"/>
      <c r="L366" s="341"/>
      <c r="M366" s="341"/>
    </row>
    <row r="367" spans="1:13" x14ac:dyDescent="0.25">
      <c r="A367" s="350">
        <v>27</v>
      </c>
      <c r="B367" s="353">
        <v>40.020000000000003</v>
      </c>
      <c r="C367" s="356">
        <v>5.19</v>
      </c>
      <c r="D367" s="413">
        <v>22</v>
      </c>
      <c r="E367" s="409">
        <v>4608.03</v>
      </c>
      <c r="F367" s="341"/>
      <c r="G367" s="341"/>
      <c r="H367" s="341"/>
      <c r="I367" s="341"/>
      <c r="J367" s="341"/>
      <c r="K367" s="341"/>
      <c r="L367" s="341"/>
      <c r="M367" s="341"/>
    </row>
    <row r="368" spans="1:13" x14ac:dyDescent="0.25">
      <c r="A368" s="350">
        <v>54</v>
      </c>
      <c r="B368" s="353">
        <v>19.170000000000002</v>
      </c>
      <c r="C368" s="356">
        <v>8.41</v>
      </c>
      <c r="D368" s="413">
        <v>22</v>
      </c>
      <c r="E368" s="409">
        <v>4296.2700000000004</v>
      </c>
      <c r="F368" s="341"/>
      <c r="G368" s="341"/>
      <c r="H368" s="341"/>
      <c r="I368" s="341"/>
      <c r="J368" s="341"/>
      <c r="K368" s="341"/>
      <c r="L368" s="341"/>
      <c r="M368" s="341"/>
    </row>
    <row r="369" spans="1:13" x14ac:dyDescent="0.25">
      <c r="A369" s="350">
        <v>22</v>
      </c>
      <c r="B369" s="353">
        <v>43.53</v>
      </c>
      <c r="C369" s="356">
        <v>5.86</v>
      </c>
      <c r="D369" s="413">
        <v>22</v>
      </c>
      <c r="E369" s="409">
        <v>4005.42</v>
      </c>
      <c r="F369" s="341"/>
      <c r="G369" s="341"/>
      <c r="H369" s="341"/>
      <c r="I369" s="341"/>
      <c r="J369" s="341"/>
      <c r="K369" s="341"/>
      <c r="L369" s="341"/>
      <c r="M369" s="341"/>
    </row>
    <row r="370" spans="1:13" x14ac:dyDescent="0.25">
      <c r="A370" s="350">
        <v>18</v>
      </c>
      <c r="B370" s="353">
        <v>46.06</v>
      </c>
      <c r="C370" s="356">
        <v>4.18</v>
      </c>
      <c r="D370" s="413">
        <v>22</v>
      </c>
      <c r="E370" s="409">
        <v>3925.76</v>
      </c>
      <c r="F370" s="341"/>
      <c r="G370" s="341"/>
      <c r="H370" s="341"/>
      <c r="I370" s="341"/>
      <c r="J370" s="341"/>
      <c r="K370" s="341"/>
      <c r="L370" s="341"/>
      <c r="M370" s="341"/>
    </row>
    <row r="371" spans="1:13" x14ac:dyDescent="0.25">
      <c r="A371" s="350">
        <v>61</v>
      </c>
      <c r="B371" s="353">
        <v>29.92</v>
      </c>
      <c r="C371" s="356">
        <v>11.99</v>
      </c>
      <c r="D371" s="413">
        <v>22</v>
      </c>
      <c r="E371" s="409">
        <v>3858.51</v>
      </c>
      <c r="F371" s="341"/>
      <c r="G371" s="341"/>
      <c r="H371" s="341"/>
      <c r="I371" s="341"/>
      <c r="J371" s="341"/>
      <c r="K371" s="341"/>
      <c r="L371" s="341"/>
      <c r="M371" s="341"/>
    </row>
    <row r="372" spans="1:13" x14ac:dyDescent="0.25">
      <c r="A372" s="350">
        <v>34</v>
      </c>
      <c r="B372" s="353">
        <v>28.46</v>
      </c>
      <c r="C372" s="356">
        <v>4.8499999999999996</v>
      </c>
      <c r="D372" s="413">
        <v>22</v>
      </c>
      <c r="E372" s="409">
        <v>3443.06</v>
      </c>
      <c r="F372" s="341"/>
      <c r="G372" s="341"/>
      <c r="H372" s="341"/>
      <c r="I372" s="341"/>
      <c r="J372" s="341"/>
      <c r="K372" s="341"/>
      <c r="L372" s="341"/>
      <c r="M372" s="341"/>
    </row>
    <row r="373" spans="1:13" x14ac:dyDescent="0.25">
      <c r="A373" s="350">
        <v>39</v>
      </c>
      <c r="B373" s="353">
        <v>24.56</v>
      </c>
      <c r="C373" s="356">
        <v>6.18</v>
      </c>
      <c r="D373" s="413">
        <v>22</v>
      </c>
      <c r="E373" s="409">
        <v>3179.96</v>
      </c>
      <c r="F373" s="341"/>
      <c r="G373" s="341"/>
      <c r="H373" s="341"/>
      <c r="I373" s="341"/>
      <c r="J373" s="341"/>
      <c r="K373" s="341"/>
      <c r="L373" s="341"/>
      <c r="M373" s="341"/>
    </row>
    <row r="374" spans="1:13" x14ac:dyDescent="0.25">
      <c r="A374" s="350">
        <v>23</v>
      </c>
      <c r="B374" s="353">
        <v>41.19</v>
      </c>
      <c r="C374" s="356">
        <v>6.37</v>
      </c>
      <c r="D374" s="413">
        <v>22</v>
      </c>
      <c r="E374" s="409">
        <v>2897.46</v>
      </c>
      <c r="F374" s="341"/>
      <c r="G374" s="341"/>
      <c r="H374" s="341"/>
      <c r="I374" s="341"/>
      <c r="J374" s="341"/>
      <c r="K374" s="341"/>
      <c r="L374" s="341"/>
      <c r="M374" s="341"/>
    </row>
    <row r="375" spans="1:13" x14ac:dyDescent="0.25">
      <c r="A375" s="350">
        <v>52</v>
      </c>
      <c r="B375" s="353">
        <v>18.63</v>
      </c>
      <c r="C375" s="356">
        <v>9.81</v>
      </c>
      <c r="D375" s="413">
        <v>22</v>
      </c>
      <c r="E375" s="409">
        <v>2819.51</v>
      </c>
      <c r="F375" s="341"/>
      <c r="G375" s="341"/>
      <c r="H375" s="341"/>
      <c r="I375" s="341"/>
      <c r="J375" s="341"/>
      <c r="K375" s="341"/>
      <c r="L375" s="341"/>
      <c r="M375" s="341"/>
    </row>
    <row r="376" spans="1:13" x14ac:dyDescent="0.25">
      <c r="A376" s="350">
        <v>36</v>
      </c>
      <c r="B376" s="353">
        <v>26.26</v>
      </c>
      <c r="C376" s="356">
        <v>11.8</v>
      </c>
      <c r="D376" s="413">
        <v>22</v>
      </c>
      <c r="E376" s="409">
        <v>2755.02</v>
      </c>
      <c r="F376" s="341"/>
      <c r="G376" s="341"/>
      <c r="H376" s="341"/>
      <c r="I376" s="341"/>
      <c r="J376" s="341"/>
      <c r="K376" s="341"/>
      <c r="L376" s="341"/>
      <c r="M376" s="341"/>
    </row>
    <row r="377" spans="1:13" x14ac:dyDescent="0.25">
      <c r="A377" s="350">
        <v>39</v>
      </c>
      <c r="B377" s="353">
        <v>22.37</v>
      </c>
      <c r="C377" s="356">
        <v>5.86</v>
      </c>
      <c r="D377" s="413">
        <v>22</v>
      </c>
      <c r="E377" s="409">
        <v>2741.95</v>
      </c>
      <c r="F377" s="341"/>
      <c r="G377" s="341"/>
      <c r="H377" s="341"/>
      <c r="I377" s="341"/>
      <c r="J377" s="341"/>
      <c r="K377" s="341"/>
      <c r="L377" s="341"/>
      <c r="M377" s="341"/>
    </row>
    <row r="378" spans="1:13" x14ac:dyDescent="0.25">
      <c r="A378" s="350">
        <v>24</v>
      </c>
      <c r="B378" s="353">
        <v>39.619999999999997</v>
      </c>
      <c r="C378" s="356">
        <v>4.28</v>
      </c>
      <c r="D378" s="413">
        <v>22</v>
      </c>
      <c r="E378" s="409">
        <v>2731.91</v>
      </c>
      <c r="F378" s="341"/>
      <c r="G378" s="341"/>
      <c r="H378" s="341"/>
      <c r="I378" s="341"/>
      <c r="J378" s="341"/>
      <c r="K378" s="341"/>
      <c r="L378" s="341"/>
      <c r="M378" s="341"/>
    </row>
    <row r="379" spans="1:13" x14ac:dyDescent="0.25">
      <c r="A379" s="350">
        <v>46</v>
      </c>
      <c r="B379" s="353">
        <v>18.329999999999998</v>
      </c>
      <c r="C379" s="356">
        <v>4.16</v>
      </c>
      <c r="D379" s="413">
        <v>22</v>
      </c>
      <c r="E379" s="409">
        <v>2643.27</v>
      </c>
      <c r="F379" s="341"/>
      <c r="G379" s="341"/>
      <c r="H379" s="341"/>
      <c r="I379" s="341"/>
      <c r="J379" s="341"/>
      <c r="K379" s="341"/>
      <c r="L379" s="341"/>
      <c r="M379" s="341"/>
    </row>
    <row r="380" spans="1:13" x14ac:dyDescent="0.25">
      <c r="A380" s="350">
        <v>53</v>
      </c>
      <c r="B380" s="353">
        <v>17.11</v>
      </c>
      <c r="C380" s="356">
        <v>4.9800000000000004</v>
      </c>
      <c r="D380" s="413">
        <v>22</v>
      </c>
      <c r="E380" s="409">
        <v>2639.04</v>
      </c>
      <c r="F380" s="341"/>
      <c r="G380" s="341"/>
      <c r="H380" s="341"/>
      <c r="I380" s="341"/>
      <c r="J380" s="341"/>
      <c r="K380" s="341"/>
      <c r="L380" s="341"/>
      <c r="M380" s="341"/>
    </row>
    <row r="381" spans="1:13" x14ac:dyDescent="0.25">
      <c r="A381" s="350">
        <v>19</v>
      </c>
      <c r="B381" s="353">
        <v>43.5</v>
      </c>
      <c r="C381" s="356">
        <v>6.38</v>
      </c>
      <c r="D381" s="413">
        <v>22</v>
      </c>
      <c r="E381" s="409">
        <v>2527.8200000000002</v>
      </c>
      <c r="F381" s="341"/>
      <c r="G381" s="341"/>
      <c r="H381" s="341"/>
      <c r="I381" s="341"/>
      <c r="J381" s="341"/>
      <c r="K381" s="341"/>
      <c r="L381" s="341"/>
      <c r="M381" s="341"/>
    </row>
    <row r="382" spans="1:13" x14ac:dyDescent="0.25">
      <c r="A382" s="350">
        <v>50</v>
      </c>
      <c r="B382" s="353">
        <v>25.364999999999998</v>
      </c>
      <c r="C382" s="356">
        <v>5.19</v>
      </c>
      <c r="D382" s="413">
        <v>22</v>
      </c>
      <c r="E382" s="409">
        <v>2404.73</v>
      </c>
      <c r="F382" s="341"/>
      <c r="G382" s="341"/>
      <c r="H382" s="341"/>
      <c r="I382" s="341"/>
      <c r="J382" s="341"/>
      <c r="K382" s="341"/>
      <c r="L382" s="341"/>
      <c r="M382" s="341"/>
    </row>
    <row r="383" spans="1:13" x14ac:dyDescent="0.25">
      <c r="A383" s="350">
        <v>60</v>
      </c>
      <c r="B383" s="353">
        <v>28.594999999999999</v>
      </c>
      <c r="C383" s="356">
        <v>10.210000000000001</v>
      </c>
      <c r="D383" s="413">
        <v>22</v>
      </c>
      <c r="E383" s="409">
        <v>2254.8000000000002</v>
      </c>
      <c r="F383" s="341"/>
      <c r="G383" s="341"/>
      <c r="H383" s="341"/>
      <c r="I383" s="341"/>
      <c r="J383" s="341"/>
      <c r="K383" s="341"/>
      <c r="L383" s="341"/>
      <c r="M383" s="341"/>
    </row>
    <row r="384" spans="1:13" x14ac:dyDescent="0.25">
      <c r="A384" s="350">
        <v>59</v>
      </c>
      <c r="B384" s="353">
        <v>29.83</v>
      </c>
      <c r="C384" s="356">
        <v>9.6999999999999993</v>
      </c>
      <c r="D384" s="413">
        <v>22</v>
      </c>
      <c r="E384" s="409">
        <v>2250.84</v>
      </c>
      <c r="F384" s="341"/>
      <c r="G384" s="341"/>
      <c r="H384" s="341"/>
      <c r="I384" s="341"/>
      <c r="J384" s="341"/>
      <c r="K384" s="341"/>
      <c r="L384" s="341"/>
      <c r="M384" s="341"/>
    </row>
    <row r="385" spans="1:13" x14ac:dyDescent="0.25">
      <c r="A385" s="350">
        <v>64</v>
      </c>
      <c r="B385" s="353">
        <v>24.7</v>
      </c>
      <c r="C385" s="356">
        <v>10.25</v>
      </c>
      <c r="D385" s="413">
        <v>22</v>
      </c>
      <c r="E385" s="409">
        <v>2166.73</v>
      </c>
      <c r="F385" s="341"/>
      <c r="G385" s="341"/>
      <c r="H385" s="341"/>
      <c r="I385" s="341"/>
      <c r="J385" s="341"/>
      <c r="K385" s="341"/>
      <c r="L385" s="341"/>
      <c r="M385" s="341"/>
    </row>
    <row r="386" spans="1:13" x14ac:dyDescent="0.25">
      <c r="A386" s="350">
        <v>51</v>
      </c>
      <c r="B386" s="353">
        <v>17.940000000000001</v>
      </c>
      <c r="C386" s="356">
        <v>9.77</v>
      </c>
      <c r="D386" s="413">
        <v>22</v>
      </c>
      <c r="E386" s="409">
        <v>2156.75</v>
      </c>
      <c r="F386" s="341"/>
      <c r="G386" s="341"/>
      <c r="H386" s="341"/>
      <c r="I386" s="341"/>
      <c r="J386" s="341"/>
      <c r="K386" s="341"/>
      <c r="L386" s="341"/>
      <c r="M386" s="341"/>
    </row>
    <row r="387" spans="1:13" x14ac:dyDescent="0.25">
      <c r="A387" s="350">
        <v>43</v>
      </c>
      <c r="B387" s="353">
        <v>21.08</v>
      </c>
      <c r="C387" s="356">
        <v>4.83</v>
      </c>
      <c r="D387" s="413">
        <v>22</v>
      </c>
      <c r="E387" s="409">
        <v>2155.6799999999998</v>
      </c>
      <c r="F387" s="341"/>
      <c r="G387" s="341"/>
      <c r="H387" s="341"/>
      <c r="I387" s="341"/>
      <c r="J387" s="341"/>
      <c r="K387" s="341"/>
      <c r="L387" s="341"/>
      <c r="M387" s="341"/>
    </row>
    <row r="388" spans="1:13" x14ac:dyDescent="0.25">
      <c r="A388" s="350">
        <v>55</v>
      </c>
      <c r="B388" s="353">
        <v>37.715000000000003</v>
      </c>
      <c r="C388" s="356">
        <v>10.86</v>
      </c>
      <c r="D388" s="413">
        <v>22</v>
      </c>
      <c r="E388" s="409">
        <v>2154.36</v>
      </c>
      <c r="F388" s="341"/>
      <c r="G388" s="341"/>
      <c r="H388" s="341"/>
      <c r="I388" s="341"/>
      <c r="J388" s="341"/>
      <c r="K388" s="341"/>
      <c r="L388" s="341"/>
      <c r="M388" s="341"/>
    </row>
    <row r="389" spans="1:13" x14ac:dyDescent="0.25">
      <c r="A389" s="350">
        <v>41</v>
      </c>
      <c r="B389" s="353">
        <v>22.39</v>
      </c>
      <c r="C389" s="356">
        <v>9.5299999999999994</v>
      </c>
      <c r="D389" s="413">
        <v>22</v>
      </c>
      <c r="E389" s="409">
        <v>2150.4699999999998</v>
      </c>
      <c r="F389" s="341"/>
      <c r="G389" s="341"/>
      <c r="H389" s="341"/>
      <c r="I389" s="341"/>
      <c r="J389" s="341"/>
      <c r="K389" s="341"/>
      <c r="L389" s="341"/>
      <c r="M389" s="341"/>
    </row>
    <row r="390" spans="1:13" x14ac:dyDescent="0.25">
      <c r="A390" s="350">
        <v>31</v>
      </c>
      <c r="B390" s="353">
        <v>28.78</v>
      </c>
      <c r="C390" s="356">
        <v>5.68</v>
      </c>
      <c r="D390" s="413">
        <v>22</v>
      </c>
      <c r="E390" s="409">
        <v>2055.3200000000002</v>
      </c>
      <c r="F390" s="341"/>
      <c r="G390" s="341"/>
      <c r="H390" s="341"/>
      <c r="I390" s="341"/>
      <c r="J390" s="341"/>
      <c r="K390" s="341"/>
      <c r="L390" s="341"/>
      <c r="M390" s="341"/>
    </row>
    <row r="391" spans="1:13" x14ac:dyDescent="0.25">
      <c r="A391" s="350">
        <v>46</v>
      </c>
      <c r="B391" s="353">
        <v>18.329999999999998</v>
      </c>
      <c r="C391" s="356">
        <v>5.57</v>
      </c>
      <c r="D391" s="413">
        <v>22</v>
      </c>
      <c r="E391" s="409">
        <v>2045.69</v>
      </c>
      <c r="F391" s="341"/>
      <c r="G391" s="341"/>
      <c r="H391" s="341"/>
      <c r="I391" s="341"/>
      <c r="J391" s="341"/>
      <c r="K391" s="341"/>
      <c r="L391" s="341"/>
      <c r="M391" s="341"/>
    </row>
    <row r="392" spans="1:13" x14ac:dyDescent="0.25">
      <c r="A392" s="350">
        <v>34</v>
      </c>
      <c r="B392" s="353">
        <v>26.39</v>
      </c>
      <c r="C392" s="356">
        <v>4.58</v>
      </c>
      <c r="D392" s="413">
        <v>22</v>
      </c>
      <c r="E392" s="409">
        <v>1682.6</v>
      </c>
      <c r="F392" s="341"/>
      <c r="G392" s="341"/>
      <c r="H392" s="341"/>
      <c r="I392" s="341"/>
      <c r="J392" s="341"/>
      <c r="K392" s="341"/>
      <c r="L392" s="341"/>
      <c r="M392" s="341"/>
    </row>
    <row r="393" spans="1:13" x14ac:dyDescent="0.25">
      <c r="A393" s="350">
        <v>47</v>
      </c>
      <c r="B393" s="353">
        <v>19.260000000000002</v>
      </c>
      <c r="C393" s="356">
        <v>8.9600000000000009</v>
      </c>
      <c r="D393" s="413">
        <v>22</v>
      </c>
      <c r="E393" s="409">
        <v>1674.63</v>
      </c>
      <c r="F393" s="341"/>
      <c r="G393" s="341"/>
      <c r="H393" s="341"/>
      <c r="I393" s="341"/>
      <c r="J393" s="341"/>
      <c r="K393" s="341"/>
      <c r="L393" s="341"/>
      <c r="M393" s="341"/>
    </row>
    <row r="394" spans="1:13" x14ac:dyDescent="0.25">
      <c r="A394" s="350">
        <v>33</v>
      </c>
      <c r="B394" s="353">
        <v>26.92</v>
      </c>
      <c r="C394" s="356">
        <v>6.09</v>
      </c>
      <c r="D394" s="413">
        <v>22</v>
      </c>
      <c r="E394" s="409">
        <v>1665</v>
      </c>
      <c r="F394" s="341"/>
      <c r="G394" s="341"/>
      <c r="H394" s="341"/>
      <c r="I394" s="341"/>
      <c r="J394" s="341"/>
      <c r="K394" s="341"/>
      <c r="L394" s="341"/>
      <c r="M394" s="341"/>
    </row>
    <row r="395" spans="1:13" x14ac:dyDescent="0.25">
      <c r="A395" s="350">
        <v>40</v>
      </c>
      <c r="B395" s="353">
        <v>19.73</v>
      </c>
      <c r="C395" s="356">
        <v>4.3600000000000003</v>
      </c>
      <c r="D395" s="413">
        <v>22</v>
      </c>
      <c r="E395" s="409">
        <v>1532.47</v>
      </c>
      <c r="F395" s="341"/>
      <c r="G395" s="341"/>
      <c r="H395" s="341"/>
      <c r="I395" s="341"/>
      <c r="J395" s="341"/>
      <c r="K395" s="341"/>
      <c r="L395" s="341"/>
      <c r="M395" s="341"/>
    </row>
    <row r="396" spans="1:13" x14ac:dyDescent="0.25">
      <c r="A396" s="350">
        <v>41</v>
      </c>
      <c r="B396" s="353">
        <v>23.56</v>
      </c>
      <c r="C396" s="356">
        <v>11.74</v>
      </c>
      <c r="D396" s="413">
        <v>22</v>
      </c>
      <c r="E396" s="409">
        <v>1438</v>
      </c>
      <c r="F396" s="341"/>
      <c r="G396" s="341"/>
      <c r="H396" s="341"/>
      <c r="I396" s="341"/>
      <c r="J396" s="341"/>
      <c r="K396" s="341"/>
      <c r="L396" s="341"/>
      <c r="M396" s="341"/>
    </row>
    <row r="397" spans="1:13" x14ac:dyDescent="0.25">
      <c r="A397" s="350">
        <v>24</v>
      </c>
      <c r="B397" s="353">
        <v>37.67</v>
      </c>
      <c r="C397" s="356">
        <v>5.89</v>
      </c>
      <c r="D397" s="413">
        <v>22</v>
      </c>
      <c r="E397" s="409">
        <v>1286</v>
      </c>
      <c r="F397" s="341"/>
      <c r="G397" s="341"/>
      <c r="H397" s="341"/>
      <c r="I397" s="341"/>
      <c r="J397" s="341"/>
      <c r="K397" s="341"/>
      <c r="L397" s="341"/>
      <c r="M397" s="341"/>
    </row>
    <row r="398" spans="1:13" x14ac:dyDescent="0.25">
      <c r="A398" s="350">
        <v>49</v>
      </c>
      <c r="B398" s="353">
        <v>18.73</v>
      </c>
      <c r="C398" s="356">
        <v>10.64</v>
      </c>
      <c r="D398" s="413">
        <v>22</v>
      </c>
      <c r="E398" s="409">
        <v>1012</v>
      </c>
      <c r="F398" s="341"/>
      <c r="G398" s="341"/>
      <c r="H398" s="341"/>
      <c r="I398" s="341"/>
      <c r="J398" s="341"/>
      <c r="K398" s="341"/>
      <c r="L398" s="341"/>
      <c r="M398" s="341"/>
    </row>
    <row r="399" spans="1:13" x14ac:dyDescent="0.25">
      <c r="A399" s="350">
        <v>29</v>
      </c>
      <c r="B399" s="353">
        <v>33.090000000000003</v>
      </c>
      <c r="C399" s="356">
        <v>6.06</v>
      </c>
      <c r="D399" s="413">
        <v>22</v>
      </c>
      <c r="E399" s="409">
        <v>865.41</v>
      </c>
      <c r="F399" s="341"/>
      <c r="G399" s="341"/>
      <c r="H399" s="341"/>
      <c r="I399" s="341"/>
      <c r="J399" s="341"/>
      <c r="K399" s="341"/>
      <c r="L399" s="341"/>
      <c r="M399" s="341"/>
    </row>
    <row r="400" spans="1:13" x14ac:dyDescent="0.25">
      <c r="A400" s="350">
        <v>47</v>
      </c>
      <c r="B400" s="353">
        <v>18.329999999999998</v>
      </c>
      <c r="C400" s="356">
        <v>7.46</v>
      </c>
      <c r="D400" s="413">
        <v>23</v>
      </c>
      <c r="E400" s="409">
        <v>40904.199999999997</v>
      </c>
      <c r="F400" s="341"/>
      <c r="G400" s="341"/>
      <c r="H400" s="341"/>
      <c r="I400" s="341"/>
      <c r="J400" s="341"/>
      <c r="K400" s="341"/>
      <c r="L400" s="341"/>
      <c r="M400" s="341"/>
    </row>
    <row r="401" spans="1:13" x14ac:dyDescent="0.25">
      <c r="A401" s="350">
        <v>63</v>
      </c>
      <c r="B401" s="353">
        <v>27.74</v>
      </c>
      <c r="C401" s="356">
        <v>4.68</v>
      </c>
      <c r="D401" s="413">
        <v>23</v>
      </c>
      <c r="E401" s="409">
        <v>38511.629999999997</v>
      </c>
      <c r="F401" s="341"/>
      <c r="G401" s="341"/>
      <c r="H401" s="341"/>
      <c r="I401" s="341"/>
      <c r="J401" s="341"/>
      <c r="K401" s="341"/>
      <c r="L401" s="341"/>
      <c r="M401" s="341"/>
    </row>
    <row r="402" spans="1:13" x14ac:dyDescent="0.25">
      <c r="A402" s="350">
        <v>35</v>
      </c>
      <c r="B402" s="353">
        <v>24.2</v>
      </c>
      <c r="C402" s="356">
        <v>6.15</v>
      </c>
      <c r="D402" s="413">
        <v>23</v>
      </c>
      <c r="E402" s="409">
        <v>36189.1</v>
      </c>
      <c r="F402" s="341"/>
      <c r="G402" s="341"/>
      <c r="H402" s="341"/>
      <c r="I402" s="341"/>
      <c r="J402" s="341"/>
      <c r="K402" s="341"/>
      <c r="L402" s="341"/>
      <c r="M402" s="341"/>
    </row>
    <row r="403" spans="1:13" x14ac:dyDescent="0.25">
      <c r="A403" s="350">
        <v>37</v>
      </c>
      <c r="B403" s="353">
        <v>22.03</v>
      </c>
      <c r="C403" s="356">
        <v>4.28</v>
      </c>
      <c r="D403" s="413">
        <v>23</v>
      </c>
      <c r="E403" s="409">
        <v>36021.01</v>
      </c>
      <c r="F403" s="341"/>
      <c r="G403" s="341"/>
      <c r="H403" s="341"/>
      <c r="I403" s="341"/>
      <c r="J403" s="341"/>
      <c r="K403" s="341"/>
      <c r="L403" s="341"/>
      <c r="M403" s="341"/>
    </row>
    <row r="404" spans="1:13" x14ac:dyDescent="0.25">
      <c r="A404" s="350">
        <v>65</v>
      </c>
      <c r="B404" s="353">
        <v>26.885000000000002</v>
      </c>
      <c r="C404" s="356">
        <v>9.86</v>
      </c>
      <c r="D404" s="413">
        <v>23</v>
      </c>
      <c r="E404" s="409">
        <v>34166.269999999997</v>
      </c>
      <c r="F404" s="341"/>
      <c r="G404" s="341"/>
      <c r="H404" s="341"/>
      <c r="I404" s="341"/>
      <c r="J404" s="341"/>
      <c r="K404" s="341"/>
      <c r="L404" s="341"/>
      <c r="M404" s="341"/>
    </row>
    <row r="405" spans="1:13" x14ac:dyDescent="0.25">
      <c r="A405" s="350">
        <v>44</v>
      </c>
      <c r="B405" s="353">
        <v>16.36</v>
      </c>
      <c r="C405" s="356">
        <v>11.19</v>
      </c>
      <c r="D405" s="413">
        <v>23</v>
      </c>
      <c r="E405" s="409">
        <v>30697.71</v>
      </c>
      <c r="F405" s="341"/>
      <c r="G405" s="341"/>
      <c r="H405" s="341"/>
      <c r="I405" s="341"/>
      <c r="J405" s="341"/>
      <c r="K405" s="341"/>
      <c r="L405" s="341"/>
      <c r="M405" s="341"/>
    </row>
    <row r="406" spans="1:13" x14ac:dyDescent="0.25">
      <c r="A406" s="350">
        <v>53</v>
      </c>
      <c r="B406" s="353">
        <v>32.299999999999997</v>
      </c>
      <c r="C406" s="356">
        <v>4.8899999999999997</v>
      </c>
      <c r="D406" s="413">
        <v>23</v>
      </c>
      <c r="E406" s="409">
        <v>28245.34</v>
      </c>
      <c r="F406" s="341"/>
      <c r="G406" s="341"/>
      <c r="H406" s="341"/>
      <c r="I406" s="341"/>
      <c r="J406" s="341"/>
      <c r="K406" s="341"/>
      <c r="L406" s="341"/>
      <c r="M406" s="341"/>
    </row>
    <row r="407" spans="1:13" x14ac:dyDescent="0.25">
      <c r="A407" s="350">
        <v>46</v>
      </c>
      <c r="B407" s="353">
        <v>16.05</v>
      </c>
      <c r="C407" s="356">
        <v>4.3499999999999996</v>
      </c>
      <c r="D407" s="413">
        <v>23</v>
      </c>
      <c r="E407" s="409">
        <v>27980.77</v>
      </c>
      <c r="F407" s="341"/>
      <c r="G407" s="341"/>
      <c r="H407" s="341"/>
      <c r="I407" s="341"/>
      <c r="J407" s="341"/>
      <c r="K407" s="341"/>
      <c r="L407" s="341"/>
      <c r="M407" s="341"/>
    </row>
    <row r="408" spans="1:13" x14ac:dyDescent="0.25">
      <c r="A408" s="350">
        <v>61</v>
      </c>
      <c r="B408" s="353">
        <v>29.07</v>
      </c>
      <c r="C408" s="356">
        <v>8.66</v>
      </c>
      <c r="D408" s="413">
        <v>23</v>
      </c>
      <c r="E408" s="409">
        <v>27236.959999999999</v>
      </c>
      <c r="F408" s="341"/>
      <c r="G408" s="341"/>
      <c r="H408" s="341"/>
      <c r="I408" s="341"/>
      <c r="J408" s="341"/>
      <c r="K408" s="341"/>
      <c r="L408" s="341"/>
      <c r="M408" s="341"/>
    </row>
    <row r="409" spans="1:13" x14ac:dyDescent="0.25">
      <c r="A409" s="350">
        <v>44</v>
      </c>
      <c r="B409" s="353">
        <v>17.43</v>
      </c>
      <c r="C409" s="356">
        <v>8.64</v>
      </c>
      <c r="D409" s="413">
        <v>23</v>
      </c>
      <c r="E409" s="409">
        <v>24387.74</v>
      </c>
      <c r="F409" s="341"/>
      <c r="G409" s="341"/>
      <c r="H409" s="341"/>
      <c r="I409" s="341"/>
      <c r="J409" s="341"/>
      <c r="K409" s="341"/>
      <c r="L409" s="341"/>
      <c r="M409" s="341"/>
    </row>
    <row r="410" spans="1:13" x14ac:dyDescent="0.25">
      <c r="A410" s="350">
        <v>42</v>
      </c>
      <c r="B410" s="353">
        <v>19.329999999999998</v>
      </c>
      <c r="C410" s="356">
        <v>4.2699999999999996</v>
      </c>
      <c r="D410" s="413">
        <v>23</v>
      </c>
      <c r="E410" s="409">
        <v>22395.74</v>
      </c>
      <c r="F410" s="341"/>
      <c r="G410" s="341"/>
      <c r="H410" s="341"/>
      <c r="I410" s="341"/>
      <c r="J410" s="341"/>
      <c r="K410" s="341"/>
      <c r="L410" s="341"/>
      <c r="M410" s="341"/>
    </row>
    <row r="411" spans="1:13" x14ac:dyDescent="0.25">
      <c r="A411" s="350">
        <v>30</v>
      </c>
      <c r="B411" s="353">
        <v>30.52</v>
      </c>
      <c r="C411" s="356">
        <v>4.21</v>
      </c>
      <c r="D411" s="413">
        <v>23</v>
      </c>
      <c r="E411" s="409">
        <v>21595.38</v>
      </c>
      <c r="F411" s="341"/>
      <c r="G411" s="341"/>
      <c r="H411" s="341"/>
      <c r="I411" s="341"/>
      <c r="J411" s="341"/>
      <c r="K411" s="341"/>
      <c r="L411" s="341"/>
      <c r="M411" s="341"/>
    </row>
    <row r="412" spans="1:13" x14ac:dyDescent="0.25">
      <c r="A412" s="350">
        <v>19</v>
      </c>
      <c r="B412" s="353">
        <v>39.21</v>
      </c>
      <c r="C412" s="356">
        <v>5.04</v>
      </c>
      <c r="D412" s="413">
        <v>23</v>
      </c>
      <c r="E412" s="409">
        <v>18328.240000000002</v>
      </c>
      <c r="F412" s="341"/>
      <c r="G412" s="341"/>
      <c r="H412" s="341"/>
      <c r="I412" s="341"/>
      <c r="J412" s="341"/>
      <c r="K412" s="341"/>
      <c r="L412" s="341"/>
      <c r="M412" s="341"/>
    </row>
    <row r="413" spans="1:13" x14ac:dyDescent="0.25">
      <c r="A413" s="350">
        <v>63</v>
      </c>
      <c r="B413" s="353">
        <v>26.98</v>
      </c>
      <c r="C413" s="356">
        <v>5.21</v>
      </c>
      <c r="D413" s="413">
        <v>23</v>
      </c>
      <c r="E413" s="409">
        <v>18033.97</v>
      </c>
      <c r="F413" s="341"/>
      <c r="G413" s="341"/>
      <c r="H413" s="341"/>
      <c r="I413" s="341"/>
      <c r="J413" s="341"/>
      <c r="K413" s="341"/>
      <c r="L413" s="341"/>
      <c r="M413" s="341"/>
    </row>
    <row r="414" spans="1:13" x14ac:dyDescent="0.25">
      <c r="A414" s="350">
        <v>60</v>
      </c>
      <c r="B414" s="353">
        <v>25.84</v>
      </c>
      <c r="C414" s="356">
        <v>8.83</v>
      </c>
      <c r="D414" s="413">
        <v>23</v>
      </c>
      <c r="E414" s="409">
        <v>14426.07</v>
      </c>
      <c r="F414" s="341"/>
      <c r="G414" s="341"/>
      <c r="H414" s="341"/>
      <c r="I414" s="341"/>
      <c r="J414" s="341"/>
      <c r="K414" s="341"/>
      <c r="L414" s="341"/>
      <c r="M414" s="341"/>
    </row>
    <row r="415" spans="1:13" x14ac:dyDescent="0.25">
      <c r="A415" s="350">
        <v>61</v>
      </c>
      <c r="B415" s="353">
        <v>28.31</v>
      </c>
      <c r="C415" s="356">
        <v>8.4700000000000006</v>
      </c>
      <c r="D415" s="413">
        <v>23</v>
      </c>
      <c r="E415" s="409">
        <v>13126.68</v>
      </c>
      <c r="F415" s="341"/>
      <c r="G415" s="341"/>
      <c r="H415" s="341"/>
      <c r="I415" s="341"/>
      <c r="J415" s="341"/>
      <c r="K415" s="341"/>
      <c r="L415" s="341"/>
      <c r="M415" s="341"/>
    </row>
    <row r="416" spans="1:13" x14ac:dyDescent="0.25">
      <c r="A416" s="350">
        <v>32</v>
      </c>
      <c r="B416" s="353">
        <v>23.94</v>
      </c>
      <c r="C416" s="356">
        <v>4.2</v>
      </c>
      <c r="D416" s="413">
        <v>23</v>
      </c>
      <c r="E416" s="409">
        <v>10795.94</v>
      </c>
      <c r="F416" s="341"/>
      <c r="G416" s="341"/>
      <c r="H416" s="341"/>
      <c r="I416" s="341"/>
      <c r="J416" s="341"/>
      <c r="K416" s="341"/>
      <c r="L416" s="341"/>
      <c r="M416" s="341"/>
    </row>
    <row r="417" spans="1:13" x14ac:dyDescent="0.25">
      <c r="A417" s="350">
        <v>37</v>
      </c>
      <c r="B417" s="353">
        <v>20.03</v>
      </c>
      <c r="C417" s="356">
        <v>6.14</v>
      </c>
      <c r="D417" s="413">
        <v>23</v>
      </c>
      <c r="E417" s="409">
        <v>8747.68</v>
      </c>
      <c r="F417" s="341"/>
      <c r="G417" s="341"/>
      <c r="H417" s="341"/>
      <c r="I417" s="341"/>
      <c r="J417" s="341"/>
      <c r="K417" s="341"/>
      <c r="L417" s="341"/>
      <c r="M417" s="341"/>
    </row>
    <row r="418" spans="1:13" x14ac:dyDescent="0.25">
      <c r="A418" s="350">
        <v>40</v>
      </c>
      <c r="B418" s="353">
        <v>41.42</v>
      </c>
      <c r="C418" s="356">
        <v>6.07</v>
      </c>
      <c r="D418" s="413">
        <v>23</v>
      </c>
      <c r="E418" s="409">
        <v>7794.68</v>
      </c>
      <c r="F418" s="341"/>
      <c r="G418" s="341"/>
      <c r="H418" s="341"/>
      <c r="I418" s="341"/>
      <c r="J418" s="341"/>
      <c r="K418" s="341"/>
      <c r="L418" s="341"/>
      <c r="M418" s="341"/>
    </row>
    <row r="419" spans="1:13" x14ac:dyDescent="0.25">
      <c r="A419" s="350">
        <v>48</v>
      </c>
      <c r="B419" s="353">
        <v>36.67</v>
      </c>
      <c r="C419" s="356">
        <v>10.210000000000001</v>
      </c>
      <c r="D419" s="413">
        <v>23</v>
      </c>
      <c r="E419" s="409">
        <v>7642.05</v>
      </c>
      <c r="F419" s="341"/>
      <c r="G419" s="341"/>
      <c r="H419" s="341"/>
      <c r="I419" s="341"/>
      <c r="J419" s="341"/>
      <c r="K419" s="341"/>
      <c r="L419" s="341"/>
      <c r="M419" s="341"/>
    </row>
    <row r="420" spans="1:13" x14ac:dyDescent="0.25">
      <c r="A420" s="350">
        <v>45</v>
      </c>
      <c r="B420" s="353">
        <v>27.645</v>
      </c>
      <c r="C420" s="356">
        <v>4.6900000000000004</v>
      </c>
      <c r="D420" s="413">
        <v>23</v>
      </c>
      <c r="E420" s="409">
        <v>7144.4</v>
      </c>
      <c r="F420" s="341"/>
      <c r="G420" s="341"/>
      <c r="H420" s="341"/>
      <c r="I420" s="341"/>
      <c r="J420" s="341"/>
      <c r="K420" s="341"/>
      <c r="L420" s="341"/>
      <c r="M420" s="341"/>
    </row>
    <row r="421" spans="1:13" x14ac:dyDescent="0.25">
      <c r="A421" s="350">
        <v>32</v>
      </c>
      <c r="B421" s="353">
        <v>22.72</v>
      </c>
      <c r="C421" s="356">
        <v>5.71</v>
      </c>
      <c r="D421" s="413">
        <v>23</v>
      </c>
      <c r="E421" s="409">
        <v>6207.26</v>
      </c>
      <c r="F421" s="341"/>
      <c r="G421" s="341"/>
      <c r="H421" s="341"/>
      <c r="I421" s="341"/>
      <c r="J421" s="341"/>
      <c r="K421" s="341"/>
      <c r="L421" s="341"/>
      <c r="M421" s="341"/>
    </row>
    <row r="422" spans="1:13" x14ac:dyDescent="0.25">
      <c r="A422" s="350">
        <v>59</v>
      </c>
      <c r="B422" s="353">
        <v>36.520000000000003</v>
      </c>
      <c r="C422" s="356">
        <v>9.07</v>
      </c>
      <c r="D422" s="413">
        <v>23</v>
      </c>
      <c r="E422" s="409">
        <v>5552.61</v>
      </c>
      <c r="F422" s="341"/>
      <c r="G422" s="341"/>
      <c r="H422" s="341"/>
      <c r="I422" s="341"/>
      <c r="J422" s="341"/>
      <c r="K422" s="341"/>
      <c r="L422" s="341"/>
      <c r="M422" s="341"/>
    </row>
    <row r="423" spans="1:13" x14ac:dyDescent="0.25">
      <c r="A423" s="350">
        <v>23</v>
      </c>
      <c r="B423" s="353">
        <v>33.96</v>
      </c>
      <c r="C423" s="356">
        <v>4.99</v>
      </c>
      <c r="D423" s="413">
        <v>23</v>
      </c>
      <c r="E423" s="409">
        <v>5213.22</v>
      </c>
      <c r="F423" s="341"/>
      <c r="G423" s="341"/>
      <c r="H423" s="341"/>
      <c r="I423" s="341"/>
      <c r="J423" s="341"/>
      <c r="K423" s="341"/>
      <c r="L423" s="341"/>
      <c r="M423" s="341"/>
    </row>
    <row r="424" spans="1:13" x14ac:dyDescent="0.25">
      <c r="A424" s="350">
        <v>62</v>
      </c>
      <c r="B424" s="353">
        <v>26.695</v>
      </c>
      <c r="C424" s="356">
        <v>8.31</v>
      </c>
      <c r="D424" s="413">
        <v>23</v>
      </c>
      <c r="E424" s="409">
        <v>5087.92</v>
      </c>
      <c r="F424" s="341"/>
      <c r="G424" s="341"/>
      <c r="H424" s="341"/>
      <c r="I424" s="341"/>
      <c r="J424" s="341"/>
      <c r="K424" s="341"/>
      <c r="L424" s="341"/>
      <c r="M424" s="341"/>
    </row>
    <row r="425" spans="1:13" x14ac:dyDescent="0.25">
      <c r="A425" s="350">
        <v>37</v>
      </c>
      <c r="B425" s="353">
        <v>18.45</v>
      </c>
      <c r="C425" s="356">
        <v>5.07</v>
      </c>
      <c r="D425" s="413">
        <v>23</v>
      </c>
      <c r="E425" s="409">
        <v>4466.62</v>
      </c>
      <c r="F425" s="341"/>
      <c r="G425" s="341"/>
      <c r="H425" s="341"/>
      <c r="I425" s="341"/>
      <c r="J425" s="341"/>
      <c r="K425" s="341"/>
      <c r="L425" s="341"/>
      <c r="M425" s="341"/>
    </row>
    <row r="426" spans="1:13" x14ac:dyDescent="0.25">
      <c r="A426" s="350">
        <v>23</v>
      </c>
      <c r="B426" s="353">
        <v>33.18</v>
      </c>
      <c r="C426" s="356">
        <v>4.79</v>
      </c>
      <c r="D426" s="413">
        <v>23</v>
      </c>
      <c r="E426" s="409">
        <v>3955.98</v>
      </c>
      <c r="F426" s="341"/>
      <c r="G426" s="341"/>
      <c r="H426" s="341"/>
      <c r="I426" s="341"/>
      <c r="J426" s="341"/>
      <c r="K426" s="341"/>
      <c r="L426" s="341"/>
      <c r="M426" s="341"/>
    </row>
    <row r="427" spans="1:13" x14ac:dyDescent="0.25">
      <c r="A427" s="350">
        <v>61</v>
      </c>
      <c r="B427" s="353">
        <v>36.1</v>
      </c>
      <c r="C427" s="356">
        <v>11.39</v>
      </c>
      <c r="D427" s="413">
        <v>23</v>
      </c>
      <c r="E427" s="409">
        <v>3796.36</v>
      </c>
      <c r="F427" s="341"/>
      <c r="G427" s="341"/>
      <c r="H427" s="341"/>
      <c r="I427" s="341"/>
      <c r="J427" s="341"/>
      <c r="K427" s="341"/>
      <c r="L427" s="341"/>
      <c r="M427" s="341"/>
    </row>
    <row r="428" spans="1:13" x14ac:dyDescent="0.25">
      <c r="A428" s="350">
        <v>32</v>
      </c>
      <c r="B428" s="353">
        <v>22.77</v>
      </c>
      <c r="C428" s="356">
        <v>6</v>
      </c>
      <c r="D428" s="413">
        <v>23</v>
      </c>
      <c r="E428" s="409">
        <v>3597.6</v>
      </c>
      <c r="F428" s="341"/>
      <c r="G428" s="341"/>
      <c r="H428" s="341"/>
      <c r="I428" s="341"/>
      <c r="J428" s="341"/>
      <c r="K428" s="341"/>
      <c r="L428" s="341"/>
      <c r="M428" s="341"/>
    </row>
    <row r="429" spans="1:13" x14ac:dyDescent="0.25">
      <c r="A429" s="350">
        <v>33</v>
      </c>
      <c r="B429" s="353">
        <v>21.24</v>
      </c>
      <c r="C429" s="356">
        <v>5.13</v>
      </c>
      <c r="D429" s="413">
        <v>23</v>
      </c>
      <c r="E429" s="409">
        <v>3500.61</v>
      </c>
      <c r="F429" s="341"/>
      <c r="G429" s="341"/>
      <c r="H429" s="341"/>
      <c r="I429" s="341"/>
      <c r="J429" s="341"/>
      <c r="K429" s="341"/>
      <c r="L429" s="341"/>
      <c r="M429" s="341"/>
    </row>
    <row r="430" spans="1:13" x14ac:dyDescent="0.25">
      <c r="A430" s="350">
        <v>37</v>
      </c>
      <c r="B430" s="353">
        <v>17.600000000000001</v>
      </c>
      <c r="C430" s="356">
        <v>5.26</v>
      </c>
      <c r="D430" s="413">
        <v>23</v>
      </c>
      <c r="E430" s="409">
        <v>3128.35</v>
      </c>
      <c r="F430" s="341"/>
      <c r="G430" s="341"/>
      <c r="H430" s="341"/>
      <c r="I430" s="341"/>
      <c r="J430" s="341"/>
      <c r="K430" s="341"/>
      <c r="L430" s="341"/>
      <c r="M430" s="341"/>
    </row>
    <row r="431" spans="1:13" x14ac:dyDescent="0.25">
      <c r="A431" s="350">
        <v>62</v>
      </c>
      <c r="B431" s="353">
        <v>26.29</v>
      </c>
      <c r="C431" s="356">
        <v>6.84</v>
      </c>
      <c r="D431" s="413">
        <v>23</v>
      </c>
      <c r="E431" s="409">
        <v>2899.49</v>
      </c>
      <c r="F431" s="341"/>
      <c r="G431" s="341"/>
      <c r="H431" s="341"/>
      <c r="I431" s="341"/>
      <c r="J431" s="341"/>
      <c r="K431" s="341"/>
      <c r="L431" s="341"/>
      <c r="M431" s="341"/>
    </row>
    <row r="432" spans="1:13" x14ac:dyDescent="0.25">
      <c r="A432" s="350">
        <v>20</v>
      </c>
      <c r="B432" s="353">
        <v>35.31</v>
      </c>
      <c r="C432" s="356">
        <v>9.0399999999999991</v>
      </c>
      <c r="D432" s="413">
        <v>23</v>
      </c>
      <c r="E432" s="409">
        <v>2789.06</v>
      </c>
      <c r="F432" s="341"/>
      <c r="G432" s="341"/>
      <c r="H432" s="341"/>
      <c r="I432" s="341"/>
      <c r="J432" s="341"/>
      <c r="K432" s="341"/>
      <c r="L432" s="341"/>
      <c r="M432" s="341"/>
    </row>
    <row r="433" spans="1:13" x14ac:dyDescent="0.25">
      <c r="A433" s="350">
        <v>30</v>
      </c>
      <c r="B433" s="353">
        <v>27.04</v>
      </c>
      <c r="C433" s="356">
        <v>4.0999999999999996</v>
      </c>
      <c r="D433" s="413">
        <v>23</v>
      </c>
      <c r="E433" s="409">
        <v>2775.19</v>
      </c>
      <c r="F433" s="341"/>
      <c r="G433" s="341"/>
      <c r="H433" s="341"/>
      <c r="I433" s="341"/>
      <c r="J433" s="341"/>
      <c r="K433" s="341"/>
      <c r="L433" s="341"/>
      <c r="M433" s="341"/>
    </row>
    <row r="434" spans="1:13" x14ac:dyDescent="0.25">
      <c r="A434" s="350">
        <v>25</v>
      </c>
      <c r="B434" s="353">
        <v>30.23</v>
      </c>
      <c r="C434" s="356">
        <v>4.2300000000000004</v>
      </c>
      <c r="D434" s="413">
        <v>23</v>
      </c>
      <c r="E434" s="409">
        <v>2690.11</v>
      </c>
      <c r="F434" s="341"/>
      <c r="G434" s="341"/>
      <c r="H434" s="341"/>
      <c r="I434" s="341"/>
      <c r="J434" s="341"/>
      <c r="K434" s="341"/>
      <c r="L434" s="341"/>
      <c r="M434" s="341"/>
    </row>
    <row r="435" spans="1:13" x14ac:dyDescent="0.25">
      <c r="A435" s="350">
        <v>25</v>
      </c>
      <c r="B435" s="353">
        <v>30.6</v>
      </c>
      <c r="C435" s="356">
        <v>6.48</v>
      </c>
      <c r="D435" s="413">
        <v>23</v>
      </c>
      <c r="E435" s="409">
        <v>2438.06</v>
      </c>
      <c r="F435" s="341"/>
      <c r="G435" s="341"/>
      <c r="H435" s="341"/>
      <c r="I435" s="341"/>
      <c r="J435" s="341"/>
      <c r="K435" s="341"/>
      <c r="L435" s="341"/>
      <c r="M435" s="341"/>
    </row>
    <row r="436" spans="1:13" x14ac:dyDescent="0.25">
      <c r="A436" s="350">
        <v>30</v>
      </c>
      <c r="B436" s="353">
        <v>26.8</v>
      </c>
      <c r="C436" s="356">
        <v>5.53</v>
      </c>
      <c r="D436" s="413">
        <v>23</v>
      </c>
      <c r="E436" s="409">
        <v>2416.96</v>
      </c>
      <c r="F436" s="341"/>
      <c r="G436" s="341"/>
      <c r="H436" s="341"/>
      <c r="I436" s="341"/>
      <c r="J436" s="341"/>
      <c r="K436" s="341"/>
      <c r="L436" s="341"/>
      <c r="M436" s="341"/>
    </row>
    <row r="437" spans="1:13" x14ac:dyDescent="0.25">
      <c r="A437" s="350">
        <v>37</v>
      </c>
      <c r="B437" s="353">
        <v>16.86</v>
      </c>
      <c r="C437" s="356">
        <v>4.07</v>
      </c>
      <c r="D437" s="413">
        <v>23</v>
      </c>
      <c r="E437" s="409">
        <v>2396.1</v>
      </c>
      <c r="F437" s="341"/>
      <c r="G437" s="341"/>
      <c r="H437" s="341"/>
      <c r="I437" s="341"/>
      <c r="J437" s="341"/>
      <c r="K437" s="341"/>
      <c r="L437" s="341"/>
      <c r="M437" s="341"/>
    </row>
    <row r="438" spans="1:13" x14ac:dyDescent="0.25">
      <c r="A438" s="350">
        <v>38</v>
      </c>
      <c r="B438" s="353">
        <v>16.3</v>
      </c>
      <c r="C438" s="356">
        <v>5.51</v>
      </c>
      <c r="D438" s="413">
        <v>23</v>
      </c>
      <c r="E438" s="409">
        <v>2395.17</v>
      </c>
      <c r="F438" s="341"/>
      <c r="G438" s="341"/>
      <c r="H438" s="341"/>
      <c r="I438" s="341"/>
      <c r="J438" s="341"/>
      <c r="K438" s="341"/>
      <c r="L438" s="341"/>
      <c r="M438" s="341"/>
    </row>
    <row r="439" spans="1:13" x14ac:dyDescent="0.25">
      <c r="A439" s="350">
        <v>57</v>
      </c>
      <c r="B439" s="353">
        <v>29.81</v>
      </c>
      <c r="C439" s="356">
        <v>11.66</v>
      </c>
      <c r="D439" s="413">
        <v>23</v>
      </c>
      <c r="E439" s="409">
        <v>1837.28</v>
      </c>
      <c r="F439" s="341"/>
      <c r="G439" s="341"/>
      <c r="H439" s="341"/>
      <c r="I439" s="341"/>
      <c r="J439" s="341"/>
      <c r="K439" s="341"/>
      <c r="L439" s="341"/>
      <c r="M439" s="341"/>
    </row>
    <row r="440" spans="1:13" x14ac:dyDescent="0.25">
      <c r="A440" s="350">
        <v>41</v>
      </c>
      <c r="B440" s="353">
        <v>16.329999999999998</v>
      </c>
      <c r="C440" s="356">
        <v>7.26</v>
      </c>
      <c r="D440" s="413">
        <v>23</v>
      </c>
      <c r="E440" s="409">
        <v>1826.84</v>
      </c>
      <c r="F440" s="341"/>
      <c r="G440" s="341"/>
      <c r="H440" s="341"/>
      <c r="I440" s="341"/>
      <c r="J440" s="341"/>
      <c r="K440" s="341"/>
      <c r="L440" s="341"/>
      <c r="M440" s="341"/>
    </row>
    <row r="441" spans="1:13" x14ac:dyDescent="0.25">
      <c r="A441" s="350">
        <v>37</v>
      </c>
      <c r="B441" s="353">
        <v>16.37</v>
      </c>
      <c r="C441" s="356">
        <v>4.79</v>
      </c>
      <c r="D441" s="413">
        <v>23</v>
      </c>
      <c r="E441" s="409">
        <v>1824.29</v>
      </c>
      <c r="F441" s="341"/>
      <c r="G441" s="341"/>
      <c r="H441" s="341"/>
      <c r="I441" s="341"/>
      <c r="J441" s="341"/>
      <c r="K441" s="341"/>
      <c r="L441" s="341"/>
      <c r="M441" s="341"/>
    </row>
    <row r="442" spans="1:13" x14ac:dyDescent="0.25">
      <c r="A442" s="350">
        <v>34</v>
      </c>
      <c r="B442" s="353">
        <v>22.42</v>
      </c>
      <c r="C442" s="356">
        <v>4.68</v>
      </c>
      <c r="D442" s="413">
        <v>23</v>
      </c>
      <c r="E442" s="409">
        <v>1815.88</v>
      </c>
      <c r="F442" s="341"/>
      <c r="G442" s="341"/>
      <c r="H442" s="341"/>
      <c r="I442" s="341"/>
      <c r="J442" s="341"/>
      <c r="K442" s="341"/>
      <c r="L442" s="341"/>
      <c r="M442" s="341"/>
    </row>
    <row r="443" spans="1:13" x14ac:dyDescent="0.25">
      <c r="A443" s="350">
        <v>53</v>
      </c>
      <c r="B443" s="353">
        <v>31.35</v>
      </c>
      <c r="C443" s="356">
        <v>4.33</v>
      </c>
      <c r="D443" s="413">
        <v>23</v>
      </c>
      <c r="E443" s="409">
        <v>1389</v>
      </c>
      <c r="F443" s="341"/>
      <c r="G443" s="341"/>
      <c r="H443" s="341"/>
      <c r="I443" s="341"/>
      <c r="J443" s="341"/>
      <c r="K443" s="341"/>
      <c r="L443" s="341"/>
      <c r="M443" s="341"/>
    </row>
    <row r="444" spans="1:13" x14ac:dyDescent="0.25">
      <c r="A444" s="350">
        <v>55</v>
      </c>
      <c r="B444" s="353">
        <v>31.9</v>
      </c>
      <c r="C444" s="356">
        <v>11.89</v>
      </c>
      <c r="D444" s="413">
        <v>23</v>
      </c>
      <c r="E444" s="409">
        <v>1329.17</v>
      </c>
      <c r="F444" s="341"/>
      <c r="G444" s="341"/>
      <c r="H444" s="341"/>
      <c r="I444" s="341"/>
      <c r="J444" s="341"/>
      <c r="K444" s="341"/>
      <c r="L444" s="341"/>
      <c r="M444" s="341"/>
    </row>
    <row r="445" spans="1:13" x14ac:dyDescent="0.25">
      <c r="A445" s="350">
        <v>23</v>
      </c>
      <c r="B445" s="353">
        <v>30.6</v>
      </c>
      <c r="C445" s="356">
        <v>5.24</v>
      </c>
      <c r="D445" s="413">
        <v>23</v>
      </c>
      <c r="E445" s="409">
        <v>1304</v>
      </c>
      <c r="F445" s="341"/>
      <c r="G445" s="341"/>
      <c r="H445" s="341"/>
      <c r="I445" s="341"/>
      <c r="J445" s="341"/>
      <c r="K445" s="341"/>
      <c r="L445" s="341"/>
      <c r="M445" s="341"/>
    </row>
    <row r="446" spans="1:13" x14ac:dyDescent="0.25">
      <c r="A446" s="350">
        <v>57</v>
      </c>
      <c r="B446" s="353">
        <v>28.975000000000001</v>
      </c>
      <c r="C446" s="356">
        <v>7.63</v>
      </c>
      <c r="D446" s="413">
        <v>23</v>
      </c>
      <c r="E446" s="409">
        <v>1200</v>
      </c>
      <c r="F446" s="341"/>
      <c r="G446" s="341"/>
      <c r="H446" s="341"/>
      <c r="I446" s="341"/>
      <c r="J446" s="341"/>
      <c r="K446" s="341"/>
      <c r="L446" s="341"/>
      <c r="M446" s="341"/>
    </row>
    <row r="447" spans="1:13" x14ac:dyDescent="0.25">
      <c r="A447" s="350">
        <v>52</v>
      </c>
      <c r="B447" s="353">
        <v>24.86</v>
      </c>
      <c r="C447" s="356">
        <v>8.92</v>
      </c>
      <c r="D447" s="413">
        <v>23</v>
      </c>
      <c r="E447" s="409">
        <v>1019</v>
      </c>
      <c r="F447" s="341"/>
      <c r="G447" s="341"/>
      <c r="H447" s="341"/>
      <c r="I447" s="341"/>
      <c r="J447" s="341"/>
      <c r="K447" s="341"/>
      <c r="L447" s="341"/>
      <c r="M447" s="341"/>
    </row>
    <row r="448" spans="1:13" x14ac:dyDescent="0.25">
      <c r="A448" s="350">
        <v>32</v>
      </c>
      <c r="B448" s="353">
        <v>19.54</v>
      </c>
      <c r="C448" s="356">
        <v>5.37</v>
      </c>
      <c r="D448" s="413">
        <v>23</v>
      </c>
      <c r="E448" s="409">
        <v>722.99</v>
      </c>
      <c r="F448" s="341"/>
      <c r="G448" s="341"/>
      <c r="H448" s="341"/>
      <c r="I448" s="341"/>
      <c r="J448" s="341"/>
      <c r="K448" s="341"/>
      <c r="L448" s="341"/>
      <c r="M448" s="341"/>
    </row>
    <row r="449" spans="1:13" x14ac:dyDescent="0.25">
      <c r="A449" s="350">
        <v>28</v>
      </c>
      <c r="B449" s="353">
        <v>26.74</v>
      </c>
      <c r="C449" s="356">
        <v>4.3099999999999996</v>
      </c>
      <c r="D449" s="413">
        <v>23</v>
      </c>
      <c r="E449" s="409">
        <v>700</v>
      </c>
      <c r="F449" s="341"/>
      <c r="G449" s="341"/>
      <c r="H449" s="341"/>
      <c r="I449" s="341"/>
      <c r="J449" s="341"/>
      <c r="K449" s="341"/>
      <c r="L449" s="341"/>
      <c r="M449" s="341"/>
    </row>
    <row r="450" spans="1:13" x14ac:dyDescent="0.25">
      <c r="A450" s="350">
        <v>64</v>
      </c>
      <c r="B450" s="353">
        <v>22.99</v>
      </c>
      <c r="C450" s="356">
        <v>10.46</v>
      </c>
      <c r="D450" s="413">
        <v>24</v>
      </c>
      <c r="E450" s="409">
        <v>38126.25</v>
      </c>
      <c r="F450" s="341"/>
      <c r="G450" s="341"/>
      <c r="H450" s="341"/>
      <c r="I450" s="341"/>
      <c r="J450" s="341"/>
      <c r="K450" s="341"/>
      <c r="L450" s="341"/>
      <c r="M450" s="341"/>
    </row>
    <row r="451" spans="1:13" x14ac:dyDescent="0.25">
      <c r="A451" s="350">
        <v>62</v>
      </c>
      <c r="B451" s="353">
        <v>31.46</v>
      </c>
      <c r="C451" s="356">
        <v>7.39</v>
      </c>
      <c r="D451" s="413">
        <v>24</v>
      </c>
      <c r="E451" s="409">
        <v>35147.53</v>
      </c>
      <c r="F451" s="341"/>
      <c r="G451" s="341"/>
      <c r="H451" s="341"/>
      <c r="I451" s="341"/>
      <c r="J451" s="341"/>
      <c r="K451" s="341"/>
      <c r="L451" s="341"/>
      <c r="M451" s="341"/>
    </row>
    <row r="452" spans="1:13" x14ac:dyDescent="0.25">
      <c r="A452" s="350">
        <v>22</v>
      </c>
      <c r="B452" s="353">
        <v>30.86</v>
      </c>
      <c r="C452" s="356">
        <v>6.18</v>
      </c>
      <c r="D452" s="413">
        <v>24</v>
      </c>
      <c r="E452" s="409">
        <v>34976.42</v>
      </c>
      <c r="F452" s="341"/>
      <c r="G452" s="341"/>
      <c r="H452" s="341"/>
      <c r="I452" s="341"/>
      <c r="J452" s="341"/>
      <c r="K452" s="341"/>
      <c r="L452" s="341"/>
      <c r="M452" s="341"/>
    </row>
    <row r="453" spans="1:13" x14ac:dyDescent="0.25">
      <c r="A453" s="350">
        <v>20</v>
      </c>
      <c r="B453" s="353">
        <v>31.96</v>
      </c>
      <c r="C453" s="356">
        <v>8.86</v>
      </c>
      <c r="D453" s="413">
        <v>24</v>
      </c>
      <c r="E453" s="409">
        <v>34472.839999999997</v>
      </c>
      <c r="F453" s="341"/>
      <c r="G453" s="341"/>
      <c r="H453" s="341"/>
      <c r="I453" s="341"/>
      <c r="J453" s="341"/>
      <c r="K453" s="341"/>
      <c r="L453" s="341"/>
      <c r="M453" s="341"/>
    </row>
    <row r="454" spans="1:13" x14ac:dyDescent="0.25">
      <c r="A454" s="350">
        <v>64</v>
      </c>
      <c r="B454" s="353">
        <v>23.76</v>
      </c>
      <c r="C454" s="356">
        <v>10.96</v>
      </c>
      <c r="D454" s="413">
        <v>24</v>
      </c>
      <c r="E454" s="409">
        <v>34254.050000000003</v>
      </c>
      <c r="F454" s="341"/>
      <c r="G454" s="341"/>
      <c r="H454" s="341"/>
      <c r="I454" s="341"/>
      <c r="J454" s="341"/>
      <c r="K454" s="341"/>
      <c r="L454" s="341"/>
      <c r="M454" s="341"/>
    </row>
    <row r="455" spans="1:13" x14ac:dyDescent="0.25">
      <c r="A455" s="350">
        <v>31</v>
      </c>
      <c r="B455" s="353">
        <v>19.38</v>
      </c>
      <c r="C455" s="356">
        <v>6.28</v>
      </c>
      <c r="D455" s="413">
        <v>24</v>
      </c>
      <c r="E455" s="409">
        <v>30422.03</v>
      </c>
      <c r="F455" s="341"/>
      <c r="G455" s="341"/>
      <c r="H455" s="341"/>
      <c r="I455" s="341"/>
      <c r="J455" s="341"/>
      <c r="K455" s="341"/>
      <c r="L455" s="341"/>
      <c r="M455" s="341"/>
    </row>
    <row r="456" spans="1:13" x14ac:dyDescent="0.25">
      <c r="A456" s="350">
        <v>34</v>
      </c>
      <c r="B456" s="353">
        <v>16.21</v>
      </c>
      <c r="C456" s="356">
        <v>6.29</v>
      </c>
      <c r="D456" s="413">
        <v>24</v>
      </c>
      <c r="E456" s="409">
        <v>29760.6</v>
      </c>
      <c r="F456" s="341"/>
      <c r="G456" s="341"/>
      <c r="H456" s="341"/>
      <c r="I456" s="341"/>
      <c r="J456" s="341"/>
      <c r="K456" s="341"/>
      <c r="L456" s="341"/>
      <c r="M456" s="341"/>
    </row>
    <row r="457" spans="1:13" x14ac:dyDescent="0.25">
      <c r="A457" s="350">
        <v>18</v>
      </c>
      <c r="B457" s="353">
        <v>32.54</v>
      </c>
      <c r="C457" s="356">
        <v>4.0199999999999996</v>
      </c>
      <c r="D457" s="413">
        <v>24</v>
      </c>
      <c r="E457" s="409">
        <v>25127.22</v>
      </c>
      <c r="F457" s="341"/>
      <c r="G457" s="341"/>
      <c r="H457" s="341"/>
      <c r="I457" s="341"/>
      <c r="J457" s="341"/>
      <c r="K457" s="341"/>
      <c r="L457" s="341"/>
      <c r="M457" s="341"/>
    </row>
    <row r="458" spans="1:13" x14ac:dyDescent="0.25">
      <c r="A458" s="350">
        <v>52</v>
      </c>
      <c r="B458" s="353">
        <v>36.765000000000001</v>
      </c>
      <c r="C458" s="356">
        <v>11.95</v>
      </c>
      <c r="D458" s="413">
        <v>24</v>
      </c>
      <c r="E458" s="409">
        <v>25081.77</v>
      </c>
      <c r="F458" s="341"/>
      <c r="G458" s="341"/>
      <c r="H458" s="341"/>
      <c r="I458" s="341"/>
      <c r="J458" s="341"/>
      <c r="K458" s="341"/>
      <c r="L458" s="341"/>
      <c r="M458" s="341"/>
    </row>
    <row r="459" spans="1:13" x14ac:dyDescent="0.25">
      <c r="A459" s="350">
        <v>48</v>
      </c>
      <c r="B459" s="353">
        <v>35.909999999999997</v>
      </c>
      <c r="C459" s="356">
        <v>8.7100000000000009</v>
      </c>
      <c r="D459" s="413">
        <v>24</v>
      </c>
      <c r="E459" s="409">
        <v>18955.22</v>
      </c>
      <c r="F459" s="341"/>
      <c r="G459" s="341"/>
      <c r="H459" s="341"/>
      <c r="I459" s="341"/>
      <c r="J459" s="341"/>
      <c r="K459" s="341"/>
      <c r="L459" s="341"/>
      <c r="M459" s="341"/>
    </row>
    <row r="460" spans="1:13" x14ac:dyDescent="0.25">
      <c r="A460" s="350">
        <v>18</v>
      </c>
      <c r="B460" s="353">
        <v>32.06</v>
      </c>
      <c r="C460" s="356">
        <v>4.67</v>
      </c>
      <c r="D460" s="413">
        <v>24</v>
      </c>
      <c r="E460" s="409">
        <v>18648.419999999998</v>
      </c>
      <c r="F460" s="341"/>
      <c r="G460" s="341"/>
      <c r="H460" s="341"/>
      <c r="I460" s="341"/>
      <c r="J460" s="341"/>
      <c r="K460" s="341"/>
      <c r="L460" s="341"/>
      <c r="M460" s="341"/>
    </row>
    <row r="461" spans="1:13" x14ac:dyDescent="0.25">
      <c r="A461" s="350">
        <v>48</v>
      </c>
      <c r="B461" s="353">
        <v>24.1</v>
      </c>
      <c r="C461" s="356">
        <v>11.14</v>
      </c>
      <c r="D461" s="413">
        <v>24</v>
      </c>
      <c r="E461" s="409">
        <v>14571.89</v>
      </c>
      <c r="F461" s="341"/>
      <c r="G461" s="341"/>
      <c r="H461" s="341"/>
      <c r="I461" s="341"/>
      <c r="J461" s="341"/>
      <c r="K461" s="341"/>
      <c r="L461" s="341"/>
      <c r="M461" s="341"/>
    </row>
    <row r="462" spans="1:13" x14ac:dyDescent="0.25">
      <c r="A462" s="350">
        <v>49</v>
      </c>
      <c r="B462" s="353">
        <v>27.1</v>
      </c>
      <c r="C462" s="356">
        <v>9.0500000000000007</v>
      </c>
      <c r="D462" s="413">
        <v>24</v>
      </c>
      <c r="E462" s="409">
        <v>12609.89</v>
      </c>
      <c r="F462" s="341"/>
      <c r="G462" s="341"/>
      <c r="H462" s="341"/>
      <c r="I462" s="341"/>
      <c r="J462" s="341"/>
      <c r="K462" s="341"/>
      <c r="L462" s="341"/>
      <c r="M462" s="341"/>
    </row>
    <row r="463" spans="1:13" x14ac:dyDescent="0.25">
      <c r="A463" s="350">
        <v>20</v>
      </c>
      <c r="B463" s="353">
        <v>24.42</v>
      </c>
      <c r="C463" s="356">
        <v>11.31</v>
      </c>
      <c r="D463" s="413">
        <v>24</v>
      </c>
      <c r="E463" s="409">
        <v>9870.59</v>
      </c>
      <c r="F463" s="341"/>
      <c r="G463" s="341"/>
      <c r="H463" s="341"/>
      <c r="I463" s="341"/>
      <c r="J463" s="341"/>
      <c r="K463" s="341"/>
      <c r="L463" s="341"/>
      <c r="M463" s="341"/>
    </row>
    <row r="464" spans="1:13" x14ac:dyDescent="0.25">
      <c r="A464" s="350">
        <v>56</v>
      </c>
      <c r="B464" s="353">
        <v>26.695</v>
      </c>
      <c r="C464" s="356">
        <v>4.68</v>
      </c>
      <c r="D464" s="413">
        <v>24</v>
      </c>
      <c r="E464" s="409">
        <v>9628.7900000000009</v>
      </c>
      <c r="F464" s="341"/>
      <c r="G464" s="341"/>
      <c r="H464" s="341"/>
      <c r="I464" s="341"/>
      <c r="J464" s="341"/>
      <c r="K464" s="341"/>
      <c r="L464" s="341"/>
      <c r="M464" s="341"/>
    </row>
    <row r="465" spans="1:13" x14ac:dyDescent="0.25">
      <c r="A465" s="350">
        <v>22</v>
      </c>
      <c r="B465" s="353">
        <v>27.79</v>
      </c>
      <c r="C465" s="356">
        <v>6.05</v>
      </c>
      <c r="D465" s="413">
        <v>24</v>
      </c>
      <c r="E465" s="409">
        <v>7652.26</v>
      </c>
      <c r="F465" s="341"/>
      <c r="G465" s="341"/>
      <c r="H465" s="341"/>
      <c r="I465" s="341"/>
      <c r="J465" s="341"/>
      <c r="K465" s="341"/>
      <c r="L465" s="341"/>
      <c r="M465" s="341"/>
    </row>
    <row r="466" spans="1:13" x14ac:dyDescent="0.25">
      <c r="A466" s="350">
        <v>22</v>
      </c>
      <c r="B466" s="353">
        <v>32.68</v>
      </c>
      <c r="C466" s="356">
        <v>4.68</v>
      </c>
      <c r="D466" s="413">
        <v>24</v>
      </c>
      <c r="E466" s="409">
        <v>4618.08</v>
      </c>
      <c r="F466" s="341"/>
      <c r="G466" s="341"/>
      <c r="H466" s="341"/>
      <c r="I466" s="341"/>
      <c r="J466" s="341"/>
      <c r="K466" s="341"/>
      <c r="L466" s="341"/>
      <c r="M466" s="341"/>
    </row>
    <row r="467" spans="1:13" x14ac:dyDescent="0.25">
      <c r="A467" s="350">
        <v>52</v>
      </c>
      <c r="B467" s="353">
        <v>26.4</v>
      </c>
      <c r="C467" s="356">
        <v>9.5</v>
      </c>
      <c r="D467" s="413">
        <v>24</v>
      </c>
      <c r="E467" s="409">
        <v>4234.93</v>
      </c>
      <c r="F467" s="341"/>
      <c r="G467" s="341"/>
      <c r="H467" s="341"/>
      <c r="I467" s="341"/>
      <c r="J467" s="341"/>
      <c r="K467" s="341"/>
      <c r="L467" s="341"/>
      <c r="M467" s="341"/>
    </row>
    <row r="468" spans="1:13" x14ac:dyDescent="0.25">
      <c r="A468" s="350">
        <v>59</v>
      </c>
      <c r="B468" s="353">
        <v>23.655000000000001</v>
      </c>
      <c r="C468" s="356">
        <v>10.84</v>
      </c>
      <c r="D468" s="413">
        <v>24</v>
      </c>
      <c r="E468" s="409">
        <v>4154.97</v>
      </c>
      <c r="F468" s="341"/>
      <c r="G468" s="341"/>
      <c r="H468" s="341"/>
      <c r="I468" s="341"/>
      <c r="J468" s="341"/>
      <c r="K468" s="341"/>
      <c r="L468" s="341"/>
      <c r="M468" s="341"/>
    </row>
    <row r="469" spans="1:13" x14ac:dyDescent="0.25">
      <c r="A469" s="350">
        <v>50</v>
      </c>
      <c r="B469" s="353">
        <v>27.36</v>
      </c>
      <c r="C469" s="356">
        <v>5.88</v>
      </c>
      <c r="D469" s="413">
        <v>24</v>
      </c>
      <c r="E469" s="409">
        <v>3591.48</v>
      </c>
      <c r="F469" s="341"/>
      <c r="G469" s="341"/>
      <c r="H469" s="341"/>
      <c r="I469" s="341"/>
      <c r="J469" s="341"/>
      <c r="K469" s="341"/>
      <c r="L469" s="341"/>
      <c r="M469" s="341"/>
    </row>
    <row r="470" spans="1:13" x14ac:dyDescent="0.25">
      <c r="A470" s="350">
        <v>21</v>
      </c>
      <c r="B470" s="353">
        <v>27.82</v>
      </c>
      <c r="C470" s="356">
        <v>5.24</v>
      </c>
      <c r="D470" s="413">
        <v>24</v>
      </c>
      <c r="E470" s="409">
        <v>3537.7</v>
      </c>
      <c r="F470" s="341"/>
      <c r="G470" s="341"/>
      <c r="H470" s="341"/>
      <c r="I470" s="341"/>
      <c r="J470" s="341"/>
      <c r="K470" s="341"/>
      <c r="L470" s="341"/>
      <c r="M470" s="341"/>
    </row>
    <row r="471" spans="1:13" x14ac:dyDescent="0.25">
      <c r="A471" s="350">
        <v>54</v>
      </c>
      <c r="B471" s="353">
        <v>25.46</v>
      </c>
      <c r="C471" s="356">
        <v>11.75</v>
      </c>
      <c r="D471" s="413">
        <v>24</v>
      </c>
      <c r="E471" s="409">
        <v>3046.06</v>
      </c>
      <c r="F471" s="341"/>
      <c r="G471" s="341"/>
      <c r="H471" s="341"/>
      <c r="I471" s="341"/>
      <c r="J471" s="341"/>
      <c r="K471" s="341"/>
      <c r="L471" s="341"/>
      <c r="M471" s="341"/>
    </row>
    <row r="472" spans="1:13" x14ac:dyDescent="0.25">
      <c r="A472" s="350">
        <v>54</v>
      </c>
      <c r="B472" s="353">
        <v>25.1</v>
      </c>
      <c r="C472" s="356">
        <v>6.97</v>
      </c>
      <c r="D472" s="413">
        <v>24</v>
      </c>
      <c r="E472" s="409">
        <v>3044.21</v>
      </c>
      <c r="F472" s="341"/>
      <c r="G472" s="341"/>
      <c r="H472" s="341"/>
      <c r="I472" s="341"/>
      <c r="J472" s="341"/>
      <c r="K472" s="341"/>
      <c r="L472" s="341"/>
      <c r="M472" s="341"/>
    </row>
    <row r="473" spans="1:13" x14ac:dyDescent="0.25">
      <c r="A473" s="350">
        <v>50</v>
      </c>
      <c r="B473" s="353">
        <v>32.11</v>
      </c>
      <c r="C473" s="356">
        <v>4.76</v>
      </c>
      <c r="D473" s="413">
        <v>24</v>
      </c>
      <c r="E473" s="409">
        <v>2855.44</v>
      </c>
      <c r="F473" s="341"/>
      <c r="G473" s="341"/>
      <c r="H473" s="341"/>
      <c r="I473" s="341"/>
      <c r="J473" s="341"/>
      <c r="K473" s="341"/>
      <c r="L473" s="341"/>
      <c r="M473" s="341"/>
    </row>
    <row r="474" spans="1:13" x14ac:dyDescent="0.25">
      <c r="A474" s="350">
        <v>47</v>
      </c>
      <c r="B474" s="353">
        <v>29.8</v>
      </c>
      <c r="C474" s="356">
        <v>8.24</v>
      </c>
      <c r="D474" s="413">
        <v>24</v>
      </c>
      <c r="E474" s="409">
        <v>2850.68</v>
      </c>
      <c r="F474" s="341"/>
      <c r="G474" s="341"/>
      <c r="H474" s="341"/>
      <c r="I474" s="341"/>
      <c r="J474" s="341"/>
      <c r="K474" s="341"/>
      <c r="L474" s="341"/>
      <c r="M474" s="341"/>
    </row>
    <row r="475" spans="1:13" x14ac:dyDescent="0.25">
      <c r="A475" s="350">
        <v>24</v>
      </c>
      <c r="B475" s="353">
        <v>24.01</v>
      </c>
      <c r="C475" s="356">
        <v>4.76</v>
      </c>
      <c r="D475" s="413">
        <v>24</v>
      </c>
      <c r="E475" s="409">
        <v>2842.76</v>
      </c>
      <c r="F475" s="341"/>
      <c r="G475" s="341"/>
      <c r="H475" s="341"/>
      <c r="I475" s="341"/>
      <c r="J475" s="341"/>
      <c r="K475" s="341"/>
      <c r="L475" s="341"/>
      <c r="M475" s="341"/>
    </row>
    <row r="476" spans="1:13" x14ac:dyDescent="0.25">
      <c r="A476" s="350">
        <v>24</v>
      </c>
      <c r="B476" s="353">
        <v>23.21</v>
      </c>
      <c r="C476" s="356">
        <v>6.03</v>
      </c>
      <c r="D476" s="413">
        <v>24</v>
      </c>
      <c r="E476" s="409">
        <v>2480.98</v>
      </c>
      <c r="F476" s="341"/>
      <c r="G476" s="341"/>
      <c r="H476" s="341"/>
      <c r="I476" s="341"/>
      <c r="J476" s="341"/>
      <c r="K476" s="341"/>
      <c r="L476" s="341"/>
      <c r="M476" s="341"/>
    </row>
    <row r="477" spans="1:13" x14ac:dyDescent="0.25">
      <c r="A477" s="350">
        <v>27</v>
      </c>
      <c r="B477" s="353">
        <v>21.2</v>
      </c>
      <c r="C477" s="356">
        <v>4.07</v>
      </c>
      <c r="D477" s="413">
        <v>24</v>
      </c>
      <c r="E477" s="409">
        <v>2473.33</v>
      </c>
      <c r="F477" s="341"/>
      <c r="G477" s="341"/>
      <c r="H477" s="341"/>
      <c r="I477" s="341"/>
      <c r="J477" s="341"/>
      <c r="K477" s="341"/>
      <c r="L477" s="341"/>
      <c r="M477" s="341"/>
    </row>
    <row r="478" spans="1:13" x14ac:dyDescent="0.25">
      <c r="A478" s="350">
        <v>47</v>
      </c>
      <c r="B478" s="353">
        <v>28.215</v>
      </c>
      <c r="C478" s="356">
        <v>8.26</v>
      </c>
      <c r="D478" s="413">
        <v>24</v>
      </c>
      <c r="E478" s="409">
        <v>2464.62</v>
      </c>
      <c r="F478" s="341"/>
      <c r="G478" s="341"/>
      <c r="H478" s="341"/>
      <c r="I478" s="341"/>
      <c r="J478" s="341"/>
      <c r="K478" s="341"/>
      <c r="L478" s="341"/>
      <c r="M478" s="341"/>
    </row>
    <row r="479" spans="1:13" x14ac:dyDescent="0.25">
      <c r="A479" s="350">
        <v>35</v>
      </c>
      <c r="B479" s="353">
        <v>38.094999999999999</v>
      </c>
      <c r="C479" s="356">
        <v>4.76</v>
      </c>
      <c r="D479" s="413">
        <v>24</v>
      </c>
      <c r="E479" s="409">
        <v>2457.5</v>
      </c>
      <c r="F479" s="341"/>
      <c r="G479" s="341"/>
      <c r="H479" s="341"/>
      <c r="I479" s="341"/>
      <c r="J479" s="341"/>
      <c r="K479" s="341"/>
      <c r="L479" s="341"/>
      <c r="M479" s="341"/>
    </row>
    <row r="480" spans="1:13" x14ac:dyDescent="0.25">
      <c r="A480" s="350">
        <v>53</v>
      </c>
      <c r="B480" s="353">
        <v>22.61</v>
      </c>
      <c r="C480" s="356">
        <v>6.13</v>
      </c>
      <c r="D480" s="413">
        <v>24</v>
      </c>
      <c r="E480" s="409">
        <v>2352.9699999999998</v>
      </c>
      <c r="F480" s="341"/>
      <c r="G480" s="341"/>
      <c r="H480" s="341"/>
      <c r="I480" s="341"/>
      <c r="J480" s="341"/>
      <c r="K480" s="341"/>
      <c r="L480" s="341"/>
      <c r="M480" s="341"/>
    </row>
    <row r="481" spans="1:13" x14ac:dyDescent="0.25">
      <c r="A481" s="350">
        <v>52</v>
      </c>
      <c r="B481" s="353">
        <v>24.32</v>
      </c>
      <c r="C481" s="356">
        <v>10.47</v>
      </c>
      <c r="D481" s="413">
        <v>24</v>
      </c>
      <c r="E481" s="409">
        <v>1986.93</v>
      </c>
      <c r="F481" s="341"/>
      <c r="G481" s="341"/>
      <c r="H481" s="341"/>
      <c r="I481" s="341"/>
      <c r="J481" s="341"/>
      <c r="K481" s="341"/>
      <c r="L481" s="341"/>
      <c r="M481" s="341"/>
    </row>
    <row r="482" spans="1:13" x14ac:dyDescent="0.25">
      <c r="A482" s="350">
        <v>27</v>
      </c>
      <c r="B482" s="353">
        <v>20.96</v>
      </c>
      <c r="C482" s="356">
        <v>4.04</v>
      </c>
      <c r="D482" s="413">
        <v>24</v>
      </c>
      <c r="E482" s="409">
        <v>1981.58</v>
      </c>
      <c r="F482" s="341"/>
      <c r="G482" s="341"/>
      <c r="H482" s="341"/>
      <c r="I482" s="341"/>
      <c r="J482" s="341"/>
      <c r="K482" s="341"/>
      <c r="L482" s="341"/>
      <c r="M482" s="341"/>
    </row>
    <row r="483" spans="1:13" x14ac:dyDescent="0.25">
      <c r="A483" s="350">
        <v>28</v>
      </c>
      <c r="B483" s="353">
        <v>19.68</v>
      </c>
      <c r="C483" s="356">
        <v>5.74</v>
      </c>
      <c r="D483" s="413">
        <v>24</v>
      </c>
      <c r="E483" s="409">
        <v>1977.82</v>
      </c>
      <c r="F483" s="341"/>
      <c r="G483" s="341"/>
      <c r="H483" s="341"/>
      <c r="I483" s="341"/>
      <c r="J483" s="341"/>
      <c r="K483" s="341"/>
      <c r="L483" s="341"/>
      <c r="M483" s="341"/>
    </row>
    <row r="484" spans="1:13" x14ac:dyDescent="0.25">
      <c r="A484" s="350">
        <v>30</v>
      </c>
      <c r="B484" s="353">
        <v>18.100000000000001</v>
      </c>
      <c r="C484" s="356">
        <v>6.33</v>
      </c>
      <c r="D484" s="413">
        <v>24</v>
      </c>
      <c r="E484" s="409">
        <v>1972.95</v>
      </c>
      <c r="F484" s="341"/>
      <c r="G484" s="341"/>
      <c r="H484" s="341"/>
      <c r="I484" s="341"/>
      <c r="J484" s="341"/>
      <c r="K484" s="341"/>
      <c r="L484" s="341"/>
      <c r="M484" s="341"/>
    </row>
    <row r="485" spans="1:13" x14ac:dyDescent="0.25">
      <c r="A485" s="350">
        <v>26</v>
      </c>
      <c r="B485" s="353">
        <v>29.64</v>
      </c>
      <c r="C485" s="356">
        <v>4.28</v>
      </c>
      <c r="D485" s="413">
        <v>24</v>
      </c>
      <c r="E485" s="409">
        <v>1969.61</v>
      </c>
      <c r="F485" s="341"/>
      <c r="G485" s="341"/>
      <c r="H485" s="341"/>
      <c r="I485" s="341"/>
      <c r="J485" s="341"/>
      <c r="K485" s="341"/>
      <c r="L485" s="341"/>
      <c r="M485" s="341"/>
    </row>
    <row r="486" spans="1:13" x14ac:dyDescent="0.25">
      <c r="A486" s="350">
        <v>52</v>
      </c>
      <c r="B486" s="353">
        <v>25.3</v>
      </c>
      <c r="C486" s="356">
        <v>9.4700000000000006</v>
      </c>
      <c r="D486" s="413">
        <v>24</v>
      </c>
      <c r="E486" s="409">
        <v>1756.6</v>
      </c>
      <c r="F486" s="341"/>
      <c r="G486" s="341"/>
      <c r="H486" s="341"/>
      <c r="I486" s="341"/>
      <c r="J486" s="341"/>
      <c r="K486" s="341"/>
      <c r="L486" s="341"/>
      <c r="M486" s="341"/>
    </row>
    <row r="487" spans="1:13" x14ac:dyDescent="0.25">
      <c r="A487" s="350">
        <v>46</v>
      </c>
      <c r="B487" s="353">
        <v>27.6</v>
      </c>
      <c r="C487" s="356">
        <v>4.8499999999999996</v>
      </c>
      <c r="D487" s="413">
        <v>24</v>
      </c>
      <c r="E487" s="409">
        <v>1497</v>
      </c>
      <c r="F487" s="341"/>
      <c r="G487" s="341"/>
      <c r="H487" s="341"/>
      <c r="I487" s="341"/>
      <c r="J487" s="341"/>
      <c r="K487" s="341"/>
      <c r="L487" s="341"/>
      <c r="M487" s="341"/>
    </row>
    <row r="488" spans="1:13" x14ac:dyDescent="0.25">
      <c r="A488" s="350">
        <v>47</v>
      </c>
      <c r="B488" s="353">
        <v>27.645</v>
      </c>
      <c r="C488" s="356">
        <v>11.03</v>
      </c>
      <c r="D488" s="413">
        <v>24</v>
      </c>
      <c r="E488" s="409">
        <v>1477</v>
      </c>
      <c r="F488" s="341"/>
      <c r="G488" s="341"/>
      <c r="H488" s="341"/>
      <c r="I488" s="341"/>
      <c r="J488" s="341"/>
      <c r="K488" s="341"/>
      <c r="L488" s="341"/>
      <c r="M488" s="341"/>
    </row>
    <row r="489" spans="1:13" x14ac:dyDescent="0.25">
      <c r="A489" s="350">
        <v>50</v>
      </c>
      <c r="B489" s="353">
        <v>27.6</v>
      </c>
      <c r="C489" s="356">
        <v>5.22</v>
      </c>
      <c r="D489" s="413">
        <v>24</v>
      </c>
      <c r="E489" s="409">
        <v>1400.44</v>
      </c>
      <c r="F489" s="341"/>
      <c r="G489" s="341"/>
      <c r="H489" s="341"/>
      <c r="I489" s="341"/>
      <c r="J489" s="341"/>
      <c r="K489" s="341"/>
      <c r="L489" s="341"/>
      <c r="M489" s="341"/>
    </row>
    <row r="490" spans="1:13" x14ac:dyDescent="0.25">
      <c r="A490" s="350">
        <v>61</v>
      </c>
      <c r="B490" s="353">
        <v>25.08</v>
      </c>
      <c r="C490" s="356">
        <v>9.52</v>
      </c>
      <c r="D490" s="413">
        <v>24</v>
      </c>
      <c r="E490" s="409">
        <v>1359</v>
      </c>
      <c r="F490" s="341"/>
      <c r="G490" s="341"/>
      <c r="H490" s="341"/>
      <c r="I490" s="341"/>
      <c r="J490" s="341"/>
      <c r="K490" s="341"/>
      <c r="L490" s="341"/>
      <c r="M490" s="341"/>
    </row>
    <row r="491" spans="1:13" x14ac:dyDescent="0.25">
      <c r="A491" s="350">
        <v>54</v>
      </c>
      <c r="B491" s="353">
        <v>30.02</v>
      </c>
      <c r="C491" s="356">
        <v>11.09</v>
      </c>
      <c r="D491" s="413">
        <v>24</v>
      </c>
      <c r="E491" s="409">
        <v>1332.61</v>
      </c>
      <c r="F491" s="341"/>
      <c r="G491" s="341"/>
      <c r="H491" s="341"/>
      <c r="I491" s="341"/>
      <c r="J491" s="341"/>
      <c r="K491" s="341"/>
      <c r="L491" s="341"/>
      <c r="M491" s="341"/>
    </row>
    <row r="492" spans="1:13" x14ac:dyDescent="0.25">
      <c r="A492" s="350">
        <v>52</v>
      </c>
      <c r="B492" s="353">
        <v>27.36</v>
      </c>
      <c r="C492" s="356">
        <v>9.4499999999999993</v>
      </c>
      <c r="D492" s="413">
        <v>24</v>
      </c>
      <c r="E492" s="409">
        <v>1240</v>
      </c>
      <c r="F492" s="341"/>
      <c r="G492" s="341"/>
      <c r="H492" s="341"/>
      <c r="I492" s="341"/>
      <c r="J492" s="341"/>
      <c r="K492" s="341"/>
      <c r="L492" s="341"/>
      <c r="M492" s="341"/>
    </row>
    <row r="493" spans="1:13" x14ac:dyDescent="0.25">
      <c r="A493" s="350">
        <v>23</v>
      </c>
      <c r="B493" s="353">
        <v>22.2</v>
      </c>
      <c r="C493" s="356">
        <v>5.51</v>
      </c>
      <c r="D493" s="413">
        <v>24</v>
      </c>
      <c r="E493" s="409">
        <v>1234</v>
      </c>
      <c r="F493" s="341"/>
      <c r="G493" s="341"/>
      <c r="H493" s="341"/>
      <c r="I493" s="341"/>
      <c r="J493" s="341"/>
      <c r="K493" s="341"/>
      <c r="L493" s="341"/>
      <c r="M493" s="341"/>
    </row>
    <row r="494" spans="1:13" x14ac:dyDescent="0.25">
      <c r="A494" s="350">
        <v>18</v>
      </c>
      <c r="B494" s="353">
        <v>25.71</v>
      </c>
      <c r="C494" s="356">
        <v>4.18</v>
      </c>
      <c r="D494" s="413">
        <v>24</v>
      </c>
      <c r="E494" s="409">
        <v>1082</v>
      </c>
      <c r="F494" s="341"/>
      <c r="G494" s="341"/>
      <c r="H494" s="341"/>
      <c r="I494" s="341"/>
      <c r="J494" s="341"/>
      <c r="K494" s="341"/>
      <c r="L494" s="341"/>
      <c r="M494" s="341"/>
    </row>
    <row r="495" spans="1:13" x14ac:dyDescent="0.25">
      <c r="A495" s="350">
        <v>58</v>
      </c>
      <c r="B495" s="353">
        <v>41.91</v>
      </c>
      <c r="C495" s="356">
        <v>5.98</v>
      </c>
      <c r="D495" s="413">
        <v>24</v>
      </c>
      <c r="E495" s="409">
        <v>637.26</v>
      </c>
      <c r="F495" s="341"/>
      <c r="G495" s="341"/>
      <c r="H495" s="341"/>
      <c r="I495" s="341"/>
      <c r="J495" s="341"/>
      <c r="K495" s="341"/>
      <c r="L495" s="341"/>
      <c r="M495" s="341"/>
    </row>
    <row r="496" spans="1:13" x14ac:dyDescent="0.25">
      <c r="A496" s="350">
        <v>48</v>
      </c>
      <c r="B496" s="353">
        <v>25.85</v>
      </c>
      <c r="C496" s="356">
        <v>10.16</v>
      </c>
      <c r="D496" s="413">
        <v>25</v>
      </c>
      <c r="E496" s="409">
        <v>42112.24</v>
      </c>
      <c r="F496" s="341"/>
      <c r="G496" s="341"/>
      <c r="H496" s="341"/>
      <c r="I496" s="341"/>
      <c r="J496" s="341"/>
      <c r="K496" s="341"/>
      <c r="L496" s="341"/>
      <c r="M496" s="341"/>
    </row>
    <row r="497" spans="1:13" x14ac:dyDescent="0.25">
      <c r="A497" s="350">
        <v>49</v>
      </c>
      <c r="B497" s="353">
        <v>23.844999999999999</v>
      </c>
      <c r="C497" s="356">
        <v>11.71</v>
      </c>
      <c r="D497" s="413">
        <v>25</v>
      </c>
      <c r="E497" s="409">
        <v>36124.57</v>
      </c>
      <c r="F497" s="341"/>
      <c r="G497" s="341"/>
      <c r="H497" s="341"/>
      <c r="I497" s="341"/>
      <c r="J497" s="341"/>
      <c r="K497" s="341"/>
      <c r="L497" s="341"/>
      <c r="M497" s="341"/>
    </row>
    <row r="498" spans="1:13" x14ac:dyDescent="0.25">
      <c r="A498" s="350">
        <v>19</v>
      </c>
      <c r="B498" s="353">
        <v>30.59</v>
      </c>
      <c r="C498" s="356">
        <v>5.23</v>
      </c>
      <c r="D498" s="413">
        <v>25</v>
      </c>
      <c r="E498" s="409">
        <v>35302.089999999997</v>
      </c>
      <c r="F498" s="341"/>
      <c r="G498" s="341"/>
      <c r="H498" s="341"/>
      <c r="I498" s="341"/>
      <c r="J498" s="341"/>
      <c r="K498" s="341"/>
      <c r="L498" s="341"/>
      <c r="M498" s="341"/>
    </row>
    <row r="499" spans="1:13" x14ac:dyDescent="0.25">
      <c r="A499" s="350">
        <v>51</v>
      </c>
      <c r="B499" s="353">
        <v>24.795000000000002</v>
      </c>
      <c r="C499" s="356">
        <v>6.85</v>
      </c>
      <c r="D499" s="413">
        <v>25</v>
      </c>
      <c r="E499" s="409">
        <v>34979.86</v>
      </c>
      <c r="F499" s="341"/>
      <c r="G499" s="341"/>
      <c r="H499" s="341"/>
      <c r="I499" s="341"/>
      <c r="J499" s="341"/>
      <c r="K499" s="341"/>
      <c r="L499" s="341"/>
      <c r="M499" s="341"/>
    </row>
    <row r="500" spans="1:13" x14ac:dyDescent="0.25">
      <c r="A500" s="350">
        <v>52</v>
      </c>
      <c r="B500" s="353">
        <v>24.13</v>
      </c>
      <c r="C500" s="356">
        <v>7.05</v>
      </c>
      <c r="D500" s="413">
        <v>25</v>
      </c>
      <c r="E500" s="409">
        <v>33900.65</v>
      </c>
      <c r="F500" s="341"/>
      <c r="G500" s="341"/>
      <c r="H500" s="341"/>
      <c r="I500" s="341"/>
      <c r="J500" s="341"/>
      <c r="K500" s="341"/>
      <c r="L500" s="341"/>
      <c r="M500" s="341"/>
    </row>
    <row r="501" spans="1:13" x14ac:dyDescent="0.25">
      <c r="A501" s="350">
        <v>49</v>
      </c>
      <c r="B501" s="353">
        <v>25.84</v>
      </c>
      <c r="C501" s="356">
        <v>11.64</v>
      </c>
      <c r="D501" s="413">
        <v>25</v>
      </c>
      <c r="E501" s="409">
        <v>27625.17</v>
      </c>
      <c r="F501" s="341"/>
      <c r="G501" s="341"/>
      <c r="H501" s="341"/>
      <c r="I501" s="341"/>
      <c r="J501" s="341"/>
      <c r="K501" s="341"/>
      <c r="L501" s="341"/>
      <c r="M501" s="341"/>
    </row>
    <row r="502" spans="1:13" x14ac:dyDescent="0.25">
      <c r="A502" s="350">
        <v>49</v>
      </c>
      <c r="B502" s="353">
        <v>28</v>
      </c>
      <c r="C502" s="356">
        <v>10.52</v>
      </c>
      <c r="D502" s="413">
        <v>25</v>
      </c>
      <c r="E502" s="409">
        <v>27619.360000000001</v>
      </c>
      <c r="F502" s="341"/>
      <c r="G502" s="341"/>
      <c r="H502" s="341"/>
      <c r="I502" s="341"/>
      <c r="J502" s="341"/>
      <c r="K502" s="341"/>
      <c r="L502" s="341"/>
      <c r="M502" s="341"/>
    </row>
    <row r="503" spans="1:13" x14ac:dyDescent="0.25">
      <c r="A503" s="350">
        <v>39</v>
      </c>
      <c r="B503" s="353">
        <v>34.1</v>
      </c>
      <c r="C503" s="356">
        <v>4.01</v>
      </c>
      <c r="D503" s="413">
        <v>25</v>
      </c>
      <c r="E503" s="409">
        <v>23241.47</v>
      </c>
      <c r="F503" s="341"/>
      <c r="G503" s="341"/>
      <c r="H503" s="341"/>
      <c r="I503" s="341"/>
      <c r="J503" s="341"/>
      <c r="K503" s="341"/>
      <c r="L503" s="341"/>
      <c r="M503" s="341"/>
    </row>
    <row r="504" spans="1:13" x14ac:dyDescent="0.25">
      <c r="A504" s="350">
        <v>47</v>
      </c>
      <c r="B504" s="353">
        <v>26.125</v>
      </c>
      <c r="C504" s="356">
        <v>8.56</v>
      </c>
      <c r="D504" s="413">
        <v>25</v>
      </c>
      <c r="E504" s="409">
        <v>19933.46</v>
      </c>
      <c r="F504" s="341"/>
      <c r="G504" s="341"/>
      <c r="H504" s="341"/>
      <c r="I504" s="341"/>
      <c r="J504" s="341"/>
      <c r="K504" s="341"/>
      <c r="L504" s="341"/>
      <c r="M504" s="341"/>
    </row>
    <row r="505" spans="1:13" x14ac:dyDescent="0.25">
      <c r="A505" s="350">
        <v>49</v>
      </c>
      <c r="B505" s="353">
        <v>25.6</v>
      </c>
      <c r="C505" s="356">
        <v>10.5</v>
      </c>
      <c r="D505" s="413">
        <v>25</v>
      </c>
      <c r="E505" s="409">
        <v>18218.16</v>
      </c>
      <c r="F505" s="341"/>
      <c r="G505" s="341"/>
      <c r="H505" s="341"/>
      <c r="I505" s="341"/>
      <c r="J505" s="341"/>
      <c r="K505" s="341"/>
      <c r="L505" s="341"/>
      <c r="M505" s="341"/>
    </row>
    <row r="506" spans="1:13" x14ac:dyDescent="0.25">
      <c r="A506" s="350">
        <v>28</v>
      </c>
      <c r="B506" s="353">
        <v>24.32</v>
      </c>
      <c r="C506" s="356">
        <v>6.39</v>
      </c>
      <c r="D506" s="413">
        <v>25</v>
      </c>
      <c r="E506" s="409">
        <v>17878.900000000001</v>
      </c>
      <c r="F506" s="341"/>
      <c r="G506" s="341"/>
      <c r="H506" s="341"/>
      <c r="I506" s="341"/>
      <c r="J506" s="341"/>
      <c r="K506" s="341"/>
      <c r="L506" s="341"/>
      <c r="M506" s="341"/>
    </row>
    <row r="507" spans="1:13" x14ac:dyDescent="0.25">
      <c r="A507" s="350">
        <v>53</v>
      </c>
      <c r="B507" s="353">
        <v>22.88</v>
      </c>
      <c r="C507" s="356">
        <v>5.71</v>
      </c>
      <c r="D507" s="413">
        <v>25</v>
      </c>
      <c r="E507" s="409">
        <v>17128.43</v>
      </c>
      <c r="F507" s="341"/>
      <c r="G507" s="341"/>
      <c r="H507" s="341"/>
      <c r="I507" s="341"/>
      <c r="J507" s="341"/>
      <c r="K507" s="341"/>
      <c r="L507" s="341"/>
      <c r="M507" s="341"/>
    </row>
    <row r="508" spans="1:13" x14ac:dyDescent="0.25">
      <c r="A508" s="350">
        <v>25</v>
      </c>
      <c r="B508" s="353">
        <v>24.984999999999999</v>
      </c>
      <c r="C508" s="356">
        <v>4.43</v>
      </c>
      <c r="D508" s="413">
        <v>25</v>
      </c>
      <c r="E508" s="409">
        <v>15817.99</v>
      </c>
      <c r="F508" s="341"/>
      <c r="G508" s="341"/>
      <c r="H508" s="341"/>
      <c r="I508" s="341"/>
      <c r="J508" s="341"/>
      <c r="K508" s="341"/>
      <c r="L508" s="341"/>
      <c r="M508" s="341"/>
    </row>
    <row r="509" spans="1:13" x14ac:dyDescent="0.25">
      <c r="A509" s="350">
        <v>19</v>
      </c>
      <c r="B509" s="353">
        <v>33.1</v>
      </c>
      <c r="C509" s="356">
        <v>5.52</v>
      </c>
      <c r="D509" s="413">
        <v>25</v>
      </c>
      <c r="E509" s="409">
        <v>11388.27</v>
      </c>
      <c r="F509" s="341"/>
      <c r="G509" s="341"/>
      <c r="H509" s="341"/>
      <c r="I509" s="341"/>
      <c r="J509" s="341"/>
      <c r="K509" s="341"/>
      <c r="L509" s="341"/>
      <c r="M509" s="341"/>
    </row>
    <row r="510" spans="1:13" x14ac:dyDescent="0.25">
      <c r="A510" s="350">
        <v>47</v>
      </c>
      <c r="B510" s="353">
        <v>27.83</v>
      </c>
      <c r="C510" s="356">
        <v>9.1999999999999993</v>
      </c>
      <c r="D510" s="413">
        <v>25</v>
      </c>
      <c r="E510" s="409">
        <v>10139.84</v>
      </c>
      <c r="F510" s="341"/>
      <c r="G510" s="341"/>
      <c r="H510" s="341"/>
      <c r="I510" s="341"/>
      <c r="J510" s="341"/>
      <c r="K510" s="341"/>
      <c r="L510" s="341"/>
      <c r="M510" s="341"/>
    </row>
    <row r="511" spans="1:13" x14ac:dyDescent="0.25">
      <c r="A511" s="350">
        <v>52</v>
      </c>
      <c r="B511" s="353">
        <v>30.875</v>
      </c>
      <c r="C511" s="356">
        <v>10.97</v>
      </c>
      <c r="D511" s="413">
        <v>25</v>
      </c>
      <c r="E511" s="409">
        <v>8906.14</v>
      </c>
      <c r="F511" s="341"/>
      <c r="G511" s="341"/>
      <c r="H511" s="341"/>
      <c r="I511" s="341"/>
      <c r="J511" s="341"/>
      <c r="K511" s="341"/>
      <c r="L511" s="341"/>
      <c r="M511" s="341"/>
    </row>
    <row r="512" spans="1:13" x14ac:dyDescent="0.25">
      <c r="A512" s="350">
        <v>19</v>
      </c>
      <c r="B512" s="353">
        <v>27.265000000000001</v>
      </c>
      <c r="C512" s="356">
        <v>4.25</v>
      </c>
      <c r="D512" s="413">
        <v>25</v>
      </c>
      <c r="E512" s="409">
        <v>8182.89</v>
      </c>
      <c r="F512" s="341"/>
      <c r="G512" s="341"/>
      <c r="H512" s="341"/>
      <c r="I512" s="341"/>
      <c r="J512" s="341"/>
      <c r="K512" s="341"/>
      <c r="L512" s="341"/>
      <c r="M512" s="341"/>
    </row>
    <row r="513" spans="1:13" x14ac:dyDescent="0.25">
      <c r="A513" s="350">
        <v>43</v>
      </c>
      <c r="B513" s="353">
        <v>26.7</v>
      </c>
      <c r="C513" s="356">
        <v>5.23</v>
      </c>
      <c r="D513" s="413">
        <v>25</v>
      </c>
      <c r="E513" s="409">
        <v>7803.77</v>
      </c>
      <c r="F513" s="341"/>
      <c r="G513" s="341"/>
      <c r="H513" s="341"/>
      <c r="I513" s="341"/>
      <c r="J513" s="341"/>
      <c r="K513" s="341"/>
      <c r="L513" s="341"/>
      <c r="M513" s="341"/>
    </row>
    <row r="514" spans="1:13" x14ac:dyDescent="0.25">
      <c r="A514" s="350">
        <v>39</v>
      </c>
      <c r="B514" s="353">
        <v>29.925000000000001</v>
      </c>
      <c r="C514" s="356">
        <v>5.96</v>
      </c>
      <c r="D514" s="413">
        <v>25</v>
      </c>
      <c r="E514" s="409">
        <v>7763.06</v>
      </c>
      <c r="F514" s="341"/>
      <c r="G514" s="341"/>
      <c r="H514" s="341"/>
      <c r="I514" s="341"/>
      <c r="J514" s="341"/>
      <c r="K514" s="341"/>
      <c r="L514" s="341"/>
      <c r="M514" s="341"/>
    </row>
    <row r="515" spans="1:13" x14ac:dyDescent="0.25">
      <c r="A515" s="350">
        <v>56</v>
      </c>
      <c r="B515" s="353">
        <v>19.95</v>
      </c>
      <c r="C515" s="356">
        <v>4.29</v>
      </c>
      <c r="D515" s="413">
        <v>25</v>
      </c>
      <c r="E515" s="409">
        <v>7607.03</v>
      </c>
      <c r="F515" s="341"/>
      <c r="G515" s="341"/>
      <c r="H515" s="341"/>
      <c r="I515" s="341"/>
      <c r="J515" s="341"/>
      <c r="K515" s="341"/>
      <c r="L515" s="341"/>
      <c r="M515" s="341"/>
    </row>
    <row r="516" spans="1:13" x14ac:dyDescent="0.25">
      <c r="A516" s="350">
        <v>23</v>
      </c>
      <c r="B516" s="353">
        <v>24.225000000000001</v>
      </c>
      <c r="C516" s="356">
        <v>4.09</v>
      </c>
      <c r="D516" s="413">
        <v>25</v>
      </c>
      <c r="E516" s="409">
        <v>7504.3</v>
      </c>
      <c r="F516" s="341"/>
      <c r="G516" s="341"/>
      <c r="H516" s="341"/>
      <c r="I516" s="341"/>
      <c r="J516" s="341"/>
      <c r="K516" s="341"/>
      <c r="L516" s="341"/>
      <c r="M516" s="341"/>
    </row>
    <row r="517" spans="1:13" x14ac:dyDescent="0.25">
      <c r="A517" s="350">
        <v>40</v>
      </c>
      <c r="B517" s="353">
        <v>28.12</v>
      </c>
      <c r="C517" s="356">
        <v>4.88</v>
      </c>
      <c r="D517" s="413">
        <v>25</v>
      </c>
      <c r="E517" s="409">
        <v>6389.53</v>
      </c>
      <c r="F517" s="341"/>
      <c r="G517" s="341"/>
      <c r="H517" s="341"/>
      <c r="I517" s="341"/>
      <c r="J517" s="341"/>
      <c r="K517" s="341"/>
      <c r="L517" s="341"/>
      <c r="M517" s="341"/>
    </row>
    <row r="518" spans="1:13" x14ac:dyDescent="0.25">
      <c r="A518" s="350">
        <v>51</v>
      </c>
      <c r="B518" s="353">
        <v>23.21</v>
      </c>
      <c r="C518" s="356">
        <v>6.76</v>
      </c>
      <c r="D518" s="413">
        <v>25</v>
      </c>
      <c r="E518" s="409">
        <v>5080.1000000000004</v>
      </c>
      <c r="F518" s="341"/>
      <c r="G518" s="341"/>
      <c r="H518" s="341"/>
      <c r="I518" s="341"/>
      <c r="J518" s="341"/>
      <c r="K518" s="341"/>
      <c r="L518" s="341"/>
      <c r="M518" s="341"/>
    </row>
    <row r="519" spans="1:13" x14ac:dyDescent="0.25">
      <c r="A519" s="350">
        <v>57</v>
      </c>
      <c r="B519" s="353">
        <v>23.98</v>
      </c>
      <c r="C519" s="356">
        <v>10.67</v>
      </c>
      <c r="D519" s="413">
        <v>25</v>
      </c>
      <c r="E519" s="409">
        <v>5045.1499999999996</v>
      </c>
      <c r="F519" s="341"/>
      <c r="G519" s="341"/>
      <c r="H519" s="341"/>
      <c r="I519" s="341"/>
      <c r="J519" s="341"/>
      <c r="K519" s="341"/>
      <c r="L519" s="341"/>
      <c r="M519" s="341"/>
    </row>
    <row r="520" spans="1:13" x14ac:dyDescent="0.25">
      <c r="A520" s="350">
        <v>42</v>
      </c>
      <c r="B520" s="353">
        <v>30</v>
      </c>
      <c r="C520" s="356">
        <v>6.21</v>
      </c>
      <c r="D520" s="413">
        <v>25</v>
      </c>
      <c r="E520" s="409">
        <v>5038.57</v>
      </c>
      <c r="F520" s="341"/>
      <c r="G520" s="341"/>
      <c r="H520" s="341"/>
      <c r="I520" s="341"/>
      <c r="J520" s="341"/>
      <c r="K520" s="341"/>
      <c r="L520" s="341"/>
      <c r="M520" s="341"/>
    </row>
    <row r="521" spans="1:13" x14ac:dyDescent="0.25">
      <c r="A521" s="350">
        <v>21</v>
      </c>
      <c r="B521" s="353">
        <v>17.350000000000001</v>
      </c>
      <c r="C521" s="356">
        <v>5.03</v>
      </c>
      <c r="D521" s="413">
        <v>25</v>
      </c>
      <c r="E521" s="409">
        <v>4877.9799999999996</v>
      </c>
      <c r="F521" s="341"/>
      <c r="G521" s="341"/>
      <c r="H521" s="341"/>
      <c r="I521" s="341"/>
      <c r="J521" s="341"/>
      <c r="K521" s="341"/>
      <c r="L521" s="341"/>
      <c r="M521" s="341"/>
    </row>
    <row r="522" spans="1:13" x14ac:dyDescent="0.25">
      <c r="A522" s="350">
        <v>33</v>
      </c>
      <c r="B522" s="353">
        <v>22.704999999999998</v>
      </c>
      <c r="C522" s="356">
        <v>5.27</v>
      </c>
      <c r="D522" s="413">
        <v>25</v>
      </c>
      <c r="E522" s="409">
        <v>4504.66</v>
      </c>
      <c r="F522" s="341"/>
      <c r="G522" s="341"/>
      <c r="H522" s="341"/>
      <c r="I522" s="341"/>
      <c r="J522" s="341"/>
      <c r="K522" s="341"/>
      <c r="L522" s="341"/>
      <c r="M522" s="341"/>
    </row>
    <row r="523" spans="1:13" x14ac:dyDescent="0.25">
      <c r="A523" s="350">
        <v>47</v>
      </c>
      <c r="B523" s="353">
        <v>25.41</v>
      </c>
      <c r="C523" s="356">
        <v>10.53</v>
      </c>
      <c r="D523" s="413">
        <v>25</v>
      </c>
      <c r="E523" s="409">
        <v>4391.6499999999996</v>
      </c>
      <c r="F523" s="341"/>
      <c r="G523" s="341"/>
      <c r="H523" s="341"/>
      <c r="I523" s="341"/>
      <c r="J523" s="341"/>
      <c r="K523" s="341"/>
      <c r="L523" s="341"/>
      <c r="M523" s="341"/>
    </row>
    <row r="524" spans="1:13" x14ac:dyDescent="0.25">
      <c r="A524" s="350">
        <v>19</v>
      </c>
      <c r="B524" s="353">
        <v>18.23</v>
      </c>
      <c r="C524" s="356">
        <v>5.78</v>
      </c>
      <c r="D524" s="413">
        <v>25</v>
      </c>
      <c r="E524" s="409">
        <v>4189.1099999999997</v>
      </c>
      <c r="F524" s="341"/>
      <c r="G524" s="341"/>
      <c r="H524" s="341"/>
      <c r="I524" s="341"/>
      <c r="J524" s="341"/>
      <c r="K524" s="341"/>
      <c r="L524" s="341"/>
      <c r="M524" s="341"/>
    </row>
    <row r="525" spans="1:13" x14ac:dyDescent="0.25">
      <c r="A525" s="350">
        <v>43</v>
      </c>
      <c r="B525" s="353">
        <v>24.7</v>
      </c>
      <c r="C525" s="356">
        <v>4.3600000000000003</v>
      </c>
      <c r="D525" s="413">
        <v>25</v>
      </c>
      <c r="E525" s="409">
        <v>3906.13</v>
      </c>
      <c r="F525" s="341"/>
      <c r="G525" s="341"/>
      <c r="H525" s="341"/>
      <c r="I525" s="341"/>
      <c r="J525" s="341"/>
      <c r="K525" s="341"/>
      <c r="L525" s="341"/>
      <c r="M525" s="341"/>
    </row>
    <row r="526" spans="1:13" x14ac:dyDescent="0.25">
      <c r="A526" s="350">
        <v>59</v>
      </c>
      <c r="B526" s="353">
        <v>37.4</v>
      </c>
      <c r="C526" s="356">
        <v>9.7200000000000006</v>
      </c>
      <c r="D526" s="413">
        <v>25</v>
      </c>
      <c r="E526" s="409">
        <v>3594.17</v>
      </c>
      <c r="F526" s="341"/>
      <c r="G526" s="341"/>
      <c r="H526" s="341"/>
      <c r="I526" s="341"/>
      <c r="J526" s="341"/>
      <c r="K526" s="341"/>
      <c r="L526" s="341"/>
      <c r="M526" s="341"/>
    </row>
    <row r="527" spans="1:13" x14ac:dyDescent="0.25">
      <c r="A527" s="350">
        <v>43</v>
      </c>
      <c r="B527" s="353">
        <v>26.885000000000002</v>
      </c>
      <c r="C527" s="356">
        <v>5.18</v>
      </c>
      <c r="D527" s="413">
        <v>25</v>
      </c>
      <c r="E527" s="409">
        <v>3309.79</v>
      </c>
      <c r="F527" s="341"/>
      <c r="G527" s="341"/>
      <c r="H527" s="341"/>
      <c r="I527" s="341"/>
      <c r="J527" s="341"/>
      <c r="K527" s="341"/>
      <c r="L527" s="341"/>
      <c r="M527" s="341"/>
    </row>
    <row r="528" spans="1:13" x14ac:dyDescent="0.25">
      <c r="A528" s="350">
        <v>43</v>
      </c>
      <c r="B528" s="353">
        <v>25.27</v>
      </c>
      <c r="C528" s="356">
        <v>5.29</v>
      </c>
      <c r="D528" s="413">
        <v>25</v>
      </c>
      <c r="E528" s="409">
        <v>3238.44</v>
      </c>
      <c r="F528" s="341"/>
      <c r="G528" s="341"/>
      <c r="H528" s="341"/>
      <c r="I528" s="341"/>
      <c r="J528" s="341"/>
      <c r="K528" s="341"/>
      <c r="L528" s="341"/>
      <c r="M528" s="341"/>
    </row>
    <row r="529" spans="1:13" x14ac:dyDescent="0.25">
      <c r="A529" s="350">
        <v>46</v>
      </c>
      <c r="B529" s="353">
        <v>23.655000000000001</v>
      </c>
      <c r="C529" s="356">
        <v>4.8600000000000003</v>
      </c>
      <c r="D529" s="413">
        <v>25</v>
      </c>
      <c r="E529" s="409">
        <v>3227.12</v>
      </c>
      <c r="F529" s="341"/>
      <c r="G529" s="341"/>
      <c r="H529" s="341"/>
      <c r="I529" s="341"/>
      <c r="J529" s="341"/>
      <c r="K529" s="341"/>
      <c r="L529" s="341"/>
      <c r="M529" s="341"/>
    </row>
    <row r="530" spans="1:13" x14ac:dyDescent="0.25">
      <c r="A530" s="350">
        <v>60</v>
      </c>
      <c r="B530" s="353">
        <v>55.05</v>
      </c>
      <c r="C530" s="356">
        <v>7.66</v>
      </c>
      <c r="D530" s="413">
        <v>25</v>
      </c>
      <c r="E530" s="409">
        <v>3213.62</v>
      </c>
      <c r="F530" s="341"/>
      <c r="G530" s="341"/>
      <c r="H530" s="341"/>
      <c r="I530" s="341"/>
      <c r="J530" s="341"/>
      <c r="K530" s="341"/>
      <c r="L530" s="341"/>
      <c r="M530" s="341"/>
    </row>
    <row r="531" spans="1:13" x14ac:dyDescent="0.25">
      <c r="A531" s="350">
        <v>39</v>
      </c>
      <c r="B531" s="353">
        <v>24.89</v>
      </c>
      <c r="C531" s="356">
        <v>6.1</v>
      </c>
      <c r="D531" s="413">
        <v>25</v>
      </c>
      <c r="E531" s="409">
        <v>3208.79</v>
      </c>
      <c r="F531" s="341"/>
      <c r="G531" s="341"/>
      <c r="H531" s="341"/>
      <c r="I531" s="341"/>
      <c r="J531" s="341"/>
      <c r="K531" s="341"/>
      <c r="L531" s="341"/>
      <c r="M531" s="341"/>
    </row>
    <row r="532" spans="1:13" x14ac:dyDescent="0.25">
      <c r="A532" s="350">
        <v>23</v>
      </c>
      <c r="B532" s="353">
        <v>18.715</v>
      </c>
      <c r="C532" s="356">
        <v>4.4400000000000004</v>
      </c>
      <c r="D532" s="413">
        <v>25</v>
      </c>
      <c r="E532" s="409">
        <v>3206.49</v>
      </c>
      <c r="F532" s="341"/>
      <c r="G532" s="341"/>
      <c r="H532" s="341"/>
      <c r="I532" s="341"/>
      <c r="J532" s="341"/>
      <c r="K532" s="341"/>
      <c r="L532" s="341"/>
      <c r="M532" s="341"/>
    </row>
    <row r="533" spans="1:13" x14ac:dyDescent="0.25">
      <c r="A533" s="350">
        <v>32</v>
      </c>
      <c r="B533" s="353">
        <v>28.12</v>
      </c>
      <c r="C533" s="356">
        <v>6.15</v>
      </c>
      <c r="D533" s="413">
        <v>25</v>
      </c>
      <c r="E533" s="409">
        <v>3051.73</v>
      </c>
      <c r="F533" s="341"/>
      <c r="G533" s="341"/>
      <c r="H533" s="341"/>
      <c r="I533" s="341"/>
      <c r="J533" s="341"/>
      <c r="K533" s="341"/>
      <c r="L533" s="341"/>
      <c r="M533" s="341"/>
    </row>
    <row r="534" spans="1:13" x14ac:dyDescent="0.25">
      <c r="A534" s="350">
        <v>42</v>
      </c>
      <c r="B534" s="353">
        <v>26.6</v>
      </c>
      <c r="C534" s="356">
        <v>4.53</v>
      </c>
      <c r="D534" s="413">
        <v>25</v>
      </c>
      <c r="E534" s="409">
        <v>3021.81</v>
      </c>
      <c r="F534" s="341"/>
      <c r="G534" s="341"/>
      <c r="H534" s="341"/>
      <c r="I534" s="341"/>
      <c r="J534" s="341"/>
      <c r="K534" s="341"/>
      <c r="L534" s="341"/>
      <c r="M534" s="341"/>
    </row>
    <row r="535" spans="1:13" x14ac:dyDescent="0.25">
      <c r="A535" s="350">
        <v>18</v>
      </c>
      <c r="B535" s="353">
        <v>30.114999999999998</v>
      </c>
      <c r="C535" s="356">
        <v>5.48</v>
      </c>
      <c r="D535" s="413">
        <v>25</v>
      </c>
      <c r="E535" s="409">
        <v>2758.99</v>
      </c>
      <c r="F535" s="341"/>
      <c r="G535" s="341"/>
      <c r="H535" s="341"/>
      <c r="I535" s="341"/>
      <c r="J535" s="341"/>
      <c r="K535" s="341"/>
      <c r="L535" s="341"/>
      <c r="M535" s="341"/>
    </row>
    <row r="536" spans="1:13" x14ac:dyDescent="0.25">
      <c r="A536" s="350">
        <v>42</v>
      </c>
      <c r="B536" s="353">
        <v>24.605</v>
      </c>
      <c r="C536" s="356">
        <v>5.48</v>
      </c>
      <c r="D536" s="413">
        <v>25</v>
      </c>
      <c r="E536" s="409">
        <v>2727.4</v>
      </c>
      <c r="F536" s="341"/>
      <c r="G536" s="341"/>
      <c r="H536" s="341"/>
      <c r="I536" s="341"/>
      <c r="J536" s="341"/>
      <c r="K536" s="341"/>
      <c r="L536" s="341"/>
      <c r="M536" s="341"/>
    </row>
    <row r="537" spans="1:13" x14ac:dyDescent="0.25">
      <c r="A537" s="350">
        <v>48</v>
      </c>
      <c r="B537" s="353">
        <v>29.6</v>
      </c>
      <c r="C537" s="356">
        <v>8.1</v>
      </c>
      <c r="D537" s="413">
        <v>25</v>
      </c>
      <c r="E537" s="409">
        <v>2721.32</v>
      </c>
      <c r="F537" s="341"/>
      <c r="G537" s="341"/>
      <c r="H537" s="341"/>
      <c r="I537" s="341"/>
      <c r="J537" s="341"/>
      <c r="K537" s="341"/>
      <c r="L537" s="341"/>
      <c r="M537" s="341"/>
    </row>
    <row r="538" spans="1:13" x14ac:dyDescent="0.25">
      <c r="A538" s="350">
        <v>48</v>
      </c>
      <c r="B538" s="353">
        <v>24.42</v>
      </c>
      <c r="C538" s="356">
        <v>7.16</v>
      </c>
      <c r="D538" s="413">
        <v>25</v>
      </c>
      <c r="E538" s="409">
        <v>2632.99</v>
      </c>
      <c r="F538" s="341"/>
      <c r="G538" s="341"/>
      <c r="H538" s="341"/>
      <c r="I538" s="341"/>
      <c r="J538" s="341"/>
      <c r="K538" s="341"/>
      <c r="L538" s="341"/>
      <c r="M538" s="341"/>
    </row>
    <row r="539" spans="1:13" x14ac:dyDescent="0.25">
      <c r="A539" s="350">
        <v>53</v>
      </c>
      <c r="B539" s="353">
        <v>20.9</v>
      </c>
      <c r="C539" s="356">
        <v>4.55</v>
      </c>
      <c r="D539" s="413">
        <v>25</v>
      </c>
      <c r="E539" s="409">
        <v>2534.39</v>
      </c>
      <c r="F539" s="341"/>
      <c r="G539" s="341"/>
      <c r="H539" s="341"/>
      <c r="I539" s="341"/>
      <c r="J539" s="341"/>
      <c r="K539" s="341"/>
      <c r="L539" s="341"/>
      <c r="M539" s="341"/>
    </row>
    <row r="540" spans="1:13" x14ac:dyDescent="0.25">
      <c r="A540" s="350">
        <v>45</v>
      </c>
      <c r="B540" s="353">
        <v>22.895</v>
      </c>
      <c r="C540" s="356">
        <v>6.03</v>
      </c>
      <c r="D540" s="413">
        <v>25</v>
      </c>
      <c r="E540" s="409">
        <v>2523.17</v>
      </c>
      <c r="F540" s="341"/>
      <c r="G540" s="341"/>
      <c r="H540" s="341"/>
      <c r="I540" s="341"/>
      <c r="J540" s="341"/>
      <c r="K540" s="341"/>
      <c r="L540" s="341"/>
      <c r="M540" s="341"/>
    </row>
    <row r="541" spans="1:13" x14ac:dyDescent="0.25">
      <c r="A541" s="350">
        <v>39</v>
      </c>
      <c r="B541" s="353">
        <v>28.3</v>
      </c>
      <c r="C541" s="356">
        <v>5.47</v>
      </c>
      <c r="D541" s="413">
        <v>25</v>
      </c>
      <c r="E541" s="409">
        <v>2137.65</v>
      </c>
      <c r="F541" s="341"/>
      <c r="G541" s="341"/>
      <c r="H541" s="341"/>
      <c r="I541" s="341"/>
      <c r="J541" s="341"/>
      <c r="K541" s="341"/>
      <c r="L541" s="341"/>
      <c r="M541" s="341"/>
    </row>
    <row r="542" spans="1:13" x14ac:dyDescent="0.25">
      <c r="A542" s="350">
        <v>58</v>
      </c>
      <c r="B542" s="353">
        <v>54.3</v>
      </c>
      <c r="C542" s="356">
        <v>4.1500000000000004</v>
      </c>
      <c r="D542" s="413">
        <v>25</v>
      </c>
      <c r="E542" s="409">
        <v>1481</v>
      </c>
      <c r="F542" s="341"/>
      <c r="G542" s="341"/>
      <c r="H542" s="341"/>
      <c r="I542" s="341"/>
      <c r="J542" s="341"/>
      <c r="K542" s="341"/>
      <c r="L542" s="341"/>
      <c r="M542" s="341"/>
    </row>
    <row r="543" spans="1:13" x14ac:dyDescent="0.25">
      <c r="A543" s="350">
        <v>47</v>
      </c>
      <c r="B543" s="353">
        <v>33.344999999999999</v>
      </c>
      <c r="C543" s="356">
        <v>11.32</v>
      </c>
      <c r="D543" s="413">
        <v>25</v>
      </c>
      <c r="E543" s="409">
        <v>1445</v>
      </c>
      <c r="F543" s="341"/>
      <c r="G543" s="341"/>
      <c r="H543" s="341"/>
      <c r="I543" s="341"/>
      <c r="J543" s="341"/>
      <c r="K543" s="341"/>
      <c r="L543" s="341"/>
      <c r="M543" s="341"/>
    </row>
    <row r="544" spans="1:13" x14ac:dyDescent="0.25">
      <c r="A544" s="350">
        <v>55</v>
      </c>
      <c r="B544" s="353">
        <v>33</v>
      </c>
      <c r="C544" s="356">
        <v>9.51</v>
      </c>
      <c r="D544" s="413">
        <v>25</v>
      </c>
      <c r="E544" s="409">
        <v>1422</v>
      </c>
      <c r="F544" s="341"/>
      <c r="G544" s="341"/>
      <c r="H544" s="341"/>
      <c r="I544" s="341"/>
      <c r="J544" s="341"/>
      <c r="K544" s="341"/>
      <c r="L544" s="341"/>
      <c r="M544" s="341"/>
    </row>
    <row r="545" spans="1:13" x14ac:dyDescent="0.25">
      <c r="A545" s="350">
        <v>36</v>
      </c>
      <c r="B545" s="353">
        <v>28.024999999999999</v>
      </c>
      <c r="C545" s="356">
        <v>7.67</v>
      </c>
      <c r="D545" s="413">
        <v>25</v>
      </c>
      <c r="E545" s="409">
        <v>1402</v>
      </c>
      <c r="F545" s="341"/>
      <c r="G545" s="341"/>
      <c r="H545" s="341"/>
      <c r="I545" s="341"/>
      <c r="J545" s="341"/>
      <c r="K545" s="341"/>
      <c r="L545" s="341"/>
      <c r="M545" s="341"/>
    </row>
    <row r="546" spans="1:13" x14ac:dyDescent="0.25">
      <c r="A546" s="350">
        <v>30</v>
      </c>
      <c r="B546" s="353">
        <v>28.69</v>
      </c>
      <c r="C546" s="356">
        <v>6.23</v>
      </c>
      <c r="D546" s="413">
        <v>25</v>
      </c>
      <c r="E546" s="409">
        <v>1341.16</v>
      </c>
      <c r="F546" s="341"/>
      <c r="G546" s="341"/>
      <c r="H546" s="341"/>
      <c r="I546" s="341"/>
      <c r="J546" s="341"/>
      <c r="K546" s="341"/>
      <c r="L546" s="341"/>
      <c r="M546" s="341"/>
    </row>
    <row r="547" spans="1:13" x14ac:dyDescent="0.25">
      <c r="A547" s="350">
        <v>57</v>
      </c>
      <c r="B547" s="353">
        <v>40.28</v>
      </c>
      <c r="C547" s="356">
        <v>8.9</v>
      </c>
      <c r="D547" s="413">
        <v>25</v>
      </c>
      <c r="E547" s="409">
        <v>1290.93</v>
      </c>
      <c r="F547" s="341"/>
      <c r="G547" s="341"/>
      <c r="H547" s="341"/>
      <c r="I547" s="341"/>
      <c r="J547" s="341"/>
      <c r="K547" s="341"/>
      <c r="L547" s="341"/>
      <c r="M547" s="341"/>
    </row>
    <row r="548" spans="1:13" x14ac:dyDescent="0.25">
      <c r="A548" s="350">
        <v>55</v>
      </c>
      <c r="B548" s="353">
        <v>37.299999999999997</v>
      </c>
      <c r="C548" s="356">
        <v>7.79</v>
      </c>
      <c r="D548" s="413">
        <v>25</v>
      </c>
      <c r="E548" s="409">
        <v>1276</v>
      </c>
      <c r="F548" s="341"/>
      <c r="G548" s="341"/>
      <c r="H548" s="341"/>
      <c r="I548" s="341"/>
      <c r="J548" s="341"/>
      <c r="K548" s="341"/>
      <c r="L548" s="341"/>
      <c r="M548" s="341"/>
    </row>
    <row r="549" spans="1:13" x14ac:dyDescent="0.25">
      <c r="A549" s="350">
        <v>56</v>
      </c>
      <c r="B549" s="353">
        <v>54.47</v>
      </c>
      <c r="C549" s="356">
        <v>4.49</v>
      </c>
      <c r="D549" s="413">
        <v>25</v>
      </c>
      <c r="E549" s="409">
        <v>1253</v>
      </c>
      <c r="F549" s="341"/>
      <c r="G549" s="341"/>
      <c r="H549" s="341"/>
      <c r="I549" s="341"/>
      <c r="J549" s="341"/>
      <c r="K549" s="341"/>
      <c r="L549" s="341"/>
      <c r="M549" s="341"/>
    </row>
    <row r="550" spans="1:13" x14ac:dyDescent="0.25">
      <c r="A550" s="350">
        <v>53</v>
      </c>
      <c r="B550" s="353">
        <v>38.06</v>
      </c>
      <c r="C550" s="356">
        <v>5.24</v>
      </c>
      <c r="D550" s="413">
        <v>25</v>
      </c>
      <c r="E550" s="409">
        <v>1178.07</v>
      </c>
      <c r="F550" s="341"/>
      <c r="G550" s="341"/>
      <c r="H550" s="341"/>
      <c r="I550" s="341"/>
      <c r="J550" s="341"/>
      <c r="K550" s="341"/>
      <c r="L550" s="341"/>
      <c r="M550" s="341"/>
    </row>
    <row r="551" spans="1:13" x14ac:dyDescent="0.25">
      <c r="A551" s="350">
        <v>60</v>
      </c>
      <c r="B551" s="353">
        <v>51.47</v>
      </c>
      <c r="C551" s="356">
        <v>9.6</v>
      </c>
      <c r="D551" s="413">
        <v>25</v>
      </c>
      <c r="E551" s="409">
        <v>1071</v>
      </c>
      <c r="F551" s="341"/>
      <c r="G551" s="341"/>
      <c r="H551" s="341"/>
      <c r="I551" s="341"/>
      <c r="J551" s="341"/>
      <c r="K551" s="341"/>
      <c r="L551" s="341"/>
      <c r="M551" s="341"/>
    </row>
    <row r="552" spans="1:13" x14ac:dyDescent="0.25">
      <c r="A552" s="350">
        <v>37</v>
      </c>
      <c r="B552" s="353">
        <v>29.8</v>
      </c>
      <c r="C552" s="356">
        <v>5.78</v>
      </c>
      <c r="D552" s="413">
        <v>25</v>
      </c>
      <c r="E552" s="409">
        <v>670</v>
      </c>
      <c r="F552" s="341"/>
      <c r="G552" s="341"/>
      <c r="H552" s="341"/>
      <c r="I552" s="341"/>
      <c r="J552" s="341"/>
      <c r="K552" s="341"/>
      <c r="L552" s="341"/>
      <c r="M552" s="341"/>
    </row>
    <row r="553" spans="1:13" x14ac:dyDescent="0.25">
      <c r="A553" s="350">
        <v>60</v>
      </c>
      <c r="B553" s="353">
        <v>49.77</v>
      </c>
      <c r="C553" s="356">
        <v>7.02</v>
      </c>
      <c r="D553" s="413">
        <v>26</v>
      </c>
      <c r="E553" s="409">
        <v>36085.22</v>
      </c>
      <c r="F553" s="341"/>
      <c r="G553" s="341"/>
      <c r="H553" s="341"/>
      <c r="I553" s="341"/>
      <c r="J553" s="341"/>
      <c r="K553" s="341"/>
      <c r="L553" s="341"/>
      <c r="M553" s="341"/>
    </row>
    <row r="554" spans="1:13" x14ac:dyDescent="0.25">
      <c r="A554" s="350">
        <v>37</v>
      </c>
      <c r="B554" s="353">
        <v>25.555</v>
      </c>
      <c r="C554" s="356">
        <v>4.09</v>
      </c>
      <c r="D554" s="413">
        <v>26</v>
      </c>
      <c r="E554" s="409">
        <v>24671.66</v>
      </c>
      <c r="F554" s="341"/>
      <c r="G554" s="341"/>
      <c r="H554" s="341"/>
      <c r="I554" s="341"/>
      <c r="J554" s="341"/>
      <c r="K554" s="341"/>
      <c r="L554" s="341"/>
      <c r="M554" s="341"/>
    </row>
    <row r="555" spans="1:13" x14ac:dyDescent="0.25">
      <c r="A555" s="350">
        <v>29</v>
      </c>
      <c r="B555" s="353">
        <v>29.64</v>
      </c>
      <c r="C555" s="356">
        <v>4.93</v>
      </c>
      <c r="D555" s="413">
        <v>26</v>
      </c>
      <c r="E555" s="409">
        <v>17043.34</v>
      </c>
      <c r="F555" s="341"/>
      <c r="G555" s="341"/>
      <c r="H555" s="341"/>
      <c r="I555" s="341"/>
      <c r="J555" s="341"/>
      <c r="K555" s="341"/>
      <c r="L555" s="341"/>
      <c r="M555" s="341"/>
    </row>
    <row r="556" spans="1:13" x14ac:dyDescent="0.25">
      <c r="A556" s="350">
        <v>56</v>
      </c>
      <c r="B556" s="353">
        <v>53.93</v>
      </c>
      <c r="C556" s="356">
        <v>5.34</v>
      </c>
      <c r="D556" s="413">
        <v>26</v>
      </c>
      <c r="E556" s="409">
        <v>14455.64</v>
      </c>
      <c r="F556" s="341"/>
      <c r="G556" s="341"/>
      <c r="H556" s="341"/>
      <c r="I556" s="341"/>
      <c r="J556" s="341"/>
      <c r="K556" s="341"/>
      <c r="L556" s="341"/>
      <c r="M556" s="341"/>
    </row>
    <row r="557" spans="1:13" x14ac:dyDescent="0.25">
      <c r="A557" s="350">
        <v>35</v>
      </c>
      <c r="B557" s="353">
        <v>28.024999999999999</v>
      </c>
      <c r="C557" s="356">
        <v>5.65</v>
      </c>
      <c r="D557" s="413">
        <v>26</v>
      </c>
      <c r="E557" s="409">
        <v>11028.56</v>
      </c>
      <c r="F557" s="341"/>
      <c r="G557" s="341"/>
      <c r="H557" s="341"/>
      <c r="I557" s="341"/>
      <c r="J557" s="341"/>
      <c r="K557" s="341"/>
      <c r="L557" s="341"/>
      <c r="M557" s="341"/>
    </row>
    <row r="558" spans="1:13" x14ac:dyDescent="0.25">
      <c r="A558" s="350">
        <v>29</v>
      </c>
      <c r="B558" s="353">
        <v>27.5</v>
      </c>
      <c r="C558" s="356">
        <v>4.49</v>
      </c>
      <c r="D558" s="413">
        <v>26</v>
      </c>
      <c r="E558" s="409">
        <v>9894.69</v>
      </c>
      <c r="F558" s="341"/>
      <c r="G558" s="341"/>
      <c r="H558" s="341"/>
      <c r="I558" s="341"/>
      <c r="J558" s="341"/>
      <c r="K558" s="341"/>
      <c r="L558" s="341"/>
      <c r="M558" s="341"/>
    </row>
    <row r="559" spans="1:13" x14ac:dyDescent="0.25">
      <c r="A559" s="350">
        <v>20</v>
      </c>
      <c r="B559" s="353">
        <v>21.8</v>
      </c>
      <c r="C559" s="356">
        <v>10.55</v>
      </c>
      <c r="D559" s="413">
        <v>26</v>
      </c>
      <c r="E559" s="409">
        <v>9787.32</v>
      </c>
      <c r="F559" s="341"/>
      <c r="G559" s="341"/>
      <c r="H559" s="341"/>
      <c r="I559" s="341"/>
      <c r="J559" s="341"/>
      <c r="K559" s="341"/>
      <c r="L559" s="341"/>
      <c r="M559" s="341"/>
    </row>
    <row r="560" spans="1:13" x14ac:dyDescent="0.25">
      <c r="A560" s="350">
        <v>39</v>
      </c>
      <c r="B560" s="353">
        <v>26.41</v>
      </c>
      <c r="C560" s="356">
        <v>4.92</v>
      </c>
      <c r="D560" s="413">
        <v>26</v>
      </c>
      <c r="E560" s="409">
        <v>9338.61</v>
      </c>
      <c r="F560" s="341"/>
      <c r="G560" s="341"/>
      <c r="H560" s="341"/>
      <c r="I560" s="341"/>
      <c r="J560" s="341"/>
      <c r="K560" s="341"/>
      <c r="L560" s="341"/>
      <c r="M560" s="341"/>
    </row>
    <row r="561" spans="1:13" x14ac:dyDescent="0.25">
      <c r="A561" s="350">
        <v>34</v>
      </c>
      <c r="B561" s="353">
        <v>27.835000000000001</v>
      </c>
      <c r="C561" s="356">
        <v>5.9</v>
      </c>
      <c r="D561" s="413">
        <v>26</v>
      </c>
      <c r="E561" s="409">
        <v>7670.75</v>
      </c>
      <c r="F561" s="341"/>
      <c r="G561" s="341"/>
      <c r="H561" s="341"/>
      <c r="I561" s="341"/>
      <c r="J561" s="341"/>
      <c r="K561" s="341"/>
      <c r="L561" s="341"/>
      <c r="M561" s="341"/>
    </row>
    <row r="562" spans="1:13" x14ac:dyDescent="0.25">
      <c r="A562" s="350">
        <v>56</v>
      </c>
      <c r="B562" s="353">
        <v>51.74</v>
      </c>
      <c r="C562" s="356">
        <v>4.9800000000000004</v>
      </c>
      <c r="D562" s="413">
        <v>26</v>
      </c>
      <c r="E562" s="409">
        <v>7623.13</v>
      </c>
      <c r="F562" s="341"/>
      <c r="G562" s="341"/>
      <c r="H562" s="341"/>
      <c r="I562" s="341"/>
      <c r="J562" s="341"/>
      <c r="K562" s="341"/>
      <c r="L562" s="341"/>
      <c r="M562" s="341"/>
    </row>
    <row r="563" spans="1:13" x14ac:dyDescent="0.25">
      <c r="A563" s="350">
        <v>42</v>
      </c>
      <c r="B563" s="353">
        <v>23.37</v>
      </c>
      <c r="C563" s="356">
        <v>5.8</v>
      </c>
      <c r="D563" s="413">
        <v>26</v>
      </c>
      <c r="E563" s="409">
        <v>7487.38</v>
      </c>
      <c r="F563" s="341"/>
      <c r="G563" s="341"/>
      <c r="H563" s="341"/>
      <c r="I563" s="341"/>
      <c r="J563" s="341"/>
      <c r="K563" s="341"/>
      <c r="L563" s="341"/>
      <c r="M563" s="341"/>
    </row>
    <row r="564" spans="1:13" x14ac:dyDescent="0.25">
      <c r="A564" s="350">
        <v>25</v>
      </c>
      <c r="B564" s="353">
        <v>29.7</v>
      </c>
      <c r="C564" s="356">
        <v>6.21</v>
      </c>
      <c r="D564" s="413">
        <v>26</v>
      </c>
      <c r="E564" s="409">
        <v>6361.47</v>
      </c>
      <c r="F564" s="341"/>
      <c r="G564" s="341"/>
      <c r="H564" s="341"/>
      <c r="I564" s="341"/>
      <c r="J564" s="341"/>
      <c r="K564" s="341"/>
      <c r="L564" s="341"/>
      <c r="M564" s="341"/>
    </row>
    <row r="565" spans="1:13" x14ac:dyDescent="0.25">
      <c r="A565" s="350">
        <v>43</v>
      </c>
      <c r="B565" s="353">
        <v>20.045000000000002</v>
      </c>
      <c r="C565" s="356">
        <v>6.17</v>
      </c>
      <c r="D565" s="413">
        <v>26</v>
      </c>
      <c r="E565" s="409">
        <v>6293.63</v>
      </c>
      <c r="F565" s="341"/>
      <c r="G565" s="341"/>
      <c r="H565" s="341"/>
      <c r="I565" s="341"/>
      <c r="J565" s="341"/>
      <c r="K565" s="341"/>
      <c r="L565" s="341"/>
      <c r="M565" s="341"/>
    </row>
    <row r="566" spans="1:13" x14ac:dyDescent="0.25">
      <c r="A566" s="350">
        <v>50</v>
      </c>
      <c r="B566" s="353">
        <v>27.83</v>
      </c>
      <c r="C566" s="356">
        <v>5.36</v>
      </c>
      <c r="D566" s="413">
        <v>26</v>
      </c>
      <c r="E566" s="409">
        <v>6061.8</v>
      </c>
      <c r="F566" s="341"/>
      <c r="G566" s="341"/>
      <c r="H566" s="341"/>
      <c r="I566" s="341"/>
      <c r="J566" s="341"/>
      <c r="K566" s="341"/>
      <c r="L566" s="341"/>
      <c r="M566" s="341"/>
    </row>
    <row r="567" spans="1:13" x14ac:dyDescent="0.25">
      <c r="A567" s="350">
        <v>32</v>
      </c>
      <c r="B567" s="353">
        <v>28.93</v>
      </c>
      <c r="C567" s="356">
        <v>5.2</v>
      </c>
      <c r="D567" s="413">
        <v>26</v>
      </c>
      <c r="E567" s="409">
        <v>4661.29</v>
      </c>
      <c r="F567" s="341"/>
      <c r="G567" s="341"/>
      <c r="H567" s="341"/>
      <c r="I567" s="341"/>
      <c r="J567" s="341"/>
      <c r="K567" s="341"/>
      <c r="L567" s="341"/>
      <c r="M567" s="341"/>
    </row>
    <row r="568" spans="1:13" x14ac:dyDescent="0.25">
      <c r="A568" s="350">
        <v>28</v>
      </c>
      <c r="B568" s="353">
        <v>33.82</v>
      </c>
      <c r="C568" s="356">
        <v>5.42</v>
      </c>
      <c r="D568" s="413">
        <v>26</v>
      </c>
      <c r="E568" s="409">
        <v>4564.1899999999996</v>
      </c>
      <c r="F568" s="341"/>
      <c r="G568" s="341"/>
      <c r="H568" s="341"/>
      <c r="I568" s="341"/>
      <c r="J568" s="341"/>
      <c r="K568" s="341"/>
      <c r="L568" s="341"/>
      <c r="M568" s="341"/>
    </row>
    <row r="569" spans="1:13" x14ac:dyDescent="0.25">
      <c r="A569" s="350">
        <v>44</v>
      </c>
      <c r="B569" s="353">
        <v>20.234999999999999</v>
      </c>
      <c r="C569" s="356">
        <v>6.84</v>
      </c>
      <c r="D569" s="413">
        <v>26</v>
      </c>
      <c r="E569" s="409">
        <v>3987.93</v>
      </c>
      <c r="F569" s="341"/>
      <c r="G569" s="341"/>
      <c r="H569" s="341"/>
      <c r="I569" s="341"/>
      <c r="J569" s="341"/>
      <c r="K569" s="341"/>
      <c r="L569" s="341"/>
      <c r="M569" s="341"/>
    </row>
    <row r="570" spans="1:13" x14ac:dyDescent="0.25">
      <c r="A570" s="350">
        <v>59</v>
      </c>
      <c r="B570" s="353">
        <v>49.2</v>
      </c>
      <c r="C570" s="356">
        <v>10.9</v>
      </c>
      <c r="D570" s="413">
        <v>26</v>
      </c>
      <c r="E570" s="409">
        <v>3981.98</v>
      </c>
      <c r="F570" s="341"/>
      <c r="G570" s="341"/>
      <c r="H570" s="341"/>
      <c r="I570" s="341"/>
      <c r="J570" s="341"/>
      <c r="K570" s="341"/>
      <c r="L570" s="341"/>
      <c r="M570" s="341"/>
    </row>
    <row r="571" spans="1:13" x14ac:dyDescent="0.25">
      <c r="A571" s="350">
        <v>37</v>
      </c>
      <c r="B571" s="353">
        <v>26.4</v>
      </c>
      <c r="C571" s="356">
        <v>4.87</v>
      </c>
      <c r="D571" s="413">
        <v>26</v>
      </c>
      <c r="E571" s="409">
        <v>3877.3</v>
      </c>
      <c r="F571" s="341"/>
      <c r="G571" s="341"/>
      <c r="H571" s="341"/>
      <c r="I571" s="341"/>
      <c r="J571" s="341"/>
      <c r="K571" s="341"/>
      <c r="L571" s="341"/>
      <c r="M571" s="341"/>
    </row>
    <row r="572" spans="1:13" x14ac:dyDescent="0.25">
      <c r="A572" s="350">
        <v>30</v>
      </c>
      <c r="B572" s="353">
        <v>28.38</v>
      </c>
      <c r="C572" s="356">
        <v>6.07</v>
      </c>
      <c r="D572" s="413">
        <v>26</v>
      </c>
      <c r="E572" s="409">
        <v>3490.55</v>
      </c>
      <c r="F572" s="341"/>
      <c r="G572" s="341"/>
      <c r="H572" s="341"/>
      <c r="I572" s="341"/>
      <c r="J572" s="341"/>
      <c r="K572" s="341"/>
      <c r="L572" s="341"/>
      <c r="M572" s="341"/>
    </row>
    <row r="573" spans="1:13" x14ac:dyDescent="0.25">
      <c r="A573" s="350">
        <v>42</v>
      </c>
      <c r="B573" s="353">
        <v>24.64</v>
      </c>
      <c r="C573" s="356">
        <v>4.33</v>
      </c>
      <c r="D573" s="413">
        <v>26</v>
      </c>
      <c r="E573" s="409">
        <v>3484.33</v>
      </c>
      <c r="F573" s="341"/>
      <c r="G573" s="341"/>
      <c r="H573" s="341"/>
      <c r="I573" s="341"/>
      <c r="J573" s="341"/>
      <c r="K573" s="341"/>
      <c r="L573" s="341"/>
      <c r="M573" s="341"/>
    </row>
    <row r="574" spans="1:13" x14ac:dyDescent="0.25">
      <c r="A574" s="350">
        <v>35</v>
      </c>
      <c r="B574" s="353">
        <v>39.71</v>
      </c>
      <c r="C574" s="356">
        <v>5.83</v>
      </c>
      <c r="D574" s="413">
        <v>26</v>
      </c>
      <c r="E574" s="409">
        <v>3410.32</v>
      </c>
      <c r="F574" s="341"/>
      <c r="G574" s="341"/>
      <c r="H574" s="341"/>
      <c r="I574" s="341"/>
      <c r="J574" s="341"/>
      <c r="K574" s="341"/>
      <c r="L574" s="341"/>
      <c r="M574" s="341"/>
    </row>
    <row r="575" spans="1:13" x14ac:dyDescent="0.25">
      <c r="A575" s="350">
        <v>40</v>
      </c>
      <c r="B575" s="353">
        <v>22.22</v>
      </c>
      <c r="C575" s="356">
        <v>5.5</v>
      </c>
      <c r="D575" s="413">
        <v>26</v>
      </c>
      <c r="E575" s="409">
        <v>3392.98</v>
      </c>
      <c r="F575" s="341"/>
      <c r="G575" s="341"/>
      <c r="H575" s="341"/>
      <c r="I575" s="341"/>
      <c r="J575" s="341"/>
      <c r="K575" s="341"/>
      <c r="L575" s="341"/>
      <c r="M575" s="341"/>
    </row>
    <row r="576" spans="1:13" x14ac:dyDescent="0.25">
      <c r="A576" s="350">
        <v>29</v>
      </c>
      <c r="B576" s="353">
        <v>33.344999999999999</v>
      </c>
      <c r="C576" s="356">
        <v>4.79</v>
      </c>
      <c r="D576" s="413">
        <v>26</v>
      </c>
      <c r="E576" s="409">
        <v>3392.37</v>
      </c>
      <c r="F576" s="341"/>
      <c r="G576" s="341"/>
      <c r="H576" s="341"/>
      <c r="I576" s="341"/>
      <c r="J576" s="341"/>
      <c r="K576" s="341"/>
      <c r="L576" s="341"/>
      <c r="M576" s="341"/>
    </row>
    <row r="577" spans="1:13" x14ac:dyDescent="0.25">
      <c r="A577" s="350">
        <v>35</v>
      </c>
      <c r="B577" s="353">
        <v>24.42</v>
      </c>
      <c r="C577" s="356">
        <v>5.81</v>
      </c>
      <c r="D577" s="413">
        <v>26</v>
      </c>
      <c r="E577" s="409">
        <v>3385.4</v>
      </c>
      <c r="F577" s="341"/>
      <c r="G577" s="341"/>
      <c r="H577" s="341"/>
      <c r="I577" s="341"/>
      <c r="J577" s="341"/>
      <c r="K577" s="341"/>
      <c r="L577" s="341"/>
      <c r="M577" s="341"/>
    </row>
    <row r="578" spans="1:13" x14ac:dyDescent="0.25">
      <c r="A578" s="350">
        <v>31</v>
      </c>
      <c r="B578" s="353">
        <v>29.81</v>
      </c>
      <c r="C578" s="356">
        <v>5.58</v>
      </c>
      <c r="D578" s="413">
        <v>26</v>
      </c>
      <c r="E578" s="409">
        <v>3378.91</v>
      </c>
      <c r="F578" s="341"/>
      <c r="G578" s="341"/>
      <c r="H578" s="341"/>
      <c r="I578" s="341"/>
      <c r="J578" s="341"/>
      <c r="K578" s="341"/>
      <c r="L578" s="341"/>
      <c r="M578" s="341"/>
    </row>
    <row r="579" spans="1:13" x14ac:dyDescent="0.25">
      <c r="A579" s="350">
        <v>56</v>
      </c>
      <c r="B579" s="353">
        <v>51.18</v>
      </c>
      <c r="C579" s="356">
        <v>4.4000000000000004</v>
      </c>
      <c r="D579" s="413">
        <v>26</v>
      </c>
      <c r="E579" s="409">
        <v>3292.53</v>
      </c>
      <c r="F579" s="341"/>
      <c r="G579" s="341"/>
      <c r="H579" s="341"/>
      <c r="I579" s="341"/>
      <c r="J579" s="341"/>
      <c r="K579" s="341"/>
      <c r="L579" s="341"/>
      <c r="M579" s="341"/>
    </row>
    <row r="580" spans="1:13" x14ac:dyDescent="0.25">
      <c r="A580" s="350">
        <v>55</v>
      </c>
      <c r="B580" s="353">
        <v>51.37</v>
      </c>
      <c r="C580" s="356">
        <v>8.18</v>
      </c>
      <c r="D580" s="413">
        <v>26</v>
      </c>
      <c r="E580" s="409">
        <v>3201.25</v>
      </c>
      <c r="F580" s="341"/>
      <c r="G580" s="341"/>
      <c r="H580" s="341"/>
      <c r="I580" s="341"/>
      <c r="J580" s="341"/>
      <c r="K580" s="341"/>
      <c r="L580" s="341"/>
      <c r="M580" s="341"/>
    </row>
    <row r="581" spans="1:13" x14ac:dyDescent="0.25">
      <c r="A581" s="350">
        <v>37</v>
      </c>
      <c r="B581" s="353">
        <v>36.19</v>
      </c>
      <c r="C581" s="356">
        <v>5.52</v>
      </c>
      <c r="D581" s="413">
        <v>26</v>
      </c>
      <c r="E581" s="409">
        <v>3176.82</v>
      </c>
      <c r="F581" s="341"/>
      <c r="G581" s="341"/>
      <c r="H581" s="341"/>
      <c r="I581" s="341"/>
      <c r="J581" s="341"/>
      <c r="K581" s="341"/>
      <c r="L581" s="341"/>
      <c r="M581" s="341"/>
    </row>
    <row r="582" spans="1:13" x14ac:dyDescent="0.25">
      <c r="A582" s="350">
        <v>31</v>
      </c>
      <c r="B582" s="353">
        <v>25.9</v>
      </c>
      <c r="C582" s="356">
        <v>4.84</v>
      </c>
      <c r="D582" s="413">
        <v>26</v>
      </c>
      <c r="E582" s="409">
        <v>3176.29</v>
      </c>
      <c r="F582" s="341"/>
      <c r="G582" s="341"/>
      <c r="H582" s="341"/>
      <c r="I582" s="341"/>
      <c r="J582" s="341"/>
      <c r="K582" s="341"/>
      <c r="L582" s="341"/>
      <c r="M582" s="341"/>
    </row>
    <row r="583" spans="1:13" x14ac:dyDescent="0.25">
      <c r="A583" s="350">
        <v>43</v>
      </c>
      <c r="B583" s="353">
        <v>35.72</v>
      </c>
      <c r="C583" s="356">
        <v>4.08</v>
      </c>
      <c r="D583" s="413">
        <v>26</v>
      </c>
      <c r="E583" s="409">
        <v>2927.06</v>
      </c>
      <c r="F583" s="341"/>
      <c r="G583" s="341"/>
      <c r="H583" s="341"/>
      <c r="I583" s="341"/>
      <c r="J583" s="341"/>
      <c r="K583" s="341"/>
      <c r="L583" s="341"/>
      <c r="M583" s="341"/>
    </row>
    <row r="584" spans="1:13" x14ac:dyDescent="0.25">
      <c r="A584" s="350">
        <v>29</v>
      </c>
      <c r="B584" s="353">
        <v>27.94</v>
      </c>
      <c r="C584" s="356">
        <v>4.4800000000000004</v>
      </c>
      <c r="D584" s="413">
        <v>26</v>
      </c>
      <c r="E584" s="409">
        <v>2904.09</v>
      </c>
      <c r="F584" s="341"/>
      <c r="G584" s="341"/>
      <c r="H584" s="341"/>
      <c r="I584" s="341"/>
      <c r="J584" s="341"/>
      <c r="K584" s="341"/>
      <c r="L584" s="341"/>
      <c r="M584" s="341"/>
    </row>
    <row r="585" spans="1:13" x14ac:dyDescent="0.25">
      <c r="A585" s="350">
        <v>34</v>
      </c>
      <c r="B585" s="353">
        <v>27.1</v>
      </c>
      <c r="C585" s="356">
        <v>5.73</v>
      </c>
      <c r="D585" s="413">
        <v>26</v>
      </c>
      <c r="E585" s="409">
        <v>2902.91</v>
      </c>
      <c r="F585" s="341"/>
      <c r="G585" s="341"/>
      <c r="H585" s="341"/>
      <c r="I585" s="341"/>
      <c r="J585" s="341"/>
      <c r="K585" s="341"/>
      <c r="L585" s="341"/>
      <c r="M585" s="341"/>
    </row>
    <row r="586" spans="1:13" x14ac:dyDescent="0.25">
      <c r="A586" s="350">
        <v>39</v>
      </c>
      <c r="B586" s="353">
        <v>18.3</v>
      </c>
      <c r="C586" s="356">
        <v>5.46</v>
      </c>
      <c r="D586" s="413">
        <v>26</v>
      </c>
      <c r="E586" s="409">
        <v>2897.32</v>
      </c>
      <c r="F586" s="341"/>
      <c r="G586" s="341"/>
      <c r="H586" s="341"/>
      <c r="I586" s="341"/>
      <c r="J586" s="341"/>
      <c r="K586" s="341"/>
      <c r="L586" s="341"/>
      <c r="M586" s="341"/>
    </row>
    <row r="587" spans="1:13" x14ac:dyDescent="0.25">
      <c r="A587" s="350">
        <v>34</v>
      </c>
      <c r="B587" s="353">
        <v>25.3</v>
      </c>
      <c r="C587" s="356">
        <v>5.0199999999999996</v>
      </c>
      <c r="D587" s="413">
        <v>26</v>
      </c>
      <c r="E587" s="409">
        <v>2699.57</v>
      </c>
      <c r="F587" s="341"/>
      <c r="G587" s="341"/>
      <c r="H587" s="341"/>
      <c r="I587" s="341"/>
      <c r="J587" s="341"/>
      <c r="K587" s="341"/>
      <c r="L587" s="341"/>
      <c r="M587" s="341"/>
    </row>
    <row r="588" spans="1:13" x14ac:dyDescent="0.25">
      <c r="A588" s="350">
        <v>30</v>
      </c>
      <c r="B588" s="353">
        <v>38.83</v>
      </c>
      <c r="C588" s="356">
        <v>6.36</v>
      </c>
      <c r="D588" s="413">
        <v>26</v>
      </c>
      <c r="E588" s="409">
        <v>2680.95</v>
      </c>
      <c r="F588" s="341"/>
      <c r="G588" s="341"/>
      <c r="H588" s="341"/>
      <c r="I588" s="341"/>
      <c r="J588" s="341"/>
      <c r="K588" s="341"/>
      <c r="L588" s="341"/>
      <c r="M588" s="341"/>
    </row>
    <row r="589" spans="1:13" x14ac:dyDescent="0.25">
      <c r="A589" s="350">
        <v>24</v>
      </c>
      <c r="B589" s="353">
        <v>27.6</v>
      </c>
      <c r="C589" s="356">
        <v>5.36</v>
      </c>
      <c r="D589" s="413">
        <v>26</v>
      </c>
      <c r="E589" s="409">
        <v>2322.62</v>
      </c>
      <c r="F589" s="341"/>
      <c r="G589" s="341"/>
      <c r="H589" s="341"/>
      <c r="I589" s="341"/>
      <c r="J589" s="341"/>
      <c r="K589" s="341"/>
      <c r="L589" s="341"/>
      <c r="M589" s="341"/>
    </row>
    <row r="590" spans="1:13" x14ac:dyDescent="0.25">
      <c r="A590" s="350">
        <v>59</v>
      </c>
      <c r="B590" s="353">
        <v>46.4</v>
      </c>
      <c r="C590" s="356">
        <v>8.3699999999999992</v>
      </c>
      <c r="D590" s="413">
        <v>26</v>
      </c>
      <c r="E590" s="409">
        <v>2302.3000000000002</v>
      </c>
      <c r="F590" s="341"/>
      <c r="G590" s="341"/>
      <c r="H590" s="341"/>
      <c r="I590" s="341"/>
      <c r="J590" s="341"/>
      <c r="K590" s="341"/>
      <c r="L590" s="341"/>
      <c r="M590" s="341"/>
    </row>
    <row r="591" spans="1:13" x14ac:dyDescent="0.25">
      <c r="A591" s="350">
        <v>53</v>
      </c>
      <c r="B591" s="353">
        <v>51.92</v>
      </c>
      <c r="C591" s="356">
        <v>5.18</v>
      </c>
      <c r="D591" s="413">
        <v>26</v>
      </c>
      <c r="E591" s="409">
        <v>1865.98</v>
      </c>
      <c r="F591" s="341"/>
      <c r="G591" s="341"/>
      <c r="H591" s="341"/>
      <c r="I591" s="341"/>
      <c r="J591" s="341"/>
      <c r="K591" s="341"/>
      <c r="L591" s="341"/>
      <c r="M591" s="341"/>
    </row>
    <row r="592" spans="1:13" x14ac:dyDescent="0.25">
      <c r="A592" s="350">
        <v>27</v>
      </c>
      <c r="B592" s="353">
        <v>32.395000000000003</v>
      </c>
      <c r="C592" s="356">
        <v>5.68</v>
      </c>
      <c r="D592" s="413">
        <v>26</v>
      </c>
      <c r="E592" s="409">
        <v>1417</v>
      </c>
      <c r="F592" s="341"/>
      <c r="G592" s="341"/>
      <c r="H592" s="341"/>
      <c r="I592" s="341"/>
      <c r="J592" s="341"/>
      <c r="K592" s="341"/>
      <c r="L592" s="341"/>
      <c r="M592" s="341"/>
    </row>
    <row r="593" spans="1:13" x14ac:dyDescent="0.25">
      <c r="A593" s="350">
        <v>59</v>
      </c>
      <c r="B593" s="353">
        <v>46.19</v>
      </c>
      <c r="C593" s="356">
        <v>7.31</v>
      </c>
      <c r="D593" s="413">
        <v>26</v>
      </c>
      <c r="E593" s="409">
        <v>1220</v>
      </c>
      <c r="F593" s="341"/>
      <c r="G593" s="341"/>
      <c r="H593" s="341"/>
      <c r="I593" s="341"/>
      <c r="J593" s="341"/>
      <c r="K593" s="341"/>
      <c r="L593" s="341"/>
      <c r="M593" s="341"/>
    </row>
    <row r="594" spans="1:13" x14ac:dyDescent="0.25">
      <c r="A594" s="350">
        <v>19</v>
      </c>
      <c r="B594" s="353">
        <v>27.93</v>
      </c>
      <c r="C594" s="356">
        <v>4.67</v>
      </c>
      <c r="D594" s="413">
        <v>26</v>
      </c>
      <c r="E594" s="409">
        <v>1178</v>
      </c>
      <c r="F594" s="341"/>
      <c r="G594" s="341"/>
      <c r="H594" s="341"/>
      <c r="I594" s="341"/>
      <c r="J594" s="341"/>
      <c r="K594" s="341"/>
      <c r="L594" s="341"/>
      <c r="M594" s="341"/>
    </row>
    <row r="595" spans="1:13" x14ac:dyDescent="0.25">
      <c r="A595" s="350">
        <v>60</v>
      </c>
      <c r="B595" s="353">
        <v>45.62</v>
      </c>
      <c r="C595" s="356">
        <v>6.87</v>
      </c>
      <c r="D595" s="413">
        <v>26</v>
      </c>
      <c r="E595" s="409">
        <v>770.38</v>
      </c>
      <c r="F595" s="341"/>
      <c r="G595" s="341"/>
      <c r="H595" s="341"/>
      <c r="I595" s="341"/>
      <c r="J595" s="341"/>
      <c r="K595" s="341"/>
      <c r="L595" s="341"/>
      <c r="M595" s="341"/>
    </row>
    <row r="596" spans="1:13" x14ac:dyDescent="0.25">
      <c r="A596" s="350">
        <v>43</v>
      </c>
      <c r="B596" s="353">
        <v>35.31</v>
      </c>
      <c r="C596" s="356">
        <v>5.87</v>
      </c>
      <c r="D596" s="413">
        <v>26</v>
      </c>
      <c r="E596" s="409">
        <v>760</v>
      </c>
      <c r="F596" s="341"/>
      <c r="G596" s="341"/>
      <c r="H596" s="341"/>
      <c r="I596" s="341"/>
      <c r="J596" s="341"/>
      <c r="K596" s="341"/>
      <c r="L596" s="341"/>
      <c r="M596" s="341"/>
    </row>
    <row r="597" spans="1:13" x14ac:dyDescent="0.25">
      <c r="A597" s="350">
        <v>27</v>
      </c>
      <c r="B597" s="353">
        <v>30.4</v>
      </c>
      <c r="C597" s="356">
        <v>4.07</v>
      </c>
      <c r="D597" s="413">
        <v>27</v>
      </c>
      <c r="E597" s="409">
        <v>39611.760000000002</v>
      </c>
      <c r="F597" s="341"/>
      <c r="G597" s="341"/>
      <c r="H597" s="341"/>
      <c r="I597" s="341"/>
      <c r="J597" s="341"/>
      <c r="K597" s="341"/>
      <c r="L597" s="341"/>
      <c r="M597" s="341"/>
    </row>
    <row r="598" spans="1:13" x14ac:dyDescent="0.25">
      <c r="A598" s="350">
        <v>43</v>
      </c>
      <c r="B598" s="353">
        <v>20.13</v>
      </c>
      <c r="C598" s="356">
        <v>6.47</v>
      </c>
      <c r="D598" s="413">
        <v>27</v>
      </c>
      <c r="E598" s="409">
        <v>37133.9</v>
      </c>
      <c r="F598" s="341"/>
      <c r="G598" s="341"/>
      <c r="H598" s="341"/>
      <c r="I598" s="341"/>
      <c r="J598" s="341"/>
      <c r="K598" s="341"/>
      <c r="L598" s="341"/>
      <c r="M598" s="341"/>
    </row>
    <row r="599" spans="1:13" x14ac:dyDescent="0.25">
      <c r="A599" s="350">
        <v>30</v>
      </c>
      <c r="B599" s="353">
        <v>23.655000000000001</v>
      </c>
      <c r="C599" s="356">
        <v>5.14</v>
      </c>
      <c r="D599" s="413">
        <v>27</v>
      </c>
      <c r="E599" s="409">
        <v>34838.870000000003</v>
      </c>
      <c r="F599" s="341"/>
      <c r="G599" s="341"/>
      <c r="H599" s="341"/>
      <c r="I599" s="341"/>
      <c r="J599" s="341"/>
      <c r="K599" s="341"/>
      <c r="L599" s="341"/>
      <c r="M599" s="341"/>
    </row>
    <row r="600" spans="1:13" x14ac:dyDescent="0.25">
      <c r="A600" s="350">
        <v>55</v>
      </c>
      <c r="B600" s="353">
        <v>49.05</v>
      </c>
      <c r="C600" s="356">
        <v>9.77</v>
      </c>
      <c r="D600" s="413">
        <v>27</v>
      </c>
      <c r="E600" s="409">
        <v>34806.47</v>
      </c>
      <c r="F600" s="341"/>
      <c r="G600" s="341"/>
      <c r="H600" s="341"/>
      <c r="I600" s="341"/>
      <c r="J600" s="341"/>
      <c r="K600" s="341"/>
      <c r="L600" s="341"/>
      <c r="M600" s="341"/>
    </row>
    <row r="601" spans="1:13" x14ac:dyDescent="0.25">
      <c r="A601" s="350">
        <v>52</v>
      </c>
      <c r="B601" s="353">
        <v>51.94</v>
      </c>
      <c r="C601" s="356">
        <v>8.8000000000000007</v>
      </c>
      <c r="D601" s="413">
        <v>27</v>
      </c>
      <c r="E601" s="409">
        <v>34289.43</v>
      </c>
      <c r="F601" s="341"/>
      <c r="G601" s="341"/>
      <c r="H601" s="341"/>
      <c r="I601" s="341"/>
      <c r="J601" s="341"/>
      <c r="K601" s="341"/>
      <c r="L601" s="341"/>
      <c r="M601" s="341"/>
    </row>
    <row r="602" spans="1:13" x14ac:dyDescent="0.25">
      <c r="A602" s="350">
        <v>24</v>
      </c>
      <c r="B602" s="353">
        <v>29.83</v>
      </c>
      <c r="C602" s="356">
        <v>5.84</v>
      </c>
      <c r="D602" s="413">
        <v>27</v>
      </c>
      <c r="E602" s="409">
        <v>33017.46</v>
      </c>
      <c r="F602" s="341"/>
      <c r="G602" s="341"/>
      <c r="H602" s="341"/>
      <c r="I602" s="341"/>
      <c r="J602" s="341"/>
      <c r="K602" s="341"/>
      <c r="L602" s="341"/>
      <c r="M602" s="341"/>
    </row>
    <row r="603" spans="1:13" x14ac:dyDescent="0.25">
      <c r="A603" s="350">
        <v>36</v>
      </c>
      <c r="B603" s="353">
        <v>22.6</v>
      </c>
      <c r="C603" s="356">
        <v>10.43</v>
      </c>
      <c r="D603" s="413">
        <v>27</v>
      </c>
      <c r="E603" s="409">
        <v>32827.51</v>
      </c>
      <c r="F603" s="341"/>
      <c r="G603" s="341"/>
      <c r="H603" s="341"/>
      <c r="I603" s="341"/>
      <c r="J603" s="341"/>
      <c r="K603" s="341"/>
      <c r="L603" s="341"/>
      <c r="M603" s="341"/>
    </row>
    <row r="604" spans="1:13" x14ac:dyDescent="0.25">
      <c r="A604" s="350">
        <v>58</v>
      </c>
      <c r="B604" s="353">
        <v>46.69</v>
      </c>
      <c r="C604" s="356">
        <v>4.25</v>
      </c>
      <c r="D604" s="413">
        <v>27</v>
      </c>
      <c r="E604" s="409">
        <v>31328.27</v>
      </c>
      <c r="F604" s="341"/>
      <c r="G604" s="341"/>
      <c r="H604" s="341"/>
      <c r="I604" s="341"/>
      <c r="J604" s="341"/>
      <c r="K604" s="341"/>
      <c r="L604" s="341"/>
      <c r="M604" s="341"/>
    </row>
    <row r="605" spans="1:13" x14ac:dyDescent="0.25">
      <c r="A605" s="350">
        <v>23</v>
      </c>
      <c r="B605" s="353">
        <v>28.49</v>
      </c>
      <c r="C605" s="356">
        <v>4.8899999999999997</v>
      </c>
      <c r="D605" s="413">
        <v>27</v>
      </c>
      <c r="E605" s="409">
        <v>25075.97</v>
      </c>
      <c r="F605" s="341"/>
      <c r="G605" s="341"/>
      <c r="H605" s="341"/>
      <c r="I605" s="341"/>
      <c r="J605" s="341"/>
      <c r="K605" s="341"/>
      <c r="L605" s="341"/>
      <c r="M605" s="341"/>
    </row>
    <row r="606" spans="1:13" x14ac:dyDescent="0.25">
      <c r="A606" s="350">
        <v>27</v>
      </c>
      <c r="B606" s="353">
        <v>28.5</v>
      </c>
      <c r="C606" s="356">
        <v>5.55</v>
      </c>
      <c r="D606" s="413">
        <v>27</v>
      </c>
      <c r="E606" s="409">
        <v>24863.25</v>
      </c>
      <c r="F606" s="341"/>
      <c r="G606" s="341"/>
      <c r="H606" s="341"/>
      <c r="I606" s="341"/>
      <c r="J606" s="341"/>
      <c r="K606" s="341"/>
      <c r="L606" s="341"/>
      <c r="M606" s="341"/>
    </row>
    <row r="607" spans="1:13" x14ac:dyDescent="0.25">
      <c r="A607" s="350">
        <v>30</v>
      </c>
      <c r="B607" s="353">
        <v>24.4</v>
      </c>
      <c r="C607" s="356">
        <v>4.5199999999999996</v>
      </c>
      <c r="D607" s="413">
        <v>27</v>
      </c>
      <c r="E607" s="409">
        <v>18903.490000000002</v>
      </c>
      <c r="F607" s="341"/>
      <c r="G607" s="341"/>
      <c r="H607" s="341"/>
      <c r="I607" s="341"/>
      <c r="J607" s="341"/>
      <c r="K607" s="341"/>
      <c r="L607" s="341"/>
      <c r="M607" s="341"/>
    </row>
    <row r="608" spans="1:13" x14ac:dyDescent="0.25">
      <c r="A608" s="350">
        <v>27</v>
      </c>
      <c r="B608" s="353">
        <v>29.15</v>
      </c>
      <c r="C608" s="356">
        <v>4.45</v>
      </c>
      <c r="D608" s="413">
        <v>27</v>
      </c>
      <c r="E608" s="409">
        <v>18804.75</v>
      </c>
      <c r="F608" s="341"/>
      <c r="G608" s="341"/>
      <c r="H608" s="341"/>
      <c r="I608" s="341"/>
      <c r="J608" s="341"/>
      <c r="K608" s="341"/>
      <c r="L608" s="341"/>
      <c r="M608" s="341"/>
    </row>
    <row r="609" spans="1:13" x14ac:dyDescent="0.25">
      <c r="A609" s="350">
        <v>18</v>
      </c>
      <c r="B609" s="353">
        <v>27.28</v>
      </c>
      <c r="C609" s="356">
        <v>4.72</v>
      </c>
      <c r="D609" s="413">
        <v>27</v>
      </c>
      <c r="E609" s="409">
        <v>18310.740000000002</v>
      </c>
      <c r="F609" s="341"/>
      <c r="G609" s="341"/>
      <c r="H609" s="341"/>
      <c r="I609" s="341"/>
      <c r="J609" s="341"/>
      <c r="K609" s="341"/>
      <c r="L609" s="341"/>
      <c r="M609" s="341"/>
    </row>
    <row r="610" spans="1:13" x14ac:dyDescent="0.25">
      <c r="A610" s="350">
        <v>25</v>
      </c>
      <c r="B610" s="353">
        <v>32.229999999999997</v>
      </c>
      <c r="C610" s="356">
        <v>4.6500000000000004</v>
      </c>
      <c r="D610" s="413">
        <v>27</v>
      </c>
      <c r="E610" s="409">
        <v>18246.5</v>
      </c>
      <c r="F610" s="341"/>
      <c r="G610" s="341"/>
      <c r="H610" s="341"/>
      <c r="I610" s="341"/>
      <c r="J610" s="341"/>
      <c r="K610" s="341"/>
      <c r="L610" s="341"/>
      <c r="M610" s="341"/>
    </row>
    <row r="611" spans="1:13" x14ac:dyDescent="0.25">
      <c r="A611" s="350">
        <v>59</v>
      </c>
      <c r="B611" s="353">
        <v>44.2</v>
      </c>
      <c r="C611" s="356">
        <v>11.34</v>
      </c>
      <c r="D611" s="413">
        <v>27</v>
      </c>
      <c r="E611" s="409">
        <v>16796.41</v>
      </c>
      <c r="F611" s="341"/>
      <c r="G611" s="341"/>
      <c r="H611" s="341"/>
      <c r="I611" s="341"/>
      <c r="J611" s="341"/>
      <c r="K611" s="341"/>
      <c r="L611" s="341"/>
      <c r="M611" s="341"/>
    </row>
    <row r="612" spans="1:13" x14ac:dyDescent="0.25">
      <c r="A612" s="350">
        <v>29</v>
      </c>
      <c r="B612" s="353">
        <v>29.734999999999999</v>
      </c>
      <c r="C612" s="356">
        <v>4.53</v>
      </c>
      <c r="D612" s="413">
        <v>27</v>
      </c>
      <c r="E612" s="409">
        <v>16577.78</v>
      </c>
      <c r="F612" s="341"/>
      <c r="G612" s="341"/>
      <c r="H612" s="341"/>
      <c r="I612" s="341"/>
      <c r="J612" s="341"/>
      <c r="K612" s="341"/>
      <c r="L612" s="341"/>
      <c r="M612" s="341"/>
    </row>
    <row r="613" spans="1:13" x14ac:dyDescent="0.25">
      <c r="A613" s="350">
        <v>23</v>
      </c>
      <c r="B613" s="353">
        <v>28.31</v>
      </c>
      <c r="C613" s="356">
        <v>6.35</v>
      </c>
      <c r="D613" s="413">
        <v>27</v>
      </c>
      <c r="E613" s="409">
        <v>16420.490000000002</v>
      </c>
      <c r="F613" s="341"/>
      <c r="G613" s="341"/>
      <c r="H613" s="341"/>
      <c r="I613" s="341"/>
      <c r="J613" s="341"/>
      <c r="K613" s="341"/>
      <c r="L613" s="341"/>
      <c r="M613" s="341"/>
    </row>
    <row r="614" spans="1:13" x14ac:dyDescent="0.25">
      <c r="A614" s="350">
        <v>57</v>
      </c>
      <c r="B614" s="353">
        <v>46.62</v>
      </c>
      <c r="C614" s="356">
        <v>8.51</v>
      </c>
      <c r="D614" s="413">
        <v>27</v>
      </c>
      <c r="E614" s="409">
        <v>15006.58</v>
      </c>
      <c r="F614" s="341"/>
      <c r="G614" s="341"/>
      <c r="H614" s="341"/>
      <c r="I614" s="341"/>
      <c r="J614" s="341"/>
      <c r="K614" s="341"/>
      <c r="L614" s="341"/>
      <c r="M614" s="341"/>
    </row>
    <row r="615" spans="1:13" x14ac:dyDescent="0.25">
      <c r="A615" s="350">
        <v>47</v>
      </c>
      <c r="B615" s="353">
        <v>51.75</v>
      </c>
      <c r="C615" s="356">
        <v>8.59</v>
      </c>
      <c r="D615" s="413">
        <v>27</v>
      </c>
      <c r="E615" s="409">
        <v>12452.25</v>
      </c>
      <c r="F615" s="341"/>
      <c r="G615" s="341"/>
      <c r="H615" s="341"/>
      <c r="I615" s="341"/>
      <c r="J615" s="341"/>
      <c r="K615" s="341"/>
      <c r="L615" s="341"/>
      <c r="M615" s="341"/>
    </row>
    <row r="616" spans="1:13" x14ac:dyDescent="0.25">
      <c r="A616" s="350">
        <v>21</v>
      </c>
      <c r="B616" s="353">
        <v>25.7</v>
      </c>
      <c r="C616" s="356">
        <v>4.13</v>
      </c>
      <c r="D616" s="413">
        <v>27</v>
      </c>
      <c r="E616" s="409">
        <v>11318.57</v>
      </c>
      <c r="F616" s="341"/>
      <c r="G616" s="341"/>
      <c r="H616" s="341"/>
      <c r="I616" s="341"/>
      <c r="J616" s="341"/>
      <c r="K616" s="341"/>
      <c r="L616" s="341"/>
      <c r="M616" s="341"/>
    </row>
    <row r="617" spans="1:13" x14ac:dyDescent="0.25">
      <c r="A617" s="350">
        <v>45</v>
      </c>
      <c r="B617" s="353">
        <v>31.79</v>
      </c>
      <c r="C617" s="356">
        <v>4.55</v>
      </c>
      <c r="D617" s="413">
        <v>27</v>
      </c>
      <c r="E617" s="409">
        <v>8014.62</v>
      </c>
      <c r="F617" s="341"/>
      <c r="G617" s="341"/>
      <c r="H617" s="341"/>
      <c r="I617" s="341"/>
      <c r="J617" s="341"/>
      <c r="K617" s="341"/>
      <c r="L617" s="341"/>
      <c r="M617" s="341"/>
    </row>
    <row r="618" spans="1:13" x14ac:dyDescent="0.25">
      <c r="A618" s="350">
        <v>33</v>
      </c>
      <c r="B618" s="353">
        <v>24.795000000000002</v>
      </c>
      <c r="C618" s="356">
        <v>4.5199999999999996</v>
      </c>
      <c r="D618" s="413">
        <v>27</v>
      </c>
      <c r="E618" s="409">
        <v>7676.4</v>
      </c>
      <c r="F618" s="341"/>
      <c r="G618" s="341"/>
      <c r="H618" s="341"/>
      <c r="I618" s="341"/>
      <c r="J618" s="341"/>
      <c r="K618" s="341"/>
      <c r="L618" s="341"/>
      <c r="M618" s="341"/>
    </row>
    <row r="619" spans="1:13" x14ac:dyDescent="0.25">
      <c r="A619" s="350">
        <v>43</v>
      </c>
      <c r="B619" s="353">
        <v>53.98</v>
      </c>
      <c r="C619" s="356">
        <v>5.07</v>
      </c>
      <c r="D619" s="413">
        <v>27</v>
      </c>
      <c r="E619" s="409">
        <v>7042.11</v>
      </c>
      <c r="F619" s="341"/>
      <c r="G619" s="341"/>
      <c r="H619" s="341"/>
      <c r="I619" s="341"/>
      <c r="J619" s="341"/>
      <c r="K619" s="341"/>
      <c r="L619" s="341"/>
      <c r="M619" s="341"/>
    </row>
    <row r="620" spans="1:13" x14ac:dyDescent="0.25">
      <c r="A620" s="350">
        <v>25</v>
      </c>
      <c r="B620" s="353">
        <v>41.325000000000003</v>
      </c>
      <c r="C620" s="356">
        <v>4.04</v>
      </c>
      <c r="D620" s="413">
        <v>27</v>
      </c>
      <c r="E620" s="409">
        <v>6261.2</v>
      </c>
      <c r="F620" s="341"/>
      <c r="G620" s="341"/>
      <c r="H620" s="341"/>
      <c r="I620" s="341"/>
      <c r="J620" s="341"/>
      <c r="K620" s="341"/>
      <c r="L620" s="341"/>
      <c r="M620" s="341"/>
    </row>
    <row r="621" spans="1:13" x14ac:dyDescent="0.25">
      <c r="A621" s="350">
        <v>46</v>
      </c>
      <c r="B621" s="353">
        <v>51.65</v>
      </c>
      <c r="C621" s="356">
        <v>5.3</v>
      </c>
      <c r="D621" s="413">
        <v>27</v>
      </c>
      <c r="E621" s="409">
        <v>6111.95</v>
      </c>
      <c r="F621" s="341"/>
      <c r="G621" s="341"/>
      <c r="H621" s="341"/>
      <c r="I621" s="341"/>
      <c r="J621" s="341"/>
      <c r="K621" s="341"/>
      <c r="L621" s="341"/>
      <c r="M621" s="341"/>
    </row>
    <row r="622" spans="1:13" x14ac:dyDescent="0.25">
      <c r="A622" s="350">
        <v>59</v>
      </c>
      <c r="B622" s="353">
        <v>44.52</v>
      </c>
      <c r="C622" s="356">
        <v>8.64</v>
      </c>
      <c r="D622" s="413">
        <v>27</v>
      </c>
      <c r="E622" s="409">
        <v>5843.99</v>
      </c>
      <c r="F622" s="341"/>
      <c r="G622" s="341"/>
      <c r="H622" s="341"/>
      <c r="I622" s="341"/>
      <c r="J622" s="341"/>
      <c r="K622" s="341"/>
      <c r="L622" s="341"/>
      <c r="M622" s="341"/>
    </row>
    <row r="623" spans="1:13" x14ac:dyDescent="0.25">
      <c r="A623" s="350">
        <v>43</v>
      </c>
      <c r="B623" s="353">
        <v>53.29</v>
      </c>
      <c r="C623" s="356">
        <v>4.03</v>
      </c>
      <c r="D623" s="413">
        <v>27</v>
      </c>
      <c r="E623" s="409">
        <v>4846.92</v>
      </c>
      <c r="F623" s="341"/>
      <c r="G623" s="341"/>
      <c r="H623" s="341"/>
      <c r="I623" s="341"/>
      <c r="J623" s="341"/>
      <c r="K623" s="341"/>
      <c r="L623" s="341"/>
      <c r="M623" s="341"/>
    </row>
    <row r="624" spans="1:13" x14ac:dyDescent="0.25">
      <c r="A624" s="350">
        <v>56</v>
      </c>
      <c r="B624" s="353">
        <v>46.63</v>
      </c>
      <c r="C624" s="356">
        <v>4.26</v>
      </c>
      <c r="D624" s="413">
        <v>27</v>
      </c>
      <c r="E624" s="409">
        <v>4840.95</v>
      </c>
      <c r="F624" s="341"/>
      <c r="G624" s="341"/>
      <c r="H624" s="341"/>
      <c r="I624" s="341"/>
      <c r="J624" s="341"/>
      <c r="K624" s="341"/>
      <c r="L624" s="341"/>
      <c r="M624" s="341"/>
    </row>
    <row r="625" spans="1:13" x14ac:dyDescent="0.25">
      <c r="A625" s="350">
        <v>19</v>
      </c>
      <c r="B625" s="353">
        <v>28.88</v>
      </c>
      <c r="C625" s="356">
        <v>5.35</v>
      </c>
      <c r="D625" s="413">
        <v>27</v>
      </c>
      <c r="E625" s="409">
        <v>4827.8999999999996</v>
      </c>
      <c r="F625" s="341"/>
      <c r="G625" s="341"/>
      <c r="H625" s="341"/>
      <c r="I625" s="341"/>
      <c r="J625" s="341"/>
      <c r="K625" s="341"/>
      <c r="L625" s="341"/>
      <c r="M625" s="341"/>
    </row>
    <row r="626" spans="1:13" x14ac:dyDescent="0.25">
      <c r="A626" s="350">
        <v>28</v>
      </c>
      <c r="B626" s="353">
        <v>23.98</v>
      </c>
      <c r="C626" s="356">
        <v>4.9000000000000004</v>
      </c>
      <c r="D626" s="413">
        <v>27</v>
      </c>
      <c r="E626" s="409">
        <v>4260.74</v>
      </c>
      <c r="F626" s="341"/>
      <c r="G626" s="341"/>
      <c r="H626" s="341"/>
      <c r="I626" s="341"/>
      <c r="J626" s="341"/>
      <c r="K626" s="341"/>
      <c r="L626" s="341"/>
      <c r="M626" s="341"/>
    </row>
    <row r="627" spans="1:13" x14ac:dyDescent="0.25">
      <c r="A627" s="350">
        <v>32</v>
      </c>
      <c r="B627" s="353">
        <v>23.65</v>
      </c>
      <c r="C627" s="356">
        <v>4.5</v>
      </c>
      <c r="D627" s="413">
        <v>27</v>
      </c>
      <c r="E627" s="409">
        <v>4188.7299999999996</v>
      </c>
      <c r="F627" s="341"/>
      <c r="G627" s="341"/>
      <c r="H627" s="341"/>
      <c r="I627" s="341"/>
      <c r="J627" s="341"/>
      <c r="K627" s="341"/>
      <c r="L627" s="341"/>
      <c r="M627" s="341"/>
    </row>
    <row r="628" spans="1:13" x14ac:dyDescent="0.25">
      <c r="A628" s="350">
        <v>52</v>
      </c>
      <c r="B628" s="353">
        <v>49.09</v>
      </c>
      <c r="C628" s="356">
        <v>8.3800000000000008</v>
      </c>
      <c r="D628" s="413">
        <v>27</v>
      </c>
      <c r="E628" s="409">
        <v>4058.71</v>
      </c>
      <c r="F628" s="341"/>
      <c r="G628" s="341"/>
      <c r="H628" s="341"/>
      <c r="I628" s="341"/>
      <c r="J628" s="341"/>
      <c r="K628" s="341"/>
      <c r="L628" s="341"/>
      <c r="M628" s="341"/>
    </row>
    <row r="629" spans="1:13" x14ac:dyDescent="0.25">
      <c r="A629" s="350">
        <v>20</v>
      </c>
      <c r="B629" s="353">
        <v>28.024999999999999</v>
      </c>
      <c r="C629" s="356">
        <v>7.03</v>
      </c>
      <c r="D629" s="413">
        <v>27</v>
      </c>
      <c r="E629" s="409">
        <v>3956.07</v>
      </c>
      <c r="F629" s="341"/>
      <c r="G629" s="341"/>
      <c r="H629" s="341"/>
      <c r="I629" s="341"/>
      <c r="J629" s="341"/>
      <c r="K629" s="341"/>
      <c r="L629" s="341"/>
      <c r="M629" s="341"/>
    </row>
    <row r="630" spans="1:13" x14ac:dyDescent="0.25">
      <c r="A630" s="350">
        <v>59</v>
      </c>
      <c r="B630" s="353">
        <v>43.32</v>
      </c>
      <c r="C630" s="356">
        <v>8.75</v>
      </c>
      <c r="D630" s="413">
        <v>27</v>
      </c>
      <c r="E630" s="409">
        <v>3693.43</v>
      </c>
      <c r="F630" s="341"/>
      <c r="G630" s="341"/>
      <c r="H630" s="341"/>
      <c r="I630" s="341"/>
      <c r="J630" s="341"/>
      <c r="K630" s="341"/>
      <c r="L630" s="341"/>
      <c r="M630" s="341"/>
    </row>
    <row r="631" spans="1:13" x14ac:dyDescent="0.25">
      <c r="A631" s="350">
        <v>54</v>
      </c>
      <c r="B631" s="353">
        <v>45.92</v>
      </c>
      <c r="C631" s="356">
        <v>9.51</v>
      </c>
      <c r="D631" s="413">
        <v>27</v>
      </c>
      <c r="E631" s="409">
        <v>3578</v>
      </c>
      <c r="F631" s="341"/>
      <c r="G631" s="341"/>
      <c r="H631" s="341"/>
      <c r="I631" s="341"/>
      <c r="J631" s="341"/>
      <c r="K631" s="341"/>
      <c r="L631" s="341"/>
      <c r="M631" s="341"/>
    </row>
    <row r="632" spans="1:13" x14ac:dyDescent="0.25">
      <c r="A632" s="350">
        <v>57</v>
      </c>
      <c r="B632" s="353">
        <v>44.03</v>
      </c>
      <c r="C632" s="356">
        <v>9.36</v>
      </c>
      <c r="D632" s="413">
        <v>27</v>
      </c>
      <c r="E632" s="409">
        <v>3561.89</v>
      </c>
      <c r="F632" s="341"/>
      <c r="G632" s="341"/>
      <c r="H632" s="341"/>
      <c r="I632" s="341"/>
      <c r="J632" s="341"/>
      <c r="K632" s="341"/>
      <c r="L632" s="341"/>
      <c r="M632" s="341"/>
    </row>
    <row r="633" spans="1:13" x14ac:dyDescent="0.25">
      <c r="A633" s="350">
        <v>32</v>
      </c>
      <c r="B633" s="353">
        <v>24.6</v>
      </c>
      <c r="C633" s="356">
        <v>4.8099999999999996</v>
      </c>
      <c r="D633" s="413">
        <v>27</v>
      </c>
      <c r="E633" s="409">
        <v>3558.62</v>
      </c>
      <c r="F633" s="341"/>
      <c r="G633" s="341"/>
      <c r="H633" s="341"/>
      <c r="I633" s="341"/>
      <c r="J633" s="341"/>
      <c r="K633" s="341"/>
      <c r="L633" s="341"/>
      <c r="M633" s="341"/>
    </row>
    <row r="634" spans="1:13" x14ac:dyDescent="0.25">
      <c r="A634" s="350">
        <v>52</v>
      </c>
      <c r="B634" s="353">
        <v>49.15</v>
      </c>
      <c r="C634" s="356">
        <v>8.08</v>
      </c>
      <c r="D634" s="413">
        <v>27</v>
      </c>
      <c r="E634" s="409">
        <v>3353.47</v>
      </c>
      <c r="F634" s="341"/>
      <c r="G634" s="341"/>
      <c r="H634" s="341"/>
      <c r="I634" s="341"/>
      <c r="J634" s="341"/>
      <c r="K634" s="341"/>
      <c r="L634" s="341"/>
      <c r="M634" s="341"/>
    </row>
    <row r="635" spans="1:13" x14ac:dyDescent="0.25">
      <c r="A635" s="350">
        <v>19</v>
      </c>
      <c r="B635" s="353">
        <v>28.31</v>
      </c>
      <c r="C635" s="356">
        <v>6.29</v>
      </c>
      <c r="D635" s="413">
        <v>27</v>
      </c>
      <c r="E635" s="409">
        <v>3070.81</v>
      </c>
      <c r="F635" s="341"/>
      <c r="G635" s="341"/>
      <c r="H635" s="341"/>
      <c r="I635" s="341"/>
      <c r="J635" s="341"/>
      <c r="K635" s="341"/>
      <c r="L635" s="341"/>
      <c r="M635" s="341"/>
    </row>
    <row r="636" spans="1:13" x14ac:dyDescent="0.25">
      <c r="A636" s="350">
        <v>30</v>
      </c>
      <c r="B636" s="353">
        <v>22.99</v>
      </c>
      <c r="C636" s="356">
        <v>6.29</v>
      </c>
      <c r="D636" s="413">
        <v>27</v>
      </c>
      <c r="E636" s="409">
        <v>2974.13</v>
      </c>
      <c r="F636" s="341"/>
      <c r="G636" s="341"/>
      <c r="H636" s="341"/>
      <c r="I636" s="341"/>
      <c r="J636" s="341"/>
      <c r="K636" s="341"/>
      <c r="L636" s="341"/>
      <c r="M636" s="341"/>
    </row>
    <row r="637" spans="1:13" x14ac:dyDescent="0.25">
      <c r="A637" s="350">
        <v>19</v>
      </c>
      <c r="B637" s="353">
        <v>29.07</v>
      </c>
      <c r="C637" s="356">
        <v>5.12</v>
      </c>
      <c r="D637" s="413">
        <v>27</v>
      </c>
      <c r="E637" s="409">
        <v>2498.41</v>
      </c>
      <c r="F637" s="341"/>
      <c r="G637" s="341"/>
      <c r="H637" s="341"/>
      <c r="I637" s="341"/>
      <c r="J637" s="341"/>
      <c r="K637" s="341"/>
      <c r="L637" s="341"/>
      <c r="M637" s="341"/>
    </row>
    <row r="638" spans="1:13" x14ac:dyDescent="0.25">
      <c r="A638" s="350">
        <v>59</v>
      </c>
      <c r="B638" s="353">
        <v>42.02</v>
      </c>
      <c r="C638" s="356">
        <v>9.9499999999999993</v>
      </c>
      <c r="D638" s="413">
        <v>27</v>
      </c>
      <c r="E638" s="409">
        <v>2497.04</v>
      </c>
      <c r="F638" s="341"/>
      <c r="G638" s="341"/>
      <c r="H638" s="341"/>
      <c r="I638" s="341"/>
      <c r="J638" s="341"/>
      <c r="K638" s="341"/>
      <c r="L638" s="341"/>
      <c r="M638" s="341"/>
    </row>
    <row r="639" spans="1:13" x14ac:dyDescent="0.25">
      <c r="A639" s="350">
        <v>47</v>
      </c>
      <c r="B639" s="353">
        <v>49.07</v>
      </c>
      <c r="C639" s="356">
        <v>9.08</v>
      </c>
      <c r="D639" s="413">
        <v>27</v>
      </c>
      <c r="E639" s="409">
        <v>2494.02</v>
      </c>
      <c r="F639" s="341"/>
      <c r="G639" s="341"/>
      <c r="H639" s="341"/>
      <c r="I639" s="341"/>
      <c r="J639" s="341"/>
      <c r="K639" s="341"/>
      <c r="L639" s="341"/>
      <c r="M639" s="341"/>
    </row>
    <row r="640" spans="1:13" x14ac:dyDescent="0.25">
      <c r="A640" s="350">
        <v>40</v>
      </c>
      <c r="B640" s="353">
        <v>19.8</v>
      </c>
      <c r="C640" s="356">
        <v>4.82</v>
      </c>
      <c r="D640" s="413">
        <v>27</v>
      </c>
      <c r="E640" s="409">
        <v>2483.7399999999998</v>
      </c>
      <c r="F640" s="341"/>
      <c r="G640" s="341"/>
      <c r="H640" s="341"/>
      <c r="I640" s="341"/>
      <c r="J640" s="341"/>
      <c r="K640" s="341"/>
      <c r="L640" s="341"/>
      <c r="M640" s="341"/>
    </row>
    <row r="641" spans="1:13" x14ac:dyDescent="0.25">
      <c r="A641" s="350">
        <v>18</v>
      </c>
      <c r="B641" s="353">
        <v>27.36</v>
      </c>
      <c r="C641" s="356">
        <v>4.6500000000000004</v>
      </c>
      <c r="D641" s="413">
        <v>27</v>
      </c>
      <c r="E641" s="409">
        <v>1617.16</v>
      </c>
      <c r="F641" s="341"/>
      <c r="G641" s="341"/>
      <c r="H641" s="341"/>
      <c r="I641" s="341"/>
      <c r="J641" s="341"/>
      <c r="K641" s="341"/>
      <c r="L641" s="341"/>
      <c r="M641" s="341"/>
    </row>
    <row r="642" spans="1:13" x14ac:dyDescent="0.25">
      <c r="A642" s="350">
        <v>59</v>
      </c>
      <c r="B642" s="353">
        <v>42.95</v>
      </c>
      <c r="C642" s="356">
        <v>5.16</v>
      </c>
      <c r="D642" s="413">
        <v>27</v>
      </c>
      <c r="E642" s="409">
        <v>1493</v>
      </c>
      <c r="F642" s="341"/>
      <c r="G642" s="341"/>
      <c r="H642" s="341"/>
      <c r="I642" s="341"/>
      <c r="J642" s="341"/>
      <c r="K642" s="341"/>
      <c r="L642" s="341"/>
      <c r="M642" s="341"/>
    </row>
    <row r="643" spans="1:13" x14ac:dyDescent="0.25">
      <c r="A643" s="350">
        <v>57</v>
      </c>
      <c r="B643" s="353">
        <v>42.66</v>
      </c>
      <c r="C643" s="356">
        <v>10.44</v>
      </c>
      <c r="D643" s="413">
        <v>27</v>
      </c>
      <c r="E643" s="409">
        <v>1338</v>
      </c>
      <c r="F643" s="341"/>
      <c r="G643" s="341"/>
      <c r="H643" s="341"/>
      <c r="I643" s="341"/>
      <c r="J643" s="341"/>
      <c r="K643" s="341"/>
      <c r="L643" s="341"/>
      <c r="M643" s="341"/>
    </row>
    <row r="644" spans="1:13" x14ac:dyDescent="0.25">
      <c r="A644" s="350">
        <v>25</v>
      </c>
      <c r="B644" s="353">
        <v>33.630000000000003</v>
      </c>
      <c r="C644" s="356">
        <v>5.69</v>
      </c>
      <c r="D644" s="413">
        <v>27</v>
      </c>
      <c r="E644" s="409">
        <v>1033.74</v>
      </c>
      <c r="F644" s="341"/>
      <c r="G644" s="341"/>
      <c r="H644" s="341"/>
      <c r="I644" s="341"/>
      <c r="J644" s="341"/>
      <c r="K644" s="341"/>
      <c r="L644" s="341"/>
      <c r="M644" s="341"/>
    </row>
    <row r="645" spans="1:13" x14ac:dyDescent="0.25">
      <c r="A645" s="350">
        <v>20</v>
      </c>
      <c r="B645" s="353">
        <v>26.84</v>
      </c>
      <c r="C645" s="356">
        <v>6.5</v>
      </c>
      <c r="D645" s="413">
        <v>27</v>
      </c>
      <c r="E645" s="409">
        <v>928.59</v>
      </c>
      <c r="F645" s="341"/>
      <c r="G645" s="341"/>
      <c r="H645" s="341"/>
      <c r="I645" s="341"/>
      <c r="J645" s="341"/>
      <c r="K645" s="341"/>
      <c r="L645" s="341"/>
      <c r="M645" s="341"/>
    </row>
    <row r="646" spans="1:13" x14ac:dyDescent="0.25">
      <c r="A646" s="350">
        <v>19</v>
      </c>
      <c r="B646" s="353">
        <v>28.3</v>
      </c>
      <c r="C646" s="356">
        <v>5.73</v>
      </c>
      <c r="D646" s="413">
        <v>27</v>
      </c>
      <c r="E646" s="409">
        <v>773.54</v>
      </c>
      <c r="F646" s="341"/>
      <c r="G646" s="341"/>
      <c r="H646" s="341"/>
      <c r="I646" s="341"/>
      <c r="J646" s="341"/>
      <c r="K646" s="341"/>
      <c r="L646" s="341"/>
      <c r="M646" s="341"/>
    </row>
    <row r="647" spans="1:13" x14ac:dyDescent="0.25">
      <c r="A647" s="350">
        <v>26</v>
      </c>
      <c r="B647" s="353">
        <v>27.06</v>
      </c>
      <c r="C647" s="356">
        <v>5.74</v>
      </c>
      <c r="D647" s="413">
        <v>27</v>
      </c>
      <c r="E647" s="409">
        <v>650</v>
      </c>
      <c r="F647" s="341"/>
      <c r="G647" s="341"/>
      <c r="H647" s="341"/>
      <c r="I647" s="341"/>
      <c r="J647" s="341"/>
      <c r="K647" s="341"/>
      <c r="L647" s="341"/>
      <c r="M647" s="341"/>
    </row>
    <row r="648" spans="1:13" x14ac:dyDescent="0.25">
      <c r="A648" s="350">
        <v>51</v>
      </c>
      <c r="B648" s="353">
        <v>47.13</v>
      </c>
      <c r="C648" s="356">
        <v>8.6999999999999993</v>
      </c>
      <c r="D648" s="413">
        <v>28</v>
      </c>
      <c r="E648" s="409">
        <v>34672.15</v>
      </c>
      <c r="F648" s="341"/>
      <c r="G648" s="341"/>
      <c r="H648" s="341"/>
      <c r="I648" s="341"/>
      <c r="J648" s="341"/>
      <c r="K648" s="341"/>
      <c r="L648" s="341"/>
      <c r="M648" s="341"/>
    </row>
    <row r="649" spans="1:13" x14ac:dyDescent="0.25">
      <c r="A649" s="350">
        <v>42</v>
      </c>
      <c r="B649" s="353">
        <v>51.72</v>
      </c>
      <c r="C649" s="356">
        <v>5.09</v>
      </c>
      <c r="D649" s="413">
        <v>28</v>
      </c>
      <c r="E649" s="409">
        <v>33975.47</v>
      </c>
      <c r="F649" s="341"/>
      <c r="G649" s="341"/>
      <c r="H649" s="341"/>
      <c r="I649" s="341"/>
      <c r="J649" s="341"/>
      <c r="K649" s="341"/>
      <c r="L649" s="341"/>
      <c r="M649" s="341"/>
    </row>
    <row r="650" spans="1:13" x14ac:dyDescent="0.25">
      <c r="A650" s="350">
        <v>45</v>
      </c>
      <c r="B650" s="353">
        <v>48.59</v>
      </c>
      <c r="C650" s="356">
        <v>5.57</v>
      </c>
      <c r="D650" s="413">
        <v>28</v>
      </c>
      <c r="E650" s="409">
        <v>33057.230000000003</v>
      </c>
      <c r="F650" s="341"/>
      <c r="G650" s="341"/>
      <c r="H650" s="341"/>
      <c r="I650" s="341"/>
      <c r="J650" s="341"/>
      <c r="K650" s="341"/>
      <c r="L650" s="341"/>
      <c r="M650" s="341"/>
    </row>
    <row r="651" spans="1:13" x14ac:dyDescent="0.25">
      <c r="A651" s="350">
        <v>54</v>
      </c>
      <c r="B651" s="353">
        <v>45.18</v>
      </c>
      <c r="C651" s="356">
        <v>10.87</v>
      </c>
      <c r="D651" s="413">
        <v>28</v>
      </c>
      <c r="E651" s="409">
        <v>32222.81</v>
      </c>
      <c r="F651" s="341"/>
      <c r="G651" s="341"/>
      <c r="H651" s="341"/>
      <c r="I651" s="341"/>
      <c r="J651" s="341"/>
      <c r="K651" s="341"/>
      <c r="L651" s="341"/>
      <c r="M651" s="341"/>
    </row>
    <row r="652" spans="1:13" x14ac:dyDescent="0.25">
      <c r="A652" s="350">
        <v>19</v>
      </c>
      <c r="B652" s="353">
        <v>27.9</v>
      </c>
      <c r="C652" s="356">
        <v>6.02</v>
      </c>
      <c r="D652" s="413">
        <v>28</v>
      </c>
      <c r="E652" s="409">
        <v>27080.639999999999</v>
      </c>
      <c r="F652" s="341"/>
      <c r="G652" s="341"/>
      <c r="H652" s="341"/>
      <c r="I652" s="341"/>
      <c r="J652" s="341"/>
      <c r="K652" s="341"/>
      <c r="L652" s="341"/>
      <c r="M652" s="341"/>
    </row>
    <row r="653" spans="1:13" x14ac:dyDescent="0.25">
      <c r="A653" s="350">
        <v>48</v>
      </c>
      <c r="B653" s="353">
        <v>51.33</v>
      </c>
      <c r="C653" s="356">
        <v>7</v>
      </c>
      <c r="D653" s="413">
        <v>28</v>
      </c>
      <c r="E653" s="409">
        <v>24817.25</v>
      </c>
      <c r="F653" s="341"/>
      <c r="G653" s="341"/>
      <c r="H653" s="341"/>
      <c r="I653" s="341"/>
      <c r="J653" s="341"/>
      <c r="K653" s="341"/>
      <c r="L653" s="341"/>
      <c r="M653" s="341"/>
    </row>
    <row r="654" spans="1:13" x14ac:dyDescent="0.25">
      <c r="A654" s="350">
        <v>27</v>
      </c>
      <c r="B654" s="353">
        <v>30.59</v>
      </c>
      <c r="C654" s="356">
        <v>5.56</v>
      </c>
      <c r="D654" s="413">
        <v>28</v>
      </c>
      <c r="E654" s="409">
        <v>23288.93</v>
      </c>
      <c r="F654" s="341"/>
      <c r="G654" s="341"/>
      <c r="H654" s="341"/>
      <c r="I654" s="341"/>
      <c r="J654" s="341"/>
      <c r="K654" s="341"/>
      <c r="L654" s="341"/>
      <c r="M654" s="341"/>
    </row>
    <row r="655" spans="1:13" x14ac:dyDescent="0.25">
      <c r="A655" s="350">
        <v>60</v>
      </c>
      <c r="B655" s="353">
        <v>39.229999999999997</v>
      </c>
      <c r="C655" s="356">
        <v>8.4499999999999993</v>
      </c>
      <c r="D655" s="413">
        <v>28</v>
      </c>
      <c r="E655" s="409">
        <v>19673.34</v>
      </c>
      <c r="F655" s="341"/>
      <c r="G655" s="341"/>
      <c r="H655" s="341"/>
      <c r="I655" s="341"/>
      <c r="J655" s="341"/>
      <c r="K655" s="341"/>
      <c r="L655" s="341"/>
      <c r="M655" s="341"/>
    </row>
    <row r="656" spans="1:13" x14ac:dyDescent="0.25">
      <c r="A656" s="350">
        <v>33</v>
      </c>
      <c r="B656" s="353">
        <v>19.094999999999999</v>
      </c>
      <c r="C656" s="356">
        <v>6.19</v>
      </c>
      <c r="D656" s="413">
        <v>28</v>
      </c>
      <c r="E656" s="409">
        <v>17663.14</v>
      </c>
      <c r="F656" s="341"/>
      <c r="G656" s="341"/>
      <c r="H656" s="341"/>
      <c r="I656" s="341"/>
      <c r="J656" s="341"/>
      <c r="K656" s="341"/>
      <c r="L656" s="341"/>
      <c r="M656" s="341"/>
    </row>
    <row r="657" spans="1:13" x14ac:dyDescent="0.25">
      <c r="A657" s="350">
        <v>48</v>
      </c>
      <c r="B657" s="353">
        <v>49.72</v>
      </c>
      <c r="C657" s="356">
        <v>7.71</v>
      </c>
      <c r="D657" s="413">
        <v>28</v>
      </c>
      <c r="E657" s="409">
        <v>13417.05</v>
      </c>
      <c r="F657" s="341"/>
      <c r="G657" s="341"/>
      <c r="H657" s="341"/>
      <c r="I657" s="341"/>
      <c r="J657" s="341"/>
      <c r="K657" s="341"/>
      <c r="L657" s="341"/>
      <c r="M657" s="341"/>
    </row>
    <row r="658" spans="1:13" x14ac:dyDescent="0.25">
      <c r="A658" s="350">
        <v>29</v>
      </c>
      <c r="B658" s="353">
        <v>21.754999999999999</v>
      </c>
      <c r="C658" s="356">
        <v>4.63</v>
      </c>
      <c r="D658" s="413">
        <v>28</v>
      </c>
      <c r="E658" s="409">
        <v>13292.52</v>
      </c>
      <c r="F658" s="341"/>
      <c r="G658" s="341"/>
      <c r="H658" s="341"/>
      <c r="I658" s="341"/>
      <c r="J658" s="341"/>
      <c r="K658" s="341"/>
      <c r="L658" s="341"/>
      <c r="M658" s="341"/>
    </row>
    <row r="659" spans="1:13" x14ac:dyDescent="0.25">
      <c r="A659" s="350">
        <v>45</v>
      </c>
      <c r="B659" s="353">
        <v>48.39</v>
      </c>
      <c r="C659" s="356">
        <v>4.6100000000000003</v>
      </c>
      <c r="D659" s="413">
        <v>28</v>
      </c>
      <c r="E659" s="409">
        <v>11657.81</v>
      </c>
      <c r="F659" s="341"/>
      <c r="G659" s="341"/>
      <c r="H659" s="341"/>
      <c r="I659" s="341"/>
      <c r="J659" s="341"/>
      <c r="K659" s="341"/>
      <c r="L659" s="341"/>
      <c r="M659" s="341"/>
    </row>
    <row r="660" spans="1:13" x14ac:dyDescent="0.25">
      <c r="A660" s="350">
        <v>47</v>
      </c>
      <c r="B660" s="353">
        <v>47.15</v>
      </c>
      <c r="C660" s="356">
        <v>9.5299999999999994</v>
      </c>
      <c r="D660" s="413">
        <v>28</v>
      </c>
      <c r="E660" s="409">
        <v>10886.66</v>
      </c>
      <c r="F660" s="341"/>
      <c r="G660" s="341"/>
      <c r="H660" s="341"/>
      <c r="I660" s="341"/>
      <c r="J660" s="341"/>
      <c r="K660" s="341"/>
      <c r="L660" s="341"/>
      <c r="M660" s="341"/>
    </row>
    <row r="661" spans="1:13" x14ac:dyDescent="0.25">
      <c r="A661" s="350">
        <v>52</v>
      </c>
      <c r="B661" s="353">
        <v>47.59</v>
      </c>
      <c r="C661" s="356">
        <v>11.43</v>
      </c>
      <c r="D661" s="413">
        <v>28</v>
      </c>
      <c r="E661" s="409">
        <v>8081.74</v>
      </c>
      <c r="F661" s="341"/>
      <c r="G661" s="341"/>
      <c r="H661" s="341"/>
      <c r="I661" s="341"/>
      <c r="J661" s="341"/>
      <c r="K661" s="341"/>
      <c r="L661" s="341"/>
      <c r="M661" s="341"/>
    </row>
    <row r="662" spans="1:13" x14ac:dyDescent="0.25">
      <c r="A662" s="350">
        <v>59</v>
      </c>
      <c r="B662" s="353">
        <v>39.81</v>
      </c>
      <c r="C662" s="356">
        <v>7.65</v>
      </c>
      <c r="D662" s="413">
        <v>28</v>
      </c>
      <c r="E662" s="409">
        <v>7851.85</v>
      </c>
      <c r="F662" s="341"/>
      <c r="G662" s="341"/>
      <c r="H662" s="341"/>
      <c r="I662" s="341"/>
      <c r="J662" s="341"/>
      <c r="K662" s="341"/>
      <c r="L662" s="341"/>
      <c r="M662" s="341"/>
    </row>
    <row r="663" spans="1:13" x14ac:dyDescent="0.25">
      <c r="A663" s="350">
        <v>21</v>
      </c>
      <c r="B663" s="353">
        <v>31.02</v>
      </c>
      <c r="C663" s="356">
        <v>5.87</v>
      </c>
      <c r="D663" s="413">
        <v>28</v>
      </c>
      <c r="E663" s="409">
        <v>7567.13</v>
      </c>
      <c r="F663" s="341"/>
      <c r="G663" s="341"/>
      <c r="H663" s="341"/>
      <c r="I663" s="341"/>
      <c r="J663" s="341"/>
      <c r="K663" s="341"/>
      <c r="L663" s="341"/>
      <c r="M663" s="341"/>
    </row>
    <row r="664" spans="1:13" x14ac:dyDescent="0.25">
      <c r="A664" s="350">
        <v>27</v>
      </c>
      <c r="B664" s="353">
        <v>24.75</v>
      </c>
      <c r="C664" s="356">
        <v>4.3600000000000003</v>
      </c>
      <c r="D664" s="413">
        <v>28</v>
      </c>
      <c r="E664" s="409">
        <v>6827.69</v>
      </c>
      <c r="F664" s="341"/>
      <c r="G664" s="341"/>
      <c r="H664" s="341"/>
      <c r="I664" s="341"/>
      <c r="J664" s="341"/>
      <c r="K664" s="341"/>
      <c r="L664" s="341"/>
      <c r="M664" s="341"/>
    </row>
    <row r="665" spans="1:13" x14ac:dyDescent="0.25">
      <c r="A665" s="350">
        <v>64</v>
      </c>
      <c r="B665" s="353">
        <v>30.114999999999998</v>
      </c>
      <c r="C665" s="356">
        <v>10.119999999999999</v>
      </c>
      <c r="D665" s="413">
        <v>28</v>
      </c>
      <c r="E665" s="409">
        <v>6721.37</v>
      </c>
      <c r="F665" s="341"/>
      <c r="G665" s="341"/>
      <c r="H665" s="341"/>
      <c r="I665" s="341"/>
      <c r="J665" s="341"/>
      <c r="K665" s="341"/>
      <c r="L665" s="341"/>
      <c r="M665" s="341"/>
    </row>
    <row r="666" spans="1:13" x14ac:dyDescent="0.25">
      <c r="A666" s="350">
        <v>19</v>
      </c>
      <c r="B666" s="353">
        <v>26.03</v>
      </c>
      <c r="C666" s="356">
        <v>4.01</v>
      </c>
      <c r="D666" s="413">
        <v>28</v>
      </c>
      <c r="E666" s="409">
        <v>6512.24</v>
      </c>
      <c r="F666" s="341"/>
      <c r="G666" s="341"/>
      <c r="H666" s="341"/>
      <c r="I666" s="341"/>
      <c r="J666" s="341"/>
      <c r="K666" s="341"/>
      <c r="L666" s="341"/>
      <c r="M666" s="341"/>
    </row>
    <row r="667" spans="1:13" x14ac:dyDescent="0.25">
      <c r="A667" s="350">
        <v>27</v>
      </c>
      <c r="B667" s="353">
        <v>20.045000000000002</v>
      </c>
      <c r="C667" s="356">
        <v>4.7699999999999996</v>
      </c>
      <c r="D667" s="413">
        <v>28</v>
      </c>
      <c r="E667" s="409">
        <v>6064.37</v>
      </c>
      <c r="F667" s="341"/>
      <c r="G667" s="341"/>
      <c r="H667" s="341"/>
      <c r="I667" s="341"/>
      <c r="J667" s="341"/>
      <c r="K667" s="341"/>
      <c r="L667" s="341"/>
      <c r="M667" s="341"/>
    </row>
    <row r="668" spans="1:13" x14ac:dyDescent="0.25">
      <c r="A668" s="350">
        <v>57</v>
      </c>
      <c r="B668" s="353">
        <v>40.24</v>
      </c>
      <c r="C668" s="356">
        <v>6.83</v>
      </c>
      <c r="D668" s="413">
        <v>28</v>
      </c>
      <c r="E668" s="409">
        <v>5927.65</v>
      </c>
      <c r="F668" s="341"/>
      <c r="G668" s="341"/>
      <c r="H668" s="341"/>
      <c r="I668" s="341"/>
      <c r="J668" s="341"/>
      <c r="K668" s="341"/>
      <c r="L668" s="341"/>
      <c r="M668" s="341"/>
    </row>
    <row r="669" spans="1:13" x14ac:dyDescent="0.25">
      <c r="A669" s="350">
        <v>53</v>
      </c>
      <c r="B669" s="353">
        <v>43.15</v>
      </c>
      <c r="C669" s="356">
        <v>6.14</v>
      </c>
      <c r="D669" s="413">
        <v>28</v>
      </c>
      <c r="E669" s="409">
        <v>5615.37</v>
      </c>
      <c r="F669" s="341"/>
      <c r="G669" s="341"/>
      <c r="H669" s="341"/>
      <c r="I669" s="341"/>
      <c r="J669" s="341"/>
      <c r="K669" s="341"/>
      <c r="L669" s="341"/>
      <c r="M669" s="341"/>
    </row>
    <row r="670" spans="1:13" x14ac:dyDescent="0.25">
      <c r="A670" s="350">
        <v>19</v>
      </c>
      <c r="B670" s="353">
        <v>27.7</v>
      </c>
      <c r="C670" s="356">
        <v>5.6</v>
      </c>
      <c r="D670" s="413">
        <v>28</v>
      </c>
      <c r="E670" s="409">
        <v>5364.66</v>
      </c>
      <c r="F670" s="341"/>
      <c r="G670" s="341"/>
      <c r="H670" s="341"/>
      <c r="I670" s="341"/>
      <c r="J670" s="341"/>
      <c r="K670" s="341"/>
      <c r="L670" s="341"/>
      <c r="M670" s="341"/>
    </row>
    <row r="671" spans="1:13" x14ac:dyDescent="0.25">
      <c r="A671" s="350">
        <v>50</v>
      </c>
      <c r="B671" s="353">
        <v>45.68</v>
      </c>
      <c r="C671" s="356">
        <v>4.8</v>
      </c>
      <c r="D671" s="413">
        <v>28</v>
      </c>
      <c r="E671" s="409">
        <v>5312.17</v>
      </c>
      <c r="F671" s="341"/>
      <c r="G671" s="341"/>
      <c r="H671" s="341"/>
      <c r="I671" s="341"/>
      <c r="J671" s="341"/>
      <c r="K671" s="341"/>
      <c r="L671" s="341"/>
      <c r="M671" s="341"/>
    </row>
    <row r="672" spans="1:13" x14ac:dyDescent="0.25">
      <c r="A672" s="350">
        <v>20</v>
      </c>
      <c r="B672" s="353">
        <v>27.3</v>
      </c>
      <c r="C672" s="356">
        <v>11.89</v>
      </c>
      <c r="D672" s="413">
        <v>28</v>
      </c>
      <c r="E672" s="409">
        <v>5216.4799999999996</v>
      </c>
      <c r="F672" s="341"/>
      <c r="G672" s="341"/>
      <c r="H672" s="341"/>
      <c r="I672" s="341"/>
      <c r="J672" s="341"/>
      <c r="K672" s="341"/>
      <c r="L672" s="341"/>
      <c r="M672" s="341"/>
    </row>
    <row r="673" spans="1:13" x14ac:dyDescent="0.25">
      <c r="A673" s="350">
        <v>34</v>
      </c>
      <c r="B673" s="353">
        <v>54.45</v>
      </c>
      <c r="C673" s="356">
        <v>4.7300000000000004</v>
      </c>
      <c r="D673" s="413">
        <v>28</v>
      </c>
      <c r="E673" s="409">
        <v>4719.74</v>
      </c>
      <c r="F673" s="341"/>
      <c r="G673" s="341"/>
      <c r="H673" s="341"/>
      <c r="I673" s="341"/>
      <c r="J673" s="341"/>
      <c r="K673" s="341"/>
      <c r="L673" s="341"/>
      <c r="M673" s="341"/>
    </row>
    <row r="674" spans="1:13" x14ac:dyDescent="0.25">
      <c r="A674" s="350">
        <v>34</v>
      </c>
      <c r="B674" s="353">
        <v>54.43</v>
      </c>
      <c r="C674" s="356">
        <v>4.6100000000000003</v>
      </c>
      <c r="D674" s="413">
        <v>28</v>
      </c>
      <c r="E674" s="409">
        <v>4449.46</v>
      </c>
      <c r="F674" s="341"/>
      <c r="G674" s="341"/>
      <c r="H674" s="341"/>
      <c r="I674" s="341"/>
      <c r="J674" s="341"/>
      <c r="K674" s="341"/>
      <c r="L674" s="341"/>
      <c r="M674" s="341"/>
    </row>
    <row r="675" spans="1:13" x14ac:dyDescent="0.25">
      <c r="A675" s="350">
        <v>48</v>
      </c>
      <c r="B675" s="353">
        <v>48.01</v>
      </c>
      <c r="C675" s="356">
        <v>7.3</v>
      </c>
      <c r="D675" s="413">
        <v>28</v>
      </c>
      <c r="E675" s="409">
        <v>4438.26</v>
      </c>
      <c r="F675" s="341"/>
      <c r="G675" s="341"/>
      <c r="H675" s="341"/>
      <c r="I675" s="341"/>
      <c r="J675" s="341"/>
      <c r="K675" s="341"/>
      <c r="L675" s="341"/>
      <c r="M675" s="341"/>
    </row>
    <row r="676" spans="1:13" x14ac:dyDescent="0.25">
      <c r="A676" s="350">
        <v>40</v>
      </c>
      <c r="B676" s="353">
        <v>48.32</v>
      </c>
      <c r="C676" s="356">
        <v>5.88</v>
      </c>
      <c r="D676" s="413">
        <v>28</v>
      </c>
      <c r="E676" s="409">
        <v>4435.09</v>
      </c>
      <c r="F676" s="341"/>
      <c r="G676" s="341"/>
      <c r="H676" s="341"/>
      <c r="I676" s="341"/>
      <c r="J676" s="341"/>
      <c r="K676" s="341"/>
      <c r="L676" s="341"/>
      <c r="M676" s="341"/>
    </row>
    <row r="677" spans="1:13" x14ac:dyDescent="0.25">
      <c r="A677" s="350">
        <v>29</v>
      </c>
      <c r="B677" s="353">
        <v>22.895</v>
      </c>
      <c r="C677" s="356">
        <v>4.0599999999999996</v>
      </c>
      <c r="D677" s="413">
        <v>28</v>
      </c>
      <c r="E677" s="409">
        <v>4428.8900000000003</v>
      </c>
      <c r="F677" s="341"/>
      <c r="G677" s="341"/>
      <c r="H677" s="341"/>
      <c r="I677" s="341"/>
      <c r="J677" s="341"/>
      <c r="K677" s="341"/>
      <c r="L677" s="341"/>
      <c r="M677" s="341"/>
    </row>
    <row r="678" spans="1:13" x14ac:dyDescent="0.25">
      <c r="A678" s="350">
        <v>35</v>
      </c>
      <c r="B678" s="353">
        <v>54.85</v>
      </c>
      <c r="C678" s="356">
        <v>4.9000000000000004</v>
      </c>
      <c r="D678" s="413">
        <v>28</v>
      </c>
      <c r="E678" s="409">
        <v>4349.46</v>
      </c>
      <c r="F678" s="341"/>
      <c r="G678" s="341"/>
      <c r="H678" s="341"/>
      <c r="I678" s="341"/>
      <c r="J678" s="341"/>
      <c r="K678" s="341"/>
      <c r="L678" s="341"/>
      <c r="M678" s="341"/>
    </row>
    <row r="679" spans="1:13" x14ac:dyDescent="0.25">
      <c r="A679" s="350">
        <v>29</v>
      </c>
      <c r="B679" s="353">
        <v>21.85</v>
      </c>
      <c r="C679" s="356">
        <v>5.52</v>
      </c>
      <c r="D679" s="413">
        <v>28</v>
      </c>
      <c r="E679" s="409">
        <v>4340.4399999999996</v>
      </c>
      <c r="F679" s="341"/>
      <c r="G679" s="341"/>
      <c r="H679" s="341"/>
      <c r="I679" s="341"/>
      <c r="J679" s="341"/>
      <c r="K679" s="341"/>
      <c r="L679" s="341"/>
      <c r="M679" s="341"/>
    </row>
    <row r="680" spans="1:13" x14ac:dyDescent="0.25">
      <c r="A680" s="350">
        <v>37</v>
      </c>
      <c r="B680" s="353">
        <v>51.86</v>
      </c>
      <c r="C680" s="356">
        <v>5.2</v>
      </c>
      <c r="D680" s="413">
        <v>28</v>
      </c>
      <c r="E680" s="409">
        <v>4337.74</v>
      </c>
      <c r="F680" s="341"/>
      <c r="G680" s="341"/>
      <c r="H680" s="341"/>
      <c r="I680" s="341"/>
      <c r="J680" s="341"/>
      <c r="K680" s="341"/>
      <c r="L680" s="341"/>
      <c r="M680" s="341"/>
    </row>
    <row r="681" spans="1:13" x14ac:dyDescent="0.25">
      <c r="A681" s="350">
        <v>64</v>
      </c>
      <c r="B681" s="353">
        <v>39.049999999999997</v>
      </c>
      <c r="C681" s="356">
        <v>7.59</v>
      </c>
      <c r="D681" s="413">
        <v>28</v>
      </c>
      <c r="E681" s="409">
        <v>4133.6400000000003</v>
      </c>
      <c r="F681" s="341"/>
      <c r="G681" s="341"/>
      <c r="H681" s="341"/>
      <c r="I681" s="341"/>
      <c r="J681" s="341"/>
      <c r="K681" s="341"/>
      <c r="L681" s="341"/>
      <c r="M681" s="341"/>
    </row>
    <row r="682" spans="1:13" x14ac:dyDescent="0.25">
      <c r="A682" s="350">
        <v>64</v>
      </c>
      <c r="B682" s="353">
        <v>31.824999999999999</v>
      </c>
      <c r="C682" s="356">
        <v>8.2799999999999994</v>
      </c>
      <c r="D682" s="413">
        <v>28</v>
      </c>
      <c r="E682" s="409">
        <v>3847.67</v>
      </c>
      <c r="F682" s="341"/>
      <c r="G682" s="341"/>
      <c r="H682" s="341"/>
      <c r="I682" s="341"/>
      <c r="J682" s="341"/>
      <c r="K682" s="341"/>
      <c r="L682" s="341"/>
      <c r="M682" s="341"/>
    </row>
    <row r="683" spans="1:13" x14ac:dyDescent="0.25">
      <c r="A683" s="350">
        <v>44</v>
      </c>
      <c r="B683" s="353">
        <v>46.43</v>
      </c>
      <c r="C683" s="356">
        <v>6.72</v>
      </c>
      <c r="D683" s="413">
        <v>28</v>
      </c>
      <c r="E683" s="409">
        <v>3766.88</v>
      </c>
      <c r="F683" s="341"/>
      <c r="G683" s="341"/>
      <c r="H683" s="341"/>
      <c r="I683" s="341"/>
      <c r="J683" s="341"/>
      <c r="K683" s="341"/>
      <c r="L683" s="341"/>
      <c r="M683" s="341"/>
    </row>
    <row r="684" spans="1:13" x14ac:dyDescent="0.25">
      <c r="A684" s="350">
        <v>34</v>
      </c>
      <c r="B684" s="353">
        <v>53.63</v>
      </c>
      <c r="C684" s="356">
        <v>5.47</v>
      </c>
      <c r="D684" s="413">
        <v>28</v>
      </c>
      <c r="E684" s="409">
        <v>3732.63</v>
      </c>
      <c r="F684" s="341"/>
      <c r="G684" s="341"/>
      <c r="H684" s="341"/>
      <c r="I684" s="341"/>
      <c r="J684" s="341"/>
      <c r="K684" s="341"/>
      <c r="L684" s="341"/>
      <c r="M684" s="341"/>
    </row>
    <row r="685" spans="1:13" x14ac:dyDescent="0.25">
      <c r="A685" s="350">
        <v>42</v>
      </c>
      <c r="B685" s="353">
        <v>48.7</v>
      </c>
      <c r="C685" s="356">
        <v>4.71</v>
      </c>
      <c r="D685" s="413">
        <v>28</v>
      </c>
      <c r="E685" s="409">
        <v>3556.92</v>
      </c>
      <c r="F685" s="341"/>
      <c r="G685" s="341"/>
      <c r="H685" s="341"/>
      <c r="I685" s="341"/>
      <c r="J685" s="341"/>
      <c r="K685" s="341"/>
      <c r="L685" s="341"/>
      <c r="M685" s="341"/>
    </row>
    <row r="686" spans="1:13" x14ac:dyDescent="0.25">
      <c r="A686" s="350">
        <v>40</v>
      </c>
      <c r="B686" s="353">
        <v>48.81</v>
      </c>
      <c r="C686" s="356">
        <v>5.49</v>
      </c>
      <c r="D686" s="413">
        <v>28</v>
      </c>
      <c r="E686" s="409">
        <v>3277.16</v>
      </c>
      <c r="F686" s="341"/>
      <c r="G686" s="341"/>
      <c r="H686" s="341"/>
      <c r="I686" s="341"/>
      <c r="J686" s="341"/>
      <c r="K686" s="341"/>
      <c r="L686" s="341"/>
      <c r="M686" s="341"/>
    </row>
    <row r="687" spans="1:13" x14ac:dyDescent="0.25">
      <c r="A687" s="350">
        <v>42</v>
      </c>
      <c r="B687" s="353">
        <v>47.53</v>
      </c>
      <c r="C687" s="356">
        <v>4.72</v>
      </c>
      <c r="D687" s="413">
        <v>28</v>
      </c>
      <c r="E687" s="409">
        <v>3268.85</v>
      </c>
      <c r="F687" s="341"/>
      <c r="G687" s="341"/>
      <c r="H687" s="341"/>
      <c r="I687" s="341"/>
      <c r="J687" s="341"/>
      <c r="K687" s="341"/>
      <c r="L687" s="341"/>
      <c r="M687" s="341"/>
    </row>
    <row r="688" spans="1:13" x14ac:dyDescent="0.25">
      <c r="A688" s="350">
        <v>60</v>
      </c>
      <c r="B688" s="353">
        <v>36.85</v>
      </c>
      <c r="C688" s="356">
        <v>6.7</v>
      </c>
      <c r="D688" s="413">
        <v>28</v>
      </c>
      <c r="E688" s="409">
        <v>3172.02</v>
      </c>
      <c r="F688" s="341"/>
      <c r="G688" s="341"/>
      <c r="H688" s="341"/>
      <c r="I688" s="341"/>
      <c r="J688" s="341"/>
      <c r="K688" s="341"/>
      <c r="L688" s="341"/>
      <c r="M688" s="341"/>
    </row>
    <row r="689" spans="1:13" x14ac:dyDescent="0.25">
      <c r="A689" s="350">
        <v>40</v>
      </c>
      <c r="B689" s="353">
        <v>29.3</v>
      </c>
      <c r="C689" s="356">
        <v>5.5</v>
      </c>
      <c r="D689" s="413">
        <v>28</v>
      </c>
      <c r="E689" s="409">
        <v>3171.61</v>
      </c>
      <c r="F689" s="341"/>
      <c r="G689" s="341"/>
      <c r="H689" s="341"/>
      <c r="I689" s="341"/>
      <c r="J689" s="341"/>
      <c r="K689" s="341"/>
      <c r="L689" s="341"/>
      <c r="M689" s="341"/>
    </row>
    <row r="690" spans="1:13" x14ac:dyDescent="0.25">
      <c r="A690" s="350">
        <v>38</v>
      </c>
      <c r="B690" s="353">
        <v>19.3</v>
      </c>
      <c r="C690" s="356">
        <v>4.46</v>
      </c>
      <c r="D690" s="413">
        <v>28</v>
      </c>
      <c r="E690" s="409">
        <v>3161.45</v>
      </c>
      <c r="F690" s="341"/>
      <c r="G690" s="341"/>
      <c r="H690" s="341"/>
      <c r="I690" s="341"/>
      <c r="J690" s="341"/>
      <c r="K690" s="341"/>
      <c r="L690" s="341"/>
      <c r="M690" s="341"/>
    </row>
    <row r="691" spans="1:13" x14ac:dyDescent="0.25">
      <c r="A691" s="350">
        <v>25</v>
      </c>
      <c r="B691" s="353">
        <v>24.13</v>
      </c>
      <c r="C691" s="356">
        <v>5.29</v>
      </c>
      <c r="D691" s="413">
        <v>28</v>
      </c>
      <c r="E691" s="409">
        <v>3062.51</v>
      </c>
      <c r="F691" s="341"/>
      <c r="G691" s="341"/>
      <c r="H691" s="341"/>
      <c r="I691" s="341"/>
      <c r="J691" s="341"/>
      <c r="K691" s="341"/>
      <c r="L691" s="341"/>
      <c r="M691" s="341"/>
    </row>
    <row r="692" spans="1:13" x14ac:dyDescent="0.25">
      <c r="A692" s="350">
        <v>48</v>
      </c>
      <c r="B692" s="353">
        <v>46.7</v>
      </c>
      <c r="C692" s="356">
        <v>10.99</v>
      </c>
      <c r="D692" s="413">
        <v>28</v>
      </c>
      <c r="E692" s="409">
        <v>2689.5</v>
      </c>
      <c r="F692" s="341"/>
      <c r="G692" s="341"/>
      <c r="H692" s="341"/>
      <c r="I692" s="341"/>
      <c r="J692" s="341"/>
      <c r="K692" s="341"/>
      <c r="L692" s="341"/>
      <c r="M692" s="341"/>
    </row>
    <row r="693" spans="1:13" x14ac:dyDescent="0.25">
      <c r="A693" s="350">
        <v>46</v>
      </c>
      <c r="B693" s="353">
        <v>45.27</v>
      </c>
      <c r="C693" s="356">
        <v>5.2</v>
      </c>
      <c r="D693" s="413">
        <v>28</v>
      </c>
      <c r="E693" s="409">
        <v>2684.69</v>
      </c>
      <c r="F693" s="341"/>
      <c r="G693" s="341"/>
      <c r="H693" s="341"/>
      <c r="I693" s="341"/>
      <c r="J693" s="341"/>
      <c r="K693" s="341"/>
      <c r="L693" s="341"/>
      <c r="M693" s="341"/>
    </row>
    <row r="694" spans="1:13" x14ac:dyDescent="0.25">
      <c r="A694" s="350">
        <v>49</v>
      </c>
      <c r="B694" s="353">
        <v>44.29</v>
      </c>
      <c r="C694" s="356">
        <v>9.66</v>
      </c>
      <c r="D694" s="413">
        <v>28</v>
      </c>
      <c r="E694" s="409">
        <v>2213.21</v>
      </c>
      <c r="F694" s="341"/>
      <c r="G694" s="341"/>
      <c r="H694" s="341"/>
      <c r="I694" s="341"/>
      <c r="J694" s="341"/>
      <c r="K694" s="341"/>
      <c r="L694" s="341"/>
      <c r="M694" s="341"/>
    </row>
    <row r="695" spans="1:13" x14ac:dyDescent="0.25">
      <c r="A695" s="350">
        <v>34</v>
      </c>
      <c r="B695" s="353">
        <v>54.59</v>
      </c>
      <c r="C695" s="356">
        <v>4.22</v>
      </c>
      <c r="D695" s="413">
        <v>28</v>
      </c>
      <c r="E695" s="409">
        <v>2170.08</v>
      </c>
      <c r="F695" s="341"/>
      <c r="G695" s="341"/>
      <c r="H695" s="341"/>
      <c r="I695" s="341"/>
      <c r="J695" s="341"/>
      <c r="K695" s="341"/>
      <c r="L695" s="341"/>
      <c r="M695" s="341"/>
    </row>
    <row r="696" spans="1:13" x14ac:dyDescent="0.25">
      <c r="A696" s="350">
        <v>63</v>
      </c>
      <c r="B696" s="353">
        <v>32.965000000000003</v>
      </c>
      <c r="C696" s="356">
        <v>11.78</v>
      </c>
      <c r="D696" s="413">
        <v>28</v>
      </c>
      <c r="E696" s="409">
        <v>1908.9</v>
      </c>
      <c r="F696" s="341"/>
      <c r="G696" s="341"/>
      <c r="H696" s="341"/>
      <c r="I696" s="341"/>
      <c r="J696" s="341"/>
      <c r="K696" s="341"/>
      <c r="L696" s="341"/>
      <c r="M696" s="341"/>
    </row>
    <row r="697" spans="1:13" x14ac:dyDescent="0.25">
      <c r="A697" s="350">
        <v>57</v>
      </c>
      <c r="B697" s="353">
        <v>38.049999999999997</v>
      </c>
      <c r="C697" s="356">
        <v>9.6199999999999992</v>
      </c>
      <c r="D697" s="413">
        <v>28</v>
      </c>
      <c r="E697" s="409">
        <v>1850.55</v>
      </c>
      <c r="F697" s="341"/>
      <c r="G697" s="341"/>
      <c r="H697" s="341"/>
      <c r="I697" s="341"/>
      <c r="J697" s="341"/>
      <c r="K697" s="341"/>
      <c r="L697" s="341"/>
      <c r="M697" s="341"/>
    </row>
    <row r="698" spans="1:13" x14ac:dyDescent="0.25">
      <c r="A698" s="350">
        <v>48</v>
      </c>
      <c r="B698" s="353">
        <v>46.14</v>
      </c>
      <c r="C698" s="356">
        <v>10.78</v>
      </c>
      <c r="D698" s="413">
        <v>28</v>
      </c>
      <c r="E698" s="409">
        <v>1158.32</v>
      </c>
      <c r="F698" s="341"/>
      <c r="G698" s="341"/>
      <c r="H698" s="341"/>
      <c r="I698" s="341"/>
      <c r="J698" s="341"/>
      <c r="K698" s="341"/>
      <c r="L698" s="341"/>
      <c r="M698" s="341"/>
    </row>
    <row r="699" spans="1:13" x14ac:dyDescent="0.25">
      <c r="A699" s="350">
        <v>63</v>
      </c>
      <c r="B699" s="353">
        <v>41.325000000000003</v>
      </c>
      <c r="C699" s="356">
        <v>5.1100000000000003</v>
      </c>
      <c r="D699" s="413">
        <v>28</v>
      </c>
      <c r="E699" s="409">
        <v>1056</v>
      </c>
      <c r="F699" s="341"/>
      <c r="G699" s="341"/>
      <c r="H699" s="341"/>
      <c r="I699" s="341"/>
      <c r="J699" s="341"/>
      <c r="K699" s="341"/>
      <c r="L699" s="341"/>
      <c r="M699" s="341"/>
    </row>
    <row r="700" spans="1:13" x14ac:dyDescent="0.25">
      <c r="A700" s="350">
        <v>48</v>
      </c>
      <c r="B700" s="353">
        <v>44.64</v>
      </c>
      <c r="C700" s="356">
        <v>7.18</v>
      </c>
      <c r="D700" s="413">
        <v>28</v>
      </c>
      <c r="E700" s="409">
        <v>1044</v>
      </c>
      <c r="F700" s="341"/>
      <c r="G700" s="341"/>
      <c r="H700" s="341"/>
      <c r="I700" s="341"/>
      <c r="J700" s="341"/>
      <c r="K700" s="341"/>
      <c r="L700" s="341"/>
      <c r="M700" s="341"/>
    </row>
    <row r="701" spans="1:13" x14ac:dyDescent="0.25">
      <c r="A701" s="350">
        <v>18</v>
      </c>
      <c r="B701" s="353">
        <v>25.175000000000001</v>
      </c>
      <c r="C701" s="356">
        <v>4.96</v>
      </c>
      <c r="D701" s="413">
        <v>28</v>
      </c>
      <c r="E701" s="409">
        <v>1006.65</v>
      </c>
      <c r="F701" s="341"/>
      <c r="G701" s="341"/>
      <c r="H701" s="341"/>
      <c r="I701" s="341"/>
      <c r="J701" s="341"/>
      <c r="K701" s="341"/>
      <c r="L701" s="341"/>
      <c r="M701" s="341"/>
    </row>
    <row r="702" spans="1:13" x14ac:dyDescent="0.25">
      <c r="A702" s="350">
        <v>46</v>
      </c>
      <c r="B702" s="353">
        <v>43.11</v>
      </c>
      <c r="C702" s="356">
        <v>4.67</v>
      </c>
      <c r="D702" s="413">
        <v>28</v>
      </c>
      <c r="E702" s="409">
        <v>915.07</v>
      </c>
      <c r="F702" s="341"/>
      <c r="G702" s="341"/>
      <c r="H702" s="341"/>
      <c r="I702" s="341"/>
      <c r="J702" s="341"/>
      <c r="K702" s="341"/>
      <c r="L702" s="341"/>
      <c r="M702" s="341"/>
    </row>
    <row r="703" spans="1:13" x14ac:dyDescent="0.25">
      <c r="A703" s="350">
        <v>32</v>
      </c>
      <c r="B703" s="353">
        <v>53.32</v>
      </c>
      <c r="C703" s="356">
        <v>5.0599999999999996</v>
      </c>
      <c r="D703" s="413">
        <v>29</v>
      </c>
      <c r="E703" s="409">
        <v>44585.46</v>
      </c>
      <c r="F703" s="341"/>
      <c r="G703" s="341"/>
      <c r="H703" s="341"/>
      <c r="I703" s="341"/>
      <c r="J703" s="341"/>
      <c r="K703" s="341"/>
      <c r="L703" s="341"/>
      <c r="M703" s="341"/>
    </row>
    <row r="704" spans="1:13" x14ac:dyDescent="0.25">
      <c r="A704" s="350">
        <v>58</v>
      </c>
      <c r="B704" s="353">
        <v>38.04</v>
      </c>
      <c r="C704" s="356">
        <v>5.0199999999999996</v>
      </c>
      <c r="D704" s="413">
        <v>29</v>
      </c>
      <c r="E704" s="409">
        <v>36197.699999999997</v>
      </c>
      <c r="F704" s="341"/>
      <c r="G704" s="341"/>
      <c r="H704" s="341"/>
      <c r="I704" s="341"/>
      <c r="J704" s="341"/>
      <c r="K704" s="341"/>
      <c r="L704" s="341"/>
      <c r="M704" s="341"/>
    </row>
    <row r="705" spans="1:13" x14ac:dyDescent="0.25">
      <c r="A705" s="350">
        <v>60</v>
      </c>
      <c r="B705" s="353">
        <v>37.9</v>
      </c>
      <c r="C705" s="356">
        <v>7.76</v>
      </c>
      <c r="D705" s="413">
        <v>29</v>
      </c>
      <c r="E705" s="409">
        <v>33707.550000000003</v>
      </c>
      <c r="F705" s="341"/>
      <c r="G705" s="341"/>
      <c r="H705" s="341"/>
      <c r="I705" s="341"/>
      <c r="J705" s="341"/>
      <c r="K705" s="341"/>
      <c r="L705" s="341"/>
      <c r="M705" s="341"/>
    </row>
    <row r="706" spans="1:13" x14ac:dyDescent="0.25">
      <c r="A706" s="350">
        <v>54</v>
      </c>
      <c r="B706" s="353">
        <v>39.6</v>
      </c>
      <c r="C706" s="356">
        <v>9.32</v>
      </c>
      <c r="D706" s="413">
        <v>29</v>
      </c>
      <c r="E706" s="409">
        <v>32086.21</v>
      </c>
      <c r="F706" s="341"/>
      <c r="G706" s="341"/>
      <c r="H706" s="341"/>
      <c r="I706" s="341"/>
      <c r="J706" s="341"/>
      <c r="K706" s="341"/>
      <c r="L706" s="341"/>
      <c r="M706" s="341"/>
    </row>
    <row r="707" spans="1:13" x14ac:dyDescent="0.25">
      <c r="A707" s="350">
        <v>34</v>
      </c>
      <c r="B707" s="353">
        <v>50.92</v>
      </c>
      <c r="C707" s="356">
        <v>5.31</v>
      </c>
      <c r="D707" s="413">
        <v>29</v>
      </c>
      <c r="E707" s="409">
        <v>29622.69</v>
      </c>
      <c r="F707" s="341"/>
      <c r="G707" s="341"/>
      <c r="H707" s="341"/>
      <c r="I707" s="341"/>
      <c r="J707" s="341"/>
      <c r="K707" s="341"/>
      <c r="L707" s="341"/>
      <c r="M707" s="341"/>
    </row>
    <row r="708" spans="1:13" x14ac:dyDescent="0.25">
      <c r="A708" s="350">
        <v>21</v>
      </c>
      <c r="B708" s="353">
        <v>21.85</v>
      </c>
      <c r="C708" s="356">
        <v>5.56</v>
      </c>
      <c r="D708" s="413">
        <v>29</v>
      </c>
      <c r="E708" s="409">
        <v>20277.810000000001</v>
      </c>
      <c r="F708" s="341"/>
      <c r="G708" s="341"/>
      <c r="H708" s="341"/>
      <c r="I708" s="341"/>
      <c r="J708" s="341"/>
      <c r="K708" s="341"/>
      <c r="L708" s="341"/>
      <c r="M708" s="341"/>
    </row>
    <row r="709" spans="1:13" x14ac:dyDescent="0.25">
      <c r="A709" s="350">
        <v>59</v>
      </c>
      <c r="B709" s="353">
        <v>36.08</v>
      </c>
      <c r="C709" s="356">
        <v>7.11</v>
      </c>
      <c r="D709" s="413">
        <v>29</v>
      </c>
      <c r="E709" s="409">
        <v>20177.669999999998</v>
      </c>
      <c r="F709" s="341"/>
      <c r="G709" s="341"/>
      <c r="H709" s="341"/>
      <c r="I709" s="341"/>
      <c r="J709" s="341"/>
      <c r="K709" s="341"/>
      <c r="L709" s="341"/>
      <c r="M709" s="341"/>
    </row>
    <row r="710" spans="1:13" x14ac:dyDescent="0.25">
      <c r="A710" s="350">
        <v>53</v>
      </c>
      <c r="B710" s="353">
        <v>40.44</v>
      </c>
      <c r="C710" s="356">
        <v>5.13</v>
      </c>
      <c r="D710" s="413">
        <v>29</v>
      </c>
      <c r="E710" s="409">
        <v>19442.349999999999</v>
      </c>
      <c r="F710" s="341"/>
      <c r="G710" s="341"/>
      <c r="H710" s="341"/>
      <c r="I710" s="341"/>
      <c r="J710" s="341"/>
      <c r="K710" s="341"/>
      <c r="L710" s="341"/>
      <c r="M710" s="341"/>
    </row>
    <row r="711" spans="1:13" x14ac:dyDescent="0.25">
      <c r="A711" s="350">
        <v>62</v>
      </c>
      <c r="B711" s="353">
        <v>38.094999999999999</v>
      </c>
      <c r="C711" s="356">
        <v>10.199999999999999</v>
      </c>
      <c r="D711" s="413">
        <v>29</v>
      </c>
      <c r="E711" s="409">
        <v>19107.78</v>
      </c>
      <c r="F711" s="341"/>
      <c r="G711" s="341"/>
      <c r="H711" s="341"/>
      <c r="I711" s="341"/>
      <c r="J711" s="341"/>
      <c r="K711" s="341"/>
      <c r="L711" s="341"/>
      <c r="M711" s="341"/>
    </row>
    <row r="712" spans="1:13" x14ac:dyDescent="0.25">
      <c r="A712" s="350">
        <v>44</v>
      </c>
      <c r="B712" s="353">
        <v>44.95</v>
      </c>
      <c r="C712" s="356">
        <v>10.4</v>
      </c>
      <c r="D712" s="413">
        <v>29</v>
      </c>
      <c r="E712" s="409">
        <v>18157.88</v>
      </c>
      <c r="F712" s="341"/>
      <c r="G712" s="341"/>
      <c r="H712" s="341"/>
      <c r="I712" s="341"/>
      <c r="J712" s="341"/>
      <c r="K712" s="341"/>
      <c r="L712" s="341"/>
      <c r="M712" s="341"/>
    </row>
    <row r="713" spans="1:13" x14ac:dyDescent="0.25">
      <c r="A713" s="350">
        <v>60</v>
      </c>
      <c r="B713" s="353">
        <v>35.54</v>
      </c>
      <c r="C713" s="356">
        <v>10.67</v>
      </c>
      <c r="D713" s="413">
        <v>29</v>
      </c>
      <c r="E713" s="409">
        <v>16657.72</v>
      </c>
      <c r="F713" s="341"/>
      <c r="G713" s="341"/>
      <c r="H713" s="341"/>
      <c r="I713" s="341"/>
      <c r="J713" s="341"/>
      <c r="K713" s="341"/>
      <c r="L713" s="341"/>
      <c r="M713" s="341"/>
    </row>
    <row r="714" spans="1:13" x14ac:dyDescent="0.25">
      <c r="A714" s="350">
        <v>63</v>
      </c>
      <c r="B714" s="353">
        <v>39.799999999999997</v>
      </c>
      <c r="C714" s="356">
        <v>4.6500000000000004</v>
      </c>
      <c r="D714" s="413">
        <v>29</v>
      </c>
      <c r="E714" s="409">
        <v>16138.76</v>
      </c>
      <c r="F714" s="341"/>
      <c r="G714" s="341"/>
      <c r="H714" s="341"/>
      <c r="I714" s="341"/>
      <c r="J714" s="341"/>
      <c r="K714" s="341"/>
      <c r="L714" s="341"/>
      <c r="M714" s="341"/>
    </row>
    <row r="715" spans="1:13" x14ac:dyDescent="0.25">
      <c r="A715" s="350">
        <v>64</v>
      </c>
      <c r="B715" s="353">
        <v>33.659999999999997</v>
      </c>
      <c r="C715" s="356">
        <v>5.65</v>
      </c>
      <c r="D715" s="413">
        <v>29</v>
      </c>
      <c r="E715" s="409">
        <v>16115.3</v>
      </c>
      <c r="F715" s="341"/>
      <c r="G715" s="341"/>
      <c r="H715" s="341"/>
      <c r="I715" s="341"/>
      <c r="J715" s="341"/>
      <c r="K715" s="341"/>
      <c r="L715" s="341"/>
      <c r="M715" s="341"/>
    </row>
    <row r="716" spans="1:13" x14ac:dyDescent="0.25">
      <c r="A716" s="350">
        <v>60</v>
      </c>
      <c r="B716" s="353">
        <v>35.5</v>
      </c>
      <c r="C716" s="356">
        <v>11.97</v>
      </c>
      <c r="D716" s="413">
        <v>29</v>
      </c>
      <c r="E716" s="409">
        <v>12847.24</v>
      </c>
      <c r="F716" s="341"/>
      <c r="G716" s="341"/>
      <c r="H716" s="341"/>
      <c r="I716" s="341"/>
      <c r="J716" s="341"/>
      <c r="K716" s="341"/>
      <c r="L716" s="341"/>
      <c r="M716" s="341"/>
    </row>
    <row r="717" spans="1:13" x14ac:dyDescent="0.25">
      <c r="A717" s="350">
        <v>51</v>
      </c>
      <c r="B717" s="353">
        <v>41.63</v>
      </c>
      <c r="C717" s="356">
        <v>6.71</v>
      </c>
      <c r="D717" s="413">
        <v>29</v>
      </c>
      <c r="E717" s="409">
        <v>11994.89</v>
      </c>
      <c r="F717" s="341"/>
      <c r="G717" s="341"/>
      <c r="H717" s="341"/>
      <c r="I717" s="341"/>
      <c r="J717" s="341"/>
      <c r="K717" s="341"/>
      <c r="L717" s="341"/>
      <c r="M717" s="341"/>
    </row>
    <row r="718" spans="1:13" x14ac:dyDescent="0.25">
      <c r="A718" s="350">
        <v>44</v>
      </c>
      <c r="B718" s="353">
        <v>46.49</v>
      </c>
      <c r="C718" s="356">
        <v>11.92</v>
      </c>
      <c r="D718" s="413">
        <v>29</v>
      </c>
      <c r="E718" s="409">
        <v>9010.2000000000007</v>
      </c>
      <c r="F718" s="341"/>
      <c r="G718" s="341"/>
      <c r="H718" s="341"/>
      <c r="I718" s="341"/>
      <c r="J718" s="341"/>
      <c r="K718" s="341"/>
      <c r="L718" s="341"/>
      <c r="M718" s="341"/>
    </row>
    <row r="719" spans="1:13" x14ac:dyDescent="0.25">
      <c r="A719" s="350">
        <v>50</v>
      </c>
      <c r="B719" s="353">
        <v>43.29</v>
      </c>
      <c r="C719" s="356">
        <v>5.35</v>
      </c>
      <c r="D719" s="413">
        <v>29</v>
      </c>
      <c r="E719" s="409">
        <v>8471.65</v>
      </c>
      <c r="F719" s="341"/>
      <c r="G719" s="341"/>
      <c r="H719" s="341"/>
      <c r="I719" s="341"/>
      <c r="J719" s="341"/>
      <c r="K719" s="341"/>
      <c r="L719" s="341"/>
      <c r="M719" s="341"/>
    </row>
    <row r="720" spans="1:13" x14ac:dyDescent="0.25">
      <c r="A720" s="350">
        <v>47</v>
      </c>
      <c r="B720" s="353">
        <v>43.08</v>
      </c>
      <c r="C720" s="356">
        <v>8.9600000000000009</v>
      </c>
      <c r="D720" s="413">
        <v>29</v>
      </c>
      <c r="E720" s="409">
        <v>8314.65</v>
      </c>
      <c r="F720" s="341"/>
      <c r="G720" s="341"/>
      <c r="H720" s="341"/>
      <c r="I720" s="341"/>
      <c r="J720" s="341"/>
      <c r="K720" s="341"/>
      <c r="L720" s="341"/>
      <c r="M720" s="341"/>
    </row>
    <row r="721" spans="1:13" x14ac:dyDescent="0.25">
      <c r="A721" s="350">
        <v>54</v>
      </c>
      <c r="B721" s="353">
        <v>39.07</v>
      </c>
      <c r="C721" s="356">
        <v>11.93</v>
      </c>
      <c r="D721" s="413">
        <v>29</v>
      </c>
      <c r="E721" s="409">
        <v>8077.41</v>
      </c>
      <c r="F721" s="341"/>
      <c r="G721" s="341"/>
      <c r="H721" s="341"/>
      <c r="I721" s="341"/>
      <c r="J721" s="341"/>
      <c r="K721" s="341"/>
      <c r="L721" s="341"/>
      <c r="M721" s="341"/>
    </row>
    <row r="722" spans="1:13" x14ac:dyDescent="0.25">
      <c r="A722" s="350">
        <v>51</v>
      </c>
      <c r="B722" s="353">
        <v>41.3</v>
      </c>
      <c r="C722" s="356">
        <v>9.59</v>
      </c>
      <c r="D722" s="413">
        <v>29</v>
      </c>
      <c r="E722" s="409">
        <v>7650.8</v>
      </c>
      <c r="F722" s="341"/>
      <c r="G722" s="341"/>
      <c r="H722" s="341"/>
      <c r="I722" s="341"/>
      <c r="J722" s="341"/>
      <c r="K722" s="341"/>
      <c r="L722" s="341"/>
      <c r="M722" s="341"/>
    </row>
    <row r="723" spans="1:13" x14ac:dyDescent="0.25">
      <c r="A723" s="350">
        <v>52</v>
      </c>
      <c r="B723" s="353">
        <v>42.95</v>
      </c>
      <c r="C723" s="356">
        <v>11.88</v>
      </c>
      <c r="D723" s="413">
        <v>29</v>
      </c>
      <c r="E723" s="409">
        <v>7388.85</v>
      </c>
      <c r="F723" s="341"/>
      <c r="G723" s="341"/>
      <c r="H723" s="341"/>
      <c r="I723" s="341"/>
      <c r="J723" s="341"/>
      <c r="K723" s="341"/>
      <c r="L723" s="341"/>
      <c r="M723" s="341"/>
    </row>
    <row r="724" spans="1:13" x14ac:dyDescent="0.25">
      <c r="A724" s="350">
        <v>43</v>
      </c>
      <c r="B724" s="353">
        <v>46.96</v>
      </c>
      <c r="C724" s="356">
        <v>4.6399999999999997</v>
      </c>
      <c r="D724" s="413">
        <v>29</v>
      </c>
      <c r="E724" s="409">
        <v>7349.12</v>
      </c>
      <c r="F724" s="341"/>
      <c r="G724" s="341"/>
      <c r="H724" s="341"/>
      <c r="I724" s="341"/>
      <c r="J724" s="341"/>
      <c r="K724" s="341"/>
      <c r="L724" s="341"/>
      <c r="M724" s="341"/>
    </row>
    <row r="725" spans="1:13" x14ac:dyDescent="0.25">
      <c r="A725" s="350">
        <v>62</v>
      </c>
      <c r="B725" s="353">
        <v>30.495000000000001</v>
      </c>
      <c r="C725" s="356">
        <v>9.5299999999999994</v>
      </c>
      <c r="D725" s="413">
        <v>29</v>
      </c>
      <c r="E725" s="409">
        <v>7128.64</v>
      </c>
      <c r="F725" s="341"/>
      <c r="G725" s="341"/>
      <c r="H725" s="341"/>
      <c r="I725" s="341"/>
      <c r="J725" s="341"/>
      <c r="K725" s="341"/>
      <c r="L725" s="341"/>
      <c r="M725" s="341"/>
    </row>
    <row r="726" spans="1:13" x14ac:dyDescent="0.25">
      <c r="A726" s="350">
        <v>27</v>
      </c>
      <c r="B726" s="353">
        <v>17.954999999999998</v>
      </c>
      <c r="C726" s="356">
        <v>5.29</v>
      </c>
      <c r="D726" s="413">
        <v>29</v>
      </c>
      <c r="E726" s="409">
        <v>6276.3</v>
      </c>
      <c r="F726" s="341"/>
      <c r="G726" s="341"/>
      <c r="H726" s="341"/>
      <c r="I726" s="341"/>
      <c r="J726" s="341"/>
      <c r="K726" s="341"/>
      <c r="L726" s="341"/>
      <c r="M726" s="341"/>
    </row>
    <row r="727" spans="1:13" x14ac:dyDescent="0.25">
      <c r="A727" s="350">
        <v>64</v>
      </c>
      <c r="B727" s="353">
        <v>25.6</v>
      </c>
      <c r="C727" s="356">
        <v>10.95</v>
      </c>
      <c r="D727" s="413">
        <v>29</v>
      </c>
      <c r="E727" s="409">
        <v>5926.93</v>
      </c>
      <c r="F727" s="341"/>
      <c r="G727" s="341"/>
      <c r="H727" s="341"/>
      <c r="I727" s="341"/>
      <c r="J727" s="341"/>
      <c r="K727" s="341"/>
      <c r="L727" s="341"/>
      <c r="M727" s="341"/>
    </row>
    <row r="728" spans="1:13" x14ac:dyDescent="0.25">
      <c r="A728" s="350">
        <v>60</v>
      </c>
      <c r="B728" s="353">
        <v>34.21</v>
      </c>
      <c r="C728" s="356">
        <v>9.17</v>
      </c>
      <c r="D728" s="413">
        <v>29</v>
      </c>
      <c r="E728" s="409">
        <v>5877.02</v>
      </c>
      <c r="F728" s="341"/>
      <c r="G728" s="341"/>
      <c r="H728" s="341"/>
      <c r="I728" s="341"/>
      <c r="J728" s="341"/>
      <c r="K728" s="341"/>
      <c r="L728" s="341"/>
      <c r="M728" s="341"/>
    </row>
    <row r="729" spans="1:13" x14ac:dyDescent="0.25">
      <c r="A729" s="350">
        <v>54</v>
      </c>
      <c r="B729" s="353">
        <v>39.74</v>
      </c>
      <c r="C729" s="356">
        <v>7.39</v>
      </c>
      <c r="D729" s="413">
        <v>29</v>
      </c>
      <c r="E729" s="409">
        <v>5748.13</v>
      </c>
      <c r="F729" s="341"/>
      <c r="G729" s="341"/>
      <c r="H729" s="341"/>
      <c r="I729" s="341"/>
      <c r="J729" s="341"/>
      <c r="K729" s="341"/>
      <c r="L729" s="341"/>
      <c r="M729" s="341"/>
    </row>
    <row r="730" spans="1:13" x14ac:dyDescent="0.25">
      <c r="A730" s="350">
        <v>41</v>
      </c>
      <c r="B730" s="353">
        <v>49.53</v>
      </c>
      <c r="C730" s="356">
        <v>9.1300000000000008</v>
      </c>
      <c r="D730" s="413">
        <v>29</v>
      </c>
      <c r="E730" s="409">
        <v>5708.87</v>
      </c>
      <c r="F730" s="341"/>
      <c r="G730" s="341"/>
      <c r="H730" s="341"/>
      <c r="I730" s="341"/>
      <c r="J730" s="341"/>
      <c r="K730" s="341"/>
      <c r="L730" s="341"/>
      <c r="M730" s="341"/>
    </row>
    <row r="731" spans="1:13" x14ac:dyDescent="0.25">
      <c r="A731" s="350">
        <v>64</v>
      </c>
      <c r="B731" s="353">
        <v>39.33</v>
      </c>
      <c r="C731" s="356">
        <v>10.4</v>
      </c>
      <c r="D731" s="413">
        <v>29</v>
      </c>
      <c r="E731" s="409">
        <v>5209.58</v>
      </c>
      <c r="F731" s="341"/>
      <c r="G731" s="341"/>
      <c r="H731" s="341"/>
      <c r="I731" s="341"/>
      <c r="J731" s="341"/>
      <c r="K731" s="341"/>
      <c r="L731" s="341"/>
      <c r="M731" s="341"/>
    </row>
    <row r="732" spans="1:13" x14ac:dyDescent="0.25">
      <c r="A732" s="350">
        <v>52</v>
      </c>
      <c r="B732" s="353">
        <v>39.979999999999997</v>
      </c>
      <c r="C732" s="356">
        <v>9.4600000000000009</v>
      </c>
      <c r="D732" s="413">
        <v>29</v>
      </c>
      <c r="E732" s="409">
        <v>5138.26</v>
      </c>
      <c r="F732" s="341"/>
      <c r="G732" s="341"/>
      <c r="H732" s="341"/>
      <c r="I732" s="341"/>
      <c r="J732" s="341"/>
      <c r="K732" s="341"/>
      <c r="L732" s="341"/>
      <c r="M732" s="341"/>
    </row>
    <row r="733" spans="1:13" x14ac:dyDescent="0.25">
      <c r="A733" s="350">
        <v>42</v>
      </c>
      <c r="B733" s="353">
        <v>46.51</v>
      </c>
      <c r="C733" s="356">
        <v>8.69</v>
      </c>
      <c r="D733" s="413">
        <v>29</v>
      </c>
      <c r="E733" s="409">
        <v>5059.5600000000004</v>
      </c>
      <c r="F733" s="341"/>
      <c r="G733" s="341"/>
      <c r="H733" s="341"/>
      <c r="I733" s="341"/>
      <c r="J733" s="341"/>
      <c r="K733" s="341"/>
      <c r="L733" s="341"/>
      <c r="M733" s="341"/>
    </row>
    <row r="734" spans="1:13" x14ac:dyDescent="0.25">
      <c r="A734" s="350">
        <v>43</v>
      </c>
      <c r="B734" s="353">
        <v>43.58</v>
      </c>
      <c r="C734" s="356">
        <v>4.2300000000000004</v>
      </c>
      <c r="D734" s="413">
        <v>29</v>
      </c>
      <c r="E734" s="409">
        <v>4922.92</v>
      </c>
      <c r="F734" s="341"/>
      <c r="G734" s="341"/>
      <c r="H734" s="341"/>
      <c r="I734" s="341"/>
      <c r="J734" s="341"/>
      <c r="K734" s="341"/>
      <c r="L734" s="341"/>
      <c r="M734" s="341"/>
    </row>
    <row r="735" spans="1:13" x14ac:dyDescent="0.25">
      <c r="A735" s="350">
        <v>47</v>
      </c>
      <c r="B735" s="353">
        <v>42.28</v>
      </c>
      <c r="C735" s="356">
        <v>9.16</v>
      </c>
      <c r="D735" s="413">
        <v>29</v>
      </c>
      <c r="E735" s="409">
        <v>4906.41</v>
      </c>
      <c r="F735" s="341"/>
      <c r="G735" s="341"/>
      <c r="H735" s="341"/>
      <c r="I735" s="341"/>
      <c r="J735" s="341"/>
      <c r="K735" s="341"/>
      <c r="L735" s="341"/>
      <c r="M735" s="341"/>
    </row>
    <row r="736" spans="1:13" x14ac:dyDescent="0.25">
      <c r="A736" s="350">
        <v>57</v>
      </c>
      <c r="B736" s="353">
        <v>35.520000000000003</v>
      </c>
      <c r="C736" s="356">
        <v>8.26</v>
      </c>
      <c r="D736" s="413">
        <v>29</v>
      </c>
      <c r="E736" s="409">
        <v>4529.4799999999996</v>
      </c>
      <c r="F736" s="341"/>
      <c r="G736" s="341"/>
      <c r="H736" s="341"/>
      <c r="I736" s="341"/>
      <c r="J736" s="341"/>
      <c r="K736" s="341"/>
      <c r="L736" s="341"/>
      <c r="M736" s="341"/>
    </row>
    <row r="737" spans="1:13" x14ac:dyDescent="0.25">
      <c r="A737" s="350">
        <v>60</v>
      </c>
      <c r="B737" s="353">
        <v>33.6</v>
      </c>
      <c r="C737" s="356">
        <v>11.25</v>
      </c>
      <c r="D737" s="413">
        <v>29</v>
      </c>
      <c r="E737" s="409">
        <v>4433.92</v>
      </c>
      <c r="F737" s="341"/>
      <c r="G737" s="341"/>
      <c r="H737" s="341"/>
      <c r="I737" s="341"/>
      <c r="J737" s="341"/>
      <c r="K737" s="341"/>
      <c r="L737" s="341"/>
      <c r="M737" s="341"/>
    </row>
    <row r="738" spans="1:13" x14ac:dyDescent="0.25">
      <c r="A738" s="350">
        <v>20</v>
      </c>
      <c r="B738" s="353">
        <v>22.42</v>
      </c>
      <c r="C738" s="356">
        <v>6.74</v>
      </c>
      <c r="D738" s="413">
        <v>29</v>
      </c>
      <c r="E738" s="409">
        <v>4433.3900000000003</v>
      </c>
      <c r="F738" s="341"/>
      <c r="G738" s="341"/>
      <c r="H738" s="341"/>
      <c r="I738" s="341"/>
      <c r="J738" s="341"/>
      <c r="K738" s="341"/>
      <c r="L738" s="341"/>
      <c r="M738" s="341"/>
    </row>
    <row r="739" spans="1:13" x14ac:dyDescent="0.25">
      <c r="A739" s="350">
        <v>40</v>
      </c>
      <c r="B739" s="353">
        <v>46.86</v>
      </c>
      <c r="C739" s="356">
        <v>4.87</v>
      </c>
      <c r="D739" s="413">
        <v>29</v>
      </c>
      <c r="E739" s="409">
        <v>4058.12</v>
      </c>
      <c r="F739" s="341"/>
      <c r="G739" s="341"/>
      <c r="H739" s="341"/>
      <c r="I739" s="341"/>
      <c r="J739" s="341"/>
      <c r="K739" s="341"/>
      <c r="L739" s="341"/>
      <c r="M739" s="341"/>
    </row>
    <row r="740" spans="1:13" x14ac:dyDescent="0.25">
      <c r="A740" s="350">
        <v>64</v>
      </c>
      <c r="B740" s="353">
        <v>32.965000000000003</v>
      </c>
      <c r="C740" s="356">
        <v>6.68</v>
      </c>
      <c r="D740" s="413">
        <v>29</v>
      </c>
      <c r="E740" s="409">
        <v>4040.56</v>
      </c>
      <c r="F740" s="341"/>
      <c r="G740" s="341"/>
      <c r="H740" s="341"/>
      <c r="I740" s="341"/>
      <c r="J740" s="341"/>
      <c r="K740" s="341"/>
      <c r="L740" s="341"/>
      <c r="M740" s="341"/>
    </row>
    <row r="741" spans="1:13" x14ac:dyDescent="0.25">
      <c r="A741" s="350">
        <v>53</v>
      </c>
      <c r="B741" s="353">
        <v>39.340000000000003</v>
      </c>
      <c r="C741" s="356">
        <v>5.0199999999999996</v>
      </c>
      <c r="D741" s="413">
        <v>29</v>
      </c>
      <c r="E741" s="409">
        <v>3947.41</v>
      </c>
      <c r="F741" s="341"/>
      <c r="G741" s="341"/>
      <c r="H741" s="341"/>
      <c r="I741" s="341"/>
      <c r="J741" s="341"/>
      <c r="K741" s="341"/>
      <c r="L741" s="341"/>
      <c r="M741" s="341"/>
    </row>
    <row r="742" spans="1:13" x14ac:dyDescent="0.25">
      <c r="A742" s="350">
        <v>41</v>
      </c>
      <c r="B742" s="353">
        <v>47</v>
      </c>
      <c r="C742" s="356">
        <v>10.64</v>
      </c>
      <c r="D742" s="413">
        <v>29</v>
      </c>
      <c r="E742" s="409">
        <v>3943.6</v>
      </c>
      <c r="F742" s="341"/>
      <c r="G742" s="341"/>
      <c r="H742" s="341"/>
      <c r="I742" s="341"/>
      <c r="J742" s="341"/>
      <c r="K742" s="341"/>
      <c r="L742" s="341"/>
      <c r="M742" s="341"/>
    </row>
    <row r="743" spans="1:13" x14ac:dyDescent="0.25">
      <c r="A743" s="350">
        <v>55</v>
      </c>
      <c r="B743" s="353">
        <v>36.71</v>
      </c>
      <c r="C743" s="356">
        <v>8.74</v>
      </c>
      <c r="D743" s="413">
        <v>29</v>
      </c>
      <c r="E743" s="409">
        <v>3898.35</v>
      </c>
      <c r="F743" s="341"/>
      <c r="G743" s="341"/>
      <c r="H743" s="341"/>
      <c r="I743" s="341"/>
      <c r="J743" s="341"/>
      <c r="K743" s="341"/>
      <c r="L743" s="341"/>
      <c r="M743" s="341"/>
    </row>
    <row r="744" spans="1:13" x14ac:dyDescent="0.25">
      <c r="A744" s="350">
        <v>31</v>
      </c>
      <c r="B744" s="353">
        <v>53.48</v>
      </c>
      <c r="C744" s="356">
        <v>5.64</v>
      </c>
      <c r="D744" s="413">
        <v>29</v>
      </c>
      <c r="E744" s="409">
        <v>3736.46</v>
      </c>
      <c r="F744" s="341"/>
      <c r="G744" s="341"/>
      <c r="H744" s="341"/>
      <c r="I744" s="341"/>
      <c r="J744" s="341"/>
      <c r="K744" s="341"/>
      <c r="L744" s="341"/>
      <c r="M744" s="341"/>
    </row>
    <row r="745" spans="1:13" x14ac:dyDescent="0.25">
      <c r="A745" s="350">
        <v>57</v>
      </c>
      <c r="B745" s="353">
        <v>35.5</v>
      </c>
      <c r="C745" s="356">
        <v>10.37</v>
      </c>
      <c r="D745" s="413">
        <v>29</v>
      </c>
      <c r="E745" s="409">
        <v>3471.41</v>
      </c>
      <c r="F745" s="341"/>
      <c r="G745" s="341"/>
      <c r="H745" s="341"/>
      <c r="I745" s="341"/>
      <c r="J745" s="341"/>
      <c r="K745" s="341"/>
      <c r="L745" s="341"/>
      <c r="M745" s="341"/>
    </row>
    <row r="746" spans="1:13" x14ac:dyDescent="0.25">
      <c r="A746" s="350">
        <v>55</v>
      </c>
      <c r="B746" s="353">
        <v>36.979999999999997</v>
      </c>
      <c r="C746" s="356">
        <v>9.56</v>
      </c>
      <c r="D746" s="413">
        <v>29</v>
      </c>
      <c r="E746" s="409">
        <v>3366.67</v>
      </c>
      <c r="F746" s="341"/>
      <c r="G746" s="341"/>
      <c r="H746" s="341"/>
      <c r="I746" s="341"/>
      <c r="J746" s="341"/>
      <c r="K746" s="341"/>
      <c r="L746" s="341"/>
      <c r="M746" s="341"/>
    </row>
    <row r="747" spans="1:13" x14ac:dyDescent="0.25">
      <c r="A747" s="350">
        <v>59</v>
      </c>
      <c r="B747" s="353">
        <v>32.395000000000003</v>
      </c>
      <c r="C747" s="356">
        <v>8.23</v>
      </c>
      <c r="D747" s="413">
        <v>29</v>
      </c>
      <c r="E747" s="409">
        <v>3353.28</v>
      </c>
      <c r="F747" s="341"/>
      <c r="G747" s="341"/>
      <c r="H747" s="341"/>
      <c r="I747" s="341"/>
      <c r="J747" s="341"/>
      <c r="K747" s="341"/>
      <c r="L747" s="341"/>
      <c r="M747" s="341"/>
    </row>
    <row r="748" spans="1:13" x14ac:dyDescent="0.25">
      <c r="A748" s="350">
        <v>60</v>
      </c>
      <c r="B748" s="353">
        <v>32.729999999999997</v>
      </c>
      <c r="C748" s="356">
        <v>7.03</v>
      </c>
      <c r="D748" s="413">
        <v>29</v>
      </c>
      <c r="E748" s="409">
        <v>3162.02</v>
      </c>
      <c r="F748" s="341"/>
      <c r="G748" s="341"/>
      <c r="H748" s="341"/>
      <c r="I748" s="341"/>
      <c r="J748" s="341"/>
      <c r="K748" s="341"/>
      <c r="L748" s="341"/>
      <c r="M748" s="341"/>
    </row>
    <row r="749" spans="1:13" x14ac:dyDescent="0.25">
      <c r="A749" s="350">
        <v>24</v>
      </c>
      <c r="B749" s="353">
        <v>20.52</v>
      </c>
      <c r="C749" s="356">
        <v>5.45</v>
      </c>
      <c r="D749" s="413">
        <v>29</v>
      </c>
      <c r="E749" s="409">
        <v>2867.12</v>
      </c>
      <c r="F749" s="341"/>
      <c r="G749" s="341"/>
      <c r="H749" s="341"/>
      <c r="I749" s="341"/>
      <c r="J749" s="341"/>
      <c r="K749" s="341"/>
      <c r="L749" s="341"/>
      <c r="M749" s="341"/>
    </row>
    <row r="750" spans="1:13" x14ac:dyDescent="0.25">
      <c r="A750" s="350">
        <v>33</v>
      </c>
      <c r="B750" s="353">
        <v>51.72</v>
      </c>
      <c r="C750" s="356">
        <v>5.76</v>
      </c>
      <c r="D750" s="413">
        <v>29</v>
      </c>
      <c r="E750" s="409">
        <v>2866.09</v>
      </c>
      <c r="F750" s="341"/>
      <c r="G750" s="341"/>
      <c r="H750" s="341"/>
      <c r="I750" s="341"/>
      <c r="J750" s="341"/>
      <c r="K750" s="341"/>
      <c r="L750" s="341"/>
      <c r="M750" s="341"/>
    </row>
    <row r="751" spans="1:13" x14ac:dyDescent="0.25">
      <c r="A751" s="350">
        <v>33</v>
      </c>
      <c r="B751" s="353">
        <v>50.2</v>
      </c>
      <c r="C751" s="356">
        <v>5.4</v>
      </c>
      <c r="D751" s="413">
        <v>29</v>
      </c>
      <c r="E751" s="409">
        <v>1068</v>
      </c>
      <c r="F751" s="341"/>
      <c r="G751" s="341"/>
      <c r="H751" s="341"/>
      <c r="I751" s="341"/>
      <c r="J751" s="341"/>
      <c r="K751" s="341"/>
      <c r="L751" s="341"/>
      <c r="M751" s="341"/>
    </row>
    <row r="752" spans="1:13" x14ac:dyDescent="0.25">
      <c r="A752" s="350">
        <v>43</v>
      </c>
      <c r="B752" s="353">
        <v>25.52</v>
      </c>
      <c r="C752" s="356">
        <v>6.35</v>
      </c>
      <c r="D752" s="413">
        <v>29</v>
      </c>
      <c r="E752" s="409">
        <v>896.21</v>
      </c>
      <c r="F752" s="341"/>
      <c r="G752" s="341"/>
      <c r="H752" s="341"/>
      <c r="I752" s="341"/>
      <c r="J752" s="341"/>
      <c r="K752" s="341"/>
      <c r="L752" s="341"/>
      <c r="M752" s="341"/>
    </row>
    <row r="753" spans="1:13" x14ac:dyDescent="0.25">
      <c r="A753" s="350">
        <v>63</v>
      </c>
      <c r="B753" s="353">
        <v>35.200000000000003</v>
      </c>
      <c r="C753" s="356">
        <v>6.26</v>
      </c>
      <c r="D753" s="413">
        <v>29</v>
      </c>
      <c r="E753" s="409">
        <v>770</v>
      </c>
      <c r="F753" s="341"/>
      <c r="G753" s="341"/>
      <c r="H753" s="341"/>
      <c r="I753" s="341"/>
      <c r="J753" s="341"/>
      <c r="K753" s="341"/>
      <c r="L753" s="341"/>
      <c r="M753" s="341"/>
    </row>
    <row r="754" spans="1:13" x14ac:dyDescent="0.25">
      <c r="A754" s="350">
        <v>46</v>
      </c>
      <c r="B754" s="353">
        <v>41.26</v>
      </c>
      <c r="C754" s="356">
        <v>5.97</v>
      </c>
      <c r="D754" s="413">
        <v>29</v>
      </c>
      <c r="E754" s="409">
        <v>760</v>
      </c>
      <c r="F754" s="341"/>
      <c r="G754" s="341"/>
      <c r="H754" s="341"/>
      <c r="I754" s="341"/>
      <c r="J754" s="341"/>
      <c r="K754" s="341"/>
      <c r="L754" s="341"/>
      <c r="M754" s="341"/>
    </row>
    <row r="755" spans="1:13" x14ac:dyDescent="0.25">
      <c r="A755" s="350">
        <v>26</v>
      </c>
      <c r="B755" s="353">
        <v>17.195</v>
      </c>
      <c r="C755" s="356">
        <v>5.29</v>
      </c>
      <c r="D755" s="413">
        <v>29</v>
      </c>
      <c r="E755" s="409">
        <v>600</v>
      </c>
      <c r="F755" s="341"/>
      <c r="G755" s="341"/>
      <c r="H755" s="341"/>
      <c r="I755" s="341"/>
      <c r="J755" s="341"/>
      <c r="K755" s="341"/>
      <c r="L755" s="341"/>
      <c r="M755" s="341"/>
    </row>
    <row r="756" spans="1:13" x14ac:dyDescent="0.25">
      <c r="A756" s="350">
        <v>63</v>
      </c>
      <c r="B756" s="353">
        <v>23.085000000000001</v>
      </c>
      <c r="C756" s="356">
        <v>4.2699999999999996</v>
      </c>
      <c r="D756" s="413">
        <v>30</v>
      </c>
      <c r="E756" s="409">
        <v>40932.43</v>
      </c>
      <c r="F756" s="341"/>
      <c r="G756" s="341"/>
      <c r="H756" s="341"/>
      <c r="I756" s="341"/>
      <c r="J756" s="341"/>
      <c r="K756" s="341"/>
      <c r="L756" s="341"/>
      <c r="M756" s="341"/>
    </row>
    <row r="757" spans="1:13" x14ac:dyDescent="0.25">
      <c r="A757" s="350">
        <v>63</v>
      </c>
      <c r="B757" s="353">
        <v>21.66</v>
      </c>
      <c r="C757" s="356">
        <v>5.2</v>
      </c>
      <c r="D757" s="413">
        <v>30</v>
      </c>
      <c r="E757" s="409">
        <v>39241.440000000002</v>
      </c>
      <c r="F757" s="341"/>
      <c r="G757" s="341"/>
      <c r="H757" s="341"/>
      <c r="I757" s="341"/>
      <c r="J757" s="341"/>
      <c r="K757" s="341"/>
      <c r="L757" s="341"/>
      <c r="M757" s="341"/>
    </row>
    <row r="758" spans="1:13" x14ac:dyDescent="0.25">
      <c r="A758" s="350">
        <v>55</v>
      </c>
      <c r="B758" s="353">
        <v>36.47</v>
      </c>
      <c r="C758" s="356">
        <v>8.23</v>
      </c>
      <c r="D758" s="413">
        <v>30</v>
      </c>
      <c r="E758" s="409">
        <v>36976.449999999997</v>
      </c>
      <c r="F758" s="341"/>
      <c r="G758" s="341"/>
      <c r="H758" s="341"/>
      <c r="I758" s="341"/>
      <c r="J758" s="341"/>
      <c r="K758" s="341"/>
      <c r="L758" s="341"/>
      <c r="M758" s="341"/>
    </row>
    <row r="759" spans="1:13" x14ac:dyDescent="0.25">
      <c r="A759" s="350">
        <v>55</v>
      </c>
      <c r="B759" s="353">
        <v>36.08</v>
      </c>
      <c r="C759" s="356">
        <v>10.33</v>
      </c>
      <c r="D759" s="413">
        <v>30</v>
      </c>
      <c r="E759" s="409">
        <v>36950.26</v>
      </c>
      <c r="F759" s="341"/>
      <c r="G759" s="341"/>
      <c r="H759" s="341"/>
      <c r="I759" s="341"/>
      <c r="J759" s="341"/>
      <c r="K759" s="341"/>
      <c r="L759" s="341"/>
      <c r="M759" s="341"/>
    </row>
    <row r="760" spans="1:13" x14ac:dyDescent="0.25">
      <c r="A760" s="350">
        <v>23</v>
      </c>
      <c r="B760" s="353">
        <v>23.18</v>
      </c>
      <c r="C760" s="356">
        <v>6.13</v>
      </c>
      <c r="D760" s="413">
        <v>30</v>
      </c>
      <c r="E760" s="409">
        <v>36837.47</v>
      </c>
      <c r="F760" s="341"/>
      <c r="G760" s="341"/>
      <c r="H760" s="341"/>
      <c r="I760" s="341"/>
      <c r="J760" s="341"/>
      <c r="K760" s="341"/>
      <c r="L760" s="341"/>
      <c r="M760" s="341"/>
    </row>
    <row r="761" spans="1:13" x14ac:dyDescent="0.25">
      <c r="A761" s="350">
        <v>64</v>
      </c>
      <c r="B761" s="353">
        <v>39.159999999999997</v>
      </c>
      <c r="C761" s="356">
        <v>8.08</v>
      </c>
      <c r="D761" s="413">
        <v>30</v>
      </c>
      <c r="E761" s="409">
        <v>36572.800000000003</v>
      </c>
      <c r="F761" s="341"/>
      <c r="G761" s="341"/>
      <c r="H761" s="341"/>
      <c r="I761" s="341"/>
      <c r="J761" s="341"/>
      <c r="K761" s="341"/>
      <c r="L761" s="341"/>
      <c r="M761" s="341"/>
    </row>
    <row r="762" spans="1:13" x14ac:dyDescent="0.25">
      <c r="A762" s="350">
        <v>64</v>
      </c>
      <c r="B762" s="353">
        <v>38.19</v>
      </c>
      <c r="C762" s="356">
        <v>10.49</v>
      </c>
      <c r="D762" s="413">
        <v>30</v>
      </c>
      <c r="E762" s="409">
        <v>36314.050000000003</v>
      </c>
      <c r="F762" s="341"/>
      <c r="G762" s="341"/>
      <c r="H762" s="341"/>
      <c r="I762" s="341"/>
      <c r="J762" s="341"/>
      <c r="K762" s="341"/>
      <c r="L762" s="341"/>
      <c r="M762" s="341"/>
    </row>
    <row r="763" spans="1:13" x14ac:dyDescent="0.25">
      <c r="A763" s="350">
        <v>64</v>
      </c>
      <c r="B763" s="353">
        <v>26.41</v>
      </c>
      <c r="C763" s="356">
        <v>8.11</v>
      </c>
      <c r="D763" s="413">
        <v>30</v>
      </c>
      <c r="E763" s="409">
        <v>35883.269999999997</v>
      </c>
      <c r="F763" s="341"/>
      <c r="G763" s="341"/>
      <c r="H763" s="341"/>
      <c r="I763" s="341"/>
      <c r="J763" s="341"/>
      <c r="K763" s="341"/>
      <c r="L763" s="341"/>
      <c r="M763" s="341"/>
    </row>
    <row r="764" spans="1:13" x14ac:dyDescent="0.25">
      <c r="A764" s="350">
        <v>57</v>
      </c>
      <c r="B764" s="353">
        <v>28.785</v>
      </c>
      <c r="C764" s="356">
        <v>6.6</v>
      </c>
      <c r="D764" s="413">
        <v>30</v>
      </c>
      <c r="E764" s="409">
        <v>35547.47</v>
      </c>
      <c r="F764" s="341"/>
      <c r="G764" s="341"/>
      <c r="H764" s="341"/>
      <c r="I764" s="341"/>
      <c r="J764" s="341"/>
      <c r="K764" s="341"/>
      <c r="L764" s="341"/>
      <c r="M764" s="341"/>
    </row>
    <row r="765" spans="1:13" x14ac:dyDescent="0.25">
      <c r="A765" s="350">
        <v>59</v>
      </c>
      <c r="B765" s="353">
        <v>26.695</v>
      </c>
      <c r="C765" s="356">
        <v>10.14</v>
      </c>
      <c r="D765" s="413">
        <v>30</v>
      </c>
      <c r="E765" s="409">
        <v>29007.82</v>
      </c>
      <c r="F765" s="341"/>
      <c r="G765" s="341"/>
      <c r="H765" s="341"/>
      <c r="I765" s="341"/>
      <c r="J765" s="341"/>
      <c r="K765" s="341"/>
      <c r="L765" s="341"/>
      <c r="M765" s="341"/>
    </row>
    <row r="766" spans="1:13" x14ac:dyDescent="0.25">
      <c r="A766" s="350">
        <v>34</v>
      </c>
      <c r="B766" s="353">
        <v>32.799999999999997</v>
      </c>
      <c r="C766" s="356">
        <v>6.06</v>
      </c>
      <c r="D766" s="413">
        <v>30</v>
      </c>
      <c r="E766" s="409">
        <v>27696.11</v>
      </c>
      <c r="F766" s="341"/>
      <c r="G766" s="341"/>
      <c r="H766" s="341"/>
      <c r="I766" s="341"/>
      <c r="J766" s="341"/>
      <c r="K766" s="341"/>
      <c r="L766" s="341"/>
      <c r="M766" s="341"/>
    </row>
    <row r="767" spans="1:13" x14ac:dyDescent="0.25">
      <c r="A767" s="350">
        <v>55</v>
      </c>
      <c r="B767" s="353">
        <v>35.869999999999997</v>
      </c>
      <c r="C767" s="356">
        <v>9.91</v>
      </c>
      <c r="D767" s="413">
        <v>30</v>
      </c>
      <c r="E767" s="409">
        <v>27614.71</v>
      </c>
      <c r="F767" s="341"/>
      <c r="G767" s="341"/>
      <c r="H767" s="341"/>
      <c r="I767" s="341"/>
      <c r="J767" s="341"/>
      <c r="K767" s="341"/>
      <c r="L767" s="341"/>
      <c r="M767" s="341"/>
    </row>
    <row r="768" spans="1:13" x14ac:dyDescent="0.25">
      <c r="A768" s="350">
        <v>63</v>
      </c>
      <c r="B768" s="353">
        <v>21.66</v>
      </c>
      <c r="C768" s="356">
        <v>4.1399999999999997</v>
      </c>
      <c r="D768" s="413">
        <v>30</v>
      </c>
      <c r="E768" s="409">
        <v>24795.040000000001</v>
      </c>
      <c r="F768" s="341"/>
      <c r="G768" s="341"/>
      <c r="H768" s="341"/>
      <c r="I768" s="341"/>
      <c r="J768" s="341"/>
      <c r="K768" s="341"/>
      <c r="L768" s="341"/>
      <c r="M768" s="341"/>
    </row>
    <row r="769" spans="1:13" x14ac:dyDescent="0.25">
      <c r="A769" s="350">
        <v>53</v>
      </c>
      <c r="B769" s="353">
        <v>37.72</v>
      </c>
      <c r="C769" s="356">
        <v>4.38</v>
      </c>
      <c r="D769" s="413">
        <v>30</v>
      </c>
      <c r="E769" s="409">
        <v>20745.990000000002</v>
      </c>
      <c r="F769" s="341"/>
      <c r="G769" s="341"/>
      <c r="H769" s="341"/>
      <c r="I769" s="341"/>
      <c r="J769" s="341"/>
      <c r="K769" s="341"/>
      <c r="L769" s="341"/>
      <c r="M769" s="341"/>
    </row>
    <row r="770" spans="1:13" x14ac:dyDescent="0.25">
      <c r="A770" s="350">
        <v>64</v>
      </c>
      <c r="B770" s="353">
        <v>39.700000000000003</v>
      </c>
      <c r="C770" s="356">
        <v>9.83</v>
      </c>
      <c r="D770" s="413">
        <v>30</v>
      </c>
      <c r="E770" s="409">
        <v>19521.97</v>
      </c>
      <c r="F770" s="341"/>
      <c r="G770" s="341"/>
      <c r="H770" s="341"/>
      <c r="I770" s="341"/>
      <c r="J770" s="341"/>
      <c r="K770" s="341"/>
      <c r="L770" s="341"/>
      <c r="M770" s="341"/>
    </row>
    <row r="771" spans="1:13" x14ac:dyDescent="0.25">
      <c r="A771" s="350">
        <v>64</v>
      </c>
      <c r="B771" s="353">
        <v>35.97</v>
      </c>
      <c r="C771" s="356">
        <v>11.08</v>
      </c>
      <c r="D771" s="413">
        <v>30</v>
      </c>
      <c r="E771" s="409">
        <v>18963.169999999998</v>
      </c>
      <c r="F771" s="341"/>
      <c r="G771" s="341"/>
      <c r="H771" s="341"/>
      <c r="I771" s="341"/>
      <c r="J771" s="341"/>
      <c r="K771" s="341"/>
      <c r="L771" s="341"/>
      <c r="M771" s="341"/>
    </row>
    <row r="772" spans="1:13" x14ac:dyDescent="0.25">
      <c r="A772" s="350">
        <v>54</v>
      </c>
      <c r="B772" s="353">
        <v>37.85</v>
      </c>
      <c r="C772" s="356">
        <v>11.01</v>
      </c>
      <c r="D772" s="413">
        <v>30</v>
      </c>
      <c r="E772" s="409">
        <v>18765.88</v>
      </c>
      <c r="F772" s="341"/>
      <c r="G772" s="341"/>
      <c r="H772" s="341"/>
      <c r="I772" s="341"/>
      <c r="J772" s="341"/>
      <c r="K772" s="341"/>
      <c r="L772" s="341"/>
      <c r="M772" s="341"/>
    </row>
    <row r="773" spans="1:13" x14ac:dyDescent="0.25">
      <c r="A773" s="350">
        <v>18</v>
      </c>
      <c r="B773" s="353">
        <v>21.66</v>
      </c>
      <c r="C773" s="356">
        <v>4.37</v>
      </c>
      <c r="D773" s="413">
        <v>30</v>
      </c>
      <c r="E773" s="409">
        <v>18259.22</v>
      </c>
      <c r="F773" s="341"/>
      <c r="G773" s="341"/>
      <c r="H773" s="341"/>
      <c r="I773" s="341"/>
      <c r="J773" s="341"/>
      <c r="K773" s="341"/>
      <c r="L773" s="341"/>
      <c r="M773" s="341"/>
    </row>
    <row r="774" spans="1:13" x14ac:dyDescent="0.25">
      <c r="A774" s="350">
        <v>50</v>
      </c>
      <c r="B774" s="353">
        <v>39.369999999999997</v>
      </c>
      <c r="C774" s="356">
        <v>5.91</v>
      </c>
      <c r="D774" s="413">
        <v>30</v>
      </c>
      <c r="E774" s="409">
        <v>17361.77</v>
      </c>
      <c r="F774" s="341"/>
      <c r="G774" s="341"/>
      <c r="H774" s="341"/>
      <c r="I774" s="341"/>
      <c r="J774" s="341"/>
      <c r="K774" s="341"/>
      <c r="L774" s="341"/>
      <c r="M774" s="341"/>
    </row>
    <row r="775" spans="1:13" x14ac:dyDescent="0.25">
      <c r="A775" s="350">
        <v>48</v>
      </c>
      <c r="B775" s="353">
        <v>40.880000000000003</v>
      </c>
      <c r="C775" s="356">
        <v>7.65</v>
      </c>
      <c r="D775" s="413">
        <v>30</v>
      </c>
      <c r="E775" s="409">
        <v>13588.17</v>
      </c>
      <c r="F775" s="341"/>
      <c r="G775" s="341"/>
      <c r="H775" s="341"/>
      <c r="I775" s="341"/>
      <c r="J775" s="341"/>
      <c r="K775" s="341"/>
      <c r="L775" s="341"/>
      <c r="M775" s="341"/>
    </row>
    <row r="776" spans="1:13" x14ac:dyDescent="0.25">
      <c r="A776" s="350">
        <v>63</v>
      </c>
      <c r="B776" s="353">
        <v>26.22</v>
      </c>
      <c r="C776" s="356">
        <v>5.37</v>
      </c>
      <c r="D776" s="413">
        <v>30</v>
      </c>
      <c r="E776" s="409">
        <v>13412.97</v>
      </c>
      <c r="F776" s="341"/>
      <c r="G776" s="341"/>
      <c r="H776" s="341"/>
      <c r="I776" s="341"/>
      <c r="J776" s="341"/>
      <c r="K776" s="341"/>
      <c r="L776" s="341"/>
      <c r="M776" s="341"/>
    </row>
    <row r="777" spans="1:13" x14ac:dyDescent="0.25">
      <c r="A777" s="350">
        <v>63</v>
      </c>
      <c r="B777" s="353">
        <v>25.08</v>
      </c>
      <c r="C777" s="356">
        <v>5.75</v>
      </c>
      <c r="D777" s="413">
        <v>30</v>
      </c>
      <c r="E777" s="409">
        <v>13113.51</v>
      </c>
      <c r="F777" s="341"/>
      <c r="G777" s="341"/>
      <c r="H777" s="341"/>
      <c r="I777" s="341"/>
      <c r="J777" s="341"/>
      <c r="K777" s="341"/>
      <c r="L777" s="341"/>
      <c r="M777" s="341"/>
    </row>
    <row r="778" spans="1:13" x14ac:dyDescent="0.25">
      <c r="A778" s="350">
        <v>61</v>
      </c>
      <c r="B778" s="353">
        <v>39.1</v>
      </c>
      <c r="C778" s="356">
        <v>6.79</v>
      </c>
      <c r="D778" s="413">
        <v>30</v>
      </c>
      <c r="E778" s="409">
        <v>12699.56</v>
      </c>
      <c r="F778" s="341"/>
      <c r="G778" s="341"/>
      <c r="H778" s="341"/>
      <c r="I778" s="341"/>
      <c r="J778" s="341"/>
      <c r="K778" s="341"/>
      <c r="L778" s="341"/>
      <c r="M778" s="341"/>
    </row>
    <row r="779" spans="1:13" x14ac:dyDescent="0.25">
      <c r="A779" s="350">
        <v>64</v>
      </c>
      <c r="B779" s="353">
        <v>37.905000000000001</v>
      </c>
      <c r="C779" s="356">
        <v>7.03</v>
      </c>
      <c r="D779" s="413">
        <v>30</v>
      </c>
      <c r="E779" s="409">
        <v>10719.57</v>
      </c>
      <c r="F779" s="341"/>
      <c r="G779" s="341"/>
      <c r="H779" s="341"/>
      <c r="I779" s="341"/>
      <c r="J779" s="341"/>
      <c r="K779" s="341"/>
      <c r="L779" s="341"/>
      <c r="M779" s="341"/>
    </row>
    <row r="780" spans="1:13" x14ac:dyDescent="0.25">
      <c r="A780" s="350">
        <v>39</v>
      </c>
      <c r="B780" s="353">
        <v>43.35</v>
      </c>
      <c r="C780" s="356">
        <v>5.41</v>
      </c>
      <c r="D780" s="413">
        <v>30</v>
      </c>
      <c r="E780" s="409">
        <v>10617.04</v>
      </c>
      <c r="F780" s="341"/>
      <c r="G780" s="341"/>
      <c r="H780" s="341"/>
      <c r="I780" s="341"/>
      <c r="J780" s="341"/>
      <c r="K780" s="341"/>
      <c r="L780" s="341"/>
      <c r="M780" s="341"/>
    </row>
    <row r="781" spans="1:13" x14ac:dyDescent="0.25">
      <c r="A781" s="350">
        <v>54</v>
      </c>
      <c r="B781" s="353">
        <v>36.15</v>
      </c>
      <c r="C781" s="356">
        <v>8.0500000000000007</v>
      </c>
      <c r="D781" s="413">
        <v>30</v>
      </c>
      <c r="E781" s="409">
        <v>9844.4500000000007</v>
      </c>
      <c r="F781" s="341"/>
      <c r="G781" s="341"/>
      <c r="H781" s="341"/>
      <c r="I781" s="341"/>
      <c r="J781" s="341"/>
      <c r="K781" s="341"/>
      <c r="L781" s="341"/>
      <c r="M781" s="341"/>
    </row>
    <row r="782" spans="1:13" x14ac:dyDescent="0.25">
      <c r="A782" s="350">
        <v>38</v>
      </c>
      <c r="B782" s="353">
        <v>44.98</v>
      </c>
      <c r="C782" s="356">
        <v>5.94</v>
      </c>
      <c r="D782" s="413">
        <v>30</v>
      </c>
      <c r="E782" s="409">
        <v>9507.68</v>
      </c>
      <c r="F782" s="341"/>
      <c r="G782" s="341"/>
      <c r="H782" s="341"/>
      <c r="I782" s="341"/>
      <c r="J782" s="341"/>
      <c r="K782" s="341"/>
      <c r="L782" s="341"/>
      <c r="M782" s="341"/>
    </row>
    <row r="783" spans="1:13" x14ac:dyDescent="0.25">
      <c r="A783" s="350">
        <v>18</v>
      </c>
      <c r="B783" s="353">
        <v>38.28</v>
      </c>
      <c r="C783" s="356">
        <v>5.51</v>
      </c>
      <c r="D783" s="413">
        <v>30</v>
      </c>
      <c r="E783" s="409">
        <v>8954.99</v>
      </c>
      <c r="F783" s="341"/>
      <c r="G783" s="341"/>
      <c r="H783" s="341"/>
      <c r="I783" s="341"/>
      <c r="J783" s="341"/>
      <c r="K783" s="341"/>
      <c r="L783" s="341"/>
      <c r="M783" s="341"/>
    </row>
    <row r="784" spans="1:13" x14ac:dyDescent="0.25">
      <c r="A784" s="350">
        <v>61</v>
      </c>
      <c r="B784" s="353">
        <v>32.299999999999997</v>
      </c>
      <c r="C784" s="356">
        <v>6.55</v>
      </c>
      <c r="D784" s="413">
        <v>30</v>
      </c>
      <c r="E784" s="409">
        <v>8466.35</v>
      </c>
      <c r="F784" s="341"/>
      <c r="G784" s="341"/>
      <c r="H784" s="341"/>
      <c r="I784" s="341"/>
      <c r="J784" s="341"/>
      <c r="K784" s="341"/>
      <c r="L784" s="341"/>
      <c r="M784" s="341"/>
    </row>
    <row r="785" spans="1:13" x14ac:dyDescent="0.25">
      <c r="A785" s="350">
        <v>46</v>
      </c>
      <c r="B785" s="353">
        <v>39.51</v>
      </c>
      <c r="C785" s="356">
        <v>5.79</v>
      </c>
      <c r="D785" s="413">
        <v>30</v>
      </c>
      <c r="E785" s="409">
        <v>7096.98</v>
      </c>
      <c r="F785" s="341"/>
      <c r="G785" s="341"/>
      <c r="H785" s="341"/>
      <c r="I785" s="341"/>
      <c r="J785" s="341"/>
      <c r="K785" s="341"/>
      <c r="L785" s="341"/>
      <c r="M785" s="341"/>
    </row>
    <row r="786" spans="1:13" x14ac:dyDescent="0.25">
      <c r="A786" s="350">
        <v>31</v>
      </c>
      <c r="B786" s="353">
        <v>50.46</v>
      </c>
      <c r="C786" s="356">
        <v>4.5599999999999996</v>
      </c>
      <c r="D786" s="413">
        <v>30</v>
      </c>
      <c r="E786" s="409">
        <v>6208.5</v>
      </c>
      <c r="F786" s="341"/>
      <c r="G786" s="341"/>
      <c r="H786" s="341"/>
      <c r="I786" s="341"/>
      <c r="J786" s="341"/>
      <c r="K786" s="341"/>
      <c r="L786" s="341"/>
      <c r="M786" s="341"/>
    </row>
    <row r="787" spans="1:13" x14ac:dyDescent="0.25">
      <c r="A787" s="350">
        <v>62</v>
      </c>
      <c r="B787" s="353">
        <v>31.73</v>
      </c>
      <c r="C787" s="356">
        <v>7</v>
      </c>
      <c r="D787" s="413">
        <v>30</v>
      </c>
      <c r="E787" s="409">
        <v>5693.43</v>
      </c>
      <c r="F787" s="341"/>
      <c r="G787" s="341"/>
      <c r="H787" s="341"/>
      <c r="I787" s="341"/>
      <c r="J787" s="341"/>
      <c r="K787" s="341"/>
      <c r="L787" s="341"/>
      <c r="M787" s="341"/>
    </row>
    <row r="788" spans="1:13" x14ac:dyDescent="0.25">
      <c r="A788" s="350">
        <v>59</v>
      </c>
      <c r="B788" s="353">
        <v>32.1</v>
      </c>
      <c r="C788" s="356">
        <v>6.57</v>
      </c>
      <c r="D788" s="413">
        <v>30</v>
      </c>
      <c r="E788" s="409">
        <v>5428.73</v>
      </c>
      <c r="F788" s="341"/>
      <c r="G788" s="341"/>
      <c r="H788" s="341"/>
      <c r="I788" s="341"/>
      <c r="J788" s="341"/>
      <c r="K788" s="341"/>
      <c r="L788" s="341"/>
      <c r="M788" s="341"/>
    </row>
    <row r="789" spans="1:13" x14ac:dyDescent="0.25">
      <c r="A789" s="350">
        <v>59</v>
      </c>
      <c r="B789" s="353">
        <v>27.83</v>
      </c>
      <c r="C789" s="356">
        <v>11.61</v>
      </c>
      <c r="D789" s="413">
        <v>30</v>
      </c>
      <c r="E789" s="409">
        <v>5325.65</v>
      </c>
      <c r="F789" s="341"/>
      <c r="G789" s="341"/>
      <c r="H789" s="341"/>
      <c r="I789" s="341"/>
      <c r="J789" s="341"/>
      <c r="K789" s="341"/>
      <c r="L789" s="341"/>
      <c r="M789" s="341"/>
    </row>
    <row r="790" spans="1:13" x14ac:dyDescent="0.25">
      <c r="A790" s="350">
        <v>59</v>
      </c>
      <c r="B790" s="353">
        <v>27.72</v>
      </c>
      <c r="C790" s="356">
        <v>8.16</v>
      </c>
      <c r="D790" s="413">
        <v>30</v>
      </c>
      <c r="E790" s="409">
        <v>4837.58</v>
      </c>
      <c r="F790" s="341"/>
      <c r="G790" s="341"/>
      <c r="H790" s="341"/>
      <c r="I790" s="341"/>
      <c r="J790" s="341"/>
      <c r="K790" s="341"/>
      <c r="L790" s="341"/>
      <c r="M790" s="341"/>
    </row>
    <row r="791" spans="1:13" x14ac:dyDescent="0.25">
      <c r="A791" s="350">
        <v>63</v>
      </c>
      <c r="B791" s="353">
        <v>36.765000000000001</v>
      </c>
      <c r="C791" s="356">
        <v>4.4800000000000004</v>
      </c>
      <c r="D791" s="413">
        <v>30</v>
      </c>
      <c r="E791" s="409">
        <v>4753.6400000000003</v>
      </c>
      <c r="F791" s="341"/>
      <c r="G791" s="341"/>
      <c r="H791" s="341"/>
      <c r="I791" s="341"/>
      <c r="J791" s="341"/>
      <c r="K791" s="341"/>
      <c r="L791" s="341"/>
      <c r="M791" s="341"/>
    </row>
    <row r="792" spans="1:13" x14ac:dyDescent="0.25">
      <c r="A792" s="350">
        <v>32</v>
      </c>
      <c r="B792" s="353">
        <v>48.36</v>
      </c>
      <c r="C792" s="356">
        <v>4.08</v>
      </c>
      <c r="D792" s="413">
        <v>30</v>
      </c>
      <c r="E792" s="409">
        <v>4719.5200000000004</v>
      </c>
      <c r="F792" s="341"/>
      <c r="G792" s="341"/>
      <c r="H792" s="341"/>
      <c r="I792" s="341"/>
      <c r="J792" s="341"/>
      <c r="K792" s="341"/>
      <c r="L792" s="341"/>
      <c r="M792" s="341"/>
    </row>
    <row r="793" spans="1:13" x14ac:dyDescent="0.25">
      <c r="A793" s="350">
        <v>63</v>
      </c>
      <c r="B793" s="353">
        <v>31.445</v>
      </c>
      <c r="C793" s="356">
        <v>4.4000000000000004</v>
      </c>
      <c r="D793" s="413">
        <v>30</v>
      </c>
      <c r="E793" s="409">
        <v>4718.2</v>
      </c>
      <c r="F793" s="341"/>
      <c r="G793" s="341"/>
      <c r="H793" s="341"/>
      <c r="I793" s="341"/>
      <c r="J793" s="341"/>
      <c r="K793" s="341"/>
      <c r="L793" s="341"/>
      <c r="M793" s="341"/>
    </row>
    <row r="794" spans="1:13" x14ac:dyDescent="0.25">
      <c r="A794" s="350">
        <v>62</v>
      </c>
      <c r="B794" s="353">
        <v>27.55</v>
      </c>
      <c r="C794" s="356">
        <v>9.02</v>
      </c>
      <c r="D794" s="413">
        <v>30</v>
      </c>
      <c r="E794" s="409">
        <v>4527.18</v>
      </c>
      <c r="F794" s="341"/>
      <c r="G794" s="341"/>
      <c r="H794" s="341"/>
      <c r="I794" s="341"/>
      <c r="J794" s="341"/>
      <c r="K794" s="341"/>
      <c r="L794" s="341"/>
      <c r="M794" s="341"/>
    </row>
    <row r="795" spans="1:13" x14ac:dyDescent="0.25">
      <c r="A795" s="350">
        <v>60</v>
      </c>
      <c r="B795" s="353">
        <v>33.11</v>
      </c>
      <c r="C795" s="356">
        <v>8.06</v>
      </c>
      <c r="D795" s="413">
        <v>30</v>
      </c>
      <c r="E795" s="409">
        <v>4488.58</v>
      </c>
      <c r="F795" s="341"/>
      <c r="G795" s="341"/>
      <c r="H795" s="341"/>
      <c r="I795" s="341"/>
      <c r="J795" s="341"/>
      <c r="K795" s="341"/>
      <c r="L795" s="341"/>
      <c r="M795" s="341"/>
    </row>
    <row r="796" spans="1:13" x14ac:dyDescent="0.25">
      <c r="A796" s="350">
        <v>63</v>
      </c>
      <c r="B796" s="353">
        <v>36.85</v>
      </c>
      <c r="C796" s="356">
        <v>6.21</v>
      </c>
      <c r="D796" s="413">
        <v>30</v>
      </c>
      <c r="E796" s="409">
        <v>4420.95</v>
      </c>
      <c r="F796" s="341"/>
      <c r="G796" s="341"/>
      <c r="H796" s="341"/>
      <c r="I796" s="341"/>
      <c r="J796" s="341"/>
      <c r="K796" s="341"/>
      <c r="L796" s="341"/>
      <c r="M796" s="341"/>
    </row>
    <row r="797" spans="1:13" x14ac:dyDescent="0.25">
      <c r="A797" s="350">
        <v>63</v>
      </c>
      <c r="B797" s="353">
        <v>36.299999999999997</v>
      </c>
      <c r="C797" s="356">
        <v>5.79</v>
      </c>
      <c r="D797" s="413">
        <v>30</v>
      </c>
      <c r="E797" s="409">
        <v>4266.17</v>
      </c>
      <c r="F797" s="341"/>
      <c r="G797" s="341"/>
      <c r="H797" s="341"/>
      <c r="I797" s="341"/>
      <c r="J797" s="341"/>
      <c r="K797" s="341"/>
      <c r="L797" s="341"/>
      <c r="M797" s="341"/>
    </row>
    <row r="798" spans="1:13" x14ac:dyDescent="0.25">
      <c r="A798" s="350">
        <v>37</v>
      </c>
      <c r="B798" s="353">
        <v>45.34</v>
      </c>
      <c r="C798" s="356">
        <v>5.69</v>
      </c>
      <c r="D798" s="413">
        <v>30</v>
      </c>
      <c r="E798" s="409">
        <v>4237.13</v>
      </c>
      <c r="F798" s="341"/>
      <c r="G798" s="341"/>
      <c r="H798" s="341"/>
      <c r="I798" s="341"/>
      <c r="J798" s="341"/>
      <c r="K798" s="341"/>
      <c r="L798" s="341"/>
      <c r="M798" s="341"/>
    </row>
    <row r="799" spans="1:13" x14ac:dyDescent="0.25">
      <c r="A799" s="350">
        <v>63</v>
      </c>
      <c r="B799" s="353">
        <v>31.8</v>
      </c>
      <c r="C799" s="356">
        <v>5.36</v>
      </c>
      <c r="D799" s="413">
        <v>30</v>
      </c>
      <c r="E799" s="409">
        <v>4151.03</v>
      </c>
      <c r="F799" s="341"/>
      <c r="G799" s="341"/>
      <c r="H799" s="341"/>
      <c r="I799" s="341"/>
      <c r="J799" s="341"/>
      <c r="K799" s="341"/>
      <c r="L799" s="341"/>
      <c r="M799" s="341"/>
    </row>
    <row r="800" spans="1:13" x14ac:dyDescent="0.25">
      <c r="A800" s="350">
        <v>44</v>
      </c>
      <c r="B800" s="353">
        <v>41.02</v>
      </c>
      <c r="C800" s="356">
        <v>11.37</v>
      </c>
      <c r="D800" s="413">
        <v>30</v>
      </c>
      <c r="E800" s="409">
        <v>4149.74</v>
      </c>
      <c r="F800" s="341"/>
      <c r="G800" s="341"/>
      <c r="H800" s="341"/>
      <c r="I800" s="341"/>
      <c r="J800" s="341"/>
      <c r="K800" s="341"/>
      <c r="L800" s="341"/>
      <c r="M800" s="341"/>
    </row>
    <row r="801" spans="1:13" x14ac:dyDescent="0.25">
      <c r="A801" s="350">
        <v>62</v>
      </c>
      <c r="B801" s="353">
        <v>32.68</v>
      </c>
      <c r="C801" s="356">
        <v>11.87</v>
      </c>
      <c r="D801" s="413">
        <v>30</v>
      </c>
      <c r="E801" s="409">
        <v>4137.5200000000004</v>
      </c>
      <c r="F801" s="341"/>
      <c r="G801" s="341"/>
      <c r="H801" s="341"/>
      <c r="I801" s="341"/>
      <c r="J801" s="341"/>
      <c r="K801" s="341"/>
      <c r="L801" s="341"/>
      <c r="M801" s="341"/>
    </row>
    <row r="802" spans="1:13" x14ac:dyDescent="0.25">
      <c r="A802" s="350">
        <v>20</v>
      </c>
      <c r="B802" s="353">
        <v>21.7</v>
      </c>
      <c r="C802" s="356">
        <v>4.9000000000000004</v>
      </c>
      <c r="D802" s="413">
        <v>30</v>
      </c>
      <c r="E802" s="409">
        <v>4032.24</v>
      </c>
      <c r="F802" s="341"/>
      <c r="G802" s="341"/>
      <c r="H802" s="341"/>
      <c r="I802" s="341"/>
      <c r="J802" s="341"/>
      <c r="K802" s="341"/>
      <c r="L802" s="341"/>
      <c r="M802" s="341"/>
    </row>
    <row r="803" spans="1:13" x14ac:dyDescent="0.25">
      <c r="A803" s="350">
        <v>64</v>
      </c>
      <c r="B803" s="353">
        <v>40.479999999999997</v>
      </c>
      <c r="C803" s="356">
        <v>6.7</v>
      </c>
      <c r="D803" s="413">
        <v>30</v>
      </c>
      <c r="E803" s="409">
        <v>3659.35</v>
      </c>
      <c r="F803" s="341"/>
      <c r="G803" s="341"/>
      <c r="H803" s="341"/>
      <c r="I803" s="341"/>
      <c r="J803" s="341"/>
      <c r="K803" s="341"/>
      <c r="L803" s="341"/>
      <c r="M803" s="341"/>
    </row>
    <row r="804" spans="1:13" x14ac:dyDescent="0.25">
      <c r="A804" s="350">
        <v>64</v>
      </c>
      <c r="B804" s="353">
        <v>34.5</v>
      </c>
      <c r="C804" s="356">
        <v>10.3</v>
      </c>
      <c r="D804" s="413">
        <v>30</v>
      </c>
      <c r="E804" s="409">
        <v>3645.09</v>
      </c>
      <c r="F804" s="341"/>
      <c r="G804" s="341"/>
      <c r="H804" s="341"/>
      <c r="I804" s="341"/>
      <c r="J804" s="341"/>
      <c r="K804" s="341"/>
      <c r="L804" s="341"/>
      <c r="M804" s="341"/>
    </row>
    <row r="805" spans="1:13" x14ac:dyDescent="0.25">
      <c r="A805" s="350">
        <v>36</v>
      </c>
      <c r="B805" s="353">
        <v>45.9</v>
      </c>
      <c r="C805" s="356">
        <v>11.14</v>
      </c>
      <c r="D805" s="413">
        <v>30</v>
      </c>
      <c r="E805" s="409">
        <v>3554.2</v>
      </c>
      <c r="F805" s="341"/>
      <c r="G805" s="341"/>
      <c r="H805" s="341"/>
      <c r="I805" s="341"/>
      <c r="J805" s="341"/>
      <c r="K805" s="341"/>
      <c r="L805" s="341"/>
      <c r="M805" s="341"/>
    </row>
    <row r="806" spans="1:13" x14ac:dyDescent="0.25">
      <c r="A806" s="350">
        <v>56</v>
      </c>
      <c r="B806" s="353">
        <v>33.479999999999997</v>
      </c>
      <c r="C806" s="356">
        <v>4.74</v>
      </c>
      <c r="D806" s="413">
        <v>30</v>
      </c>
      <c r="E806" s="409">
        <v>1566.88</v>
      </c>
      <c r="F806" s="341"/>
      <c r="G806" s="341"/>
      <c r="H806" s="341"/>
      <c r="I806" s="341"/>
      <c r="J806" s="341"/>
      <c r="K806" s="341"/>
      <c r="L806" s="341"/>
      <c r="M806" s="341"/>
    </row>
    <row r="807" spans="1:13" x14ac:dyDescent="0.25">
      <c r="A807" s="350">
        <v>63</v>
      </c>
      <c r="B807" s="353">
        <v>28.31</v>
      </c>
      <c r="C807" s="356">
        <v>5.96</v>
      </c>
      <c r="D807" s="413">
        <v>30</v>
      </c>
      <c r="E807" s="409">
        <v>1200.55</v>
      </c>
      <c r="F807" s="341"/>
      <c r="G807" s="341"/>
      <c r="H807" s="341"/>
      <c r="I807" s="341"/>
      <c r="J807" s="341"/>
      <c r="K807" s="341"/>
      <c r="L807" s="341"/>
      <c r="M807" s="341"/>
    </row>
    <row r="808" spans="1:13" x14ac:dyDescent="0.25">
      <c r="A808" s="350">
        <v>18</v>
      </c>
      <c r="B808" s="353">
        <v>21.565000000000001</v>
      </c>
      <c r="C808" s="356">
        <v>4.95</v>
      </c>
      <c r="D808" s="413">
        <v>30</v>
      </c>
      <c r="E808" s="409">
        <v>650</v>
      </c>
      <c r="F808" s="341"/>
      <c r="G808" s="341"/>
      <c r="H808" s="341"/>
      <c r="I808" s="341"/>
      <c r="J808" s="341"/>
      <c r="K808" s="341"/>
      <c r="L808" s="341"/>
      <c r="M808" s="341"/>
    </row>
    <row r="809" spans="1:13" x14ac:dyDescent="0.25">
      <c r="A809" s="350">
        <v>53</v>
      </c>
      <c r="B809" s="353">
        <v>35.590000000000003</v>
      </c>
      <c r="C809" s="356">
        <v>5.21</v>
      </c>
      <c r="D809" s="413">
        <v>30</v>
      </c>
      <c r="E809" s="409">
        <v>604.54</v>
      </c>
      <c r="F809" s="341"/>
      <c r="G809" s="341"/>
      <c r="H809" s="341"/>
      <c r="I809" s="341"/>
      <c r="J809" s="341"/>
      <c r="K809" s="341"/>
      <c r="L809" s="341"/>
      <c r="M809" s="341"/>
    </row>
    <row r="810" spans="1:13" x14ac:dyDescent="0.25">
      <c r="A810" s="350">
        <v>37</v>
      </c>
      <c r="B810" s="353">
        <v>43.44</v>
      </c>
      <c r="C810" s="356">
        <v>4.8600000000000003</v>
      </c>
      <c r="D810" s="413">
        <v>30</v>
      </c>
      <c r="E810" s="409">
        <v>570.62</v>
      </c>
      <c r="F810" s="341"/>
      <c r="G810" s="341"/>
      <c r="H810" s="341"/>
      <c r="I810" s="341"/>
      <c r="J810" s="341"/>
      <c r="K810" s="341"/>
      <c r="L810" s="341"/>
      <c r="M810" s="341"/>
    </row>
    <row r="811" spans="1:13" x14ac:dyDescent="0.25">
      <c r="A811" s="350">
        <v>41</v>
      </c>
      <c r="B811" s="353">
        <v>21.754999999999999</v>
      </c>
      <c r="C811" s="356">
        <v>7.79</v>
      </c>
      <c r="D811" s="413">
        <v>30</v>
      </c>
      <c r="E811" s="409">
        <v>563.84</v>
      </c>
      <c r="F811" s="341"/>
      <c r="G811" s="341"/>
      <c r="H811" s="341"/>
      <c r="I811" s="341"/>
      <c r="J811" s="341"/>
      <c r="K811" s="341"/>
      <c r="L811" s="341"/>
      <c r="M811" s="341"/>
    </row>
    <row r="812" spans="1:13" x14ac:dyDescent="0.25">
      <c r="A812" s="350">
        <v>36</v>
      </c>
      <c r="B812" s="353">
        <v>44.55</v>
      </c>
      <c r="C812" s="356">
        <v>7.12</v>
      </c>
      <c r="D812" s="413">
        <v>31</v>
      </c>
      <c r="E812" s="409">
        <v>38746.36</v>
      </c>
      <c r="F812" s="341"/>
      <c r="G812" s="341"/>
      <c r="H812" s="341"/>
      <c r="I812" s="341"/>
      <c r="J812" s="341"/>
      <c r="K812" s="341"/>
      <c r="L812" s="341"/>
      <c r="M812" s="341"/>
    </row>
    <row r="813" spans="1:13" x14ac:dyDescent="0.25">
      <c r="A813" s="350">
        <v>37</v>
      </c>
      <c r="B813" s="353">
        <v>43.32</v>
      </c>
      <c r="C813" s="356">
        <v>4.67</v>
      </c>
      <c r="D813" s="413">
        <v>31</v>
      </c>
      <c r="E813" s="409">
        <v>38711</v>
      </c>
      <c r="F813" s="341"/>
      <c r="G813" s="341"/>
      <c r="H813" s="341"/>
      <c r="I813" s="341"/>
      <c r="J813" s="341"/>
      <c r="K813" s="341"/>
      <c r="L813" s="341"/>
      <c r="M813" s="341"/>
    </row>
    <row r="814" spans="1:13" x14ac:dyDescent="0.25">
      <c r="A814" s="350">
        <v>59</v>
      </c>
      <c r="B814" s="353">
        <v>31.23</v>
      </c>
      <c r="C814" s="356">
        <v>9.1199999999999992</v>
      </c>
      <c r="D814" s="413">
        <v>31</v>
      </c>
      <c r="E814" s="409">
        <v>37040.879999999997</v>
      </c>
      <c r="F814" s="341"/>
      <c r="G814" s="341"/>
      <c r="H814" s="341"/>
      <c r="I814" s="341"/>
      <c r="J814" s="341"/>
      <c r="K814" s="341"/>
      <c r="L814" s="341"/>
      <c r="M814" s="341"/>
    </row>
    <row r="815" spans="1:13" x14ac:dyDescent="0.25">
      <c r="A815" s="350">
        <v>38</v>
      </c>
      <c r="B815" s="353">
        <v>42.81</v>
      </c>
      <c r="C815" s="356">
        <v>4.1500000000000004</v>
      </c>
      <c r="D815" s="413">
        <v>31</v>
      </c>
      <c r="E815" s="409">
        <v>36911.99</v>
      </c>
      <c r="F815" s="341"/>
      <c r="G815" s="341"/>
      <c r="H815" s="341"/>
      <c r="I815" s="341"/>
      <c r="J815" s="341"/>
      <c r="K815" s="341"/>
      <c r="L815" s="341"/>
      <c r="M815" s="341"/>
    </row>
    <row r="816" spans="1:13" x14ac:dyDescent="0.25">
      <c r="A816" s="350">
        <v>61</v>
      </c>
      <c r="B816" s="353">
        <v>35.909999999999997</v>
      </c>
      <c r="C816" s="356">
        <v>6.72</v>
      </c>
      <c r="D816" s="413">
        <v>31</v>
      </c>
      <c r="E816" s="409">
        <v>29969.67</v>
      </c>
      <c r="F816" s="341"/>
      <c r="G816" s="341"/>
      <c r="H816" s="341"/>
      <c r="I816" s="341"/>
      <c r="J816" s="341"/>
      <c r="K816" s="341"/>
      <c r="L816" s="341"/>
      <c r="M816" s="341"/>
    </row>
    <row r="817" spans="1:13" x14ac:dyDescent="0.25">
      <c r="A817" s="350">
        <v>53</v>
      </c>
      <c r="B817" s="353">
        <v>36.65</v>
      </c>
      <c r="C817" s="356">
        <v>5.01</v>
      </c>
      <c r="D817" s="413">
        <v>31</v>
      </c>
      <c r="E817" s="409">
        <v>26912.560000000001</v>
      </c>
      <c r="F817" s="341"/>
      <c r="G817" s="341"/>
      <c r="H817" s="341"/>
      <c r="I817" s="341"/>
      <c r="J817" s="341"/>
      <c r="K817" s="341"/>
      <c r="L817" s="341"/>
      <c r="M817" s="341"/>
    </row>
    <row r="818" spans="1:13" x14ac:dyDescent="0.25">
      <c r="A818" s="350">
        <v>61</v>
      </c>
      <c r="B818" s="353">
        <v>22.04</v>
      </c>
      <c r="C818" s="356">
        <v>10.9</v>
      </c>
      <c r="D818" s="413">
        <v>31</v>
      </c>
      <c r="E818" s="409">
        <v>19350.37</v>
      </c>
      <c r="F818" s="341"/>
      <c r="G818" s="341"/>
      <c r="H818" s="341"/>
      <c r="I818" s="341"/>
      <c r="J818" s="341"/>
      <c r="K818" s="341"/>
      <c r="L818" s="341"/>
      <c r="M818" s="341"/>
    </row>
    <row r="819" spans="1:13" x14ac:dyDescent="0.25">
      <c r="A819" s="350">
        <v>58</v>
      </c>
      <c r="B819" s="353">
        <v>31.824999999999999</v>
      </c>
      <c r="C819" s="356">
        <v>5.52</v>
      </c>
      <c r="D819" s="413">
        <v>31</v>
      </c>
      <c r="E819" s="409">
        <v>19199.939999999999</v>
      </c>
      <c r="F819" s="341"/>
      <c r="G819" s="341"/>
      <c r="H819" s="341"/>
      <c r="I819" s="341"/>
      <c r="J819" s="341"/>
      <c r="K819" s="341"/>
      <c r="L819" s="341"/>
      <c r="M819" s="341"/>
    </row>
    <row r="820" spans="1:13" x14ac:dyDescent="0.25">
      <c r="A820" s="350">
        <v>30</v>
      </c>
      <c r="B820" s="353">
        <v>53.58</v>
      </c>
      <c r="C820" s="356">
        <v>4.55</v>
      </c>
      <c r="D820" s="413">
        <v>31</v>
      </c>
      <c r="E820" s="409">
        <v>14630.52</v>
      </c>
      <c r="F820" s="341"/>
      <c r="G820" s="341"/>
      <c r="H820" s="341"/>
      <c r="I820" s="341"/>
      <c r="J820" s="341"/>
      <c r="K820" s="341"/>
      <c r="L820" s="341"/>
      <c r="M820" s="341"/>
    </row>
    <row r="821" spans="1:13" x14ac:dyDescent="0.25">
      <c r="A821" s="350">
        <v>54</v>
      </c>
      <c r="B821" s="353">
        <v>34.299999999999997</v>
      </c>
      <c r="C821" s="356">
        <v>11.76</v>
      </c>
      <c r="D821" s="413">
        <v>31</v>
      </c>
      <c r="E821" s="409">
        <v>14081.93</v>
      </c>
      <c r="F821" s="341"/>
      <c r="G821" s="341"/>
      <c r="H821" s="341"/>
      <c r="I821" s="341"/>
      <c r="J821" s="341"/>
      <c r="K821" s="341"/>
      <c r="L821" s="341"/>
      <c r="M821" s="341"/>
    </row>
    <row r="822" spans="1:13" x14ac:dyDescent="0.25">
      <c r="A822" s="350">
        <v>62</v>
      </c>
      <c r="B822" s="353">
        <v>32.11</v>
      </c>
      <c r="C822" s="356">
        <v>7.06</v>
      </c>
      <c r="D822" s="413">
        <v>31</v>
      </c>
      <c r="E822" s="409">
        <v>12198.64</v>
      </c>
      <c r="F822" s="341"/>
      <c r="G822" s="341"/>
      <c r="H822" s="341"/>
      <c r="I822" s="341"/>
      <c r="J822" s="341"/>
      <c r="K822" s="341"/>
      <c r="L822" s="341"/>
      <c r="M822" s="341"/>
    </row>
    <row r="823" spans="1:13" x14ac:dyDescent="0.25">
      <c r="A823" s="350">
        <v>59</v>
      </c>
      <c r="B823" s="353">
        <v>31.78</v>
      </c>
      <c r="C823" s="356">
        <v>11.35</v>
      </c>
      <c r="D823" s="413">
        <v>31</v>
      </c>
      <c r="E823" s="409">
        <v>12130.8</v>
      </c>
      <c r="F823" s="341"/>
      <c r="G823" s="341"/>
      <c r="H823" s="341"/>
      <c r="I823" s="341"/>
      <c r="J823" s="341"/>
      <c r="K823" s="341"/>
      <c r="L823" s="341"/>
      <c r="M823" s="341"/>
    </row>
    <row r="824" spans="1:13" x14ac:dyDescent="0.25">
      <c r="A824" s="350">
        <v>32</v>
      </c>
      <c r="B824" s="353">
        <v>46.89</v>
      </c>
      <c r="C824" s="356">
        <v>5.52</v>
      </c>
      <c r="D824" s="413">
        <v>31</v>
      </c>
      <c r="E824" s="409">
        <v>11941.83</v>
      </c>
      <c r="F824" s="341"/>
      <c r="G824" s="341"/>
      <c r="H824" s="341"/>
      <c r="I824" s="341"/>
      <c r="J824" s="341"/>
      <c r="K824" s="341"/>
      <c r="L824" s="341"/>
      <c r="M824" s="341"/>
    </row>
    <row r="825" spans="1:13" x14ac:dyDescent="0.25">
      <c r="A825" s="350">
        <v>47</v>
      </c>
      <c r="B825" s="353">
        <v>39.35</v>
      </c>
      <c r="C825" s="356">
        <v>7.86</v>
      </c>
      <c r="D825" s="413">
        <v>31</v>
      </c>
      <c r="E825" s="409">
        <v>11018.05</v>
      </c>
      <c r="F825" s="341"/>
      <c r="G825" s="341"/>
      <c r="H825" s="341"/>
      <c r="I825" s="341"/>
      <c r="J825" s="341"/>
      <c r="K825" s="341"/>
      <c r="L825" s="341"/>
      <c r="M825" s="341"/>
    </row>
    <row r="826" spans="1:13" x14ac:dyDescent="0.25">
      <c r="A826" s="350">
        <v>62</v>
      </c>
      <c r="B826" s="353">
        <v>39.200000000000003</v>
      </c>
      <c r="C826" s="356">
        <v>11.38</v>
      </c>
      <c r="D826" s="413">
        <v>31</v>
      </c>
      <c r="E826" s="409">
        <v>10322.9</v>
      </c>
      <c r="F826" s="341"/>
      <c r="G826" s="341"/>
      <c r="H826" s="341"/>
      <c r="I826" s="341"/>
      <c r="J826" s="341"/>
      <c r="K826" s="341"/>
      <c r="L826" s="341"/>
      <c r="M826" s="341"/>
    </row>
    <row r="827" spans="1:13" x14ac:dyDescent="0.25">
      <c r="A827" s="350">
        <v>62</v>
      </c>
      <c r="B827" s="353">
        <v>39.159999999999997</v>
      </c>
      <c r="C827" s="356">
        <v>10.48</v>
      </c>
      <c r="D827" s="413">
        <v>31</v>
      </c>
      <c r="E827" s="409">
        <v>10315.91</v>
      </c>
      <c r="F827" s="341"/>
      <c r="G827" s="341"/>
      <c r="H827" s="341"/>
      <c r="I827" s="341"/>
      <c r="J827" s="341"/>
      <c r="K827" s="341"/>
      <c r="L827" s="341"/>
      <c r="M827" s="341"/>
    </row>
    <row r="828" spans="1:13" x14ac:dyDescent="0.25">
      <c r="A828" s="350">
        <v>37</v>
      </c>
      <c r="B828" s="353">
        <v>44.1</v>
      </c>
      <c r="C828" s="356">
        <v>5.04</v>
      </c>
      <c r="D828" s="413">
        <v>31</v>
      </c>
      <c r="E828" s="409">
        <v>7812.67</v>
      </c>
      <c r="F828" s="341"/>
      <c r="G828" s="341"/>
      <c r="H828" s="341"/>
      <c r="I828" s="341"/>
      <c r="J828" s="341"/>
      <c r="K828" s="341"/>
      <c r="L828" s="341"/>
      <c r="M828" s="341"/>
    </row>
    <row r="829" spans="1:13" x14ac:dyDescent="0.25">
      <c r="A829" s="350">
        <v>62</v>
      </c>
      <c r="B829" s="353">
        <v>33.200000000000003</v>
      </c>
      <c r="C829" s="356">
        <v>9.06</v>
      </c>
      <c r="D829" s="413">
        <v>31</v>
      </c>
      <c r="E829" s="409">
        <v>7220.25</v>
      </c>
      <c r="F829" s="341"/>
      <c r="G829" s="341"/>
      <c r="H829" s="341"/>
      <c r="I829" s="341"/>
      <c r="J829" s="341"/>
      <c r="K829" s="341"/>
      <c r="L829" s="341"/>
      <c r="M829" s="341"/>
    </row>
    <row r="830" spans="1:13" x14ac:dyDescent="0.25">
      <c r="A830" s="350">
        <v>62</v>
      </c>
      <c r="B830" s="353">
        <v>29.92</v>
      </c>
      <c r="C830" s="356">
        <v>11.07</v>
      </c>
      <c r="D830" s="413">
        <v>31</v>
      </c>
      <c r="E830" s="409">
        <v>6799.46</v>
      </c>
      <c r="F830" s="341"/>
      <c r="G830" s="341"/>
      <c r="H830" s="341"/>
      <c r="I830" s="341"/>
      <c r="J830" s="341"/>
      <c r="K830" s="341"/>
      <c r="L830" s="341"/>
      <c r="M830" s="341"/>
    </row>
    <row r="831" spans="1:13" x14ac:dyDescent="0.25">
      <c r="A831" s="350">
        <v>62</v>
      </c>
      <c r="B831" s="353">
        <v>25</v>
      </c>
      <c r="C831" s="356">
        <v>10.45</v>
      </c>
      <c r="D831" s="413">
        <v>31</v>
      </c>
      <c r="E831" s="409">
        <v>6113.23</v>
      </c>
      <c r="F831" s="341"/>
      <c r="G831" s="341"/>
      <c r="H831" s="341"/>
      <c r="I831" s="341"/>
      <c r="J831" s="341"/>
      <c r="K831" s="341"/>
      <c r="L831" s="341"/>
      <c r="M831" s="341"/>
    </row>
    <row r="832" spans="1:13" x14ac:dyDescent="0.25">
      <c r="A832" s="350">
        <v>47</v>
      </c>
      <c r="B832" s="353">
        <v>38.869999999999997</v>
      </c>
      <c r="C832" s="356">
        <v>8.6300000000000008</v>
      </c>
      <c r="D832" s="413">
        <v>31</v>
      </c>
      <c r="E832" s="409">
        <v>5425.02</v>
      </c>
      <c r="F832" s="341"/>
      <c r="G832" s="341"/>
      <c r="H832" s="341"/>
      <c r="I832" s="341"/>
      <c r="J832" s="341"/>
      <c r="K832" s="341"/>
      <c r="L832" s="341"/>
      <c r="M832" s="341"/>
    </row>
    <row r="833" spans="1:13" x14ac:dyDescent="0.25">
      <c r="A833" s="350">
        <v>56</v>
      </c>
      <c r="B833" s="353">
        <v>32.299999999999997</v>
      </c>
      <c r="C833" s="356">
        <v>5.28</v>
      </c>
      <c r="D833" s="413">
        <v>31</v>
      </c>
      <c r="E833" s="409">
        <v>5327.4</v>
      </c>
      <c r="F833" s="341"/>
      <c r="G833" s="341"/>
      <c r="H833" s="341"/>
      <c r="I833" s="341"/>
      <c r="J833" s="341"/>
      <c r="K833" s="341"/>
      <c r="L833" s="341"/>
      <c r="M833" s="341"/>
    </row>
    <row r="834" spans="1:13" x14ac:dyDescent="0.25">
      <c r="A834" s="350">
        <v>61</v>
      </c>
      <c r="B834" s="353">
        <v>31.16</v>
      </c>
      <c r="C834" s="356">
        <v>7.49</v>
      </c>
      <c r="D834" s="413">
        <v>31</v>
      </c>
      <c r="E834" s="409">
        <v>5166.96</v>
      </c>
      <c r="F834" s="341"/>
      <c r="G834" s="341"/>
      <c r="H834" s="341"/>
      <c r="I834" s="341"/>
      <c r="J834" s="341"/>
      <c r="K834" s="341"/>
      <c r="L834" s="341"/>
      <c r="M834" s="341"/>
    </row>
    <row r="835" spans="1:13" x14ac:dyDescent="0.25">
      <c r="A835" s="350">
        <v>28</v>
      </c>
      <c r="B835" s="353">
        <v>54.59</v>
      </c>
      <c r="C835" s="356">
        <v>4.2699999999999996</v>
      </c>
      <c r="D835" s="413">
        <v>31</v>
      </c>
      <c r="E835" s="409">
        <v>5031.2700000000004</v>
      </c>
      <c r="F835" s="341"/>
      <c r="G835" s="341"/>
      <c r="H835" s="341"/>
      <c r="I835" s="341"/>
      <c r="J835" s="341"/>
      <c r="K835" s="341"/>
      <c r="L835" s="341"/>
      <c r="M835" s="341"/>
    </row>
    <row r="836" spans="1:13" x14ac:dyDescent="0.25">
      <c r="A836" s="350">
        <v>61</v>
      </c>
      <c r="B836" s="353">
        <v>21.09</v>
      </c>
      <c r="C836" s="356">
        <v>9.2200000000000006</v>
      </c>
      <c r="D836" s="413">
        <v>31</v>
      </c>
      <c r="E836" s="409">
        <v>4949.76</v>
      </c>
      <c r="F836" s="341"/>
      <c r="G836" s="341"/>
      <c r="H836" s="341"/>
      <c r="I836" s="341"/>
      <c r="J836" s="341"/>
      <c r="K836" s="341"/>
      <c r="L836" s="341"/>
      <c r="M836" s="341"/>
    </row>
    <row r="837" spans="1:13" x14ac:dyDescent="0.25">
      <c r="A837" s="350">
        <v>30</v>
      </c>
      <c r="B837" s="353">
        <v>52.41</v>
      </c>
      <c r="C837" s="356">
        <v>5.99</v>
      </c>
      <c r="D837" s="413">
        <v>31</v>
      </c>
      <c r="E837" s="409">
        <v>4934.71</v>
      </c>
      <c r="F837" s="341"/>
      <c r="G837" s="341"/>
      <c r="H837" s="341"/>
      <c r="I837" s="341"/>
      <c r="J837" s="341"/>
      <c r="K837" s="341"/>
      <c r="L837" s="341"/>
      <c r="M837" s="341"/>
    </row>
    <row r="838" spans="1:13" x14ac:dyDescent="0.25">
      <c r="A838" s="350">
        <v>63</v>
      </c>
      <c r="B838" s="353">
        <v>41.47</v>
      </c>
      <c r="C838" s="356">
        <v>5.86</v>
      </c>
      <c r="D838" s="413">
        <v>31</v>
      </c>
      <c r="E838" s="409">
        <v>4931.6499999999996</v>
      </c>
      <c r="F838" s="341"/>
      <c r="G838" s="341"/>
      <c r="H838" s="341"/>
      <c r="I838" s="341"/>
      <c r="J838" s="341"/>
      <c r="K838" s="341"/>
      <c r="L838" s="341"/>
      <c r="M838" s="341"/>
    </row>
    <row r="839" spans="1:13" x14ac:dyDescent="0.25">
      <c r="A839" s="350">
        <v>63</v>
      </c>
      <c r="B839" s="353">
        <v>33.1</v>
      </c>
      <c r="C839" s="356">
        <v>5.19</v>
      </c>
      <c r="D839" s="413">
        <v>31</v>
      </c>
      <c r="E839" s="409">
        <v>4738.2700000000004</v>
      </c>
      <c r="F839" s="341"/>
      <c r="G839" s="341"/>
      <c r="H839" s="341"/>
      <c r="I839" s="341"/>
      <c r="J839" s="341"/>
      <c r="K839" s="341"/>
      <c r="L839" s="341"/>
      <c r="M839" s="341"/>
    </row>
    <row r="840" spans="1:13" x14ac:dyDescent="0.25">
      <c r="A840" s="350">
        <v>63</v>
      </c>
      <c r="B840" s="353">
        <v>30.8</v>
      </c>
      <c r="C840" s="356">
        <v>4.37</v>
      </c>
      <c r="D840" s="413">
        <v>31</v>
      </c>
      <c r="E840" s="409">
        <v>4463.21</v>
      </c>
      <c r="F840" s="341"/>
      <c r="G840" s="341"/>
      <c r="H840" s="341"/>
      <c r="I840" s="341"/>
      <c r="J840" s="341"/>
      <c r="K840" s="341"/>
      <c r="L840" s="341"/>
      <c r="M840" s="341"/>
    </row>
    <row r="841" spans="1:13" x14ac:dyDescent="0.25">
      <c r="A841" s="350">
        <v>39</v>
      </c>
      <c r="B841" s="353">
        <v>42.06</v>
      </c>
      <c r="C841" s="356">
        <v>5.32</v>
      </c>
      <c r="D841" s="413">
        <v>31</v>
      </c>
      <c r="E841" s="409">
        <v>4441.21</v>
      </c>
      <c r="F841" s="341"/>
      <c r="G841" s="341"/>
      <c r="H841" s="341"/>
      <c r="I841" s="341"/>
      <c r="J841" s="341"/>
      <c r="K841" s="341"/>
      <c r="L841" s="341"/>
      <c r="M841" s="341"/>
    </row>
    <row r="842" spans="1:13" x14ac:dyDescent="0.25">
      <c r="A842" s="350">
        <v>43</v>
      </c>
      <c r="B842" s="353">
        <v>39.270000000000003</v>
      </c>
      <c r="C842" s="356">
        <v>5.64</v>
      </c>
      <c r="D842" s="413">
        <v>31</v>
      </c>
      <c r="E842" s="409">
        <v>4350.51</v>
      </c>
      <c r="F842" s="341"/>
      <c r="G842" s="341"/>
      <c r="H842" s="341"/>
      <c r="I842" s="341"/>
      <c r="J842" s="341"/>
      <c r="K842" s="341"/>
      <c r="L842" s="341"/>
      <c r="M842" s="341"/>
    </row>
    <row r="843" spans="1:13" x14ac:dyDescent="0.25">
      <c r="A843" s="350">
        <v>58</v>
      </c>
      <c r="B843" s="353">
        <v>30.71</v>
      </c>
      <c r="C843" s="356">
        <v>5.59</v>
      </c>
      <c r="D843" s="413">
        <v>31</v>
      </c>
      <c r="E843" s="409">
        <v>4243.59</v>
      </c>
      <c r="F843" s="341"/>
      <c r="G843" s="341"/>
      <c r="H843" s="341"/>
      <c r="I843" s="341"/>
      <c r="J843" s="341"/>
      <c r="K843" s="341"/>
      <c r="L843" s="341"/>
      <c r="M843" s="341"/>
    </row>
    <row r="844" spans="1:13" x14ac:dyDescent="0.25">
      <c r="A844" s="350">
        <v>32</v>
      </c>
      <c r="B844" s="353">
        <v>47.19</v>
      </c>
      <c r="C844" s="356">
        <v>5.29</v>
      </c>
      <c r="D844" s="413">
        <v>31</v>
      </c>
      <c r="E844" s="409">
        <v>4239.8900000000003</v>
      </c>
      <c r="F844" s="341"/>
      <c r="G844" s="341"/>
      <c r="H844" s="341"/>
      <c r="I844" s="341"/>
      <c r="J844" s="341"/>
      <c r="K844" s="341"/>
      <c r="L844" s="341"/>
      <c r="M844" s="341"/>
    </row>
    <row r="845" spans="1:13" x14ac:dyDescent="0.25">
      <c r="A845" s="350">
        <v>62</v>
      </c>
      <c r="B845" s="353">
        <v>30.02</v>
      </c>
      <c r="C845" s="356">
        <v>6.65</v>
      </c>
      <c r="D845" s="413">
        <v>31</v>
      </c>
      <c r="E845" s="409">
        <v>4134.08</v>
      </c>
      <c r="F845" s="341"/>
      <c r="G845" s="341"/>
      <c r="H845" s="341"/>
      <c r="I845" s="341"/>
      <c r="J845" s="341"/>
      <c r="K845" s="341"/>
      <c r="L845" s="341"/>
      <c r="M845" s="341"/>
    </row>
    <row r="846" spans="1:13" x14ac:dyDescent="0.25">
      <c r="A846" s="350">
        <v>46</v>
      </c>
      <c r="B846" s="353">
        <v>37.909999999999997</v>
      </c>
      <c r="C846" s="356">
        <v>5.68</v>
      </c>
      <c r="D846" s="413">
        <v>31</v>
      </c>
      <c r="E846" s="409">
        <v>3875.73</v>
      </c>
      <c r="F846" s="341"/>
      <c r="G846" s="341"/>
      <c r="H846" s="341"/>
      <c r="I846" s="341"/>
      <c r="J846" s="341"/>
      <c r="K846" s="341"/>
      <c r="L846" s="341"/>
      <c r="M846" s="341"/>
    </row>
    <row r="847" spans="1:13" x14ac:dyDescent="0.25">
      <c r="A847" s="350">
        <v>28</v>
      </c>
      <c r="B847" s="353">
        <v>54.61</v>
      </c>
      <c r="C847" s="356">
        <v>4.49</v>
      </c>
      <c r="D847" s="413">
        <v>31</v>
      </c>
      <c r="E847" s="409">
        <v>3857.76</v>
      </c>
      <c r="F847" s="341"/>
      <c r="G847" s="341"/>
      <c r="H847" s="341"/>
      <c r="I847" s="341"/>
      <c r="J847" s="341"/>
      <c r="K847" s="341"/>
      <c r="L847" s="341"/>
      <c r="M847" s="341"/>
    </row>
    <row r="848" spans="1:13" x14ac:dyDescent="0.25">
      <c r="A848" s="350">
        <v>60</v>
      </c>
      <c r="B848" s="353">
        <v>36.005000000000003</v>
      </c>
      <c r="C848" s="356">
        <v>6.9</v>
      </c>
      <c r="D848" s="413">
        <v>31</v>
      </c>
      <c r="E848" s="409">
        <v>3761.29</v>
      </c>
      <c r="F848" s="341"/>
      <c r="G848" s="341"/>
      <c r="H848" s="341"/>
      <c r="I848" s="341"/>
      <c r="J848" s="341"/>
      <c r="K848" s="341"/>
      <c r="L848" s="341"/>
      <c r="M848" s="341"/>
    </row>
    <row r="849" spans="1:13" x14ac:dyDescent="0.25">
      <c r="A849" s="350">
        <v>60</v>
      </c>
      <c r="B849" s="353">
        <v>28.7</v>
      </c>
      <c r="C849" s="356">
        <v>11.52</v>
      </c>
      <c r="D849" s="413">
        <v>31</v>
      </c>
      <c r="E849" s="409">
        <v>3757.84</v>
      </c>
      <c r="F849" s="341"/>
      <c r="G849" s="341"/>
      <c r="H849" s="341"/>
      <c r="I849" s="341"/>
      <c r="J849" s="341"/>
      <c r="K849" s="341"/>
      <c r="L849" s="341"/>
      <c r="M849" s="341"/>
    </row>
    <row r="850" spans="1:13" x14ac:dyDescent="0.25">
      <c r="A850" s="350">
        <v>57</v>
      </c>
      <c r="B850" s="353">
        <v>34.295000000000002</v>
      </c>
      <c r="C850" s="356">
        <v>11.24</v>
      </c>
      <c r="D850" s="413">
        <v>31</v>
      </c>
      <c r="E850" s="409">
        <v>3756.62</v>
      </c>
      <c r="F850" s="341"/>
      <c r="G850" s="341"/>
      <c r="H850" s="341"/>
      <c r="I850" s="341"/>
      <c r="J850" s="341"/>
      <c r="K850" s="341"/>
      <c r="L850" s="341"/>
      <c r="M850" s="341"/>
    </row>
    <row r="851" spans="1:13" x14ac:dyDescent="0.25">
      <c r="A851" s="350">
        <v>60</v>
      </c>
      <c r="B851" s="353">
        <v>27.55</v>
      </c>
      <c r="C851" s="356">
        <v>10.98</v>
      </c>
      <c r="D851" s="413">
        <v>31</v>
      </c>
      <c r="E851" s="409">
        <v>3342.79</v>
      </c>
      <c r="F851" s="341"/>
      <c r="G851" s="341"/>
      <c r="H851" s="341"/>
      <c r="I851" s="341"/>
      <c r="J851" s="341"/>
      <c r="K851" s="341"/>
      <c r="L851" s="341"/>
      <c r="M851" s="341"/>
    </row>
    <row r="852" spans="1:13" x14ac:dyDescent="0.25">
      <c r="A852" s="350">
        <v>40</v>
      </c>
      <c r="B852" s="353">
        <v>40.700000000000003</v>
      </c>
      <c r="C852" s="356">
        <v>5.42</v>
      </c>
      <c r="D852" s="413">
        <v>31</v>
      </c>
      <c r="E852" s="409">
        <v>3260.2</v>
      </c>
      <c r="F852" s="341"/>
      <c r="G852" s="341"/>
      <c r="H852" s="341"/>
      <c r="I852" s="341"/>
      <c r="J852" s="341"/>
      <c r="K852" s="341"/>
      <c r="L852" s="341"/>
      <c r="M852" s="341"/>
    </row>
    <row r="853" spans="1:13" x14ac:dyDescent="0.25">
      <c r="A853" s="350">
        <v>60</v>
      </c>
      <c r="B853" s="353">
        <v>18.335000000000001</v>
      </c>
      <c r="C853" s="356">
        <v>10.97</v>
      </c>
      <c r="D853" s="413">
        <v>31</v>
      </c>
      <c r="E853" s="409">
        <v>2985.67</v>
      </c>
      <c r="F853" s="341"/>
      <c r="G853" s="341"/>
      <c r="H853" s="341"/>
      <c r="I853" s="341"/>
      <c r="J853" s="341"/>
      <c r="K853" s="341"/>
      <c r="L853" s="341"/>
      <c r="M853" s="341"/>
    </row>
    <row r="854" spans="1:13" x14ac:dyDescent="0.25">
      <c r="A854" s="350">
        <v>61</v>
      </c>
      <c r="B854" s="353">
        <v>33.914999999999999</v>
      </c>
      <c r="C854" s="356">
        <v>9.56</v>
      </c>
      <c r="D854" s="413">
        <v>31</v>
      </c>
      <c r="E854" s="409">
        <v>2545.6799999999998</v>
      </c>
      <c r="F854" s="341"/>
      <c r="G854" s="341"/>
      <c r="H854" s="341"/>
      <c r="I854" s="341"/>
      <c r="J854" s="341"/>
      <c r="K854" s="341"/>
      <c r="L854" s="341"/>
      <c r="M854" s="341"/>
    </row>
    <row r="855" spans="1:13" x14ac:dyDescent="0.25">
      <c r="A855" s="350">
        <v>61</v>
      </c>
      <c r="B855" s="353">
        <v>33.534999999999997</v>
      </c>
      <c r="C855" s="356">
        <v>9.4</v>
      </c>
      <c r="D855" s="413">
        <v>31</v>
      </c>
      <c r="E855" s="409">
        <v>2510.79</v>
      </c>
      <c r="F855" s="341"/>
      <c r="G855" s="341"/>
      <c r="H855" s="341"/>
      <c r="I855" s="341"/>
      <c r="J855" s="341"/>
      <c r="K855" s="341"/>
      <c r="L855" s="341"/>
      <c r="M855" s="341"/>
    </row>
    <row r="856" spans="1:13" x14ac:dyDescent="0.25">
      <c r="A856" s="350">
        <v>61</v>
      </c>
      <c r="B856" s="353">
        <v>23.655000000000001</v>
      </c>
      <c r="C856" s="356">
        <v>8.48</v>
      </c>
      <c r="D856" s="413">
        <v>31</v>
      </c>
      <c r="E856" s="409">
        <v>2277.7199999999998</v>
      </c>
      <c r="F856" s="341"/>
      <c r="G856" s="341"/>
      <c r="H856" s="341"/>
      <c r="I856" s="341"/>
      <c r="J856" s="341"/>
      <c r="K856" s="341"/>
      <c r="L856" s="341"/>
      <c r="M856" s="341"/>
    </row>
    <row r="857" spans="1:13" x14ac:dyDescent="0.25">
      <c r="A857" s="350">
        <v>23</v>
      </c>
      <c r="B857" s="353">
        <v>28</v>
      </c>
      <c r="C857" s="356">
        <v>5.57</v>
      </c>
      <c r="D857" s="413">
        <v>31</v>
      </c>
      <c r="E857" s="409">
        <v>2193.1999999999998</v>
      </c>
      <c r="F857" s="341"/>
      <c r="G857" s="341"/>
      <c r="H857" s="341"/>
      <c r="I857" s="341"/>
      <c r="J857" s="341"/>
      <c r="K857" s="341"/>
      <c r="L857" s="341"/>
      <c r="M857" s="341"/>
    </row>
    <row r="858" spans="1:13" x14ac:dyDescent="0.25">
      <c r="A858" s="350">
        <v>59</v>
      </c>
      <c r="B858" s="353">
        <v>30.23</v>
      </c>
      <c r="C858" s="356">
        <v>6.94</v>
      </c>
      <c r="D858" s="413">
        <v>32</v>
      </c>
      <c r="E858" s="409">
        <v>38652.089999999997</v>
      </c>
      <c r="F858" s="341"/>
      <c r="G858" s="341"/>
      <c r="H858" s="341"/>
      <c r="I858" s="341"/>
      <c r="J858" s="341"/>
      <c r="K858" s="341"/>
      <c r="L858" s="341"/>
      <c r="M858" s="341"/>
    </row>
    <row r="859" spans="1:13" x14ac:dyDescent="0.25">
      <c r="A859" s="350">
        <v>30</v>
      </c>
      <c r="B859" s="353">
        <v>51.14</v>
      </c>
      <c r="C859" s="356">
        <v>4.05</v>
      </c>
      <c r="D859" s="413">
        <v>32</v>
      </c>
      <c r="E859" s="409">
        <v>37607.53</v>
      </c>
      <c r="F859" s="341"/>
      <c r="G859" s="341"/>
      <c r="H859" s="341"/>
      <c r="I859" s="341"/>
      <c r="J859" s="341"/>
      <c r="K859" s="341"/>
      <c r="L859" s="341"/>
      <c r="M859" s="341"/>
    </row>
    <row r="860" spans="1:13" x14ac:dyDescent="0.25">
      <c r="A860" s="350">
        <v>60</v>
      </c>
      <c r="B860" s="353">
        <v>24.32</v>
      </c>
      <c r="C860" s="356">
        <v>10.220000000000001</v>
      </c>
      <c r="D860" s="413">
        <v>32</v>
      </c>
      <c r="E860" s="409">
        <v>37251.22</v>
      </c>
      <c r="F860" s="341"/>
      <c r="G860" s="341"/>
      <c r="H860" s="341"/>
      <c r="I860" s="341"/>
      <c r="J860" s="341"/>
      <c r="K860" s="341"/>
      <c r="L860" s="341"/>
      <c r="M860" s="341"/>
    </row>
    <row r="861" spans="1:13" x14ac:dyDescent="0.25">
      <c r="A861" s="350">
        <v>51</v>
      </c>
      <c r="B861" s="353">
        <v>38.06</v>
      </c>
      <c r="C861" s="356">
        <v>9.24</v>
      </c>
      <c r="D861" s="413">
        <v>32</v>
      </c>
      <c r="E861" s="409">
        <v>34456.269999999997</v>
      </c>
      <c r="F861" s="341"/>
      <c r="G861" s="341"/>
      <c r="H861" s="341"/>
      <c r="I861" s="341"/>
      <c r="J861" s="341"/>
      <c r="K861" s="341"/>
      <c r="L861" s="341"/>
      <c r="M861" s="341"/>
    </row>
    <row r="862" spans="1:13" x14ac:dyDescent="0.25">
      <c r="A862" s="350">
        <v>44</v>
      </c>
      <c r="B862" s="353">
        <v>37.700000000000003</v>
      </c>
      <c r="C862" s="356">
        <v>8.6</v>
      </c>
      <c r="D862" s="413">
        <v>32</v>
      </c>
      <c r="E862" s="409">
        <v>33292.83</v>
      </c>
      <c r="F862" s="341"/>
      <c r="G862" s="341"/>
      <c r="H862" s="341"/>
      <c r="I862" s="341"/>
      <c r="J862" s="341"/>
      <c r="K862" s="341"/>
      <c r="L862" s="341"/>
      <c r="M862" s="341"/>
    </row>
    <row r="863" spans="1:13" x14ac:dyDescent="0.25">
      <c r="A863" s="350">
        <v>61</v>
      </c>
      <c r="B863" s="353">
        <v>44</v>
      </c>
      <c r="C863" s="356">
        <v>9.32</v>
      </c>
      <c r="D863" s="413">
        <v>32</v>
      </c>
      <c r="E863" s="409">
        <v>32734.19</v>
      </c>
      <c r="F863" s="341"/>
      <c r="G863" s="341"/>
      <c r="H863" s="341"/>
      <c r="I863" s="341"/>
      <c r="J863" s="341"/>
      <c r="K863" s="341"/>
      <c r="L863" s="341"/>
      <c r="M863" s="341"/>
    </row>
    <row r="864" spans="1:13" x14ac:dyDescent="0.25">
      <c r="A864" s="350">
        <v>37</v>
      </c>
      <c r="B864" s="353">
        <v>41.45</v>
      </c>
      <c r="C864" s="356">
        <v>6.12</v>
      </c>
      <c r="D864" s="413">
        <v>32</v>
      </c>
      <c r="E864" s="409">
        <v>32716.2</v>
      </c>
      <c r="F864" s="341"/>
      <c r="G864" s="341"/>
      <c r="H864" s="341"/>
      <c r="I864" s="341"/>
      <c r="J864" s="341"/>
      <c r="K864" s="341"/>
      <c r="L864" s="341"/>
      <c r="M864" s="341"/>
    </row>
    <row r="865" spans="1:13" x14ac:dyDescent="0.25">
      <c r="A865" s="350">
        <v>55</v>
      </c>
      <c r="B865" s="353">
        <v>25.364999999999998</v>
      </c>
      <c r="C865" s="356">
        <v>9.19</v>
      </c>
      <c r="D865" s="413">
        <v>32</v>
      </c>
      <c r="E865" s="409">
        <v>32672.11</v>
      </c>
      <c r="F865" s="341"/>
      <c r="G865" s="341"/>
      <c r="H865" s="341"/>
      <c r="I865" s="341"/>
      <c r="J865" s="341"/>
      <c r="K865" s="341"/>
      <c r="L865" s="341"/>
      <c r="M865" s="341"/>
    </row>
    <row r="866" spans="1:13" x14ac:dyDescent="0.25">
      <c r="A866" s="350">
        <v>53</v>
      </c>
      <c r="B866" s="353">
        <v>34.56</v>
      </c>
      <c r="C866" s="356">
        <v>5.84</v>
      </c>
      <c r="D866" s="413">
        <v>32</v>
      </c>
      <c r="E866" s="409">
        <v>28716.14</v>
      </c>
      <c r="F866" s="341"/>
      <c r="G866" s="341"/>
      <c r="H866" s="341"/>
      <c r="I866" s="341"/>
      <c r="J866" s="341"/>
      <c r="K866" s="341"/>
      <c r="L866" s="341"/>
      <c r="M866" s="341"/>
    </row>
    <row r="867" spans="1:13" x14ac:dyDescent="0.25">
      <c r="A867" s="350">
        <v>61</v>
      </c>
      <c r="B867" s="353">
        <v>28.2</v>
      </c>
      <c r="C867" s="356">
        <v>7.19</v>
      </c>
      <c r="D867" s="413">
        <v>32</v>
      </c>
      <c r="E867" s="409">
        <v>28302.33</v>
      </c>
      <c r="F867" s="341"/>
      <c r="G867" s="341"/>
      <c r="H867" s="341"/>
      <c r="I867" s="341"/>
      <c r="J867" s="341"/>
      <c r="K867" s="341"/>
      <c r="L867" s="341"/>
      <c r="M867" s="341"/>
    </row>
    <row r="868" spans="1:13" x14ac:dyDescent="0.25">
      <c r="A868" s="350">
        <v>57</v>
      </c>
      <c r="B868" s="353">
        <v>30.43</v>
      </c>
      <c r="C868" s="356">
        <v>9.39</v>
      </c>
      <c r="D868" s="413">
        <v>32</v>
      </c>
      <c r="E868" s="409">
        <v>27931.11</v>
      </c>
      <c r="F868" s="341"/>
      <c r="G868" s="341"/>
      <c r="H868" s="341"/>
      <c r="I868" s="341"/>
      <c r="J868" s="341"/>
      <c r="K868" s="341"/>
      <c r="L868" s="341"/>
      <c r="M868" s="341"/>
    </row>
    <row r="869" spans="1:13" x14ac:dyDescent="0.25">
      <c r="A869" s="350">
        <v>58</v>
      </c>
      <c r="B869" s="353">
        <v>32.395000000000003</v>
      </c>
      <c r="C869" s="356">
        <v>4.2699999999999996</v>
      </c>
      <c r="D869" s="413">
        <v>32</v>
      </c>
      <c r="E869" s="409">
        <v>27092.38</v>
      </c>
      <c r="F869" s="341"/>
      <c r="G869" s="341"/>
      <c r="H869" s="341"/>
      <c r="I869" s="341"/>
      <c r="J869" s="341"/>
      <c r="K869" s="341"/>
      <c r="L869" s="341"/>
      <c r="M869" s="341"/>
    </row>
    <row r="870" spans="1:13" x14ac:dyDescent="0.25">
      <c r="A870" s="350">
        <v>60</v>
      </c>
      <c r="B870" s="353">
        <v>24.035</v>
      </c>
      <c r="C870" s="356">
        <v>11.71</v>
      </c>
      <c r="D870" s="413">
        <v>32</v>
      </c>
      <c r="E870" s="409">
        <v>21472.48</v>
      </c>
      <c r="F870" s="341"/>
      <c r="G870" s="341"/>
      <c r="H870" s="341"/>
      <c r="I870" s="341"/>
      <c r="J870" s="341"/>
      <c r="K870" s="341"/>
      <c r="L870" s="341"/>
      <c r="M870" s="341"/>
    </row>
    <row r="871" spans="1:13" x14ac:dyDescent="0.25">
      <c r="A871" s="350">
        <v>50</v>
      </c>
      <c r="B871" s="353">
        <v>37.119999999999997</v>
      </c>
      <c r="C871" s="356">
        <v>5.29</v>
      </c>
      <c r="D871" s="413">
        <v>32</v>
      </c>
      <c r="E871" s="409">
        <v>19719.689999999999</v>
      </c>
      <c r="F871" s="341"/>
      <c r="G871" s="341"/>
      <c r="H871" s="341"/>
      <c r="I871" s="341"/>
      <c r="J871" s="341"/>
      <c r="K871" s="341"/>
      <c r="L871" s="341"/>
      <c r="M871" s="341"/>
    </row>
    <row r="872" spans="1:13" x14ac:dyDescent="0.25">
      <c r="A872" s="350">
        <v>53</v>
      </c>
      <c r="B872" s="353">
        <v>34.840000000000003</v>
      </c>
      <c r="C872" s="356">
        <v>6</v>
      </c>
      <c r="D872" s="413">
        <v>32</v>
      </c>
      <c r="E872" s="409">
        <v>17626.240000000002</v>
      </c>
      <c r="F872" s="341"/>
      <c r="G872" s="341"/>
      <c r="H872" s="341"/>
      <c r="I872" s="341"/>
      <c r="J872" s="341"/>
      <c r="K872" s="341"/>
      <c r="L872" s="341"/>
      <c r="M872" s="341"/>
    </row>
    <row r="873" spans="1:13" x14ac:dyDescent="0.25">
      <c r="A873" s="350">
        <v>60</v>
      </c>
      <c r="B873" s="353">
        <v>29.53</v>
      </c>
      <c r="C873" s="356">
        <v>10.64</v>
      </c>
      <c r="D873" s="413">
        <v>32</v>
      </c>
      <c r="E873" s="409">
        <v>17496.310000000001</v>
      </c>
      <c r="F873" s="341"/>
      <c r="G873" s="341"/>
      <c r="H873" s="341"/>
      <c r="I873" s="341"/>
      <c r="J873" s="341"/>
      <c r="K873" s="341"/>
      <c r="L873" s="341"/>
      <c r="M873" s="341"/>
    </row>
    <row r="874" spans="1:13" x14ac:dyDescent="0.25">
      <c r="A874" s="350">
        <v>41</v>
      </c>
      <c r="B874" s="353">
        <v>42.51</v>
      </c>
      <c r="C874" s="356">
        <v>8.2100000000000009</v>
      </c>
      <c r="D874" s="413">
        <v>32</v>
      </c>
      <c r="E874" s="409">
        <v>15440.2</v>
      </c>
      <c r="F874" s="341"/>
      <c r="G874" s="341"/>
      <c r="H874" s="341"/>
      <c r="I874" s="341"/>
      <c r="J874" s="341"/>
      <c r="K874" s="341"/>
      <c r="L874" s="341"/>
      <c r="M874" s="341"/>
    </row>
    <row r="875" spans="1:13" x14ac:dyDescent="0.25">
      <c r="A875" s="350">
        <v>43</v>
      </c>
      <c r="B875" s="353">
        <v>38.14</v>
      </c>
      <c r="C875" s="356">
        <v>5.58</v>
      </c>
      <c r="D875" s="413">
        <v>32</v>
      </c>
      <c r="E875" s="409">
        <v>13979.45</v>
      </c>
      <c r="F875" s="341"/>
      <c r="G875" s="341"/>
      <c r="H875" s="341"/>
      <c r="I875" s="341"/>
      <c r="J875" s="341"/>
      <c r="K875" s="341"/>
      <c r="L875" s="341"/>
      <c r="M875" s="341"/>
    </row>
    <row r="876" spans="1:13" x14ac:dyDescent="0.25">
      <c r="A876" s="350">
        <v>62</v>
      </c>
      <c r="B876" s="353">
        <v>39.93</v>
      </c>
      <c r="C876" s="356">
        <v>8.75</v>
      </c>
      <c r="D876" s="413">
        <v>32</v>
      </c>
      <c r="E876" s="409">
        <v>13480.83</v>
      </c>
      <c r="F876" s="341"/>
      <c r="G876" s="341"/>
      <c r="H876" s="341"/>
      <c r="I876" s="341"/>
      <c r="J876" s="341"/>
      <c r="K876" s="341"/>
      <c r="L876" s="341"/>
      <c r="M876" s="341"/>
    </row>
    <row r="877" spans="1:13" x14ac:dyDescent="0.25">
      <c r="A877" s="350">
        <v>62</v>
      </c>
      <c r="B877" s="353">
        <v>38.83</v>
      </c>
      <c r="C877" s="356">
        <v>11.86</v>
      </c>
      <c r="D877" s="413">
        <v>32</v>
      </c>
      <c r="E877" s="409">
        <v>13360.94</v>
      </c>
      <c r="F877" s="341"/>
      <c r="G877" s="341"/>
      <c r="H877" s="341"/>
      <c r="I877" s="341"/>
      <c r="J877" s="341"/>
      <c r="K877" s="341"/>
      <c r="L877" s="341"/>
      <c r="M877" s="341"/>
    </row>
    <row r="878" spans="1:13" x14ac:dyDescent="0.25">
      <c r="A878" s="350">
        <v>62</v>
      </c>
      <c r="B878" s="353">
        <v>37.4</v>
      </c>
      <c r="C878" s="356">
        <v>11.46</v>
      </c>
      <c r="D878" s="413">
        <v>32</v>
      </c>
      <c r="E878" s="409">
        <v>12282.38</v>
      </c>
      <c r="F878" s="341"/>
      <c r="G878" s="341"/>
      <c r="H878" s="341"/>
      <c r="I878" s="341"/>
      <c r="J878" s="341"/>
      <c r="K878" s="341"/>
      <c r="L878" s="341"/>
      <c r="M878" s="341"/>
    </row>
    <row r="879" spans="1:13" x14ac:dyDescent="0.25">
      <c r="A879" s="350">
        <v>62</v>
      </c>
      <c r="B879" s="353">
        <v>21.4</v>
      </c>
      <c r="C879" s="356">
        <v>9.0299999999999994</v>
      </c>
      <c r="D879" s="413">
        <v>32</v>
      </c>
      <c r="E879" s="409">
        <v>10620.26</v>
      </c>
      <c r="F879" s="341"/>
      <c r="G879" s="341"/>
      <c r="H879" s="341"/>
      <c r="I879" s="341"/>
      <c r="J879" s="341"/>
      <c r="K879" s="341"/>
      <c r="L879" s="341"/>
      <c r="M879" s="341"/>
    </row>
    <row r="880" spans="1:13" x14ac:dyDescent="0.25">
      <c r="A880" s="350">
        <v>61</v>
      </c>
      <c r="B880" s="353">
        <v>38.380000000000003</v>
      </c>
      <c r="C880" s="356">
        <v>8.26</v>
      </c>
      <c r="D880" s="413">
        <v>32</v>
      </c>
      <c r="E880" s="409">
        <v>9159.51</v>
      </c>
      <c r="F880" s="341"/>
      <c r="G880" s="341"/>
      <c r="H880" s="341"/>
      <c r="I880" s="341"/>
      <c r="J880" s="341"/>
      <c r="K880" s="341"/>
      <c r="L880" s="341"/>
      <c r="M880" s="341"/>
    </row>
    <row r="881" spans="1:13" x14ac:dyDescent="0.25">
      <c r="A881" s="350">
        <v>56</v>
      </c>
      <c r="B881" s="353">
        <v>33.659999999999997</v>
      </c>
      <c r="C881" s="356">
        <v>5.42</v>
      </c>
      <c r="D881" s="413">
        <v>32</v>
      </c>
      <c r="E881" s="409">
        <v>8157.92</v>
      </c>
      <c r="F881" s="341"/>
      <c r="G881" s="341"/>
      <c r="H881" s="341"/>
      <c r="I881" s="341"/>
      <c r="J881" s="341"/>
      <c r="K881" s="341"/>
      <c r="L881" s="341"/>
      <c r="M881" s="341"/>
    </row>
    <row r="882" spans="1:13" x14ac:dyDescent="0.25">
      <c r="A882" s="350">
        <v>59</v>
      </c>
      <c r="B882" s="353">
        <v>31.79</v>
      </c>
      <c r="C882" s="356">
        <v>11.33</v>
      </c>
      <c r="D882" s="413">
        <v>32</v>
      </c>
      <c r="E882" s="409">
        <v>6334.34</v>
      </c>
      <c r="F882" s="341"/>
      <c r="G882" s="341"/>
      <c r="H882" s="341"/>
      <c r="I882" s="341"/>
      <c r="J882" s="341"/>
      <c r="K882" s="341"/>
      <c r="L882" s="341"/>
      <c r="M882" s="341"/>
    </row>
    <row r="883" spans="1:13" x14ac:dyDescent="0.25">
      <c r="A883" s="350">
        <v>59</v>
      </c>
      <c r="B883" s="353">
        <v>29.7</v>
      </c>
      <c r="C883" s="356">
        <v>7.69</v>
      </c>
      <c r="D883" s="413">
        <v>32</v>
      </c>
      <c r="E883" s="409">
        <v>6128.8</v>
      </c>
      <c r="F883" s="341"/>
      <c r="G883" s="341"/>
      <c r="H883" s="341"/>
      <c r="I883" s="341"/>
      <c r="J883" s="341"/>
      <c r="K883" s="341"/>
      <c r="L883" s="341"/>
      <c r="M883" s="341"/>
    </row>
    <row r="884" spans="1:13" x14ac:dyDescent="0.25">
      <c r="A884" s="350">
        <v>59</v>
      </c>
      <c r="B884" s="353">
        <v>25.46</v>
      </c>
      <c r="C884" s="356">
        <v>8.77</v>
      </c>
      <c r="D884" s="413">
        <v>32</v>
      </c>
      <c r="E884" s="409">
        <v>5253.52</v>
      </c>
      <c r="F884" s="341"/>
      <c r="G884" s="341"/>
      <c r="H884" s="341"/>
      <c r="I884" s="341"/>
      <c r="J884" s="341"/>
      <c r="K884" s="341"/>
      <c r="L884" s="341"/>
      <c r="M884" s="341"/>
    </row>
    <row r="885" spans="1:13" x14ac:dyDescent="0.25">
      <c r="A885" s="350">
        <v>18</v>
      </c>
      <c r="B885" s="353">
        <v>39.14</v>
      </c>
      <c r="C885" s="356">
        <v>4.91</v>
      </c>
      <c r="D885" s="413">
        <v>32</v>
      </c>
      <c r="E885" s="409">
        <v>5152.13</v>
      </c>
      <c r="F885" s="341"/>
      <c r="G885" s="341"/>
      <c r="H885" s="341"/>
      <c r="I885" s="341"/>
      <c r="J885" s="341"/>
      <c r="K885" s="341"/>
      <c r="L885" s="341"/>
      <c r="M885" s="341"/>
    </row>
    <row r="886" spans="1:13" x14ac:dyDescent="0.25">
      <c r="A886" s="350">
        <v>38</v>
      </c>
      <c r="B886" s="353">
        <v>41.2</v>
      </c>
      <c r="C886" s="356">
        <v>4.95</v>
      </c>
      <c r="D886" s="413">
        <v>32</v>
      </c>
      <c r="E886" s="409">
        <v>5148.55</v>
      </c>
      <c r="F886" s="341"/>
      <c r="G886" s="341"/>
      <c r="H886" s="341"/>
      <c r="I886" s="341"/>
      <c r="J886" s="341"/>
      <c r="K886" s="341"/>
      <c r="L886" s="341"/>
      <c r="M886" s="341"/>
    </row>
    <row r="887" spans="1:13" x14ac:dyDescent="0.25">
      <c r="A887" s="350">
        <v>59</v>
      </c>
      <c r="B887" s="353">
        <v>28.81</v>
      </c>
      <c r="C887" s="356">
        <v>10.8</v>
      </c>
      <c r="D887" s="413">
        <v>32</v>
      </c>
      <c r="E887" s="409">
        <v>4894.3900000000003</v>
      </c>
      <c r="F887" s="341"/>
      <c r="G887" s="341"/>
      <c r="H887" s="341"/>
      <c r="I887" s="341"/>
      <c r="J887" s="341"/>
      <c r="K887" s="341"/>
      <c r="L887" s="341"/>
      <c r="M887" s="341"/>
    </row>
    <row r="888" spans="1:13" x14ac:dyDescent="0.25">
      <c r="A888" s="350">
        <v>49</v>
      </c>
      <c r="B888" s="353">
        <v>37.409999999999997</v>
      </c>
      <c r="C888" s="356">
        <v>7.21</v>
      </c>
      <c r="D888" s="413">
        <v>32</v>
      </c>
      <c r="E888" s="409">
        <v>4686.3900000000003</v>
      </c>
      <c r="F888" s="341"/>
      <c r="G888" s="341"/>
      <c r="H888" s="341"/>
      <c r="I888" s="341"/>
      <c r="J888" s="341"/>
      <c r="K888" s="341"/>
      <c r="L888" s="341"/>
      <c r="M888" s="341"/>
    </row>
    <row r="889" spans="1:13" x14ac:dyDescent="0.25">
      <c r="A889" s="350">
        <v>29</v>
      </c>
      <c r="B889" s="353">
        <v>52.54</v>
      </c>
      <c r="C889" s="356">
        <v>5.12</v>
      </c>
      <c r="D889" s="413">
        <v>32</v>
      </c>
      <c r="E889" s="409">
        <v>4673.3900000000003</v>
      </c>
      <c r="F889" s="341"/>
      <c r="G889" s="341"/>
      <c r="H889" s="341"/>
      <c r="I889" s="341"/>
      <c r="J889" s="341"/>
      <c r="K889" s="341"/>
      <c r="L889" s="341"/>
      <c r="M889" s="341"/>
    </row>
    <row r="890" spans="1:13" x14ac:dyDescent="0.25">
      <c r="A890" s="350">
        <v>18</v>
      </c>
      <c r="B890" s="353">
        <v>17.29</v>
      </c>
      <c r="C890" s="356">
        <v>4.62</v>
      </c>
      <c r="D890" s="413">
        <v>32</v>
      </c>
      <c r="E890" s="409">
        <v>4670.6400000000003</v>
      </c>
      <c r="F890" s="341"/>
      <c r="G890" s="341"/>
      <c r="H890" s="341"/>
      <c r="I890" s="341"/>
      <c r="J890" s="341"/>
      <c r="K890" s="341"/>
      <c r="L890" s="341"/>
      <c r="M890" s="341"/>
    </row>
    <row r="891" spans="1:13" x14ac:dyDescent="0.25">
      <c r="A891" s="350">
        <v>55</v>
      </c>
      <c r="B891" s="353">
        <v>31.74</v>
      </c>
      <c r="C891" s="356">
        <v>7.68</v>
      </c>
      <c r="D891" s="413">
        <v>32</v>
      </c>
      <c r="E891" s="409">
        <v>4667.6099999999997</v>
      </c>
      <c r="F891" s="341"/>
      <c r="G891" s="341"/>
      <c r="H891" s="341"/>
      <c r="I891" s="341"/>
      <c r="J891" s="341"/>
      <c r="K891" s="341"/>
      <c r="L891" s="341"/>
      <c r="M891" s="341"/>
    </row>
    <row r="892" spans="1:13" x14ac:dyDescent="0.25">
      <c r="A892" s="350">
        <v>59</v>
      </c>
      <c r="B892" s="353">
        <v>26.504999999999999</v>
      </c>
      <c r="C892" s="356">
        <v>6.79</v>
      </c>
      <c r="D892" s="413">
        <v>32</v>
      </c>
      <c r="E892" s="409">
        <v>4562.84</v>
      </c>
      <c r="F892" s="341"/>
      <c r="G892" s="341"/>
      <c r="H892" s="341"/>
      <c r="I892" s="341"/>
      <c r="J892" s="341"/>
      <c r="K892" s="341"/>
      <c r="L892" s="341"/>
      <c r="M892" s="341"/>
    </row>
    <row r="893" spans="1:13" x14ac:dyDescent="0.25">
      <c r="A893" s="350">
        <v>44</v>
      </c>
      <c r="B893" s="353">
        <v>36.479999999999997</v>
      </c>
      <c r="C893" s="356">
        <v>11.09</v>
      </c>
      <c r="D893" s="413">
        <v>32</v>
      </c>
      <c r="E893" s="409">
        <v>4544.2299999999996</v>
      </c>
      <c r="F893" s="341"/>
      <c r="G893" s="341"/>
      <c r="H893" s="341"/>
      <c r="I893" s="341"/>
      <c r="J893" s="341"/>
      <c r="K893" s="341"/>
      <c r="L893" s="341"/>
      <c r="M893" s="341"/>
    </row>
    <row r="894" spans="1:13" x14ac:dyDescent="0.25">
      <c r="A894" s="350">
        <v>39</v>
      </c>
      <c r="B894" s="353">
        <v>39.159999999999997</v>
      </c>
      <c r="C894" s="356">
        <v>5.24</v>
      </c>
      <c r="D894" s="413">
        <v>32</v>
      </c>
      <c r="E894" s="409">
        <v>4462.72</v>
      </c>
      <c r="F894" s="341"/>
      <c r="G894" s="341"/>
      <c r="H894" s="341"/>
      <c r="I894" s="341"/>
      <c r="J894" s="341"/>
      <c r="K894" s="341"/>
      <c r="L894" s="341"/>
      <c r="M894" s="341"/>
    </row>
    <row r="895" spans="1:13" x14ac:dyDescent="0.25">
      <c r="A895" s="350">
        <v>59</v>
      </c>
      <c r="B895" s="353">
        <v>28.22</v>
      </c>
      <c r="C895" s="356">
        <v>7.51</v>
      </c>
      <c r="D895" s="413">
        <v>32</v>
      </c>
      <c r="E895" s="409">
        <v>4454.3999999999996</v>
      </c>
      <c r="F895" s="341"/>
      <c r="G895" s="341"/>
      <c r="H895" s="341"/>
      <c r="I895" s="341"/>
      <c r="J895" s="341"/>
      <c r="K895" s="341"/>
      <c r="L895" s="341"/>
      <c r="M895" s="341"/>
    </row>
    <row r="896" spans="1:13" x14ac:dyDescent="0.25">
      <c r="A896" s="350">
        <v>50</v>
      </c>
      <c r="B896" s="353">
        <v>35</v>
      </c>
      <c r="C896" s="356">
        <v>4.13</v>
      </c>
      <c r="D896" s="413">
        <v>32</v>
      </c>
      <c r="E896" s="409">
        <v>4357.04</v>
      </c>
      <c r="F896" s="341"/>
      <c r="G896" s="341"/>
      <c r="H896" s="341"/>
      <c r="I896" s="341"/>
      <c r="J896" s="341"/>
      <c r="K896" s="341"/>
      <c r="L896" s="341"/>
      <c r="M896" s="341"/>
    </row>
    <row r="897" spans="1:13" x14ac:dyDescent="0.25">
      <c r="A897" s="350">
        <v>47</v>
      </c>
      <c r="B897" s="353">
        <v>36.24</v>
      </c>
      <c r="C897" s="356">
        <v>8.3800000000000008</v>
      </c>
      <c r="D897" s="413">
        <v>32</v>
      </c>
      <c r="E897" s="409">
        <v>4347.0200000000004</v>
      </c>
      <c r="F897" s="341"/>
      <c r="G897" s="341"/>
      <c r="H897" s="341"/>
      <c r="I897" s="341"/>
      <c r="J897" s="341"/>
      <c r="K897" s="341"/>
      <c r="L897" s="341"/>
      <c r="M897" s="341"/>
    </row>
    <row r="898" spans="1:13" x14ac:dyDescent="0.25">
      <c r="A898" s="350">
        <v>60</v>
      </c>
      <c r="B898" s="353">
        <v>36.954999999999998</v>
      </c>
      <c r="C898" s="356">
        <v>8.07</v>
      </c>
      <c r="D898" s="413">
        <v>32</v>
      </c>
      <c r="E898" s="409">
        <v>4076.5</v>
      </c>
      <c r="F898" s="341"/>
      <c r="G898" s="341"/>
      <c r="H898" s="341"/>
      <c r="I898" s="341"/>
      <c r="J898" s="341"/>
      <c r="K898" s="341"/>
      <c r="L898" s="341"/>
      <c r="M898" s="341"/>
    </row>
    <row r="899" spans="1:13" x14ac:dyDescent="0.25">
      <c r="A899" s="350">
        <v>60</v>
      </c>
      <c r="B899" s="353">
        <v>29.64</v>
      </c>
      <c r="C899" s="356">
        <v>8.9499999999999993</v>
      </c>
      <c r="D899" s="413">
        <v>32</v>
      </c>
      <c r="E899" s="409">
        <v>4074.45</v>
      </c>
      <c r="F899" s="341"/>
      <c r="G899" s="341"/>
      <c r="H899" s="341"/>
      <c r="I899" s="341"/>
      <c r="J899" s="341"/>
      <c r="K899" s="341"/>
      <c r="L899" s="341"/>
      <c r="M899" s="341"/>
    </row>
    <row r="900" spans="1:13" x14ac:dyDescent="0.25">
      <c r="A900" s="350">
        <v>34</v>
      </c>
      <c r="B900" s="353">
        <v>42.74</v>
      </c>
      <c r="C900" s="356">
        <v>6.31</v>
      </c>
      <c r="D900" s="413">
        <v>32</v>
      </c>
      <c r="E900" s="409">
        <v>3994.18</v>
      </c>
      <c r="F900" s="341"/>
      <c r="G900" s="341"/>
      <c r="H900" s="341"/>
      <c r="I900" s="341"/>
      <c r="J900" s="341"/>
      <c r="K900" s="341"/>
      <c r="L900" s="341"/>
      <c r="M900" s="341"/>
    </row>
    <row r="901" spans="1:13" x14ac:dyDescent="0.25">
      <c r="A901" s="350">
        <v>52</v>
      </c>
      <c r="B901" s="353">
        <v>36.130000000000003</v>
      </c>
      <c r="C901" s="356">
        <v>7.19</v>
      </c>
      <c r="D901" s="413">
        <v>32</v>
      </c>
      <c r="E901" s="409">
        <v>3989.84</v>
      </c>
      <c r="F901" s="341"/>
      <c r="G901" s="341"/>
      <c r="H901" s="341"/>
      <c r="I901" s="341"/>
      <c r="J901" s="341"/>
      <c r="K901" s="341"/>
      <c r="L901" s="341"/>
      <c r="M901" s="341"/>
    </row>
    <row r="902" spans="1:13" x14ac:dyDescent="0.25">
      <c r="A902" s="350">
        <v>58</v>
      </c>
      <c r="B902" s="353">
        <v>31.55</v>
      </c>
      <c r="C902" s="356">
        <v>6.11</v>
      </c>
      <c r="D902" s="413">
        <v>32</v>
      </c>
      <c r="E902" s="409">
        <v>3972.92</v>
      </c>
      <c r="F902" s="341"/>
      <c r="G902" s="341"/>
      <c r="H902" s="341"/>
      <c r="I902" s="341"/>
      <c r="J902" s="341"/>
      <c r="K902" s="341"/>
      <c r="L902" s="341"/>
      <c r="M902" s="341"/>
    </row>
    <row r="903" spans="1:13" x14ac:dyDescent="0.25">
      <c r="A903" s="350">
        <v>30</v>
      </c>
      <c r="B903" s="353">
        <v>52.75</v>
      </c>
      <c r="C903" s="356">
        <v>6.02</v>
      </c>
      <c r="D903" s="413">
        <v>32</v>
      </c>
      <c r="E903" s="409">
        <v>3866.86</v>
      </c>
      <c r="F903" s="341"/>
      <c r="G903" s="341"/>
      <c r="H903" s="341"/>
      <c r="I903" s="341"/>
      <c r="J903" s="341"/>
      <c r="K903" s="341"/>
      <c r="L903" s="341"/>
      <c r="M903" s="341"/>
    </row>
    <row r="904" spans="1:13" x14ac:dyDescent="0.25">
      <c r="A904" s="350">
        <v>48</v>
      </c>
      <c r="B904" s="353">
        <v>36.67</v>
      </c>
      <c r="C904" s="356">
        <v>11.86</v>
      </c>
      <c r="D904" s="413">
        <v>32</v>
      </c>
      <c r="E904" s="409">
        <v>3653.29</v>
      </c>
      <c r="F904" s="341"/>
      <c r="G904" s="341"/>
      <c r="H904" s="341"/>
      <c r="I904" s="341"/>
      <c r="J904" s="341"/>
      <c r="K904" s="341"/>
      <c r="L904" s="341"/>
      <c r="M904" s="341"/>
    </row>
    <row r="905" spans="1:13" x14ac:dyDescent="0.25">
      <c r="A905" s="350">
        <v>60</v>
      </c>
      <c r="B905" s="353">
        <v>38.06</v>
      </c>
      <c r="C905" s="356">
        <v>8.25</v>
      </c>
      <c r="D905" s="413">
        <v>32</v>
      </c>
      <c r="E905" s="409">
        <v>3606.43</v>
      </c>
      <c r="F905" s="341"/>
      <c r="G905" s="341"/>
      <c r="H905" s="341"/>
      <c r="I905" s="341"/>
      <c r="J905" s="341"/>
      <c r="K905" s="341"/>
      <c r="L905" s="341"/>
      <c r="M905" s="341"/>
    </row>
    <row r="906" spans="1:13" x14ac:dyDescent="0.25">
      <c r="A906" s="350">
        <v>57</v>
      </c>
      <c r="B906" s="353">
        <v>38</v>
      </c>
      <c r="C906" s="356">
        <v>8.1300000000000008</v>
      </c>
      <c r="D906" s="413">
        <v>32</v>
      </c>
      <c r="E906" s="409">
        <v>2540.39</v>
      </c>
      <c r="F906" s="341"/>
      <c r="G906" s="341"/>
      <c r="H906" s="341"/>
      <c r="I906" s="341"/>
      <c r="J906" s="341"/>
      <c r="K906" s="341"/>
      <c r="L906" s="341"/>
      <c r="M906" s="341"/>
    </row>
    <row r="907" spans="1:13" x14ac:dyDescent="0.25">
      <c r="A907" s="350">
        <v>60</v>
      </c>
      <c r="B907" s="353">
        <v>35.1</v>
      </c>
      <c r="C907" s="356">
        <v>10.1</v>
      </c>
      <c r="D907" s="413">
        <v>33</v>
      </c>
      <c r="E907" s="409">
        <v>38282.75</v>
      </c>
      <c r="F907" s="341"/>
      <c r="G907" s="341"/>
      <c r="H907" s="341"/>
      <c r="I907" s="341"/>
      <c r="J907" s="341"/>
      <c r="K907" s="341"/>
      <c r="L907" s="341"/>
      <c r="M907" s="341"/>
    </row>
    <row r="908" spans="1:13" x14ac:dyDescent="0.25">
      <c r="A908" s="350">
        <v>56</v>
      </c>
      <c r="B908" s="353">
        <v>33.82</v>
      </c>
      <c r="C908" s="356">
        <v>5.89</v>
      </c>
      <c r="D908" s="413">
        <v>33</v>
      </c>
      <c r="E908" s="409">
        <v>38237.339999999997</v>
      </c>
      <c r="F908" s="341"/>
      <c r="G908" s="341"/>
      <c r="H908" s="341"/>
      <c r="I908" s="341"/>
      <c r="J908" s="341"/>
      <c r="K908" s="341"/>
      <c r="L908" s="341"/>
      <c r="M908" s="341"/>
    </row>
    <row r="909" spans="1:13" x14ac:dyDescent="0.25">
      <c r="A909" s="350">
        <v>50</v>
      </c>
      <c r="B909" s="353">
        <v>37.43</v>
      </c>
      <c r="C909" s="356">
        <v>4.97</v>
      </c>
      <c r="D909" s="413">
        <v>33</v>
      </c>
      <c r="E909" s="409">
        <v>37079.370000000003</v>
      </c>
      <c r="F909" s="341"/>
      <c r="G909" s="341"/>
      <c r="H909" s="341"/>
      <c r="I909" s="341"/>
      <c r="J909" s="341"/>
      <c r="K909" s="341"/>
      <c r="L909" s="341"/>
      <c r="M909" s="341"/>
    </row>
    <row r="910" spans="1:13" x14ac:dyDescent="0.25">
      <c r="A910" s="350">
        <v>60</v>
      </c>
      <c r="B910" s="353">
        <v>30.5</v>
      </c>
      <c r="C910" s="356">
        <v>9.9</v>
      </c>
      <c r="D910" s="413">
        <v>33</v>
      </c>
      <c r="E910" s="409">
        <v>29852.48</v>
      </c>
      <c r="F910" s="341"/>
      <c r="G910" s="341"/>
      <c r="H910" s="341"/>
      <c r="I910" s="341"/>
      <c r="J910" s="341"/>
      <c r="K910" s="341"/>
      <c r="L910" s="341"/>
      <c r="M910" s="341"/>
    </row>
    <row r="911" spans="1:13" x14ac:dyDescent="0.25">
      <c r="A911" s="350">
        <v>60</v>
      </c>
      <c r="B911" s="353">
        <v>24.53</v>
      </c>
      <c r="C911" s="356">
        <v>9.0500000000000007</v>
      </c>
      <c r="D911" s="413">
        <v>33</v>
      </c>
      <c r="E911" s="409">
        <v>27925.86</v>
      </c>
      <c r="F911" s="341"/>
      <c r="G911" s="341"/>
      <c r="H911" s="341"/>
      <c r="I911" s="341"/>
      <c r="J911" s="341"/>
      <c r="K911" s="341"/>
      <c r="L911" s="341"/>
      <c r="M911" s="341"/>
    </row>
    <row r="912" spans="1:13" x14ac:dyDescent="0.25">
      <c r="A912" s="350">
        <v>57</v>
      </c>
      <c r="B912" s="353">
        <v>25.74</v>
      </c>
      <c r="C912" s="356">
        <v>10.93</v>
      </c>
      <c r="D912" s="413">
        <v>33</v>
      </c>
      <c r="E912" s="409">
        <v>21984.47</v>
      </c>
      <c r="F912" s="341"/>
      <c r="G912" s="341"/>
      <c r="H912" s="341"/>
      <c r="I912" s="341"/>
      <c r="J912" s="341"/>
      <c r="K912" s="341"/>
      <c r="L912" s="341"/>
      <c r="M912" s="341"/>
    </row>
    <row r="913" spans="1:13" x14ac:dyDescent="0.25">
      <c r="A913" s="350">
        <v>52</v>
      </c>
      <c r="B913" s="353">
        <v>34.08</v>
      </c>
      <c r="C913" s="356">
        <v>7.58</v>
      </c>
      <c r="D913" s="413">
        <v>33</v>
      </c>
      <c r="E913" s="409">
        <v>17904.53</v>
      </c>
      <c r="F913" s="341"/>
      <c r="G913" s="341"/>
      <c r="H913" s="341"/>
      <c r="I913" s="341"/>
      <c r="J913" s="341"/>
      <c r="K913" s="341"/>
      <c r="L913" s="341"/>
      <c r="M913" s="341"/>
    </row>
    <row r="914" spans="1:13" x14ac:dyDescent="0.25">
      <c r="A914" s="350">
        <v>59</v>
      </c>
      <c r="B914" s="353">
        <v>31.35</v>
      </c>
      <c r="C914" s="356">
        <v>11</v>
      </c>
      <c r="D914" s="413">
        <v>33</v>
      </c>
      <c r="E914" s="409">
        <v>16776.3</v>
      </c>
      <c r="F914" s="341"/>
      <c r="G914" s="341"/>
      <c r="H914" s="341"/>
      <c r="I914" s="341"/>
      <c r="J914" s="341"/>
      <c r="K914" s="341"/>
      <c r="L914" s="341"/>
      <c r="M914" s="341"/>
    </row>
    <row r="915" spans="1:13" x14ac:dyDescent="0.25">
      <c r="A915" s="350">
        <v>24</v>
      </c>
      <c r="B915" s="353">
        <v>26.79</v>
      </c>
      <c r="C915" s="356">
        <v>5.0599999999999996</v>
      </c>
      <c r="D915" s="413">
        <v>33</v>
      </c>
      <c r="E915" s="409">
        <v>14547.26</v>
      </c>
      <c r="F915" s="341"/>
      <c r="G915" s="341"/>
      <c r="H915" s="341"/>
      <c r="I915" s="341"/>
      <c r="J915" s="341"/>
      <c r="K915" s="341"/>
      <c r="L915" s="341"/>
      <c r="M915" s="341"/>
    </row>
    <row r="916" spans="1:13" x14ac:dyDescent="0.25">
      <c r="A916" s="350">
        <v>34</v>
      </c>
      <c r="B916" s="353">
        <v>42.78</v>
      </c>
      <c r="C916" s="356">
        <v>6.11</v>
      </c>
      <c r="D916" s="413">
        <v>33</v>
      </c>
      <c r="E916" s="409">
        <v>14507.46</v>
      </c>
      <c r="F916" s="341"/>
      <c r="G916" s="341"/>
      <c r="H916" s="341"/>
      <c r="I916" s="341"/>
      <c r="J916" s="341"/>
      <c r="K916" s="341"/>
      <c r="L916" s="341"/>
      <c r="M916" s="341"/>
    </row>
    <row r="917" spans="1:13" x14ac:dyDescent="0.25">
      <c r="A917" s="350">
        <v>52</v>
      </c>
      <c r="B917" s="353">
        <v>46.75</v>
      </c>
      <c r="C917" s="356">
        <v>6.66</v>
      </c>
      <c r="D917" s="413">
        <v>33</v>
      </c>
      <c r="E917" s="409">
        <v>12404.88</v>
      </c>
      <c r="F917" s="341"/>
      <c r="G917" s="341"/>
      <c r="H917" s="341"/>
      <c r="I917" s="341"/>
      <c r="J917" s="341"/>
      <c r="K917" s="341"/>
      <c r="L917" s="341"/>
      <c r="M917" s="341"/>
    </row>
    <row r="918" spans="1:13" x14ac:dyDescent="0.25">
      <c r="A918" s="350">
        <v>53</v>
      </c>
      <c r="B918" s="353">
        <v>32.15</v>
      </c>
      <c r="C918" s="356">
        <v>4.0199999999999996</v>
      </c>
      <c r="D918" s="413">
        <v>33</v>
      </c>
      <c r="E918" s="409">
        <v>12254.44</v>
      </c>
      <c r="F918" s="341"/>
      <c r="G918" s="341"/>
      <c r="H918" s="341"/>
      <c r="I918" s="341"/>
      <c r="J918" s="341"/>
      <c r="K918" s="341"/>
      <c r="L918" s="341"/>
      <c r="M918" s="341"/>
    </row>
    <row r="919" spans="1:13" x14ac:dyDescent="0.25">
      <c r="A919" s="350">
        <v>61</v>
      </c>
      <c r="B919" s="353">
        <v>43.4</v>
      </c>
      <c r="C919" s="356">
        <v>8.81</v>
      </c>
      <c r="D919" s="413">
        <v>33</v>
      </c>
      <c r="E919" s="409">
        <v>11511.61</v>
      </c>
      <c r="F919" s="341"/>
      <c r="G919" s="341"/>
      <c r="H919" s="341"/>
      <c r="I919" s="341"/>
      <c r="J919" s="341"/>
      <c r="K919" s="341"/>
      <c r="L919" s="341"/>
      <c r="M919" s="341"/>
    </row>
    <row r="920" spans="1:13" x14ac:dyDescent="0.25">
      <c r="A920" s="350">
        <v>61</v>
      </c>
      <c r="B920" s="353">
        <v>31.57</v>
      </c>
      <c r="C920" s="356">
        <v>7.92</v>
      </c>
      <c r="D920" s="413">
        <v>33</v>
      </c>
      <c r="E920" s="409">
        <v>11326.71</v>
      </c>
      <c r="F920" s="341"/>
      <c r="G920" s="341"/>
      <c r="H920" s="341"/>
      <c r="I920" s="341"/>
      <c r="J920" s="341"/>
      <c r="K920" s="341"/>
      <c r="L920" s="341"/>
      <c r="M920" s="341"/>
    </row>
    <row r="921" spans="1:13" x14ac:dyDescent="0.25">
      <c r="A921" s="350">
        <v>60</v>
      </c>
      <c r="B921" s="353">
        <v>24.32</v>
      </c>
      <c r="C921" s="356">
        <v>7.48</v>
      </c>
      <c r="D921" s="413">
        <v>33</v>
      </c>
      <c r="E921" s="409">
        <v>11250.43</v>
      </c>
      <c r="F921" s="341"/>
      <c r="G921" s="341"/>
      <c r="H921" s="341"/>
      <c r="I921" s="341"/>
      <c r="J921" s="341"/>
      <c r="K921" s="341"/>
      <c r="L921" s="341"/>
      <c r="M921" s="341"/>
    </row>
    <row r="922" spans="1:13" x14ac:dyDescent="0.25">
      <c r="A922" s="350">
        <v>56</v>
      </c>
      <c r="B922" s="353">
        <v>31.07</v>
      </c>
      <c r="C922" s="356">
        <v>4.62</v>
      </c>
      <c r="D922" s="413">
        <v>33</v>
      </c>
      <c r="E922" s="409">
        <v>11037.51</v>
      </c>
      <c r="F922" s="341"/>
      <c r="G922" s="341"/>
      <c r="H922" s="341"/>
      <c r="I922" s="341"/>
      <c r="J922" s="341"/>
      <c r="K922" s="341"/>
      <c r="L922" s="341"/>
      <c r="M922" s="341"/>
    </row>
    <row r="923" spans="1:13" x14ac:dyDescent="0.25">
      <c r="A923" s="350">
        <v>54</v>
      </c>
      <c r="B923" s="353">
        <v>35.814999999999998</v>
      </c>
      <c r="C923" s="356">
        <v>8.4700000000000006</v>
      </c>
      <c r="D923" s="413">
        <v>33</v>
      </c>
      <c r="E923" s="409">
        <v>10769.75</v>
      </c>
      <c r="F923" s="341"/>
      <c r="G923" s="341"/>
      <c r="H923" s="341"/>
      <c r="I923" s="341"/>
      <c r="J923" s="341"/>
      <c r="K923" s="341"/>
      <c r="L923" s="341"/>
      <c r="M923" s="341"/>
    </row>
    <row r="924" spans="1:13" x14ac:dyDescent="0.25">
      <c r="A924" s="350">
        <v>55</v>
      </c>
      <c r="B924" s="353">
        <v>40.81</v>
      </c>
      <c r="C924" s="356">
        <v>10.58</v>
      </c>
      <c r="D924" s="413">
        <v>33</v>
      </c>
      <c r="E924" s="409">
        <v>8021.11</v>
      </c>
      <c r="F924" s="341"/>
      <c r="G924" s="341"/>
      <c r="H924" s="341"/>
      <c r="I924" s="341"/>
      <c r="J924" s="341"/>
      <c r="K924" s="341"/>
      <c r="L924" s="341"/>
      <c r="M924" s="341"/>
    </row>
    <row r="925" spans="1:13" x14ac:dyDescent="0.25">
      <c r="A925" s="350">
        <v>54</v>
      </c>
      <c r="B925" s="353">
        <v>24.605</v>
      </c>
      <c r="C925" s="356">
        <v>7.48</v>
      </c>
      <c r="D925" s="413">
        <v>33</v>
      </c>
      <c r="E925" s="409">
        <v>7824.37</v>
      </c>
      <c r="F925" s="341"/>
      <c r="G925" s="341"/>
      <c r="H925" s="341"/>
      <c r="I925" s="341"/>
      <c r="J925" s="341"/>
      <c r="K925" s="341"/>
      <c r="L925" s="341"/>
      <c r="M925" s="341"/>
    </row>
    <row r="926" spans="1:13" x14ac:dyDescent="0.25">
      <c r="A926" s="350">
        <v>54</v>
      </c>
      <c r="B926" s="353">
        <v>21.47</v>
      </c>
      <c r="C926" s="356">
        <v>7.82</v>
      </c>
      <c r="D926" s="413">
        <v>33</v>
      </c>
      <c r="E926" s="409">
        <v>6895.19</v>
      </c>
      <c r="F926" s="341"/>
      <c r="G926" s="341"/>
      <c r="H926" s="341"/>
      <c r="I926" s="341"/>
      <c r="J926" s="341"/>
      <c r="K926" s="341"/>
      <c r="L926" s="341"/>
      <c r="M926" s="341"/>
    </row>
    <row r="927" spans="1:13" x14ac:dyDescent="0.25">
      <c r="A927" s="350">
        <v>27</v>
      </c>
      <c r="B927" s="353">
        <v>52.89</v>
      </c>
      <c r="C927" s="356">
        <v>4.96</v>
      </c>
      <c r="D927" s="413">
        <v>33</v>
      </c>
      <c r="E927" s="409">
        <v>6666.24</v>
      </c>
      <c r="F927" s="341"/>
      <c r="G927" s="341"/>
      <c r="H927" s="341"/>
      <c r="I927" s="341"/>
      <c r="J927" s="341"/>
      <c r="K927" s="341"/>
      <c r="L927" s="341"/>
      <c r="M927" s="341"/>
    </row>
    <row r="928" spans="1:13" x14ac:dyDescent="0.25">
      <c r="A928" s="350">
        <v>58</v>
      </c>
      <c r="B928" s="353">
        <v>32.965000000000003</v>
      </c>
      <c r="C928" s="356">
        <v>6.15</v>
      </c>
      <c r="D928" s="413">
        <v>33</v>
      </c>
      <c r="E928" s="409">
        <v>6653.79</v>
      </c>
      <c r="F928" s="341"/>
      <c r="G928" s="341"/>
      <c r="H928" s="341"/>
      <c r="I928" s="341"/>
      <c r="J928" s="341"/>
      <c r="K928" s="341"/>
      <c r="L928" s="341"/>
      <c r="M928" s="341"/>
    </row>
    <row r="929" spans="1:13" x14ac:dyDescent="0.25">
      <c r="A929" s="350">
        <v>43</v>
      </c>
      <c r="B929" s="353">
        <v>36.799999999999997</v>
      </c>
      <c r="C929" s="356">
        <v>4.62</v>
      </c>
      <c r="D929" s="413">
        <v>33</v>
      </c>
      <c r="E929" s="409">
        <v>6639.3</v>
      </c>
      <c r="F929" s="341"/>
      <c r="G929" s="341"/>
      <c r="H929" s="341"/>
      <c r="I929" s="341"/>
      <c r="J929" s="341"/>
      <c r="K929" s="341"/>
      <c r="L929" s="341"/>
      <c r="M929" s="341"/>
    </row>
    <row r="930" spans="1:13" x14ac:dyDescent="0.25">
      <c r="A930" s="350">
        <v>50</v>
      </c>
      <c r="B930" s="353">
        <v>34.299999999999997</v>
      </c>
      <c r="C930" s="356">
        <v>4.87</v>
      </c>
      <c r="D930" s="413">
        <v>33</v>
      </c>
      <c r="E930" s="409">
        <v>6551.75</v>
      </c>
      <c r="F930" s="341"/>
      <c r="G930" s="341"/>
      <c r="H930" s="341"/>
      <c r="I930" s="341"/>
      <c r="J930" s="341"/>
      <c r="K930" s="341"/>
      <c r="L930" s="341"/>
      <c r="M930" s="341"/>
    </row>
    <row r="931" spans="1:13" x14ac:dyDescent="0.25">
      <c r="A931" s="350">
        <v>33</v>
      </c>
      <c r="B931" s="353">
        <v>35.244999999999997</v>
      </c>
      <c r="C931" s="356">
        <v>4.63</v>
      </c>
      <c r="D931" s="413">
        <v>33</v>
      </c>
      <c r="E931" s="409">
        <v>6360.99</v>
      </c>
      <c r="F931" s="341"/>
      <c r="G931" s="341"/>
      <c r="H931" s="341"/>
      <c r="I931" s="341"/>
      <c r="J931" s="341"/>
      <c r="K931" s="341"/>
      <c r="L931" s="341"/>
      <c r="M931" s="341"/>
    </row>
    <row r="932" spans="1:13" x14ac:dyDescent="0.25">
      <c r="A932" s="350">
        <v>60</v>
      </c>
      <c r="B932" s="353">
        <v>26.23</v>
      </c>
      <c r="C932" s="356">
        <v>11.93</v>
      </c>
      <c r="D932" s="413">
        <v>33</v>
      </c>
      <c r="E932" s="409">
        <v>6059.17</v>
      </c>
      <c r="F932" s="341"/>
      <c r="G932" s="341"/>
      <c r="H932" s="341"/>
      <c r="I932" s="341"/>
      <c r="J932" s="341"/>
      <c r="K932" s="341"/>
      <c r="L932" s="341"/>
      <c r="M932" s="341"/>
    </row>
    <row r="933" spans="1:13" x14ac:dyDescent="0.25">
      <c r="A933" s="350">
        <v>56</v>
      </c>
      <c r="B933" s="353">
        <v>36.1</v>
      </c>
      <c r="C933" s="356">
        <v>5.65</v>
      </c>
      <c r="D933" s="413">
        <v>33</v>
      </c>
      <c r="E933" s="409">
        <v>5972.38</v>
      </c>
      <c r="F933" s="341"/>
      <c r="G933" s="341"/>
      <c r="H933" s="341"/>
      <c r="I933" s="341"/>
      <c r="J933" s="341"/>
      <c r="K933" s="341"/>
      <c r="L933" s="341"/>
      <c r="M933" s="341"/>
    </row>
    <row r="934" spans="1:13" x14ac:dyDescent="0.25">
      <c r="A934" s="350">
        <v>59</v>
      </c>
      <c r="B934" s="353">
        <v>37.1</v>
      </c>
      <c r="C934" s="356">
        <v>11.21</v>
      </c>
      <c r="D934" s="413">
        <v>33</v>
      </c>
      <c r="E934" s="409">
        <v>5396.44</v>
      </c>
      <c r="F934" s="341"/>
      <c r="G934" s="341"/>
      <c r="H934" s="341"/>
      <c r="I934" s="341"/>
      <c r="J934" s="341"/>
      <c r="K934" s="341"/>
      <c r="L934" s="341"/>
      <c r="M934" s="341"/>
    </row>
    <row r="935" spans="1:13" x14ac:dyDescent="0.25">
      <c r="A935" s="350">
        <v>59</v>
      </c>
      <c r="B935" s="353">
        <v>27.5</v>
      </c>
      <c r="C935" s="356">
        <v>10.62</v>
      </c>
      <c r="D935" s="413">
        <v>33</v>
      </c>
      <c r="E935" s="409">
        <v>5375.04</v>
      </c>
      <c r="F935" s="341"/>
      <c r="G935" s="341"/>
      <c r="H935" s="341"/>
      <c r="I935" s="341"/>
      <c r="J935" s="341"/>
      <c r="K935" s="341"/>
      <c r="L935" s="341"/>
      <c r="M935" s="341"/>
    </row>
    <row r="936" spans="1:13" x14ac:dyDescent="0.25">
      <c r="A936" s="350">
        <v>59</v>
      </c>
      <c r="B936" s="353">
        <v>24.7</v>
      </c>
      <c r="C936" s="356">
        <v>10.7</v>
      </c>
      <c r="D936" s="413">
        <v>33</v>
      </c>
      <c r="E936" s="409">
        <v>5354.07</v>
      </c>
      <c r="F936" s="341"/>
      <c r="G936" s="341"/>
      <c r="H936" s="341"/>
      <c r="I936" s="341"/>
      <c r="J936" s="341"/>
      <c r="K936" s="341"/>
      <c r="L936" s="341"/>
      <c r="M936" s="341"/>
    </row>
    <row r="937" spans="1:13" x14ac:dyDescent="0.25">
      <c r="A937" s="350">
        <v>59</v>
      </c>
      <c r="B937" s="353">
        <v>26.78</v>
      </c>
      <c r="C937" s="356">
        <v>10.02</v>
      </c>
      <c r="D937" s="413">
        <v>33</v>
      </c>
      <c r="E937" s="409">
        <v>5261.47</v>
      </c>
      <c r="F937" s="341"/>
      <c r="G937" s="341"/>
      <c r="H937" s="341"/>
      <c r="I937" s="341"/>
      <c r="J937" s="341"/>
      <c r="K937" s="341"/>
      <c r="L937" s="341"/>
      <c r="M937" s="341"/>
    </row>
    <row r="938" spans="1:13" x14ac:dyDescent="0.25">
      <c r="A938" s="350">
        <v>32</v>
      </c>
      <c r="B938" s="353">
        <v>45.8</v>
      </c>
      <c r="C938" s="356">
        <v>4.8499999999999996</v>
      </c>
      <c r="D938" s="413">
        <v>33</v>
      </c>
      <c r="E938" s="409">
        <v>5257.51</v>
      </c>
      <c r="F938" s="341"/>
      <c r="G938" s="341"/>
      <c r="H938" s="341"/>
      <c r="I938" s="341"/>
      <c r="J938" s="341"/>
      <c r="K938" s="341"/>
      <c r="L938" s="341"/>
      <c r="M938" s="341"/>
    </row>
    <row r="939" spans="1:13" x14ac:dyDescent="0.25">
      <c r="A939" s="350">
        <v>56</v>
      </c>
      <c r="B939" s="353">
        <v>29</v>
      </c>
      <c r="C939" s="356">
        <v>4.3899999999999997</v>
      </c>
      <c r="D939" s="413">
        <v>33</v>
      </c>
      <c r="E939" s="409">
        <v>4890</v>
      </c>
      <c r="F939" s="341"/>
      <c r="G939" s="341"/>
      <c r="H939" s="341"/>
      <c r="I939" s="341"/>
      <c r="J939" s="341"/>
      <c r="K939" s="341"/>
      <c r="L939" s="341"/>
      <c r="M939" s="341"/>
    </row>
    <row r="940" spans="1:13" x14ac:dyDescent="0.25">
      <c r="A940" s="350">
        <v>55</v>
      </c>
      <c r="B940" s="353">
        <v>33.534999999999997</v>
      </c>
      <c r="C940" s="356">
        <v>8.24</v>
      </c>
      <c r="D940" s="413">
        <v>33</v>
      </c>
      <c r="E940" s="409">
        <v>4859.8900000000003</v>
      </c>
      <c r="F940" s="341"/>
      <c r="G940" s="341"/>
      <c r="H940" s="341"/>
      <c r="I940" s="341"/>
      <c r="J940" s="341"/>
      <c r="K940" s="341"/>
      <c r="L940" s="341"/>
      <c r="M940" s="341"/>
    </row>
    <row r="941" spans="1:13" x14ac:dyDescent="0.25">
      <c r="A941" s="350">
        <v>55</v>
      </c>
      <c r="B941" s="353">
        <v>32.774999999999999</v>
      </c>
      <c r="C941" s="356">
        <v>9.77</v>
      </c>
      <c r="D941" s="413">
        <v>33</v>
      </c>
      <c r="E941" s="409">
        <v>4795.66</v>
      </c>
      <c r="F941" s="341"/>
      <c r="G941" s="341"/>
      <c r="H941" s="341"/>
      <c r="I941" s="341"/>
      <c r="J941" s="341"/>
      <c r="K941" s="341"/>
      <c r="L941" s="341"/>
      <c r="M941" s="341"/>
    </row>
    <row r="942" spans="1:13" x14ac:dyDescent="0.25">
      <c r="A942" s="350">
        <v>56</v>
      </c>
      <c r="B942" s="353">
        <v>37.51</v>
      </c>
      <c r="C942" s="356">
        <v>5.5</v>
      </c>
      <c r="D942" s="413">
        <v>33</v>
      </c>
      <c r="E942" s="409">
        <v>4779.6000000000004</v>
      </c>
      <c r="F942" s="341"/>
      <c r="G942" s="341"/>
      <c r="H942" s="341"/>
      <c r="I942" s="341"/>
      <c r="J942" s="341"/>
      <c r="K942" s="341"/>
      <c r="L942" s="341"/>
      <c r="M942" s="341"/>
    </row>
    <row r="943" spans="1:13" x14ac:dyDescent="0.25">
      <c r="A943" s="350">
        <v>36</v>
      </c>
      <c r="B943" s="353">
        <v>39.86</v>
      </c>
      <c r="C943" s="356">
        <v>11.84</v>
      </c>
      <c r="D943" s="413">
        <v>33</v>
      </c>
      <c r="E943" s="409">
        <v>4766.0200000000004</v>
      </c>
      <c r="F943" s="341"/>
      <c r="G943" s="341"/>
      <c r="H943" s="341"/>
      <c r="I943" s="341"/>
      <c r="J943" s="341"/>
      <c r="K943" s="341"/>
      <c r="L943" s="341"/>
      <c r="M943" s="341"/>
    </row>
    <row r="944" spans="1:13" x14ac:dyDescent="0.25">
      <c r="A944" s="350">
        <v>33</v>
      </c>
      <c r="B944" s="353">
        <v>42.13</v>
      </c>
      <c r="C944" s="356">
        <v>4.66</v>
      </c>
      <c r="D944" s="413">
        <v>33</v>
      </c>
      <c r="E944" s="409">
        <v>4571.41</v>
      </c>
      <c r="F944" s="341"/>
      <c r="G944" s="341"/>
      <c r="H944" s="341"/>
      <c r="I944" s="341"/>
      <c r="J944" s="341"/>
      <c r="K944" s="341"/>
      <c r="L944" s="341"/>
      <c r="M944" s="341"/>
    </row>
    <row r="945" spans="1:13" x14ac:dyDescent="0.25">
      <c r="A945" s="350">
        <v>48</v>
      </c>
      <c r="B945" s="353">
        <v>35.99</v>
      </c>
      <c r="C945" s="356">
        <v>11.11</v>
      </c>
      <c r="D945" s="413">
        <v>33</v>
      </c>
      <c r="E945" s="409">
        <v>4185.1000000000004</v>
      </c>
      <c r="F945" s="341"/>
      <c r="G945" s="341"/>
      <c r="H945" s="341"/>
      <c r="I945" s="341"/>
      <c r="J945" s="341"/>
      <c r="K945" s="341"/>
      <c r="L945" s="341"/>
      <c r="M945" s="341"/>
    </row>
    <row r="946" spans="1:13" x14ac:dyDescent="0.25">
      <c r="A946" s="350">
        <v>59</v>
      </c>
      <c r="B946" s="353">
        <v>35.200000000000003</v>
      </c>
      <c r="C946" s="356">
        <v>7.72</v>
      </c>
      <c r="D946" s="413">
        <v>33</v>
      </c>
      <c r="E946" s="409">
        <v>4002.36</v>
      </c>
      <c r="F946" s="341"/>
      <c r="G946" s="341"/>
      <c r="H946" s="341"/>
      <c r="I946" s="341"/>
      <c r="J946" s="341"/>
      <c r="K946" s="341"/>
      <c r="L946" s="341"/>
      <c r="M946" s="341"/>
    </row>
    <row r="947" spans="1:13" x14ac:dyDescent="0.25">
      <c r="A947" s="350">
        <v>56</v>
      </c>
      <c r="B947" s="353">
        <v>29.91</v>
      </c>
      <c r="C947" s="356">
        <v>5.55</v>
      </c>
      <c r="D947" s="413">
        <v>33</v>
      </c>
      <c r="E947" s="409">
        <v>3704.35</v>
      </c>
      <c r="F947" s="341"/>
      <c r="G947" s="341"/>
      <c r="H947" s="341"/>
      <c r="I947" s="341"/>
      <c r="J947" s="341"/>
      <c r="K947" s="341"/>
      <c r="L947" s="341"/>
      <c r="M947" s="341"/>
    </row>
    <row r="948" spans="1:13" x14ac:dyDescent="0.25">
      <c r="A948" s="350">
        <v>58</v>
      </c>
      <c r="B948" s="353">
        <v>36.479999999999997</v>
      </c>
      <c r="C948" s="356">
        <v>5.05</v>
      </c>
      <c r="D948" s="413">
        <v>33</v>
      </c>
      <c r="E948" s="409">
        <v>3065.49</v>
      </c>
      <c r="F948" s="341"/>
      <c r="G948" s="341"/>
      <c r="H948" s="341"/>
      <c r="I948" s="341"/>
      <c r="J948" s="341"/>
      <c r="K948" s="341"/>
      <c r="L948" s="341"/>
      <c r="M948" s="341"/>
    </row>
    <row r="949" spans="1:13" x14ac:dyDescent="0.25">
      <c r="A949" s="350">
        <v>59</v>
      </c>
      <c r="B949" s="353">
        <v>27.5</v>
      </c>
      <c r="C949" s="356">
        <v>8.69</v>
      </c>
      <c r="D949" s="413">
        <v>33</v>
      </c>
      <c r="E949" s="409">
        <v>2295.2399999999998</v>
      </c>
      <c r="F949" s="341"/>
      <c r="G949" s="341"/>
      <c r="H949" s="341"/>
      <c r="I949" s="341"/>
      <c r="J949" s="341"/>
      <c r="K949" s="341"/>
      <c r="L949" s="341"/>
      <c r="M949" s="341"/>
    </row>
    <row r="950" spans="1:13" x14ac:dyDescent="0.25">
      <c r="A950" s="350">
        <v>58</v>
      </c>
      <c r="B950" s="353">
        <v>33.44</v>
      </c>
      <c r="C950" s="356">
        <v>5.9</v>
      </c>
      <c r="D950" s="413">
        <v>33</v>
      </c>
      <c r="E950" s="409">
        <v>2106.2600000000002</v>
      </c>
      <c r="F950" s="341"/>
      <c r="G950" s="341"/>
      <c r="H950" s="341"/>
      <c r="I950" s="341"/>
      <c r="J950" s="341"/>
      <c r="K950" s="341"/>
      <c r="L950" s="341"/>
      <c r="M950" s="341"/>
    </row>
    <row r="951" spans="1:13" x14ac:dyDescent="0.25">
      <c r="A951" s="350">
        <v>58</v>
      </c>
      <c r="B951" s="353">
        <v>28.215</v>
      </c>
      <c r="C951" s="356">
        <v>6.29</v>
      </c>
      <c r="D951" s="413">
        <v>34</v>
      </c>
      <c r="E951" s="409">
        <v>43943.88</v>
      </c>
      <c r="F951" s="341"/>
      <c r="G951" s="341"/>
      <c r="H951" s="341"/>
      <c r="I951" s="341"/>
      <c r="J951" s="341"/>
      <c r="K951" s="341"/>
      <c r="L951" s="341"/>
      <c r="M951" s="341"/>
    </row>
    <row r="952" spans="1:13" x14ac:dyDescent="0.25">
      <c r="A952" s="350">
        <v>58</v>
      </c>
      <c r="B952" s="353">
        <v>27.17</v>
      </c>
      <c r="C952" s="356">
        <v>5.84</v>
      </c>
      <c r="D952" s="413">
        <v>34</v>
      </c>
      <c r="E952" s="409">
        <v>37701.879999999997</v>
      </c>
      <c r="F952" s="341"/>
      <c r="G952" s="341"/>
      <c r="H952" s="341"/>
      <c r="I952" s="341"/>
      <c r="J952" s="341"/>
      <c r="K952" s="341"/>
      <c r="L952" s="341"/>
      <c r="M952" s="341"/>
    </row>
    <row r="953" spans="1:13" x14ac:dyDescent="0.25">
      <c r="A953" s="350">
        <v>45</v>
      </c>
      <c r="B953" s="353">
        <v>35.380000000000003</v>
      </c>
      <c r="C953" s="356">
        <v>6.12</v>
      </c>
      <c r="D953" s="413">
        <v>34</v>
      </c>
      <c r="E953" s="409">
        <v>37076.370000000003</v>
      </c>
      <c r="F953" s="341"/>
      <c r="G953" s="341"/>
      <c r="H953" s="341"/>
      <c r="I953" s="341"/>
      <c r="J953" s="341"/>
      <c r="K953" s="341"/>
      <c r="L953" s="341"/>
      <c r="M953" s="341"/>
    </row>
    <row r="954" spans="1:13" x14ac:dyDescent="0.25">
      <c r="A954" s="350">
        <v>31</v>
      </c>
      <c r="B954" s="353">
        <v>43.48</v>
      </c>
      <c r="C954" s="356">
        <v>6.24</v>
      </c>
      <c r="D954" s="413">
        <v>34</v>
      </c>
      <c r="E954" s="409">
        <v>35491.64</v>
      </c>
      <c r="F954" s="341"/>
      <c r="G954" s="341"/>
      <c r="H954" s="341"/>
      <c r="I954" s="341"/>
      <c r="J954" s="341"/>
      <c r="K954" s="341"/>
      <c r="L954" s="341"/>
      <c r="M954" s="341"/>
    </row>
    <row r="955" spans="1:13" x14ac:dyDescent="0.25">
      <c r="A955" s="350">
        <v>35</v>
      </c>
      <c r="B955" s="353">
        <v>41.73</v>
      </c>
      <c r="C955" s="356">
        <v>6.25</v>
      </c>
      <c r="D955" s="413">
        <v>34</v>
      </c>
      <c r="E955" s="409">
        <v>35315.96</v>
      </c>
      <c r="F955" s="341"/>
      <c r="G955" s="341"/>
      <c r="H955" s="341"/>
      <c r="I955" s="341"/>
      <c r="J955" s="341"/>
      <c r="K955" s="341"/>
      <c r="L955" s="341"/>
      <c r="M955" s="341"/>
    </row>
    <row r="956" spans="1:13" x14ac:dyDescent="0.25">
      <c r="A956" s="350">
        <v>60</v>
      </c>
      <c r="B956" s="353">
        <v>28.9</v>
      </c>
      <c r="C956" s="356">
        <v>11.96</v>
      </c>
      <c r="D956" s="413">
        <v>34</v>
      </c>
      <c r="E956" s="409">
        <v>30763.01</v>
      </c>
      <c r="F956" s="341"/>
      <c r="G956" s="341"/>
      <c r="H956" s="341"/>
      <c r="I956" s="341"/>
      <c r="J956" s="341"/>
      <c r="K956" s="341"/>
      <c r="L956" s="341"/>
      <c r="M956" s="341"/>
    </row>
    <row r="957" spans="1:13" x14ac:dyDescent="0.25">
      <c r="A957" s="350">
        <v>60</v>
      </c>
      <c r="B957" s="353">
        <v>25.74</v>
      </c>
      <c r="C957" s="356">
        <v>7.69</v>
      </c>
      <c r="D957" s="413">
        <v>34</v>
      </c>
      <c r="E957" s="409">
        <v>29929.56</v>
      </c>
      <c r="F957" s="341"/>
      <c r="G957" s="341"/>
      <c r="H957" s="341"/>
      <c r="I957" s="341"/>
      <c r="J957" s="341"/>
      <c r="K957" s="341"/>
      <c r="L957" s="341"/>
      <c r="M957" s="341"/>
    </row>
    <row r="958" spans="1:13" x14ac:dyDescent="0.25">
      <c r="A958" s="350">
        <v>48</v>
      </c>
      <c r="B958" s="353">
        <v>36.06</v>
      </c>
      <c r="C958" s="356">
        <v>8.83</v>
      </c>
      <c r="D958" s="413">
        <v>34</v>
      </c>
      <c r="E958" s="409">
        <v>27375.9</v>
      </c>
      <c r="F958" s="341"/>
      <c r="G958" s="341"/>
      <c r="H958" s="341"/>
      <c r="I958" s="341"/>
      <c r="J958" s="341"/>
      <c r="K958" s="341"/>
      <c r="L958" s="341"/>
      <c r="M958" s="341"/>
    </row>
    <row r="959" spans="1:13" x14ac:dyDescent="0.25">
      <c r="A959" s="350">
        <v>31</v>
      </c>
      <c r="B959" s="353">
        <v>43.28</v>
      </c>
      <c r="C959" s="356">
        <v>4.41</v>
      </c>
      <c r="D959" s="413">
        <v>34</v>
      </c>
      <c r="E959" s="409">
        <v>26607.89</v>
      </c>
      <c r="F959" s="341"/>
      <c r="G959" s="341"/>
      <c r="H959" s="341"/>
      <c r="I959" s="341"/>
      <c r="J959" s="341"/>
      <c r="K959" s="341"/>
      <c r="L959" s="341"/>
      <c r="M959" s="341"/>
    </row>
    <row r="960" spans="1:13" x14ac:dyDescent="0.25">
      <c r="A960" s="350">
        <v>60</v>
      </c>
      <c r="B960" s="353">
        <v>28.785</v>
      </c>
      <c r="C960" s="356">
        <v>9.1</v>
      </c>
      <c r="D960" s="413">
        <v>34</v>
      </c>
      <c r="E960" s="409">
        <v>20009.63</v>
      </c>
      <c r="F960" s="341"/>
      <c r="G960" s="341"/>
      <c r="H960" s="341"/>
      <c r="I960" s="341"/>
      <c r="J960" s="341"/>
      <c r="K960" s="341"/>
      <c r="L960" s="341"/>
      <c r="M960" s="341"/>
    </row>
    <row r="961" spans="1:13" x14ac:dyDescent="0.25">
      <c r="A961" s="350">
        <v>59</v>
      </c>
      <c r="B961" s="353">
        <v>25.46</v>
      </c>
      <c r="C961" s="356">
        <v>11.52</v>
      </c>
      <c r="D961" s="413">
        <v>34</v>
      </c>
      <c r="E961" s="409">
        <v>19040.88</v>
      </c>
      <c r="F961" s="341"/>
      <c r="G961" s="341"/>
      <c r="H961" s="341"/>
      <c r="I961" s="341"/>
      <c r="J961" s="341"/>
      <c r="K961" s="341"/>
      <c r="L961" s="341"/>
      <c r="M961" s="341"/>
    </row>
    <row r="962" spans="1:13" x14ac:dyDescent="0.25">
      <c r="A962" s="350">
        <v>54</v>
      </c>
      <c r="B962" s="353">
        <v>30.8</v>
      </c>
      <c r="C962" s="356">
        <v>10.95</v>
      </c>
      <c r="D962" s="413">
        <v>34</v>
      </c>
      <c r="E962" s="409">
        <v>18972.5</v>
      </c>
      <c r="F962" s="341"/>
      <c r="G962" s="341"/>
      <c r="H962" s="341"/>
      <c r="I962" s="341"/>
      <c r="J962" s="341"/>
      <c r="K962" s="341"/>
      <c r="L962" s="341"/>
      <c r="M962" s="341"/>
    </row>
    <row r="963" spans="1:13" x14ac:dyDescent="0.25">
      <c r="A963" s="350">
        <v>54</v>
      </c>
      <c r="B963" s="353">
        <v>28.88</v>
      </c>
      <c r="C963" s="356">
        <v>11.5</v>
      </c>
      <c r="D963" s="413">
        <v>34</v>
      </c>
      <c r="E963" s="409">
        <v>16205.88</v>
      </c>
      <c r="F963" s="341"/>
      <c r="G963" s="341"/>
      <c r="H963" s="341"/>
      <c r="I963" s="341"/>
      <c r="J963" s="341"/>
      <c r="K963" s="341"/>
      <c r="L963" s="341"/>
      <c r="M963" s="341"/>
    </row>
    <row r="964" spans="1:13" x14ac:dyDescent="0.25">
      <c r="A964" s="350">
        <v>54</v>
      </c>
      <c r="B964" s="353">
        <v>23</v>
      </c>
      <c r="C964" s="356">
        <v>9.8800000000000008</v>
      </c>
      <c r="D964" s="413">
        <v>34</v>
      </c>
      <c r="E964" s="409">
        <v>16199.1</v>
      </c>
      <c r="F964" s="341"/>
      <c r="G964" s="341"/>
      <c r="H964" s="341"/>
      <c r="I964" s="341"/>
      <c r="J964" s="341"/>
      <c r="K964" s="341"/>
      <c r="L964" s="341"/>
      <c r="M964" s="341"/>
    </row>
    <row r="965" spans="1:13" x14ac:dyDescent="0.25">
      <c r="A965" s="350">
        <v>38</v>
      </c>
      <c r="B965" s="353">
        <v>38.25</v>
      </c>
      <c r="C965" s="356">
        <v>6.2</v>
      </c>
      <c r="D965" s="413">
        <v>34</v>
      </c>
      <c r="E965" s="409">
        <v>16059.06</v>
      </c>
      <c r="F965" s="341"/>
      <c r="G965" s="341"/>
      <c r="H965" s="341"/>
      <c r="I965" s="341"/>
      <c r="J965" s="341"/>
      <c r="K965" s="341"/>
      <c r="L965" s="341"/>
      <c r="M965" s="341"/>
    </row>
    <row r="966" spans="1:13" x14ac:dyDescent="0.25">
      <c r="A966" s="350">
        <v>36</v>
      </c>
      <c r="B966" s="353">
        <v>39.25</v>
      </c>
      <c r="C966" s="356">
        <v>8.41</v>
      </c>
      <c r="D966" s="413">
        <v>34</v>
      </c>
      <c r="E966" s="409">
        <v>15646.28</v>
      </c>
      <c r="F966" s="341"/>
      <c r="G966" s="341"/>
      <c r="H966" s="341"/>
      <c r="I966" s="341"/>
      <c r="J966" s="341"/>
      <c r="K966" s="341"/>
      <c r="L966" s="341"/>
      <c r="M966" s="341"/>
    </row>
    <row r="967" spans="1:13" x14ac:dyDescent="0.25">
      <c r="A967" s="350">
        <v>56</v>
      </c>
      <c r="B967" s="353">
        <v>26.6</v>
      </c>
      <c r="C967" s="356">
        <v>5.07</v>
      </c>
      <c r="D967" s="413">
        <v>34</v>
      </c>
      <c r="E967" s="409">
        <v>15361.5</v>
      </c>
      <c r="F967" s="341"/>
      <c r="G967" s="341"/>
      <c r="H967" s="341"/>
      <c r="I967" s="341"/>
      <c r="J967" s="341"/>
      <c r="K967" s="341"/>
      <c r="L967" s="341"/>
      <c r="M967" s="341"/>
    </row>
    <row r="968" spans="1:13" x14ac:dyDescent="0.25">
      <c r="A968" s="350">
        <v>43</v>
      </c>
      <c r="B968" s="353">
        <v>35.700000000000003</v>
      </c>
      <c r="C968" s="356">
        <v>4.0599999999999996</v>
      </c>
      <c r="D968" s="413">
        <v>34</v>
      </c>
      <c r="E968" s="409">
        <v>14358.36</v>
      </c>
      <c r="F968" s="341"/>
      <c r="G968" s="341"/>
      <c r="H968" s="341"/>
      <c r="I968" s="341"/>
      <c r="J968" s="341"/>
      <c r="K968" s="341"/>
      <c r="L968" s="341"/>
      <c r="M968" s="341"/>
    </row>
    <row r="969" spans="1:13" x14ac:dyDescent="0.25">
      <c r="A969" s="350">
        <v>57</v>
      </c>
      <c r="B969" s="353">
        <v>20.100000000000001</v>
      </c>
      <c r="C969" s="356">
        <v>10.52</v>
      </c>
      <c r="D969" s="413">
        <v>34</v>
      </c>
      <c r="E969" s="409">
        <v>12718.21</v>
      </c>
      <c r="F969" s="341"/>
      <c r="G969" s="341"/>
      <c r="H969" s="341"/>
      <c r="I969" s="341"/>
      <c r="J969" s="341"/>
      <c r="K969" s="341"/>
      <c r="L969" s="341"/>
      <c r="M969" s="341"/>
    </row>
    <row r="970" spans="1:13" x14ac:dyDescent="0.25">
      <c r="A970" s="350">
        <v>57</v>
      </c>
      <c r="B970" s="353">
        <v>22.23</v>
      </c>
      <c r="C970" s="356">
        <v>9.65</v>
      </c>
      <c r="D970" s="413">
        <v>34</v>
      </c>
      <c r="E970" s="409">
        <v>12600.46</v>
      </c>
      <c r="F970" s="341"/>
      <c r="G970" s="341"/>
      <c r="H970" s="341"/>
      <c r="I970" s="341"/>
      <c r="J970" s="341"/>
      <c r="K970" s="341"/>
      <c r="L970" s="341"/>
      <c r="M970" s="341"/>
    </row>
    <row r="971" spans="1:13" x14ac:dyDescent="0.25">
      <c r="A971" s="350">
        <v>40</v>
      </c>
      <c r="B971" s="353">
        <v>36.47</v>
      </c>
      <c r="C971" s="356">
        <v>6.21</v>
      </c>
      <c r="D971" s="413">
        <v>34</v>
      </c>
      <c r="E971" s="409">
        <v>11737.85</v>
      </c>
      <c r="F971" s="341"/>
      <c r="G971" s="341"/>
      <c r="H971" s="341"/>
      <c r="I971" s="341"/>
      <c r="J971" s="341"/>
      <c r="K971" s="341"/>
      <c r="L971" s="341"/>
      <c r="M971" s="341"/>
    </row>
    <row r="972" spans="1:13" x14ac:dyDescent="0.25">
      <c r="A972" s="350">
        <v>29</v>
      </c>
      <c r="B972" s="353">
        <v>49.64</v>
      </c>
      <c r="C972" s="356">
        <v>4.76</v>
      </c>
      <c r="D972" s="413">
        <v>34</v>
      </c>
      <c r="E972" s="409">
        <v>11524.25</v>
      </c>
      <c r="F972" s="341"/>
      <c r="G972" s="341"/>
      <c r="H972" s="341"/>
      <c r="I972" s="341"/>
      <c r="J972" s="341"/>
      <c r="K972" s="341"/>
      <c r="L972" s="341"/>
      <c r="M972" s="341"/>
    </row>
    <row r="973" spans="1:13" x14ac:dyDescent="0.25">
      <c r="A973" s="350">
        <v>39</v>
      </c>
      <c r="B973" s="353">
        <v>36.799999999999997</v>
      </c>
      <c r="C973" s="356">
        <v>5.73</v>
      </c>
      <c r="D973" s="413">
        <v>34</v>
      </c>
      <c r="E973" s="409">
        <v>11294.57</v>
      </c>
      <c r="F973" s="341"/>
      <c r="G973" s="341"/>
      <c r="H973" s="341"/>
      <c r="I973" s="341"/>
      <c r="J973" s="341"/>
      <c r="K973" s="341"/>
      <c r="L973" s="341"/>
      <c r="M973" s="341"/>
    </row>
    <row r="974" spans="1:13" x14ac:dyDescent="0.25">
      <c r="A974" s="350">
        <v>55</v>
      </c>
      <c r="B974" s="353">
        <v>33.880000000000003</v>
      </c>
      <c r="C974" s="356">
        <v>10.78</v>
      </c>
      <c r="D974" s="413">
        <v>34</v>
      </c>
      <c r="E974" s="409">
        <v>10276.99</v>
      </c>
      <c r="F974" s="341"/>
      <c r="G974" s="341"/>
      <c r="H974" s="341"/>
      <c r="I974" s="341"/>
      <c r="J974" s="341"/>
      <c r="K974" s="341"/>
      <c r="L974" s="341"/>
      <c r="M974" s="341"/>
    </row>
    <row r="975" spans="1:13" x14ac:dyDescent="0.25">
      <c r="A975" s="350">
        <v>58</v>
      </c>
      <c r="B975" s="353">
        <v>32.01</v>
      </c>
      <c r="C975" s="356">
        <v>5.08</v>
      </c>
      <c r="D975" s="413">
        <v>34</v>
      </c>
      <c r="E975" s="409">
        <v>10011.44</v>
      </c>
      <c r="F975" s="341"/>
      <c r="G975" s="341"/>
      <c r="H975" s="341"/>
      <c r="I975" s="341"/>
      <c r="J975" s="341"/>
      <c r="K975" s="341"/>
      <c r="L975" s="341"/>
      <c r="M975" s="341"/>
    </row>
    <row r="976" spans="1:13" x14ac:dyDescent="0.25">
      <c r="A976" s="350">
        <v>57</v>
      </c>
      <c r="B976" s="353">
        <v>33.630000000000003</v>
      </c>
      <c r="C976" s="356">
        <v>11.39</v>
      </c>
      <c r="D976" s="413">
        <v>34</v>
      </c>
      <c r="E976" s="409">
        <v>9344.2000000000007</v>
      </c>
      <c r="F976" s="341"/>
      <c r="G976" s="341"/>
      <c r="H976" s="341"/>
      <c r="I976" s="341"/>
      <c r="J976" s="341"/>
      <c r="K976" s="341"/>
      <c r="L976" s="341"/>
      <c r="M976" s="341"/>
    </row>
    <row r="977" spans="1:13" x14ac:dyDescent="0.25">
      <c r="A977" s="350">
        <v>58</v>
      </c>
      <c r="B977" s="353">
        <v>34.865000000000002</v>
      </c>
      <c r="C977" s="356">
        <v>5.35</v>
      </c>
      <c r="D977" s="413">
        <v>34</v>
      </c>
      <c r="E977" s="409">
        <v>9320.26</v>
      </c>
      <c r="F977" s="341"/>
      <c r="G977" s="341"/>
      <c r="H977" s="341"/>
      <c r="I977" s="341"/>
      <c r="J977" s="341"/>
      <c r="K977" s="341"/>
      <c r="L977" s="341"/>
      <c r="M977" s="341"/>
    </row>
    <row r="978" spans="1:13" x14ac:dyDescent="0.25">
      <c r="A978" s="350">
        <v>31</v>
      </c>
      <c r="B978" s="353">
        <v>43.11</v>
      </c>
      <c r="C978" s="356">
        <v>5.6</v>
      </c>
      <c r="D978" s="413">
        <v>34</v>
      </c>
      <c r="E978" s="409">
        <v>8824.27</v>
      </c>
      <c r="F978" s="341"/>
      <c r="G978" s="341"/>
      <c r="H978" s="341"/>
      <c r="I978" s="341"/>
      <c r="J978" s="341"/>
      <c r="K978" s="341"/>
      <c r="L978" s="341"/>
      <c r="M978" s="341"/>
    </row>
    <row r="979" spans="1:13" x14ac:dyDescent="0.25">
      <c r="A979" s="350">
        <v>58</v>
      </c>
      <c r="B979" s="353">
        <v>30.305</v>
      </c>
      <c r="C979" s="356">
        <v>4.2699999999999996</v>
      </c>
      <c r="D979" s="413">
        <v>34</v>
      </c>
      <c r="E979" s="409">
        <v>8567.25</v>
      </c>
      <c r="F979" s="341"/>
      <c r="G979" s="341"/>
      <c r="H979" s="341"/>
      <c r="I979" s="341"/>
      <c r="J979" s="341"/>
      <c r="K979" s="341"/>
      <c r="L979" s="341"/>
      <c r="M979" s="341"/>
    </row>
    <row r="980" spans="1:13" x14ac:dyDescent="0.25">
      <c r="A980" s="350">
        <v>58</v>
      </c>
      <c r="B980" s="353">
        <v>25.175000000000001</v>
      </c>
      <c r="C980" s="356">
        <v>5.57</v>
      </c>
      <c r="D980" s="413">
        <v>34</v>
      </c>
      <c r="E980" s="409">
        <v>7538.52</v>
      </c>
      <c r="F980" s="341"/>
      <c r="G980" s="341"/>
      <c r="H980" s="341"/>
      <c r="I980" s="341"/>
      <c r="J980" s="341"/>
      <c r="K980" s="341"/>
      <c r="L980" s="341"/>
      <c r="M980" s="341"/>
    </row>
    <row r="981" spans="1:13" x14ac:dyDescent="0.25">
      <c r="A981" s="350">
        <v>58</v>
      </c>
      <c r="B981" s="353">
        <v>26.8</v>
      </c>
      <c r="C981" s="356">
        <v>5.68</v>
      </c>
      <c r="D981" s="413">
        <v>34</v>
      </c>
      <c r="E981" s="409">
        <v>7494.63</v>
      </c>
      <c r="F981" s="341"/>
      <c r="G981" s="341"/>
      <c r="H981" s="341"/>
      <c r="I981" s="341"/>
      <c r="J981" s="341"/>
      <c r="K981" s="341"/>
      <c r="L981" s="341"/>
      <c r="M981" s="341"/>
    </row>
    <row r="982" spans="1:13" x14ac:dyDescent="0.25">
      <c r="A982" s="350">
        <v>19</v>
      </c>
      <c r="B982" s="353">
        <v>21.78</v>
      </c>
      <c r="C982" s="356">
        <v>5.3</v>
      </c>
      <c r="D982" s="413">
        <v>34</v>
      </c>
      <c r="E982" s="409">
        <v>6753.04</v>
      </c>
      <c r="F982" s="341"/>
      <c r="G982" s="341"/>
      <c r="H982" s="341"/>
      <c r="I982" s="341"/>
      <c r="J982" s="341"/>
      <c r="K982" s="341"/>
      <c r="L982" s="341"/>
      <c r="M982" s="341"/>
    </row>
    <row r="983" spans="1:13" x14ac:dyDescent="0.25">
      <c r="A983" s="350">
        <v>55</v>
      </c>
      <c r="B983" s="353">
        <v>30.14</v>
      </c>
      <c r="C983" s="356">
        <v>9.4499999999999993</v>
      </c>
      <c r="D983" s="413">
        <v>34</v>
      </c>
      <c r="E983" s="409">
        <v>6196.45</v>
      </c>
      <c r="F983" s="341"/>
      <c r="G983" s="341"/>
      <c r="H983" s="341"/>
      <c r="I983" s="341"/>
      <c r="J983" s="341"/>
      <c r="K983" s="341"/>
      <c r="L983" s="341"/>
      <c r="M983" s="341"/>
    </row>
    <row r="984" spans="1:13" x14ac:dyDescent="0.25">
      <c r="A984" s="350">
        <v>55</v>
      </c>
      <c r="B984" s="353">
        <v>29.7</v>
      </c>
      <c r="C984" s="356">
        <v>6.79</v>
      </c>
      <c r="D984" s="413">
        <v>34</v>
      </c>
      <c r="E984" s="409">
        <v>6184.3</v>
      </c>
      <c r="F984" s="341"/>
      <c r="G984" s="341"/>
      <c r="H984" s="341"/>
      <c r="I984" s="341"/>
      <c r="J984" s="341"/>
      <c r="K984" s="341"/>
      <c r="L984" s="341"/>
      <c r="M984" s="341"/>
    </row>
    <row r="985" spans="1:13" x14ac:dyDescent="0.25">
      <c r="A985" s="350">
        <v>55</v>
      </c>
      <c r="B985" s="353">
        <v>32.395000000000003</v>
      </c>
      <c r="C985" s="356">
        <v>11.1</v>
      </c>
      <c r="D985" s="413">
        <v>34</v>
      </c>
      <c r="E985" s="409">
        <v>5989.52</v>
      </c>
      <c r="F985" s="341"/>
      <c r="G985" s="341"/>
      <c r="H985" s="341"/>
      <c r="I985" s="341"/>
      <c r="J985" s="341"/>
      <c r="K985" s="341"/>
      <c r="L985" s="341"/>
      <c r="M985" s="341"/>
    </row>
    <row r="986" spans="1:13" x14ac:dyDescent="0.25">
      <c r="A986" s="350">
        <v>48</v>
      </c>
      <c r="B986" s="353">
        <v>36.64</v>
      </c>
      <c r="C986" s="356">
        <v>7.26</v>
      </c>
      <c r="D986" s="413">
        <v>34</v>
      </c>
      <c r="E986" s="409">
        <v>5594.85</v>
      </c>
      <c r="F986" s="341"/>
      <c r="G986" s="341"/>
      <c r="H986" s="341"/>
      <c r="I986" s="341"/>
      <c r="J986" s="341"/>
      <c r="K986" s="341"/>
      <c r="L986" s="341"/>
      <c r="M986" s="341"/>
    </row>
    <row r="987" spans="1:13" x14ac:dyDescent="0.25">
      <c r="A987" s="350">
        <v>58</v>
      </c>
      <c r="B987" s="353">
        <v>39.049999999999997</v>
      </c>
      <c r="C987" s="356">
        <v>5.27</v>
      </c>
      <c r="D987" s="413">
        <v>34</v>
      </c>
      <c r="E987" s="409">
        <v>5503.36</v>
      </c>
      <c r="F987" s="341"/>
      <c r="G987" s="341"/>
      <c r="H987" s="341"/>
      <c r="I987" s="341"/>
      <c r="J987" s="341"/>
      <c r="K987" s="341"/>
      <c r="L987" s="341"/>
      <c r="M987" s="341"/>
    </row>
    <row r="988" spans="1:13" x14ac:dyDescent="0.25">
      <c r="A988" s="350">
        <v>58</v>
      </c>
      <c r="B988" s="353">
        <v>33.1</v>
      </c>
      <c r="C988" s="356">
        <v>5.46</v>
      </c>
      <c r="D988" s="413">
        <v>34</v>
      </c>
      <c r="E988" s="409">
        <v>5385.34</v>
      </c>
      <c r="F988" s="341"/>
      <c r="G988" s="341"/>
      <c r="H988" s="341"/>
      <c r="I988" s="341"/>
      <c r="J988" s="341"/>
      <c r="K988" s="341"/>
      <c r="L988" s="341"/>
      <c r="M988" s="341"/>
    </row>
    <row r="989" spans="1:13" x14ac:dyDescent="0.25">
      <c r="A989" s="350">
        <v>57</v>
      </c>
      <c r="B989" s="353">
        <v>31.824999999999999</v>
      </c>
      <c r="C989" s="356">
        <v>8.1300000000000008</v>
      </c>
      <c r="D989" s="413">
        <v>34</v>
      </c>
      <c r="E989" s="409">
        <v>5136.75</v>
      </c>
      <c r="F989" s="341"/>
      <c r="G989" s="341"/>
      <c r="H989" s="341"/>
      <c r="I989" s="341"/>
      <c r="J989" s="341"/>
      <c r="K989" s="341"/>
      <c r="L989" s="341"/>
      <c r="M989" s="341"/>
    </row>
    <row r="990" spans="1:13" x14ac:dyDescent="0.25">
      <c r="A990" s="350">
        <v>58</v>
      </c>
      <c r="B990" s="353">
        <v>29</v>
      </c>
      <c r="C990" s="356">
        <v>4.25</v>
      </c>
      <c r="D990" s="413">
        <v>34</v>
      </c>
      <c r="E990" s="409">
        <v>5124.1899999999996</v>
      </c>
      <c r="F990" s="341"/>
      <c r="G990" s="341"/>
      <c r="H990" s="341"/>
      <c r="I990" s="341"/>
      <c r="J990" s="341"/>
      <c r="K990" s="341"/>
      <c r="L990" s="341"/>
      <c r="M990" s="341"/>
    </row>
    <row r="991" spans="1:13" x14ac:dyDescent="0.25">
      <c r="A991" s="350">
        <v>57</v>
      </c>
      <c r="B991" s="353">
        <v>30.495000000000001</v>
      </c>
      <c r="C991" s="356">
        <v>8.68</v>
      </c>
      <c r="D991" s="413">
        <v>34</v>
      </c>
      <c r="E991" s="409">
        <v>5012.47</v>
      </c>
      <c r="F991" s="341"/>
      <c r="G991" s="341"/>
      <c r="H991" s="341"/>
      <c r="I991" s="341"/>
      <c r="J991" s="341"/>
      <c r="K991" s="341"/>
      <c r="L991" s="341"/>
      <c r="M991" s="341"/>
    </row>
    <row r="992" spans="1:13" x14ac:dyDescent="0.25">
      <c r="A992" s="350">
        <v>58</v>
      </c>
      <c r="B992" s="353">
        <v>25.2</v>
      </c>
      <c r="C992" s="356">
        <v>6.25</v>
      </c>
      <c r="D992" s="413">
        <v>34</v>
      </c>
      <c r="E992" s="409">
        <v>5003.8500000000004</v>
      </c>
      <c r="F992" s="341"/>
      <c r="G992" s="341"/>
      <c r="H992" s="341"/>
      <c r="I992" s="341"/>
      <c r="J992" s="341"/>
      <c r="K992" s="341"/>
      <c r="L992" s="341"/>
      <c r="M992" s="341"/>
    </row>
    <row r="993" spans="1:13" x14ac:dyDescent="0.25">
      <c r="A993" s="350">
        <v>58</v>
      </c>
      <c r="B993" s="353">
        <v>22.77</v>
      </c>
      <c r="C993" s="356">
        <v>4.47</v>
      </c>
      <c r="D993" s="413">
        <v>34</v>
      </c>
      <c r="E993" s="409">
        <v>5002.78</v>
      </c>
      <c r="F993" s="341"/>
      <c r="G993" s="341"/>
      <c r="H993" s="341"/>
      <c r="I993" s="341"/>
      <c r="J993" s="341"/>
      <c r="K993" s="341"/>
      <c r="L993" s="341"/>
      <c r="M993" s="341"/>
    </row>
    <row r="994" spans="1:13" x14ac:dyDescent="0.25">
      <c r="A994" s="350">
        <v>57</v>
      </c>
      <c r="B994" s="353">
        <v>23.18</v>
      </c>
      <c r="C994" s="356">
        <v>8.31</v>
      </c>
      <c r="D994" s="413">
        <v>34</v>
      </c>
      <c r="E994" s="409">
        <v>4992.38</v>
      </c>
      <c r="F994" s="341"/>
      <c r="G994" s="341"/>
      <c r="H994" s="341"/>
      <c r="I994" s="341"/>
      <c r="J994" s="341"/>
      <c r="K994" s="341"/>
      <c r="L994" s="341"/>
      <c r="M994" s="341"/>
    </row>
    <row r="995" spans="1:13" x14ac:dyDescent="0.25">
      <c r="A995" s="350">
        <v>40</v>
      </c>
      <c r="B995" s="353">
        <v>35.409999999999997</v>
      </c>
      <c r="C995" s="356">
        <v>5.68</v>
      </c>
      <c r="D995" s="413">
        <v>34</v>
      </c>
      <c r="E995" s="409">
        <v>4894.75</v>
      </c>
      <c r="F995" s="341"/>
      <c r="G995" s="341"/>
      <c r="H995" s="341"/>
      <c r="I995" s="341"/>
      <c r="J995" s="341"/>
      <c r="K995" s="341"/>
      <c r="L995" s="341"/>
      <c r="M995" s="341"/>
    </row>
    <row r="996" spans="1:13" x14ac:dyDescent="0.25">
      <c r="A996" s="350">
        <v>56</v>
      </c>
      <c r="B996" s="353">
        <v>32.11</v>
      </c>
      <c r="C996" s="356">
        <v>4.75</v>
      </c>
      <c r="D996" s="413">
        <v>34</v>
      </c>
      <c r="E996" s="409">
        <v>4536.26</v>
      </c>
      <c r="F996" s="341"/>
      <c r="G996" s="341"/>
      <c r="H996" s="341"/>
      <c r="I996" s="341"/>
      <c r="J996" s="341"/>
      <c r="K996" s="341"/>
      <c r="L996" s="341"/>
      <c r="M996" s="341"/>
    </row>
    <row r="997" spans="1:13" x14ac:dyDescent="0.25">
      <c r="A997" s="350">
        <v>43</v>
      </c>
      <c r="B997" s="353">
        <v>34.479999999999997</v>
      </c>
      <c r="C997" s="356">
        <v>6.31</v>
      </c>
      <c r="D997" s="413">
        <v>34</v>
      </c>
      <c r="E997" s="409">
        <v>4518.83</v>
      </c>
      <c r="F997" s="341"/>
      <c r="G997" s="341"/>
      <c r="H997" s="341"/>
      <c r="I997" s="341"/>
      <c r="J997" s="341"/>
      <c r="K997" s="341"/>
      <c r="L997" s="341"/>
      <c r="M997" s="341"/>
    </row>
    <row r="998" spans="1:13" x14ac:dyDescent="0.25">
      <c r="A998" s="350">
        <v>58</v>
      </c>
      <c r="B998" s="353">
        <v>34.39</v>
      </c>
      <c r="C998" s="356">
        <v>6.28</v>
      </c>
      <c r="D998" s="413">
        <v>34</v>
      </c>
      <c r="E998" s="409">
        <v>4500.34</v>
      </c>
      <c r="F998" s="341"/>
      <c r="G998" s="341"/>
      <c r="H998" s="341"/>
      <c r="I998" s="341"/>
      <c r="J998" s="341"/>
      <c r="K998" s="341"/>
      <c r="L998" s="341"/>
      <c r="M998" s="341"/>
    </row>
    <row r="999" spans="1:13" x14ac:dyDescent="0.25">
      <c r="A999" s="350">
        <v>59</v>
      </c>
      <c r="B999" s="353">
        <v>26.4</v>
      </c>
      <c r="C999" s="356">
        <v>9.2899999999999991</v>
      </c>
      <c r="D999" s="413">
        <v>34</v>
      </c>
      <c r="E999" s="409">
        <v>4415.16</v>
      </c>
      <c r="F999" s="341"/>
      <c r="G999" s="341"/>
      <c r="H999" s="341"/>
      <c r="I999" s="341"/>
      <c r="J999" s="341"/>
      <c r="K999" s="341"/>
      <c r="L999" s="341"/>
      <c r="M999" s="341"/>
    </row>
    <row r="1000" spans="1:13" x14ac:dyDescent="0.25">
      <c r="A1000" s="350">
        <v>53</v>
      </c>
      <c r="B1000" s="353">
        <v>28.1</v>
      </c>
      <c r="C1000" s="356">
        <v>5.79</v>
      </c>
      <c r="D1000" s="413">
        <v>34</v>
      </c>
      <c r="E1000" s="409">
        <v>4397.3100000000004</v>
      </c>
      <c r="F1000" s="341"/>
      <c r="G1000" s="341"/>
      <c r="H1000" s="341"/>
      <c r="I1000" s="341"/>
      <c r="J1000" s="341"/>
      <c r="K1000" s="341"/>
      <c r="L1000" s="341"/>
      <c r="M1000" s="341"/>
    </row>
    <row r="1001" spans="1:13" x14ac:dyDescent="0.25">
      <c r="A1001" s="350">
        <v>34</v>
      </c>
      <c r="B1001" s="353">
        <v>27</v>
      </c>
      <c r="C1001" s="356">
        <v>4.54</v>
      </c>
      <c r="D1001" s="413">
        <v>34</v>
      </c>
      <c r="E1001" s="409">
        <v>4320.41</v>
      </c>
      <c r="F1001" s="341"/>
      <c r="G1001" s="341"/>
      <c r="H1001" s="341"/>
      <c r="I1001" s="341"/>
      <c r="J1001" s="341"/>
      <c r="K1001" s="341"/>
      <c r="L1001" s="341"/>
      <c r="M1001" s="341"/>
    </row>
    <row r="1002" spans="1:13" x14ac:dyDescent="0.25">
      <c r="A1002" s="350">
        <v>58</v>
      </c>
      <c r="B1002" s="353">
        <v>28.594999999999999</v>
      </c>
      <c r="C1002" s="356">
        <v>4.68</v>
      </c>
      <c r="D1002" s="413">
        <v>34</v>
      </c>
      <c r="E1002" s="409">
        <v>4047.94</v>
      </c>
      <c r="F1002" s="341"/>
      <c r="G1002" s="341"/>
      <c r="H1002" s="341"/>
      <c r="I1002" s="341"/>
      <c r="J1002" s="341"/>
      <c r="K1002" s="341"/>
      <c r="L1002" s="341"/>
      <c r="M1002" s="341"/>
    </row>
    <row r="1003" spans="1:13" x14ac:dyDescent="0.25">
      <c r="A1003" s="350">
        <v>38</v>
      </c>
      <c r="B1003" s="353">
        <v>36.799999999999997</v>
      </c>
      <c r="C1003" s="356">
        <v>5.88</v>
      </c>
      <c r="D1003" s="413">
        <v>34</v>
      </c>
      <c r="E1003" s="409">
        <v>3935.18</v>
      </c>
      <c r="F1003" s="341"/>
      <c r="G1003" s="341"/>
      <c r="H1003" s="341"/>
      <c r="I1003" s="341"/>
      <c r="J1003" s="341"/>
      <c r="K1003" s="341"/>
      <c r="L1003" s="341"/>
      <c r="M1003" s="341"/>
    </row>
    <row r="1004" spans="1:13" x14ac:dyDescent="0.25">
      <c r="A1004" s="350">
        <v>53</v>
      </c>
      <c r="B1004" s="353">
        <v>23.75</v>
      </c>
      <c r="C1004" s="356">
        <v>5.42</v>
      </c>
      <c r="D1004" s="413">
        <v>34</v>
      </c>
      <c r="E1004" s="409">
        <v>3793.55</v>
      </c>
      <c r="F1004" s="341"/>
      <c r="G1004" s="341"/>
      <c r="H1004" s="341"/>
      <c r="I1004" s="341"/>
      <c r="J1004" s="341"/>
      <c r="K1004" s="341"/>
      <c r="L1004" s="341"/>
      <c r="M1004" s="341"/>
    </row>
    <row r="1005" spans="1:13" x14ac:dyDescent="0.25">
      <c r="A1005" s="350">
        <v>40</v>
      </c>
      <c r="B1005" s="353">
        <v>35.619999999999997</v>
      </c>
      <c r="C1005" s="356">
        <v>4.16</v>
      </c>
      <c r="D1005" s="413">
        <v>34</v>
      </c>
      <c r="E1005" s="409">
        <v>3699.54</v>
      </c>
      <c r="F1005" s="341"/>
      <c r="G1005" s="341"/>
      <c r="H1005" s="341"/>
      <c r="I1005" s="341"/>
      <c r="J1005" s="341"/>
      <c r="K1005" s="341"/>
      <c r="L1005" s="341"/>
      <c r="M1005" s="341"/>
    </row>
    <row r="1006" spans="1:13" x14ac:dyDescent="0.25">
      <c r="A1006" s="350">
        <v>52</v>
      </c>
      <c r="B1006" s="353">
        <v>30.69</v>
      </c>
      <c r="C1006" s="356">
        <v>7.05</v>
      </c>
      <c r="D1006" s="413">
        <v>34</v>
      </c>
      <c r="E1006" s="409">
        <v>3603.6</v>
      </c>
      <c r="F1006" s="341"/>
      <c r="G1006" s="341"/>
      <c r="H1006" s="341"/>
      <c r="I1006" s="341"/>
      <c r="J1006" s="341"/>
      <c r="K1006" s="341"/>
      <c r="L1006" s="341"/>
      <c r="M1006" s="341"/>
    </row>
    <row r="1007" spans="1:13" x14ac:dyDescent="0.25">
      <c r="A1007" s="350">
        <v>56</v>
      </c>
      <c r="B1007" s="353">
        <v>35.799999999999997</v>
      </c>
      <c r="C1007" s="356">
        <v>5.63</v>
      </c>
      <c r="D1007" s="413">
        <v>34</v>
      </c>
      <c r="E1007" s="409">
        <v>3569.96</v>
      </c>
      <c r="F1007" s="341"/>
      <c r="G1007" s="341"/>
      <c r="H1007" s="341"/>
      <c r="I1007" s="341"/>
      <c r="J1007" s="341"/>
      <c r="K1007" s="341"/>
      <c r="L1007" s="341"/>
      <c r="M1007" s="341"/>
    </row>
    <row r="1008" spans="1:13" x14ac:dyDescent="0.25">
      <c r="A1008" s="350">
        <v>56</v>
      </c>
      <c r="B1008" s="353">
        <v>28.785</v>
      </c>
      <c r="C1008" s="356">
        <v>4.24</v>
      </c>
      <c r="D1008" s="413">
        <v>34</v>
      </c>
      <c r="E1008" s="409">
        <v>3540.12</v>
      </c>
      <c r="F1008" s="341"/>
      <c r="G1008" s="341"/>
      <c r="H1008" s="341"/>
      <c r="I1008" s="341"/>
      <c r="J1008" s="341"/>
      <c r="K1008" s="341"/>
      <c r="L1008" s="341"/>
      <c r="M1008" s="341"/>
    </row>
    <row r="1009" spans="1:13" x14ac:dyDescent="0.25">
      <c r="A1009" s="350">
        <v>56</v>
      </c>
      <c r="B1009" s="353">
        <v>28.594999999999999</v>
      </c>
      <c r="C1009" s="356">
        <v>4.96</v>
      </c>
      <c r="D1009" s="413">
        <v>34</v>
      </c>
      <c r="E1009" s="409">
        <v>3018.04</v>
      </c>
      <c r="F1009" s="341"/>
      <c r="G1009" s="341"/>
      <c r="H1009" s="341"/>
      <c r="I1009" s="341"/>
      <c r="J1009" s="341"/>
      <c r="K1009" s="341"/>
      <c r="L1009" s="341"/>
      <c r="M1009" s="341"/>
    </row>
    <row r="1010" spans="1:13" x14ac:dyDescent="0.25">
      <c r="A1010" s="350">
        <v>28</v>
      </c>
      <c r="B1010" s="353">
        <v>48.75</v>
      </c>
      <c r="C1010" s="356">
        <v>4.34</v>
      </c>
      <c r="D1010" s="413">
        <v>34</v>
      </c>
      <c r="E1010" s="409">
        <v>2726.06</v>
      </c>
      <c r="F1010" s="341"/>
      <c r="G1010" s="341"/>
      <c r="H1010" s="341"/>
      <c r="I1010" s="341"/>
      <c r="J1010" s="341"/>
      <c r="K1010" s="341"/>
      <c r="L1010" s="341"/>
      <c r="M1010" s="341"/>
    </row>
    <row r="1011" spans="1:13" x14ac:dyDescent="0.25">
      <c r="A1011" s="350">
        <v>56</v>
      </c>
      <c r="B1011" s="353">
        <v>28.31</v>
      </c>
      <c r="C1011" s="356">
        <v>5.43</v>
      </c>
      <c r="D1011" s="413">
        <v>34</v>
      </c>
      <c r="E1011" s="409">
        <v>2373.3000000000002</v>
      </c>
      <c r="F1011" s="341"/>
      <c r="G1011" s="341"/>
      <c r="H1011" s="341"/>
      <c r="I1011" s="341"/>
      <c r="J1011" s="341"/>
      <c r="K1011" s="341"/>
      <c r="L1011" s="341"/>
      <c r="M1011" s="341"/>
    </row>
    <row r="1012" spans="1:13" x14ac:dyDescent="0.25">
      <c r="A1012" s="350">
        <v>36</v>
      </c>
      <c r="B1012" s="353">
        <v>38.39</v>
      </c>
      <c r="C1012" s="356">
        <v>8.33</v>
      </c>
      <c r="D1012" s="413">
        <v>35</v>
      </c>
      <c r="E1012" s="409">
        <v>39983.43</v>
      </c>
      <c r="F1012" s="341"/>
      <c r="G1012" s="341"/>
      <c r="H1012" s="341"/>
      <c r="I1012" s="341"/>
      <c r="J1012" s="341"/>
      <c r="K1012" s="341"/>
      <c r="L1012" s="341"/>
      <c r="M1012" s="341"/>
    </row>
    <row r="1013" spans="1:13" x14ac:dyDescent="0.25">
      <c r="A1013" s="350">
        <v>58</v>
      </c>
      <c r="B1013" s="353">
        <v>25.87</v>
      </c>
      <c r="C1013" s="356">
        <v>5.63</v>
      </c>
      <c r="D1013" s="413">
        <v>35</v>
      </c>
      <c r="E1013" s="409">
        <v>39774.28</v>
      </c>
      <c r="F1013" s="341"/>
      <c r="G1013" s="341"/>
      <c r="H1013" s="341"/>
      <c r="I1013" s="341"/>
      <c r="J1013" s="341"/>
      <c r="K1013" s="341"/>
      <c r="L1013" s="341"/>
      <c r="M1013" s="341"/>
    </row>
    <row r="1014" spans="1:13" x14ac:dyDescent="0.25">
      <c r="A1014" s="350">
        <v>57</v>
      </c>
      <c r="B1014" s="353">
        <v>43.7</v>
      </c>
      <c r="C1014" s="356">
        <v>7.23</v>
      </c>
      <c r="D1014" s="413">
        <v>35</v>
      </c>
      <c r="E1014" s="409">
        <v>38924.04</v>
      </c>
      <c r="F1014" s="341"/>
      <c r="G1014" s="341"/>
      <c r="H1014" s="341"/>
      <c r="I1014" s="341"/>
      <c r="J1014" s="341"/>
      <c r="K1014" s="341"/>
      <c r="L1014" s="341"/>
      <c r="M1014" s="341"/>
    </row>
    <row r="1015" spans="1:13" x14ac:dyDescent="0.25">
      <c r="A1015" s="350">
        <v>57</v>
      </c>
      <c r="B1015" s="353">
        <v>40.945</v>
      </c>
      <c r="C1015" s="356">
        <v>10.57</v>
      </c>
      <c r="D1015" s="413">
        <v>35</v>
      </c>
      <c r="E1015" s="409">
        <v>29443.59</v>
      </c>
      <c r="F1015" s="341"/>
      <c r="G1015" s="341"/>
      <c r="H1015" s="341"/>
      <c r="I1015" s="341"/>
      <c r="J1015" s="341"/>
      <c r="K1015" s="341"/>
      <c r="L1015" s="341"/>
      <c r="M1015" s="341"/>
    </row>
    <row r="1016" spans="1:13" x14ac:dyDescent="0.25">
      <c r="A1016" s="350">
        <v>57</v>
      </c>
      <c r="B1016" s="353">
        <v>27.94</v>
      </c>
      <c r="C1016" s="356">
        <v>7.92</v>
      </c>
      <c r="D1016" s="413">
        <v>35</v>
      </c>
      <c r="E1016" s="409">
        <v>24915.05</v>
      </c>
      <c r="F1016" s="341"/>
      <c r="G1016" s="341"/>
      <c r="H1016" s="341"/>
      <c r="I1016" s="341"/>
      <c r="J1016" s="341"/>
      <c r="K1016" s="341"/>
      <c r="L1016" s="341"/>
      <c r="M1016" s="341"/>
    </row>
    <row r="1017" spans="1:13" x14ac:dyDescent="0.25">
      <c r="A1017" s="350">
        <v>49</v>
      </c>
      <c r="B1017" s="353">
        <v>31.9</v>
      </c>
      <c r="C1017" s="356">
        <v>10.119999999999999</v>
      </c>
      <c r="D1017" s="413">
        <v>35</v>
      </c>
      <c r="E1017" s="409">
        <v>20234.849999999999</v>
      </c>
      <c r="F1017" s="341"/>
      <c r="G1017" s="341"/>
      <c r="H1017" s="341"/>
      <c r="I1017" s="341"/>
      <c r="J1017" s="341"/>
      <c r="K1017" s="341"/>
      <c r="L1017" s="341"/>
      <c r="M1017" s="341"/>
    </row>
    <row r="1018" spans="1:13" x14ac:dyDescent="0.25">
      <c r="A1018" s="350">
        <v>51</v>
      </c>
      <c r="B1018" s="353">
        <v>31.64</v>
      </c>
      <c r="C1018" s="356">
        <v>7.91</v>
      </c>
      <c r="D1018" s="413">
        <v>35</v>
      </c>
      <c r="E1018" s="409">
        <v>19496.72</v>
      </c>
      <c r="F1018" s="341"/>
      <c r="G1018" s="341"/>
      <c r="H1018" s="341"/>
      <c r="I1018" s="341"/>
      <c r="J1018" s="341"/>
      <c r="K1018" s="341"/>
      <c r="L1018" s="341"/>
      <c r="M1018" s="341"/>
    </row>
    <row r="1019" spans="1:13" x14ac:dyDescent="0.25">
      <c r="A1019" s="350">
        <v>54</v>
      </c>
      <c r="B1019" s="353">
        <v>46.7</v>
      </c>
      <c r="C1019" s="356">
        <v>10.9</v>
      </c>
      <c r="D1019" s="413">
        <v>35</v>
      </c>
      <c r="E1019" s="409">
        <v>19362</v>
      </c>
      <c r="F1019" s="341"/>
      <c r="G1019" s="341"/>
      <c r="H1019" s="341"/>
      <c r="I1019" s="341"/>
      <c r="J1019" s="341"/>
      <c r="K1019" s="341"/>
      <c r="L1019" s="341"/>
      <c r="M1019" s="341"/>
    </row>
    <row r="1020" spans="1:13" x14ac:dyDescent="0.25">
      <c r="A1020" s="350">
        <v>57</v>
      </c>
      <c r="B1020" s="353">
        <v>18.335000000000001</v>
      </c>
      <c r="C1020" s="356">
        <v>11.83</v>
      </c>
      <c r="D1020" s="413">
        <v>35</v>
      </c>
      <c r="E1020" s="409">
        <v>16122.65</v>
      </c>
      <c r="F1020" s="341"/>
      <c r="G1020" s="341"/>
      <c r="H1020" s="341"/>
      <c r="I1020" s="341"/>
      <c r="J1020" s="341"/>
      <c r="K1020" s="341"/>
      <c r="L1020" s="341"/>
      <c r="M1020" s="341"/>
    </row>
    <row r="1021" spans="1:13" x14ac:dyDescent="0.25">
      <c r="A1021" s="350">
        <v>52</v>
      </c>
      <c r="B1021" s="353">
        <v>31.24</v>
      </c>
      <c r="C1021" s="356">
        <v>7.42</v>
      </c>
      <c r="D1021" s="413">
        <v>35</v>
      </c>
      <c r="E1021" s="409">
        <v>12148.2</v>
      </c>
      <c r="F1021" s="341"/>
      <c r="G1021" s="341"/>
      <c r="H1021" s="341"/>
      <c r="I1021" s="341"/>
      <c r="J1021" s="341"/>
      <c r="K1021" s="341"/>
      <c r="L1021" s="341"/>
      <c r="M1021" s="341"/>
    </row>
    <row r="1022" spans="1:13" x14ac:dyDescent="0.25">
      <c r="A1022" s="350">
        <v>34</v>
      </c>
      <c r="B1022" s="353">
        <v>39.22</v>
      </c>
      <c r="C1022" s="356">
        <v>5.62</v>
      </c>
      <c r="D1022" s="413">
        <v>35</v>
      </c>
      <c r="E1022" s="409">
        <v>10464.83</v>
      </c>
      <c r="F1022" s="341"/>
      <c r="G1022" s="341"/>
      <c r="H1022" s="341"/>
      <c r="I1022" s="341"/>
      <c r="J1022" s="341"/>
      <c r="K1022" s="341"/>
      <c r="L1022" s="341"/>
      <c r="M1022" s="341"/>
    </row>
    <row r="1023" spans="1:13" x14ac:dyDescent="0.25">
      <c r="A1023" s="350">
        <v>51</v>
      </c>
      <c r="B1023" s="353">
        <v>24.414999999999999</v>
      </c>
      <c r="C1023" s="356">
        <v>7.16</v>
      </c>
      <c r="D1023" s="413">
        <v>35</v>
      </c>
      <c r="E1023" s="409">
        <v>9448.42</v>
      </c>
      <c r="F1023" s="341"/>
      <c r="G1023" s="341"/>
      <c r="H1023" s="341"/>
      <c r="I1023" s="341"/>
      <c r="J1023" s="341"/>
      <c r="K1023" s="341"/>
      <c r="L1023" s="341"/>
      <c r="M1023" s="341"/>
    </row>
    <row r="1024" spans="1:13" x14ac:dyDescent="0.25">
      <c r="A1024" s="350">
        <v>54</v>
      </c>
      <c r="B1024" s="353">
        <v>32.299999999999997</v>
      </c>
      <c r="C1024" s="356">
        <v>9.89</v>
      </c>
      <c r="D1024" s="413">
        <v>35</v>
      </c>
      <c r="E1024" s="409">
        <v>8573.2999999999993</v>
      </c>
      <c r="F1024" s="341"/>
      <c r="G1024" s="341"/>
      <c r="H1024" s="341"/>
      <c r="I1024" s="341"/>
      <c r="J1024" s="341"/>
      <c r="K1024" s="341"/>
      <c r="L1024" s="341"/>
      <c r="M1024" s="341"/>
    </row>
    <row r="1025" spans="1:13" x14ac:dyDescent="0.25">
      <c r="A1025" s="350">
        <v>33</v>
      </c>
      <c r="B1025" s="353">
        <v>39.94</v>
      </c>
      <c r="C1025" s="356">
        <v>5.14</v>
      </c>
      <c r="D1025" s="413">
        <v>35</v>
      </c>
      <c r="E1025" s="409">
        <v>7948.22</v>
      </c>
      <c r="F1025" s="341"/>
      <c r="G1025" s="341"/>
      <c r="H1025" s="341"/>
      <c r="I1025" s="341"/>
      <c r="J1025" s="341"/>
      <c r="K1025" s="341"/>
      <c r="L1025" s="341"/>
      <c r="M1025" s="341"/>
    </row>
    <row r="1026" spans="1:13" x14ac:dyDescent="0.25">
      <c r="A1026" s="350">
        <v>53</v>
      </c>
      <c r="B1026" s="353">
        <v>30</v>
      </c>
      <c r="C1026" s="356">
        <v>5.61</v>
      </c>
      <c r="D1026" s="413">
        <v>35</v>
      </c>
      <c r="E1026" s="409">
        <v>7684.62</v>
      </c>
      <c r="F1026" s="341"/>
      <c r="G1026" s="341"/>
      <c r="H1026" s="341"/>
      <c r="I1026" s="341"/>
      <c r="J1026" s="341"/>
      <c r="K1026" s="341"/>
      <c r="L1026" s="341"/>
      <c r="M1026" s="341"/>
    </row>
    <row r="1027" spans="1:13" x14ac:dyDescent="0.25">
      <c r="A1027" s="350">
        <v>40</v>
      </c>
      <c r="B1027" s="353">
        <v>35.340000000000003</v>
      </c>
      <c r="C1027" s="356">
        <v>5.51</v>
      </c>
      <c r="D1027" s="413">
        <v>35</v>
      </c>
      <c r="E1027" s="409">
        <v>7106.81</v>
      </c>
      <c r="F1027" s="341"/>
      <c r="G1027" s="341"/>
      <c r="H1027" s="341"/>
      <c r="I1027" s="341"/>
      <c r="J1027" s="341"/>
      <c r="K1027" s="341"/>
      <c r="L1027" s="341"/>
      <c r="M1027" s="341"/>
    </row>
    <row r="1028" spans="1:13" x14ac:dyDescent="0.25">
      <c r="A1028" s="350">
        <v>52</v>
      </c>
      <c r="B1028" s="353">
        <v>32.204999999999998</v>
      </c>
      <c r="C1028" s="356">
        <v>8.3800000000000008</v>
      </c>
      <c r="D1028" s="413">
        <v>35</v>
      </c>
      <c r="E1028" s="409">
        <v>6414.18</v>
      </c>
      <c r="F1028" s="341"/>
      <c r="G1028" s="341"/>
      <c r="H1028" s="341"/>
      <c r="I1028" s="341"/>
      <c r="J1028" s="341"/>
      <c r="K1028" s="341"/>
      <c r="L1028" s="341"/>
      <c r="M1028" s="341"/>
    </row>
    <row r="1029" spans="1:13" x14ac:dyDescent="0.25">
      <c r="A1029" s="350">
        <v>18</v>
      </c>
      <c r="B1029" s="353">
        <v>33.880000000000003</v>
      </c>
      <c r="C1029" s="356">
        <v>4.68</v>
      </c>
      <c r="D1029" s="413">
        <v>35</v>
      </c>
      <c r="E1029" s="409">
        <v>6402.29</v>
      </c>
      <c r="F1029" s="341"/>
      <c r="G1029" s="341"/>
      <c r="H1029" s="341"/>
      <c r="I1029" s="341"/>
      <c r="J1029" s="341"/>
      <c r="K1029" s="341"/>
      <c r="L1029" s="341"/>
      <c r="M1029" s="341"/>
    </row>
    <row r="1030" spans="1:13" x14ac:dyDescent="0.25">
      <c r="A1030" s="350">
        <v>56</v>
      </c>
      <c r="B1030" s="353">
        <v>26.63</v>
      </c>
      <c r="C1030" s="356">
        <v>4.3600000000000003</v>
      </c>
      <c r="D1030" s="413">
        <v>35</v>
      </c>
      <c r="E1030" s="409">
        <v>5934.38</v>
      </c>
      <c r="F1030" s="341"/>
      <c r="G1030" s="341"/>
      <c r="H1030" s="341"/>
      <c r="I1030" s="341"/>
      <c r="J1030" s="341"/>
      <c r="K1030" s="341"/>
      <c r="L1030" s="341"/>
      <c r="M1030" s="341"/>
    </row>
    <row r="1031" spans="1:13" x14ac:dyDescent="0.25">
      <c r="A1031" s="350">
        <v>57</v>
      </c>
      <c r="B1031" s="353">
        <v>28.7</v>
      </c>
      <c r="C1031" s="356">
        <v>7.74</v>
      </c>
      <c r="D1031" s="413">
        <v>35</v>
      </c>
      <c r="E1031" s="409">
        <v>5926.85</v>
      </c>
      <c r="F1031" s="341"/>
      <c r="G1031" s="341"/>
      <c r="H1031" s="341"/>
      <c r="I1031" s="341"/>
      <c r="J1031" s="341"/>
      <c r="K1031" s="341"/>
      <c r="L1031" s="341"/>
      <c r="M1031" s="341"/>
    </row>
    <row r="1032" spans="1:13" x14ac:dyDescent="0.25">
      <c r="A1032" s="350">
        <v>56</v>
      </c>
      <c r="B1032" s="353">
        <v>25.65</v>
      </c>
      <c r="C1032" s="356">
        <v>4.05</v>
      </c>
      <c r="D1032" s="413">
        <v>35</v>
      </c>
      <c r="E1032" s="409">
        <v>5846.92</v>
      </c>
      <c r="F1032" s="341"/>
      <c r="G1032" s="341"/>
      <c r="H1032" s="341"/>
      <c r="I1032" s="341"/>
      <c r="J1032" s="341"/>
      <c r="K1032" s="341"/>
      <c r="L1032" s="341"/>
      <c r="M1032" s="341"/>
    </row>
    <row r="1033" spans="1:13" x14ac:dyDescent="0.25">
      <c r="A1033" s="350">
        <v>51</v>
      </c>
      <c r="B1033" s="353">
        <v>36.384999999999998</v>
      </c>
      <c r="C1033" s="356">
        <v>11.49</v>
      </c>
      <c r="D1033" s="413">
        <v>35</v>
      </c>
      <c r="E1033" s="409">
        <v>5836.52</v>
      </c>
      <c r="F1033" s="341"/>
      <c r="G1033" s="341"/>
      <c r="H1033" s="341"/>
      <c r="I1033" s="341"/>
      <c r="J1033" s="341"/>
      <c r="K1033" s="341"/>
      <c r="L1033" s="341"/>
      <c r="M1033" s="341"/>
    </row>
    <row r="1034" spans="1:13" x14ac:dyDescent="0.25">
      <c r="A1034" s="350">
        <v>42</v>
      </c>
      <c r="B1034" s="353">
        <v>34.69</v>
      </c>
      <c r="C1034" s="356">
        <v>5.65</v>
      </c>
      <c r="D1034" s="413">
        <v>35</v>
      </c>
      <c r="E1034" s="409">
        <v>5729.01</v>
      </c>
      <c r="F1034" s="341"/>
      <c r="G1034" s="341"/>
      <c r="H1034" s="341"/>
      <c r="I1034" s="341"/>
      <c r="J1034" s="341"/>
      <c r="K1034" s="341"/>
      <c r="L1034" s="341"/>
      <c r="M1034" s="341"/>
    </row>
    <row r="1035" spans="1:13" x14ac:dyDescent="0.25">
      <c r="A1035" s="350">
        <v>37</v>
      </c>
      <c r="B1035" s="353">
        <v>37.68</v>
      </c>
      <c r="C1035" s="356">
        <v>4.29</v>
      </c>
      <c r="D1035" s="413">
        <v>35</v>
      </c>
      <c r="E1035" s="409">
        <v>5630.46</v>
      </c>
      <c r="F1035" s="341"/>
      <c r="G1035" s="341"/>
      <c r="H1035" s="341"/>
      <c r="I1035" s="341"/>
      <c r="J1035" s="341"/>
      <c r="K1035" s="341"/>
      <c r="L1035" s="341"/>
      <c r="M1035" s="341"/>
    </row>
    <row r="1036" spans="1:13" x14ac:dyDescent="0.25">
      <c r="A1036" s="350">
        <v>39</v>
      </c>
      <c r="B1036" s="353">
        <v>35.49</v>
      </c>
      <c r="C1036" s="356">
        <v>4.74</v>
      </c>
      <c r="D1036" s="413">
        <v>35</v>
      </c>
      <c r="E1036" s="409">
        <v>5275.86</v>
      </c>
      <c r="F1036" s="341"/>
      <c r="G1036" s="341"/>
      <c r="H1036" s="341"/>
      <c r="I1036" s="341"/>
      <c r="J1036" s="341"/>
      <c r="K1036" s="341"/>
      <c r="L1036" s="341"/>
      <c r="M1036" s="341"/>
    </row>
    <row r="1037" spans="1:13" x14ac:dyDescent="0.25">
      <c r="A1037" s="350">
        <v>52</v>
      </c>
      <c r="B1037" s="353">
        <v>44.7</v>
      </c>
      <c r="C1037" s="356">
        <v>7.6</v>
      </c>
      <c r="D1037" s="413">
        <v>35</v>
      </c>
      <c r="E1037" s="409">
        <v>5246.05</v>
      </c>
      <c r="F1037" s="341"/>
      <c r="G1037" s="341"/>
      <c r="H1037" s="341"/>
      <c r="I1037" s="341"/>
      <c r="J1037" s="341"/>
      <c r="K1037" s="341"/>
      <c r="L1037" s="341"/>
      <c r="M1037" s="341"/>
    </row>
    <row r="1038" spans="1:13" x14ac:dyDescent="0.25">
      <c r="A1038" s="350">
        <v>52</v>
      </c>
      <c r="B1038" s="353">
        <v>38.380000000000003</v>
      </c>
      <c r="C1038" s="356">
        <v>8.5</v>
      </c>
      <c r="D1038" s="413">
        <v>35</v>
      </c>
      <c r="E1038" s="409">
        <v>5245.23</v>
      </c>
      <c r="F1038" s="341"/>
      <c r="G1038" s="341"/>
      <c r="H1038" s="341"/>
      <c r="I1038" s="341"/>
      <c r="J1038" s="341"/>
      <c r="K1038" s="341"/>
      <c r="L1038" s="341"/>
      <c r="M1038" s="341"/>
    </row>
    <row r="1039" spans="1:13" x14ac:dyDescent="0.25">
      <c r="A1039" s="350">
        <v>55</v>
      </c>
      <c r="B1039" s="353">
        <v>35.244999999999997</v>
      </c>
      <c r="C1039" s="356">
        <v>11.22</v>
      </c>
      <c r="D1039" s="413">
        <v>35</v>
      </c>
      <c r="E1039" s="409">
        <v>5240.7700000000004</v>
      </c>
      <c r="F1039" s="341"/>
      <c r="G1039" s="341"/>
      <c r="H1039" s="341"/>
      <c r="I1039" s="341"/>
      <c r="J1039" s="341"/>
      <c r="K1039" s="341"/>
      <c r="L1039" s="341"/>
      <c r="M1039" s="341"/>
    </row>
    <row r="1040" spans="1:13" x14ac:dyDescent="0.25">
      <c r="A1040" s="350">
        <v>25</v>
      </c>
      <c r="B1040" s="353">
        <v>49.84</v>
      </c>
      <c r="C1040" s="356">
        <v>5.0999999999999996</v>
      </c>
      <c r="D1040" s="413">
        <v>35</v>
      </c>
      <c r="E1040" s="409">
        <v>5227.99</v>
      </c>
      <c r="F1040" s="341"/>
      <c r="G1040" s="341"/>
      <c r="H1040" s="341"/>
      <c r="I1040" s="341"/>
      <c r="J1040" s="341"/>
      <c r="K1040" s="341"/>
      <c r="L1040" s="341"/>
      <c r="M1040" s="341"/>
    </row>
    <row r="1041" spans="1:13" x14ac:dyDescent="0.25">
      <c r="A1041" s="350">
        <v>58</v>
      </c>
      <c r="B1041" s="353">
        <v>49.06</v>
      </c>
      <c r="C1041" s="356">
        <v>5.43</v>
      </c>
      <c r="D1041" s="413">
        <v>35</v>
      </c>
      <c r="E1041" s="409">
        <v>5125.22</v>
      </c>
      <c r="F1041" s="341"/>
      <c r="G1041" s="341"/>
      <c r="H1041" s="341"/>
      <c r="I1041" s="341"/>
      <c r="J1041" s="341"/>
      <c r="K1041" s="341"/>
      <c r="L1041" s="341"/>
      <c r="M1041" s="341"/>
    </row>
    <row r="1042" spans="1:13" x14ac:dyDescent="0.25">
      <c r="A1042" s="350">
        <v>50</v>
      </c>
      <c r="B1042" s="353">
        <v>30.88</v>
      </c>
      <c r="C1042" s="356">
        <v>5.82</v>
      </c>
      <c r="D1042" s="413">
        <v>35</v>
      </c>
      <c r="E1042" s="409">
        <v>5116.5</v>
      </c>
      <c r="F1042" s="341"/>
      <c r="G1042" s="341"/>
      <c r="H1042" s="341"/>
      <c r="I1042" s="341"/>
      <c r="J1042" s="341"/>
      <c r="K1042" s="341"/>
      <c r="L1042" s="341"/>
      <c r="M1042" s="341"/>
    </row>
    <row r="1043" spans="1:13" x14ac:dyDescent="0.25">
      <c r="A1043" s="350">
        <v>44</v>
      </c>
      <c r="B1043" s="353">
        <v>33.35</v>
      </c>
      <c r="C1043" s="356">
        <v>6.05</v>
      </c>
      <c r="D1043" s="413">
        <v>35</v>
      </c>
      <c r="E1043" s="409">
        <v>4787.42</v>
      </c>
      <c r="F1043" s="341"/>
      <c r="G1043" s="341"/>
      <c r="H1043" s="341"/>
      <c r="I1043" s="341"/>
      <c r="J1043" s="341"/>
      <c r="K1043" s="341"/>
      <c r="L1043" s="341"/>
      <c r="M1043" s="341"/>
    </row>
    <row r="1044" spans="1:13" x14ac:dyDescent="0.25">
      <c r="A1044" s="350">
        <v>58</v>
      </c>
      <c r="B1044" s="353">
        <v>38</v>
      </c>
      <c r="C1044" s="356">
        <v>6.38</v>
      </c>
      <c r="D1044" s="413">
        <v>35</v>
      </c>
      <c r="E1044" s="409">
        <v>4762.33</v>
      </c>
      <c r="F1044" s="341"/>
      <c r="G1044" s="341"/>
      <c r="H1044" s="341"/>
      <c r="I1044" s="341"/>
      <c r="J1044" s="341"/>
      <c r="K1044" s="341"/>
      <c r="L1044" s="341"/>
      <c r="M1044" s="341"/>
    </row>
    <row r="1045" spans="1:13" x14ac:dyDescent="0.25">
      <c r="A1045" s="350">
        <v>58</v>
      </c>
      <c r="B1045" s="353">
        <v>36.08</v>
      </c>
      <c r="C1045" s="356">
        <v>5.73</v>
      </c>
      <c r="D1045" s="413">
        <v>35</v>
      </c>
      <c r="E1045" s="409">
        <v>4751.07</v>
      </c>
      <c r="F1045" s="341"/>
      <c r="G1045" s="341"/>
      <c r="H1045" s="341"/>
      <c r="I1045" s="341"/>
      <c r="J1045" s="341"/>
      <c r="K1045" s="341"/>
      <c r="L1045" s="341"/>
      <c r="M1045" s="341"/>
    </row>
    <row r="1046" spans="1:13" x14ac:dyDescent="0.25">
      <c r="A1046" s="350">
        <v>58</v>
      </c>
      <c r="B1046" s="353">
        <v>35.700000000000003</v>
      </c>
      <c r="C1046" s="356">
        <v>5.47</v>
      </c>
      <c r="D1046" s="413">
        <v>35</v>
      </c>
      <c r="E1046" s="409">
        <v>4747.05</v>
      </c>
      <c r="F1046" s="341"/>
      <c r="G1046" s="341"/>
      <c r="H1046" s="341"/>
      <c r="I1046" s="341"/>
      <c r="J1046" s="341"/>
      <c r="K1046" s="341"/>
      <c r="L1046" s="341"/>
      <c r="M1046" s="341"/>
    </row>
    <row r="1047" spans="1:13" x14ac:dyDescent="0.25">
      <c r="A1047" s="350">
        <v>57</v>
      </c>
      <c r="B1047" s="353">
        <v>34.01</v>
      </c>
      <c r="C1047" s="356">
        <v>11.3</v>
      </c>
      <c r="D1047" s="413">
        <v>35</v>
      </c>
      <c r="E1047" s="409">
        <v>4518.7700000000004</v>
      </c>
      <c r="F1047" s="341"/>
      <c r="G1047" s="341"/>
      <c r="H1047" s="341"/>
      <c r="I1047" s="341"/>
      <c r="J1047" s="341"/>
      <c r="K1047" s="341"/>
      <c r="L1047" s="341"/>
      <c r="M1047" s="341"/>
    </row>
    <row r="1048" spans="1:13" x14ac:dyDescent="0.25">
      <c r="A1048" s="350">
        <v>57</v>
      </c>
      <c r="B1048" s="353">
        <v>31.54</v>
      </c>
      <c r="C1048" s="356">
        <v>6.72</v>
      </c>
      <c r="D1048" s="413">
        <v>35</v>
      </c>
      <c r="E1048" s="409">
        <v>3773.23</v>
      </c>
      <c r="F1048" s="341"/>
      <c r="G1048" s="341"/>
      <c r="H1048" s="341"/>
      <c r="I1048" s="341"/>
      <c r="J1048" s="341"/>
      <c r="K1048" s="341"/>
      <c r="L1048" s="341"/>
      <c r="M1048" s="341"/>
    </row>
    <row r="1049" spans="1:13" x14ac:dyDescent="0.25">
      <c r="A1049" s="350">
        <v>58</v>
      </c>
      <c r="B1049" s="353">
        <v>23.3</v>
      </c>
      <c r="C1049" s="356">
        <v>5.36</v>
      </c>
      <c r="D1049" s="413">
        <v>35</v>
      </c>
      <c r="E1049" s="409">
        <v>3453.77</v>
      </c>
      <c r="F1049" s="341"/>
      <c r="G1049" s="341"/>
      <c r="H1049" s="341"/>
      <c r="I1049" s="341"/>
      <c r="J1049" s="341"/>
      <c r="K1049" s="341"/>
      <c r="L1049" s="341"/>
      <c r="M1049" s="341"/>
    </row>
    <row r="1050" spans="1:13" x14ac:dyDescent="0.25">
      <c r="A1050" s="350">
        <v>54</v>
      </c>
      <c r="B1050" s="353">
        <v>27.75</v>
      </c>
      <c r="C1050" s="356">
        <v>9.8800000000000008</v>
      </c>
      <c r="D1050" s="413">
        <v>35</v>
      </c>
      <c r="E1050" s="409">
        <v>3088.06</v>
      </c>
      <c r="F1050" s="341"/>
      <c r="G1050" s="341"/>
      <c r="H1050" s="341"/>
      <c r="I1050" s="341"/>
      <c r="J1050" s="341"/>
      <c r="K1050" s="341"/>
      <c r="L1050" s="341"/>
      <c r="M1050" s="341"/>
    </row>
    <row r="1051" spans="1:13" x14ac:dyDescent="0.25">
      <c r="A1051" s="350">
        <v>33</v>
      </c>
      <c r="B1051" s="353">
        <v>42.46</v>
      </c>
      <c r="C1051" s="356">
        <v>4.1100000000000003</v>
      </c>
      <c r="D1051" s="413">
        <v>35</v>
      </c>
      <c r="E1051" s="409">
        <v>2979.52</v>
      </c>
      <c r="F1051" s="341"/>
      <c r="G1051" s="341"/>
      <c r="H1051" s="341"/>
      <c r="I1051" s="341"/>
      <c r="J1051" s="341"/>
      <c r="K1051" s="341"/>
      <c r="L1051" s="341"/>
      <c r="M1051" s="341"/>
    </row>
    <row r="1052" spans="1:13" x14ac:dyDescent="0.25">
      <c r="A1052" s="350">
        <v>20</v>
      </c>
      <c r="B1052" s="353">
        <v>54.47</v>
      </c>
      <c r="C1052" s="356">
        <v>7.48</v>
      </c>
      <c r="D1052" s="413">
        <v>36</v>
      </c>
      <c r="E1052" s="409">
        <v>43753.34</v>
      </c>
      <c r="F1052" s="341"/>
      <c r="G1052" s="341"/>
      <c r="H1052" s="341"/>
      <c r="I1052" s="341"/>
      <c r="J1052" s="341"/>
      <c r="K1052" s="341"/>
      <c r="L1052" s="341"/>
      <c r="M1052" s="341"/>
    </row>
    <row r="1053" spans="1:13" x14ac:dyDescent="0.25">
      <c r="A1053" s="350">
        <v>59</v>
      </c>
      <c r="B1053" s="353">
        <v>24.93</v>
      </c>
      <c r="C1053" s="356">
        <v>9.18</v>
      </c>
      <c r="D1053" s="413">
        <v>36</v>
      </c>
      <c r="E1053" s="409">
        <v>38709.18</v>
      </c>
      <c r="F1053" s="341"/>
      <c r="G1053" s="341"/>
      <c r="H1053" s="341"/>
      <c r="I1053" s="341"/>
      <c r="J1053" s="341"/>
      <c r="K1053" s="341"/>
      <c r="L1053" s="341"/>
      <c r="M1053" s="341"/>
    </row>
    <row r="1054" spans="1:13" x14ac:dyDescent="0.25">
      <c r="A1054" s="350">
        <v>27</v>
      </c>
      <c r="B1054" s="353">
        <v>48.12</v>
      </c>
      <c r="C1054" s="356">
        <v>4.51</v>
      </c>
      <c r="D1054" s="413">
        <v>36</v>
      </c>
      <c r="E1054" s="409">
        <v>38415.47</v>
      </c>
      <c r="F1054" s="341"/>
      <c r="G1054" s="341"/>
      <c r="H1054" s="341"/>
      <c r="I1054" s="341"/>
      <c r="J1054" s="341"/>
      <c r="K1054" s="341"/>
      <c r="L1054" s="341"/>
      <c r="M1054" s="341"/>
    </row>
    <row r="1055" spans="1:13" x14ac:dyDescent="0.25">
      <c r="A1055" s="350">
        <v>59</v>
      </c>
      <c r="B1055" s="353">
        <v>24.91</v>
      </c>
      <c r="C1055" s="356">
        <v>7.33</v>
      </c>
      <c r="D1055" s="413">
        <v>36</v>
      </c>
      <c r="E1055" s="409">
        <v>37742.58</v>
      </c>
      <c r="F1055" s="341"/>
      <c r="G1055" s="341"/>
      <c r="H1055" s="341"/>
      <c r="I1055" s="341"/>
      <c r="J1055" s="341"/>
      <c r="K1055" s="341"/>
      <c r="L1055" s="341"/>
      <c r="M1055" s="341"/>
    </row>
    <row r="1056" spans="1:13" x14ac:dyDescent="0.25">
      <c r="A1056" s="350">
        <v>54</v>
      </c>
      <c r="B1056" s="353">
        <v>27.645</v>
      </c>
      <c r="C1056" s="356">
        <v>10.56</v>
      </c>
      <c r="D1056" s="413">
        <v>36</v>
      </c>
      <c r="E1056" s="409">
        <v>34293.120000000003</v>
      </c>
      <c r="F1056" s="341"/>
      <c r="G1056" s="341"/>
      <c r="H1056" s="341"/>
      <c r="I1056" s="341"/>
      <c r="J1056" s="341"/>
      <c r="K1056" s="341"/>
      <c r="L1056" s="341"/>
      <c r="M1056" s="341"/>
    </row>
    <row r="1057" spans="1:13" x14ac:dyDescent="0.25">
      <c r="A1057" s="350">
        <v>50</v>
      </c>
      <c r="B1057" s="353">
        <v>33.700000000000003</v>
      </c>
      <c r="C1057" s="356">
        <v>4.01</v>
      </c>
      <c r="D1057" s="413">
        <v>36</v>
      </c>
      <c r="E1057" s="409">
        <v>32288.49</v>
      </c>
      <c r="F1057" s="341"/>
      <c r="G1057" s="341"/>
      <c r="H1057" s="341"/>
      <c r="I1057" s="341"/>
      <c r="J1057" s="341"/>
      <c r="K1057" s="341"/>
      <c r="L1057" s="341"/>
      <c r="M1057" s="341"/>
    </row>
    <row r="1058" spans="1:13" x14ac:dyDescent="0.25">
      <c r="A1058" s="350">
        <v>34</v>
      </c>
      <c r="B1058" s="353">
        <v>38.93</v>
      </c>
      <c r="C1058" s="356">
        <v>5.64</v>
      </c>
      <c r="D1058" s="413">
        <v>36</v>
      </c>
      <c r="E1058" s="409">
        <v>30530.5</v>
      </c>
      <c r="F1058" s="341"/>
      <c r="G1058" s="341"/>
      <c r="H1058" s="341"/>
      <c r="I1058" s="341"/>
      <c r="J1058" s="341"/>
      <c r="K1058" s="341"/>
      <c r="L1058" s="341"/>
      <c r="M1058" s="341"/>
    </row>
    <row r="1059" spans="1:13" x14ac:dyDescent="0.25">
      <c r="A1059" s="350">
        <v>52</v>
      </c>
      <c r="B1059" s="353">
        <v>32.774999999999999</v>
      </c>
      <c r="C1059" s="356">
        <v>8.02</v>
      </c>
      <c r="D1059" s="413">
        <v>36</v>
      </c>
      <c r="E1059" s="409">
        <v>20773.63</v>
      </c>
      <c r="F1059" s="341"/>
      <c r="G1059" s="341"/>
      <c r="H1059" s="341"/>
      <c r="I1059" s="341"/>
      <c r="J1059" s="341"/>
      <c r="K1059" s="341"/>
      <c r="L1059" s="341"/>
      <c r="M1059" s="341"/>
    </row>
    <row r="1060" spans="1:13" x14ac:dyDescent="0.25">
      <c r="A1060" s="350">
        <v>55</v>
      </c>
      <c r="B1060" s="353">
        <v>29.83</v>
      </c>
      <c r="C1060" s="356">
        <v>7.2</v>
      </c>
      <c r="D1060" s="413">
        <v>36</v>
      </c>
      <c r="E1060" s="409">
        <v>18608.259999999998</v>
      </c>
      <c r="F1060" s="341"/>
      <c r="G1060" s="341"/>
      <c r="H1060" s="341"/>
      <c r="I1060" s="341"/>
      <c r="J1060" s="341"/>
      <c r="K1060" s="341"/>
      <c r="L1060" s="341"/>
      <c r="M1060" s="341"/>
    </row>
    <row r="1061" spans="1:13" x14ac:dyDescent="0.25">
      <c r="A1061" s="350">
        <v>18</v>
      </c>
      <c r="B1061" s="353">
        <v>28.31</v>
      </c>
      <c r="C1061" s="356">
        <v>4.55</v>
      </c>
      <c r="D1061" s="413">
        <v>36</v>
      </c>
      <c r="E1061" s="409">
        <v>13819.49</v>
      </c>
      <c r="F1061" s="341"/>
      <c r="G1061" s="341"/>
      <c r="H1061" s="341"/>
      <c r="I1061" s="341"/>
      <c r="J1061" s="341"/>
      <c r="K1061" s="341"/>
      <c r="L1061" s="341"/>
      <c r="M1061" s="341"/>
    </row>
    <row r="1062" spans="1:13" x14ac:dyDescent="0.25">
      <c r="A1062" s="350">
        <v>51</v>
      </c>
      <c r="B1062" s="353">
        <v>29.79</v>
      </c>
      <c r="C1062" s="356">
        <v>9.0299999999999994</v>
      </c>
      <c r="D1062" s="413">
        <v>36</v>
      </c>
      <c r="E1062" s="409">
        <v>13714.55</v>
      </c>
      <c r="F1062" s="341"/>
      <c r="G1062" s="341"/>
      <c r="H1062" s="341"/>
      <c r="I1062" s="341"/>
      <c r="J1062" s="341"/>
      <c r="K1062" s="341"/>
      <c r="L1062" s="341"/>
      <c r="M1062" s="341"/>
    </row>
    <row r="1063" spans="1:13" x14ac:dyDescent="0.25">
      <c r="A1063" s="350">
        <v>53</v>
      </c>
      <c r="B1063" s="353">
        <v>36.6</v>
      </c>
      <c r="C1063" s="356">
        <v>5.2</v>
      </c>
      <c r="D1063" s="413">
        <v>36</v>
      </c>
      <c r="E1063" s="409">
        <v>12255.04</v>
      </c>
      <c r="F1063" s="341"/>
      <c r="G1063" s="341"/>
      <c r="H1063" s="341"/>
      <c r="I1063" s="341"/>
      <c r="J1063" s="341"/>
      <c r="K1063" s="341"/>
      <c r="L1063" s="341"/>
      <c r="M1063" s="341"/>
    </row>
    <row r="1064" spans="1:13" x14ac:dyDescent="0.25">
      <c r="A1064" s="350">
        <v>41</v>
      </c>
      <c r="B1064" s="353">
        <v>35.93</v>
      </c>
      <c r="C1064" s="356">
        <v>8.3000000000000007</v>
      </c>
      <c r="D1064" s="413">
        <v>36</v>
      </c>
      <c r="E1064" s="409">
        <v>12048.13</v>
      </c>
      <c r="F1064" s="341"/>
      <c r="G1064" s="341"/>
      <c r="H1064" s="341"/>
      <c r="I1064" s="341"/>
      <c r="J1064" s="341"/>
      <c r="K1064" s="341"/>
      <c r="L1064" s="341"/>
      <c r="M1064" s="341"/>
    </row>
    <row r="1065" spans="1:13" x14ac:dyDescent="0.25">
      <c r="A1065" s="350">
        <v>53</v>
      </c>
      <c r="B1065" s="353">
        <v>28.6</v>
      </c>
      <c r="C1065" s="356">
        <v>5.56</v>
      </c>
      <c r="D1065" s="413">
        <v>36</v>
      </c>
      <c r="E1065" s="409">
        <v>11625.11</v>
      </c>
      <c r="F1065" s="341"/>
      <c r="G1065" s="341"/>
      <c r="H1065" s="341"/>
      <c r="I1065" s="341"/>
      <c r="J1065" s="341"/>
      <c r="K1065" s="341"/>
      <c r="L1065" s="341"/>
      <c r="M1065" s="341"/>
    </row>
    <row r="1066" spans="1:13" x14ac:dyDescent="0.25">
      <c r="A1066" s="350">
        <v>33</v>
      </c>
      <c r="B1066" s="353">
        <v>39.17</v>
      </c>
      <c r="C1066" s="356">
        <v>4.1500000000000004</v>
      </c>
      <c r="D1066" s="413">
        <v>36</v>
      </c>
      <c r="E1066" s="409">
        <v>10749.02</v>
      </c>
      <c r="F1066" s="341"/>
      <c r="G1066" s="341"/>
      <c r="H1066" s="341"/>
      <c r="I1066" s="341"/>
      <c r="J1066" s="341"/>
      <c r="K1066" s="341"/>
      <c r="L1066" s="341"/>
      <c r="M1066" s="341"/>
    </row>
    <row r="1067" spans="1:13" x14ac:dyDescent="0.25">
      <c r="A1067" s="350">
        <v>53</v>
      </c>
      <c r="B1067" s="353">
        <v>26.41</v>
      </c>
      <c r="C1067" s="356">
        <v>5.99</v>
      </c>
      <c r="D1067" s="413">
        <v>36</v>
      </c>
      <c r="E1067" s="409">
        <v>9210.06</v>
      </c>
      <c r="F1067" s="341"/>
      <c r="G1067" s="341"/>
      <c r="H1067" s="341"/>
      <c r="I1067" s="341"/>
      <c r="J1067" s="341"/>
      <c r="K1067" s="341"/>
      <c r="L1067" s="341"/>
      <c r="M1067" s="341"/>
    </row>
    <row r="1068" spans="1:13" x14ac:dyDescent="0.25">
      <c r="A1068" s="350">
        <v>46</v>
      </c>
      <c r="B1068" s="353">
        <v>30.63</v>
      </c>
      <c r="C1068" s="356">
        <v>5.8</v>
      </c>
      <c r="D1068" s="413">
        <v>36</v>
      </c>
      <c r="E1068" s="409">
        <v>7339.93</v>
      </c>
      <c r="F1068" s="341"/>
      <c r="G1068" s="341"/>
      <c r="H1068" s="341"/>
      <c r="I1068" s="341"/>
      <c r="J1068" s="341"/>
      <c r="K1068" s="341"/>
      <c r="L1068" s="341"/>
      <c r="M1068" s="341"/>
    </row>
    <row r="1069" spans="1:13" x14ac:dyDescent="0.25">
      <c r="A1069" s="350">
        <v>52</v>
      </c>
      <c r="B1069" s="353">
        <v>31.73</v>
      </c>
      <c r="C1069" s="356">
        <v>7.32</v>
      </c>
      <c r="D1069" s="413">
        <v>36</v>
      </c>
      <c r="E1069" s="409">
        <v>7243.81</v>
      </c>
      <c r="F1069" s="341"/>
      <c r="G1069" s="341"/>
      <c r="H1069" s="341"/>
      <c r="I1069" s="341"/>
      <c r="J1069" s="341"/>
      <c r="K1069" s="341"/>
      <c r="L1069" s="341"/>
      <c r="M1069" s="341"/>
    </row>
    <row r="1070" spans="1:13" x14ac:dyDescent="0.25">
      <c r="A1070" s="350">
        <v>50</v>
      </c>
      <c r="B1070" s="353">
        <v>30.7</v>
      </c>
      <c r="C1070" s="356">
        <v>5.16</v>
      </c>
      <c r="D1070" s="413">
        <v>36</v>
      </c>
      <c r="E1070" s="409">
        <v>7228.22</v>
      </c>
      <c r="F1070" s="341"/>
      <c r="G1070" s="341"/>
      <c r="H1070" s="341"/>
      <c r="I1070" s="341"/>
      <c r="J1070" s="341"/>
      <c r="K1070" s="341"/>
      <c r="L1070" s="341"/>
      <c r="M1070" s="341"/>
    </row>
    <row r="1071" spans="1:13" x14ac:dyDescent="0.25">
      <c r="A1071" s="350">
        <v>56</v>
      </c>
      <c r="B1071" s="353">
        <v>25.934999999999999</v>
      </c>
      <c r="C1071" s="356">
        <v>5.96</v>
      </c>
      <c r="D1071" s="413">
        <v>36</v>
      </c>
      <c r="E1071" s="409">
        <v>6746.74</v>
      </c>
      <c r="F1071" s="341"/>
      <c r="G1071" s="341"/>
      <c r="H1071" s="341"/>
      <c r="I1071" s="341"/>
      <c r="J1071" s="341"/>
      <c r="K1071" s="341"/>
      <c r="L1071" s="341"/>
      <c r="M1071" s="341"/>
    </row>
    <row r="1072" spans="1:13" x14ac:dyDescent="0.25">
      <c r="A1072" s="350">
        <v>53</v>
      </c>
      <c r="B1072" s="353">
        <v>35.9</v>
      </c>
      <c r="C1072" s="356">
        <v>4.8499999999999996</v>
      </c>
      <c r="D1072" s="413">
        <v>36</v>
      </c>
      <c r="E1072" s="409">
        <v>6548.2</v>
      </c>
      <c r="F1072" s="341"/>
      <c r="G1072" s="341"/>
      <c r="H1072" s="341"/>
      <c r="I1072" s="341"/>
      <c r="J1072" s="341"/>
      <c r="K1072" s="341"/>
      <c r="L1072" s="341"/>
      <c r="M1072" s="341"/>
    </row>
    <row r="1073" spans="1:13" x14ac:dyDescent="0.25">
      <c r="A1073" s="350">
        <v>53</v>
      </c>
      <c r="B1073" s="353">
        <v>26.7</v>
      </c>
      <c r="C1073" s="356">
        <v>5.09</v>
      </c>
      <c r="D1073" s="413">
        <v>36</v>
      </c>
      <c r="E1073" s="409">
        <v>6335.64</v>
      </c>
      <c r="F1073" s="341"/>
      <c r="G1073" s="341"/>
      <c r="H1073" s="341"/>
      <c r="I1073" s="341"/>
      <c r="J1073" s="341"/>
      <c r="K1073" s="341"/>
      <c r="L1073" s="341"/>
      <c r="M1073" s="341"/>
    </row>
    <row r="1074" spans="1:13" x14ac:dyDescent="0.25">
      <c r="A1074" s="350">
        <v>42</v>
      </c>
      <c r="B1074" s="353">
        <v>33.71</v>
      </c>
      <c r="C1074" s="356">
        <v>4.9400000000000004</v>
      </c>
      <c r="D1074" s="413">
        <v>36</v>
      </c>
      <c r="E1074" s="409">
        <v>5584.31</v>
      </c>
      <c r="F1074" s="341"/>
      <c r="G1074" s="341"/>
      <c r="H1074" s="341"/>
      <c r="I1074" s="341"/>
      <c r="J1074" s="341"/>
      <c r="K1074" s="341"/>
      <c r="L1074" s="341"/>
      <c r="M1074" s="341"/>
    </row>
    <row r="1075" spans="1:13" x14ac:dyDescent="0.25">
      <c r="A1075" s="350">
        <v>56</v>
      </c>
      <c r="B1075" s="353">
        <v>41.91</v>
      </c>
      <c r="C1075" s="356">
        <v>4.92</v>
      </c>
      <c r="D1075" s="413">
        <v>36</v>
      </c>
      <c r="E1075" s="409">
        <v>5478.04</v>
      </c>
      <c r="F1075" s="341"/>
      <c r="G1075" s="341"/>
      <c r="H1075" s="341"/>
      <c r="I1075" s="341"/>
      <c r="J1075" s="341"/>
      <c r="K1075" s="341"/>
      <c r="L1075" s="341"/>
      <c r="M1075" s="341"/>
    </row>
    <row r="1076" spans="1:13" x14ac:dyDescent="0.25">
      <c r="A1076" s="350">
        <v>56</v>
      </c>
      <c r="B1076" s="353">
        <v>39.82</v>
      </c>
      <c r="C1076" s="356">
        <v>6.05</v>
      </c>
      <c r="D1076" s="413">
        <v>36</v>
      </c>
      <c r="E1076" s="409">
        <v>5472.45</v>
      </c>
      <c r="F1076" s="341"/>
      <c r="G1076" s="341"/>
      <c r="H1076" s="341"/>
      <c r="I1076" s="341"/>
      <c r="J1076" s="341"/>
      <c r="K1076" s="341"/>
      <c r="L1076" s="341"/>
      <c r="M1076" s="341"/>
    </row>
    <row r="1077" spans="1:13" x14ac:dyDescent="0.25">
      <c r="A1077" s="350">
        <v>50</v>
      </c>
      <c r="B1077" s="353">
        <v>28.12</v>
      </c>
      <c r="C1077" s="356">
        <v>4.67</v>
      </c>
      <c r="D1077" s="413">
        <v>36</v>
      </c>
      <c r="E1077" s="409">
        <v>5469.01</v>
      </c>
      <c r="F1077" s="341"/>
      <c r="G1077" s="341"/>
      <c r="H1077" s="341"/>
      <c r="I1077" s="341"/>
      <c r="J1077" s="341"/>
      <c r="K1077" s="341"/>
      <c r="L1077" s="341"/>
      <c r="M1077" s="341"/>
    </row>
    <row r="1078" spans="1:13" x14ac:dyDescent="0.25">
      <c r="A1078" s="350">
        <v>55</v>
      </c>
      <c r="B1078" s="353">
        <v>26.98</v>
      </c>
      <c r="C1078" s="356">
        <v>9.81</v>
      </c>
      <c r="D1078" s="413">
        <v>36</v>
      </c>
      <c r="E1078" s="409">
        <v>5458.05</v>
      </c>
      <c r="F1078" s="341"/>
      <c r="G1078" s="341"/>
      <c r="H1078" s="341"/>
      <c r="I1078" s="341"/>
      <c r="J1078" s="341"/>
      <c r="K1078" s="341"/>
      <c r="L1078" s="341"/>
      <c r="M1078" s="341"/>
    </row>
    <row r="1079" spans="1:13" x14ac:dyDescent="0.25">
      <c r="A1079" s="350">
        <v>56</v>
      </c>
      <c r="B1079" s="353">
        <v>27.2</v>
      </c>
      <c r="C1079" s="356">
        <v>6.06</v>
      </c>
      <c r="D1079" s="413">
        <v>36</v>
      </c>
      <c r="E1079" s="409">
        <v>5377.46</v>
      </c>
      <c r="F1079" s="341"/>
      <c r="G1079" s="341"/>
      <c r="H1079" s="341"/>
      <c r="I1079" s="341"/>
      <c r="J1079" s="341"/>
      <c r="K1079" s="341"/>
      <c r="L1079" s="341"/>
      <c r="M1079" s="341"/>
    </row>
    <row r="1080" spans="1:13" x14ac:dyDescent="0.25">
      <c r="A1080" s="350">
        <v>56</v>
      </c>
      <c r="B1080" s="353">
        <v>25.3</v>
      </c>
      <c r="C1080" s="356">
        <v>5.19</v>
      </c>
      <c r="D1080" s="413">
        <v>36</v>
      </c>
      <c r="E1080" s="409">
        <v>5272.18</v>
      </c>
      <c r="F1080" s="341"/>
      <c r="G1080" s="341"/>
      <c r="H1080" s="341"/>
      <c r="I1080" s="341"/>
      <c r="J1080" s="341"/>
      <c r="K1080" s="341"/>
      <c r="L1080" s="341"/>
      <c r="M1080" s="341"/>
    </row>
    <row r="1081" spans="1:13" x14ac:dyDescent="0.25">
      <c r="A1081" s="350">
        <v>51</v>
      </c>
      <c r="B1081" s="353">
        <v>30.25</v>
      </c>
      <c r="C1081" s="356">
        <v>10.16</v>
      </c>
      <c r="D1081" s="413">
        <v>36</v>
      </c>
      <c r="E1081" s="409">
        <v>5267.82</v>
      </c>
      <c r="F1081" s="341"/>
      <c r="G1081" s="341"/>
      <c r="H1081" s="341"/>
      <c r="I1081" s="341"/>
      <c r="J1081" s="341"/>
      <c r="K1081" s="341"/>
      <c r="L1081" s="341"/>
      <c r="M1081" s="341"/>
    </row>
    <row r="1082" spans="1:13" x14ac:dyDescent="0.25">
      <c r="A1082" s="350">
        <v>22</v>
      </c>
      <c r="B1082" s="353">
        <v>54</v>
      </c>
      <c r="C1082" s="356">
        <v>4.68</v>
      </c>
      <c r="D1082" s="413">
        <v>36</v>
      </c>
      <c r="E1082" s="409">
        <v>5266.37</v>
      </c>
      <c r="F1082" s="341"/>
      <c r="G1082" s="341"/>
      <c r="H1082" s="341"/>
      <c r="I1082" s="341"/>
      <c r="J1082" s="341"/>
      <c r="K1082" s="341"/>
      <c r="L1082" s="341"/>
      <c r="M1082" s="341"/>
    </row>
    <row r="1083" spans="1:13" x14ac:dyDescent="0.25">
      <c r="A1083" s="350">
        <v>21</v>
      </c>
      <c r="B1083" s="353">
        <v>51.86</v>
      </c>
      <c r="C1083" s="356">
        <v>5.32</v>
      </c>
      <c r="D1083" s="413">
        <v>36</v>
      </c>
      <c r="E1083" s="409">
        <v>5034.1000000000004</v>
      </c>
      <c r="F1083" s="341"/>
      <c r="G1083" s="341"/>
      <c r="H1083" s="341"/>
      <c r="I1083" s="341"/>
      <c r="J1083" s="341"/>
      <c r="K1083" s="341"/>
      <c r="L1083" s="341"/>
      <c r="M1083" s="341"/>
    </row>
    <row r="1084" spans="1:13" x14ac:dyDescent="0.25">
      <c r="A1084" s="350">
        <v>48</v>
      </c>
      <c r="B1084" s="353">
        <v>31.39</v>
      </c>
      <c r="C1084" s="356">
        <v>6.99</v>
      </c>
      <c r="D1084" s="413">
        <v>36</v>
      </c>
      <c r="E1084" s="409">
        <v>4889.04</v>
      </c>
      <c r="F1084" s="341"/>
      <c r="G1084" s="341"/>
      <c r="H1084" s="341"/>
      <c r="I1084" s="341"/>
      <c r="J1084" s="341"/>
      <c r="K1084" s="341"/>
      <c r="L1084" s="341"/>
      <c r="M1084" s="341"/>
    </row>
    <row r="1085" spans="1:13" x14ac:dyDescent="0.25">
      <c r="A1085" s="350">
        <v>33</v>
      </c>
      <c r="B1085" s="353">
        <v>39.97</v>
      </c>
      <c r="C1085" s="356">
        <v>5.55</v>
      </c>
      <c r="D1085" s="413">
        <v>36</v>
      </c>
      <c r="E1085" s="409">
        <v>4883.87</v>
      </c>
      <c r="F1085" s="341"/>
      <c r="G1085" s="341"/>
      <c r="H1085" s="341"/>
      <c r="I1085" s="341"/>
      <c r="J1085" s="341"/>
      <c r="K1085" s="341"/>
      <c r="L1085" s="341"/>
      <c r="M1085" s="341"/>
    </row>
    <row r="1086" spans="1:13" x14ac:dyDescent="0.25">
      <c r="A1086" s="350">
        <v>48</v>
      </c>
      <c r="B1086" s="353">
        <v>41.23</v>
      </c>
      <c r="C1086" s="356">
        <v>6.94</v>
      </c>
      <c r="D1086" s="413">
        <v>36</v>
      </c>
      <c r="E1086" s="409">
        <v>4746.34</v>
      </c>
      <c r="F1086" s="341"/>
      <c r="G1086" s="341"/>
      <c r="H1086" s="341"/>
      <c r="I1086" s="341"/>
      <c r="J1086" s="341"/>
      <c r="K1086" s="341"/>
      <c r="L1086" s="341"/>
      <c r="M1086" s="341"/>
    </row>
    <row r="1087" spans="1:13" x14ac:dyDescent="0.25">
      <c r="A1087" s="350">
        <v>26</v>
      </c>
      <c r="B1087" s="353">
        <v>49.45</v>
      </c>
      <c r="C1087" s="356">
        <v>4.2</v>
      </c>
      <c r="D1087" s="413">
        <v>36</v>
      </c>
      <c r="E1087" s="409">
        <v>4734.6400000000003</v>
      </c>
      <c r="F1087" s="341"/>
      <c r="G1087" s="341"/>
      <c r="H1087" s="341"/>
      <c r="I1087" s="341"/>
      <c r="J1087" s="341"/>
      <c r="K1087" s="341"/>
      <c r="L1087" s="341"/>
      <c r="M1087" s="341"/>
    </row>
    <row r="1088" spans="1:13" x14ac:dyDescent="0.25">
      <c r="A1088" s="350">
        <v>31</v>
      </c>
      <c r="B1088" s="353">
        <v>41.04</v>
      </c>
      <c r="C1088" s="356">
        <v>5.59</v>
      </c>
      <c r="D1088" s="413">
        <v>36</v>
      </c>
      <c r="E1088" s="409">
        <v>4402.2299999999996</v>
      </c>
      <c r="F1088" s="341"/>
      <c r="G1088" s="341"/>
      <c r="H1088" s="341"/>
      <c r="I1088" s="341"/>
      <c r="J1088" s="341"/>
      <c r="K1088" s="341"/>
      <c r="L1088" s="341"/>
      <c r="M1088" s="341"/>
    </row>
    <row r="1089" spans="1:13" x14ac:dyDescent="0.25">
      <c r="A1089" s="350">
        <v>48</v>
      </c>
      <c r="B1089" s="353">
        <v>27.93</v>
      </c>
      <c r="C1089" s="356">
        <v>9.9600000000000009</v>
      </c>
      <c r="D1089" s="413">
        <v>36</v>
      </c>
      <c r="E1089" s="409">
        <v>4399.7299999999996</v>
      </c>
      <c r="F1089" s="341"/>
      <c r="G1089" s="341"/>
      <c r="H1089" s="341"/>
      <c r="I1089" s="341"/>
      <c r="J1089" s="341"/>
      <c r="K1089" s="341"/>
      <c r="L1089" s="341"/>
      <c r="M1089" s="341"/>
    </row>
    <row r="1090" spans="1:13" x14ac:dyDescent="0.25">
      <c r="A1090" s="350">
        <v>54</v>
      </c>
      <c r="B1090" s="353">
        <v>21.01</v>
      </c>
      <c r="C1090" s="356">
        <v>7.37</v>
      </c>
      <c r="D1090" s="413">
        <v>36</v>
      </c>
      <c r="E1090" s="409">
        <v>3748.56</v>
      </c>
      <c r="F1090" s="341"/>
      <c r="G1090" s="341"/>
      <c r="H1090" s="341"/>
      <c r="I1090" s="341"/>
      <c r="J1090" s="341"/>
      <c r="K1090" s="341"/>
      <c r="L1090" s="341"/>
      <c r="M1090" s="341"/>
    </row>
    <row r="1091" spans="1:13" x14ac:dyDescent="0.25">
      <c r="A1091" s="350">
        <v>22</v>
      </c>
      <c r="B1091" s="353">
        <v>52.37</v>
      </c>
      <c r="C1091" s="356">
        <v>5.0599999999999996</v>
      </c>
      <c r="D1091" s="413">
        <v>36</v>
      </c>
      <c r="E1091" s="409">
        <v>3731.6</v>
      </c>
      <c r="F1091" s="341"/>
      <c r="G1091" s="341"/>
      <c r="H1091" s="341"/>
      <c r="I1091" s="341"/>
      <c r="J1091" s="341"/>
      <c r="K1091" s="341"/>
      <c r="L1091" s="341"/>
      <c r="M1091" s="341"/>
    </row>
    <row r="1092" spans="1:13" x14ac:dyDescent="0.25">
      <c r="A1092" s="350">
        <v>57</v>
      </c>
      <c r="B1092" s="353">
        <v>40.369999999999997</v>
      </c>
      <c r="C1092" s="356">
        <v>8.2100000000000009</v>
      </c>
      <c r="D1092" s="413">
        <v>36</v>
      </c>
      <c r="E1092" s="409">
        <v>3589.14</v>
      </c>
      <c r="F1092" s="341"/>
      <c r="G1092" s="341"/>
      <c r="H1092" s="341"/>
      <c r="I1092" s="341"/>
      <c r="J1092" s="341"/>
      <c r="K1092" s="341"/>
      <c r="L1092" s="341"/>
      <c r="M1092" s="341"/>
    </row>
    <row r="1093" spans="1:13" x14ac:dyDescent="0.25">
      <c r="A1093" s="350">
        <v>49</v>
      </c>
      <c r="B1093" s="353">
        <v>41.47</v>
      </c>
      <c r="C1093" s="356">
        <v>10.34</v>
      </c>
      <c r="D1093" s="413">
        <v>36</v>
      </c>
      <c r="E1093" s="409">
        <v>3436.5</v>
      </c>
      <c r="F1093" s="341"/>
      <c r="G1093" s="341"/>
      <c r="H1093" s="341"/>
      <c r="I1093" s="341"/>
      <c r="J1093" s="341"/>
      <c r="K1093" s="341"/>
      <c r="L1093" s="341"/>
      <c r="M1093" s="341"/>
    </row>
    <row r="1094" spans="1:13" x14ac:dyDescent="0.25">
      <c r="A1094" s="350">
        <v>56</v>
      </c>
      <c r="B1094" s="353">
        <v>33.725000000000001</v>
      </c>
      <c r="C1094" s="356">
        <v>5.51</v>
      </c>
      <c r="D1094" s="413">
        <v>37</v>
      </c>
      <c r="E1094" s="409">
        <v>46113.51</v>
      </c>
      <c r="F1094" s="341"/>
      <c r="G1094" s="341"/>
      <c r="H1094" s="341"/>
      <c r="I1094" s="341"/>
      <c r="J1094" s="341"/>
      <c r="K1094" s="341"/>
      <c r="L1094" s="341"/>
      <c r="M1094" s="341"/>
    </row>
    <row r="1095" spans="1:13" x14ac:dyDescent="0.25">
      <c r="A1095" s="350">
        <v>57</v>
      </c>
      <c r="B1095" s="353">
        <v>28.1</v>
      </c>
      <c r="C1095" s="356">
        <v>11.2</v>
      </c>
      <c r="D1095" s="413">
        <v>37</v>
      </c>
      <c r="E1095" s="409">
        <v>40419.019999999997</v>
      </c>
      <c r="F1095" s="341"/>
      <c r="G1095" s="341"/>
      <c r="H1095" s="341"/>
      <c r="I1095" s="341"/>
      <c r="J1095" s="341"/>
      <c r="K1095" s="341"/>
      <c r="L1095" s="341"/>
      <c r="M1095" s="341"/>
    </row>
    <row r="1096" spans="1:13" x14ac:dyDescent="0.25">
      <c r="A1096" s="350">
        <v>53</v>
      </c>
      <c r="B1096" s="353">
        <v>37.43</v>
      </c>
      <c r="C1096" s="356">
        <v>4.3499999999999996</v>
      </c>
      <c r="D1096" s="413">
        <v>37</v>
      </c>
      <c r="E1096" s="409">
        <v>40182.25</v>
      </c>
      <c r="F1096" s="341"/>
      <c r="G1096" s="341"/>
      <c r="H1096" s="341"/>
      <c r="I1096" s="341"/>
      <c r="J1096" s="341"/>
      <c r="K1096" s="341"/>
      <c r="L1096" s="341"/>
      <c r="M1096" s="341"/>
    </row>
    <row r="1097" spans="1:13" x14ac:dyDescent="0.25">
      <c r="A1097" s="350">
        <v>57</v>
      </c>
      <c r="B1097" s="353">
        <v>23.7</v>
      </c>
      <c r="C1097" s="356">
        <v>10.45</v>
      </c>
      <c r="D1097" s="413">
        <v>37</v>
      </c>
      <c r="E1097" s="409">
        <v>39871.699999999997</v>
      </c>
      <c r="F1097" s="341"/>
      <c r="G1097" s="341"/>
      <c r="H1097" s="341"/>
      <c r="I1097" s="341"/>
      <c r="J1097" s="341"/>
      <c r="K1097" s="341"/>
      <c r="L1097" s="341"/>
      <c r="M1097" s="341"/>
    </row>
    <row r="1098" spans="1:13" x14ac:dyDescent="0.25">
      <c r="A1098" s="350">
        <v>53</v>
      </c>
      <c r="B1098" s="353">
        <v>24.795000000000002</v>
      </c>
      <c r="C1098" s="356">
        <v>4.07</v>
      </c>
      <c r="D1098" s="413">
        <v>37</v>
      </c>
      <c r="E1098" s="409">
        <v>39836.519999999997</v>
      </c>
      <c r="F1098" s="341"/>
      <c r="G1098" s="341"/>
      <c r="H1098" s="341"/>
      <c r="I1098" s="341"/>
      <c r="J1098" s="341"/>
      <c r="K1098" s="341"/>
      <c r="L1098" s="341"/>
      <c r="M1098" s="341"/>
    </row>
    <row r="1099" spans="1:13" x14ac:dyDescent="0.25">
      <c r="A1099" s="350">
        <v>54</v>
      </c>
      <c r="B1099" s="353">
        <v>31.9</v>
      </c>
      <c r="C1099" s="356">
        <v>8.34</v>
      </c>
      <c r="D1099" s="413">
        <v>37</v>
      </c>
      <c r="E1099" s="409">
        <v>39047.29</v>
      </c>
      <c r="F1099" s="341"/>
      <c r="G1099" s="341"/>
      <c r="H1099" s="341"/>
      <c r="I1099" s="341"/>
      <c r="J1099" s="341"/>
      <c r="K1099" s="341"/>
      <c r="L1099" s="341"/>
      <c r="M1099" s="341"/>
    </row>
    <row r="1100" spans="1:13" x14ac:dyDescent="0.25">
      <c r="A1100" s="350">
        <v>54</v>
      </c>
      <c r="B1100" s="353">
        <v>32.68</v>
      </c>
      <c r="C1100" s="356">
        <v>7.41</v>
      </c>
      <c r="D1100" s="413">
        <v>37</v>
      </c>
      <c r="E1100" s="409">
        <v>37270.15</v>
      </c>
      <c r="F1100" s="341"/>
      <c r="G1100" s="341"/>
      <c r="H1100" s="341"/>
      <c r="I1100" s="341"/>
      <c r="J1100" s="341"/>
      <c r="K1100" s="341"/>
      <c r="L1100" s="341"/>
      <c r="M1100" s="341"/>
    </row>
    <row r="1101" spans="1:13" x14ac:dyDescent="0.25">
      <c r="A1101" s="350">
        <v>28</v>
      </c>
      <c r="B1101" s="353">
        <v>47.13</v>
      </c>
      <c r="C1101" s="356">
        <v>4.3099999999999996</v>
      </c>
      <c r="D1101" s="413">
        <v>37</v>
      </c>
      <c r="E1101" s="409">
        <v>33450.99</v>
      </c>
      <c r="F1101" s="341"/>
      <c r="G1101" s="341"/>
      <c r="H1101" s="341"/>
      <c r="I1101" s="341"/>
      <c r="J1101" s="341"/>
      <c r="K1101" s="341"/>
      <c r="L1101" s="341"/>
      <c r="M1101" s="341"/>
    </row>
    <row r="1102" spans="1:13" x14ac:dyDescent="0.25">
      <c r="A1102" s="350">
        <v>51</v>
      </c>
      <c r="B1102" s="353">
        <v>36.67</v>
      </c>
      <c r="C1102" s="356">
        <v>10.83</v>
      </c>
      <c r="D1102" s="413">
        <v>37</v>
      </c>
      <c r="E1102" s="409">
        <v>33121</v>
      </c>
      <c r="F1102" s="341"/>
      <c r="G1102" s="341"/>
      <c r="H1102" s="341"/>
      <c r="I1102" s="341"/>
      <c r="J1102" s="341"/>
      <c r="K1102" s="341"/>
      <c r="L1102" s="341"/>
      <c r="M1102" s="341"/>
    </row>
    <row r="1103" spans="1:13" x14ac:dyDescent="0.25">
      <c r="A1103" s="350">
        <v>54</v>
      </c>
      <c r="B1103" s="353">
        <v>33.630000000000003</v>
      </c>
      <c r="C1103" s="356">
        <v>11.31</v>
      </c>
      <c r="D1103" s="413">
        <v>37</v>
      </c>
      <c r="E1103" s="409">
        <v>29352.560000000001</v>
      </c>
      <c r="F1103" s="341"/>
      <c r="G1103" s="341"/>
      <c r="H1103" s="341"/>
      <c r="I1103" s="341"/>
      <c r="J1103" s="341"/>
      <c r="K1103" s="341"/>
      <c r="L1103" s="341"/>
      <c r="M1103" s="341"/>
    </row>
    <row r="1104" spans="1:13" x14ac:dyDescent="0.25">
      <c r="A1104" s="350">
        <v>55</v>
      </c>
      <c r="B1104" s="353">
        <v>32.67</v>
      </c>
      <c r="C1104" s="356">
        <v>11.81</v>
      </c>
      <c r="D1104" s="413">
        <v>37</v>
      </c>
      <c r="E1104" s="409">
        <v>28542.86</v>
      </c>
      <c r="F1104" s="341"/>
      <c r="G1104" s="341"/>
      <c r="H1104" s="341"/>
      <c r="I1104" s="341"/>
      <c r="J1104" s="341"/>
      <c r="K1104" s="341"/>
      <c r="L1104" s="341"/>
      <c r="M1104" s="341"/>
    </row>
    <row r="1105" spans="1:13" x14ac:dyDescent="0.25">
      <c r="A1105" s="350">
        <v>52</v>
      </c>
      <c r="B1105" s="353">
        <v>33.299999999999997</v>
      </c>
      <c r="C1105" s="356">
        <v>8.26</v>
      </c>
      <c r="D1105" s="413">
        <v>37</v>
      </c>
      <c r="E1105" s="409">
        <v>28006.94</v>
      </c>
      <c r="F1105" s="341"/>
      <c r="G1105" s="341"/>
      <c r="H1105" s="341"/>
      <c r="I1105" s="341"/>
      <c r="J1105" s="341"/>
      <c r="K1105" s="341"/>
      <c r="L1105" s="341"/>
      <c r="M1105" s="341"/>
    </row>
    <row r="1106" spans="1:13" x14ac:dyDescent="0.25">
      <c r="A1106" s="350">
        <v>52</v>
      </c>
      <c r="B1106" s="353">
        <v>30.78</v>
      </c>
      <c r="C1106" s="356">
        <v>10.74</v>
      </c>
      <c r="D1106" s="413">
        <v>37</v>
      </c>
      <c r="E1106" s="409">
        <v>27849.94</v>
      </c>
      <c r="F1106" s="341"/>
      <c r="G1106" s="341"/>
      <c r="H1106" s="341"/>
      <c r="I1106" s="341"/>
      <c r="J1106" s="341"/>
      <c r="K1106" s="341"/>
      <c r="L1106" s="341"/>
      <c r="M1106" s="341"/>
    </row>
    <row r="1107" spans="1:13" x14ac:dyDescent="0.25">
      <c r="A1107" s="350">
        <v>55</v>
      </c>
      <c r="B1107" s="353">
        <v>28.975000000000001</v>
      </c>
      <c r="C1107" s="356">
        <v>7.69</v>
      </c>
      <c r="D1107" s="413">
        <v>37</v>
      </c>
      <c r="E1107" s="409">
        <v>27598.93</v>
      </c>
      <c r="F1107" s="341"/>
      <c r="G1107" s="341"/>
      <c r="H1107" s="341"/>
      <c r="I1107" s="341"/>
      <c r="J1107" s="341"/>
      <c r="K1107" s="341"/>
      <c r="L1107" s="341"/>
      <c r="M1107" s="341"/>
    </row>
    <row r="1108" spans="1:13" x14ac:dyDescent="0.25">
      <c r="A1108" s="350">
        <v>23</v>
      </c>
      <c r="B1108" s="353">
        <v>33.4</v>
      </c>
      <c r="C1108" s="356">
        <v>4.84</v>
      </c>
      <c r="D1108" s="413">
        <v>37</v>
      </c>
      <c r="E1108" s="409">
        <v>27432.73</v>
      </c>
      <c r="F1108" s="341"/>
      <c r="G1108" s="341"/>
      <c r="H1108" s="341"/>
      <c r="I1108" s="341"/>
      <c r="J1108" s="341"/>
      <c r="K1108" s="341"/>
      <c r="L1108" s="341"/>
      <c r="M1108" s="341"/>
    </row>
    <row r="1109" spans="1:13" x14ac:dyDescent="0.25">
      <c r="A1109" s="350">
        <v>55</v>
      </c>
      <c r="B1109" s="353">
        <v>21.5</v>
      </c>
      <c r="C1109" s="356">
        <v>9.77</v>
      </c>
      <c r="D1109" s="413">
        <v>37</v>
      </c>
      <c r="E1109" s="409">
        <v>20420.599999999999</v>
      </c>
      <c r="F1109" s="341"/>
      <c r="G1109" s="341"/>
      <c r="H1109" s="341"/>
      <c r="I1109" s="341"/>
      <c r="J1109" s="341"/>
      <c r="K1109" s="341"/>
      <c r="L1109" s="341"/>
      <c r="M1109" s="341"/>
    </row>
    <row r="1110" spans="1:13" x14ac:dyDescent="0.25">
      <c r="A1110" s="350">
        <v>33</v>
      </c>
      <c r="B1110" s="353">
        <v>38.14</v>
      </c>
      <c r="C1110" s="356">
        <v>5.84</v>
      </c>
      <c r="D1110" s="413">
        <v>37</v>
      </c>
      <c r="E1110" s="409">
        <v>20296.86</v>
      </c>
      <c r="F1110" s="341"/>
      <c r="G1110" s="341"/>
      <c r="H1110" s="341"/>
      <c r="I1110" s="341"/>
      <c r="J1110" s="341"/>
      <c r="K1110" s="341"/>
      <c r="L1110" s="341"/>
      <c r="M1110" s="341"/>
    </row>
    <row r="1111" spans="1:13" x14ac:dyDescent="0.25">
      <c r="A1111" s="350">
        <v>36</v>
      </c>
      <c r="B1111" s="353">
        <v>35.42</v>
      </c>
      <c r="C1111" s="356">
        <v>8.6999999999999993</v>
      </c>
      <c r="D1111" s="413">
        <v>37</v>
      </c>
      <c r="E1111" s="409">
        <v>19539.240000000002</v>
      </c>
      <c r="F1111" s="341"/>
      <c r="G1111" s="341"/>
      <c r="H1111" s="341"/>
      <c r="I1111" s="341"/>
      <c r="J1111" s="341"/>
      <c r="K1111" s="341"/>
      <c r="L1111" s="341"/>
      <c r="M1111" s="341"/>
    </row>
    <row r="1112" spans="1:13" x14ac:dyDescent="0.25">
      <c r="A1112" s="350">
        <v>48</v>
      </c>
      <c r="B1112" s="353">
        <v>35.625</v>
      </c>
      <c r="C1112" s="356">
        <v>10.79</v>
      </c>
      <c r="D1112" s="413">
        <v>37</v>
      </c>
      <c r="E1112" s="409">
        <v>19214.71</v>
      </c>
      <c r="F1112" s="341"/>
      <c r="G1112" s="341"/>
      <c r="H1112" s="341"/>
      <c r="I1112" s="341"/>
      <c r="J1112" s="341"/>
      <c r="K1112" s="341"/>
      <c r="L1112" s="341"/>
      <c r="M1112" s="341"/>
    </row>
    <row r="1113" spans="1:13" x14ac:dyDescent="0.25">
      <c r="A1113" s="350">
        <v>30</v>
      </c>
      <c r="B1113" s="353">
        <v>45.51</v>
      </c>
      <c r="C1113" s="356">
        <v>4.32</v>
      </c>
      <c r="D1113" s="413">
        <v>37</v>
      </c>
      <c r="E1113" s="409">
        <v>16097.94</v>
      </c>
      <c r="F1113" s="341"/>
      <c r="G1113" s="341"/>
      <c r="H1113" s="341"/>
      <c r="I1113" s="341"/>
      <c r="J1113" s="341"/>
      <c r="K1113" s="341"/>
      <c r="L1113" s="341"/>
      <c r="M1113" s="341"/>
    </row>
    <row r="1114" spans="1:13" x14ac:dyDescent="0.25">
      <c r="A1114" s="350">
        <v>55</v>
      </c>
      <c r="B1114" s="353">
        <v>37.1</v>
      </c>
      <c r="C1114" s="356">
        <v>7.19</v>
      </c>
      <c r="D1114" s="413">
        <v>37</v>
      </c>
      <c r="E1114" s="409">
        <v>13886.4</v>
      </c>
      <c r="F1114" s="341"/>
      <c r="G1114" s="341"/>
      <c r="H1114" s="341"/>
      <c r="I1114" s="341"/>
      <c r="J1114" s="341"/>
      <c r="K1114" s="341"/>
      <c r="L1114" s="341"/>
      <c r="M1114" s="341"/>
    </row>
    <row r="1115" spans="1:13" x14ac:dyDescent="0.25">
      <c r="A1115" s="350">
        <v>55</v>
      </c>
      <c r="B1115" s="353">
        <v>30.5</v>
      </c>
      <c r="C1115" s="356">
        <v>11.94</v>
      </c>
      <c r="D1115" s="413">
        <v>37</v>
      </c>
      <c r="E1115" s="409">
        <v>13726.21</v>
      </c>
      <c r="F1115" s="341"/>
      <c r="G1115" s="341"/>
      <c r="H1115" s="341"/>
      <c r="I1115" s="341"/>
      <c r="J1115" s="341"/>
      <c r="K1115" s="341"/>
      <c r="L1115" s="341"/>
      <c r="M1115" s="341"/>
    </row>
    <row r="1116" spans="1:13" x14ac:dyDescent="0.25">
      <c r="A1116" s="350">
        <v>50</v>
      </c>
      <c r="B1116" s="353">
        <v>28.16</v>
      </c>
      <c r="C1116" s="356">
        <v>5.56</v>
      </c>
      <c r="D1116" s="413">
        <v>37</v>
      </c>
      <c r="E1116" s="409">
        <v>13685.51</v>
      </c>
      <c r="F1116" s="341"/>
      <c r="G1116" s="341"/>
      <c r="H1116" s="341"/>
      <c r="I1116" s="341"/>
      <c r="J1116" s="341"/>
      <c r="K1116" s="341"/>
      <c r="L1116" s="341"/>
      <c r="M1116" s="341"/>
    </row>
    <row r="1117" spans="1:13" x14ac:dyDescent="0.25">
      <c r="A1117" s="350">
        <v>46</v>
      </c>
      <c r="B1117" s="353">
        <v>29.1</v>
      </c>
      <c r="C1117" s="356">
        <v>5.64</v>
      </c>
      <c r="D1117" s="413">
        <v>37</v>
      </c>
      <c r="E1117" s="409">
        <v>13465.8</v>
      </c>
      <c r="F1117" s="341"/>
      <c r="G1117" s="341"/>
      <c r="H1117" s="341"/>
      <c r="I1117" s="341"/>
      <c r="J1117" s="341"/>
      <c r="K1117" s="341"/>
      <c r="L1117" s="341"/>
      <c r="M1117" s="341"/>
    </row>
    <row r="1118" spans="1:13" x14ac:dyDescent="0.25">
      <c r="A1118" s="350">
        <v>45</v>
      </c>
      <c r="B1118" s="353">
        <v>30.22</v>
      </c>
      <c r="C1118" s="356">
        <v>4.6500000000000004</v>
      </c>
      <c r="D1118" s="413">
        <v>37</v>
      </c>
      <c r="E1118" s="409">
        <v>13051.22</v>
      </c>
      <c r="F1118" s="341"/>
      <c r="G1118" s="341"/>
      <c r="H1118" s="341"/>
      <c r="I1118" s="341"/>
      <c r="J1118" s="341"/>
      <c r="K1118" s="341"/>
      <c r="L1118" s="341"/>
      <c r="M1118" s="341"/>
    </row>
    <row r="1119" spans="1:13" x14ac:dyDescent="0.25">
      <c r="A1119" s="350">
        <v>60</v>
      </c>
      <c r="B1119" s="353">
        <v>24.29</v>
      </c>
      <c r="C1119" s="356">
        <v>9.0500000000000007</v>
      </c>
      <c r="D1119" s="413">
        <v>37</v>
      </c>
      <c r="E1119" s="409">
        <v>11419.49</v>
      </c>
      <c r="F1119" s="341"/>
      <c r="G1119" s="341"/>
      <c r="H1119" s="341"/>
      <c r="I1119" s="341"/>
      <c r="J1119" s="341"/>
      <c r="K1119" s="341"/>
      <c r="L1119" s="341"/>
      <c r="M1119" s="341"/>
    </row>
    <row r="1120" spans="1:13" x14ac:dyDescent="0.25">
      <c r="A1120" s="350">
        <v>46</v>
      </c>
      <c r="B1120" s="353">
        <v>29.39</v>
      </c>
      <c r="C1120" s="356">
        <v>4.5199999999999996</v>
      </c>
      <c r="D1120" s="413">
        <v>37</v>
      </c>
      <c r="E1120" s="409">
        <v>10191.82</v>
      </c>
      <c r="F1120" s="341"/>
      <c r="G1120" s="341"/>
      <c r="H1120" s="341"/>
      <c r="I1120" s="341"/>
      <c r="J1120" s="341"/>
      <c r="K1120" s="341"/>
      <c r="L1120" s="341"/>
      <c r="M1120" s="341"/>
    </row>
    <row r="1121" spans="1:13" x14ac:dyDescent="0.25">
      <c r="A1121" s="350">
        <v>58</v>
      </c>
      <c r="B1121" s="353">
        <v>25.66</v>
      </c>
      <c r="C1121" s="356">
        <v>4.62</v>
      </c>
      <c r="D1121" s="413">
        <v>37</v>
      </c>
      <c r="E1121" s="409">
        <v>9930.64</v>
      </c>
      <c r="F1121" s="341"/>
      <c r="G1121" s="341"/>
      <c r="H1121" s="341"/>
      <c r="I1121" s="341"/>
      <c r="J1121" s="341"/>
      <c r="K1121" s="341"/>
      <c r="L1121" s="341"/>
      <c r="M1121" s="341"/>
    </row>
    <row r="1122" spans="1:13" x14ac:dyDescent="0.25">
      <c r="A1122" s="350">
        <v>32</v>
      </c>
      <c r="B1122" s="353">
        <v>39.11</v>
      </c>
      <c r="C1122" s="356">
        <v>5.87</v>
      </c>
      <c r="D1122" s="413">
        <v>37</v>
      </c>
      <c r="E1122" s="409">
        <v>8059.06</v>
      </c>
      <c r="F1122" s="341"/>
      <c r="G1122" s="341"/>
      <c r="H1122" s="341"/>
      <c r="I1122" s="341"/>
      <c r="J1122" s="341"/>
      <c r="K1122" s="341"/>
      <c r="L1122" s="341"/>
      <c r="M1122" s="341"/>
    </row>
    <row r="1123" spans="1:13" x14ac:dyDescent="0.25">
      <c r="A1123" s="350">
        <v>30</v>
      </c>
      <c r="B1123" s="353">
        <v>43.78</v>
      </c>
      <c r="C1123" s="356">
        <v>5.71</v>
      </c>
      <c r="D1123" s="413">
        <v>37</v>
      </c>
      <c r="E1123" s="409">
        <v>7281.51</v>
      </c>
      <c r="F1123" s="341"/>
      <c r="G1123" s="341"/>
      <c r="H1123" s="341"/>
      <c r="I1123" s="341"/>
      <c r="J1123" s="341"/>
      <c r="K1123" s="341"/>
      <c r="L1123" s="341"/>
      <c r="M1123" s="341"/>
    </row>
    <row r="1124" spans="1:13" x14ac:dyDescent="0.25">
      <c r="A1124" s="350">
        <v>57</v>
      </c>
      <c r="B1124" s="353">
        <v>24.35</v>
      </c>
      <c r="C1124" s="356">
        <v>9.08</v>
      </c>
      <c r="D1124" s="413">
        <v>37</v>
      </c>
      <c r="E1124" s="409">
        <v>6985.51</v>
      </c>
      <c r="F1124" s="341"/>
      <c r="G1124" s="341"/>
      <c r="H1124" s="341"/>
      <c r="I1124" s="341"/>
      <c r="J1124" s="341"/>
      <c r="K1124" s="341"/>
      <c r="L1124" s="341"/>
      <c r="M1124" s="341"/>
    </row>
    <row r="1125" spans="1:13" x14ac:dyDescent="0.25">
      <c r="A1125" s="350">
        <v>56</v>
      </c>
      <c r="B1125" s="353">
        <v>40.299999999999997</v>
      </c>
      <c r="C1125" s="356">
        <v>5.3</v>
      </c>
      <c r="D1125" s="413">
        <v>37</v>
      </c>
      <c r="E1125" s="409">
        <v>6877.98</v>
      </c>
      <c r="F1125" s="341"/>
      <c r="G1125" s="341"/>
      <c r="H1125" s="341"/>
      <c r="I1125" s="341"/>
      <c r="J1125" s="341"/>
      <c r="K1125" s="341"/>
      <c r="L1125" s="341"/>
      <c r="M1125" s="341"/>
    </row>
    <row r="1126" spans="1:13" x14ac:dyDescent="0.25">
      <c r="A1126" s="350">
        <v>55</v>
      </c>
      <c r="B1126" s="353">
        <v>32.774999999999999</v>
      </c>
      <c r="C1126" s="356">
        <v>11.76</v>
      </c>
      <c r="D1126" s="413">
        <v>37</v>
      </c>
      <c r="E1126" s="409">
        <v>6796.86</v>
      </c>
      <c r="F1126" s="341"/>
      <c r="G1126" s="341"/>
      <c r="H1126" s="341"/>
      <c r="I1126" s="341"/>
      <c r="J1126" s="341"/>
      <c r="K1126" s="341"/>
      <c r="L1126" s="341"/>
      <c r="M1126" s="341"/>
    </row>
    <row r="1127" spans="1:13" x14ac:dyDescent="0.25">
      <c r="A1127" s="350">
        <v>56</v>
      </c>
      <c r="B1127" s="353">
        <v>39.6</v>
      </c>
      <c r="C1127" s="356">
        <v>5.1100000000000003</v>
      </c>
      <c r="D1127" s="413">
        <v>37</v>
      </c>
      <c r="E1127" s="409">
        <v>6748.59</v>
      </c>
      <c r="F1127" s="341"/>
      <c r="G1127" s="341"/>
      <c r="H1127" s="341"/>
      <c r="I1127" s="341"/>
      <c r="J1127" s="341"/>
      <c r="K1127" s="341"/>
      <c r="L1127" s="341"/>
      <c r="M1127" s="341"/>
    </row>
    <row r="1128" spans="1:13" x14ac:dyDescent="0.25">
      <c r="A1128" s="350">
        <v>50</v>
      </c>
      <c r="B1128" s="353">
        <v>30.97</v>
      </c>
      <c r="C1128" s="356">
        <v>5.54</v>
      </c>
      <c r="D1128" s="413">
        <v>37</v>
      </c>
      <c r="E1128" s="409">
        <v>6686.43</v>
      </c>
      <c r="F1128" s="341"/>
      <c r="G1128" s="341"/>
      <c r="H1128" s="341"/>
      <c r="I1128" s="341"/>
      <c r="J1128" s="341"/>
      <c r="K1128" s="341"/>
      <c r="L1128" s="341"/>
      <c r="M1128" s="341"/>
    </row>
    <row r="1129" spans="1:13" x14ac:dyDescent="0.25">
      <c r="A1129" s="350">
        <v>55</v>
      </c>
      <c r="B1129" s="353">
        <v>27.645</v>
      </c>
      <c r="C1129" s="356">
        <v>8.8699999999999992</v>
      </c>
      <c r="D1129" s="413">
        <v>37</v>
      </c>
      <c r="E1129" s="409">
        <v>6435.62</v>
      </c>
      <c r="F1129" s="341"/>
      <c r="G1129" s="341"/>
      <c r="H1129" s="341"/>
      <c r="I1129" s="341"/>
      <c r="J1129" s="341"/>
      <c r="K1129" s="341"/>
      <c r="L1129" s="341"/>
      <c r="M1129" s="341"/>
    </row>
    <row r="1130" spans="1:13" x14ac:dyDescent="0.25">
      <c r="A1130" s="350">
        <v>56</v>
      </c>
      <c r="B1130" s="353">
        <v>34.43</v>
      </c>
      <c r="C1130" s="356">
        <v>5.96</v>
      </c>
      <c r="D1130" s="413">
        <v>37</v>
      </c>
      <c r="E1130" s="409">
        <v>6406.41</v>
      </c>
      <c r="F1130" s="341"/>
      <c r="G1130" s="341"/>
      <c r="H1130" s="341"/>
      <c r="I1130" s="341"/>
      <c r="J1130" s="341"/>
      <c r="K1130" s="341"/>
      <c r="L1130" s="341"/>
      <c r="M1130" s="341"/>
    </row>
    <row r="1131" spans="1:13" x14ac:dyDescent="0.25">
      <c r="A1131" s="350">
        <v>53</v>
      </c>
      <c r="B1131" s="353">
        <v>39.6</v>
      </c>
      <c r="C1131" s="356">
        <v>4.4400000000000004</v>
      </c>
      <c r="D1131" s="413">
        <v>37</v>
      </c>
      <c r="E1131" s="409">
        <v>6313.76</v>
      </c>
      <c r="F1131" s="341"/>
      <c r="G1131" s="341"/>
      <c r="H1131" s="341"/>
      <c r="I1131" s="341"/>
      <c r="J1131" s="341"/>
      <c r="K1131" s="341"/>
      <c r="L1131" s="341"/>
      <c r="M1131" s="341"/>
    </row>
    <row r="1132" spans="1:13" x14ac:dyDescent="0.25">
      <c r="A1132" s="350">
        <v>56</v>
      </c>
      <c r="B1132" s="353">
        <v>22.1</v>
      </c>
      <c r="C1132" s="356">
        <v>4.6500000000000004</v>
      </c>
      <c r="D1132" s="413">
        <v>37</v>
      </c>
      <c r="E1132" s="409">
        <v>6311.95</v>
      </c>
      <c r="F1132" s="341"/>
      <c r="G1132" s="341"/>
      <c r="H1132" s="341"/>
      <c r="I1132" s="341"/>
      <c r="J1132" s="341"/>
      <c r="K1132" s="341"/>
      <c r="L1132" s="341"/>
      <c r="M1132" s="341"/>
    </row>
    <row r="1133" spans="1:13" x14ac:dyDescent="0.25">
      <c r="A1133" s="350">
        <v>53</v>
      </c>
      <c r="B1133" s="353">
        <v>33.25</v>
      </c>
      <c r="C1133" s="356">
        <v>5.64</v>
      </c>
      <c r="D1133" s="413">
        <v>37</v>
      </c>
      <c r="E1133" s="409">
        <v>6203.9</v>
      </c>
      <c r="F1133" s="341"/>
      <c r="G1133" s="341"/>
      <c r="H1133" s="341"/>
      <c r="I1133" s="341"/>
      <c r="J1133" s="341"/>
      <c r="K1133" s="341"/>
      <c r="L1133" s="341"/>
      <c r="M1133" s="341"/>
    </row>
    <row r="1134" spans="1:13" x14ac:dyDescent="0.25">
      <c r="A1134" s="350">
        <v>51</v>
      </c>
      <c r="B1134" s="353">
        <v>33.33</v>
      </c>
      <c r="C1134" s="356">
        <v>10.19</v>
      </c>
      <c r="D1134" s="413">
        <v>37</v>
      </c>
      <c r="E1134" s="409">
        <v>6198.75</v>
      </c>
      <c r="F1134" s="341"/>
      <c r="G1134" s="341"/>
      <c r="H1134" s="341"/>
      <c r="I1134" s="341"/>
      <c r="J1134" s="341"/>
      <c r="K1134" s="341"/>
      <c r="L1134" s="341"/>
      <c r="M1134" s="341"/>
    </row>
    <row r="1135" spans="1:13" x14ac:dyDescent="0.25">
      <c r="A1135" s="350">
        <v>51</v>
      </c>
      <c r="B1135" s="353">
        <v>30.5</v>
      </c>
      <c r="C1135" s="356">
        <v>10.79</v>
      </c>
      <c r="D1135" s="413">
        <v>37</v>
      </c>
      <c r="E1135" s="409">
        <v>6183.32</v>
      </c>
      <c r="F1135" s="341"/>
      <c r="G1135" s="341"/>
      <c r="H1135" s="341"/>
      <c r="I1135" s="341"/>
      <c r="J1135" s="341"/>
      <c r="K1135" s="341"/>
      <c r="L1135" s="341"/>
      <c r="M1135" s="341"/>
    </row>
    <row r="1136" spans="1:13" x14ac:dyDescent="0.25">
      <c r="A1136" s="350">
        <v>45</v>
      </c>
      <c r="B1136" s="353">
        <v>30.3</v>
      </c>
      <c r="C1136" s="356">
        <v>4.24</v>
      </c>
      <c r="D1136" s="413">
        <v>37</v>
      </c>
      <c r="E1136" s="409">
        <v>6159.57</v>
      </c>
      <c r="F1136" s="341"/>
      <c r="G1136" s="341"/>
      <c r="H1136" s="341"/>
      <c r="I1136" s="341"/>
      <c r="J1136" s="341"/>
      <c r="K1136" s="341"/>
      <c r="L1136" s="341"/>
      <c r="M1136" s="341"/>
    </row>
    <row r="1137" spans="1:13" x14ac:dyDescent="0.25">
      <c r="A1137" s="350">
        <v>50</v>
      </c>
      <c r="B1137" s="353">
        <v>26.22</v>
      </c>
      <c r="C1137" s="356">
        <v>5.83</v>
      </c>
      <c r="D1137" s="413">
        <v>37</v>
      </c>
      <c r="E1137" s="409">
        <v>6112.35</v>
      </c>
      <c r="F1137" s="341"/>
      <c r="G1137" s="341"/>
      <c r="H1137" s="341"/>
      <c r="I1137" s="341"/>
      <c r="J1137" s="341"/>
      <c r="K1137" s="341"/>
      <c r="L1137" s="341"/>
      <c r="M1137" s="341"/>
    </row>
    <row r="1138" spans="1:13" x14ac:dyDescent="0.25">
      <c r="A1138" s="350">
        <v>44</v>
      </c>
      <c r="B1138" s="353">
        <v>29.99</v>
      </c>
      <c r="C1138" s="356">
        <v>11.85</v>
      </c>
      <c r="D1138" s="413">
        <v>37</v>
      </c>
      <c r="E1138" s="409">
        <v>5847.24</v>
      </c>
      <c r="F1138" s="341"/>
      <c r="G1138" s="341"/>
      <c r="H1138" s="341"/>
      <c r="I1138" s="341"/>
      <c r="J1138" s="341"/>
      <c r="K1138" s="341"/>
      <c r="L1138" s="341"/>
      <c r="M1138" s="341"/>
    </row>
    <row r="1139" spans="1:13" x14ac:dyDescent="0.25">
      <c r="A1139" s="350">
        <v>35</v>
      </c>
      <c r="B1139" s="353">
        <v>36.380000000000003</v>
      </c>
      <c r="C1139" s="356">
        <v>5.98</v>
      </c>
      <c r="D1139" s="413">
        <v>37</v>
      </c>
      <c r="E1139" s="409">
        <v>5582.95</v>
      </c>
      <c r="F1139" s="341"/>
      <c r="G1139" s="341"/>
      <c r="H1139" s="341"/>
      <c r="I1139" s="341"/>
      <c r="J1139" s="341"/>
      <c r="K1139" s="341"/>
      <c r="L1139" s="341"/>
      <c r="M1139" s="341"/>
    </row>
    <row r="1140" spans="1:13" x14ac:dyDescent="0.25">
      <c r="A1140" s="350">
        <v>53</v>
      </c>
      <c r="B1140" s="353">
        <v>31.16</v>
      </c>
      <c r="C1140" s="356">
        <v>4.26</v>
      </c>
      <c r="D1140" s="413">
        <v>37</v>
      </c>
      <c r="E1140" s="409">
        <v>5402.89</v>
      </c>
      <c r="F1140" s="341"/>
      <c r="G1140" s="341"/>
      <c r="H1140" s="341"/>
      <c r="I1140" s="341"/>
      <c r="J1140" s="341"/>
      <c r="K1140" s="341"/>
      <c r="L1140" s="341"/>
      <c r="M1140" s="341"/>
    </row>
    <row r="1141" spans="1:13" x14ac:dyDescent="0.25">
      <c r="A1141" s="350">
        <v>58</v>
      </c>
      <c r="B1141" s="353">
        <v>25.55</v>
      </c>
      <c r="C1141" s="356">
        <v>4.96</v>
      </c>
      <c r="D1141" s="413">
        <v>37</v>
      </c>
      <c r="E1141" s="409">
        <v>5373.36</v>
      </c>
      <c r="F1141" s="341"/>
      <c r="G1141" s="341"/>
      <c r="H1141" s="341"/>
      <c r="I1141" s="341"/>
      <c r="J1141" s="341"/>
      <c r="K1141" s="341"/>
      <c r="L1141" s="341"/>
      <c r="M1141" s="341"/>
    </row>
    <row r="1142" spans="1:13" x14ac:dyDescent="0.25">
      <c r="A1142" s="350">
        <v>46</v>
      </c>
      <c r="B1142" s="353">
        <v>28.77</v>
      </c>
      <c r="C1142" s="356">
        <v>4</v>
      </c>
      <c r="D1142" s="413">
        <v>37</v>
      </c>
      <c r="E1142" s="409">
        <v>5028.1499999999996</v>
      </c>
      <c r="F1142" s="341"/>
      <c r="G1142" s="341"/>
      <c r="H1142" s="341"/>
      <c r="I1142" s="341"/>
      <c r="J1142" s="341"/>
      <c r="K1142" s="341"/>
      <c r="L1142" s="341"/>
      <c r="M1142" s="341"/>
    </row>
    <row r="1143" spans="1:13" x14ac:dyDescent="0.25">
      <c r="A1143" s="350">
        <v>58</v>
      </c>
      <c r="B1143" s="353">
        <v>23.14</v>
      </c>
      <c r="C1143" s="356">
        <v>4.1500000000000004</v>
      </c>
      <c r="D1143" s="413">
        <v>37</v>
      </c>
      <c r="E1143" s="409">
        <v>4646.76</v>
      </c>
      <c r="F1143" s="341"/>
      <c r="G1143" s="341"/>
      <c r="H1143" s="341"/>
      <c r="I1143" s="341"/>
      <c r="J1143" s="341"/>
      <c r="K1143" s="341"/>
      <c r="L1143" s="341"/>
      <c r="M1143" s="341"/>
    </row>
    <row r="1144" spans="1:13" x14ac:dyDescent="0.25">
      <c r="A1144" s="350">
        <v>54</v>
      </c>
      <c r="B1144" s="353">
        <v>39.6</v>
      </c>
      <c r="C1144" s="356">
        <v>11.36</v>
      </c>
      <c r="D1144" s="413">
        <v>37</v>
      </c>
      <c r="E1144" s="409">
        <v>3910.44</v>
      </c>
      <c r="F1144" s="341"/>
      <c r="G1144" s="341"/>
      <c r="H1144" s="341"/>
      <c r="I1144" s="341"/>
      <c r="J1144" s="341"/>
      <c r="K1144" s="341"/>
      <c r="L1144" s="341"/>
      <c r="M1144" s="341"/>
    </row>
    <row r="1145" spans="1:13" x14ac:dyDescent="0.25">
      <c r="A1145" s="350">
        <v>54</v>
      </c>
      <c r="B1145" s="353">
        <v>29.2</v>
      </c>
      <c r="C1145" s="356">
        <v>7.53</v>
      </c>
      <c r="D1145" s="413">
        <v>37</v>
      </c>
      <c r="E1145" s="409">
        <v>3622.13</v>
      </c>
      <c r="F1145" s="341"/>
      <c r="G1145" s="341"/>
      <c r="H1145" s="341"/>
      <c r="I1145" s="341"/>
      <c r="J1145" s="341"/>
      <c r="K1145" s="341"/>
      <c r="L1145" s="341"/>
      <c r="M1145" s="341"/>
    </row>
    <row r="1146" spans="1:13" x14ac:dyDescent="0.25">
      <c r="A1146" s="350">
        <v>54</v>
      </c>
      <c r="B1146" s="353">
        <v>32.774999999999999</v>
      </c>
      <c r="C1146" s="356">
        <v>7.95</v>
      </c>
      <c r="D1146" s="413">
        <v>38</v>
      </c>
      <c r="E1146" s="409">
        <v>41949.24</v>
      </c>
      <c r="F1146" s="341"/>
      <c r="G1146" s="341"/>
      <c r="H1146" s="341"/>
      <c r="I1146" s="341"/>
      <c r="J1146" s="341"/>
      <c r="K1146" s="341"/>
      <c r="L1146" s="341"/>
      <c r="M1146" s="341"/>
    </row>
    <row r="1147" spans="1:13" x14ac:dyDescent="0.25">
      <c r="A1147" s="350">
        <v>54</v>
      </c>
      <c r="B1147" s="353">
        <v>24.035</v>
      </c>
      <c r="C1147" s="356">
        <v>8.5</v>
      </c>
      <c r="D1147" s="413">
        <v>38</v>
      </c>
      <c r="E1147" s="409">
        <v>34402.22</v>
      </c>
      <c r="F1147" s="341"/>
      <c r="G1147" s="341"/>
      <c r="H1147" s="341"/>
      <c r="I1147" s="341"/>
      <c r="J1147" s="341"/>
      <c r="K1147" s="341"/>
      <c r="L1147" s="341"/>
      <c r="M1147" s="341"/>
    </row>
    <row r="1148" spans="1:13" x14ac:dyDescent="0.25">
      <c r="A1148" s="350">
        <v>43</v>
      </c>
      <c r="B1148" s="353">
        <v>30.55</v>
      </c>
      <c r="C1148" s="356">
        <v>5.89</v>
      </c>
      <c r="D1148" s="413">
        <v>38</v>
      </c>
      <c r="E1148" s="409">
        <v>33527.1</v>
      </c>
      <c r="F1148" s="341"/>
      <c r="G1148" s="341"/>
      <c r="H1148" s="341"/>
      <c r="I1148" s="341"/>
      <c r="J1148" s="341"/>
      <c r="K1148" s="341"/>
      <c r="L1148" s="341"/>
      <c r="M1148" s="341"/>
    </row>
    <row r="1149" spans="1:13" x14ac:dyDescent="0.25">
      <c r="A1149" s="350">
        <v>49</v>
      </c>
      <c r="B1149" s="353">
        <v>28.81</v>
      </c>
      <c r="C1149" s="356">
        <v>8.76</v>
      </c>
      <c r="D1149" s="413">
        <v>38</v>
      </c>
      <c r="E1149" s="409">
        <v>31743.919999999998</v>
      </c>
      <c r="F1149" s="341"/>
      <c r="G1149" s="341"/>
      <c r="H1149" s="341"/>
      <c r="I1149" s="341"/>
      <c r="J1149" s="341"/>
      <c r="K1149" s="341"/>
      <c r="L1149" s="341"/>
      <c r="M1149" s="341"/>
    </row>
    <row r="1150" spans="1:13" x14ac:dyDescent="0.25">
      <c r="A1150" s="350">
        <v>42</v>
      </c>
      <c r="B1150" s="353">
        <v>31.66</v>
      </c>
      <c r="C1150" s="356">
        <v>4.1100000000000003</v>
      </c>
      <c r="D1150" s="413">
        <v>38</v>
      </c>
      <c r="E1150" s="409">
        <v>27534.53</v>
      </c>
      <c r="F1150" s="341"/>
      <c r="G1150" s="341"/>
      <c r="H1150" s="341"/>
      <c r="I1150" s="341"/>
      <c r="J1150" s="341"/>
      <c r="K1150" s="341"/>
      <c r="L1150" s="341"/>
      <c r="M1150" s="341"/>
    </row>
    <row r="1151" spans="1:13" x14ac:dyDescent="0.25">
      <c r="A1151" s="350">
        <v>48</v>
      </c>
      <c r="B1151" s="353">
        <v>28.215</v>
      </c>
      <c r="C1151" s="356">
        <v>7.56</v>
      </c>
      <c r="D1151" s="413">
        <v>38</v>
      </c>
      <c r="E1151" s="409">
        <v>15820.7</v>
      </c>
      <c r="F1151" s="341"/>
      <c r="G1151" s="341"/>
      <c r="H1151" s="341"/>
      <c r="I1151" s="341"/>
      <c r="J1151" s="341"/>
      <c r="K1151" s="341"/>
      <c r="L1151" s="341"/>
      <c r="M1151" s="341"/>
    </row>
    <row r="1152" spans="1:13" x14ac:dyDescent="0.25">
      <c r="A1152" s="350">
        <v>53</v>
      </c>
      <c r="B1152" s="353">
        <v>26.12</v>
      </c>
      <c r="C1152" s="356">
        <v>4.17</v>
      </c>
      <c r="D1152" s="413">
        <v>38</v>
      </c>
      <c r="E1152" s="409">
        <v>14152.46</v>
      </c>
      <c r="F1152" s="341"/>
      <c r="G1152" s="341"/>
      <c r="H1152" s="341"/>
      <c r="I1152" s="341"/>
      <c r="J1152" s="341"/>
      <c r="K1152" s="341"/>
      <c r="L1152" s="341"/>
      <c r="M1152" s="341"/>
    </row>
    <row r="1153" spans="1:13" x14ac:dyDescent="0.25">
      <c r="A1153" s="350">
        <v>49</v>
      </c>
      <c r="B1153" s="353">
        <v>36.630000000000003</v>
      </c>
      <c r="C1153" s="356">
        <v>11.42</v>
      </c>
      <c r="D1153" s="413">
        <v>38</v>
      </c>
      <c r="E1153" s="409">
        <v>13638.06</v>
      </c>
      <c r="F1153" s="341"/>
      <c r="G1153" s="341"/>
      <c r="H1153" s="341"/>
      <c r="I1153" s="341"/>
      <c r="J1153" s="341"/>
      <c r="K1153" s="341"/>
      <c r="L1153" s="341"/>
      <c r="M1153" s="341"/>
    </row>
    <row r="1154" spans="1:13" x14ac:dyDescent="0.25">
      <c r="A1154" s="350">
        <v>49</v>
      </c>
      <c r="B1154" s="353">
        <v>33.344999999999999</v>
      </c>
      <c r="C1154" s="356">
        <v>7.33</v>
      </c>
      <c r="D1154" s="413">
        <v>38</v>
      </c>
      <c r="E1154" s="409">
        <v>12870.31</v>
      </c>
      <c r="F1154" s="341"/>
      <c r="G1154" s="341"/>
      <c r="H1154" s="341"/>
      <c r="I1154" s="341"/>
      <c r="J1154" s="341"/>
      <c r="K1154" s="341"/>
      <c r="L1154" s="341"/>
      <c r="M1154" s="341"/>
    </row>
    <row r="1155" spans="1:13" x14ac:dyDescent="0.25">
      <c r="A1155" s="350">
        <v>51</v>
      </c>
      <c r="B1155" s="353">
        <v>27.11</v>
      </c>
      <c r="C1155" s="356">
        <v>6.7</v>
      </c>
      <c r="D1155" s="413">
        <v>38</v>
      </c>
      <c r="E1155" s="409">
        <v>12091.34</v>
      </c>
      <c r="F1155" s="341"/>
      <c r="G1155" s="341"/>
      <c r="H1155" s="341"/>
      <c r="I1155" s="341"/>
      <c r="J1155" s="341"/>
      <c r="K1155" s="341"/>
      <c r="L1155" s="341"/>
      <c r="M1155" s="341"/>
    </row>
    <row r="1156" spans="1:13" x14ac:dyDescent="0.25">
      <c r="A1156" s="350">
        <v>53</v>
      </c>
      <c r="B1156" s="353">
        <v>26.6</v>
      </c>
      <c r="C1156" s="356">
        <v>5.27</v>
      </c>
      <c r="D1156" s="413">
        <v>38</v>
      </c>
      <c r="E1156" s="409">
        <v>11730.82</v>
      </c>
      <c r="F1156" s="341"/>
      <c r="G1156" s="341"/>
      <c r="H1156" s="341"/>
      <c r="I1156" s="341"/>
      <c r="J1156" s="341"/>
      <c r="K1156" s="341"/>
      <c r="L1156" s="341"/>
      <c r="M1156" s="341"/>
    </row>
    <row r="1157" spans="1:13" x14ac:dyDescent="0.25">
      <c r="A1157" s="350">
        <v>48</v>
      </c>
      <c r="B1157" s="353">
        <v>30.41</v>
      </c>
      <c r="C1157" s="356">
        <v>7.72</v>
      </c>
      <c r="D1157" s="413">
        <v>38</v>
      </c>
      <c r="E1157" s="409">
        <v>8450.82</v>
      </c>
      <c r="F1157" s="341"/>
      <c r="G1157" s="341"/>
      <c r="H1157" s="341"/>
      <c r="I1157" s="341"/>
      <c r="J1157" s="341"/>
      <c r="K1157" s="341"/>
      <c r="L1157" s="341"/>
      <c r="M1157" s="341"/>
    </row>
    <row r="1158" spans="1:13" x14ac:dyDescent="0.25">
      <c r="A1158" s="350">
        <v>49</v>
      </c>
      <c r="B1158" s="353">
        <v>28.98</v>
      </c>
      <c r="C1158" s="356">
        <v>8.68</v>
      </c>
      <c r="D1158" s="413">
        <v>38</v>
      </c>
      <c r="E1158" s="409">
        <v>7537.16</v>
      </c>
      <c r="F1158" s="341"/>
      <c r="G1158" s="341"/>
      <c r="H1158" s="341"/>
      <c r="I1158" s="341"/>
      <c r="J1158" s="341"/>
      <c r="K1158" s="341"/>
      <c r="L1158" s="341"/>
      <c r="M1158" s="341"/>
    </row>
    <row r="1159" spans="1:13" x14ac:dyDescent="0.25">
      <c r="A1159" s="350">
        <v>54</v>
      </c>
      <c r="B1159" s="353">
        <v>31.24</v>
      </c>
      <c r="C1159" s="356">
        <v>9.8000000000000007</v>
      </c>
      <c r="D1159" s="413">
        <v>38</v>
      </c>
      <c r="E1159" s="409">
        <v>7325.47</v>
      </c>
      <c r="F1159" s="341"/>
      <c r="G1159" s="341"/>
      <c r="H1159" s="341"/>
      <c r="I1159" s="341"/>
      <c r="J1159" s="341"/>
      <c r="K1159" s="341"/>
      <c r="L1159" s="341"/>
      <c r="M1159" s="341"/>
    </row>
    <row r="1160" spans="1:13" x14ac:dyDescent="0.25">
      <c r="A1160" s="350">
        <v>40</v>
      </c>
      <c r="B1160" s="353">
        <v>31.54</v>
      </c>
      <c r="C1160" s="356">
        <v>4.4400000000000004</v>
      </c>
      <c r="D1160" s="413">
        <v>38</v>
      </c>
      <c r="E1160" s="409">
        <v>7151.09</v>
      </c>
      <c r="F1160" s="341"/>
      <c r="G1160" s="341"/>
      <c r="H1160" s="341"/>
      <c r="I1160" s="341"/>
      <c r="J1160" s="341"/>
      <c r="K1160" s="341"/>
      <c r="L1160" s="341"/>
      <c r="M1160" s="341"/>
    </row>
    <row r="1161" spans="1:13" x14ac:dyDescent="0.25">
      <c r="A1161" s="350">
        <v>52</v>
      </c>
      <c r="B1161" s="353">
        <v>38.6</v>
      </c>
      <c r="C1161" s="356">
        <v>7.19</v>
      </c>
      <c r="D1161" s="413">
        <v>38</v>
      </c>
      <c r="E1161" s="409">
        <v>7144.86</v>
      </c>
      <c r="F1161" s="341"/>
      <c r="G1161" s="341"/>
      <c r="H1161" s="341"/>
      <c r="I1161" s="341"/>
      <c r="J1161" s="341"/>
      <c r="K1161" s="341"/>
      <c r="L1161" s="341"/>
      <c r="M1161" s="341"/>
    </row>
    <row r="1162" spans="1:13" x14ac:dyDescent="0.25">
      <c r="A1162" s="350">
        <v>31</v>
      </c>
      <c r="B1162" s="353">
        <v>37.950000000000003</v>
      </c>
      <c r="C1162" s="356">
        <v>6.06</v>
      </c>
      <c r="D1162" s="413">
        <v>38</v>
      </c>
      <c r="E1162" s="409">
        <v>7133.9</v>
      </c>
      <c r="F1162" s="341"/>
      <c r="G1162" s="341"/>
      <c r="H1162" s="341"/>
      <c r="I1162" s="341"/>
      <c r="J1162" s="341"/>
      <c r="K1162" s="341"/>
      <c r="L1162" s="341"/>
      <c r="M1162" s="341"/>
    </row>
    <row r="1163" spans="1:13" x14ac:dyDescent="0.25">
      <c r="A1163" s="350">
        <v>31</v>
      </c>
      <c r="B1163" s="353">
        <v>38.97</v>
      </c>
      <c r="C1163" s="356">
        <v>5.12</v>
      </c>
      <c r="D1163" s="413">
        <v>38</v>
      </c>
      <c r="E1163" s="409">
        <v>6933.24</v>
      </c>
      <c r="F1163" s="341"/>
      <c r="G1163" s="341"/>
      <c r="H1163" s="341"/>
      <c r="I1163" s="341"/>
      <c r="J1163" s="341"/>
      <c r="K1163" s="341"/>
      <c r="L1163" s="341"/>
      <c r="M1163" s="341"/>
    </row>
    <row r="1164" spans="1:13" x14ac:dyDescent="0.25">
      <c r="A1164" s="350">
        <v>60</v>
      </c>
      <c r="B1164" s="353">
        <v>21.2</v>
      </c>
      <c r="C1164" s="356">
        <v>10.72</v>
      </c>
      <c r="D1164" s="413">
        <v>38</v>
      </c>
      <c r="E1164" s="409">
        <v>6652.53</v>
      </c>
      <c r="F1164" s="341"/>
      <c r="G1164" s="341"/>
      <c r="H1164" s="341"/>
      <c r="I1164" s="341"/>
      <c r="J1164" s="341"/>
      <c r="K1164" s="341"/>
      <c r="L1164" s="341"/>
      <c r="M1164" s="341"/>
    </row>
    <row r="1165" spans="1:13" x14ac:dyDescent="0.25">
      <c r="A1165" s="350">
        <v>59</v>
      </c>
      <c r="B1165" s="353">
        <v>23.96</v>
      </c>
      <c r="C1165" s="356">
        <v>9.58</v>
      </c>
      <c r="D1165" s="413">
        <v>38</v>
      </c>
      <c r="E1165" s="409">
        <v>6640.54</v>
      </c>
      <c r="F1165" s="341"/>
      <c r="G1165" s="341"/>
      <c r="H1165" s="341"/>
      <c r="I1165" s="341"/>
      <c r="J1165" s="341"/>
      <c r="K1165" s="341"/>
      <c r="L1165" s="341"/>
      <c r="M1165" s="341"/>
    </row>
    <row r="1166" spans="1:13" x14ac:dyDescent="0.25">
      <c r="A1166" s="350">
        <v>34</v>
      </c>
      <c r="B1166" s="353">
        <v>35.93</v>
      </c>
      <c r="C1166" s="356">
        <v>6.4</v>
      </c>
      <c r="D1166" s="413">
        <v>38</v>
      </c>
      <c r="E1166" s="409">
        <v>6571.54</v>
      </c>
      <c r="F1166" s="341"/>
      <c r="G1166" s="341"/>
      <c r="H1166" s="341"/>
      <c r="I1166" s="341"/>
      <c r="J1166" s="341"/>
      <c r="K1166" s="341"/>
      <c r="L1166" s="341"/>
      <c r="M1166" s="341"/>
    </row>
    <row r="1167" spans="1:13" x14ac:dyDescent="0.25">
      <c r="A1167" s="350">
        <v>52</v>
      </c>
      <c r="B1167" s="353">
        <v>26.11</v>
      </c>
      <c r="C1167" s="356">
        <v>6.8</v>
      </c>
      <c r="D1167" s="413">
        <v>38</v>
      </c>
      <c r="E1167" s="409">
        <v>6555.07</v>
      </c>
      <c r="F1167" s="341"/>
      <c r="G1167" s="341"/>
      <c r="H1167" s="341"/>
      <c r="I1167" s="341"/>
      <c r="J1167" s="341"/>
      <c r="K1167" s="341"/>
      <c r="L1167" s="341"/>
      <c r="M1167" s="341"/>
    </row>
    <row r="1168" spans="1:13" x14ac:dyDescent="0.25">
      <c r="A1168" s="350">
        <v>49</v>
      </c>
      <c r="B1168" s="353">
        <v>32.299999999999997</v>
      </c>
      <c r="C1168" s="356">
        <v>9.48</v>
      </c>
      <c r="D1168" s="413">
        <v>38</v>
      </c>
      <c r="E1168" s="409">
        <v>6457.84</v>
      </c>
      <c r="F1168" s="341"/>
      <c r="G1168" s="341"/>
      <c r="H1168" s="341"/>
      <c r="I1168" s="341"/>
      <c r="J1168" s="341"/>
      <c r="K1168" s="341"/>
      <c r="L1168" s="341"/>
      <c r="M1168" s="341"/>
    </row>
    <row r="1169" spans="1:13" x14ac:dyDescent="0.25">
      <c r="A1169" s="350">
        <v>49</v>
      </c>
      <c r="B1169" s="353">
        <v>28.69</v>
      </c>
      <c r="C1169" s="356">
        <v>7.45</v>
      </c>
      <c r="D1169" s="413">
        <v>38</v>
      </c>
      <c r="E1169" s="409">
        <v>6455.86</v>
      </c>
      <c r="F1169" s="341"/>
      <c r="G1169" s="341"/>
      <c r="H1169" s="341"/>
      <c r="I1169" s="341"/>
      <c r="J1169" s="341"/>
      <c r="K1169" s="341"/>
      <c r="L1169" s="341"/>
      <c r="M1169" s="341"/>
    </row>
    <row r="1170" spans="1:13" x14ac:dyDescent="0.25">
      <c r="A1170" s="350">
        <v>47</v>
      </c>
      <c r="B1170" s="353">
        <v>31.28</v>
      </c>
      <c r="C1170" s="356">
        <v>6.94</v>
      </c>
      <c r="D1170" s="413">
        <v>38</v>
      </c>
      <c r="E1170" s="409">
        <v>6373.56</v>
      </c>
      <c r="F1170" s="341"/>
      <c r="G1170" s="341"/>
      <c r="H1170" s="341"/>
      <c r="I1170" s="341"/>
      <c r="J1170" s="341"/>
      <c r="K1170" s="341"/>
      <c r="L1170" s="341"/>
      <c r="M1170" s="341"/>
    </row>
    <row r="1171" spans="1:13" x14ac:dyDescent="0.25">
      <c r="A1171" s="350">
        <v>54</v>
      </c>
      <c r="B1171" s="353">
        <v>30.21</v>
      </c>
      <c r="C1171" s="356">
        <v>7.83</v>
      </c>
      <c r="D1171" s="413">
        <v>38</v>
      </c>
      <c r="E1171" s="409">
        <v>6269.33</v>
      </c>
      <c r="F1171" s="341"/>
      <c r="G1171" s="341"/>
      <c r="H1171" s="341"/>
      <c r="I1171" s="341"/>
      <c r="J1171" s="341"/>
      <c r="K1171" s="341"/>
      <c r="L1171" s="341"/>
      <c r="M1171" s="341"/>
    </row>
    <row r="1172" spans="1:13" x14ac:dyDescent="0.25">
      <c r="A1172" s="350">
        <v>55</v>
      </c>
      <c r="B1172" s="353">
        <v>38.28</v>
      </c>
      <c r="C1172" s="356">
        <v>10.17</v>
      </c>
      <c r="D1172" s="413">
        <v>38</v>
      </c>
      <c r="E1172" s="409">
        <v>6170.96</v>
      </c>
      <c r="F1172" s="341"/>
      <c r="G1172" s="341"/>
      <c r="H1172" s="341"/>
      <c r="I1172" s="341"/>
      <c r="J1172" s="341"/>
      <c r="K1172" s="341"/>
      <c r="L1172" s="341"/>
      <c r="M1172" s="341"/>
    </row>
    <row r="1173" spans="1:13" x14ac:dyDescent="0.25">
      <c r="A1173" s="350">
        <v>55</v>
      </c>
      <c r="B1173" s="353">
        <v>29.9</v>
      </c>
      <c r="C1173" s="356">
        <v>8.9600000000000009</v>
      </c>
      <c r="D1173" s="413">
        <v>38</v>
      </c>
      <c r="E1173" s="409">
        <v>6082.41</v>
      </c>
      <c r="F1173" s="341"/>
      <c r="G1173" s="341"/>
      <c r="H1173" s="341"/>
      <c r="I1173" s="341"/>
      <c r="J1173" s="341"/>
      <c r="K1173" s="341"/>
      <c r="L1173" s="341"/>
      <c r="M1173" s="341"/>
    </row>
    <row r="1174" spans="1:13" x14ac:dyDescent="0.25">
      <c r="A1174" s="350">
        <v>52</v>
      </c>
      <c r="B1174" s="353">
        <v>23.18</v>
      </c>
      <c r="C1174" s="356">
        <v>6.96</v>
      </c>
      <c r="D1174" s="413">
        <v>38</v>
      </c>
      <c r="E1174" s="409">
        <v>6079.67</v>
      </c>
      <c r="F1174" s="341"/>
      <c r="G1174" s="341"/>
      <c r="H1174" s="341"/>
      <c r="I1174" s="341"/>
      <c r="J1174" s="341"/>
      <c r="K1174" s="341"/>
      <c r="L1174" s="341"/>
      <c r="M1174" s="341"/>
    </row>
    <row r="1175" spans="1:13" x14ac:dyDescent="0.25">
      <c r="A1175" s="350">
        <v>37</v>
      </c>
      <c r="B1175" s="353">
        <v>33.020000000000003</v>
      </c>
      <c r="C1175" s="356">
        <v>5.07</v>
      </c>
      <c r="D1175" s="413">
        <v>38</v>
      </c>
      <c r="E1175" s="409">
        <v>6067.13</v>
      </c>
      <c r="F1175" s="341"/>
      <c r="G1175" s="341"/>
      <c r="H1175" s="341"/>
      <c r="I1175" s="341"/>
      <c r="J1175" s="341"/>
      <c r="K1175" s="341"/>
      <c r="L1175" s="341"/>
      <c r="M1175" s="341"/>
    </row>
    <row r="1176" spans="1:13" x14ac:dyDescent="0.25">
      <c r="A1176" s="350">
        <v>50</v>
      </c>
      <c r="B1176" s="353">
        <v>27.29</v>
      </c>
      <c r="C1176" s="356">
        <v>5.85</v>
      </c>
      <c r="D1176" s="413">
        <v>38</v>
      </c>
      <c r="E1176" s="409">
        <v>5976.83</v>
      </c>
      <c r="F1176" s="341"/>
      <c r="G1176" s="341"/>
      <c r="H1176" s="341"/>
      <c r="I1176" s="341"/>
      <c r="J1176" s="341"/>
      <c r="K1176" s="341"/>
      <c r="L1176" s="341"/>
      <c r="M1176" s="341"/>
    </row>
    <row r="1177" spans="1:13" x14ac:dyDescent="0.25">
      <c r="A1177" s="350">
        <v>49</v>
      </c>
      <c r="B1177" s="353">
        <v>23.18</v>
      </c>
      <c r="C1177" s="356">
        <v>10.56</v>
      </c>
      <c r="D1177" s="413">
        <v>38</v>
      </c>
      <c r="E1177" s="409">
        <v>5974.38</v>
      </c>
      <c r="F1177" s="341"/>
      <c r="G1177" s="341"/>
      <c r="H1177" s="341"/>
      <c r="I1177" s="341"/>
      <c r="J1177" s="341"/>
      <c r="K1177" s="341"/>
      <c r="L1177" s="341"/>
      <c r="M1177" s="341"/>
    </row>
    <row r="1178" spans="1:13" x14ac:dyDescent="0.25">
      <c r="A1178" s="350">
        <v>41</v>
      </c>
      <c r="B1178" s="353">
        <v>32.659999999999997</v>
      </c>
      <c r="C1178" s="356">
        <v>8.92</v>
      </c>
      <c r="D1178" s="413">
        <v>38</v>
      </c>
      <c r="E1178" s="409">
        <v>5855.9</v>
      </c>
      <c r="F1178" s="341"/>
      <c r="G1178" s="341"/>
      <c r="H1178" s="341"/>
      <c r="I1178" s="341"/>
      <c r="J1178" s="341"/>
      <c r="K1178" s="341"/>
      <c r="L1178" s="341"/>
      <c r="M1178" s="341"/>
    </row>
    <row r="1179" spans="1:13" x14ac:dyDescent="0.25">
      <c r="A1179" s="350">
        <v>48</v>
      </c>
      <c r="B1179" s="353">
        <v>30.78</v>
      </c>
      <c r="C1179" s="356">
        <v>8.6300000000000008</v>
      </c>
      <c r="D1179" s="413">
        <v>38</v>
      </c>
      <c r="E1179" s="409">
        <v>5679.13</v>
      </c>
      <c r="F1179" s="341"/>
      <c r="G1179" s="341"/>
      <c r="H1179" s="341"/>
      <c r="I1179" s="341"/>
      <c r="J1179" s="341"/>
      <c r="K1179" s="341"/>
      <c r="L1179" s="341"/>
      <c r="M1179" s="341"/>
    </row>
    <row r="1180" spans="1:13" x14ac:dyDescent="0.25">
      <c r="A1180" s="350">
        <v>25</v>
      </c>
      <c r="B1180" s="353">
        <v>47.2</v>
      </c>
      <c r="C1180" s="356">
        <v>6.29</v>
      </c>
      <c r="D1180" s="413">
        <v>38</v>
      </c>
      <c r="E1180" s="409">
        <v>5488.26</v>
      </c>
      <c r="F1180" s="341"/>
      <c r="G1180" s="341"/>
      <c r="H1180" s="341"/>
      <c r="I1180" s="341"/>
      <c r="J1180" s="341"/>
      <c r="K1180" s="341"/>
      <c r="L1180" s="341"/>
      <c r="M1180" s="341"/>
    </row>
    <row r="1181" spans="1:13" x14ac:dyDescent="0.25">
      <c r="A1181" s="350">
        <v>50</v>
      </c>
      <c r="B1181" s="353">
        <v>31.6</v>
      </c>
      <c r="C1181" s="356">
        <v>5.75</v>
      </c>
      <c r="D1181" s="413">
        <v>38</v>
      </c>
      <c r="E1181" s="409">
        <v>5484.47</v>
      </c>
      <c r="F1181" s="341"/>
      <c r="G1181" s="341"/>
      <c r="H1181" s="341"/>
      <c r="I1181" s="341"/>
      <c r="J1181" s="341"/>
      <c r="K1181" s="341"/>
      <c r="L1181" s="341"/>
      <c r="M1181" s="341"/>
    </row>
    <row r="1182" spans="1:13" x14ac:dyDescent="0.25">
      <c r="A1182" s="350">
        <v>47</v>
      </c>
      <c r="B1182" s="353">
        <v>33.914999999999999</v>
      </c>
      <c r="C1182" s="356">
        <v>6.66</v>
      </c>
      <c r="D1182" s="413">
        <v>38</v>
      </c>
      <c r="E1182" s="409">
        <v>5400.98</v>
      </c>
      <c r="F1182" s="341"/>
      <c r="G1182" s="341"/>
      <c r="H1182" s="341"/>
      <c r="I1182" s="341"/>
      <c r="J1182" s="341"/>
      <c r="K1182" s="341"/>
      <c r="L1182" s="341"/>
      <c r="M1182" s="341"/>
    </row>
    <row r="1183" spans="1:13" x14ac:dyDescent="0.25">
      <c r="A1183" s="350">
        <v>50</v>
      </c>
      <c r="B1183" s="353">
        <v>23.54</v>
      </c>
      <c r="C1183" s="356">
        <v>5.0999999999999996</v>
      </c>
      <c r="D1183" s="413">
        <v>38</v>
      </c>
      <c r="E1183" s="409">
        <v>5397.62</v>
      </c>
      <c r="F1183" s="341"/>
      <c r="G1183" s="341"/>
      <c r="H1183" s="341"/>
      <c r="I1183" s="341"/>
      <c r="J1183" s="341"/>
      <c r="K1183" s="341"/>
      <c r="L1183" s="341"/>
      <c r="M1183" s="341"/>
    </row>
    <row r="1184" spans="1:13" x14ac:dyDescent="0.25">
      <c r="A1184" s="350">
        <v>50</v>
      </c>
      <c r="B1184" s="353">
        <v>27.074999999999999</v>
      </c>
      <c r="C1184" s="356">
        <v>4.41</v>
      </c>
      <c r="D1184" s="413">
        <v>38</v>
      </c>
      <c r="E1184" s="409">
        <v>5177.12</v>
      </c>
      <c r="F1184" s="341"/>
      <c r="G1184" s="341"/>
      <c r="H1184" s="341"/>
      <c r="I1184" s="341"/>
      <c r="J1184" s="341"/>
      <c r="K1184" s="341"/>
      <c r="L1184" s="341"/>
      <c r="M1184" s="341"/>
    </row>
    <row r="1185" spans="1:13" x14ac:dyDescent="0.25">
      <c r="A1185" s="350">
        <v>46</v>
      </c>
      <c r="B1185" s="353">
        <v>25.8</v>
      </c>
      <c r="C1185" s="356">
        <v>5.52</v>
      </c>
      <c r="D1185" s="413">
        <v>38</v>
      </c>
      <c r="E1185" s="409">
        <v>5144.18</v>
      </c>
      <c r="F1185" s="341"/>
      <c r="G1185" s="341"/>
      <c r="H1185" s="341"/>
      <c r="I1185" s="341"/>
      <c r="J1185" s="341"/>
      <c r="K1185" s="341"/>
      <c r="L1185" s="341"/>
      <c r="M1185" s="341"/>
    </row>
    <row r="1186" spans="1:13" x14ac:dyDescent="0.25">
      <c r="A1186" s="350">
        <v>53</v>
      </c>
      <c r="B1186" s="353">
        <v>36.1</v>
      </c>
      <c r="C1186" s="356">
        <v>4.62</v>
      </c>
      <c r="D1186" s="413">
        <v>38</v>
      </c>
      <c r="E1186" s="409">
        <v>4839.18</v>
      </c>
      <c r="F1186" s="341"/>
      <c r="G1186" s="341"/>
      <c r="H1186" s="341"/>
      <c r="I1186" s="341"/>
      <c r="J1186" s="341"/>
      <c r="K1186" s="341"/>
      <c r="L1186" s="341"/>
      <c r="M1186" s="341"/>
    </row>
    <row r="1187" spans="1:13" x14ac:dyDescent="0.25">
      <c r="A1187" s="350">
        <v>53</v>
      </c>
      <c r="B1187" s="353">
        <v>30.495000000000001</v>
      </c>
      <c r="C1187" s="356">
        <v>5.74</v>
      </c>
      <c r="D1187" s="413">
        <v>38</v>
      </c>
      <c r="E1187" s="409">
        <v>4163.21</v>
      </c>
      <c r="F1187" s="341"/>
      <c r="G1187" s="341"/>
      <c r="H1187" s="341"/>
      <c r="I1187" s="341"/>
      <c r="J1187" s="341"/>
      <c r="K1187" s="341"/>
      <c r="L1187" s="341"/>
      <c r="M1187" s="341"/>
    </row>
    <row r="1188" spans="1:13" x14ac:dyDescent="0.25">
      <c r="A1188" s="350">
        <v>53</v>
      </c>
      <c r="B1188" s="353">
        <v>21.4</v>
      </c>
      <c r="C1188" s="356">
        <v>6.3</v>
      </c>
      <c r="D1188" s="413">
        <v>38</v>
      </c>
      <c r="E1188" s="409">
        <v>4038.41</v>
      </c>
      <c r="F1188" s="341"/>
      <c r="G1188" s="341"/>
      <c r="H1188" s="341"/>
      <c r="I1188" s="341"/>
      <c r="J1188" s="341"/>
      <c r="K1188" s="341"/>
      <c r="L1188" s="341"/>
      <c r="M1188" s="341"/>
    </row>
    <row r="1189" spans="1:13" x14ac:dyDescent="0.25">
      <c r="A1189" s="350">
        <v>48</v>
      </c>
      <c r="B1189" s="353">
        <v>32.299999999999997</v>
      </c>
      <c r="C1189" s="356">
        <v>10.27</v>
      </c>
      <c r="D1189" s="413">
        <v>38</v>
      </c>
      <c r="E1189" s="409">
        <v>3678.86</v>
      </c>
      <c r="F1189" s="341"/>
      <c r="G1189" s="341"/>
      <c r="H1189" s="341"/>
      <c r="I1189" s="341"/>
      <c r="J1189" s="341"/>
      <c r="K1189" s="341"/>
      <c r="L1189" s="341"/>
      <c r="M1189" s="341"/>
    </row>
    <row r="1190" spans="1:13" x14ac:dyDescent="0.25">
      <c r="A1190" s="350">
        <v>43</v>
      </c>
      <c r="B1190" s="353">
        <v>29.78</v>
      </c>
      <c r="C1190" s="356">
        <v>5.85</v>
      </c>
      <c r="D1190" s="413">
        <v>39</v>
      </c>
      <c r="E1190" s="410">
        <v>13381.57</v>
      </c>
      <c r="F1190" s="341"/>
      <c r="G1190" s="341"/>
      <c r="H1190" s="341"/>
      <c r="I1190" s="341"/>
      <c r="J1190" s="341"/>
      <c r="K1190" s="341"/>
      <c r="L1190" s="341"/>
      <c r="M1190" s="341"/>
    </row>
    <row r="1191" spans="1:13" x14ac:dyDescent="0.25">
      <c r="A1191" s="350">
        <v>34</v>
      </c>
      <c r="B1191" s="353">
        <v>34.76</v>
      </c>
      <c r="C1191" s="356">
        <v>5.92</v>
      </c>
      <c r="D1191" s="413">
        <v>39</v>
      </c>
      <c r="E1191" s="409">
        <v>13381.57</v>
      </c>
      <c r="F1191" s="341"/>
      <c r="G1191" s="341"/>
      <c r="H1191" s="341"/>
      <c r="I1191" s="341"/>
      <c r="J1191" s="341"/>
      <c r="K1191" s="341"/>
      <c r="L1191" s="341"/>
      <c r="M1191" s="341"/>
    </row>
    <row r="1192" spans="1:13" x14ac:dyDescent="0.25">
      <c r="A1192" s="350">
        <v>52</v>
      </c>
      <c r="B1192" s="353">
        <v>18.335000000000001</v>
      </c>
      <c r="C1192" s="356">
        <v>10.01</v>
      </c>
      <c r="D1192" s="413">
        <v>39</v>
      </c>
      <c r="E1192" s="409">
        <v>13381.57</v>
      </c>
      <c r="F1192" s="341"/>
      <c r="G1192" s="341"/>
      <c r="H1192" s="341"/>
      <c r="I1192" s="341"/>
      <c r="J1192" s="341"/>
      <c r="K1192" s="341"/>
      <c r="L1192" s="341"/>
      <c r="M1192" s="341"/>
    </row>
    <row r="1193" spans="1:13" x14ac:dyDescent="0.25">
      <c r="A1193" s="350">
        <v>51</v>
      </c>
      <c r="B1193" s="353">
        <v>32.299999999999997</v>
      </c>
      <c r="C1193" s="356">
        <v>9.59</v>
      </c>
      <c r="D1193" s="413">
        <v>39</v>
      </c>
      <c r="E1193" s="409">
        <v>13381.57</v>
      </c>
      <c r="F1193" s="341"/>
      <c r="G1193" s="341"/>
      <c r="H1193" s="341"/>
      <c r="I1193" s="341"/>
      <c r="J1193" s="341"/>
      <c r="K1193" s="341"/>
      <c r="L1193" s="341"/>
      <c r="M1193" s="341"/>
    </row>
    <row r="1194" spans="1:13" x14ac:dyDescent="0.25">
      <c r="A1194" s="350">
        <v>51</v>
      </c>
      <c r="B1194" s="353">
        <v>27.74</v>
      </c>
      <c r="C1194" s="356">
        <v>10.37</v>
      </c>
      <c r="D1194" s="413">
        <v>39</v>
      </c>
      <c r="E1194" s="409">
        <v>13381.57</v>
      </c>
      <c r="F1194" s="341"/>
      <c r="G1194" s="341"/>
      <c r="H1194" s="341"/>
      <c r="I1194" s="341"/>
      <c r="J1194" s="341"/>
      <c r="K1194" s="341"/>
      <c r="L1194" s="341"/>
      <c r="M1194" s="341"/>
    </row>
    <row r="1195" spans="1:13" x14ac:dyDescent="0.25">
      <c r="A1195" s="350">
        <v>58</v>
      </c>
      <c r="B1195" s="353">
        <v>24</v>
      </c>
      <c r="C1195" s="356">
        <v>4.01</v>
      </c>
      <c r="D1195" s="413">
        <v>39</v>
      </c>
      <c r="E1195" s="409">
        <v>13381.57</v>
      </c>
      <c r="F1195" s="341"/>
      <c r="G1195" s="341"/>
      <c r="H1195" s="341"/>
      <c r="I1195" s="341"/>
      <c r="J1195" s="341"/>
      <c r="K1195" s="341"/>
      <c r="L1195" s="341"/>
      <c r="M1195" s="341"/>
    </row>
    <row r="1196" spans="1:13" x14ac:dyDescent="0.25">
      <c r="A1196" s="350">
        <v>39</v>
      </c>
      <c r="B1196" s="353">
        <v>31.78</v>
      </c>
      <c r="C1196" s="356">
        <v>4.24</v>
      </c>
      <c r="D1196" s="413">
        <v>39</v>
      </c>
      <c r="E1196" s="409">
        <v>13381.57</v>
      </c>
      <c r="F1196" s="341"/>
      <c r="G1196" s="341"/>
      <c r="H1196" s="341"/>
      <c r="I1196" s="341"/>
      <c r="J1196" s="341"/>
      <c r="K1196" s="341"/>
      <c r="L1196" s="341"/>
      <c r="M1196" s="341"/>
    </row>
    <row r="1197" spans="1:13" x14ac:dyDescent="0.25">
      <c r="A1197" s="350">
        <v>37</v>
      </c>
      <c r="B1197" s="353">
        <v>32.25</v>
      </c>
      <c r="C1197" s="356">
        <v>5.36</v>
      </c>
      <c r="D1197" s="413">
        <v>39</v>
      </c>
      <c r="E1197" s="409">
        <v>13381.57</v>
      </c>
      <c r="F1197" s="341"/>
      <c r="G1197" s="341"/>
      <c r="H1197" s="341"/>
      <c r="I1197" s="341"/>
      <c r="J1197" s="341"/>
      <c r="K1197" s="341"/>
      <c r="L1197" s="341"/>
      <c r="M1197" s="341"/>
    </row>
    <row r="1198" spans="1:13" x14ac:dyDescent="0.25">
      <c r="A1198" s="350">
        <v>50</v>
      </c>
      <c r="B1198" s="353">
        <v>30.114999999999998</v>
      </c>
      <c r="C1198" s="356">
        <v>4.99</v>
      </c>
      <c r="D1198" s="413">
        <v>39</v>
      </c>
      <c r="E1198" s="409">
        <v>40961.29</v>
      </c>
      <c r="F1198" s="341"/>
      <c r="G1198" s="341"/>
      <c r="H1198" s="341"/>
      <c r="I1198" s="341"/>
      <c r="J1198" s="341"/>
      <c r="K1198" s="341"/>
      <c r="L1198" s="341"/>
      <c r="M1198" s="341"/>
    </row>
    <row r="1199" spans="1:13" x14ac:dyDescent="0.25">
      <c r="A1199" s="350">
        <v>60</v>
      </c>
      <c r="B1199" s="353">
        <v>22.41</v>
      </c>
      <c r="C1199" s="356">
        <v>8.68</v>
      </c>
      <c r="D1199" s="413">
        <v>39</v>
      </c>
      <c r="E1199" s="409">
        <v>40103.89</v>
      </c>
      <c r="F1199" s="341"/>
      <c r="G1199" s="341"/>
      <c r="H1199" s="341"/>
      <c r="I1199" s="341"/>
      <c r="J1199" s="341"/>
      <c r="K1199" s="341"/>
      <c r="L1199" s="341"/>
      <c r="M1199" s="341"/>
    </row>
    <row r="1200" spans="1:13" x14ac:dyDescent="0.25">
      <c r="A1200" s="350">
        <v>26</v>
      </c>
      <c r="B1200" s="353">
        <v>45.72</v>
      </c>
      <c r="C1200" s="356">
        <v>4.2300000000000004</v>
      </c>
      <c r="D1200" s="413">
        <v>39</v>
      </c>
      <c r="E1200" s="409">
        <v>37800.980000000003</v>
      </c>
      <c r="F1200" s="341"/>
      <c r="G1200" s="341"/>
      <c r="H1200" s="341"/>
      <c r="I1200" s="341"/>
      <c r="J1200" s="341"/>
      <c r="K1200" s="341"/>
      <c r="L1200" s="341"/>
      <c r="M1200" s="341"/>
    </row>
    <row r="1201" spans="1:13" x14ac:dyDescent="0.25">
      <c r="A1201" s="350">
        <v>56</v>
      </c>
      <c r="B1201" s="353">
        <v>25</v>
      </c>
      <c r="C1201" s="356">
        <v>5.32</v>
      </c>
      <c r="D1201" s="413">
        <v>39</v>
      </c>
      <c r="E1201" s="409">
        <v>34940.61</v>
      </c>
      <c r="F1201" s="341"/>
      <c r="G1201" s="341"/>
      <c r="H1201" s="341"/>
      <c r="I1201" s="341"/>
      <c r="J1201" s="341"/>
      <c r="K1201" s="341"/>
      <c r="L1201" s="341"/>
      <c r="M1201" s="341"/>
    </row>
    <row r="1202" spans="1:13" x14ac:dyDescent="0.25">
      <c r="A1202" s="350">
        <v>51</v>
      </c>
      <c r="B1202" s="353">
        <v>39.5</v>
      </c>
      <c r="C1202" s="356">
        <v>6.66</v>
      </c>
      <c r="D1202" s="413">
        <v>39</v>
      </c>
      <c r="E1202" s="409">
        <v>34307.22</v>
      </c>
      <c r="F1202" s="341"/>
      <c r="G1202" s="341"/>
      <c r="H1202" s="341"/>
      <c r="I1202" s="341"/>
      <c r="J1202" s="341"/>
      <c r="K1202" s="341"/>
      <c r="L1202" s="341"/>
      <c r="M1202" s="341"/>
    </row>
    <row r="1203" spans="1:13" x14ac:dyDescent="0.25">
      <c r="A1203" s="350">
        <v>51</v>
      </c>
      <c r="B1203" s="353">
        <v>37.729999999999997</v>
      </c>
      <c r="C1203" s="356">
        <v>7.4</v>
      </c>
      <c r="D1203" s="413">
        <v>39</v>
      </c>
      <c r="E1203" s="409">
        <v>30724.44</v>
      </c>
      <c r="F1203" s="341"/>
      <c r="G1203" s="341"/>
      <c r="H1203" s="341"/>
      <c r="I1203" s="341"/>
      <c r="J1203" s="341"/>
      <c r="K1203" s="341"/>
      <c r="L1203" s="341"/>
      <c r="M1203" s="341"/>
    </row>
    <row r="1204" spans="1:13" x14ac:dyDescent="0.25">
      <c r="A1204" s="350">
        <v>51</v>
      </c>
      <c r="B1204" s="353">
        <v>40.659999999999997</v>
      </c>
      <c r="C1204" s="356">
        <v>10.08</v>
      </c>
      <c r="D1204" s="413">
        <v>39</v>
      </c>
      <c r="E1204" s="409">
        <v>30457.37</v>
      </c>
      <c r="F1204" s="341"/>
      <c r="G1204" s="341"/>
      <c r="H1204" s="341"/>
      <c r="I1204" s="341"/>
      <c r="J1204" s="341"/>
      <c r="K1204" s="341"/>
      <c r="L1204" s="341"/>
      <c r="M1204" s="341"/>
    </row>
    <row r="1205" spans="1:13" x14ac:dyDescent="0.25">
      <c r="A1205" s="350">
        <v>51</v>
      </c>
      <c r="B1205" s="353">
        <v>34.200000000000003</v>
      </c>
      <c r="C1205" s="356">
        <v>8.58</v>
      </c>
      <c r="D1205" s="413">
        <v>39</v>
      </c>
      <c r="E1205" s="409">
        <v>23563.02</v>
      </c>
      <c r="F1205" s="341"/>
      <c r="G1205" s="341"/>
      <c r="H1205" s="341"/>
      <c r="I1205" s="341"/>
      <c r="J1205" s="341"/>
      <c r="K1205" s="341"/>
      <c r="L1205" s="341"/>
      <c r="M1205" s="341"/>
    </row>
    <row r="1206" spans="1:13" x14ac:dyDescent="0.25">
      <c r="A1206" s="350">
        <v>24</v>
      </c>
      <c r="B1206" s="353">
        <v>46.51</v>
      </c>
      <c r="C1206" s="356">
        <v>5.84</v>
      </c>
      <c r="D1206" s="413">
        <v>39</v>
      </c>
      <c r="E1206" s="409">
        <v>22462.04</v>
      </c>
      <c r="F1206" s="341"/>
      <c r="G1206" s="341"/>
      <c r="H1206" s="341"/>
      <c r="I1206" s="341"/>
      <c r="J1206" s="341"/>
      <c r="K1206" s="341"/>
      <c r="L1206" s="341"/>
      <c r="M1206" s="341"/>
    </row>
    <row r="1207" spans="1:13" x14ac:dyDescent="0.25">
      <c r="A1207" s="350">
        <v>53</v>
      </c>
      <c r="B1207" s="353">
        <v>28.88</v>
      </c>
      <c r="C1207" s="356">
        <v>4.8600000000000003</v>
      </c>
      <c r="D1207" s="413">
        <v>39</v>
      </c>
      <c r="E1207" s="409">
        <v>21659.93</v>
      </c>
      <c r="F1207" s="341"/>
      <c r="G1207" s="341"/>
      <c r="H1207" s="341"/>
      <c r="I1207" s="341"/>
      <c r="J1207" s="341"/>
      <c r="K1207" s="341"/>
      <c r="L1207" s="341"/>
      <c r="M1207" s="341"/>
    </row>
    <row r="1208" spans="1:13" x14ac:dyDescent="0.25">
      <c r="A1208" s="350">
        <v>51</v>
      </c>
      <c r="B1208" s="353">
        <v>33.914999999999999</v>
      </c>
      <c r="C1208" s="356">
        <v>11.52</v>
      </c>
      <c r="D1208" s="413">
        <v>39</v>
      </c>
      <c r="E1208" s="409">
        <v>21082.16</v>
      </c>
      <c r="F1208" s="341"/>
      <c r="G1208" s="341"/>
      <c r="H1208" s="341"/>
      <c r="I1208" s="341"/>
      <c r="J1208" s="341"/>
      <c r="K1208" s="341"/>
      <c r="L1208" s="341"/>
      <c r="M1208" s="341"/>
    </row>
    <row r="1209" spans="1:13" x14ac:dyDescent="0.25">
      <c r="A1209" s="350">
        <v>53</v>
      </c>
      <c r="B1209" s="353">
        <v>24.32</v>
      </c>
      <c r="C1209" s="356">
        <v>6.15</v>
      </c>
      <c r="D1209" s="413">
        <v>39</v>
      </c>
      <c r="E1209" s="409">
        <v>20149.32</v>
      </c>
      <c r="F1209" s="341"/>
      <c r="G1209" s="341"/>
      <c r="H1209" s="341"/>
      <c r="I1209" s="341"/>
      <c r="J1209" s="341"/>
      <c r="K1209" s="341"/>
      <c r="L1209" s="341"/>
      <c r="M1209" s="341"/>
    </row>
    <row r="1210" spans="1:13" x14ac:dyDescent="0.25">
      <c r="A1210" s="350">
        <v>51</v>
      </c>
      <c r="B1210" s="353">
        <v>25.8</v>
      </c>
      <c r="C1210" s="356">
        <v>9.94</v>
      </c>
      <c r="D1210" s="413">
        <v>39</v>
      </c>
      <c r="E1210" s="409">
        <v>19023.259999999998</v>
      </c>
      <c r="F1210" s="341"/>
      <c r="G1210" s="341"/>
      <c r="H1210" s="341"/>
      <c r="I1210" s="341"/>
      <c r="J1210" s="341"/>
      <c r="K1210" s="341"/>
      <c r="L1210" s="341"/>
      <c r="M1210" s="341"/>
    </row>
    <row r="1211" spans="1:13" x14ac:dyDescent="0.25">
      <c r="A1211" s="350">
        <v>51</v>
      </c>
      <c r="B1211" s="353">
        <v>21.56</v>
      </c>
      <c r="C1211" s="356">
        <v>10.56</v>
      </c>
      <c r="D1211" s="413">
        <v>39</v>
      </c>
      <c r="E1211" s="409">
        <v>14209.4</v>
      </c>
      <c r="F1211" s="341"/>
      <c r="G1211" s="341"/>
      <c r="H1211" s="341"/>
      <c r="I1211" s="341"/>
      <c r="J1211" s="341"/>
      <c r="K1211" s="341"/>
      <c r="L1211" s="341"/>
      <c r="M1211" s="341"/>
    </row>
    <row r="1212" spans="1:13" x14ac:dyDescent="0.25">
      <c r="A1212" s="350">
        <v>54</v>
      </c>
      <c r="B1212" s="353">
        <v>31.6</v>
      </c>
      <c r="C1212" s="356">
        <v>6.79</v>
      </c>
      <c r="D1212" s="413">
        <v>39</v>
      </c>
      <c r="E1212" s="409">
        <v>13383.67</v>
      </c>
      <c r="F1212" s="341"/>
      <c r="G1212" s="341"/>
      <c r="H1212" s="341"/>
      <c r="I1212" s="341"/>
      <c r="J1212" s="341"/>
      <c r="K1212" s="341"/>
      <c r="L1212" s="341"/>
      <c r="M1212" s="341"/>
    </row>
    <row r="1213" spans="1:13" x14ac:dyDescent="0.25">
      <c r="A1213" s="350">
        <v>30</v>
      </c>
      <c r="B1213" s="353">
        <v>42.93</v>
      </c>
      <c r="C1213" s="356">
        <v>4.8</v>
      </c>
      <c r="D1213" s="413">
        <v>39</v>
      </c>
      <c r="E1213" s="409">
        <v>12788.18</v>
      </c>
      <c r="F1213" s="341"/>
      <c r="G1213" s="341"/>
      <c r="H1213" s="341"/>
      <c r="I1213" s="341"/>
      <c r="J1213" s="341"/>
      <c r="K1213" s="341"/>
      <c r="L1213" s="341"/>
      <c r="M1213" s="341"/>
    </row>
    <row r="1214" spans="1:13" x14ac:dyDescent="0.25">
      <c r="A1214" s="350">
        <v>50</v>
      </c>
      <c r="B1214" s="353">
        <v>26.72</v>
      </c>
      <c r="C1214" s="356">
        <v>5.75</v>
      </c>
      <c r="D1214" s="413">
        <v>39</v>
      </c>
      <c r="E1214" s="409">
        <v>11987.68</v>
      </c>
      <c r="F1214" s="341"/>
      <c r="G1214" s="341"/>
      <c r="H1214" s="341"/>
      <c r="I1214" s="341"/>
      <c r="J1214" s="341"/>
      <c r="K1214" s="341"/>
      <c r="L1214" s="341"/>
      <c r="M1214" s="341"/>
    </row>
    <row r="1215" spans="1:13" x14ac:dyDescent="0.25">
      <c r="A1215" s="350">
        <v>50</v>
      </c>
      <c r="B1215" s="353">
        <v>26.67</v>
      </c>
      <c r="C1215" s="356">
        <v>5.81</v>
      </c>
      <c r="D1215" s="413">
        <v>39</v>
      </c>
      <c r="E1215" s="409">
        <v>11412.02</v>
      </c>
      <c r="F1215" s="341"/>
      <c r="G1215" s="341"/>
      <c r="H1215" s="341"/>
      <c r="I1215" s="341"/>
      <c r="J1215" s="341"/>
      <c r="K1215" s="341"/>
      <c r="L1215" s="341"/>
      <c r="M1215" s="341"/>
    </row>
    <row r="1216" spans="1:13" x14ac:dyDescent="0.25">
      <c r="A1216" s="350">
        <v>49</v>
      </c>
      <c r="B1216" s="353">
        <v>42.68</v>
      </c>
      <c r="C1216" s="356">
        <v>9.2799999999999994</v>
      </c>
      <c r="D1216" s="413">
        <v>39</v>
      </c>
      <c r="E1216" s="409">
        <v>9931.9599999999991</v>
      </c>
      <c r="F1216" s="341"/>
      <c r="G1216" s="341"/>
      <c r="H1216" s="341"/>
      <c r="I1216" s="341"/>
      <c r="J1216" s="341"/>
      <c r="K1216" s="341"/>
      <c r="L1216" s="341"/>
      <c r="M1216" s="341"/>
    </row>
    <row r="1217" spans="1:13" x14ac:dyDescent="0.25">
      <c r="A1217" s="350">
        <v>46</v>
      </c>
      <c r="B1217" s="353">
        <v>24.31</v>
      </c>
      <c r="C1217" s="356">
        <v>6.37</v>
      </c>
      <c r="D1217" s="413">
        <v>39</v>
      </c>
      <c r="E1217" s="409">
        <v>8965.7999999999993</v>
      </c>
      <c r="F1217" s="341"/>
      <c r="G1217" s="341"/>
      <c r="H1217" s="341"/>
      <c r="I1217" s="341"/>
      <c r="J1217" s="341"/>
      <c r="K1217" s="341"/>
      <c r="L1217" s="341"/>
      <c r="M1217" s="341"/>
    </row>
    <row r="1218" spans="1:13" x14ac:dyDescent="0.25">
      <c r="A1218" s="350">
        <v>26</v>
      </c>
      <c r="B1218" s="353">
        <v>44.75</v>
      </c>
      <c r="C1218" s="356">
        <v>5.09</v>
      </c>
      <c r="D1218" s="413">
        <v>39</v>
      </c>
      <c r="E1218" s="409">
        <v>8596.83</v>
      </c>
      <c r="F1218" s="341"/>
      <c r="G1218" s="341"/>
      <c r="H1218" s="341"/>
      <c r="I1218" s="341"/>
      <c r="J1218" s="341"/>
      <c r="K1218" s="341"/>
      <c r="L1218" s="341"/>
      <c r="M1218" s="341"/>
    </row>
    <row r="1219" spans="1:13" x14ac:dyDescent="0.25">
      <c r="A1219" s="350">
        <v>49</v>
      </c>
      <c r="B1219" s="353">
        <v>30.78</v>
      </c>
      <c r="C1219" s="356">
        <v>7.94</v>
      </c>
      <c r="D1219" s="413">
        <v>39</v>
      </c>
      <c r="E1219" s="409">
        <v>8582.2999999999993</v>
      </c>
      <c r="F1219" s="341"/>
      <c r="G1219" s="341"/>
      <c r="H1219" s="341"/>
      <c r="I1219" s="341"/>
      <c r="J1219" s="341"/>
      <c r="K1219" s="341"/>
      <c r="L1219" s="341"/>
      <c r="M1219" s="341"/>
    </row>
    <row r="1220" spans="1:13" x14ac:dyDescent="0.25">
      <c r="A1220" s="350">
        <v>57</v>
      </c>
      <c r="B1220" s="353">
        <v>21.86</v>
      </c>
      <c r="C1220" s="356">
        <v>10.95</v>
      </c>
      <c r="D1220" s="413">
        <v>39</v>
      </c>
      <c r="E1220" s="409">
        <v>7986.48</v>
      </c>
      <c r="F1220" s="341"/>
      <c r="G1220" s="341"/>
      <c r="H1220" s="341"/>
      <c r="I1220" s="341"/>
      <c r="J1220" s="341"/>
      <c r="K1220" s="341"/>
      <c r="L1220" s="341"/>
      <c r="M1220" s="341"/>
    </row>
    <row r="1221" spans="1:13" x14ac:dyDescent="0.25">
      <c r="A1221" s="350">
        <v>21</v>
      </c>
      <c r="B1221" s="353">
        <v>49.09</v>
      </c>
      <c r="C1221" s="356">
        <v>6.3</v>
      </c>
      <c r="D1221" s="413">
        <v>39</v>
      </c>
      <c r="E1221" s="409">
        <v>7985.82</v>
      </c>
      <c r="F1221" s="341"/>
      <c r="G1221" s="341"/>
      <c r="H1221" s="341"/>
      <c r="I1221" s="341"/>
      <c r="J1221" s="341"/>
      <c r="K1221" s="341"/>
      <c r="L1221" s="341"/>
      <c r="M1221" s="341"/>
    </row>
    <row r="1222" spans="1:13" x14ac:dyDescent="0.25">
      <c r="A1222" s="350">
        <v>52</v>
      </c>
      <c r="B1222" s="353">
        <v>47.74</v>
      </c>
      <c r="C1222" s="356">
        <v>8.0500000000000007</v>
      </c>
      <c r="D1222" s="413">
        <v>39</v>
      </c>
      <c r="E1222" s="409">
        <v>7512.27</v>
      </c>
      <c r="F1222" s="341"/>
      <c r="G1222" s="341"/>
      <c r="H1222" s="341"/>
      <c r="I1222" s="341"/>
      <c r="J1222" s="341"/>
      <c r="K1222" s="341"/>
      <c r="L1222" s="341"/>
      <c r="M1222" s="341"/>
    </row>
    <row r="1223" spans="1:13" x14ac:dyDescent="0.25">
      <c r="A1223" s="350">
        <v>52</v>
      </c>
      <c r="B1223" s="353">
        <v>30.2</v>
      </c>
      <c r="C1223" s="356">
        <v>9.8800000000000008</v>
      </c>
      <c r="D1223" s="413">
        <v>39</v>
      </c>
      <c r="E1223" s="409">
        <v>7418.52</v>
      </c>
      <c r="F1223" s="341"/>
      <c r="G1223" s="341"/>
      <c r="H1223" s="341"/>
      <c r="I1223" s="341"/>
      <c r="J1223" s="341"/>
      <c r="K1223" s="341"/>
      <c r="L1223" s="341"/>
      <c r="M1223" s="341"/>
    </row>
    <row r="1224" spans="1:13" x14ac:dyDescent="0.25">
      <c r="A1224" s="350">
        <v>52</v>
      </c>
      <c r="B1224" s="353">
        <v>33.25</v>
      </c>
      <c r="C1224" s="356">
        <v>7.42</v>
      </c>
      <c r="D1224" s="413">
        <v>39</v>
      </c>
      <c r="E1224" s="409">
        <v>7357.49</v>
      </c>
      <c r="F1224" s="341"/>
      <c r="G1224" s="341"/>
      <c r="H1224" s="341"/>
      <c r="I1224" s="341"/>
      <c r="J1224" s="341"/>
      <c r="K1224" s="341"/>
      <c r="L1224" s="341"/>
      <c r="M1224" s="341"/>
    </row>
    <row r="1225" spans="1:13" x14ac:dyDescent="0.25">
      <c r="A1225" s="350">
        <v>47</v>
      </c>
      <c r="B1225" s="353">
        <v>26.6</v>
      </c>
      <c r="C1225" s="356">
        <v>8.4499999999999993</v>
      </c>
      <c r="D1225" s="413">
        <v>39</v>
      </c>
      <c r="E1225" s="409">
        <v>7209.49</v>
      </c>
      <c r="F1225" s="341"/>
      <c r="G1225" s="341"/>
      <c r="H1225" s="341"/>
      <c r="I1225" s="341"/>
      <c r="J1225" s="341"/>
      <c r="K1225" s="341"/>
      <c r="L1225" s="341"/>
      <c r="M1225" s="341"/>
    </row>
    <row r="1226" spans="1:13" x14ac:dyDescent="0.25">
      <c r="A1226" s="350">
        <v>50</v>
      </c>
      <c r="B1226" s="353">
        <v>26.35</v>
      </c>
      <c r="C1226" s="356">
        <v>6.21</v>
      </c>
      <c r="D1226" s="413">
        <v>39</v>
      </c>
      <c r="E1226" s="409">
        <v>7201.7</v>
      </c>
      <c r="F1226" s="341"/>
      <c r="G1226" s="341"/>
      <c r="H1226" s="341"/>
      <c r="I1226" s="341"/>
      <c r="J1226" s="341"/>
      <c r="K1226" s="341"/>
      <c r="L1226" s="341"/>
      <c r="M1226" s="341"/>
    </row>
    <row r="1227" spans="1:13" x14ac:dyDescent="0.25">
      <c r="A1227" s="350">
        <v>45</v>
      </c>
      <c r="B1227" s="353">
        <v>39.994999999999997</v>
      </c>
      <c r="C1227" s="356">
        <v>4.6500000000000004</v>
      </c>
      <c r="D1227" s="413">
        <v>39</v>
      </c>
      <c r="E1227" s="409">
        <v>6710.19</v>
      </c>
      <c r="F1227" s="341"/>
      <c r="G1227" s="341"/>
      <c r="H1227" s="341"/>
      <c r="I1227" s="341"/>
      <c r="J1227" s="341"/>
      <c r="K1227" s="341"/>
      <c r="L1227" s="341"/>
      <c r="M1227" s="341"/>
    </row>
    <row r="1228" spans="1:13" x14ac:dyDescent="0.25">
      <c r="A1228" s="350">
        <v>58</v>
      </c>
      <c r="B1228" s="353">
        <v>22.92</v>
      </c>
      <c r="C1228" s="356">
        <v>5.87</v>
      </c>
      <c r="D1228" s="413">
        <v>39</v>
      </c>
      <c r="E1228" s="409">
        <v>6356.27</v>
      </c>
      <c r="F1228" s="341"/>
      <c r="G1228" s="341"/>
      <c r="H1228" s="341"/>
      <c r="I1228" s="341"/>
      <c r="J1228" s="341"/>
      <c r="K1228" s="341"/>
      <c r="L1228" s="341"/>
      <c r="M1228" s="341"/>
    </row>
    <row r="1229" spans="1:13" x14ac:dyDescent="0.25">
      <c r="A1229" s="350">
        <v>56</v>
      </c>
      <c r="B1229" s="353">
        <v>24.78</v>
      </c>
      <c r="C1229" s="356">
        <v>4.24</v>
      </c>
      <c r="D1229" s="413">
        <v>39</v>
      </c>
      <c r="E1229" s="409">
        <v>6338.08</v>
      </c>
      <c r="F1229" s="341"/>
      <c r="G1229" s="341"/>
      <c r="H1229" s="341"/>
      <c r="I1229" s="341"/>
      <c r="J1229" s="341"/>
      <c r="K1229" s="341"/>
      <c r="L1229" s="341"/>
      <c r="M1229" s="341"/>
    </row>
    <row r="1230" spans="1:13" x14ac:dyDescent="0.25">
      <c r="A1230" s="350">
        <v>41</v>
      </c>
      <c r="B1230" s="353">
        <v>34.07</v>
      </c>
      <c r="C1230" s="356">
        <v>7.81</v>
      </c>
      <c r="D1230" s="413">
        <v>39</v>
      </c>
      <c r="E1230" s="409">
        <v>6238.3</v>
      </c>
      <c r="F1230" s="341"/>
      <c r="G1230" s="341"/>
      <c r="H1230" s="341"/>
      <c r="I1230" s="341"/>
      <c r="J1230" s="341"/>
      <c r="K1230" s="341"/>
      <c r="L1230" s="341"/>
      <c r="M1230" s="341"/>
    </row>
    <row r="1231" spans="1:13" x14ac:dyDescent="0.25">
      <c r="A1231" s="350">
        <v>48</v>
      </c>
      <c r="B1231" s="353">
        <v>30.14</v>
      </c>
      <c r="C1231" s="356">
        <v>9.85</v>
      </c>
      <c r="D1231" s="413">
        <v>39</v>
      </c>
      <c r="E1231" s="409">
        <v>6123.57</v>
      </c>
      <c r="F1231" s="341"/>
      <c r="G1231" s="341"/>
      <c r="H1231" s="341"/>
      <c r="I1231" s="341"/>
      <c r="J1231" s="341"/>
      <c r="K1231" s="341"/>
      <c r="L1231" s="341"/>
      <c r="M1231" s="341"/>
    </row>
    <row r="1232" spans="1:13" x14ac:dyDescent="0.25">
      <c r="A1232" s="350">
        <v>51</v>
      </c>
      <c r="B1232" s="353">
        <v>18.05</v>
      </c>
      <c r="C1232" s="356">
        <v>6.94</v>
      </c>
      <c r="D1232" s="413">
        <v>39</v>
      </c>
      <c r="E1232" s="409">
        <v>6117.49</v>
      </c>
      <c r="F1232" s="341"/>
      <c r="G1232" s="341"/>
      <c r="H1232" s="341"/>
      <c r="I1232" s="341"/>
      <c r="J1232" s="341"/>
      <c r="K1232" s="341"/>
      <c r="L1232" s="341"/>
      <c r="M1232" s="341"/>
    </row>
    <row r="1233" spans="1:13" x14ac:dyDescent="0.25">
      <c r="A1233" s="350">
        <v>52</v>
      </c>
      <c r="B1233" s="353">
        <v>37.4</v>
      </c>
      <c r="C1233" s="356">
        <v>11.3</v>
      </c>
      <c r="D1233" s="413">
        <v>39</v>
      </c>
      <c r="E1233" s="409">
        <v>5757.41</v>
      </c>
      <c r="F1233" s="341"/>
      <c r="G1233" s="341"/>
      <c r="H1233" s="341"/>
      <c r="I1233" s="341"/>
      <c r="J1233" s="341"/>
      <c r="K1233" s="341"/>
      <c r="L1233" s="341"/>
      <c r="M1233" s="341"/>
    </row>
    <row r="1234" spans="1:13" x14ac:dyDescent="0.25">
      <c r="A1234" s="350">
        <v>54</v>
      </c>
      <c r="B1234" s="353">
        <v>25.75</v>
      </c>
      <c r="C1234" s="356">
        <v>9.23</v>
      </c>
      <c r="D1234" s="413">
        <v>39</v>
      </c>
      <c r="E1234" s="409">
        <v>5662.23</v>
      </c>
      <c r="F1234" s="341"/>
      <c r="G1234" s="341"/>
      <c r="H1234" s="341"/>
      <c r="I1234" s="341"/>
      <c r="J1234" s="341"/>
      <c r="K1234" s="341"/>
      <c r="L1234" s="341"/>
      <c r="M1234" s="341"/>
    </row>
    <row r="1235" spans="1:13" x14ac:dyDescent="0.25">
      <c r="A1235" s="350">
        <v>50</v>
      </c>
      <c r="B1235" s="353">
        <v>32.299999999999997</v>
      </c>
      <c r="C1235" s="356">
        <v>4.37</v>
      </c>
      <c r="D1235" s="413">
        <v>39</v>
      </c>
      <c r="E1235" s="409">
        <v>5587.59</v>
      </c>
      <c r="F1235" s="341"/>
      <c r="G1235" s="341"/>
      <c r="H1235" s="341"/>
      <c r="I1235" s="341"/>
      <c r="J1235" s="341"/>
      <c r="K1235" s="341"/>
      <c r="L1235" s="341"/>
      <c r="M1235" s="341"/>
    </row>
    <row r="1236" spans="1:13" x14ac:dyDescent="0.25">
      <c r="A1236" s="350">
        <v>43</v>
      </c>
      <c r="B1236" s="353">
        <v>28.61</v>
      </c>
      <c r="C1236" s="356">
        <v>5.76</v>
      </c>
      <c r="D1236" s="413">
        <v>39</v>
      </c>
      <c r="E1236" s="409">
        <v>5383.54</v>
      </c>
      <c r="F1236" s="341"/>
      <c r="G1236" s="341"/>
      <c r="H1236" s="341"/>
      <c r="I1236" s="341"/>
      <c r="J1236" s="341"/>
      <c r="K1236" s="341"/>
      <c r="L1236" s="341"/>
      <c r="M1236" s="341"/>
    </row>
    <row r="1237" spans="1:13" x14ac:dyDescent="0.25">
      <c r="A1237" s="350">
        <v>24</v>
      </c>
      <c r="B1237" s="353">
        <v>45.41</v>
      </c>
      <c r="C1237" s="356">
        <v>4.96</v>
      </c>
      <c r="D1237" s="413">
        <v>39</v>
      </c>
      <c r="E1237" s="409">
        <v>5207.97</v>
      </c>
      <c r="F1237" s="341"/>
      <c r="G1237" s="341"/>
      <c r="H1237" s="341"/>
      <c r="I1237" s="341"/>
      <c r="J1237" s="341"/>
      <c r="K1237" s="341"/>
      <c r="L1237" s="341"/>
      <c r="M1237" s="341"/>
    </row>
    <row r="1238" spans="1:13" x14ac:dyDescent="0.25">
      <c r="A1238" s="350">
        <v>52</v>
      </c>
      <c r="B1238" s="353">
        <v>31.2</v>
      </c>
      <c r="C1238" s="356">
        <v>11.04</v>
      </c>
      <c r="D1238" s="413">
        <v>39</v>
      </c>
      <c r="E1238" s="409">
        <v>4265.01</v>
      </c>
      <c r="F1238" s="341"/>
      <c r="G1238" s="341"/>
      <c r="H1238" s="341"/>
      <c r="I1238" s="341"/>
      <c r="J1238" s="341"/>
      <c r="K1238" s="341"/>
      <c r="L1238" s="341"/>
      <c r="M1238" s="341"/>
    </row>
    <row r="1239" spans="1:13" x14ac:dyDescent="0.25">
      <c r="A1239" s="350">
        <v>47</v>
      </c>
      <c r="B1239" s="353">
        <v>29.83</v>
      </c>
      <c r="C1239" s="356">
        <v>7.81</v>
      </c>
      <c r="D1239" s="413">
        <v>39</v>
      </c>
      <c r="E1239" s="409">
        <v>4070.42</v>
      </c>
      <c r="F1239" s="341"/>
      <c r="G1239" s="341"/>
      <c r="H1239" s="341"/>
      <c r="I1239" s="341"/>
      <c r="J1239" s="341"/>
      <c r="K1239" s="341"/>
      <c r="L1239" s="341"/>
      <c r="M1239" s="341"/>
    </row>
    <row r="1240" spans="1:13" x14ac:dyDescent="0.25">
      <c r="A1240" s="350">
        <v>40</v>
      </c>
      <c r="B1240" s="353">
        <v>29.06</v>
      </c>
      <c r="C1240" s="356">
        <v>4.55</v>
      </c>
      <c r="D1240" s="413">
        <v>39</v>
      </c>
      <c r="E1240" s="409">
        <v>4039.9</v>
      </c>
      <c r="F1240" s="341"/>
      <c r="G1240" s="341"/>
      <c r="H1240" s="341"/>
      <c r="I1240" s="341"/>
      <c r="J1240" s="341"/>
      <c r="K1240" s="341"/>
      <c r="L1240" s="341"/>
      <c r="M1240" s="341"/>
    </row>
    <row r="1241" spans="1:13" x14ac:dyDescent="0.25">
      <c r="A1241" s="350">
        <v>50</v>
      </c>
      <c r="B1241" s="353">
        <v>27.454999999999998</v>
      </c>
      <c r="C1241" s="356">
        <v>6.13</v>
      </c>
      <c r="D1241" s="413">
        <v>40</v>
      </c>
      <c r="E1241" s="409">
        <v>40003.33</v>
      </c>
      <c r="F1241" s="341"/>
      <c r="G1241" s="341"/>
      <c r="H1241" s="341"/>
      <c r="I1241" s="341"/>
      <c r="J1241" s="341"/>
      <c r="K1241" s="341"/>
      <c r="L1241" s="341"/>
      <c r="M1241" s="341"/>
    </row>
    <row r="1242" spans="1:13" x14ac:dyDescent="0.25">
      <c r="A1242" s="350">
        <v>58</v>
      </c>
      <c r="B1242" s="353">
        <v>23.01</v>
      </c>
      <c r="C1242" s="356">
        <v>6.04</v>
      </c>
      <c r="D1242" s="413">
        <v>40</v>
      </c>
      <c r="E1242" s="409">
        <v>39865.699999999997</v>
      </c>
      <c r="F1242" s="341"/>
      <c r="G1242" s="341"/>
      <c r="H1242" s="341"/>
      <c r="I1242" s="341"/>
      <c r="J1242" s="341"/>
      <c r="K1242" s="341"/>
      <c r="L1242" s="341"/>
      <c r="M1242" s="341"/>
    </row>
    <row r="1243" spans="1:13" x14ac:dyDescent="0.25">
      <c r="A1243" s="350">
        <v>41</v>
      </c>
      <c r="B1243" s="353">
        <v>31.39</v>
      </c>
      <c r="C1243" s="356">
        <v>8.85</v>
      </c>
      <c r="D1243" s="413">
        <v>40</v>
      </c>
      <c r="E1243" s="409">
        <v>39315.279999999999</v>
      </c>
      <c r="F1243" s="341"/>
      <c r="G1243" s="341"/>
      <c r="H1243" s="341"/>
      <c r="I1243" s="341"/>
      <c r="J1243" s="341"/>
      <c r="K1243" s="341"/>
      <c r="L1243" s="341"/>
      <c r="M1243" s="341"/>
    </row>
    <row r="1244" spans="1:13" x14ac:dyDescent="0.25">
      <c r="A1244" s="350">
        <v>49</v>
      </c>
      <c r="B1244" s="353">
        <v>34.770000000000003</v>
      </c>
      <c r="C1244" s="356">
        <v>10.54</v>
      </c>
      <c r="D1244" s="413">
        <v>40</v>
      </c>
      <c r="E1244" s="409">
        <v>39125.33</v>
      </c>
      <c r="F1244" s="341"/>
      <c r="G1244" s="341"/>
      <c r="H1244" s="341"/>
      <c r="I1244" s="341"/>
      <c r="J1244" s="341"/>
      <c r="K1244" s="341"/>
      <c r="L1244" s="341"/>
      <c r="M1244" s="341"/>
    </row>
    <row r="1245" spans="1:13" x14ac:dyDescent="0.25">
      <c r="A1245" s="350">
        <v>56</v>
      </c>
      <c r="B1245" s="353">
        <v>24.48</v>
      </c>
      <c r="C1245" s="356">
        <v>4.37</v>
      </c>
      <c r="D1245" s="413">
        <v>40</v>
      </c>
      <c r="E1245" s="409">
        <v>37650.74</v>
      </c>
      <c r="F1245" s="341"/>
      <c r="G1245" s="341"/>
      <c r="H1245" s="341"/>
      <c r="I1245" s="341"/>
      <c r="J1245" s="341"/>
      <c r="K1245" s="341"/>
      <c r="L1245" s="341"/>
      <c r="M1245" s="341"/>
    </row>
    <row r="1246" spans="1:13" x14ac:dyDescent="0.25">
      <c r="A1246" s="350">
        <v>49</v>
      </c>
      <c r="B1246" s="353">
        <v>22.61</v>
      </c>
      <c r="C1246" s="356">
        <v>9.6300000000000008</v>
      </c>
      <c r="D1246" s="413">
        <v>40</v>
      </c>
      <c r="E1246" s="409">
        <v>35000.730000000003</v>
      </c>
      <c r="F1246" s="341"/>
      <c r="G1246" s="341"/>
      <c r="H1246" s="341"/>
      <c r="I1246" s="341"/>
      <c r="J1246" s="341"/>
      <c r="K1246" s="341"/>
      <c r="L1246" s="341"/>
      <c r="M1246" s="341"/>
    </row>
    <row r="1247" spans="1:13" x14ac:dyDescent="0.25">
      <c r="A1247" s="350">
        <v>48</v>
      </c>
      <c r="B1247" s="353">
        <v>34.299999999999997</v>
      </c>
      <c r="C1247" s="356">
        <v>10.37</v>
      </c>
      <c r="D1247" s="413">
        <v>40</v>
      </c>
      <c r="E1247" s="409">
        <v>29818.76</v>
      </c>
      <c r="F1247" s="341"/>
      <c r="G1247" s="341"/>
      <c r="H1247" s="341"/>
      <c r="I1247" s="341"/>
      <c r="J1247" s="341"/>
      <c r="K1247" s="341"/>
      <c r="L1247" s="341"/>
      <c r="M1247" s="341"/>
    </row>
    <row r="1248" spans="1:13" x14ac:dyDescent="0.25">
      <c r="A1248" s="350">
        <v>50</v>
      </c>
      <c r="B1248" s="353">
        <v>46.09</v>
      </c>
      <c r="C1248" s="356">
        <v>5.44</v>
      </c>
      <c r="D1248" s="413">
        <v>40</v>
      </c>
      <c r="E1248" s="409">
        <v>28476.73</v>
      </c>
      <c r="F1248" s="341"/>
      <c r="G1248" s="341"/>
      <c r="H1248" s="341"/>
      <c r="I1248" s="341"/>
      <c r="J1248" s="341"/>
      <c r="K1248" s="341"/>
      <c r="L1248" s="341"/>
      <c r="M1248" s="341"/>
    </row>
    <row r="1249" spans="1:13" x14ac:dyDescent="0.25">
      <c r="A1249" s="350">
        <v>50</v>
      </c>
      <c r="B1249" s="353">
        <v>44.744999999999997</v>
      </c>
      <c r="C1249" s="356">
        <v>5.19</v>
      </c>
      <c r="D1249" s="413">
        <v>40</v>
      </c>
      <c r="E1249" s="409">
        <v>22331.57</v>
      </c>
      <c r="F1249" s="341"/>
      <c r="G1249" s="341"/>
      <c r="H1249" s="341"/>
      <c r="I1249" s="341"/>
      <c r="J1249" s="341"/>
      <c r="K1249" s="341"/>
      <c r="L1249" s="341"/>
      <c r="M1249" s="341"/>
    </row>
    <row r="1250" spans="1:13" x14ac:dyDescent="0.25">
      <c r="A1250" s="350">
        <v>47</v>
      </c>
      <c r="B1250" s="353">
        <v>26.33</v>
      </c>
      <c r="C1250" s="356">
        <v>11.8</v>
      </c>
      <c r="D1250" s="413">
        <v>40</v>
      </c>
      <c r="E1250" s="409">
        <v>19444.27</v>
      </c>
      <c r="F1250" s="341"/>
      <c r="G1250" s="341"/>
      <c r="H1250" s="341"/>
      <c r="I1250" s="341"/>
      <c r="J1250" s="341"/>
      <c r="K1250" s="341"/>
      <c r="L1250" s="341"/>
      <c r="M1250" s="341"/>
    </row>
    <row r="1251" spans="1:13" x14ac:dyDescent="0.25">
      <c r="A1251" s="350">
        <v>49</v>
      </c>
      <c r="B1251" s="353">
        <v>26.6</v>
      </c>
      <c r="C1251" s="356">
        <v>8.3800000000000008</v>
      </c>
      <c r="D1251" s="413">
        <v>40</v>
      </c>
      <c r="E1251" s="409">
        <v>17179.52</v>
      </c>
      <c r="F1251" s="341"/>
      <c r="G1251" s="341"/>
      <c r="H1251" s="341"/>
      <c r="I1251" s="341"/>
      <c r="J1251" s="341"/>
      <c r="K1251" s="341"/>
      <c r="L1251" s="341"/>
      <c r="M1251" s="341"/>
    </row>
    <row r="1252" spans="1:13" x14ac:dyDescent="0.25">
      <c r="A1252" s="350">
        <v>51</v>
      </c>
      <c r="B1252" s="353">
        <v>27.5</v>
      </c>
      <c r="C1252" s="356">
        <v>7.58</v>
      </c>
      <c r="D1252" s="413">
        <v>40</v>
      </c>
      <c r="E1252" s="409">
        <v>16152.04</v>
      </c>
      <c r="F1252" s="341"/>
      <c r="G1252" s="341"/>
      <c r="H1252" s="341"/>
      <c r="I1252" s="341"/>
      <c r="J1252" s="341"/>
      <c r="K1252" s="341"/>
      <c r="L1252" s="341"/>
      <c r="M1252" s="341"/>
    </row>
    <row r="1253" spans="1:13" x14ac:dyDescent="0.25">
      <c r="A1253" s="350">
        <v>30</v>
      </c>
      <c r="B1253" s="353">
        <v>41.55</v>
      </c>
      <c r="C1253" s="356">
        <v>4.6100000000000003</v>
      </c>
      <c r="D1253" s="413">
        <v>40</v>
      </c>
      <c r="E1253" s="409">
        <v>15965.29</v>
      </c>
      <c r="F1253" s="341"/>
      <c r="G1253" s="341"/>
      <c r="H1253" s="341"/>
      <c r="I1253" s="341"/>
      <c r="J1253" s="341"/>
      <c r="K1253" s="341"/>
      <c r="L1253" s="341"/>
      <c r="M1253" s="341"/>
    </row>
    <row r="1254" spans="1:13" x14ac:dyDescent="0.25">
      <c r="A1254" s="350">
        <v>53</v>
      </c>
      <c r="B1254" s="353">
        <v>41.47</v>
      </c>
      <c r="C1254" s="356">
        <v>4.7</v>
      </c>
      <c r="D1254" s="413">
        <v>40</v>
      </c>
      <c r="E1254" s="409">
        <v>15828.82</v>
      </c>
      <c r="F1254" s="341"/>
      <c r="G1254" s="341"/>
      <c r="H1254" s="341"/>
      <c r="I1254" s="341"/>
      <c r="J1254" s="341"/>
      <c r="K1254" s="341"/>
      <c r="L1254" s="341"/>
      <c r="M1254" s="341"/>
    </row>
    <row r="1255" spans="1:13" x14ac:dyDescent="0.25">
      <c r="A1255" s="350">
        <v>46</v>
      </c>
      <c r="B1255" s="353">
        <v>24.795000000000002</v>
      </c>
      <c r="C1255" s="356">
        <v>6.05</v>
      </c>
      <c r="D1255" s="413">
        <v>40</v>
      </c>
      <c r="E1255" s="409">
        <v>14696.77</v>
      </c>
      <c r="F1255" s="341"/>
      <c r="G1255" s="341"/>
      <c r="H1255" s="341"/>
      <c r="I1255" s="341"/>
      <c r="J1255" s="341"/>
      <c r="K1255" s="341"/>
      <c r="L1255" s="341"/>
      <c r="M1255" s="341"/>
    </row>
    <row r="1256" spans="1:13" x14ac:dyDescent="0.25">
      <c r="A1256" s="350">
        <v>54</v>
      </c>
      <c r="B1256" s="353">
        <v>29.48</v>
      </c>
      <c r="C1256" s="356">
        <v>5.63</v>
      </c>
      <c r="D1256" s="413">
        <v>40</v>
      </c>
      <c r="E1256" s="409">
        <v>13214.43</v>
      </c>
      <c r="F1256" s="341"/>
      <c r="G1256" s="341"/>
      <c r="H1256" s="341"/>
      <c r="I1256" s="341"/>
      <c r="J1256" s="341"/>
      <c r="K1256" s="341"/>
      <c r="L1256" s="341"/>
      <c r="M1256" s="341"/>
    </row>
    <row r="1257" spans="1:13" x14ac:dyDescent="0.25">
      <c r="A1257" s="350">
        <v>43</v>
      </c>
      <c r="B1257" s="353">
        <v>28.09</v>
      </c>
      <c r="C1257" s="356">
        <v>6.06</v>
      </c>
      <c r="D1257" s="413">
        <v>40</v>
      </c>
      <c r="E1257" s="409">
        <v>12001.29</v>
      </c>
      <c r="F1257" s="341"/>
      <c r="G1257" s="341"/>
      <c r="H1257" s="341"/>
      <c r="I1257" s="341"/>
      <c r="J1257" s="341"/>
      <c r="K1257" s="341"/>
      <c r="L1257" s="341"/>
      <c r="M1257" s="341"/>
    </row>
    <row r="1258" spans="1:13" x14ac:dyDescent="0.25">
      <c r="A1258" s="350">
        <v>35</v>
      </c>
      <c r="B1258" s="353">
        <v>32.729999999999997</v>
      </c>
      <c r="C1258" s="356">
        <v>5.19</v>
      </c>
      <c r="D1258" s="413">
        <v>40</v>
      </c>
      <c r="E1258" s="409">
        <v>11773.06</v>
      </c>
      <c r="F1258" s="341"/>
      <c r="G1258" s="341"/>
      <c r="H1258" s="341"/>
      <c r="I1258" s="341"/>
      <c r="J1258" s="341"/>
      <c r="K1258" s="341"/>
      <c r="L1258" s="341"/>
      <c r="M1258" s="341"/>
    </row>
    <row r="1259" spans="1:13" x14ac:dyDescent="0.25">
      <c r="A1259" s="350">
        <v>49</v>
      </c>
      <c r="B1259" s="353">
        <v>27.36</v>
      </c>
      <c r="C1259" s="356">
        <v>8.9600000000000009</v>
      </c>
      <c r="D1259" s="413">
        <v>40</v>
      </c>
      <c r="E1259" s="409">
        <v>11712.97</v>
      </c>
      <c r="F1259" s="341"/>
      <c r="G1259" s="341"/>
      <c r="H1259" s="341"/>
      <c r="I1259" s="341"/>
      <c r="J1259" s="341"/>
      <c r="K1259" s="341"/>
      <c r="L1259" s="341"/>
      <c r="M1259" s="341"/>
    </row>
    <row r="1260" spans="1:13" x14ac:dyDescent="0.25">
      <c r="A1260" s="350">
        <v>48</v>
      </c>
      <c r="B1260" s="353">
        <v>27.265000000000001</v>
      </c>
      <c r="C1260" s="356">
        <v>11.39</v>
      </c>
      <c r="D1260" s="413">
        <v>40</v>
      </c>
      <c r="E1260" s="409">
        <v>11492.46</v>
      </c>
      <c r="F1260" s="341"/>
      <c r="G1260" s="341"/>
      <c r="H1260" s="341"/>
      <c r="I1260" s="341"/>
      <c r="J1260" s="341"/>
      <c r="K1260" s="341"/>
      <c r="L1260" s="341"/>
      <c r="M1260" s="341"/>
    </row>
    <row r="1261" spans="1:13" x14ac:dyDescent="0.25">
      <c r="A1261" s="350">
        <v>46</v>
      </c>
      <c r="B1261" s="353">
        <v>48.07</v>
      </c>
      <c r="C1261" s="356">
        <v>4.0599999999999996</v>
      </c>
      <c r="D1261" s="413">
        <v>40</v>
      </c>
      <c r="E1261" s="409">
        <v>10329.06</v>
      </c>
      <c r="F1261" s="341"/>
      <c r="G1261" s="341"/>
      <c r="H1261" s="341"/>
      <c r="I1261" s="341"/>
      <c r="J1261" s="341"/>
      <c r="K1261" s="341"/>
      <c r="L1261" s="341"/>
      <c r="M1261" s="341"/>
    </row>
    <row r="1262" spans="1:13" x14ac:dyDescent="0.25">
      <c r="A1262" s="350">
        <v>46</v>
      </c>
      <c r="B1262" s="353">
        <v>30.8</v>
      </c>
      <c r="C1262" s="356">
        <v>5.23</v>
      </c>
      <c r="D1262" s="413">
        <v>40</v>
      </c>
      <c r="E1262" s="409">
        <v>9619.18</v>
      </c>
      <c r="F1262" s="341"/>
      <c r="G1262" s="341"/>
      <c r="H1262" s="341"/>
      <c r="I1262" s="341"/>
      <c r="J1262" s="341"/>
      <c r="K1262" s="341"/>
      <c r="L1262" s="341"/>
      <c r="M1262" s="341"/>
    </row>
    <row r="1263" spans="1:13" x14ac:dyDescent="0.25">
      <c r="A1263" s="350">
        <v>46</v>
      </c>
      <c r="B1263" s="353">
        <v>32.299999999999997</v>
      </c>
      <c r="C1263" s="356">
        <v>5.05</v>
      </c>
      <c r="D1263" s="413">
        <v>40</v>
      </c>
      <c r="E1263" s="409">
        <v>9147.5</v>
      </c>
      <c r="F1263" s="341"/>
      <c r="G1263" s="341"/>
      <c r="H1263" s="341"/>
      <c r="I1263" s="341"/>
      <c r="J1263" s="341"/>
      <c r="K1263" s="341"/>
      <c r="L1263" s="341"/>
      <c r="M1263" s="341"/>
    </row>
    <row r="1264" spans="1:13" x14ac:dyDescent="0.25">
      <c r="A1264" s="350">
        <v>51</v>
      </c>
      <c r="B1264" s="353">
        <v>39.700000000000003</v>
      </c>
      <c r="C1264" s="356">
        <v>7.34</v>
      </c>
      <c r="D1264" s="413">
        <v>40</v>
      </c>
      <c r="E1264" s="409">
        <v>8572.0400000000009</v>
      </c>
      <c r="F1264" s="341"/>
      <c r="G1264" s="341"/>
      <c r="H1264" s="341"/>
      <c r="I1264" s="341"/>
      <c r="J1264" s="341"/>
      <c r="K1264" s="341"/>
      <c r="L1264" s="341"/>
      <c r="M1264" s="341"/>
    </row>
    <row r="1265" spans="1:13" x14ac:dyDescent="0.25">
      <c r="A1265" s="350">
        <v>51</v>
      </c>
      <c r="B1265" s="353">
        <v>35.97</v>
      </c>
      <c r="C1265" s="356">
        <v>8.1300000000000008</v>
      </c>
      <c r="D1265" s="413">
        <v>40</v>
      </c>
      <c r="E1265" s="409">
        <v>8547.69</v>
      </c>
      <c r="F1265" s="341"/>
      <c r="G1265" s="341"/>
      <c r="H1265" s="341"/>
      <c r="I1265" s="341"/>
      <c r="J1265" s="341"/>
      <c r="K1265" s="341"/>
      <c r="L1265" s="341"/>
      <c r="M1265" s="341"/>
    </row>
    <row r="1266" spans="1:13" x14ac:dyDescent="0.25">
      <c r="A1266" s="350">
        <v>47</v>
      </c>
      <c r="B1266" s="353">
        <v>25.86</v>
      </c>
      <c r="C1266" s="356">
        <v>6.68</v>
      </c>
      <c r="D1266" s="413">
        <v>40</v>
      </c>
      <c r="E1266" s="409">
        <v>8534.67</v>
      </c>
      <c r="F1266" s="341"/>
      <c r="G1266" s="341"/>
      <c r="H1266" s="341"/>
      <c r="I1266" s="341"/>
      <c r="J1266" s="341"/>
      <c r="K1266" s="341"/>
      <c r="L1266" s="341"/>
      <c r="M1266" s="341"/>
    </row>
    <row r="1267" spans="1:13" x14ac:dyDescent="0.25">
      <c r="A1267" s="350">
        <v>51</v>
      </c>
      <c r="B1267" s="353">
        <v>30.03</v>
      </c>
      <c r="C1267" s="356">
        <v>11.51</v>
      </c>
      <c r="D1267" s="413">
        <v>40</v>
      </c>
      <c r="E1267" s="409">
        <v>8252.2800000000007</v>
      </c>
      <c r="F1267" s="341"/>
      <c r="G1267" s="341"/>
      <c r="H1267" s="341"/>
      <c r="I1267" s="341"/>
      <c r="J1267" s="341"/>
      <c r="K1267" s="341"/>
      <c r="L1267" s="341"/>
      <c r="M1267" s="341"/>
    </row>
    <row r="1268" spans="1:13" x14ac:dyDescent="0.25">
      <c r="A1268" s="350">
        <v>53</v>
      </c>
      <c r="B1268" s="353">
        <v>25.76</v>
      </c>
      <c r="C1268" s="356">
        <v>6.02</v>
      </c>
      <c r="D1268" s="413">
        <v>40</v>
      </c>
      <c r="E1268" s="409">
        <v>8179.51</v>
      </c>
      <c r="F1268" s="341"/>
      <c r="G1268" s="341"/>
      <c r="H1268" s="341"/>
      <c r="I1268" s="341"/>
      <c r="J1268" s="341"/>
      <c r="K1268" s="341"/>
      <c r="L1268" s="341"/>
      <c r="M1268" s="341"/>
    </row>
    <row r="1269" spans="1:13" x14ac:dyDescent="0.25">
      <c r="A1269" s="350">
        <v>51</v>
      </c>
      <c r="B1269" s="353">
        <v>22.42</v>
      </c>
      <c r="C1269" s="356">
        <v>7.96</v>
      </c>
      <c r="D1269" s="413">
        <v>40</v>
      </c>
      <c r="E1269" s="409">
        <v>8162.72</v>
      </c>
      <c r="F1269" s="341"/>
      <c r="G1269" s="341"/>
      <c r="H1269" s="341"/>
      <c r="I1269" s="341"/>
      <c r="J1269" s="341"/>
      <c r="K1269" s="341"/>
      <c r="L1269" s="341"/>
      <c r="M1269" s="341"/>
    </row>
    <row r="1270" spans="1:13" x14ac:dyDescent="0.25">
      <c r="A1270" s="350">
        <v>34</v>
      </c>
      <c r="B1270" s="353">
        <v>33.18</v>
      </c>
      <c r="C1270" s="356">
        <v>6.01</v>
      </c>
      <c r="D1270" s="413">
        <v>40</v>
      </c>
      <c r="E1270" s="409">
        <v>8059.68</v>
      </c>
      <c r="F1270" s="341"/>
      <c r="G1270" s="341"/>
      <c r="H1270" s="341"/>
      <c r="I1270" s="341"/>
      <c r="J1270" s="341"/>
      <c r="K1270" s="341"/>
      <c r="L1270" s="341"/>
      <c r="M1270" s="341"/>
    </row>
    <row r="1271" spans="1:13" x14ac:dyDescent="0.25">
      <c r="A1271" s="350">
        <v>26</v>
      </c>
      <c r="B1271" s="353">
        <v>43.04</v>
      </c>
      <c r="C1271" s="356">
        <v>5.9</v>
      </c>
      <c r="D1271" s="413">
        <v>40</v>
      </c>
      <c r="E1271" s="409">
        <v>7682.67</v>
      </c>
      <c r="F1271" s="341"/>
      <c r="G1271" s="341"/>
      <c r="H1271" s="341"/>
      <c r="I1271" s="341"/>
      <c r="J1271" s="341"/>
      <c r="K1271" s="341"/>
      <c r="L1271" s="341"/>
      <c r="M1271" s="341"/>
    </row>
    <row r="1272" spans="1:13" x14ac:dyDescent="0.25">
      <c r="A1272" s="350">
        <v>34</v>
      </c>
      <c r="B1272" s="353">
        <v>34.15</v>
      </c>
      <c r="C1272" s="356">
        <v>4.49</v>
      </c>
      <c r="D1272" s="413">
        <v>40</v>
      </c>
      <c r="E1272" s="409">
        <v>7248.71</v>
      </c>
      <c r="F1272" s="341"/>
      <c r="G1272" s="341"/>
      <c r="H1272" s="341"/>
      <c r="I1272" s="341"/>
      <c r="J1272" s="341"/>
      <c r="K1272" s="341"/>
      <c r="L1272" s="341"/>
      <c r="M1272" s="341"/>
    </row>
    <row r="1273" spans="1:13" x14ac:dyDescent="0.25">
      <c r="A1273" s="350">
        <v>45</v>
      </c>
      <c r="B1273" s="353">
        <v>25.78</v>
      </c>
      <c r="C1273" s="356">
        <v>6.25</v>
      </c>
      <c r="D1273" s="413">
        <v>40</v>
      </c>
      <c r="E1273" s="409">
        <v>7196.87</v>
      </c>
      <c r="F1273" s="341"/>
      <c r="G1273" s="341"/>
      <c r="H1273" s="341"/>
      <c r="I1273" s="341"/>
      <c r="J1273" s="341"/>
      <c r="K1273" s="341"/>
      <c r="L1273" s="341"/>
      <c r="M1273" s="341"/>
    </row>
    <row r="1274" spans="1:13" x14ac:dyDescent="0.25">
      <c r="A1274" s="350">
        <v>60</v>
      </c>
      <c r="B1274" s="353">
        <v>21.02</v>
      </c>
      <c r="C1274" s="356">
        <v>9.6199999999999992</v>
      </c>
      <c r="D1274" s="413">
        <v>40</v>
      </c>
      <c r="E1274" s="409">
        <v>7173.36</v>
      </c>
      <c r="F1274" s="341"/>
      <c r="G1274" s="341"/>
      <c r="H1274" s="341"/>
      <c r="I1274" s="341"/>
      <c r="J1274" s="341"/>
      <c r="K1274" s="341"/>
      <c r="L1274" s="341"/>
      <c r="M1274" s="341"/>
    </row>
    <row r="1275" spans="1:13" x14ac:dyDescent="0.25">
      <c r="A1275" s="350">
        <v>49</v>
      </c>
      <c r="B1275" s="353">
        <v>37.51</v>
      </c>
      <c r="C1275" s="356">
        <v>11.06</v>
      </c>
      <c r="D1275" s="413">
        <v>40</v>
      </c>
      <c r="E1275" s="409">
        <v>7077.19</v>
      </c>
      <c r="F1275" s="341"/>
      <c r="G1275" s="341"/>
      <c r="H1275" s="341"/>
      <c r="I1275" s="341"/>
      <c r="J1275" s="341"/>
      <c r="K1275" s="341"/>
      <c r="L1275" s="341"/>
      <c r="M1275" s="341"/>
    </row>
    <row r="1276" spans="1:13" x14ac:dyDescent="0.25">
      <c r="A1276" s="350">
        <v>46</v>
      </c>
      <c r="B1276" s="353">
        <v>25.745000000000001</v>
      </c>
      <c r="C1276" s="356">
        <v>6.11</v>
      </c>
      <c r="D1276" s="413">
        <v>40</v>
      </c>
      <c r="E1276" s="409">
        <v>6989.95</v>
      </c>
      <c r="F1276" s="341"/>
      <c r="G1276" s="341"/>
      <c r="H1276" s="341"/>
      <c r="I1276" s="341"/>
      <c r="J1276" s="341"/>
      <c r="K1276" s="341"/>
      <c r="L1276" s="341"/>
      <c r="M1276" s="341"/>
    </row>
    <row r="1277" spans="1:13" x14ac:dyDescent="0.25">
      <c r="A1277" s="350">
        <v>49</v>
      </c>
      <c r="B1277" s="353">
        <v>31.35</v>
      </c>
      <c r="C1277" s="356">
        <v>11.49</v>
      </c>
      <c r="D1277" s="413">
        <v>40</v>
      </c>
      <c r="E1277" s="409">
        <v>6986.7</v>
      </c>
      <c r="F1277" s="341"/>
      <c r="G1277" s="341"/>
      <c r="H1277" s="341"/>
      <c r="I1277" s="341"/>
      <c r="J1277" s="341"/>
      <c r="K1277" s="341"/>
      <c r="L1277" s="341"/>
      <c r="M1277" s="341"/>
    </row>
    <row r="1278" spans="1:13" x14ac:dyDescent="0.25">
      <c r="A1278" s="350">
        <v>49</v>
      </c>
      <c r="B1278" s="353">
        <v>29.83</v>
      </c>
      <c r="C1278" s="356">
        <v>8.68</v>
      </c>
      <c r="D1278" s="413">
        <v>40</v>
      </c>
      <c r="E1278" s="409">
        <v>6664.32</v>
      </c>
      <c r="F1278" s="341"/>
      <c r="G1278" s="341"/>
      <c r="H1278" s="341"/>
      <c r="I1278" s="341"/>
      <c r="J1278" s="341"/>
      <c r="K1278" s="341"/>
      <c r="L1278" s="341"/>
      <c r="M1278" s="341"/>
    </row>
    <row r="1279" spans="1:13" x14ac:dyDescent="0.25">
      <c r="A1279" s="350">
        <v>53</v>
      </c>
      <c r="B1279" s="353">
        <v>25.49</v>
      </c>
      <c r="C1279" s="356">
        <v>5.68</v>
      </c>
      <c r="D1279" s="413">
        <v>40</v>
      </c>
      <c r="E1279" s="409">
        <v>6610.11</v>
      </c>
      <c r="F1279" s="341"/>
      <c r="G1279" s="341"/>
      <c r="H1279" s="341"/>
      <c r="I1279" s="341"/>
      <c r="J1279" s="341"/>
      <c r="K1279" s="341"/>
      <c r="L1279" s="341"/>
      <c r="M1279" s="341"/>
    </row>
    <row r="1280" spans="1:13" x14ac:dyDescent="0.25">
      <c r="A1280" s="350">
        <v>51</v>
      </c>
      <c r="B1280" s="353">
        <v>34.1</v>
      </c>
      <c r="C1280" s="356">
        <v>8.4499999999999993</v>
      </c>
      <c r="D1280" s="413">
        <v>40</v>
      </c>
      <c r="E1280" s="409">
        <v>6600.36</v>
      </c>
      <c r="F1280" s="341"/>
      <c r="G1280" s="341"/>
      <c r="H1280" s="341"/>
      <c r="I1280" s="341"/>
      <c r="J1280" s="341"/>
      <c r="K1280" s="341"/>
      <c r="L1280" s="341"/>
      <c r="M1280" s="341"/>
    </row>
    <row r="1281" spans="1:13" x14ac:dyDescent="0.25">
      <c r="A1281" s="350">
        <v>49</v>
      </c>
      <c r="B1281" s="353">
        <v>25.84</v>
      </c>
      <c r="C1281" s="356">
        <v>8.51</v>
      </c>
      <c r="D1281" s="413">
        <v>40</v>
      </c>
      <c r="E1281" s="409">
        <v>6600.21</v>
      </c>
      <c r="F1281" s="341"/>
      <c r="G1281" s="341"/>
      <c r="H1281" s="341"/>
      <c r="I1281" s="341"/>
      <c r="J1281" s="341"/>
      <c r="K1281" s="341"/>
      <c r="L1281" s="341"/>
      <c r="M1281" s="341"/>
    </row>
    <row r="1282" spans="1:13" x14ac:dyDescent="0.25">
      <c r="A1282" s="350">
        <v>51</v>
      </c>
      <c r="B1282" s="353">
        <v>20.6</v>
      </c>
      <c r="C1282" s="356">
        <v>7.62</v>
      </c>
      <c r="D1282" s="413">
        <v>40</v>
      </c>
      <c r="E1282" s="409">
        <v>6593.51</v>
      </c>
      <c r="F1282" s="341"/>
      <c r="G1282" s="341"/>
      <c r="H1282" s="341"/>
      <c r="I1282" s="341"/>
      <c r="J1282" s="341"/>
      <c r="K1282" s="341"/>
      <c r="L1282" s="341"/>
      <c r="M1282" s="341"/>
    </row>
    <row r="1283" spans="1:13" x14ac:dyDescent="0.25">
      <c r="A1283" s="350">
        <v>48</v>
      </c>
      <c r="B1283" s="353">
        <v>28.88</v>
      </c>
      <c r="C1283" s="356">
        <v>10.18</v>
      </c>
      <c r="D1283" s="413">
        <v>40</v>
      </c>
      <c r="E1283" s="409">
        <v>6536.68</v>
      </c>
      <c r="F1283" s="341"/>
      <c r="G1283" s="341"/>
      <c r="H1283" s="341"/>
      <c r="I1283" s="341"/>
      <c r="J1283" s="341"/>
      <c r="K1283" s="341"/>
      <c r="L1283" s="341"/>
      <c r="M1283" s="341"/>
    </row>
    <row r="1284" spans="1:13" x14ac:dyDescent="0.25">
      <c r="A1284" s="350">
        <v>42</v>
      </c>
      <c r="B1284" s="353">
        <v>28.24</v>
      </c>
      <c r="C1284" s="356">
        <v>5.36</v>
      </c>
      <c r="D1284" s="413">
        <v>40</v>
      </c>
      <c r="E1284" s="409">
        <v>6532.04</v>
      </c>
      <c r="F1284" s="341"/>
      <c r="G1284" s="341"/>
      <c r="H1284" s="341"/>
      <c r="I1284" s="341"/>
      <c r="J1284" s="341"/>
      <c r="K1284" s="341"/>
      <c r="L1284" s="341"/>
      <c r="M1284" s="341"/>
    </row>
    <row r="1285" spans="1:13" x14ac:dyDescent="0.25">
      <c r="A1285" s="350">
        <v>47</v>
      </c>
      <c r="B1285" s="353">
        <v>25.46</v>
      </c>
      <c r="C1285" s="356">
        <v>11.78</v>
      </c>
      <c r="D1285" s="413">
        <v>40</v>
      </c>
      <c r="E1285" s="409">
        <v>6500.24</v>
      </c>
      <c r="F1285" s="341"/>
      <c r="G1285" s="341"/>
      <c r="H1285" s="341"/>
      <c r="I1285" s="341"/>
      <c r="J1285" s="341"/>
      <c r="K1285" s="341"/>
      <c r="L1285" s="341"/>
      <c r="M1285" s="341"/>
    </row>
    <row r="1286" spans="1:13" x14ac:dyDescent="0.25">
      <c r="A1286" s="350">
        <v>41</v>
      </c>
      <c r="B1286" s="353">
        <v>29.64</v>
      </c>
      <c r="C1286" s="356">
        <v>10.82</v>
      </c>
      <c r="D1286" s="413">
        <v>40</v>
      </c>
      <c r="E1286" s="409">
        <v>6496.89</v>
      </c>
      <c r="F1286" s="341"/>
      <c r="G1286" s="341"/>
      <c r="H1286" s="341"/>
      <c r="I1286" s="341"/>
      <c r="J1286" s="341"/>
      <c r="K1286" s="341"/>
      <c r="L1286" s="341"/>
      <c r="M1286" s="341"/>
    </row>
    <row r="1287" spans="1:13" x14ac:dyDescent="0.25">
      <c r="A1287" s="350">
        <v>36</v>
      </c>
      <c r="B1287" s="353">
        <v>31.27</v>
      </c>
      <c r="C1287" s="356">
        <v>7.73</v>
      </c>
      <c r="D1287" s="413">
        <v>40</v>
      </c>
      <c r="E1287" s="409">
        <v>6393.6</v>
      </c>
      <c r="F1287" s="341"/>
      <c r="G1287" s="341"/>
      <c r="H1287" s="341"/>
      <c r="I1287" s="341"/>
      <c r="J1287" s="341"/>
      <c r="K1287" s="341"/>
      <c r="L1287" s="341"/>
      <c r="M1287" s="341"/>
    </row>
    <row r="1288" spans="1:13" x14ac:dyDescent="0.25">
      <c r="A1288" s="350">
        <v>46</v>
      </c>
      <c r="B1288" s="353">
        <v>19.95</v>
      </c>
      <c r="C1288" s="356">
        <v>6.24</v>
      </c>
      <c r="D1288" s="413">
        <v>40</v>
      </c>
      <c r="E1288" s="409">
        <v>6389.38</v>
      </c>
      <c r="F1288" s="341"/>
      <c r="G1288" s="341"/>
      <c r="H1288" s="341"/>
      <c r="I1288" s="341"/>
      <c r="J1288" s="341"/>
      <c r="K1288" s="341"/>
      <c r="L1288" s="341"/>
      <c r="M1288" s="341"/>
    </row>
    <row r="1289" spans="1:13" x14ac:dyDescent="0.25">
      <c r="A1289" s="350">
        <v>49</v>
      </c>
      <c r="B1289" s="353">
        <v>21.3</v>
      </c>
      <c r="C1289" s="356">
        <v>10.42</v>
      </c>
      <c r="D1289" s="413">
        <v>40</v>
      </c>
      <c r="E1289" s="409">
        <v>5920.1</v>
      </c>
      <c r="F1289" s="341"/>
      <c r="G1289" s="341"/>
      <c r="H1289" s="341"/>
      <c r="I1289" s="341"/>
      <c r="J1289" s="341"/>
      <c r="K1289" s="341"/>
      <c r="L1289" s="341"/>
      <c r="M1289" s="341"/>
    </row>
    <row r="1290" spans="1:13" x14ac:dyDescent="0.25">
      <c r="A1290" s="350">
        <v>51</v>
      </c>
      <c r="B1290" s="353">
        <v>31.635000000000002</v>
      </c>
      <c r="C1290" s="356">
        <v>11.11</v>
      </c>
      <c r="D1290" s="413">
        <v>40</v>
      </c>
      <c r="E1290" s="409">
        <v>5910.94</v>
      </c>
      <c r="F1290" s="341"/>
      <c r="G1290" s="341"/>
      <c r="H1290" s="341"/>
      <c r="I1290" s="341"/>
      <c r="J1290" s="341"/>
      <c r="K1290" s="341"/>
      <c r="L1290" s="341"/>
      <c r="M1290" s="341"/>
    </row>
    <row r="1291" spans="1:13" x14ac:dyDescent="0.25">
      <c r="A1291" s="350">
        <v>52</v>
      </c>
      <c r="B1291" s="353">
        <v>23.9</v>
      </c>
      <c r="C1291" s="356">
        <v>7.67</v>
      </c>
      <c r="D1291" s="413">
        <v>40</v>
      </c>
      <c r="E1291" s="409">
        <v>5649.72</v>
      </c>
      <c r="F1291" s="341"/>
      <c r="G1291" s="341"/>
      <c r="H1291" s="341"/>
      <c r="I1291" s="341"/>
      <c r="J1291" s="341"/>
      <c r="K1291" s="341"/>
      <c r="L1291" s="341"/>
      <c r="M1291" s="341"/>
    </row>
    <row r="1292" spans="1:13" x14ac:dyDescent="0.25">
      <c r="A1292" s="350">
        <v>32</v>
      </c>
      <c r="B1292" s="353">
        <v>34.15</v>
      </c>
      <c r="C1292" s="356">
        <v>6.15</v>
      </c>
      <c r="D1292" s="413">
        <v>40</v>
      </c>
      <c r="E1292" s="409">
        <v>5438.75</v>
      </c>
      <c r="F1292" s="341"/>
      <c r="G1292" s="341"/>
      <c r="H1292" s="341"/>
      <c r="I1292" s="341"/>
      <c r="J1292" s="341"/>
      <c r="K1292" s="341"/>
      <c r="L1292" s="341"/>
      <c r="M1292" s="341"/>
    </row>
    <row r="1293" spans="1:13" x14ac:dyDescent="0.25">
      <c r="A1293" s="350">
        <v>40</v>
      </c>
      <c r="B1293" s="353">
        <v>28.71</v>
      </c>
      <c r="C1293" s="356">
        <v>5.71</v>
      </c>
      <c r="D1293" s="413">
        <v>40</v>
      </c>
      <c r="E1293" s="409">
        <v>5415.66</v>
      </c>
      <c r="F1293" s="341"/>
      <c r="G1293" s="341"/>
      <c r="H1293" s="341"/>
      <c r="I1293" s="341"/>
      <c r="J1293" s="341"/>
      <c r="K1293" s="341"/>
      <c r="L1293" s="341"/>
      <c r="M1293" s="341"/>
    </row>
    <row r="1294" spans="1:13" x14ac:dyDescent="0.25">
      <c r="A1294" s="350">
        <v>52</v>
      </c>
      <c r="B1294" s="353">
        <v>36.700000000000003</v>
      </c>
      <c r="C1294" s="356">
        <v>8.6999999999999993</v>
      </c>
      <c r="D1294" s="413">
        <v>40</v>
      </c>
      <c r="E1294" s="409">
        <v>4511.41</v>
      </c>
      <c r="F1294" s="341"/>
      <c r="G1294" s="341"/>
      <c r="H1294" s="341"/>
      <c r="I1294" s="341"/>
      <c r="J1294" s="341"/>
      <c r="K1294" s="341"/>
      <c r="L1294" s="341"/>
      <c r="M1294" s="341"/>
    </row>
    <row r="1295" spans="1:13" x14ac:dyDescent="0.25">
      <c r="A1295" s="350">
        <v>52</v>
      </c>
      <c r="B1295" s="353">
        <v>34.1</v>
      </c>
      <c r="C1295" s="356">
        <v>9.0399999999999991</v>
      </c>
      <c r="D1295" s="413">
        <v>40</v>
      </c>
      <c r="E1295" s="409">
        <v>4392.7</v>
      </c>
      <c r="F1295" s="341"/>
      <c r="G1295" s="341"/>
      <c r="H1295" s="341"/>
      <c r="I1295" s="341"/>
      <c r="J1295" s="341"/>
      <c r="K1295" s="341"/>
      <c r="L1295" s="341"/>
      <c r="M1295" s="341"/>
    </row>
    <row r="1296" spans="1:13" x14ac:dyDescent="0.25">
      <c r="A1296" s="350">
        <v>45</v>
      </c>
      <c r="B1296" s="353">
        <v>25.7</v>
      </c>
      <c r="C1296" s="356">
        <v>5.61</v>
      </c>
      <c r="D1296" s="413">
        <v>40</v>
      </c>
      <c r="E1296" s="409">
        <v>4250.24</v>
      </c>
      <c r="F1296" s="341"/>
      <c r="G1296" s="341"/>
      <c r="H1296" s="341"/>
      <c r="I1296" s="341"/>
      <c r="J1296" s="341"/>
      <c r="K1296" s="341"/>
      <c r="L1296" s="341"/>
      <c r="M1296" s="341"/>
    </row>
    <row r="1297" spans="1:13" x14ac:dyDescent="0.25">
      <c r="A1297" s="350">
        <v>57</v>
      </c>
      <c r="B1297" s="353">
        <v>21.68</v>
      </c>
      <c r="C1297" s="356">
        <v>8.1199999999999992</v>
      </c>
      <c r="D1297" s="413">
        <v>41</v>
      </c>
      <c r="E1297" s="409">
        <v>40273.65</v>
      </c>
      <c r="F1297" s="341"/>
      <c r="G1297" s="341"/>
      <c r="H1297" s="341"/>
      <c r="I1297" s="341"/>
      <c r="J1297" s="341"/>
      <c r="K1297" s="341"/>
      <c r="L1297" s="341"/>
      <c r="M1297" s="341"/>
    </row>
    <row r="1298" spans="1:13" x14ac:dyDescent="0.25">
      <c r="A1298" s="350">
        <v>45</v>
      </c>
      <c r="B1298" s="353">
        <v>25.175000000000001</v>
      </c>
      <c r="C1298" s="356">
        <v>4.74</v>
      </c>
      <c r="D1298" s="413">
        <v>41</v>
      </c>
      <c r="E1298" s="409">
        <v>40208.559999999998</v>
      </c>
      <c r="F1298" s="341"/>
      <c r="G1298" s="341"/>
      <c r="H1298" s="341"/>
      <c r="I1298" s="341"/>
      <c r="J1298" s="341"/>
      <c r="K1298" s="341"/>
      <c r="L1298" s="341"/>
      <c r="M1298" s="341"/>
    </row>
    <row r="1299" spans="1:13" x14ac:dyDescent="0.25">
      <c r="A1299" s="350">
        <v>50</v>
      </c>
      <c r="B1299" s="353">
        <v>44.77</v>
      </c>
      <c r="C1299" s="356">
        <v>4.0599999999999996</v>
      </c>
      <c r="D1299" s="413">
        <v>41</v>
      </c>
      <c r="E1299" s="409">
        <v>39597.410000000003</v>
      </c>
      <c r="F1299" s="341"/>
      <c r="G1299" s="341"/>
      <c r="H1299" s="341"/>
      <c r="I1299" s="341"/>
      <c r="J1299" s="341"/>
      <c r="K1299" s="341"/>
      <c r="L1299" s="341"/>
      <c r="M1299" s="341"/>
    </row>
    <row r="1300" spans="1:13" x14ac:dyDescent="0.25">
      <c r="A1300" s="350">
        <v>50</v>
      </c>
      <c r="B1300" s="353">
        <v>37.07</v>
      </c>
      <c r="C1300" s="356">
        <v>5.69</v>
      </c>
      <c r="D1300" s="413">
        <v>41</v>
      </c>
      <c r="E1300" s="409">
        <v>35952.65</v>
      </c>
      <c r="F1300" s="341"/>
      <c r="G1300" s="341"/>
      <c r="H1300" s="341"/>
      <c r="I1300" s="341"/>
      <c r="J1300" s="341"/>
      <c r="K1300" s="341"/>
      <c r="L1300" s="341"/>
      <c r="M1300" s="341"/>
    </row>
    <row r="1301" spans="1:13" x14ac:dyDescent="0.25">
      <c r="A1301" s="350">
        <v>29</v>
      </c>
      <c r="B1301" s="353">
        <v>39.799999999999997</v>
      </c>
      <c r="C1301" s="356">
        <v>5.66</v>
      </c>
      <c r="D1301" s="413">
        <v>41</v>
      </c>
      <c r="E1301" s="409">
        <v>32906.69</v>
      </c>
      <c r="F1301" s="341"/>
      <c r="G1301" s="341"/>
      <c r="H1301" s="341"/>
      <c r="I1301" s="341"/>
      <c r="J1301" s="341"/>
      <c r="K1301" s="341"/>
      <c r="L1301" s="341"/>
      <c r="M1301" s="341"/>
    </row>
    <row r="1302" spans="1:13" x14ac:dyDescent="0.25">
      <c r="A1302" s="350">
        <v>43</v>
      </c>
      <c r="B1302" s="353">
        <v>26.36</v>
      </c>
      <c r="C1302" s="356">
        <v>4.32</v>
      </c>
      <c r="D1302" s="413">
        <v>41</v>
      </c>
      <c r="E1302" s="409">
        <v>32462.35</v>
      </c>
      <c r="F1302" s="341"/>
      <c r="G1302" s="341"/>
      <c r="H1302" s="341"/>
      <c r="I1302" s="341"/>
      <c r="J1302" s="341"/>
      <c r="K1302" s="341"/>
      <c r="L1302" s="341"/>
      <c r="M1302" s="341"/>
    </row>
    <row r="1303" spans="1:13" x14ac:dyDescent="0.25">
      <c r="A1303" s="350">
        <v>49</v>
      </c>
      <c r="B1303" s="353">
        <v>29.925000000000001</v>
      </c>
      <c r="C1303" s="356">
        <v>8.2899999999999991</v>
      </c>
      <c r="D1303" s="413">
        <v>41</v>
      </c>
      <c r="E1303" s="409">
        <v>30026.87</v>
      </c>
      <c r="F1303" s="341"/>
      <c r="G1303" s="341"/>
      <c r="H1303" s="341"/>
      <c r="I1303" s="341"/>
      <c r="J1303" s="341"/>
      <c r="K1303" s="341"/>
      <c r="L1303" s="341"/>
      <c r="M1303" s="341"/>
    </row>
    <row r="1304" spans="1:13" x14ac:dyDescent="0.25">
      <c r="A1304" s="350">
        <v>48</v>
      </c>
      <c r="B1304" s="353">
        <v>37.29</v>
      </c>
      <c r="C1304" s="356">
        <v>10.46</v>
      </c>
      <c r="D1304" s="413">
        <v>41</v>
      </c>
      <c r="E1304" s="409">
        <v>29816.639999999999</v>
      </c>
      <c r="F1304" s="341"/>
      <c r="G1304" s="341"/>
      <c r="H1304" s="341"/>
      <c r="I1304" s="341"/>
      <c r="J1304" s="341"/>
      <c r="K1304" s="341"/>
      <c r="L1304" s="341"/>
      <c r="M1304" s="341"/>
    </row>
    <row r="1305" spans="1:13" x14ac:dyDescent="0.25">
      <c r="A1305" s="350">
        <v>48</v>
      </c>
      <c r="B1305" s="353">
        <v>30.2</v>
      </c>
      <c r="C1305" s="356">
        <v>11.96</v>
      </c>
      <c r="D1305" s="413">
        <v>41</v>
      </c>
      <c r="E1305" s="409">
        <v>27495.59</v>
      </c>
      <c r="F1305" s="341"/>
      <c r="G1305" s="341"/>
      <c r="H1305" s="341"/>
      <c r="I1305" s="341"/>
      <c r="J1305" s="341"/>
      <c r="K1305" s="341"/>
      <c r="L1305" s="341"/>
      <c r="M1305" s="341"/>
    </row>
    <row r="1306" spans="1:13" x14ac:dyDescent="0.25">
      <c r="A1306" s="350">
        <v>39</v>
      </c>
      <c r="B1306" s="353">
        <v>24.225000000000001</v>
      </c>
      <c r="C1306" s="356">
        <v>4.25</v>
      </c>
      <c r="D1306" s="413">
        <v>41</v>
      </c>
      <c r="E1306" s="409">
        <v>14908.27</v>
      </c>
      <c r="F1306" s="341"/>
      <c r="G1306" s="341"/>
      <c r="H1306" s="341"/>
      <c r="I1306" s="341"/>
      <c r="J1306" s="341"/>
      <c r="K1306" s="341"/>
      <c r="L1306" s="341"/>
      <c r="M1306" s="341"/>
    </row>
    <row r="1307" spans="1:13" x14ac:dyDescent="0.25">
      <c r="A1307" s="350">
        <v>48</v>
      </c>
      <c r="B1307" s="353">
        <v>31.445</v>
      </c>
      <c r="C1307" s="356">
        <v>8.33</v>
      </c>
      <c r="D1307" s="413">
        <v>41</v>
      </c>
      <c r="E1307" s="409">
        <v>14657.2</v>
      </c>
      <c r="F1307" s="341"/>
      <c r="G1307" s="341"/>
      <c r="H1307" s="341"/>
      <c r="I1307" s="341"/>
      <c r="J1307" s="341"/>
      <c r="K1307" s="341"/>
      <c r="L1307" s="341"/>
      <c r="M1307" s="341"/>
    </row>
    <row r="1308" spans="1:13" x14ac:dyDescent="0.25">
      <c r="A1308" s="350">
        <v>30</v>
      </c>
      <c r="B1308" s="353">
        <v>38.880000000000003</v>
      </c>
      <c r="C1308" s="356">
        <v>4.29</v>
      </c>
      <c r="D1308" s="413">
        <v>41</v>
      </c>
      <c r="E1308" s="409">
        <v>13725.47</v>
      </c>
      <c r="F1308" s="341"/>
      <c r="G1308" s="341"/>
      <c r="H1308" s="341"/>
      <c r="I1308" s="341"/>
      <c r="J1308" s="341"/>
      <c r="K1308" s="341"/>
      <c r="L1308" s="341"/>
      <c r="M1308" s="341"/>
    </row>
    <row r="1309" spans="1:13" x14ac:dyDescent="0.25">
      <c r="A1309" s="350">
        <v>46</v>
      </c>
      <c r="B1309" s="353">
        <v>43.89</v>
      </c>
      <c r="C1309" s="356">
        <v>6.32</v>
      </c>
      <c r="D1309" s="413">
        <v>41</v>
      </c>
      <c r="E1309" s="409">
        <v>13002.91</v>
      </c>
      <c r="F1309" s="341"/>
      <c r="G1309" s="341"/>
      <c r="H1309" s="341"/>
      <c r="I1309" s="341"/>
      <c r="J1309" s="341"/>
      <c r="K1309" s="341"/>
      <c r="L1309" s="341"/>
      <c r="M1309" s="341"/>
    </row>
    <row r="1310" spans="1:13" x14ac:dyDescent="0.25">
      <c r="A1310" s="350">
        <v>51</v>
      </c>
      <c r="B1310" s="353">
        <v>25.6</v>
      </c>
      <c r="C1310" s="356">
        <v>5.65</v>
      </c>
      <c r="D1310" s="413">
        <v>41</v>
      </c>
      <c r="E1310" s="409">
        <v>11255.29</v>
      </c>
      <c r="F1310" s="341"/>
      <c r="G1310" s="341"/>
      <c r="H1310" s="341"/>
      <c r="I1310" s="341"/>
      <c r="J1310" s="341"/>
      <c r="K1310" s="341"/>
      <c r="L1310" s="341"/>
      <c r="M1310" s="341"/>
    </row>
    <row r="1311" spans="1:13" x14ac:dyDescent="0.25">
      <c r="A1311" s="350">
        <v>47</v>
      </c>
      <c r="B1311" s="353">
        <v>29.545000000000002</v>
      </c>
      <c r="C1311" s="356">
        <v>8.41</v>
      </c>
      <c r="D1311" s="413">
        <v>41</v>
      </c>
      <c r="E1311" s="409">
        <v>10146.129999999999</v>
      </c>
      <c r="F1311" s="341"/>
      <c r="G1311" s="341"/>
      <c r="H1311" s="341"/>
      <c r="I1311" s="341"/>
      <c r="J1311" s="341"/>
      <c r="K1311" s="341"/>
      <c r="L1311" s="341"/>
      <c r="M1311" s="341"/>
    </row>
    <row r="1312" spans="1:13" x14ac:dyDescent="0.25">
      <c r="A1312" s="350">
        <v>55</v>
      </c>
      <c r="B1312" s="353">
        <v>23.25</v>
      </c>
      <c r="C1312" s="356">
        <v>11.96</v>
      </c>
      <c r="D1312" s="413">
        <v>41</v>
      </c>
      <c r="E1312" s="409">
        <v>9664.34</v>
      </c>
      <c r="F1312" s="341"/>
      <c r="G1312" s="341"/>
      <c r="H1312" s="341"/>
      <c r="I1312" s="341"/>
      <c r="J1312" s="341"/>
      <c r="K1312" s="341"/>
      <c r="L1312" s="341"/>
      <c r="M1312" s="341"/>
    </row>
    <row r="1313" spans="1:13" x14ac:dyDescent="0.25">
      <c r="A1313" s="350">
        <v>25</v>
      </c>
      <c r="B1313" s="353">
        <v>43.95</v>
      </c>
      <c r="C1313" s="356">
        <v>5.17</v>
      </c>
      <c r="D1313" s="413">
        <v>41</v>
      </c>
      <c r="E1313" s="409">
        <v>9584.0400000000009</v>
      </c>
      <c r="F1313" s="341"/>
      <c r="G1313" s="341"/>
      <c r="H1313" s="341"/>
      <c r="I1313" s="341"/>
      <c r="J1313" s="341"/>
      <c r="K1313" s="341"/>
      <c r="L1313" s="341"/>
      <c r="M1313" s="341"/>
    </row>
    <row r="1314" spans="1:13" x14ac:dyDescent="0.25">
      <c r="A1314" s="350">
        <v>44</v>
      </c>
      <c r="B1314" s="353">
        <v>21.85</v>
      </c>
      <c r="C1314" s="356">
        <v>8.76</v>
      </c>
      <c r="D1314" s="413">
        <v>41</v>
      </c>
      <c r="E1314" s="409">
        <v>9222.4</v>
      </c>
      <c r="F1314" s="341"/>
      <c r="G1314" s="341"/>
      <c r="H1314" s="341"/>
      <c r="I1314" s="341"/>
      <c r="J1314" s="341"/>
      <c r="K1314" s="341"/>
      <c r="L1314" s="341"/>
      <c r="M1314" s="341"/>
    </row>
    <row r="1315" spans="1:13" x14ac:dyDescent="0.25">
      <c r="A1315" s="350">
        <v>49</v>
      </c>
      <c r="B1315" s="353">
        <v>25.73</v>
      </c>
      <c r="C1315" s="356">
        <v>7.99</v>
      </c>
      <c r="D1315" s="413">
        <v>41</v>
      </c>
      <c r="E1315" s="409">
        <v>8538.2900000000009</v>
      </c>
      <c r="F1315" s="341"/>
      <c r="G1315" s="341"/>
      <c r="H1315" s="341"/>
      <c r="I1315" s="341"/>
      <c r="J1315" s="341"/>
      <c r="K1315" s="341"/>
      <c r="L1315" s="341"/>
      <c r="M1315" s="341"/>
    </row>
    <row r="1316" spans="1:13" x14ac:dyDescent="0.25">
      <c r="A1316" s="350">
        <v>48</v>
      </c>
      <c r="B1316" s="353">
        <v>32.229999999999997</v>
      </c>
      <c r="C1316" s="356">
        <v>8.59</v>
      </c>
      <c r="D1316" s="413">
        <v>41</v>
      </c>
      <c r="E1316" s="409">
        <v>7954.52</v>
      </c>
      <c r="F1316" s="341"/>
      <c r="G1316" s="341"/>
      <c r="H1316" s="341"/>
      <c r="I1316" s="341"/>
      <c r="J1316" s="341"/>
      <c r="K1316" s="341"/>
      <c r="L1316" s="341"/>
      <c r="M1316" s="341"/>
    </row>
    <row r="1317" spans="1:13" x14ac:dyDescent="0.25">
      <c r="A1317" s="350">
        <v>50</v>
      </c>
      <c r="B1317" s="353">
        <v>32.204999999999998</v>
      </c>
      <c r="C1317" s="356">
        <v>6.14</v>
      </c>
      <c r="D1317" s="413">
        <v>41</v>
      </c>
      <c r="E1317" s="409">
        <v>7749.16</v>
      </c>
      <c r="F1317" s="341"/>
      <c r="G1317" s="341"/>
      <c r="H1317" s="341"/>
      <c r="I1317" s="341"/>
      <c r="J1317" s="341"/>
      <c r="K1317" s="341"/>
      <c r="L1317" s="341"/>
      <c r="M1317" s="341"/>
    </row>
    <row r="1318" spans="1:13" x14ac:dyDescent="0.25">
      <c r="A1318" s="350">
        <v>50</v>
      </c>
      <c r="B1318" s="353">
        <v>26.41</v>
      </c>
      <c r="C1318" s="356">
        <v>4.08</v>
      </c>
      <c r="D1318" s="413">
        <v>41</v>
      </c>
      <c r="E1318" s="409">
        <v>7681.17</v>
      </c>
      <c r="F1318" s="341"/>
      <c r="G1318" s="341"/>
      <c r="H1318" s="341"/>
      <c r="I1318" s="341"/>
      <c r="J1318" s="341"/>
      <c r="K1318" s="341"/>
      <c r="L1318" s="341"/>
      <c r="M1318" s="341"/>
    </row>
    <row r="1319" spans="1:13" x14ac:dyDescent="0.25">
      <c r="A1319" s="350">
        <v>46</v>
      </c>
      <c r="B1319" s="353">
        <v>30.2</v>
      </c>
      <c r="C1319" s="356">
        <v>6.25</v>
      </c>
      <c r="D1319" s="413">
        <v>41</v>
      </c>
      <c r="E1319" s="409">
        <v>7371.77</v>
      </c>
      <c r="F1319" s="341"/>
      <c r="G1319" s="341"/>
      <c r="H1319" s="341"/>
      <c r="I1319" s="341"/>
      <c r="J1319" s="341"/>
      <c r="K1319" s="341"/>
      <c r="L1319" s="341"/>
      <c r="M1319" s="341"/>
    </row>
    <row r="1320" spans="1:13" x14ac:dyDescent="0.25">
      <c r="A1320" s="350">
        <v>34</v>
      </c>
      <c r="B1320" s="353">
        <v>31.26</v>
      </c>
      <c r="C1320" s="356">
        <v>5.94</v>
      </c>
      <c r="D1320" s="413">
        <v>41</v>
      </c>
      <c r="E1320" s="409">
        <v>7358.18</v>
      </c>
      <c r="F1320" s="341"/>
      <c r="G1320" s="341"/>
      <c r="H1320" s="341"/>
      <c r="I1320" s="341"/>
      <c r="J1320" s="341"/>
      <c r="K1320" s="341"/>
      <c r="L1320" s="341"/>
      <c r="M1320" s="341"/>
    </row>
    <row r="1321" spans="1:13" x14ac:dyDescent="0.25">
      <c r="A1321" s="350">
        <v>46</v>
      </c>
      <c r="B1321" s="353">
        <v>33.725000000000001</v>
      </c>
      <c r="C1321" s="356">
        <v>6.45</v>
      </c>
      <c r="D1321" s="413">
        <v>41</v>
      </c>
      <c r="E1321" s="409">
        <v>7265.7</v>
      </c>
      <c r="F1321" s="341"/>
      <c r="G1321" s="341"/>
      <c r="H1321" s="341"/>
      <c r="I1321" s="341"/>
      <c r="J1321" s="341"/>
      <c r="K1321" s="341"/>
      <c r="L1321" s="341"/>
      <c r="M1321" s="341"/>
    </row>
    <row r="1322" spans="1:13" x14ac:dyDescent="0.25">
      <c r="A1322" s="350">
        <v>46</v>
      </c>
      <c r="B1322" s="353">
        <v>28.9</v>
      </c>
      <c r="C1322" s="356">
        <v>5.74</v>
      </c>
      <c r="D1322" s="413">
        <v>41</v>
      </c>
      <c r="E1322" s="409">
        <v>7261.74</v>
      </c>
      <c r="F1322" s="341"/>
      <c r="G1322" s="341"/>
      <c r="H1322" s="341"/>
      <c r="I1322" s="341"/>
      <c r="J1322" s="341"/>
      <c r="K1322" s="341"/>
      <c r="L1322" s="341"/>
      <c r="M1322" s="341"/>
    </row>
    <row r="1323" spans="1:13" x14ac:dyDescent="0.25">
      <c r="A1323" s="350">
        <v>21</v>
      </c>
      <c r="B1323" s="353">
        <v>45.69</v>
      </c>
      <c r="C1323" s="356">
        <v>4.43</v>
      </c>
      <c r="D1323" s="413">
        <v>41</v>
      </c>
      <c r="E1323" s="409">
        <v>7256.72</v>
      </c>
      <c r="F1323" s="341"/>
      <c r="G1323" s="341"/>
      <c r="H1323" s="341"/>
      <c r="I1323" s="341"/>
      <c r="J1323" s="341"/>
      <c r="K1323" s="341"/>
      <c r="L1323" s="341"/>
      <c r="M1323" s="341"/>
    </row>
    <row r="1324" spans="1:13" x14ac:dyDescent="0.25">
      <c r="A1324" s="350">
        <v>57</v>
      </c>
      <c r="B1324" s="353">
        <v>21.03</v>
      </c>
      <c r="C1324" s="356">
        <v>6.5</v>
      </c>
      <c r="D1324" s="413">
        <v>41</v>
      </c>
      <c r="E1324" s="409">
        <v>7153.55</v>
      </c>
      <c r="F1324" s="341"/>
      <c r="G1324" s="341"/>
      <c r="H1324" s="341"/>
      <c r="I1324" s="341"/>
      <c r="J1324" s="341"/>
      <c r="K1324" s="341"/>
      <c r="L1324" s="341"/>
      <c r="M1324" s="341"/>
    </row>
    <row r="1325" spans="1:13" x14ac:dyDescent="0.25">
      <c r="A1325" s="350">
        <v>51</v>
      </c>
      <c r="B1325" s="353">
        <v>37</v>
      </c>
      <c r="C1325" s="356">
        <v>8.75</v>
      </c>
      <c r="D1325" s="413">
        <v>41</v>
      </c>
      <c r="E1325" s="409">
        <v>6875.96</v>
      </c>
      <c r="F1325" s="341"/>
      <c r="G1325" s="341"/>
      <c r="H1325" s="341"/>
      <c r="I1325" s="341"/>
      <c r="J1325" s="341"/>
      <c r="K1325" s="341"/>
      <c r="L1325" s="341"/>
      <c r="M1325" s="341"/>
    </row>
    <row r="1326" spans="1:13" x14ac:dyDescent="0.25">
      <c r="A1326" s="350">
        <v>51</v>
      </c>
      <c r="B1326" s="353">
        <v>25.4</v>
      </c>
      <c r="C1326" s="356">
        <v>11.96</v>
      </c>
      <c r="D1326" s="413">
        <v>41</v>
      </c>
      <c r="E1326" s="409">
        <v>6858.48</v>
      </c>
      <c r="F1326" s="341"/>
      <c r="G1326" s="341"/>
      <c r="H1326" s="341"/>
      <c r="I1326" s="341"/>
      <c r="J1326" s="341"/>
      <c r="K1326" s="341"/>
      <c r="L1326" s="341"/>
      <c r="M1326" s="341"/>
    </row>
    <row r="1327" spans="1:13" x14ac:dyDescent="0.25">
      <c r="A1327" s="350">
        <v>48</v>
      </c>
      <c r="B1327" s="353">
        <v>32.299999999999997</v>
      </c>
      <c r="C1327" s="356">
        <v>10.54</v>
      </c>
      <c r="D1327" s="413">
        <v>41</v>
      </c>
      <c r="E1327" s="409">
        <v>6781.35</v>
      </c>
      <c r="F1327" s="341"/>
      <c r="G1327" s="341"/>
      <c r="H1327" s="341"/>
      <c r="I1327" s="341"/>
      <c r="J1327" s="341"/>
      <c r="K1327" s="341"/>
      <c r="L1327" s="341"/>
      <c r="M1327" s="341"/>
    </row>
    <row r="1328" spans="1:13" x14ac:dyDescent="0.25">
      <c r="A1328" s="350">
        <v>53</v>
      </c>
      <c r="B1328" s="353">
        <v>23.94</v>
      </c>
      <c r="C1328" s="356">
        <v>4.54</v>
      </c>
      <c r="D1328" s="413">
        <v>41</v>
      </c>
      <c r="E1328" s="409">
        <v>6775.96</v>
      </c>
      <c r="F1328" s="341"/>
      <c r="G1328" s="341"/>
      <c r="H1328" s="341"/>
      <c r="I1328" s="341"/>
      <c r="J1328" s="341"/>
      <c r="K1328" s="341"/>
      <c r="L1328" s="341"/>
      <c r="M1328" s="341"/>
    </row>
    <row r="1329" spans="1:13" x14ac:dyDescent="0.25">
      <c r="A1329" s="350">
        <v>23</v>
      </c>
      <c r="B1329" s="353">
        <v>46.4</v>
      </c>
      <c r="C1329" s="356">
        <v>5.71</v>
      </c>
      <c r="D1329" s="413">
        <v>41</v>
      </c>
      <c r="E1329" s="409">
        <v>6770.19</v>
      </c>
      <c r="F1329" s="341"/>
      <c r="G1329" s="341"/>
      <c r="H1329" s="341"/>
      <c r="I1329" s="341"/>
      <c r="J1329" s="341"/>
      <c r="K1329" s="341"/>
      <c r="L1329" s="341"/>
      <c r="M1329" s="341"/>
    </row>
    <row r="1330" spans="1:13" x14ac:dyDescent="0.25">
      <c r="A1330" s="350">
        <v>46</v>
      </c>
      <c r="B1330" s="353">
        <v>40.375</v>
      </c>
      <c r="C1330" s="356">
        <v>6.25</v>
      </c>
      <c r="D1330" s="413">
        <v>41</v>
      </c>
      <c r="E1330" s="409">
        <v>6664.69</v>
      </c>
      <c r="F1330" s="341"/>
      <c r="G1330" s="341"/>
      <c r="H1330" s="341"/>
      <c r="I1330" s="341"/>
      <c r="J1330" s="341"/>
      <c r="K1330" s="341"/>
      <c r="L1330" s="341"/>
      <c r="M1330" s="341"/>
    </row>
    <row r="1331" spans="1:13" x14ac:dyDescent="0.25">
      <c r="A1331" s="350">
        <v>49</v>
      </c>
      <c r="B1331" s="353">
        <v>28.7</v>
      </c>
      <c r="C1331" s="356">
        <v>9.4700000000000006</v>
      </c>
      <c r="D1331" s="413">
        <v>41</v>
      </c>
      <c r="E1331" s="409">
        <v>6571.02</v>
      </c>
      <c r="F1331" s="341"/>
      <c r="G1331" s="341"/>
      <c r="H1331" s="341"/>
      <c r="I1331" s="341"/>
      <c r="J1331" s="341"/>
      <c r="K1331" s="341"/>
      <c r="L1331" s="341"/>
      <c r="M1331" s="341"/>
    </row>
    <row r="1332" spans="1:13" x14ac:dyDescent="0.25">
      <c r="A1332" s="350">
        <v>42</v>
      </c>
      <c r="B1332" s="353">
        <v>26.63</v>
      </c>
      <c r="C1332" s="356">
        <v>5.7</v>
      </c>
      <c r="D1332" s="413">
        <v>41</v>
      </c>
      <c r="E1332" s="409">
        <v>6473.15</v>
      </c>
      <c r="F1332" s="341"/>
      <c r="G1332" s="341"/>
      <c r="H1332" s="341"/>
      <c r="I1332" s="341"/>
      <c r="J1332" s="341"/>
      <c r="K1332" s="341"/>
      <c r="L1332" s="341"/>
      <c r="M1332" s="341"/>
    </row>
    <row r="1333" spans="1:13" x14ac:dyDescent="0.25">
      <c r="A1333" s="350">
        <v>49</v>
      </c>
      <c r="B1333" s="353">
        <v>22.515000000000001</v>
      </c>
      <c r="C1333" s="356">
        <v>11.18</v>
      </c>
      <c r="D1333" s="413">
        <v>41</v>
      </c>
      <c r="E1333" s="409">
        <v>6289.75</v>
      </c>
      <c r="F1333" s="341"/>
      <c r="G1333" s="341"/>
      <c r="H1333" s="341"/>
      <c r="I1333" s="341"/>
      <c r="J1333" s="341"/>
      <c r="K1333" s="341"/>
      <c r="L1333" s="341"/>
      <c r="M1333" s="341"/>
    </row>
    <row r="1334" spans="1:13" x14ac:dyDescent="0.25">
      <c r="A1334" s="350">
        <v>48</v>
      </c>
      <c r="B1334" s="353">
        <v>36.575000000000003</v>
      </c>
      <c r="C1334" s="356">
        <v>10.98</v>
      </c>
      <c r="D1334" s="413">
        <v>41</v>
      </c>
      <c r="E1334" s="409">
        <v>6282.24</v>
      </c>
      <c r="F1334" s="341"/>
      <c r="G1334" s="341"/>
      <c r="H1334" s="341"/>
      <c r="I1334" s="341"/>
      <c r="J1334" s="341"/>
      <c r="K1334" s="341"/>
      <c r="L1334" s="341"/>
      <c r="M1334" s="341"/>
    </row>
    <row r="1335" spans="1:13" x14ac:dyDescent="0.25">
      <c r="A1335" s="350">
        <v>53</v>
      </c>
      <c r="B1335" s="353">
        <v>23.66</v>
      </c>
      <c r="C1335" s="356">
        <v>5.1100000000000003</v>
      </c>
      <c r="D1335" s="413">
        <v>41</v>
      </c>
      <c r="E1335" s="409">
        <v>6272.48</v>
      </c>
      <c r="F1335" s="341"/>
      <c r="G1335" s="341"/>
      <c r="H1335" s="341"/>
      <c r="I1335" s="341"/>
      <c r="J1335" s="341"/>
      <c r="K1335" s="341"/>
      <c r="L1335" s="341"/>
      <c r="M1335" s="341"/>
    </row>
    <row r="1336" spans="1:13" x14ac:dyDescent="0.25">
      <c r="A1336" s="350">
        <v>57</v>
      </c>
      <c r="B1336" s="353">
        <v>18.62</v>
      </c>
      <c r="C1336" s="356">
        <v>10.24</v>
      </c>
      <c r="D1336" s="413">
        <v>41</v>
      </c>
      <c r="E1336" s="409">
        <v>6186.13</v>
      </c>
      <c r="F1336" s="341"/>
      <c r="G1336" s="341"/>
      <c r="H1336" s="341"/>
      <c r="I1336" s="341"/>
      <c r="J1336" s="341"/>
      <c r="K1336" s="341"/>
      <c r="L1336" s="341"/>
      <c r="M1336" s="341"/>
    </row>
    <row r="1337" spans="1:13" x14ac:dyDescent="0.25">
      <c r="A1337" s="350">
        <v>47</v>
      </c>
      <c r="B1337" s="353">
        <v>19.190000000000001</v>
      </c>
      <c r="C1337" s="356">
        <v>7.71</v>
      </c>
      <c r="D1337" s="413">
        <v>41</v>
      </c>
      <c r="E1337" s="409">
        <v>6185.32</v>
      </c>
      <c r="F1337" s="341"/>
      <c r="G1337" s="341"/>
      <c r="H1337" s="341"/>
      <c r="I1337" s="341"/>
      <c r="J1337" s="341"/>
      <c r="K1337" s="341"/>
      <c r="L1337" s="341"/>
      <c r="M1337" s="341"/>
    </row>
    <row r="1338" spans="1:13" x14ac:dyDescent="0.25">
      <c r="A1338" s="350">
        <v>45</v>
      </c>
      <c r="B1338" s="353">
        <v>27.5</v>
      </c>
      <c r="C1338" s="356">
        <v>6.03</v>
      </c>
      <c r="D1338" s="413">
        <v>41</v>
      </c>
      <c r="E1338" s="409">
        <v>5709.16</v>
      </c>
      <c r="F1338" s="341"/>
      <c r="G1338" s="341"/>
      <c r="H1338" s="341"/>
      <c r="I1338" s="341"/>
      <c r="J1338" s="341"/>
      <c r="K1338" s="341"/>
      <c r="L1338" s="341"/>
      <c r="M1338" s="341"/>
    </row>
    <row r="1339" spans="1:13" x14ac:dyDescent="0.25">
      <c r="A1339" s="350">
        <v>43</v>
      </c>
      <c r="B1339" s="353">
        <v>27.36</v>
      </c>
      <c r="C1339" s="356">
        <v>5.96</v>
      </c>
      <c r="D1339" s="413">
        <v>41</v>
      </c>
      <c r="E1339" s="409">
        <v>5699.84</v>
      </c>
      <c r="F1339" s="341"/>
      <c r="G1339" s="341"/>
      <c r="H1339" s="341"/>
      <c r="I1339" s="341"/>
      <c r="J1339" s="341"/>
      <c r="K1339" s="341"/>
      <c r="L1339" s="341"/>
      <c r="M1339" s="341"/>
    </row>
    <row r="1340" spans="1:13" x14ac:dyDescent="0.25">
      <c r="A1340" s="350">
        <v>45</v>
      </c>
      <c r="B1340" s="353">
        <v>20.350000000000001</v>
      </c>
      <c r="C1340" s="356">
        <v>4.16</v>
      </c>
      <c r="D1340" s="413">
        <v>41</v>
      </c>
      <c r="E1340" s="409">
        <v>5539.4</v>
      </c>
      <c r="F1340" s="341"/>
      <c r="G1340" s="341"/>
      <c r="H1340" s="341"/>
      <c r="I1340" s="341"/>
      <c r="J1340" s="341"/>
      <c r="K1340" s="341"/>
      <c r="L1340" s="341"/>
      <c r="M1340" s="341"/>
    </row>
    <row r="1341" spans="1:13" x14ac:dyDescent="0.25">
      <c r="A1341" s="350">
        <v>45</v>
      </c>
      <c r="B1341" s="353">
        <v>24.035</v>
      </c>
      <c r="C1341" s="356">
        <v>6.11</v>
      </c>
      <c r="D1341" s="413">
        <v>41</v>
      </c>
      <c r="E1341" s="409">
        <v>4911.8900000000003</v>
      </c>
      <c r="F1341" s="341"/>
      <c r="G1341" s="341"/>
      <c r="H1341" s="341"/>
      <c r="I1341" s="341"/>
      <c r="J1341" s="341"/>
      <c r="K1341" s="341"/>
      <c r="L1341" s="341"/>
      <c r="M1341" s="341"/>
    </row>
    <row r="1342" spans="1:13" x14ac:dyDescent="0.25">
      <c r="A1342" s="350">
        <v>45</v>
      </c>
      <c r="B1342" s="353">
        <v>23.56</v>
      </c>
      <c r="C1342" s="356">
        <v>5.97</v>
      </c>
      <c r="D1342" s="413">
        <v>41</v>
      </c>
      <c r="E1342" s="409">
        <v>4827.1000000000004</v>
      </c>
      <c r="F1342" s="341"/>
      <c r="G1342" s="341"/>
      <c r="H1342" s="341"/>
      <c r="I1342" s="341"/>
      <c r="J1342" s="341"/>
      <c r="K1342" s="341"/>
      <c r="L1342" s="341"/>
      <c r="M1342" s="341"/>
    </row>
    <row r="1343" spans="1:13" x14ac:dyDescent="0.25">
      <c r="A1343" s="350">
        <v>49</v>
      </c>
      <c r="B1343" s="353">
        <v>27.17</v>
      </c>
      <c r="C1343" s="356">
        <v>10.81</v>
      </c>
      <c r="D1343" s="413">
        <v>41</v>
      </c>
      <c r="E1343" s="409">
        <v>4712.12</v>
      </c>
      <c r="F1343" s="341"/>
      <c r="G1343" s="341"/>
      <c r="H1343" s="341"/>
      <c r="I1343" s="341"/>
      <c r="J1343" s="341"/>
      <c r="K1343" s="341"/>
      <c r="L1343" s="341"/>
      <c r="M1343" s="341"/>
    </row>
    <row r="1344" spans="1:13" x14ac:dyDescent="0.25">
      <c r="A1344" s="350">
        <v>39</v>
      </c>
      <c r="B1344" s="353">
        <v>34.32</v>
      </c>
      <c r="C1344" s="356">
        <v>5.7</v>
      </c>
      <c r="D1344" s="413">
        <v>41</v>
      </c>
      <c r="E1344" s="409">
        <v>3902.07</v>
      </c>
      <c r="F1344" s="341"/>
      <c r="G1344" s="341"/>
      <c r="H1344" s="341"/>
      <c r="I1344" s="341"/>
      <c r="J1344" s="341"/>
      <c r="K1344" s="341"/>
      <c r="L1344" s="341"/>
      <c r="M1344" s="341"/>
    </row>
    <row r="1345" spans="1:13" x14ac:dyDescent="0.25">
      <c r="A1345" s="350">
        <v>39</v>
      </c>
      <c r="B1345" s="353">
        <v>23.87</v>
      </c>
      <c r="C1345" s="356">
        <v>4.7699999999999996</v>
      </c>
      <c r="D1345" s="413">
        <v>41</v>
      </c>
      <c r="E1345" s="409">
        <v>3797.2</v>
      </c>
      <c r="F1345" s="341"/>
      <c r="G1345" s="341"/>
      <c r="H1345" s="341"/>
      <c r="I1345" s="341"/>
      <c r="J1345" s="341"/>
      <c r="K1345" s="341"/>
      <c r="L1345" s="341"/>
      <c r="M1345" s="341"/>
    </row>
    <row r="1346" spans="1:13" x14ac:dyDescent="0.25">
      <c r="A1346" s="350">
        <v>35</v>
      </c>
      <c r="B1346" s="353">
        <v>30.15</v>
      </c>
      <c r="C1346" s="356">
        <v>4.25</v>
      </c>
      <c r="D1346" s="413">
        <v>41</v>
      </c>
      <c r="E1346" s="409">
        <v>3785.77</v>
      </c>
      <c r="F1346" s="341"/>
      <c r="G1346" s="341"/>
      <c r="H1346" s="341"/>
      <c r="I1346" s="341"/>
      <c r="J1346" s="341"/>
      <c r="K1346" s="341"/>
      <c r="L1346" s="341"/>
      <c r="M1346" s="341"/>
    </row>
    <row r="1347" spans="1:13" x14ac:dyDescent="0.25">
      <c r="A1347" s="350">
        <v>40</v>
      </c>
      <c r="B1347" s="353">
        <v>26.36</v>
      </c>
      <c r="C1347" s="356">
        <v>5.52</v>
      </c>
      <c r="D1347" s="413">
        <v>41</v>
      </c>
      <c r="E1347" s="409">
        <v>3688.38</v>
      </c>
      <c r="F1347" s="341"/>
      <c r="G1347" s="341"/>
      <c r="H1347" s="341"/>
      <c r="I1347" s="341"/>
      <c r="J1347" s="341"/>
      <c r="K1347" s="341"/>
      <c r="L1347" s="341"/>
      <c r="M1347" s="341"/>
    </row>
    <row r="1348" spans="1:13" x14ac:dyDescent="0.25">
      <c r="A1348" s="350">
        <v>47</v>
      </c>
      <c r="B1348" s="353">
        <v>45.32</v>
      </c>
      <c r="C1348" s="356">
        <v>6.53</v>
      </c>
      <c r="D1348" s="413">
        <v>41</v>
      </c>
      <c r="E1348" s="409">
        <v>3562.87</v>
      </c>
      <c r="F1348" s="341"/>
      <c r="G1348" s="341"/>
      <c r="H1348" s="341"/>
      <c r="I1348" s="341"/>
      <c r="J1348" s="341"/>
      <c r="K1348" s="341"/>
      <c r="L1348" s="341"/>
      <c r="M1348" s="341"/>
    </row>
    <row r="1349" spans="1:13" x14ac:dyDescent="0.25">
      <c r="A1349" s="350">
        <v>34</v>
      </c>
      <c r="B1349" s="353">
        <v>31.93</v>
      </c>
      <c r="C1349" s="356">
        <v>4.82</v>
      </c>
      <c r="D1349" s="413">
        <v>42</v>
      </c>
      <c r="E1349" s="409">
        <v>43896.38</v>
      </c>
      <c r="F1349" s="341"/>
      <c r="G1349" s="341"/>
      <c r="H1349" s="341"/>
      <c r="I1349" s="341"/>
      <c r="J1349" s="341"/>
      <c r="K1349" s="341"/>
      <c r="L1349" s="341"/>
      <c r="M1349" s="341"/>
    </row>
    <row r="1350" spans="1:13" x14ac:dyDescent="0.25">
      <c r="A1350" s="350">
        <v>47</v>
      </c>
      <c r="B1350" s="353">
        <v>36</v>
      </c>
      <c r="C1350" s="356">
        <v>11.94</v>
      </c>
      <c r="D1350" s="413">
        <v>42</v>
      </c>
      <c r="E1350" s="409">
        <v>38947.43</v>
      </c>
      <c r="F1350" s="341"/>
      <c r="G1350" s="341"/>
      <c r="H1350" s="341"/>
      <c r="I1350" s="341"/>
      <c r="J1350" s="341"/>
      <c r="K1350" s="341"/>
      <c r="L1350" s="341"/>
      <c r="M1350" s="341"/>
    </row>
    <row r="1351" spans="1:13" x14ac:dyDescent="0.25">
      <c r="A1351" s="350">
        <v>47</v>
      </c>
      <c r="B1351" s="353">
        <v>32</v>
      </c>
      <c r="C1351" s="356">
        <v>7.85</v>
      </c>
      <c r="D1351" s="413">
        <v>42</v>
      </c>
      <c r="E1351" s="409">
        <v>38313.129999999997</v>
      </c>
      <c r="F1351" s="341"/>
      <c r="G1351" s="341"/>
      <c r="H1351" s="341"/>
      <c r="I1351" s="341"/>
      <c r="J1351" s="341"/>
      <c r="K1351" s="341"/>
      <c r="L1351" s="341"/>
      <c r="M1351" s="341"/>
    </row>
    <row r="1352" spans="1:13" x14ac:dyDescent="0.25">
      <c r="A1352" s="350">
        <v>40</v>
      </c>
      <c r="B1352" s="353">
        <v>29.37</v>
      </c>
      <c r="C1352" s="356">
        <v>8.01</v>
      </c>
      <c r="D1352" s="413">
        <v>42</v>
      </c>
      <c r="E1352" s="409">
        <v>38245.589999999997</v>
      </c>
      <c r="F1352" s="341"/>
      <c r="G1352" s="341"/>
      <c r="H1352" s="341"/>
      <c r="I1352" s="341"/>
      <c r="J1352" s="341"/>
      <c r="K1352" s="341"/>
      <c r="L1352" s="341"/>
      <c r="M1352" s="341"/>
    </row>
    <row r="1353" spans="1:13" x14ac:dyDescent="0.25">
      <c r="A1353" s="350">
        <v>47</v>
      </c>
      <c r="B1353" s="353">
        <v>23.6</v>
      </c>
      <c r="C1353" s="356">
        <v>7.4</v>
      </c>
      <c r="D1353" s="413">
        <v>42</v>
      </c>
      <c r="E1353" s="409">
        <v>32787.46</v>
      </c>
      <c r="F1353" s="341"/>
      <c r="G1353" s="341"/>
      <c r="H1353" s="341"/>
      <c r="I1353" s="341"/>
      <c r="J1353" s="341"/>
      <c r="K1353" s="341"/>
      <c r="L1353" s="341"/>
      <c r="M1353" s="341"/>
    </row>
    <row r="1354" spans="1:13" x14ac:dyDescent="0.25">
      <c r="A1354" s="350">
        <v>41</v>
      </c>
      <c r="B1354" s="353">
        <v>33.155000000000001</v>
      </c>
      <c r="C1354" s="356">
        <v>8.3800000000000008</v>
      </c>
      <c r="D1354" s="413">
        <v>42</v>
      </c>
      <c r="E1354" s="409">
        <v>29114.21</v>
      </c>
      <c r="F1354" s="341"/>
      <c r="G1354" s="341"/>
      <c r="H1354" s="341"/>
      <c r="I1354" s="341"/>
      <c r="J1354" s="341"/>
      <c r="K1354" s="341"/>
      <c r="L1354" s="341"/>
      <c r="M1354" s="341"/>
    </row>
    <row r="1355" spans="1:13" x14ac:dyDescent="0.25">
      <c r="A1355" s="350">
        <v>40</v>
      </c>
      <c r="B1355" s="353">
        <v>24.32</v>
      </c>
      <c r="C1355" s="356">
        <v>11.56</v>
      </c>
      <c r="D1355" s="413">
        <v>42</v>
      </c>
      <c r="E1355" s="409">
        <v>22144.03</v>
      </c>
      <c r="F1355" s="341"/>
      <c r="G1355" s="341"/>
      <c r="H1355" s="341"/>
      <c r="I1355" s="341"/>
      <c r="J1355" s="341"/>
      <c r="K1355" s="341"/>
      <c r="L1355" s="341"/>
      <c r="M1355" s="341"/>
    </row>
    <row r="1356" spans="1:13" x14ac:dyDescent="0.25">
      <c r="A1356" s="350">
        <v>45</v>
      </c>
      <c r="B1356" s="353">
        <v>36.299999999999997</v>
      </c>
      <c r="C1356" s="356">
        <v>4.6100000000000003</v>
      </c>
      <c r="D1356" s="413">
        <v>42</v>
      </c>
      <c r="E1356" s="409">
        <v>21348.71</v>
      </c>
      <c r="F1356" s="341"/>
      <c r="G1356" s="341"/>
      <c r="H1356" s="341"/>
      <c r="I1356" s="341"/>
      <c r="J1356" s="341"/>
      <c r="K1356" s="341"/>
      <c r="L1356" s="341"/>
      <c r="M1356" s="341"/>
    </row>
    <row r="1357" spans="1:13" x14ac:dyDescent="0.25">
      <c r="A1357" s="350">
        <v>43</v>
      </c>
      <c r="B1357" s="353">
        <v>34.4</v>
      </c>
      <c r="C1357" s="356">
        <v>4.95</v>
      </c>
      <c r="D1357" s="413">
        <v>42</v>
      </c>
      <c r="E1357" s="409">
        <v>21259.38</v>
      </c>
      <c r="F1357" s="341"/>
      <c r="G1357" s="341"/>
      <c r="H1357" s="341"/>
      <c r="I1357" s="341"/>
      <c r="J1357" s="341"/>
      <c r="K1357" s="341"/>
      <c r="L1357" s="341"/>
      <c r="M1357" s="341"/>
    </row>
    <row r="1358" spans="1:13" x14ac:dyDescent="0.25">
      <c r="A1358" s="350">
        <v>45</v>
      </c>
      <c r="B1358" s="353">
        <v>30.9</v>
      </c>
      <c r="C1358" s="356">
        <v>5.04</v>
      </c>
      <c r="D1358" s="413">
        <v>42</v>
      </c>
      <c r="E1358" s="409">
        <v>19964.75</v>
      </c>
      <c r="F1358" s="341"/>
      <c r="G1358" s="341"/>
      <c r="H1358" s="341"/>
      <c r="I1358" s="341"/>
      <c r="J1358" s="341"/>
      <c r="K1358" s="341"/>
      <c r="L1358" s="341"/>
      <c r="M1358" s="341"/>
    </row>
    <row r="1359" spans="1:13" x14ac:dyDescent="0.25">
      <c r="A1359" s="350">
        <v>45</v>
      </c>
      <c r="B1359" s="353">
        <v>28.6</v>
      </c>
      <c r="C1359" s="356">
        <v>5.42</v>
      </c>
      <c r="D1359" s="413">
        <v>42</v>
      </c>
      <c r="E1359" s="409">
        <v>19515.54</v>
      </c>
      <c r="F1359" s="341"/>
      <c r="G1359" s="341"/>
      <c r="H1359" s="341"/>
      <c r="I1359" s="341"/>
      <c r="J1359" s="341"/>
      <c r="K1359" s="341"/>
      <c r="L1359" s="341"/>
      <c r="M1359" s="341"/>
    </row>
    <row r="1360" spans="1:13" x14ac:dyDescent="0.25">
      <c r="A1360" s="350">
        <v>45</v>
      </c>
      <c r="B1360" s="353">
        <v>27.83</v>
      </c>
      <c r="C1360" s="356">
        <v>5.39</v>
      </c>
      <c r="D1360" s="413">
        <v>42</v>
      </c>
      <c r="E1360" s="409">
        <v>16990.55</v>
      </c>
      <c r="F1360" s="341"/>
      <c r="G1360" s="341"/>
      <c r="H1360" s="341"/>
      <c r="I1360" s="341"/>
      <c r="J1360" s="341"/>
      <c r="K1360" s="341"/>
      <c r="L1360" s="341"/>
      <c r="M1360" s="341"/>
    </row>
    <row r="1361" spans="1:13" x14ac:dyDescent="0.25">
      <c r="A1361" s="350">
        <v>29</v>
      </c>
      <c r="B1361" s="353">
        <v>39.64</v>
      </c>
      <c r="C1361" s="356">
        <v>6</v>
      </c>
      <c r="D1361" s="413">
        <v>42</v>
      </c>
      <c r="E1361" s="409">
        <v>15966.19</v>
      </c>
      <c r="F1361" s="341"/>
      <c r="G1361" s="341"/>
      <c r="H1361" s="341"/>
      <c r="I1361" s="341"/>
      <c r="J1361" s="341"/>
      <c r="K1361" s="341"/>
      <c r="L1361" s="341"/>
      <c r="M1361" s="341"/>
    </row>
    <row r="1362" spans="1:13" x14ac:dyDescent="0.25">
      <c r="A1362" s="350">
        <v>30</v>
      </c>
      <c r="B1362" s="353">
        <v>38.479999999999997</v>
      </c>
      <c r="C1362" s="356">
        <v>6.02</v>
      </c>
      <c r="D1362" s="413">
        <v>42</v>
      </c>
      <c r="E1362" s="409">
        <v>15922.29</v>
      </c>
      <c r="F1362" s="341"/>
      <c r="G1362" s="341"/>
      <c r="H1362" s="341"/>
      <c r="I1362" s="341"/>
      <c r="J1362" s="341"/>
      <c r="K1362" s="341"/>
      <c r="L1362" s="341"/>
      <c r="M1362" s="341"/>
    </row>
    <row r="1363" spans="1:13" x14ac:dyDescent="0.25">
      <c r="A1363" s="350">
        <v>50</v>
      </c>
      <c r="B1363" s="353">
        <v>36.200000000000003</v>
      </c>
      <c r="C1363" s="356">
        <v>4.62</v>
      </c>
      <c r="D1363" s="413">
        <v>42</v>
      </c>
      <c r="E1363" s="409">
        <v>14843.96</v>
      </c>
      <c r="F1363" s="341"/>
      <c r="G1363" s="341"/>
      <c r="H1363" s="341"/>
      <c r="I1363" s="341"/>
      <c r="J1363" s="341"/>
      <c r="K1363" s="341"/>
      <c r="L1363" s="341"/>
      <c r="M1363" s="341"/>
    </row>
    <row r="1364" spans="1:13" x14ac:dyDescent="0.25">
      <c r="A1364" s="350">
        <v>38</v>
      </c>
      <c r="B1364" s="353">
        <v>27.13</v>
      </c>
      <c r="C1364" s="356">
        <v>5.59</v>
      </c>
      <c r="D1364" s="413">
        <v>42</v>
      </c>
      <c r="E1364" s="409">
        <v>11435.74</v>
      </c>
      <c r="F1364" s="341"/>
      <c r="G1364" s="341"/>
      <c r="H1364" s="341"/>
      <c r="I1364" s="341"/>
      <c r="J1364" s="341"/>
      <c r="K1364" s="341"/>
      <c r="L1364" s="341"/>
      <c r="M1364" s="341"/>
    </row>
    <row r="1365" spans="1:13" x14ac:dyDescent="0.25">
      <c r="A1365" s="350">
        <v>56</v>
      </c>
      <c r="B1365" s="353">
        <v>20.75</v>
      </c>
      <c r="C1365" s="356">
        <v>5.18</v>
      </c>
      <c r="D1365" s="413">
        <v>42</v>
      </c>
      <c r="E1365" s="409">
        <v>11103.33</v>
      </c>
      <c r="F1365" s="341"/>
      <c r="G1365" s="341"/>
      <c r="H1365" s="341"/>
      <c r="I1365" s="341"/>
      <c r="J1365" s="341"/>
      <c r="K1365" s="341"/>
      <c r="L1365" s="341"/>
      <c r="M1365" s="341"/>
    </row>
    <row r="1366" spans="1:13" x14ac:dyDescent="0.25">
      <c r="A1366" s="350">
        <v>50</v>
      </c>
      <c r="B1366" s="353">
        <v>26.6</v>
      </c>
      <c r="C1366" s="356">
        <v>6.29</v>
      </c>
      <c r="D1366" s="413">
        <v>42</v>
      </c>
      <c r="E1366" s="409">
        <v>10407.98</v>
      </c>
      <c r="F1366" s="341"/>
      <c r="G1366" s="341"/>
      <c r="H1366" s="341"/>
      <c r="I1366" s="341"/>
      <c r="J1366" s="341"/>
      <c r="K1366" s="341"/>
      <c r="L1366" s="341"/>
      <c r="M1366" s="341"/>
    </row>
    <row r="1367" spans="1:13" x14ac:dyDescent="0.25">
      <c r="A1367" s="350">
        <v>50</v>
      </c>
      <c r="B1367" s="353">
        <v>25.3</v>
      </c>
      <c r="C1367" s="356">
        <v>4.49</v>
      </c>
      <c r="D1367" s="413">
        <v>42</v>
      </c>
      <c r="E1367" s="409">
        <v>9247.94</v>
      </c>
      <c r="F1367" s="341"/>
      <c r="G1367" s="341"/>
      <c r="H1367" s="341"/>
      <c r="I1367" s="341"/>
      <c r="J1367" s="341"/>
      <c r="K1367" s="341"/>
      <c r="L1367" s="341"/>
      <c r="M1367" s="341"/>
    </row>
    <row r="1368" spans="1:13" x14ac:dyDescent="0.25">
      <c r="A1368" s="350">
        <v>59</v>
      </c>
      <c r="B1368" s="353">
        <v>18.84</v>
      </c>
      <c r="C1368" s="356">
        <v>11.82</v>
      </c>
      <c r="D1368" s="413">
        <v>42</v>
      </c>
      <c r="E1368" s="409">
        <v>8701.84</v>
      </c>
      <c r="F1368" s="341"/>
      <c r="G1368" s="341"/>
      <c r="H1368" s="341"/>
      <c r="I1368" s="341"/>
      <c r="J1368" s="341"/>
      <c r="K1368" s="341"/>
      <c r="L1368" s="341"/>
      <c r="M1368" s="341"/>
    </row>
    <row r="1369" spans="1:13" x14ac:dyDescent="0.25">
      <c r="A1369" s="350">
        <v>47</v>
      </c>
      <c r="B1369" s="353">
        <v>19.57</v>
      </c>
      <c r="C1369" s="356">
        <v>7.41</v>
      </c>
      <c r="D1369" s="413">
        <v>42</v>
      </c>
      <c r="E1369" s="409">
        <v>8017.06</v>
      </c>
      <c r="F1369" s="341"/>
      <c r="G1369" s="341"/>
      <c r="H1369" s="341"/>
      <c r="I1369" s="341"/>
      <c r="J1369" s="341"/>
      <c r="K1369" s="341"/>
      <c r="L1369" s="341"/>
      <c r="M1369" s="341"/>
    </row>
    <row r="1370" spans="1:13" x14ac:dyDescent="0.25">
      <c r="A1370" s="350">
        <v>45</v>
      </c>
      <c r="B1370" s="353">
        <v>30.495000000000001</v>
      </c>
      <c r="C1370" s="356">
        <v>5.97</v>
      </c>
      <c r="D1370" s="413">
        <v>42</v>
      </c>
      <c r="E1370" s="409">
        <v>7729.65</v>
      </c>
      <c r="F1370" s="341"/>
      <c r="G1370" s="341"/>
      <c r="H1370" s="341"/>
      <c r="I1370" s="341"/>
      <c r="J1370" s="341"/>
      <c r="K1370" s="341"/>
      <c r="L1370" s="341"/>
      <c r="M1370" s="341"/>
    </row>
    <row r="1371" spans="1:13" x14ac:dyDescent="0.25">
      <c r="A1371" s="350">
        <v>43</v>
      </c>
      <c r="B1371" s="353">
        <v>30.114999999999998</v>
      </c>
      <c r="C1371" s="356">
        <v>5.74</v>
      </c>
      <c r="D1371" s="413">
        <v>42</v>
      </c>
      <c r="E1371" s="409">
        <v>7650.77</v>
      </c>
      <c r="F1371" s="341"/>
      <c r="G1371" s="341"/>
      <c r="H1371" s="341"/>
      <c r="I1371" s="341"/>
      <c r="J1371" s="341"/>
      <c r="K1371" s="341"/>
      <c r="L1371" s="341"/>
      <c r="M1371" s="341"/>
    </row>
    <row r="1372" spans="1:13" x14ac:dyDescent="0.25">
      <c r="A1372" s="350">
        <v>51</v>
      </c>
      <c r="B1372" s="353">
        <v>24.78</v>
      </c>
      <c r="C1372" s="356">
        <v>9.85</v>
      </c>
      <c r="D1372" s="413">
        <v>42</v>
      </c>
      <c r="E1372" s="409">
        <v>7640.31</v>
      </c>
      <c r="F1372" s="341"/>
      <c r="G1372" s="341"/>
      <c r="H1372" s="341"/>
      <c r="I1372" s="341"/>
      <c r="J1372" s="341"/>
      <c r="K1372" s="341"/>
      <c r="L1372" s="341"/>
      <c r="M1372" s="341"/>
    </row>
    <row r="1373" spans="1:13" x14ac:dyDescent="0.25">
      <c r="A1373" s="350">
        <v>51</v>
      </c>
      <c r="B1373" s="353">
        <v>24.77</v>
      </c>
      <c r="C1373" s="356">
        <v>7.59</v>
      </c>
      <c r="D1373" s="413">
        <v>42</v>
      </c>
      <c r="E1373" s="409">
        <v>7639.42</v>
      </c>
      <c r="F1373" s="341"/>
      <c r="G1373" s="341"/>
      <c r="H1373" s="341"/>
      <c r="I1373" s="341"/>
      <c r="J1373" s="341"/>
      <c r="K1373" s="341"/>
      <c r="L1373" s="341"/>
      <c r="M1373" s="341"/>
    </row>
    <row r="1374" spans="1:13" x14ac:dyDescent="0.25">
      <c r="A1374" s="350">
        <v>59</v>
      </c>
      <c r="B1374" s="353">
        <v>16.579999999999998</v>
      </c>
      <c r="C1374" s="356">
        <v>6.98</v>
      </c>
      <c r="D1374" s="413">
        <v>42</v>
      </c>
      <c r="E1374" s="409">
        <v>7443.64</v>
      </c>
      <c r="F1374" s="341"/>
      <c r="G1374" s="341"/>
      <c r="H1374" s="341"/>
      <c r="I1374" s="341"/>
      <c r="J1374" s="341"/>
      <c r="K1374" s="341"/>
      <c r="L1374" s="341"/>
      <c r="M1374" s="341"/>
    </row>
    <row r="1375" spans="1:13" x14ac:dyDescent="0.25">
      <c r="A1375" s="350">
        <v>46</v>
      </c>
      <c r="B1375" s="353">
        <v>38.17</v>
      </c>
      <c r="C1375" s="356">
        <v>4.7300000000000004</v>
      </c>
      <c r="D1375" s="413">
        <v>42</v>
      </c>
      <c r="E1375" s="409">
        <v>7162.01</v>
      </c>
      <c r="F1375" s="341"/>
      <c r="G1375" s="341"/>
      <c r="H1375" s="341"/>
      <c r="I1375" s="341"/>
      <c r="J1375" s="341"/>
      <c r="K1375" s="341"/>
      <c r="L1375" s="341"/>
      <c r="M1375" s="341"/>
    </row>
    <row r="1376" spans="1:13" x14ac:dyDescent="0.25">
      <c r="A1376" s="350">
        <v>46</v>
      </c>
      <c r="B1376" s="353">
        <v>39.424999999999997</v>
      </c>
      <c r="C1376" s="356">
        <v>4.76</v>
      </c>
      <c r="D1376" s="413">
        <v>42</v>
      </c>
      <c r="E1376" s="409">
        <v>7160.33</v>
      </c>
      <c r="F1376" s="341"/>
      <c r="G1376" s="341"/>
      <c r="H1376" s="341"/>
      <c r="I1376" s="341"/>
      <c r="J1376" s="341"/>
      <c r="K1376" s="341"/>
      <c r="L1376" s="341"/>
      <c r="M1376" s="341"/>
    </row>
    <row r="1377" spans="1:13" x14ac:dyDescent="0.25">
      <c r="A1377" s="350">
        <v>46</v>
      </c>
      <c r="B1377" s="353">
        <v>33.44</v>
      </c>
      <c r="C1377" s="356">
        <v>6.24</v>
      </c>
      <c r="D1377" s="413">
        <v>42</v>
      </c>
      <c r="E1377" s="409">
        <v>7160.09</v>
      </c>
      <c r="F1377" s="341"/>
      <c r="G1377" s="341"/>
      <c r="H1377" s="341"/>
      <c r="I1377" s="341"/>
      <c r="J1377" s="341"/>
      <c r="K1377" s="341"/>
      <c r="L1377" s="341"/>
      <c r="M1377" s="341"/>
    </row>
    <row r="1378" spans="1:13" x14ac:dyDescent="0.25">
      <c r="A1378" s="350">
        <v>46</v>
      </c>
      <c r="B1378" s="353">
        <v>33.344999999999999</v>
      </c>
      <c r="C1378" s="356">
        <v>5.44</v>
      </c>
      <c r="D1378" s="413">
        <v>42</v>
      </c>
      <c r="E1378" s="409">
        <v>7050.64</v>
      </c>
      <c r="F1378" s="341"/>
      <c r="G1378" s="341"/>
      <c r="H1378" s="341"/>
      <c r="I1378" s="341"/>
      <c r="J1378" s="341"/>
      <c r="K1378" s="341"/>
      <c r="L1378" s="341"/>
      <c r="M1378" s="341"/>
    </row>
    <row r="1379" spans="1:13" x14ac:dyDescent="0.25">
      <c r="A1379" s="350">
        <v>29</v>
      </c>
      <c r="B1379" s="353">
        <v>38.79</v>
      </c>
      <c r="C1379" s="356">
        <v>5.08</v>
      </c>
      <c r="D1379" s="413">
        <v>42</v>
      </c>
      <c r="E1379" s="409">
        <v>7050.02</v>
      </c>
      <c r="F1379" s="341"/>
      <c r="G1379" s="341"/>
      <c r="H1379" s="341"/>
      <c r="I1379" s="341"/>
      <c r="J1379" s="341"/>
      <c r="K1379" s="341"/>
      <c r="L1379" s="341"/>
      <c r="M1379" s="341"/>
    </row>
    <row r="1380" spans="1:13" x14ac:dyDescent="0.25">
      <c r="A1380" s="350">
        <v>43</v>
      </c>
      <c r="B1380" s="353">
        <v>30.684999999999999</v>
      </c>
      <c r="C1380" s="356">
        <v>4.87</v>
      </c>
      <c r="D1380" s="413">
        <v>42</v>
      </c>
      <c r="E1380" s="409">
        <v>7046.72</v>
      </c>
      <c r="F1380" s="341"/>
      <c r="G1380" s="341"/>
      <c r="H1380" s="341"/>
      <c r="I1380" s="341"/>
      <c r="J1380" s="341"/>
      <c r="K1380" s="341"/>
      <c r="L1380" s="341"/>
      <c r="M1380" s="341"/>
    </row>
    <row r="1381" spans="1:13" x14ac:dyDescent="0.25">
      <c r="A1381" s="350">
        <v>44</v>
      </c>
      <c r="B1381" s="353">
        <v>22.135000000000002</v>
      </c>
      <c r="C1381" s="356">
        <v>8.17</v>
      </c>
      <c r="D1381" s="413">
        <v>42</v>
      </c>
      <c r="E1381" s="409">
        <v>7045.5</v>
      </c>
      <c r="F1381" s="341"/>
      <c r="G1381" s="341"/>
      <c r="H1381" s="341"/>
      <c r="I1381" s="341"/>
      <c r="J1381" s="341"/>
      <c r="K1381" s="341"/>
      <c r="L1381" s="341"/>
      <c r="M1381" s="341"/>
    </row>
    <row r="1382" spans="1:13" x14ac:dyDescent="0.25">
      <c r="A1382" s="350">
        <v>49</v>
      </c>
      <c r="B1382" s="353">
        <v>33.33</v>
      </c>
      <c r="C1382" s="356">
        <v>7.61</v>
      </c>
      <c r="D1382" s="413">
        <v>42</v>
      </c>
      <c r="E1382" s="409">
        <v>6951.12</v>
      </c>
      <c r="F1382" s="341"/>
      <c r="G1382" s="341"/>
      <c r="H1382" s="341"/>
      <c r="I1382" s="341"/>
      <c r="J1382" s="341"/>
      <c r="K1382" s="341"/>
      <c r="L1382" s="341"/>
      <c r="M1382" s="341"/>
    </row>
    <row r="1383" spans="1:13" x14ac:dyDescent="0.25">
      <c r="A1383" s="350">
        <v>48</v>
      </c>
      <c r="B1383" s="353">
        <v>31.13</v>
      </c>
      <c r="C1383" s="356">
        <v>10.1</v>
      </c>
      <c r="D1383" s="413">
        <v>42</v>
      </c>
      <c r="E1383" s="409">
        <v>6940.94</v>
      </c>
      <c r="F1383" s="341"/>
      <c r="G1383" s="341"/>
      <c r="H1383" s="341"/>
      <c r="I1383" s="341"/>
      <c r="J1383" s="341"/>
      <c r="K1383" s="341"/>
      <c r="L1383" s="341"/>
      <c r="M1383" s="341"/>
    </row>
    <row r="1384" spans="1:13" x14ac:dyDescent="0.25">
      <c r="A1384" s="350">
        <v>48</v>
      </c>
      <c r="B1384" s="353">
        <v>28.9</v>
      </c>
      <c r="C1384" s="356">
        <v>11.24</v>
      </c>
      <c r="D1384" s="413">
        <v>42</v>
      </c>
      <c r="E1384" s="409">
        <v>6940.91</v>
      </c>
      <c r="F1384" s="341"/>
      <c r="G1384" s="341"/>
      <c r="H1384" s="341"/>
      <c r="I1384" s="341"/>
      <c r="J1384" s="341"/>
      <c r="K1384" s="341"/>
      <c r="L1384" s="341"/>
      <c r="M1384" s="341"/>
    </row>
    <row r="1385" spans="1:13" x14ac:dyDescent="0.25">
      <c r="A1385" s="350">
        <v>22</v>
      </c>
      <c r="B1385" s="353">
        <v>43.31</v>
      </c>
      <c r="C1385" s="356">
        <v>6.1</v>
      </c>
      <c r="D1385" s="413">
        <v>42</v>
      </c>
      <c r="E1385" s="409">
        <v>6781.52</v>
      </c>
      <c r="F1385" s="341"/>
      <c r="G1385" s="341"/>
      <c r="H1385" s="341"/>
      <c r="I1385" s="341"/>
      <c r="J1385" s="341"/>
      <c r="K1385" s="341"/>
      <c r="L1385" s="341"/>
      <c r="M1385" s="341"/>
    </row>
    <row r="1386" spans="1:13" x14ac:dyDescent="0.25">
      <c r="A1386" s="350">
        <v>48</v>
      </c>
      <c r="B1386" s="353">
        <v>22.8</v>
      </c>
      <c r="C1386" s="356">
        <v>6.98</v>
      </c>
      <c r="D1386" s="413">
        <v>42</v>
      </c>
      <c r="E1386" s="409">
        <v>6358.78</v>
      </c>
      <c r="F1386" s="341"/>
      <c r="G1386" s="341"/>
      <c r="H1386" s="341"/>
      <c r="I1386" s="341"/>
      <c r="J1386" s="341"/>
      <c r="K1386" s="341"/>
      <c r="L1386" s="341"/>
      <c r="M1386" s="341"/>
    </row>
    <row r="1387" spans="1:13" x14ac:dyDescent="0.25">
      <c r="A1387" s="350">
        <v>58</v>
      </c>
      <c r="B1387" s="353">
        <v>19.09</v>
      </c>
      <c r="C1387" s="356">
        <v>4</v>
      </c>
      <c r="D1387" s="413">
        <v>42</v>
      </c>
      <c r="E1387" s="409">
        <v>5993.62</v>
      </c>
      <c r="F1387" s="341"/>
      <c r="G1387" s="341"/>
      <c r="H1387" s="341"/>
      <c r="I1387" s="341"/>
      <c r="J1387" s="341"/>
      <c r="K1387" s="341"/>
      <c r="L1387" s="341"/>
      <c r="M1387" s="341"/>
    </row>
    <row r="1388" spans="1:13" x14ac:dyDescent="0.25">
      <c r="A1388" s="350">
        <v>40</v>
      </c>
      <c r="B1388" s="353">
        <v>23.37</v>
      </c>
      <c r="C1388" s="356">
        <v>4.2300000000000004</v>
      </c>
      <c r="D1388" s="413">
        <v>42</v>
      </c>
      <c r="E1388" s="409">
        <v>5979.73</v>
      </c>
      <c r="F1388" s="341"/>
      <c r="G1388" s="341"/>
      <c r="H1388" s="341"/>
      <c r="I1388" s="341"/>
      <c r="J1388" s="341"/>
      <c r="K1388" s="341"/>
      <c r="L1388" s="341"/>
      <c r="M1388" s="341"/>
    </row>
    <row r="1389" spans="1:13" x14ac:dyDescent="0.25">
      <c r="A1389" s="350">
        <v>46</v>
      </c>
      <c r="B1389" s="353">
        <v>33.44</v>
      </c>
      <c r="C1389" s="356">
        <v>4.72</v>
      </c>
      <c r="D1389" s="413">
        <v>42</v>
      </c>
      <c r="E1389" s="409">
        <v>5969.72</v>
      </c>
      <c r="F1389" s="341"/>
      <c r="G1389" s="341"/>
      <c r="H1389" s="341"/>
      <c r="I1389" s="341"/>
      <c r="J1389" s="341"/>
      <c r="K1389" s="341"/>
      <c r="L1389" s="341"/>
      <c r="M1389" s="341"/>
    </row>
    <row r="1390" spans="1:13" x14ac:dyDescent="0.25">
      <c r="A1390" s="350">
        <v>46</v>
      </c>
      <c r="B1390" s="353">
        <v>28.05</v>
      </c>
      <c r="C1390" s="356">
        <v>5.63</v>
      </c>
      <c r="D1390" s="413">
        <v>42</v>
      </c>
      <c r="E1390" s="409">
        <v>5966.89</v>
      </c>
      <c r="F1390" s="341"/>
      <c r="G1390" s="341"/>
      <c r="H1390" s="341"/>
      <c r="I1390" s="341"/>
      <c r="J1390" s="341"/>
      <c r="K1390" s="341"/>
      <c r="L1390" s="341"/>
      <c r="M1390" s="341"/>
    </row>
    <row r="1391" spans="1:13" x14ac:dyDescent="0.25">
      <c r="A1391" s="350">
        <v>46</v>
      </c>
      <c r="B1391" s="353">
        <v>27.72</v>
      </c>
      <c r="C1391" s="356">
        <v>5.83</v>
      </c>
      <c r="D1391" s="413">
        <v>42</v>
      </c>
      <c r="E1391" s="409">
        <v>5807.06</v>
      </c>
      <c r="F1391" s="341"/>
      <c r="G1391" s="341"/>
      <c r="H1391" s="341"/>
      <c r="I1391" s="341"/>
      <c r="J1391" s="341"/>
      <c r="K1391" s="341"/>
      <c r="L1391" s="341"/>
      <c r="M1391" s="341"/>
    </row>
    <row r="1392" spans="1:13" x14ac:dyDescent="0.25">
      <c r="A1392" s="350">
        <v>44</v>
      </c>
      <c r="B1392" s="353">
        <v>29.81</v>
      </c>
      <c r="C1392" s="356">
        <v>9.23</v>
      </c>
      <c r="D1392" s="413">
        <v>42</v>
      </c>
      <c r="E1392" s="409">
        <v>5540.35</v>
      </c>
      <c r="F1392" s="341"/>
      <c r="G1392" s="341"/>
      <c r="H1392" s="341"/>
      <c r="I1392" s="341"/>
      <c r="J1392" s="341"/>
      <c r="K1392" s="341"/>
      <c r="L1392" s="341"/>
      <c r="M1392" s="341"/>
    </row>
    <row r="1393" spans="1:13" x14ac:dyDescent="0.25">
      <c r="A1393" s="350">
        <v>44</v>
      </c>
      <c r="B1393" s="353">
        <v>23.98</v>
      </c>
      <c r="C1393" s="356">
        <v>9.89</v>
      </c>
      <c r="D1393" s="413">
        <v>42</v>
      </c>
      <c r="E1393" s="409">
        <v>5054.05</v>
      </c>
      <c r="F1393" s="341"/>
      <c r="G1393" s="341"/>
      <c r="H1393" s="341"/>
      <c r="I1393" s="341"/>
      <c r="J1393" s="341"/>
      <c r="K1393" s="341"/>
      <c r="L1393" s="341"/>
      <c r="M1393" s="341"/>
    </row>
    <row r="1394" spans="1:13" x14ac:dyDescent="0.25">
      <c r="A1394" s="350">
        <v>60</v>
      </c>
      <c r="B1394" s="353">
        <v>17.34</v>
      </c>
      <c r="C1394" s="356">
        <v>12</v>
      </c>
      <c r="D1394" s="413">
        <v>42</v>
      </c>
      <c r="E1394" s="409">
        <v>4728.71</v>
      </c>
      <c r="F1394" s="341"/>
      <c r="G1394" s="341"/>
      <c r="H1394" s="341"/>
      <c r="I1394" s="341"/>
      <c r="J1394" s="341"/>
      <c r="K1394" s="341"/>
      <c r="L1394" s="341"/>
      <c r="M1394" s="341"/>
    </row>
    <row r="1395" spans="1:13" x14ac:dyDescent="0.25">
      <c r="A1395" s="350">
        <v>25</v>
      </c>
      <c r="B1395" s="353">
        <v>40.39</v>
      </c>
      <c r="C1395" s="356">
        <v>4.24</v>
      </c>
      <c r="D1395" s="413">
        <v>42</v>
      </c>
      <c r="E1395" s="409">
        <v>4515.71</v>
      </c>
      <c r="F1395" s="341"/>
      <c r="G1395" s="341"/>
      <c r="H1395" s="341"/>
      <c r="I1395" s="341"/>
      <c r="J1395" s="341"/>
      <c r="K1395" s="341"/>
      <c r="L1395" s="341"/>
      <c r="M1395" s="341"/>
    </row>
    <row r="1396" spans="1:13" x14ac:dyDescent="0.25">
      <c r="A1396" s="350">
        <v>40</v>
      </c>
      <c r="B1396" s="353">
        <v>25.96</v>
      </c>
      <c r="C1396" s="356">
        <v>4.68</v>
      </c>
      <c r="D1396" s="413">
        <v>43</v>
      </c>
      <c r="E1396" s="409">
        <v>45863.21</v>
      </c>
      <c r="F1396" s="341"/>
      <c r="G1396" s="341"/>
      <c r="H1396" s="341"/>
      <c r="I1396" s="341"/>
      <c r="J1396" s="341"/>
      <c r="K1396" s="341"/>
      <c r="L1396" s="341"/>
      <c r="M1396" s="341"/>
    </row>
    <row r="1397" spans="1:13" x14ac:dyDescent="0.25">
      <c r="A1397" s="350">
        <v>59</v>
      </c>
      <c r="B1397" s="353">
        <v>17.68</v>
      </c>
      <c r="C1397" s="356">
        <v>8.57</v>
      </c>
      <c r="D1397" s="413">
        <v>43</v>
      </c>
      <c r="E1397" s="409">
        <v>42560.43</v>
      </c>
      <c r="F1397" s="341"/>
      <c r="G1397" s="341"/>
      <c r="H1397" s="341"/>
      <c r="I1397" s="341"/>
      <c r="J1397" s="341"/>
      <c r="K1397" s="341"/>
      <c r="L1397" s="341"/>
      <c r="M1397" s="341"/>
    </row>
    <row r="1398" spans="1:13" x14ac:dyDescent="0.25">
      <c r="A1398" s="350">
        <v>40</v>
      </c>
      <c r="B1398" s="353">
        <v>30.875</v>
      </c>
      <c r="C1398" s="356">
        <v>4.0999999999999996</v>
      </c>
      <c r="D1398" s="413">
        <v>43</v>
      </c>
      <c r="E1398" s="409">
        <v>42124.52</v>
      </c>
      <c r="F1398" s="341"/>
      <c r="G1398" s="341"/>
      <c r="H1398" s="341"/>
      <c r="I1398" s="341"/>
      <c r="J1398" s="341"/>
      <c r="K1398" s="341"/>
      <c r="L1398" s="341"/>
      <c r="M1398" s="341"/>
    </row>
    <row r="1399" spans="1:13" x14ac:dyDescent="0.25">
      <c r="A1399" s="350">
        <v>32</v>
      </c>
      <c r="B1399" s="353">
        <v>30.81</v>
      </c>
      <c r="C1399" s="356">
        <v>4.49</v>
      </c>
      <c r="D1399" s="413">
        <v>43</v>
      </c>
      <c r="E1399" s="409">
        <v>41034.22</v>
      </c>
      <c r="F1399" s="341"/>
      <c r="G1399" s="341"/>
      <c r="H1399" s="341"/>
      <c r="I1399" s="341"/>
      <c r="J1399" s="341"/>
      <c r="K1399" s="341"/>
      <c r="L1399" s="341"/>
      <c r="M1399" s="341"/>
    </row>
    <row r="1400" spans="1:13" x14ac:dyDescent="0.25">
      <c r="A1400" s="350">
        <v>49</v>
      </c>
      <c r="B1400" s="353">
        <v>36.85</v>
      </c>
      <c r="C1400" s="356">
        <v>8.8000000000000007</v>
      </c>
      <c r="D1400" s="413">
        <v>43</v>
      </c>
      <c r="E1400" s="409">
        <v>40941.29</v>
      </c>
      <c r="F1400" s="341"/>
      <c r="G1400" s="341"/>
      <c r="H1400" s="341"/>
      <c r="I1400" s="341"/>
      <c r="J1400" s="341"/>
      <c r="K1400" s="341"/>
      <c r="L1400" s="341"/>
      <c r="M1400" s="341"/>
    </row>
    <row r="1401" spans="1:13" x14ac:dyDescent="0.25">
      <c r="A1401" s="350">
        <v>49</v>
      </c>
      <c r="B1401" s="353">
        <v>35.86</v>
      </c>
      <c r="C1401" s="356">
        <v>7.93</v>
      </c>
      <c r="D1401" s="413">
        <v>43</v>
      </c>
      <c r="E1401" s="409">
        <v>40204.83</v>
      </c>
      <c r="F1401" s="341"/>
      <c r="G1401" s="341"/>
      <c r="H1401" s="341"/>
      <c r="I1401" s="341"/>
      <c r="J1401" s="341"/>
      <c r="K1401" s="341"/>
      <c r="L1401" s="341"/>
      <c r="M1401" s="341"/>
    </row>
    <row r="1402" spans="1:13" x14ac:dyDescent="0.25">
      <c r="A1402" s="350">
        <v>49</v>
      </c>
      <c r="B1402" s="353">
        <v>30.3</v>
      </c>
      <c r="C1402" s="356">
        <v>9.4499999999999993</v>
      </c>
      <c r="D1402" s="413">
        <v>43</v>
      </c>
      <c r="E1402" s="409">
        <v>38836.980000000003</v>
      </c>
      <c r="F1402" s="341"/>
      <c r="G1402" s="341"/>
      <c r="H1402" s="341"/>
      <c r="I1402" s="341"/>
      <c r="J1402" s="341"/>
      <c r="K1402" s="341"/>
      <c r="L1402" s="341"/>
      <c r="M1402" s="341"/>
    </row>
    <row r="1403" spans="1:13" x14ac:dyDescent="0.25">
      <c r="A1403" s="350">
        <v>44</v>
      </c>
      <c r="B1403" s="353">
        <v>32.015000000000001</v>
      </c>
      <c r="C1403" s="356">
        <v>7.67</v>
      </c>
      <c r="D1403" s="413">
        <v>43</v>
      </c>
      <c r="E1403" s="409">
        <v>37829.72</v>
      </c>
      <c r="F1403" s="341"/>
      <c r="G1403" s="341"/>
      <c r="H1403" s="341"/>
      <c r="I1403" s="341"/>
      <c r="J1403" s="341"/>
      <c r="K1403" s="341"/>
      <c r="L1403" s="341"/>
      <c r="M1403" s="341"/>
    </row>
    <row r="1404" spans="1:13" x14ac:dyDescent="0.25">
      <c r="A1404" s="350">
        <v>49</v>
      </c>
      <c r="B1404" s="353">
        <v>25.06</v>
      </c>
      <c r="C1404" s="356">
        <v>10.53</v>
      </c>
      <c r="D1404" s="413">
        <v>43</v>
      </c>
      <c r="E1404" s="409">
        <v>37425.94</v>
      </c>
      <c r="F1404" s="341"/>
      <c r="G1404" s="341"/>
      <c r="H1404" s="341"/>
      <c r="I1404" s="341"/>
      <c r="J1404" s="341"/>
      <c r="K1404" s="341"/>
      <c r="L1404" s="341"/>
      <c r="M1404" s="341"/>
    </row>
    <row r="1405" spans="1:13" x14ac:dyDescent="0.25">
      <c r="A1405" s="350">
        <v>55</v>
      </c>
      <c r="B1405" s="353">
        <v>18.829999999999998</v>
      </c>
      <c r="C1405" s="356">
        <v>10.08</v>
      </c>
      <c r="D1405" s="413">
        <v>43</v>
      </c>
      <c r="E1405" s="409">
        <v>36090.49</v>
      </c>
      <c r="F1405" s="341"/>
      <c r="G1405" s="341"/>
      <c r="H1405" s="341"/>
      <c r="I1405" s="341"/>
      <c r="J1405" s="341"/>
      <c r="K1405" s="341"/>
      <c r="L1405" s="341"/>
      <c r="M1405" s="341"/>
    </row>
    <row r="1406" spans="1:13" x14ac:dyDescent="0.25">
      <c r="A1406" s="350">
        <v>47</v>
      </c>
      <c r="B1406" s="353">
        <v>47.52</v>
      </c>
      <c r="C1406" s="356">
        <v>11.39</v>
      </c>
      <c r="D1406" s="413">
        <v>43</v>
      </c>
      <c r="E1406" s="409">
        <v>30095.97</v>
      </c>
      <c r="F1406" s="341"/>
      <c r="G1406" s="341"/>
      <c r="H1406" s="341"/>
      <c r="I1406" s="341"/>
      <c r="J1406" s="341"/>
      <c r="K1406" s="341"/>
      <c r="L1406" s="341"/>
      <c r="M1406" s="341"/>
    </row>
    <row r="1407" spans="1:13" x14ac:dyDescent="0.25">
      <c r="A1407" s="350">
        <v>28</v>
      </c>
      <c r="B1407" s="353">
        <v>37.82</v>
      </c>
      <c r="C1407" s="356">
        <v>6.36</v>
      </c>
      <c r="D1407" s="413">
        <v>43</v>
      </c>
      <c r="E1407" s="409">
        <v>22478.6</v>
      </c>
      <c r="F1407" s="341"/>
      <c r="G1407" s="341"/>
      <c r="H1407" s="341"/>
      <c r="I1407" s="341"/>
      <c r="J1407" s="341"/>
      <c r="K1407" s="341"/>
      <c r="L1407" s="341"/>
      <c r="M1407" s="341"/>
    </row>
    <row r="1408" spans="1:13" x14ac:dyDescent="0.25">
      <c r="A1408" s="350">
        <v>21</v>
      </c>
      <c r="B1408" s="353">
        <v>44.16</v>
      </c>
      <c r="C1408" s="356">
        <v>5.31</v>
      </c>
      <c r="D1408" s="413">
        <v>43</v>
      </c>
      <c r="E1408" s="409">
        <v>21880.82</v>
      </c>
      <c r="F1408" s="341"/>
      <c r="G1408" s="341"/>
      <c r="H1408" s="341"/>
      <c r="I1408" s="341"/>
      <c r="J1408" s="341"/>
      <c r="K1408" s="341"/>
      <c r="L1408" s="341"/>
      <c r="M1408" s="341"/>
    </row>
    <row r="1409" spans="1:13" x14ac:dyDescent="0.25">
      <c r="A1409" s="350">
        <v>29</v>
      </c>
      <c r="B1409" s="353">
        <v>37.049999999999997</v>
      </c>
      <c r="C1409" s="356">
        <v>4.74</v>
      </c>
      <c r="D1409" s="413">
        <v>43</v>
      </c>
      <c r="E1409" s="409">
        <v>21774.32</v>
      </c>
      <c r="F1409" s="341"/>
      <c r="G1409" s="341"/>
      <c r="H1409" s="341"/>
      <c r="I1409" s="341"/>
      <c r="J1409" s="341"/>
      <c r="K1409" s="341"/>
      <c r="L1409" s="341"/>
      <c r="M1409" s="341"/>
    </row>
    <row r="1410" spans="1:13" x14ac:dyDescent="0.25">
      <c r="A1410" s="350">
        <v>57</v>
      </c>
      <c r="B1410" s="353">
        <v>18.66</v>
      </c>
      <c r="C1410" s="356">
        <v>11.35</v>
      </c>
      <c r="D1410" s="413">
        <v>43</v>
      </c>
      <c r="E1410" s="409">
        <v>21771.34</v>
      </c>
      <c r="F1410" s="341"/>
      <c r="G1410" s="341"/>
      <c r="H1410" s="341"/>
      <c r="I1410" s="341"/>
      <c r="J1410" s="341"/>
      <c r="K1410" s="341"/>
      <c r="L1410" s="341"/>
      <c r="M1410" s="341"/>
    </row>
    <row r="1411" spans="1:13" x14ac:dyDescent="0.25">
      <c r="A1411" s="350">
        <v>47</v>
      </c>
      <c r="B1411" s="353">
        <v>36.200000000000003</v>
      </c>
      <c r="C1411" s="356">
        <v>6.81</v>
      </c>
      <c r="D1411" s="413">
        <v>43</v>
      </c>
      <c r="E1411" s="409">
        <v>19798.05</v>
      </c>
      <c r="F1411" s="341"/>
      <c r="G1411" s="341"/>
      <c r="H1411" s="341"/>
      <c r="I1411" s="341"/>
      <c r="J1411" s="341"/>
      <c r="K1411" s="341"/>
      <c r="L1411" s="341"/>
      <c r="M1411" s="341"/>
    </row>
    <row r="1412" spans="1:13" x14ac:dyDescent="0.25">
      <c r="A1412" s="350">
        <v>57</v>
      </c>
      <c r="B1412" s="353">
        <v>18.87</v>
      </c>
      <c r="C1412" s="356">
        <v>8.06</v>
      </c>
      <c r="D1412" s="413">
        <v>43</v>
      </c>
      <c r="E1412" s="409">
        <v>19144.580000000002</v>
      </c>
      <c r="F1412" s="341"/>
      <c r="G1412" s="341"/>
      <c r="H1412" s="341"/>
      <c r="I1412" s="341"/>
      <c r="J1412" s="341"/>
      <c r="K1412" s="341"/>
      <c r="L1412" s="341"/>
      <c r="M1412" s="341"/>
    </row>
    <row r="1413" spans="1:13" x14ac:dyDescent="0.25">
      <c r="A1413" s="350">
        <v>47</v>
      </c>
      <c r="B1413" s="353">
        <v>32.299999999999997</v>
      </c>
      <c r="C1413" s="356">
        <v>6.74</v>
      </c>
      <c r="D1413" s="413">
        <v>43</v>
      </c>
      <c r="E1413" s="409">
        <v>18806.150000000001</v>
      </c>
      <c r="F1413" s="341"/>
      <c r="G1413" s="341"/>
      <c r="H1413" s="341"/>
      <c r="I1413" s="341"/>
      <c r="J1413" s="341"/>
      <c r="K1413" s="341"/>
      <c r="L1413" s="341"/>
      <c r="M1413" s="341"/>
    </row>
    <row r="1414" spans="1:13" x14ac:dyDescent="0.25">
      <c r="A1414" s="350">
        <v>52</v>
      </c>
      <c r="B1414" s="353">
        <v>22.64</v>
      </c>
      <c r="C1414" s="356">
        <v>6.54</v>
      </c>
      <c r="D1414" s="413">
        <v>43</v>
      </c>
      <c r="E1414" s="409">
        <v>18767.740000000002</v>
      </c>
      <c r="F1414" s="341"/>
      <c r="G1414" s="341"/>
      <c r="H1414" s="341"/>
      <c r="I1414" s="341"/>
      <c r="J1414" s="341"/>
      <c r="K1414" s="341"/>
      <c r="L1414" s="341"/>
      <c r="M1414" s="341"/>
    </row>
    <row r="1415" spans="1:13" x14ac:dyDescent="0.25">
      <c r="A1415" s="350">
        <v>40</v>
      </c>
      <c r="B1415" s="353">
        <v>28.69</v>
      </c>
      <c r="C1415" s="356">
        <v>5.4</v>
      </c>
      <c r="D1415" s="413">
        <v>43</v>
      </c>
      <c r="E1415" s="409">
        <v>17882.669999999998</v>
      </c>
      <c r="F1415" s="341"/>
      <c r="G1415" s="341"/>
      <c r="H1415" s="341"/>
      <c r="I1415" s="341"/>
      <c r="J1415" s="341"/>
      <c r="K1415" s="341"/>
      <c r="L1415" s="341"/>
      <c r="M1415" s="341"/>
    </row>
    <row r="1416" spans="1:13" x14ac:dyDescent="0.25">
      <c r="A1416" s="350">
        <v>37</v>
      </c>
      <c r="B1416" s="353">
        <v>28.16</v>
      </c>
      <c r="C1416" s="356">
        <v>5.58</v>
      </c>
      <c r="D1416" s="413">
        <v>43</v>
      </c>
      <c r="E1416" s="409">
        <v>17779.939999999999</v>
      </c>
      <c r="F1416" s="341"/>
      <c r="G1416" s="341"/>
      <c r="H1416" s="341"/>
      <c r="I1416" s="341"/>
      <c r="J1416" s="341"/>
      <c r="K1416" s="341"/>
      <c r="L1416" s="341"/>
      <c r="M1416" s="341"/>
    </row>
    <row r="1417" spans="1:13" x14ac:dyDescent="0.25">
      <c r="A1417" s="350">
        <v>19</v>
      </c>
      <c r="B1417" s="353">
        <v>45.54</v>
      </c>
      <c r="C1417" s="356">
        <v>5.84</v>
      </c>
      <c r="D1417" s="413">
        <v>43</v>
      </c>
      <c r="E1417" s="409">
        <v>15025.76</v>
      </c>
      <c r="F1417" s="341"/>
      <c r="G1417" s="341"/>
      <c r="H1417" s="341"/>
      <c r="I1417" s="341"/>
      <c r="J1417" s="341"/>
      <c r="K1417" s="341"/>
      <c r="L1417" s="341"/>
      <c r="M1417" s="341"/>
    </row>
    <row r="1418" spans="1:13" x14ac:dyDescent="0.25">
      <c r="A1418" s="350">
        <v>45</v>
      </c>
      <c r="B1418" s="353">
        <v>28.7</v>
      </c>
      <c r="C1418" s="356">
        <v>4.2</v>
      </c>
      <c r="D1418" s="413">
        <v>43</v>
      </c>
      <c r="E1418" s="409">
        <v>14839.34</v>
      </c>
      <c r="F1418" s="341"/>
      <c r="G1418" s="341"/>
      <c r="H1418" s="341"/>
      <c r="I1418" s="341"/>
      <c r="J1418" s="341"/>
      <c r="K1418" s="341"/>
      <c r="L1418" s="341"/>
      <c r="M1418" s="341"/>
    </row>
    <row r="1419" spans="1:13" x14ac:dyDescent="0.25">
      <c r="A1419" s="350">
        <v>46</v>
      </c>
      <c r="B1419" s="353">
        <v>27.74</v>
      </c>
      <c r="C1419" s="356">
        <v>6.06</v>
      </c>
      <c r="D1419" s="413">
        <v>43</v>
      </c>
      <c r="E1419" s="409">
        <v>14478.33</v>
      </c>
      <c r="F1419" s="341"/>
      <c r="G1419" s="341"/>
      <c r="H1419" s="341"/>
      <c r="I1419" s="341"/>
      <c r="J1419" s="341"/>
      <c r="K1419" s="341"/>
      <c r="L1419" s="341"/>
      <c r="M1419" s="341"/>
    </row>
    <row r="1420" spans="1:13" x14ac:dyDescent="0.25">
      <c r="A1420" s="350">
        <v>44</v>
      </c>
      <c r="B1420" s="353">
        <v>36.954999999999998</v>
      </c>
      <c r="C1420" s="356">
        <v>7.57</v>
      </c>
      <c r="D1420" s="413">
        <v>43</v>
      </c>
      <c r="E1420" s="409">
        <v>13377.41</v>
      </c>
      <c r="F1420" s="341"/>
      <c r="G1420" s="341"/>
      <c r="H1420" s="341"/>
      <c r="I1420" s="341"/>
      <c r="J1420" s="341"/>
      <c r="K1420" s="341"/>
      <c r="L1420" s="341"/>
      <c r="M1420" s="341"/>
    </row>
    <row r="1421" spans="1:13" x14ac:dyDescent="0.25">
      <c r="A1421" s="350">
        <v>33</v>
      </c>
      <c r="B1421" s="353">
        <v>30.69</v>
      </c>
      <c r="C1421" s="356">
        <v>6.15</v>
      </c>
      <c r="D1421" s="413">
        <v>43</v>
      </c>
      <c r="E1421" s="409">
        <v>12994.12</v>
      </c>
      <c r="F1421" s="341"/>
      <c r="G1421" s="341"/>
      <c r="H1421" s="341"/>
      <c r="I1421" s="341"/>
      <c r="J1421" s="341"/>
      <c r="K1421" s="341"/>
      <c r="L1421" s="341"/>
      <c r="M1421" s="341"/>
    </row>
    <row r="1422" spans="1:13" x14ac:dyDescent="0.25">
      <c r="A1422" s="350">
        <v>42</v>
      </c>
      <c r="B1422" s="353">
        <v>24.984999999999999</v>
      </c>
      <c r="C1422" s="356">
        <v>4.5599999999999996</v>
      </c>
      <c r="D1422" s="413">
        <v>43</v>
      </c>
      <c r="E1422" s="409">
        <v>12408.29</v>
      </c>
      <c r="F1422" s="341"/>
      <c r="G1422" s="341"/>
      <c r="H1422" s="341"/>
      <c r="I1422" s="341"/>
      <c r="J1422" s="341"/>
      <c r="K1422" s="341"/>
      <c r="L1422" s="341"/>
      <c r="M1422" s="341"/>
    </row>
    <row r="1423" spans="1:13" x14ac:dyDescent="0.25">
      <c r="A1423" s="350">
        <v>27</v>
      </c>
      <c r="B1423" s="353">
        <v>39.42</v>
      </c>
      <c r="C1423" s="356">
        <v>4.72</v>
      </c>
      <c r="D1423" s="413">
        <v>43</v>
      </c>
      <c r="E1423" s="409">
        <v>12035.18</v>
      </c>
      <c r="F1423" s="341"/>
      <c r="G1423" s="341"/>
      <c r="H1423" s="341"/>
      <c r="I1423" s="341"/>
      <c r="J1423" s="341"/>
      <c r="K1423" s="341"/>
      <c r="L1423" s="341"/>
      <c r="M1423" s="341"/>
    </row>
    <row r="1424" spans="1:13" x14ac:dyDescent="0.25">
      <c r="A1424" s="350">
        <v>60</v>
      </c>
      <c r="B1424" s="353">
        <v>16.8</v>
      </c>
      <c r="C1424" s="356">
        <v>7.98</v>
      </c>
      <c r="D1424" s="413">
        <v>43</v>
      </c>
      <c r="E1424" s="409">
        <v>11752.68</v>
      </c>
      <c r="F1424" s="341"/>
      <c r="G1424" s="341"/>
      <c r="H1424" s="341"/>
      <c r="I1424" s="341"/>
      <c r="J1424" s="341"/>
      <c r="K1424" s="341"/>
      <c r="L1424" s="341"/>
      <c r="M1424" s="341"/>
    </row>
    <row r="1425" spans="1:13" x14ac:dyDescent="0.25">
      <c r="A1425" s="350">
        <v>39</v>
      </c>
      <c r="B1425" s="353">
        <v>23.274999999999999</v>
      </c>
      <c r="C1425" s="356">
        <v>6.26</v>
      </c>
      <c r="D1425" s="413">
        <v>43</v>
      </c>
      <c r="E1425" s="409">
        <v>10419.65</v>
      </c>
      <c r="F1425" s="341"/>
      <c r="G1425" s="341"/>
      <c r="H1425" s="341"/>
      <c r="I1425" s="341"/>
      <c r="J1425" s="341"/>
      <c r="K1425" s="341"/>
      <c r="L1425" s="341"/>
      <c r="M1425" s="341"/>
    </row>
    <row r="1426" spans="1:13" x14ac:dyDescent="0.25">
      <c r="A1426" s="350">
        <v>39</v>
      </c>
      <c r="B1426" s="353">
        <v>22.8</v>
      </c>
      <c r="C1426" s="356">
        <v>4.29</v>
      </c>
      <c r="D1426" s="413">
        <v>43</v>
      </c>
      <c r="E1426" s="409">
        <v>10027.15</v>
      </c>
      <c r="F1426" s="341"/>
      <c r="G1426" s="341"/>
      <c r="H1426" s="341"/>
      <c r="I1426" s="341"/>
      <c r="J1426" s="341"/>
      <c r="K1426" s="341"/>
      <c r="L1426" s="341"/>
      <c r="M1426" s="341"/>
    </row>
    <row r="1427" spans="1:13" x14ac:dyDescent="0.25">
      <c r="A1427" s="350">
        <v>50</v>
      </c>
      <c r="B1427" s="353">
        <v>24.3</v>
      </c>
      <c r="C1427" s="356">
        <v>5.43</v>
      </c>
      <c r="D1427" s="413">
        <v>43</v>
      </c>
      <c r="E1427" s="409">
        <v>9630.2999999999993</v>
      </c>
      <c r="F1427" s="341"/>
      <c r="G1427" s="341"/>
      <c r="H1427" s="341"/>
      <c r="I1427" s="341"/>
      <c r="J1427" s="341"/>
      <c r="K1427" s="341"/>
      <c r="L1427" s="341"/>
      <c r="M1427" s="341"/>
    </row>
    <row r="1428" spans="1:13" x14ac:dyDescent="0.25">
      <c r="A1428" s="350">
        <v>47</v>
      </c>
      <c r="B1428" s="353">
        <v>25.13</v>
      </c>
      <c r="C1428" s="356">
        <v>8</v>
      </c>
      <c r="D1428" s="413">
        <v>43</v>
      </c>
      <c r="E1428" s="409">
        <v>9453.92</v>
      </c>
      <c r="F1428" s="341"/>
      <c r="G1428" s="341"/>
      <c r="H1428" s="341"/>
      <c r="I1428" s="341"/>
      <c r="J1428" s="341"/>
      <c r="K1428" s="341"/>
      <c r="L1428" s="341"/>
      <c r="M1428" s="341"/>
    </row>
    <row r="1429" spans="1:13" x14ac:dyDescent="0.25">
      <c r="A1429" s="350">
        <v>52</v>
      </c>
      <c r="B1429" s="353">
        <v>22.72</v>
      </c>
      <c r="C1429" s="356">
        <v>9.9600000000000009</v>
      </c>
      <c r="D1429" s="413">
        <v>43</v>
      </c>
      <c r="E1429" s="409">
        <v>8998.43</v>
      </c>
      <c r="F1429" s="341"/>
      <c r="G1429" s="341"/>
      <c r="H1429" s="341"/>
      <c r="I1429" s="341"/>
      <c r="J1429" s="341"/>
      <c r="K1429" s="341"/>
      <c r="L1429" s="341"/>
      <c r="M1429" s="341"/>
    </row>
    <row r="1430" spans="1:13" x14ac:dyDescent="0.25">
      <c r="A1430" s="350">
        <v>41</v>
      </c>
      <c r="B1430" s="353">
        <v>32.6</v>
      </c>
      <c r="C1430" s="356">
        <v>6.8</v>
      </c>
      <c r="D1430" s="413">
        <v>43</v>
      </c>
      <c r="E1430" s="409">
        <v>8606.2199999999993</v>
      </c>
      <c r="F1430" s="341"/>
      <c r="G1430" s="341"/>
      <c r="H1430" s="341"/>
      <c r="I1430" s="341"/>
      <c r="J1430" s="341"/>
      <c r="K1430" s="341"/>
      <c r="L1430" s="341"/>
      <c r="M1430" s="341"/>
    </row>
    <row r="1431" spans="1:13" x14ac:dyDescent="0.25">
      <c r="A1431" s="350">
        <v>56</v>
      </c>
      <c r="B1431" s="353">
        <v>17.28</v>
      </c>
      <c r="C1431" s="356">
        <v>6.22</v>
      </c>
      <c r="D1431" s="413">
        <v>43</v>
      </c>
      <c r="E1431" s="409">
        <v>8522</v>
      </c>
      <c r="F1431" s="341"/>
      <c r="G1431" s="341"/>
      <c r="H1431" s="341"/>
      <c r="I1431" s="341"/>
      <c r="J1431" s="341"/>
      <c r="K1431" s="341"/>
      <c r="L1431" s="341"/>
      <c r="M1431" s="341"/>
    </row>
    <row r="1432" spans="1:13" x14ac:dyDescent="0.25">
      <c r="A1432" s="350">
        <v>35</v>
      </c>
      <c r="B1432" s="353">
        <v>27.92</v>
      </c>
      <c r="C1432" s="356">
        <v>5.79</v>
      </c>
      <c r="D1432" s="413">
        <v>43</v>
      </c>
      <c r="E1432" s="409">
        <v>8410.0499999999993</v>
      </c>
      <c r="F1432" s="341"/>
      <c r="G1432" s="341"/>
      <c r="H1432" s="341"/>
      <c r="I1432" s="341"/>
      <c r="J1432" s="341"/>
      <c r="K1432" s="341"/>
      <c r="L1432" s="341"/>
      <c r="M1432" s="341"/>
    </row>
    <row r="1433" spans="1:13" x14ac:dyDescent="0.25">
      <c r="A1433" s="350">
        <v>45</v>
      </c>
      <c r="B1433" s="353">
        <v>38.284999999999997</v>
      </c>
      <c r="C1433" s="356">
        <v>5.41</v>
      </c>
      <c r="D1433" s="413">
        <v>43</v>
      </c>
      <c r="E1433" s="409">
        <v>8310.84</v>
      </c>
      <c r="F1433" s="341"/>
      <c r="G1433" s="341"/>
      <c r="H1433" s="341"/>
      <c r="I1433" s="341"/>
      <c r="J1433" s="341"/>
      <c r="K1433" s="341"/>
      <c r="L1433" s="341"/>
      <c r="M1433" s="341"/>
    </row>
    <row r="1434" spans="1:13" x14ac:dyDescent="0.25">
      <c r="A1434" s="350">
        <v>60</v>
      </c>
      <c r="B1434" s="353">
        <v>16.48</v>
      </c>
      <c r="C1434" s="356">
        <v>11.05</v>
      </c>
      <c r="D1434" s="413">
        <v>43</v>
      </c>
      <c r="E1434" s="409">
        <v>7441.5</v>
      </c>
      <c r="F1434" s="341"/>
      <c r="G1434" s="341"/>
      <c r="H1434" s="341"/>
      <c r="I1434" s="341"/>
      <c r="J1434" s="341"/>
      <c r="K1434" s="341"/>
      <c r="L1434" s="341"/>
      <c r="M1434" s="341"/>
    </row>
    <row r="1435" spans="1:13" x14ac:dyDescent="0.25">
      <c r="A1435" s="350">
        <v>28</v>
      </c>
      <c r="B1435" s="353">
        <v>38.57</v>
      </c>
      <c r="C1435" s="356">
        <v>6.27</v>
      </c>
      <c r="D1435" s="413">
        <v>43</v>
      </c>
      <c r="E1435" s="409">
        <v>7345.73</v>
      </c>
      <c r="F1435" s="341"/>
      <c r="G1435" s="341"/>
      <c r="H1435" s="341"/>
      <c r="I1435" s="341"/>
      <c r="J1435" s="341"/>
      <c r="K1435" s="341"/>
      <c r="L1435" s="341"/>
      <c r="M1435" s="341"/>
    </row>
    <row r="1436" spans="1:13" x14ac:dyDescent="0.25">
      <c r="A1436" s="350">
        <v>21</v>
      </c>
      <c r="B1436" s="353">
        <v>43.85</v>
      </c>
      <c r="C1436" s="356">
        <v>4.7699999999999996</v>
      </c>
      <c r="D1436" s="413">
        <v>43</v>
      </c>
      <c r="E1436" s="409">
        <v>7337.75</v>
      </c>
      <c r="F1436" s="341"/>
      <c r="G1436" s="341"/>
      <c r="H1436" s="341"/>
      <c r="I1436" s="341"/>
      <c r="J1436" s="341"/>
      <c r="K1436" s="341"/>
      <c r="L1436" s="341"/>
      <c r="M1436" s="341"/>
    </row>
    <row r="1437" spans="1:13" x14ac:dyDescent="0.25">
      <c r="A1437" s="350">
        <v>33</v>
      </c>
      <c r="B1437" s="353">
        <v>30.11</v>
      </c>
      <c r="C1437" s="356">
        <v>4.08</v>
      </c>
      <c r="D1437" s="413">
        <v>43</v>
      </c>
      <c r="E1437" s="409">
        <v>7325.05</v>
      </c>
      <c r="F1437" s="341"/>
      <c r="G1437" s="341"/>
      <c r="H1437" s="341"/>
      <c r="I1437" s="341"/>
      <c r="J1437" s="341"/>
      <c r="K1437" s="341"/>
      <c r="L1437" s="341"/>
      <c r="M1437" s="341"/>
    </row>
    <row r="1438" spans="1:13" x14ac:dyDescent="0.25">
      <c r="A1438" s="350">
        <v>31</v>
      </c>
      <c r="B1438" s="353">
        <v>31.59</v>
      </c>
      <c r="C1438" s="356">
        <v>6.01</v>
      </c>
      <c r="D1438" s="413">
        <v>43</v>
      </c>
      <c r="E1438" s="409">
        <v>6849.03</v>
      </c>
      <c r="F1438" s="341"/>
      <c r="G1438" s="341"/>
      <c r="H1438" s="341"/>
      <c r="I1438" s="341"/>
      <c r="J1438" s="341"/>
      <c r="K1438" s="341"/>
      <c r="L1438" s="341"/>
      <c r="M1438" s="341"/>
    </row>
    <row r="1439" spans="1:13" x14ac:dyDescent="0.25">
      <c r="A1439" s="350">
        <v>48</v>
      </c>
      <c r="B1439" s="353">
        <v>40.15</v>
      </c>
      <c r="C1439" s="356">
        <v>11.84</v>
      </c>
      <c r="D1439" s="413">
        <v>43</v>
      </c>
      <c r="E1439" s="409">
        <v>6837.37</v>
      </c>
      <c r="F1439" s="341"/>
      <c r="G1439" s="341"/>
      <c r="H1439" s="341"/>
      <c r="I1439" s="341"/>
      <c r="J1439" s="341"/>
      <c r="K1439" s="341"/>
      <c r="L1439" s="341"/>
      <c r="M1439" s="341"/>
    </row>
    <row r="1440" spans="1:13" x14ac:dyDescent="0.25">
      <c r="A1440" s="350">
        <v>25</v>
      </c>
      <c r="B1440" s="353">
        <v>40.700000000000003</v>
      </c>
      <c r="C1440" s="356">
        <v>6.27</v>
      </c>
      <c r="D1440" s="413">
        <v>43</v>
      </c>
      <c r="E1440" s="409">
        <v>6474.01</v>
      </c>
      <c r="F1440" s="341"/>
      <c r="G1440" s="341"/>
      <c r="H1440" s="341"/>
      <c r="I1440" s="341"/>
      <c r="J1440" s="341"/>
      <c r="K1440" s="341"/>
      <c r="L1440" s="341"/>
      <c r="M1440" s="341"/>
    </row>
    <row r="1441" spans="1:13" x14ac:dyDescent="0.25">
      <c r="A1441" s="350">
        <v>23</v>
      </c>
      <c r="B1441" s="353">
        <v>40.76</v>
      </c>
      <c r="C1441" s="356">
        <v>5.28</v>
      </c>
      <c r="D1441" s="413">
        <v>43</v>
      </c>
      <c r="E1441" s="409">
        <v>6250.44</v>
      </c>
      <c r="F1441" s="341"/>
      <c r="G1441" s="341"/>
      <c r="H1441" s="341"/>
      <c r="I1441" s="341"/>
      <c r="J1441" s="341"/>
      <c r="K1441" s="341"/>
      <c r="L1441" s="341"/>
      <c r="M1441" s="341"/>
    </row>
    <row r="1442" spans="1:13" x14ac:dyDescent="0.25">
      <c r="A1442" s="350">
        <v>48</v>
      </c>
      <c r="B1442" s="353">
        <v>29.7</v>
      </c>
      <c r="C1442" s="356">
        <v>7.03</v>
      </c>
      <c r="D1442" s="413">
        <v>43</v>
      </c>
      <c r="E1442" s="409">
        <v>6074.37</v>
      </c>
      <c r="F1442" s="341"/>
      <c r="G1442" s="341"/>
      <c r="H1442" s="341"/>
      <c r="I1442" s="341"/>
      <c r="J1442" s="341"/>
      <c r="K1442" s="341"/>
      <c r="L1442" s="341"/>
      <c r="M1442" s="341"/>
    </row>
    <row r="1443" spans="1:13" x14ac:dyDescent="0.25">
      <c r="A1443" s="350">
        <v>25</v>
      </c>
      <c r="B1443" s="353">
        <v>40.58</v>
      </c>
      <c r="C1443" s="356">
        <v>5.32</v>
      </c>
      <c r="D1443" s="413">
        <v>43</v>
      </c>
      <c r="E1443" s="409">
        <v>5195.58</v>
      </c>
      <c r="F1443" s="341"/>
      <c r="G1443" s="341"/>
      <c r="H1443" s="341"/>
      <c r="I1443" s="341"/>
      <c r="J1443" s="341"/>
      <c r="K1443" s="341"/>
      <c r="L1443" s="341"/>
      <c r="M1443" s="341"/>
    </row>
    <row r="1444" spans="1:13" x14ac:dyDescent="0.25">
      <c r="A1444" s="350">
        <v>41</v>
      </c>
      <c r="B1444" s="353">
        <v>33.06</v>
      </c>
      <c r="C1444" s="356">
        <v>9.59</v>
      </c>
      <c r="D1444" s="413">
        <v>43</v>
      </c>
      <c r="E1444" s="409">
        <v>4843.79</v>
      </c>
      <c r="F1444" s="341"/>
      <c r="G1444" s="341"/>
      <c r="H1444" s="341"/>
      <c r="I1444" s="341"/>
      <c r="J1444" s="341"/>
      <c r="K1444" s="341"/>
      <c r="L1444" s="341"/>
      <c r="M1444" s="341"/>
    </row>
    <row r="1445" spans="1:13" x14ac:dyDescent="0.25">
      <c r="A1445" s="350">
        <v>46</v>
      </c>
      <c r="B1445" s="353">
        <v>26.62</v>
      </c>
      <c r="C1445" s="356">
        <v>6.15</v>
      </c>
      <c r="D1445" s="413">
        <v>43</v>
      </c>
      <c r="E1445" s="409">
        <v>4674.2</v>
      </c>
      <c r="F1445" s="341"/>
      <c r="G1445" s="341"/>
      <c r="H1445" s="341"/>
      <c r="I1445" s="341"/>
      <c r="J1445" s="341"/>
      <c r="K1445" s="341"/>
      <c r="L1445" s="341"/>
      <c r="M1445" s="341"/>
    </row>
    <row r="1446" spans="1:13" x14ac:dyDescent="0.25">
      <c r="A1446" s="350">
        <v>44</v>
      </c>
      <c r="B1446" s="353">
        <v>37.1</v>
      </c>
      <c r="C1446" s="356">
        <v>11.08</v>
      </c>
      <c r="D1446" s="413">
        <v>44</v>
      </c>
      <c r="E1446" s="409">
        <v>48885.14</v>
      </c>
      <c r="F1446" s="341"/>
      <c r="G1446" s="341"/>
      <c r="H1446" s="341"/>
      <c r="I1446" s="341"/>
      <c r="J1446" s="341"/>
      <c r="K1446" s="341"/>
      <c r="L1446" s="341"/>
      <c r="M1446" s="341"/>
    </row>
    <row r="1447" spans="1:13" x14ac:dyDescent="0.25">
      <c r="A1447" s="350">
        <v>57</v>
      </c>
      <c r="B1447" s="353">
        <v>18.28</v>
      </c>
      <c r="C1447" s="356">
        <v>7.95</v>
      </c>
      <c r="D1447" s="413">
        <v>44</v>
      </c>
      <c r="E1447" s="409">
        <v>46200.99</v>
      </c>
      <c r="F1447" s="341"/>
      <c r="G1447" s="341"/>
      <c r="H1447" s="341"/>
      <c r="I1447" s="341"/>
      <c r="J1447" s="341"/>
      <c r="K1447" s="341"/>
      <c r="L1447" s="341"/>
      <c r="M1447" s="341"/>
    </row>
    <row r="1448" spans="1:13" x14ac:dyDescent="0.25">
      <c r="A1448" s="350">
        <v>45</v>
      </c>
      <c r="B1448" s="353">
        <v>35.814999999999998</v>
      </c>
      <c r="C1448" s="356">
        <v>6.23</v>
      </c>
      <c r="D1448" s="413">
        <v>44</v>
      </c>
      <c r="E1448" s="409">
        <v>42983.46</v>
      </c>
      <c r="F1448" s="341"/>
      <c r="G1448" s="341"/>
      <c r="H1448" s="341"/>
      <c r="I1448" s="341"/>
      <c r="J1448" s="341"/>
      <c r="K1448" s="341"/>
      <c r="L1448" s="341"/>
      <c r="M1448" s="341"/>
    </row>
    <row r="1449" spans="1:13" x14ac:dyDescent="0.25">
      <c r="A1449" s="350">
        <v>44</v>
      </c>
      <c r="B1449" s="353">
        <v>30.69</v>
      </c>
      <c r="C1449" s="356">
        <v>6.5</v>
      </c>
      <c r="D1449" s="413">
        <v>44</v>
      </c>
      <c r="E1449" s="409">
        <v>40054.730000000003</v>
      </c>
      <c r="F1449" s="341"/>
      <c r="G1449" s="341"/>
      <c r="H1449" s="341"/>
      <c r="I1449" s="341"/>
      <c r="J1449" s="341"/>
      <c r="K1449" s="341"/>
      <c r="L1449" s="341"/>
      <c r="M1449" s="341"/>
    </row>
    <row r="1450" spans="1:13" x14ac:dyDescent="0.25">
      <c r="A1450" s="350">
        <v>42</v>
      </c>
      <c r="B1450" s="353">
        <v>26.125</v>
      </c>
      <c r="C1450" s="356">
        <v>5.22</v>
      </c>
      <c r="D1450" s="413">
        <v>44</v>
      </c>
      <c r="E1450" s="409">
        <v>39556.49</v>
      </c>
      <c r="F1450" s="341"/>
      <c r="G1450" s="341"/>
      <c r="H1450" s="341"/>
      <c r="I1450" s="341"/>
      <c r="J1450" s="341"/>
      <c r="K1450" s="341"/>
      <c r="L1450" s="341"/>
      <c r="M1450" s="341"/>
    </row>
    <row r="1451" spans="1:13" x14ac:dyDescent="0.25">
      <c r="A1451" s="350">
        <v>44</v>
      </c>
      <c r="B1451" s="353">
        <v>34.58</v>
      </c>
      <c r="C1451" s="356">
        <v>6.3</v>
      </c>
      <c r="D1451" s="413">
        <v>44</v>
      </c>
      <c r="E1451" s="409">
        <v>39352.6</v>
      </c>
      <c r="F1451" s="341"/>
      <c r="G1451" s="341"/>
      <c r="H1451" s="341"/>
      <c r="I1451" s="341"/>
      <c r="J1451" s="341"/>
      <c r="K1451" s="341"/>
      <c r="L1451" s="341"/>
      <c r="M1451" s="341"/>
    </row>
    <row r="1452" spans="1:13" x14ac:dyDescent="0.25">
      <c r="A1452" s="350">
        <v>44</v>
      </c>
      <c r="B1452" s="353">
        <v>27.4</v>
      </c>
      <c r="C1452" s="356">
        <v>8.84</v>
      </c>
      <c r="D1452" s="413">
        <v>44</v>
      </c>
      <c r="E1452" s="409">
        <v>38998.550000000003</v>
      </c>
      <c r="F1452" s="341"/>
      <c r="G1452" s="341"/>
      <c r="H1452" s="341"/>
      <c r="I1452" s="341"/>
      <c r="J1452" s="341"/>
      <c r="K1452" s="341"/>
      <c r="L1452" s="341"/>
      <c r="M1452" s="341"/>
    </row>
    <row r="1453" spans="1:13" x14ac:dyDescent="0.25">
      <c r="A1453" s="350">
        <v>35</v>
      </c>
      <c r="B1453" s="353">
        <v>27.53</v>
      </c>
      <c r="C1453" s="356">
        <v>4.1100000000000003</v>
      </c>
      <c r="D1453" s="413">
        <v>44</v>
      </c>
      <c r="E1453" s="409">
        <v>35701.9</v>
      </c>
      <c r="F1453" s="341"/>
      <c r="G1453" s="341"/>
      <c r="H1453" s="341"/>
      <c r="I1453" s="341"/>
      <c r="J1453" s="341"/>
      <c r="K1453" s="341"/>
      <c r="L1453" s="341"/>
      <c r="M1453" s="341"/>
    </row>
    <row r="1454" spans="1:13" x14ac:dyDescent="0.25">
      <c r="A1454" s="350">
        <v>40</v>
      </c>
      <c r="B1454" s="353">
        <v>33</v>
      </c>
      <c r="C1454" s="356">
        <v>4.57</v>
      </c>
      <c r="D1454" s="413">
        <v>44</v>
      </c>
      <c r="E1454" s="409">
        <v>32108.66</v>
      </c>
      <c r="F1454" s="341"/>
      <c r="G1454" s="341"/>
      <c r="H1454" s="341"/>
      <c r="I1454" s="341"/>
      <c r="J1454" s="341"/>
      <c r="K1454" s="341"/>
      <c r="L1454" s="341"/>
      <c r="M1454" s="341"/>
    </row>
    <row r="1455" spans="1:13" x14ac:dyDescent="0.25">
      <c r="A1455" s="350">
        <v>41</v>
      </c>
      <c r="B1455" s="353">
        <v>25.78</v>
      </c>
      <c r="C1455" s="356">
        <v>11.06</v>
      </c>
      <c r="D1455" s="413">
        <v>44</v>
      </c>
      <c r="E1455" s="409">
        <v>29227.599999999999</v>
      </c>
      <c r="F1455" s="341"/>
      <c r="G1455" s="341"/>
      <c r="H1455" s="341"/>
      <c r="I1455" s="341"/>
      <c r="J1455" s="341"/>
      <c r="K1455" s="341"/>
      <c r="L1455" s="341"/>
      <c r="M1455" s="341"/>
    </row>
    <row r="1456" spans="1:13" x14ac:dyDescent="0.25">
      <c r="A1456" s="350">
        <v>51</v>
      </c>
      <c r="B1456" s="353">
        <v>22.66</v>
      </c>
      <c r="C1456" s="356">
        <v>10.68</v>
      </c>
      <c r="D1456" s="413">
        <v>44</v>
      </c>
      <c r="E1456" s="409">
        <v>29114.77</v>
      </c>
      <c r="F1456" s="341"/>
      <c r="G1456" s="341"/>
      <c r="H1456" s="341"/>
      <c r="I1456" s="341"/>
      <c r="J1456" s="341"/>
      <c r="K1456" s="341"/>
      <c r="L1456" s="341"/>
      <c r="M1456" s="341"/>
    </row>
    <row r="1457" spans="1:13" x14ac:dyDescent="0.25">
      <c r="A1457" s="350">
        <v>27</v>
      </c>
      <c r="B1457" s="353">
        <v>38.81</v>
      </c>
      <c r="C1457" s="356">
        <v>6.14</v>
      </c>
      <c r="D1457" s="413">
        <v>44</v>
      </c>
      <c r="E1457" s="409">
        <v>19594.810000000001</v>
      </c>
      <c r="F1457" s="341"/>
      <c r="G1457" s="341"/>
      <c r="H1457" s="341"/>
      <c r="I1457" s="341"/>
      <c r="J1457" s="341"/>
      <c r="K1457" s="341"/>
      <c r="L1457" s="341"/>
      <c r="M1457" s="341"/>
    </row>
    <row r="1458" spans="1:13" x14ac:dyDescent="0.25">
      <c r="A1458" s="350">
        <v>26</v>
      </c>
      <c r="B1458" s="353">
        <v>38.51</v>
      </c>
      <c r="C1458" s="356">
        <v>5.45</v>
      </c>
      <c r="D1458" s="413">
        <v>44</v>
      </c>
      <c r="E1458" s="409">
        <v>16062.89</v>
      </c>
      <c r="F1458" s="341"/>
      <c r="G1458" s="341"/>
      <c r="H1458" s="341"/>
      <c r="I1458" s="341"/>
      <c r="J1458" s="341"/>
      <c r="K1458" s="341"/>
      <c r="L1458" s="341"/>
      <c r="M1458" s="341"/>
    </row>
    <row r="1459" spans="1:13" x14ac:dyDescent="0.25">
      <c r="A1459" s="350">
        <v>46</v>
      </c>
      <c r="B1459" s="353">
        <v>22.98</v>
      </c>
      <c r="C1459" s="356">
        <v>6.14</v>
      </c>
      <c r="D1459" s="413">
        <v>44</v>
      </c>
      <c r="E1459" s="409">
        <v>15207.92</v>
      </c>
      <c r="F1459" s="341"/>
      <c r="G1459" s="341"/>
      <c r="H1459" s="341"/>
      <c r="I1459" s="341"/>
      <c r="J1459" s="341"/>
      <c r="K1459" s="341"/>
      <c r="L1459" s="341"/>
      <c r="M1459" s="341"/>
    </row>
    <row r="1460" spans="1:13" x14ac:dyDescent="0.25">
      <c r="A1460" s="350">
        <v>57</v>
      </c>
      <c r="B1460" s="353">
        <v>15.65</v>
      </c>
      <c r="C1460" s="356">
        <v>7.85</v>
      </c>
      <c r="D1460" s="413">
        <v>44</v>
      </c>
      <c r="E1460" s="409">
        <v>15123.19</v>
      </c>
      <c r="F1460" s="341"/>
      <c r="G1460" s="341"/>
      <c r="H1460" s="341"/>
      <c r="I1460" s="341"/>
      <c r="J1460" s="341"/>
      <c r="K1460" s="341"/>
      <c r="L1460" s="341"/>
      <c r="M1460" s="341"/>
    </row>
    <row r="1461" spans="1:13" x14ac:dyDescent="0.25">
      <c r="A1461" s="350">
        <v>24</v>
      </c>
      <c r="B1461" s="353">
        <v>39.97</v>
      </c>
      <c r="C1461" s="356">
        <v>4.09</v>
      </c>
      <c r="D1461" s="413">
        <v>44</v>
      </c>
      <c r="E1461" s="409">
        <v>13874.89</v>
      </c>
      <c r="F1461" s="341"/>
      <c r="G1461" s="341"/>
      <c r="H1461" s="341"/>
      <c r="I1461" s="341"/>
      <c r="J1461" s="341"/>
      <c r="K1461" s="341"/>
      <c r="L1461" s="341"/>
      <c r="M1461" s="341"/>
    </row>
    <row r="1462" spans="1:13" x14ac:dyDescent="0.25">
      <c r="A1462" s="350">
        <v>29</v>
      </c>
      <c r="B1462" s="353">
        <v>37.22</v>
      </c>
      <c r="C1462" s="356">
        <v>4.62</v>
      </c>
      <c r="D1462" s="413">
        <v>44</v>
      </c>
      <c r="E1462" s="409">
        <v>13101.74</v>
      </c>
      <c r="F1462" s="341"/>
      <c r="G1462" s="341"/>
      <c r="H1462" s="341"/>
      <c r="I1462" s="341"/>
      <c r="J1462" s="341"/>
      <c r="K1462" s="341"/>
      <c r="L1462" s="341"/>
      <c r="M1462" s="341"/>
    </row>
    <row r="1463" spans="1:13" x14ac:dyDescent="0.25">
      <c r="A1463" s="350">
        <v>42</v>
      </c>
      <c r="B1463" s="353">
        <v>41.325000000000003</v>
      </c>
      <c r="C1463" s="356">
        <v>5.77</v>
      </c>
      <c r="D1463" s="413">
        <v>44</v>
      </c>
      <c r="E1463" s="409">
        <v>12797.21</v>
      </c>
      <c r="F1463" s="341"/>
      <c r="G1463" s="341"/>
      <c r="H1463" s="341"/>
      <c r="I1463" s="341"/>
      <c r="J1463" s="341"/>
      <c r="K1463" s="341"/>
      <c r="L1463" s="341"/>
      <c r="M1463" s="341"/>
    </row>
    <row r="1464" spans="1:13" x14ac:dyDescent="0.25">
      <c r="A1464" s="350">
        <v>23</v>
      </c>
      <c r="B1464" s="353">
        <v>40.31</v>
      </c>
      <c r="C1464" s="356">
        <v>5.84</v>
      </c>
      <c r="D1464" s="413">
        <v>44</v>
      </c>
      <c r="E1464" s="409">
        <v>11369.39</v>
      </c>
      <c r="F1464" s="341"/>
      <c r="G1464" s="341"/>
      <c r="H1464" s="341"/>
      <c r="I1464" s="341"/>
      <c r="J1464" s="341"/>
      <c r="K1464" s="341"/>
      <c r="L1464" s="341"/>
      <c r="M1464" s="341"/>
    </row>
    <row r="1465" spans="1:13" x14ac:dyDescent="0.25">
      <c r="A1465" s="350">
        <v>42</v>
      </c>
      <c r="B1465" s="353">
        <v>29.48</v>
      </c>
      <c r="C1465" s="356">
        <v>4.91</v>
      </c>
      <c r="D1465" s="413">
        <v>44</v>
      </c>
      <c r="E1465" s="409">
        <v>10486.55</v>
      </c>
      <c r="F1465" s="341"/>
      <c r="G1465" s="341"/>
      <c r="H1465" s="341"/>
      <c r="I1465" s="341"/>
      <c r="J1465" s="341"/>
      <c r="K1465" s="341"/>
      <c r="L1465" s="341"/>
      <c r="M1465" s="341"/>
    </row>
    <row r="1466" spans="1:13" x14ac:dyDescent="0.25">
      <c r="A1466" s="350">
        <v>42</v>
      </c>
      <c r="B1466" s="353">
        <v>33.155000000000001</v>
      </c>
      <c r="C1466" s="356">
        <v>5.07</v>
      </c>
      <c r="D1466" s="413">
        <v>44</v>
      </c>
      <c r="E1466" s="409">
        <v>8891.14</v>
      </c>
      <c r="F1466" s="341"/>
      <c r="G1466" s="341"/>
      <c r="H1466" s="341"/>
      <c r="I1466" s="341"/>
      <c r="J1466" s="341"/>
      <c r="K1466" s="341"/>
      <c r="L1466" s="341"/>
      <c r="M1466" s="341"/>
    </row>
    <row r="1467" spans="1:13" x14ac:dyDescent="0.25">
      <c r="A1467" s="350">
        <v>21</v>
      </c>
      <c r="B1467" s="353">
        <v>42.85</v>
      </c>
      <c r="C1467" s="356">
        <v>5.81</v>
      </c>
      <c r="D1467" s="413">
        <v>44</v>
      </c>
      <c r="E1467" s="409">
        <v>8302.5400000000009</v>
      </c>
      <c r="F1467" s="341"/>
      <c r="G1467" s="341"/>
      <c r="H1467" s="341"/>
      <c r="I1467" s="341"/>
      <c r="J1467" s="341"/>
      <c r="K1467" s="341"/>
      <c r="L1467" s="341"/>
      <c r="M1467" s="341"/>
    </row>
    <row r="1468" spans="1:13" x14ac:dyDescent="0.25">
      <c r="A1468" s="350">
        <v>44</v>
      </c>
      <c r="B1468" s="353">
        <v>32.340000000000003</v>
      </c>
      <c r="C1468" s="356">
        <v>11.2</v>
      </c>
      <c r="D1468" s="413">
        <v>44</v>
      </c>
      <c r="E1468" s="409">
        <v>8219.2000000000007</v>
      </c>
      <c r="F1468" s="341"/>
      <c r="G1468" s="341"/>
      <c r="H1468" s="341"/>
      <c r="I1468" s="341"/>
      <c r="J1468" s="341"/>
      <c r="K1468" s="341"/>
      <c r="L1468" s="341"/>
      <c r="M1468" s="341"/>
    </row>
    <row r="1469" spans="1:13" x14ac:dyDescent="0.25">
      <c r="A1469" s="350">
        <v>44</v>
      </c>
      <c r="B1469" s="353">
        <v>27.5</v>
      </c>
      <c r="C1469" s="356">
        <v>10.75</v>
      </c>
      <c r="D1469" s="413">
        <v>44</v>
      </c>
      <c r="E1469" s="409">
        <v>8211.1</v>
      </c>
      <c r="F1469" s="341"/>
      <c r="G1469" s="341"/>
      <c r="H1469" s="341"/>
      <c r="I1469" s="341"/>
      <c r="J1469" s="341"/>
      <c r="K1469" s="341"/>
      <c r="L1469" s="341"/>
      <c r="M1469" s="341"/>
    </row>
    <row r="1470" spans="1:13" x14ac:dyDescent="0.25">
      <c r="A1470" s="350">
        <v>44</v>
      </c>
      <c r="B1470" s="353">
        <v>25.8</v>
      </c>
      <c r="C1470" s="356">
        <v>7.8</v>
      </c>
      <c r="D1470" s="413">
        <v>44</v>
      </c>
      <c r="E1470" s="409">
        <v>8116.27</v>
      </c>
      <c r="F1470" s="341"/>
      <c r="G1470" s="341"/>
      <c r="H1470" s="341"/>
      <c r="I1470" s="341"/>
      <c r="J1470" s="341"/>
      <c r="K1470" s="341"/>
      <c r="L1470" s="341"/>
      <c r="M1470" s="341"/>
    </row>
    <row r="1471" spans="1:13" x14ac:dyDescent="0.25">
      <c r="A1471" s="350">
        <v>44</v>
      </c>
      <c r="B1471" s="353">
        <v>25</v>
      </c>
      <c r="C1471" s="356">
        <v>7.04</v>
      </c>
      <c r="D1471" s="413">
        <v>44</v>
      </c>
      <c r="E1471" s="409">
        <v>8023.14</v>
      </c>
      <c r="F1471" s="341"/>
      <c r="G1471" s="341"/>
      <c r="H1471" s="341"/>
      <c r="I1471" s="341"/>
      <c r="J1471" s="341"/>
      <c r="K1471" s="341"/>
      <c r="L1471" s="341"/>
      <c r="M1471" s="341"/>
    </row>
    <row r="1472" spans="1:13" x14ac:dyDescent="0.25">
      <c r="A1472" s="350">
        <v>26</v>
      </c>
      <c r="B1472" s="353">
        <v>41.2</v>
      </c>
      <c r="C1472" s="356">
        <v>4.18</v>
      </c>
      <c r="D1472" s="413">
        <v>44</v>
      </c>
      <c r="E1472" s="409">
        <v>7740.34</v>
      </c>
      <c r="F1472" s="341"/>
      <c r="G1472" s="341"/>
      <c r="H1472" s="341"/>
      <c r="I1472" s="341"/>
      <c r="J1472" s="341"/>
      <c r="K1472" s="341"/>
      <c r="L1472" s="341"/>
      <c r="M1472" s="341"/>
    </row>
    <row r="1473" spans="1:13" x14ac:dyDescent="0.25">
      <c r="A1473" s="350">
        <v>54</v>
      </c>
      <c r="B1473" s="353">
        <v>17.78</v>
      </c>
      <c r="C1473" s="356">
        <v>8.19</v>
      </c>
      <c r="D1473" s="413">
        <v>44</v>
      </c>
      <c r="E1473" s="409">
        <v>7731.43</v>
      </c>
      <c r="F1473" s="341"/>
      <c r="G1473" s="341"/>
      <c r="H1473" s="341"/>
      <c r="I1473" s="341"/>
      <c r="J1473" s="341"/>
      <c r="K1473" s="341"/>
      <c r="L1473" s="341"/>
      <c r="M1473" s="341"/>
    </row>
    <row r="1474" spans="1:13" x14ac:dyDescent="0.25">
      <c r="A1474" s="350">
        <v>25</v>
      </c>
      <c r="B1474" s="353">
        <v>40.119999999999997</v>
      </c>
      <c r="C1474" s="356">
        <v>6.22</v>
      </c>
      <c r="D1474" s="413">
        <v>44</v>
      </c>
      <c r="E1474" s="409">
        <v>7727.25</v>
      </c>
      <c r="F1474" s="341"/>
      <c r="G1474" s="341"/>
      <c r="H1474" s="341"/>
      <c r="I1474" s="341"/>
      <c r="J1474" s="341"/>
      <c r="K1474" s="341"/>
      <c r="L1474" s="341"/>
      <c r="M1474" s="341"/>
    </row>
    <row r="1475" spans="1:13" x14ac:dyDescent="0.25">
      <c r="A1475" s="350">
        <v>55</v>
      </c>
      <c r="B1475" s="353">
        <v>19.350000000000001</v>
      </c>
      <c r="C1475" s="356">
        <v>8.2200000000000006</v>
      </c>
      <c r="D1475" s="413">
        <v>44</v>
      </c>
      <c r="E1475" s="409">
        <v>7726.85</v>
      </c>
      <c r="F1475" s="341"/>
      <c r="G1475" s="341"/>
      <c r="H1475" s="341"/>
      <c r="I1475" s="341"/>
      <c r="J1475" s="341"/>
      <c r="K1475" s="341"/>
      <c r="L1475" s="341"/>
      <c r="M1475" s="341"/>
    </row>
    <row r="1476" spans="1:13" x14ac:dyDescent="0.25">
      <c r="A1476" s="350">
        <v>28</v>
      </c>
      <c r="B1476" s="353">
        <v>36.69</v>
      </c>
      <c r="C1476" s="356">
        <v>6.15</v>
      </c>
      <c r="D1476" s="413">
        <v>44</v>
      </c>
      <c r="E1476" s="409">
        <v>7633.72</v>
      </c>
      <c r="F1476" s="341"/>
      <c r="G1476" s="341"/>
      <c r="H1476" s="341"/>
      <c r="I1476" s="341"/>
      <c r="J1476" s="341"/>
      <c r="K1476" s="341"/>
      <c r="L1476" s="341"/>
      <c r="M1476" s="341"/>
    </row>
    <row r="1477" spans="1:13" x14ac:dyDescent="0.25">
      <c r="A1477" s="350">
        <v>34</v>
      </c>
      <c r="B1477" s="353">
        <v>28.51</v>
      </c>
      <c r="C1477" s="356">
        <v>5.65</v>
      </c>
      <c r="D1477" s="413">
        <v>44</v>
      </c>
      <c r="E1477" s="409">
        <v>7626.99</v>
      </c>
      <c r="F1477" s="341"/>
      <c r="G1477" s="341"/>
      <c r="H1477" s="341"/>
      <c r="I1477" s="341"/>
      <c r="J1477" s="341"/>
      <c r="K1477" s="341"/>
      <c r="L1477" s="341"/>
      <c r="M1477" s="341"/>
    </row>
    <row r="1478" spans="1:13" x14ac:dyDescent="0.25">
      <c r="A1478" s="350">
        <v>38</v>
      </c>
      <c r="B1478" s="353">
        <v>30.21</v>
      </c>
      <c r="C1478" s="356">
        <v>5.5</v>
      </c>
      <c r="D1478" s="413">
        <v>44</v>
      </c>
      <c r="E1478" s="409">
        <v>7624.63</v>
      </c>
      <c r="F1478" s="341"/>
      <c r="G1478" s="341"/>
      <c r="H1478" s="341"/>
      <c r="I1478" s="341"/>
      <c r="J1478" s="341"/>
      <c r="K1478" s="341"/>
      <c r="L1478" s="341"/>
      <c r="M1478" s="341"/>
    </row>
    <row r="1479" spans="1:13" x14ac:dyDescent="0.25">
      <c r="A1479" s="350">
        <v>44</v>
      </c>
      <c r="B1479" s="353">
        <v>24.33</v>
      </c>
      <c r="C1479" s="356">
        <v>8</v>
      </c>
      <c r="D1479" s="413">
        <v>44</v>
      </c>
      <c r="E1479" s="409">
        <v>7623.52</v>
      </c>
      <c r="F1479" s="341"/>
      <c r="G1479" s="341"/>
      <c r="H1479" s="341"/>
      <c r="I1479" s="341"/>
      <c r="J1479" s="341"/>
      <c r="K1479" s="341"/>
      <c r="L1479" s="341"/>
      <c r="M1479" s="341"/>
    </row>
    <row r="1480" spans="1:13" x14ac:dyDescent="0.25">
      <c r="A1480" s="350">
        <v>46</v>
      </c>
      <c r="B1480" s="353">
        <v>19.855</v>
      </c>
      <c r="C1480" s="356">
        <v>5.71</v>
      </c>
      <c r="D1480" s="413">
        <v>44</v>
      </c>
      <c r="E1480" s="409">
        <v>7531.7</v>
      </c>
      <c r="F1480" s="341"/>
      <c r="G1480" s="341"/>
      <c r="H1480" s="341"/>
      <c r="I1480" s="341"/>
      <c r="J1480" s="341"/>
      <c r="K1480" s="341"/>
      <c r="L1480" s="341"/>
      <c r="M1480" s="341"/>
    </row>
    <row r="1481" spans="1:13" x14ac:dyDescent="0.25">
      <c r="A1481" s="350">
        <v>44</v>
      </c>
      <c r="B1481" s="353">
        <v>25.364999999999998</v>
      </c>
      <c r="C1481" s="356">
        <v>11.71</v>
      </c>
      <c r="D1481" s="413">
        <v>44</v>
      </c>
      <c r="E1481" s="409">
        <v>7518.03</v>
      </c>
      <c r="F1481" s="341"/>
      <c r="G1481" s="341"/>
      <c r="H1481" s="341"/>
      <c r="I1481" s="341"/>
      <c r="J1481" s="341"/>
      <c r="K1481" s="341"/>
      <c r="L1481" s="341"/>
      <c r="M1481" s="341"/>
    </row>
    <row r="1482" spans="1:13" x14ac:dyDescent="0.25">
      <c r="A1482" s="350">
        <v>39</v>
      </c>
      <c r="B1482" s="353">
        <v>29.6</v>
      </c>
      <c r="C1482" s="356">
        <v>6.17</v>
      </c>
      <c r="D1482" s="413">
        <v>44</v>
      </c>
      <c r="E1482" s="409">
        <v>7421.19</v>
      </c>
      <c r="F1482" s="341"/>
      <c r="G1482" s="341"/>
      <c r="H1482" s="341"/>
      <c r="I1482" s="341"/>
      <c r="J1482" s="341"/>
      <c r="K1482" s="341"/>
      <c r="L1482" s="341"/>
      <c r="M1482" s="341"/>
    </row>
    <row r="1483" spans="1:13" x14ac:dyDescent="0.25">
      <c r="A1483" s="350">
        <v>25</v>
      </c>
      <c r="B1483" s="353">
        <v>39.43</v>
      </c>
      <c r="C1483" s="356">
        <v>6.1</v>
      </c>
      <c r="D1483" s="413">
        <v>44</v>
      </c>
      <c r="E1483" s="409">
        <v>7419.48</v>
      </c>
      <c r="F1483" s="341"/>
      <c r="G1483" s="341"/>
      <c r="H1483" s="341"/>
      <c r="I1483" s="341"/>
      <c r="J1483" s="341"/>
      <c r="K1483" s="341"/>
      <c r="L1483" s="341"/>
      <c r="M1483" s="341"/>
    </row>
    <row r="1484" spans="1:13" x14ac:dyDescent="0.25">
      <c r="A1484" s="350">
        <v>34</v>
      </c>
      <c r="B1484" s="353">
        <v>27.34</v>
      </c>
      <c r="C1484" s="356">
        <v>5.19</v>
      </c>
      <c r="D1484" s="413">
        <v>44</v>
      </c>
      <c r="E1484" s="409">
        <v>7152.67</v>
      </c>
      <c r="F1484" s="341"/>
      <c r="G1484" s="341"/>
      <c r="H1484" s="341"/>
      <c r="I1484" s="341"/>
      <c r="J1484" s="341"/>
      <c r="K1484" s="341"/>
      <c r="L1484" s="341"/>
      <c r="M1484" s="341"/>
    </row>
    <row r="1485" spans="1:13" x14ac:dyDescent="0.25">
      <c r="A1485" s="350">
        <v>26</v>
      </c>
      <c r="B1485" s="353">
        <v>39.01</v>
      </c>
      <c r="C1485" s="356">
        <v>5.37</v>
      </c>
      <c r="D1485" s="413">
        <v>44</v>
      </c>
      <c r="E1485" s="409">
        <v>7147.47</v>
      </c>
      <c r="F1485" s="341"/>
      <c r="G1485" s="341"/>
      <c r="H1485" s="341"/>
      <c r="I1485" s="341"/>
      <c r="J1485" s="341"/>
      <c r="K1485" s="341"/>
      <c r="L1485" s="341"/>
      <c r="M1485" s="341"/>
    </row>
    <row r="1486" spans="1:13" x14ac:dyDescent="0.25">
      <c r="A1486" s="350">
        <v>55</v>
      </c>
      <c r="B1486" s="353">
        <v>18.989999999999998</v>
      </c>
      <c r="C1486" s="356">
        <v>10.82</v>
      </c>
      <c r="D1486" s="413">
        <v>44</v>
      </c>
      <c r="E1486" s="409">
        <v>7054.41</v>
      </c>
      <c r="F1486" s="341"/>
      <c r="G1486" s="341"/>
      <c r="H1486" s="341"/>
      <c r="I1486" s="341"/>
      <c r="J1486" s="341"/>
      <c r="K1486" s="341"/>
      <c r="L1486" s="341"/>
      <c r="M1486" s="341"/>
    </row>
    <row r="1487" spans="1:13" x14ac:dyDescent="0.25">
      <c r="A1487" s="350">
        <v>22</v>
      </c>
      <c r="B1487" s="353">
        <v>42.3</v>
      </c>
      <c r="C1487" s="356">
        <v>6.06</v>
      </c>
      <c r="D1487" s="413">
        <v>44</v>
      </c>
      <c r="E1487" s="409">
        <v>6948.7</v>
      </c>
      <c r="F1487" s="341"/>
      <c r="G1487" s="341"/>
      <c r="H1487" s="341"/>
      <c r="I1487" s="341"/>
      <c r="J1487" s="341"/>
      <c r="K1487" s="341"/>
      <c r="L1487" s="341"/>
      <c r="M1487" s="341"/>
    </row>
    <row r="1488" spans="1:13" x14ac:dyDescent="0.25">
      <c r="A1488" s="350">
        <v>45</v>
      </c>
      <c r="B1488" s="353">
        <v>39.805</v>
      </c>
      <c r="C1488" s="356">
        <v>5.91</v>
      </c>
      <c r="D1488" s="413">
        <v>44</v>
      </c>
      <c r="E1488" s="409">
        <v>6938.11</v>
      </c>
      <c r="F1488" s="341"/>
      <c r="G1488" s="341"/>
      <c r="H1488" s="341"/>
      <c r="I1488" s="341"/>
      <c r="J1488" s="341"/>
      <c r="K1488" s="341"/>
      <c r="L1488" s="341"/>
      <c r="M1488" s="341"/>
    </row>
    <row r="1489" spans="1:13" x14ac:dyDescent="0.25">
      <c r="A1489" s="350">
        <v>45</v>
      </c>
      <c r="B1489" s="353">
        <v>33.700000000000003</v>
      </c>
      <c r="C1489" s="356">
        <v>5.87</v>
      </c>
      <c r="D1489" s="413">
        <v>44</v>
      </c>
      <c r="E1489" s="409">
        <v>6863.49</v>
      </c>
      <c r="F1489" s="341"/>
      <c r="G1489" s="341"/>
      <c r="H1489" s="341"/>
      <c r="I1489" s="341"/>
      <c r="J1489" s="341"/>
      <c r="K1489" s="341"/>
      <c r="L1489" s="341"/>
      <c r="M1489" s="341"/>
    </row>
    <row r="1490" spans="1:13" x14ac:dyDescent="0.25">
      <c r="A1490" s="350">
        <v>42</v>
      </c>
      <c r="B1490" s="353">
        <v>36.195</v>
      </c>
      <c r="C1490" s="356">
        <v>6.22</v>
      </c>
      <c r="D1490" s="413">
        <v>44</v>
      </c>
      <c r="E1490" s="409">
        <v>6737.98</v>
      </c>
      <c r="F1490" s="341"/>
      <c r="G1490" s="341"/>
      <c r="H1490" s="341"/>
      <c r="I1490" s="341"/>
      <c r="J1490" s="341"/>
      <c r="K1490" s="341"/>
      <c r="L1490" s="341"/>
      <c r="M1490" s="341"/>
    </row>
    <row r="1491" spans="1:13" x14ac:dyDescent="0.25">
      <c r="A1491" s="350">
        <v>43</v>
      </c>
      <c r="B1491" s="353">
        <v>32.6</v>
      </c>
      <c r="C1491" s="356">
        <v>5.73</v>
      </c>
      <c r="D1491" s="413">
        <v>44</v>
      </c>
      <c r="E1491" s="409">
        <v>6236.95</v>
      </c>
      <c r="F1491" s="341"/>
      <c r="G1491" s="341"/>
      <c r="H1491" s="341"/>
      <c r="I1491" s="341"/>
      <c r="J1491" s="341"/>
      <c r="K1491" s="341"/>
      <c r="L1491" s="341"/>
      <c r="M1491" s="341"/>
    </row>
    <row r="1492" spans="1:13" x14ac:dyDescent="0.25">
      <c r="A1492" s="350">
        <v>45</v>
      </c>
      <c r="B1492" s="353">
        <v>30.2</v>
      </c>
      <c r="C1492" s="356">
        <v>5.7</v>
      </c>
      <c r="D1492" s="413">
        <v>44</v>
      </c>
      <c r="E1492" s="409">
        <v>6138.58</v>
      </c>
      <c r="F1492" s="341"/>
      <c r="G1492" s="341"/>
      <c r="H1492" s="341"/>
      <c r="I1492" s="341"/>
      <c r="J1492" s="341"/>
      <c r="K1492" s="341"/>
      <c r="L1492" s="341"/>
      <c r="M1492" s="341"/>
    </row>
    <row r="1493" spans="1:13" x14ac:dyDescent="0.25">
      <c r="A1493" s="350">
        <v>44</v>
      </c>
      <c r="B1493" s="353">
        <v>27.645</v>
      </c>
      <c r="C1493" s="356">
        <v>9.91</v>
      </c>
      <c r="D1493" s="413">
        <v>44</v>
      </c>
      <c r="E1493" s="409">
        <v>5650.14</v>
      </c>
      <c r="F1493" s="341"/>
      <c r="G1493" s="341"/>
      <c r="H1493" s="341"/>
      <c r="I1493" s="341"/>
      <c r="J1493" s="341"/>
      <c r="K1493" s="341"/>
      <c r="L1493" s="341"/>
      <c r="M1493" s="341"/>
    </row>
    <row r="1494" spans="1:13" x14ac:dyDescent="0.25">
      <c r="A1494" s="350">
        <v>44</v>
      </c>
      <c r="B1494" s="353">
        <v>26.41</v>
      </c>
      <c r="C1494" s="356">
        <v>11.4</v>
      </c>
      <c r="D1494" s="413">
        <v>44</v>
      </c>
      <c r="E1494" s="409">
        <v>5612.83</v>
      </c>
      <c r="F1494" s="341"/>
      <c r="G1494" s="341"/>
      <c r="H1494" s="341"/>
      <c r="I1494" s="341"/>
      <c r="J1494" s="341"/>
      <c r="K1494" s="341"/>
      <c r="L1494" s="341"/>
      <c r="M1494" s="341"/>
    </row>
    <row r="1495" spans="1:13" x14ac:dyDescent="0.25">
      <c r="A1495" s="350">
        <v>39</v>
      </c>
      <c r="B1495" s="353">
        <v>34.1</v>
      </c>
      <c r="C1495" s="356">
        <v>6.29</v>
      </c>
      <c r="D1495" s="413">
        <v>44</v>
      </c>
      <c r="E1495" s="409">
        <v>5077.1899999999996</v>
      </c>
      <c r="F1495" s="341"/>
      <c r="G1495" s="341"/>
      <c r="H1495" s="341"/>
      <c r="I1495" s="341"/>
      <c r="J1495" s="341"/>
      <c r="K1495" s="341"/>
      <c r="L1495" s="341"/>
      <c r="M1495" s="341"/>
    </row>
    <row r="1496" spans="1:13" x14ac:dyDescent="0.25">
      <c r="A1496" s="350">
        <v>57</v>
      </c>
      <c r="B1496" s="353">
        <v>17.3</v>
      </c>
      <c r="C1496" s="356">
        <v>9.2799999999999994</v>
      </c>
      <c r="D1496" s="413">
        <v>44</v>
      </c>
      <c r="E1496" s="409">
        <v>4812.34</v>
      </c>
      <c r="F1496" s="341"/>
      <c r="G1496" s="341"/>
      <c r="H1496" s="341"/>
      <c r="I1496" s="341"/>
      <c r="J1496" s="341"/>
      <c r="K1496" s="341"/>
      <c r="L1496" s="341"/>
      <c r="M1496" s="341"/>
    </row>
    <row r="1497" spans="1:13" x14ac:dyDescent="0.25">
      <c r="A1497" s="350">
        <v>29</v>
      </c>
      <c r="B1497" s="353">
        <v>35.020000000000003</v>
      </c>
      <c r="C1497" s="356">
        <v>4.78</v>
      </c>
      <c r="D1497" s="413">
        <v>45</v>
      </c>
      <c r="E1497" s="409">
        <v>42760.5</v>
      </c>
      <c r="F1497" s="341"/>
      <c r="G1497" s="341"/>
      <c r="H1497" s="341"/>
      <c r="I1497" s="341"/>
      <c r="J1497" s="341"/>
      <c r="K1497" s="341"/>
      <c r="L1497" s="341"/>
      <c r="M1497" s="341"/>
    </row>
    <row r="1498" spans="1:13" x14ac:dyDescent="0.25">
      <c r="A1498" s="350">
        <v>41</v>
      </c>
      <c r="B1498" s="353">
        <v>37.1</v>
      </c>
      <c r="C1498" s="356">
        <v>8.8699999999999992</v>
      </c>
      <c r="D1498" s="413">
        <v>45</v>
      </c>
      <c r="E1498" s="409">
        <v>41271.5</v>
      </c>
      <c r="F1498" s="341"/>
      <c r="G1498" s="341"/>
      <c r="H1498" s="341"/>
      <c r="I1498" s="341"/>
      <c r="J1498" s="341"/>
      <c r="K1498" s="341"/>
      <c r="L1498" s="341"/>
      <c r="M1498" s="341"/>
    </row>
    <row r="1499" spans="1:13" x14ac:dyDescent="0.25">
      <c r="A1499" s="350">
        <v>57</v>
      </c>
      <c r="B1499" s="353">
        <v>16.79</v>
      </c>
      <c r="C1499" s="356">
        <v>11.4</v>
      </c>
      <c r="D1499" s="413">
        <v>45</v>
      </c>
      <c r="E1499" s="409">
        <v>40284.379999999997</v>
      </c>
      <c r="F1499" s="341"/>
      <c r="G1499" s="341"/>
      <c r="H1499" s="341"/>
      <c r="I1499" s="341"/>
      <c r="J1499" s="341"/>
      <c r="K1499" s="341"/>
      <c r="L1499" s="341"/>
      <c r="M1499" s="341"/>
    </row>
    <row r="1500" spans="1:13" x14ac:dyDescent="0.25">
      <c r="A1500" s="350">
        <v>41</v>
      </c>
      <c r="B1500" s="353">
        <v>31.635000000000002</v>
      </c>
      <c r="C1500" s="356">
        <v>9.1300000000000008</v>
      </c>
      <c r="D1500" s="413">
        <v>45</v>
      </c>
      <c r="E1500" s="409">
        <v>39725.519999999997</v>
      </c>
      <c r="F1500" s="341"/>
      <c r="G1500" s="341"/>
      <c r="H1500" s="341"/>
      <c r="I1500" s="341"/>
      <c r="J1500" s="341"/>
      <c r="K1500" s="341"/>
      <c r="L1500" s="341"/>
      <c r="M1500" s="341"/>
    </row>
    <row r="1501" spans="1:13" x14ac:dyDescent="0.25">
      <c r="A1501" s="350">
        <v>39</v>
      </c>
      <c r="B1501" s="353">
        <v>24.19</v>
      </c>
      <c r="C1501" s="356">
        <v>6.22</v>
      </c>
      <c r="D1501" s="413">
        <v>45</v>
      </c>
      <c r="E1501" s="409">
        <v>39670.44</v>
      </c>
      <c r="F1501" s="341"/>
      <c r="G1501" s="341"/>
      <c r="H1501" s="341"/>
      <c r="I1501" s="341"/>
      <c r="J1501" s="341"/>
      <c r="K1501" s="341"/>
      <c r="L1501" s="341"/>
      <c r="M1501" s="341"/>
    </row>
    <row r="1502" spans="1:13" x14ac:dyDescent="0.25">
      <c r="A1502" s="350">
        <v>29</v>
      </c>
      <c r="B1502" s="353">
        <v>35.29</v>
      </c>
      <c r="C1502" s="356">
        <v>5.9</v>
      </c>
      <c r="D1502" s="413">
        <v>45</v>
      </c>
      <c r="E1502" s="409">
        <v>36935.64</v>
      </c>
      <c r="F1502" s="341"/>
      <c r="G1502" s="341"/>
      <c r="H1502" s="341"/>
      <c r="I1502" s="341"/>
      <c r="J1502" s="341"/>
      <c r="K1502" s="341"/>
      <c r="L1502" s="341"/>
      <c r="M1502" s="341"/>
    </row>
    <row r="1503" spans="1:13" x14ac:dyDescent="0.25">
      <c r="A1503" s="350">
        <v>45</v>
      </c>
      <c r="B1503" s="353">
        <v>35.299999999999997</v>
      </c>
      <c r="C1503" s="356">
        <v>4.45</v>
      </c>
      <c r="D1503" s="413">
        <v>45</v>
      </c>
      <c r="E1503" s="409">
        <v>35069.370000000003</v>
      </c>
      <c r="F1503" s="341"/>
      <c r="G1503" s="341"/>
      <c r="H1503" s="341"/>
      <c r="I1503" s="341"/>
      <c r="J1503" s="341"/>
      <c r="K1503" s="341"/>
      <c r="L1503" s="341"/>
      <c r="M1503" s="341"/>
    </row>
    <row r="1504" spans="1:13" x14ac:dyDescent="0.25">
      <c r="A1504" s="350">
        <v>43</v>
      </c>
      <c r="B1504" s="353">
        <v>35.64</v>
      </c>
      <c r="C1504" s="356">
        <v>6.17</v>
      </c>
      <c r="D1504" s="413">
        <v>45</v>
      </c>
      <c r="E1504" s="409">
        <v>31736.7</v>
      </c>
      <c r="F1504" s="341"/>
      <c r="G1504" s="341"/>
      <c r="H1504" s="341"/>
      <c r="I1504" s="341"/>
      <c r="J1504" s="341"/>
      <c r="K1504" s="341"/>
      <c r="L1504" s="341"/>
      <c r="M1504" s="341"/>
    </row>
    <row r="1505" spans="1:13" x14ac:dyDescent="0.25">
      <c r="A1505" s="350">
        <v>45</v>
      </c>
      <c r="B1505" s="353">
        <v>33.1</v>
      </c>
      <c r="C1505" s="356">
        <v>4.93</v>
      </c>
      <c r="D1505" s="413">
        <v>45</v>
      </c>
      <c r="E1505" s="409">
        <v>28340.19</v>
      </c>
      <c r="F1505" s="341"/>
      <c r="G1505" s="341"/>
      <c r="H1505" s="341"/>
      <c r="I1505" s="341"/>
      <c r="J1505" s="341"/>
      <c r="K1505" s="341"/>
      <c r="L1505" s="341"/>
      <c r="M1505" s="341"/>
    </row>
    <row r="1506" spans="1:13" x14ac:dyDescent="0.25">
      <c r="A1506" s="350">
        <v>36</v>
      </c>
      <c r="B1506" s="353">
        <v>26.41</v>
      </c>
      <c r="C1506" s="356">
        <v>7.32</v>
      </c>
      <c r="D1506" s="413">
        <v>45</v>
      </c>
      <c r="E1506" s="409">
        <v>21098.55</v>
      </c>
      <c r="F1506" s="341"/>
      <c r="G1506" s="341"/>
      <c r="H1506" s="341"/>
      <c r="I1506" s="341"/>
      <c r="J1506" s="341"/>
      <c r="K1506" s="341"/>
      <c r="L1506" s="341"/>
      <c r="M1506" s="341"/>
    </row>
    <row r="1507" spans="1:13" x14ac:dyDescent="0.25">
      <c r="A1507" s="350">
        <v>43</v>
      </c>
      <c r="B1507" s="353">
        <v>29.9</v>
      </c>
      <c r="C1507" s="356">
        <v>5.27</v>
      </c>
      <c r="D1507" s="413">
        <v>45</v>
      </c>
      <c r="E1507" s="409">
        <v>17929.3</v>
      </c>
      <c r="F1507" s="341"/>
      <c r="G1507" s="341"/>
      <c r="H1507" s="341"/>
      <c r="I1507" s="341"/>
      <c r="J1507" s="341"/>
      <c r="K1507" s="341"/>
      <c r="L1507" s="341"/>
      <c r="M1507" s="341"/>
    </row>
    <row r="1508" spans="1:13" x14ac:dyDescent="0.25">
      <c r="A1508" s="350">
        <v>38</v>
      </c>
      <c r="B1508" s="353">
        <v>25.24</v>
      </c>
      <c r="C1508" s="356">
        <v>5.82</v>
      </c>
      <c r="D1508" s="413">
        <v>45</v>
      </c>
      <c r="E1508" s="409">
        <v>16921.09</v>
      </c>
      <c r="F1508" s="341"/>
      <c r="G1508" s="341"/>
      <c r="H1508" s="341"/>
      <c r="I1508" s="341"/>
      <c r="J1508" s="341"/>
      <c r="K1508" s="341"/>
      <c r="L1508" s="341"/>
      <c r="M1508" s="341"/>
    </row>
    <row r="1509" spans="1:13" x14ac:dyDescent="0.25">
      <c r="A1509" s="350">
        <v>43</v>
      </c>
      <c r="B1509" s="353">
        <v>25.08</v>
      </c>
      <c r="C1509" s="356">
        <v>5.8</v>
      </c>
      <c r="D1509" s="413">
        <v>45</v>
      </c>
      <c r="E1509" s="409">
        <v>16631.61</v>
      </c>
      <c r="F1509" s="341"/>
      <c r="G1509" s="341"/>
      <c r="H1509" s="341"/>
      <c r="I1509" s="341"/>
      <c r="J1509" s="341"/>
      <c r="K1509" s="341"/>
      <c r="L1509" s="341"/>
      <c r="M1509" s="341"/>
    </row>
    <row r="1510" spans="1:13" x14ac:dyDescent="0.25">
      <c r="A1510" s="350">
        <v>18</v>
      </c>
      <c r="B1510" s="353">
        <v>29.164999999999999</v>
      </c>
      <c r="C1510" s="356">
        <v>4.87</v>
      </c>
      <c r="D1510" s="413">
        <v>45</v>
      </c>
      <c r="E1510" s="409">
        <v>12218.7</v>
      </c>
      <c r="F1510" s="341"/>
      <c r="G1510" s="341"/>
      <c r="H1510" s="341"/>
      <c r="I1510" s="341"/>
      <c r="J1510" s="341"/>
      <c r="K1510" s="341"/>
      <c r="L1510" s="341"/>
      <c r="M1510" s="341"/>
    </row>
    <row r="1511" spans="1:13" x14ac:dyDescent="0.25">
      <c r="A1511" s="350">
        <v>57</v>
      </c>
      <c r="B1511" s="353">
        <v>15.05</v>
      </c>
      <c r="C1511" s="356">
        <v>8.1199999999999992</v>
      </c>
      <c r="D1511" s="413">
        <v>45</v>
      </c>
      <c r="E1511" s="409">
        <v>10690.11</v>
      </c>
      <c r="F1511" s="341"/>
      <c r="G1511" s="341"/>
      <c r="H1511" s="341"/>
      <c r="I1511" s="341"/>
      <c r="J1511" s="341"/>
      <c r="K1511" s="341"/>
      <c r="L1511" s="341"/>
      <c r="M1511" s="341"/>
    </row>
    <row r="1512" spans="1:13" x14ac:dyDescent="0.25">
      <c r="A1512" s="350">
        <v>50</v>
      </c>
      <c r="B1512" s="353">
        <v>19.95</v>
      </c>
      <c r="C1512" s="356">
        <v>4.3600000000000003</v>
      </c>
      <c r="D1512" s="413">
        <v>45</v>
      </c>
      <c r="E1512" s="409">
        <v>10495.6</v>
      </c>
      <c r="F1512" s="341"/>
      <c r="G1512" s="341"/>
      <c r="H1512" s="341"/>
      <c r="I1512" s="341"/>
      <c r="J1512" s="341"/>
      <c r="K1512" s="341"/>
      <c r="L1512" s="341"/>
      <c r="M1512" s="341"/>
    </row>
    <row r="1513" spans="1:13" x14ac:dyDescent="0.25">
      <c r="A1513" s="350">
        <v>57</v>
      </c>
      <c r="B1513" s="353">
        <v>16.66</v>
      </c>
      <c r="C1513" s="356">
        <v>9.16</v>
      </c>
      <c r="D1513" s="413">
        <v>45</v>
      </c>
      <c r="E1513" s="409">
        <v>9704.67</v>
      </c>
      <c r="F1513" s="341"/>
      <c r="G1513" s="341"/>
      <c r="H1513" s="341"/>
      <c r="I1513" s="341"/>
      <c r="J1513" s="341"/>
      <c r="K1513" s="341"/>
      <c r="L1513" s="341"/>
      <c r="M1513" s="341"/>
    </row>
    <row r="1514" spans="1:13" x14ac:dyDescent="0.25">
      <c r="A1514" s="350">
        <v>58</v>
      </c>
      <c r="B1514" s="353">
        <v>16.62</v>
      </c>
      <c r="C1514" s="356">
        <v>9.14</v>
      </c>
      <c r="D1514" s="413">
        <v>45</v>
      </c>
      <c r="E1514" s="409">
        <v>9315.41</v>
      </c>
      <c r="F1514" s="341"/>
      <c r="G1514" s="341"/>
      <c r="H1514" s="341"/>
      <c r="I1514" s="341"/>
      <c r="J1514" s="341"/>
      <c r="K1514" s="341"/>
      <c r="L1514" s="341"/>
      <c r="M1514" s="341"/>
    </row>
    <row r="1515" spans="1:13" x14ac:dyDescent="0.25">
      <c r="A1515" s="350">
        <v>56</v>
      </c>
      <c r="B1515" s="353">
        <v>15.36</v>
      </c>
      <c r="C1515" s="356">
        <v>5.49</v>
      </c>
      <c r="D1515" s="413">
        <v>45</v>
      </c>
      <c r="E1515" s="409">
        <v>9101.7999999999993</v>
      </c>
      <c r="F1515" s="341"/>
      <c r="G1515" s="341"/>
      <c r="H1515" s="341"/>
      <c r="I1515" s="341"/>
      <c r="J1515" s="341"/>
      <c r="K1515" s="341"/>
      <c r="L1515" s="341"/>
      <c r="M1515" s="341"/>
    </row>
    <row r="1516" spans="1:13" x14ac:dyDescent="0.25">
      <c r="A1516" s="350">
        <v>37</v>
      </c>
      <c r="B1516" s="353">
        <v>27.74</v>
      </c>
      <c r="C1516" s="356">
        <v>5.96</v>
      </c>
      <c r="D1516" s="413">
        <v>45</v>
      </c>
      <c r="E1516" s="409">
        <v>9095.07</v>
      </c>
      <c r="F1516" s="341"/>
      <c r="G1516" s="341"/>
      <c r="H1516" s="341"/>
      <c r="I1516" s="341"/>
      <c r="J1516" s="341"/>
      <c r="K1516" s="341"/>
      <c r="L1516" s="341"/>
      <c r="M1516" s="341"/>
    </row>
    <row r="1517" spans="1:13" x14ac:dyDescent="0.25">
      <c r="A1517" s="350">
        <v>46</v>
      </c>
      <c r="B1517" s="353">
        <v>22.44</v>
      </c>
      <c r="C1517" s="356">
        <v>4.62</v>
      </c>
      <c r="D1517" s="413">
        <v>45</v>
      </c>
      <c r="E1517" s="409">
        <v>8615.2999999999993</v>
      </c>
      <c r="F1517" s="341"/>
      <c r="G1517" s="341"/>
      <c r="H1517" s="341"/>
      <c r="I1517" s="341"/>
      <c r="J1517" s="341"/>
      <c r="K1517" s="341"/>
      <c r="L1517" s="341"/>
      <c r="M1517" s="341"/>
    </row>
    <row r="1518" spans="1:13" x14ac:dyDescent="0.25">
      <c r="A1518" s="350">
        <v>41</v>
      </c>
      <c r="B1518" s="353">
        <v>37.049999999999997</v>
      </c>
      <c r="C1518" s="356">
        <v>9.9600000000000009</v>
      </c>
      <c r="D1518" s="413">
        <v>45</v>
      </c>
      <c r="E1518" s="409">
        <v>8605.36</v>
      </c>
      <c r="F1518" s="341"/>
      <c r="G1518" s="341"/>
      <c r="H1518" s="341"/>
      <c r="I1518" s="341"/>
      <c r="J1518" s="341"/>
      <c r="K1518" s="341"/>
      <c r="L1518" s="341"/>
      <c r="M1518" s="341"/>
    </row>
    <row r="1519" spans="1:13" x14ac:dyDescent="0.25">
      <c r="A1519" s="350">
        <v>49</v>
      </c>
      <c r="B1519" s="353">
        <v>22.95</v>
      </c>
      <c r="C1519" s="356">
        <v>10.53</v>
      </c>
      <c r="D1519" s="413">
        <v>45</v>
      </c>
      <c r="E1519" s="409">
        <v>8604.48</v>
      </c>
      <c r="F1519" s="341"/>
      <c r="G1519" s="341"/>
      <c r="H1519" s="341"/>
      <c r="I1519" s="341"/>
      <c r="J1519" s="341"/>
      <c r="K1519" s="341"/>
      <c r="L1519" s="341"/>
      <c r="M1519" s="341"/>
    </row>
    <row r="1520" spans="1:13" x14ac:dyDescent="0.25">
      <c r="A1520" s="350">
        <v>41</v>
      </c>
      <c r="B1520" s="353">
        <v>34.200000000000003</v>
      </c>
      <c r="C1520" s="356">
        <v>6.69</v>
      </c>
      <c r="D1520" s="413">
        <v>45</v>
      </c>
      <c r="E1520" s="409">
        <v>8603.82</v>
      </c>
      <c r="F1520" s="341"/>
      <c r="G1520" s="341"/>
      <c r="H1520" s="341"/>
      <c r="I1520" s="341"/>
      <c r="J1520" s="341"/>
      <c r="K1520" s="341"/>
      <c r="L1520" s="341"/>
      <c r="M1520" s="341"/>
    </row>
    <row r="1521" spans="1:13" x14ac:dyDescent="0.25">
      <c r="A1521" s="350">
        <v>41</v>
      </c>
      <c r="B1521" s="353">
        <v>30.59</v>
      </c>
      <c r="C1521" s="356">
        <v>9.5500000000000007</v>
      </c>
      <c r="D1521" s="413">
        <v>45</v>
      </c>
      <c r="E1521" s="409">
        <v>8527.5300000000007</v>
      </c>
      <c r="F1521" s="341"/>
      <c r="G1521" s="341"/>
      <c r="H1521" s="341"/>
      <c r="I1521" s="341"/>
      <c r="J1521" s="341"/>
      <c r="K1521" s="341"/>
      <c r="L1521" s="341"/>
      <c r="M1521" s="341"/>
    </row>
    <row r="1522" spans="1:13" x14ac:dyDescent="0.25">
      <c r="A1522" s="350">
        <v>40</v>
      </c>
      <c r="B1522" s="353">
        <v>25.51</v>
      </c>
      <c r="C1522" s="356">
        <v>6.05</v>
      </c>
      <c r="D1522" s="413">
        <v>45</v>
      </c>
      <c r="E1522" s="409">
        <v>8520.0300000000007</v>
      </c>
      <c r="F1522" s="341"/>
      <c r="G1522" s="341"/>
      <c r="H1522" s="341"/>
      <c r="I1522" s="341"/>
      <c r="J1522" s="341"/>
      <c r="K1522" s="341"/>
      <c r="L1522" s="341"/>
      <c r="M1522" s="341"/>
    </row>
    <row r="1523" spans="1:13" x14ac:dyDescent="0.25">
      <c r="A1523" s="350">
        <v>36</v>
      </c>
      <c r="B1523" s="353">
        <v>29.04</v>
      </c>
      <c r="C1523" s="356">
        <v>10.56</v>
      </c>
      <c r="D1523" s="413">
        <v>45</v>
      </c>
      <c r="E1523" s="409">
        <v>8516.83</v>
      </c>
      <c r="F1523" s="341"/>
      <c r="G1523" s="341"/>
      <c r="H1523" s="341"/>
      <c r="I1523" s="341"/>
      <c r="J1523" s="341"/>
      <c r="K1523" s="341"/>
      <c r="L1523" s="341"/>
      <c r="M1523" s="341"/>
    </row>
    <row r="1524" spans="1:13" x14ac:dyDescent="0.25">
      <c r="A1524" s="350">
        <v>36</v>
      </c>
      <c r="B1524" s="353">
        <v>22.135000000000002</v>
      </c>
      <c r="C1524" s="356">
        <v>10.81</v>
      </c>
      <c r="D1524" s="413">
        <v>45</v>
      </c>
      <c r="E1524" s="409">
        <v>8515.76</v>
      </c>
      <c r="F1524" s="341"/>
      <c r="G1524" s="341"/>
      <c r="H1524" s="341"/>
      <c r="I1524" s="341"/>
      <c r="J1524" s="341"/>
      <c r="K1524" s="341"/>
      <c r="L1524" s="341"/>
      <c r="M1524" s="341"/>
    </row>
    <row r="1525" spans="1:13" x14ac:dyDescent="0.25">
      <c r="A1525" s="350">
        <v>45</v>
      </c>
      <c r="B1525" s="353">
        <v>21.375</v>
      </c>
      <c r="C1525" s="356">
        <v>4.32</v>
      </c>
      <c r="D1525" s="413">
        <v>45</v>
      </c>
      <c r="E1525" s="409">
        <v>8413.4599999999991</v>
      </c>
      <c r="F1525" s="341"/>
      <c r="G1525" s="341"/>
      <c r="H1525" s="341"/>
      <c r="I1525" s="341"/>
      <c r="J1525" s="341"/>
      <c r="K1525" s="341"/>
      <c r="L1525" s="341"/>
      <c r="M1525" s="341"/>
    </row>
    <row r="1526" spans="1:13" x14ac:dyDescent="0.25">
      <c r="A1526" s="350">
        <v>31</v>
      </c>
      <c r="B1526" s="353">
        <v>29.19</v>
      </c>
      <c r="C1526" s="356">
        <v>4.37</v>
      </c>
      <c r="D1526" s="413">
        <v>45</v>
      </c>
      <c r="E1526" s="409">
        <v>8027.97</v>
      </c>
      <c r="F1526" s="341"/>
      <c r="G1526" s="341"/>
      <c r="H1526" s="341"/>
      <c r="I1526" s="341"/>
      <c r="J1526" s="341"/>
      <c r="K1526" s="341"/>
      <c r="L1526" s="341"/>
      <c r="M1526" s="341"/>
    </row>
    <row r="1527" spans="1:13" x14ac:dyDescent="0.25">
      <c r="A1527" s="350">
        <v>39</v>
      </c>
      <c r="B1527" s="353">
        <v>31.92</v>
      </c>
      <c r="C1527" s="356">
        <v>4.8099999999999996</v>
      </c>
      <c r="D1527" s="413">
        <v>45</v>
      </c>
      <c r="E1527" s="409">
        <v>7935.29</v>
      </c>
      <c r="F1527" s="341"/>
      <c r="G1527" s="341"/>
      <c r="H1527" s="341"/>
      <c r="I1527" s="341"/>
      <c r="J1527" s="341"/>
      <c r="K1527" s="341"/>
      <c r="L1527" s="341"/>
      <c r="M1527" s="341"/>
    </row>
    <row r="1528" spans="1:13" x14ac:dyDescent="0.25">
      <c r="A1528" s="350">
        <v>39</v>
      </c>
      <c r="B1528" s="353">
        <v>26.315000000000001</v>
      </c>
      <c r="C1528" s="356">
        <v>4.5599999999999996</v>
      </c>
      <c r="D1528" s="413">
        <v>45</v>
      </c>
      <c r="E1528" s="409">
        <v>7731.86</v>
      </c>
      <c r="F1528" s="341"/>
      <c r="G1528" s="341"/>
      <c r="H1528" s="341"/>
      <c r="I1528" s="341"/>
      <c r="J1528" s="341"/>
      <c r="K1528" s="341"/>
      <c r="L1528" s="341"/>
      <c r="M1528" s="341"/>
    </row>
    <row r="1529" spans="1:13" x14ac:dyDescent="0.25">
      <c r="A1529" s="350">
        <v>40</v>
      </c>
      <c r="B1529" s="353">
        <v>35.299999999999997</v>
      </c>
      <c r="C1529" s="356">
        <v>4.3899999999999997</v>
      </c>
      <c r="D1529" s="413">
        <v>45</v>
      </c>
      <c r="E1529" s="409">
        <v>7448.4</v>
      </c>
      <c r="F1529" s="341"/>
      <c r="G1529" s="341"/>
      <c r="H1529" s="341"/>
      <c r="I1529" s="341"/>
      <c r="J1529" s="341"/>
      <c r="K1529" s="341"/>
      <c r="L1529" s="341"/>
      <c r="M1529" s="341"/>
    </row>
    <row r="1530" spans="1:13" x14ac:dyDescent="0.25">
      <c r="A1530" s="350">
        <v>54</v>
      </c>
      <c r="B1530" s="353">
        <v>18.91</v>
      </c>
      <c r="C1530" s="356">
        <v>11.44</v>
      </c>
      <c r="D1530" s="413">
        <v>45</v>
      </c>
      <c r="E1530" s="409">
        <v>7445.92</v>
      </c>
      <c r="F1530" s="341"/>
      <c r="G1530" s="341"/>
      <c r="H1530" s="341"/>
      <c r="I1530" s="341"/>
      <c r="J1530" s="341"/>
      <c r="K1530" s="341"/>
      <c r="L1530" s="341"/>
      <c r="M1530" s="341"/>
    </row>
    <row r="1531" spans="1:13" x14ac:dyDescent="0.25">
      <c r="A1531" s="350">
        <v>47</v>
      </c>
      <c r="B1531" s="353">
        <v>22.41</v>
      </c>
      <c r="C1531" s="356">
        <v>11.37</v>
      </c>
      <c r="D1531" s="413">
        <v>45</v>
      </c>
      <c r="E1531" s="409">
        <v>7441.05</v>
      </c>
      <c r="F1531" s="341"/>
      <c r="G1531" s="341"/>
      <c r="H1531" s="341"/>
      <c r="I1531" s="341"/>
      <c r="J1531" s="341"/>
      <c r="K1531" s="341"/>
      <c r="L1531" s="341"/>
      <c r="M1531" s="341"/>
    </row>
    <row r="1532" spans="1:13" x14ac:dyDescent="0.25">
      <c r="A1532" s="350">
        <v>40</v>
      </c>
      <c r="B1532" s="353">
        <v>22.704999999999998</v>
      </c>
      <c r="C1532" s="356">
        <v>6.14</v>
      </c>
      <c r="D1532" s="413">
        <v>45</v>
      </c>
      <c r="E1532" s="409">
        <v>7348.14</v>
      </c>
      <c r="F1532" s="341"/>
      <c r="G1532" s="341"/>
      <c r="H1532" s="341"/>
      <c r="I1532" s="341"/>
      <c r="J1532" s="341"/>
      <c r="K1532" s="341"/>
      <c r="L1532" s="341"/>
      <c r="M1532" s="341"/>
    </row>
    <row r="1533" spans="1:13" x14ac:dyDescent="0.25">
      <c r="A1533" s="350">
        <v>42</v>
      </c>
      <c r="B1533" s="353">
        <v>37.18</v>
      </c>
      <c r="C1533" s="356">
        <v>4.8899999999999997</v>
      </c>
      <c r="D1533" s="413">
        <v>45</v>
      </c>
      <c r="E1533" s="409">
        <v>7345.08</v>
      </c>
      <c r="F1533" s="341"/>
      <c r="G1533" s="341"/>
      <c r="H1533" s="341"/>
      <c r="I1533" s="341"/>
      <c r="J1533" s="341"/>
      <c r="K1533" s="341"/>
      <c r="L1533" s="341"/>
      <c r="M1533" s="341"/>
    </row>
    <row r="1534" spans="1:13" x14ac:dyDescent="0.25">
      <c r="A1534" s="350">
        <v>42</v>
      </c>
      <c r="B1534" s="353">
        <v>35.97</v>
      </c>
      <c r="C1534" s="356">
        <v>4.5999999999999996</v>
      </c>
      <c r="D1534" s="413">
        <v>45</v>
      </c>
      <c r="E1534" s="409">
        <v>7222.79</v>
      </c>
      <c r="F1534" s="341"/>
      <c r="G1534" s="341"/>
      <c r="H1534" s="341"/>
      <c r="I1534" s="341"/>
      <c r="J1534" s="341"/>
      <c r="K1534" s="341"/>
      <c r="L1534" s="341"/>
      <c r="M1534" s="341"/>
    </row>
    <row r="1535" spans="1:13" x14ac:dyDescent="0.25">
      <c r="A1535" s="350">
        <v>42</v>
      </c>
      <c r="B1535" s="353">
        <v>35.799999999999997</v>
      </c>
      <c r="C1535" s="356">
        <v>4.42</v>
      </c>
      <c r="D1535" s="413">
        <v>45</v>
      </c>
      <c r="E1535" s="409">
        <v>7033.08</v>
      </c>
      <c r="F1535" s="341"/>
      <c r="G1535" s="341"/>
      <c r="H1535" s="341"/>
      <c r="I1535" s="341"/>
      <c r="J1535" s="341"/>
      <c r="K1535" s="341"/>
      <c r="L1535" s="341"/>
      <c r="M1535" s="341"/>
    </row>
    <row r="1536" spans="1:13" x14ac:dyDescent="0.25">
      <c r="A1536" s="350">
        <v>41</v>
      </c>
      <c r="B1536" s="353">
        <v>28.31</v>
      </c>
      <c r="C1536" s="356">
        <v>7.48</v>
      </c>
      <c r="D1536" s="413">
        <v>45</v>
      </c>
      <c r="E1536" s="409">
        <v>6843.17</v>
      </c>
      <c r="F1536" s="341"/>
      <c r="G1536" s="341"/>
      <c r="H1536" s="341"/>
      <c r="I1536" s="341"/>
      <c r="J1536" s="341"/>
      <c r="K1536" s="341"/>
      <c r="L1536" s="341"/>
      <c r="M1536" s="341"/>
    </row>
    <row r="1537" spans="1:13" x14ac:dyDescent="0.25">
      <c r="A1537" s="350">
        <v>44</v>
      </c>
      <c r="B1537" s="353">
        <v>38.06</v>
      </c>
      <c r="C1537" s="356">
        <v>10.74</v>
      </c>
      <c r="D1537" s="413">
        <v>45</v>
      </c>
      <c r="E1537" s="409">
        <v>5428.98</v>
      </c>
      <c r="F1537" s="341"/>
      <c r="G1537" s="341"/>
      <c r="H1537" s="341"/>
      <c r="I1537" s="341"/>
      <c r="J1537" s="341"/>
      <c r="K1537" s="341"/>
      <c r="L1537" s="341"/>
      <c r="M1537" s="341"/>
    </row>
    <row r="1538" spans="1:13" x14ac:dyDescent="0.25">
      <c r="A1538" s="350">
        <v>38</v>
      </c>
      <c r="B1538" s="353">
        <v>28</v>
      </c>
      <c r="C1538" s="356">
        <v>5.19</v>
      </c>
      <c r="D1538" s="413">
        <v>45</v>
      </c>
      <c r="E1538" s="409">
        <v>5003.7700000000004</v>
      </c>
      <c r="F1538" s="341"/>
      <c r="G1538" s="341"/>
      <c r="H1538" s="341"/>
      <c r="I1538" s="341"/>
      <c r="J1538" s="341"/>
      <c r="K1538" s="341"/>
      <c r="L1538" s="341"/>
      <c r="M1538" s="341"/>
    </row>
    <row r="1539" spans="1:13" x14ac:dyDescent="0.25">
      <c r="A1539" s="350">
        <v>44</v>
      </c>
      <c r="B1539" s="353">
        <v>34.32</v>
      </c>
      <c r="C1539" s="356">
        <v>9.17</v>
      </c>
      <c r="D1539" s="413">
        <v>45</v>
      </c>
      <c r="E1539" s="409">
        <v>4699.47</v>
      </c>
      <c r="F1539" s="341"/>
      <c r="G1539" s="341"/>
      <c r="H1539" s="341"/>
      <c r="I1539" s="341"/>
      <c r="J1539" s="341"/>
      <c r="K1539" s="341"/>
      <c r="L1539" s="341"/>
      <c r="M1539" s="341"/>
    </row>
    <row r="1540" spans="1:13" x14ac:dyDescent="0.25">
      <c r="A1540" s="350">
        <v>46</v>
      </c>
      <c r="B1540" s="353">
        <v>22.3</v>
      </c>
      <c r="C1540" s="356">
        <v>4.95</v>
      </c>
      <c r="D1540" s="413">
        <v>46</v>
      </c>
      <c r="E1540" s="409">
        <v>46151.12</v>
      </c>
      <c r="F1540" s="341"/>
      <c r="G1540" s="341"/>
      <c r="H1540" s="341"/>
      <c r="I1540" s="341"/>
      <c r="J1540" s="341"/>
      <c r="K1540" s="341"/>
      <c r="L1540" s="341"/>
      <c r="M1540" s="341"/>
    </row>
    <row r="1541" spans="1:13" x14ac:dyDescent="0.25">
      <c r="A1541" s="350">
        <v>38</v>
      </c>
      <c r="B1541" s="353">
        <v>27.835000000000001</v>
      </c>
      <c r="C1541" s="356">
        <v>6.03</v>
      </c>
      <c r="D1541" s="413">
        <v>46</v>
      </c>
      <c r="E1541" s="409">
        <v>42111.66</v>
      </c>
      <c r="F1541" s="341"/>
      <c r="G1541" s="341"/>
      <c r="H1541" s="341"/>
      <c r="I1541" s="341"/>
      <c r="J1541" s="341"/>
      <c r="K1541" s="341"/>
      <c r="L1541" s="341"/>
      <c r="M1541" s="341"/>
    </row>
    <row r="1542" spans="1:13" x14ac:dyDescent="0.25">
      <c r="A1542" s="350">
        <v>23</v>
      </c>
      <c r="B1542" s="353">
        <v>39.229999999999997</v>
      </c>
      <c r="C1542" s="356">
        <v>5.36</v>
      </c>
      <c r="D1542" s="413">
        <v>46</v>
      </c>
      <c r="E1542" s="409">
        <v>41661.599999999999</v>
      </c>
      <c r="F1542" s="341"/>
      <c r="G1542" s="341"/>
      <c r="H1542" s="341"/>
      <c r="I1542" s="341"/>
      <c r="J1542" s="341"/>
      <c r="K1542" s="341"/>
      <c r="L1542" s="341"/>
      <c r="M1542" s="341"/>
    </row>
    <row r="1543" spans="1:13" x14ac:dyDescent="0.25">
      <c r="A1543" s="350">
        <v>38</v>
      </c>
      <c r="B1543" s="353">
        <v>19.95</v>
      </c>
      <c r="C1543" s="356">
        <v>6.11</v>
      </c>
      <c r="D1543" s="413">
        <v>46</v>
      </c>
      <c r="E1543" s="409">
        <v>40720.550000000003</v>
      </c>
      <c r="F1543" s="341"/>
      <c r="G1543" s="341"/>
      <c r="H1543" s="341"/>
      <c r="I1543" s="341"/>
      <c r="J1543" s="341"/>
      <c r="K1543" s="341"/>
      <c r="L1543" s="341"/>
      <c r="M1543" s="341"/>
    </row>
    <row r="1544" spans="1:13" x14ac:dyDescent="0.25">
      <c r="A1544" s="350">
        <v>29</v>
      </c>
      <c r="B1544" s="353">
        <v>34.64</v>
      </c>
      <c r="C1544" s="356">
        <v>4.88</v>
      </c>
      <c r="D1544" s="413">
        <v>46</v>
      </c>
      <c r="E1544" s="409">
        <v>38932.559999999998</v>
      </c>
      <c r="F1544" s="341"/>
      <c r="G1544" s="341"/>
      <c r="H1544" s="341"/>
      <c r="I1544" s="341"/>
      <c r="J1544" s="341"/>
      <c r="K1544" s="341"/>
      <c r="L1544" s="341"/>
      <c r="M1544" s="341"/>
    </row>
    <row r="1545" spans="1:13" x14ac:dyDescent="0.25">
      <c r="A1545" s="350">
        <v>54</v>
      </c>
      <c r="B1545" s="353">
        <v>18.75</v>
      </c>
      <c r="C1545" s="356">
        <v>6.72</v>
      </c>
      <c r="D1545" s="413">
        <v>46</v>
      </c>
      <c r="E1545" s="409">
        <v>38740.120000000003</v>
      </c>
      <c r="F1545" s="341"/>
      <c r="G1545" s="341"/>
      <c r="H1545" s="341"/>
      <c r="I1545" s="341"/>
      <c r="J1545" s="341"/>
      <c r="K1545" s="341"/>
      <c r="L1545" s="341"/>
      <c r="M1545" s="341"/>
    </row>
    <row r="1546" spans="1:13" x14ac:dyDescent="0.25">
      <c r="A1546" s="350">
        <v>35</v>
      </c>
      <c r="B1546" s="353">
        <v>26.48</v>
      </c>
      <c r="C1546" s="356">
        <v>4.2</v>
      </c>
      <c r="D1546" s="413">
        <v>46</v>
      </c>
      <c r="E1546" s="409">
        <v>37735.199999999997</v>
      </c>
      <c r="F1546" s="341"/>
      <c r="G1546" s="341"/>
      <c r="H1546" s="341"/>
      <c r="I1546" s="341"/>
      <c r="J1546" s="341"/>
      <c r="K1546" s="341"/>
      <c r="L1546" s="341"/>
      <c r="M1546" s="341"/>
    </row>
    <row r="1547" spans="1:13" x14ac:dyDescent="0.25">
      <c r="A1547" s="350">
        <v>30</v>
      </c>
      <c r="B1547" s="353">
        <v>34.83</v>
      </c>
      <c r="C1547" s="356">
        <v>5.79</v>
      </c>
      <c r="D1547" s="413">
        <v>46</v>
      </c>
      <c r="E1547" s="409">
        <v>35733.96</v>
      </c>
      <c r="F1547" s="341"/>
      <c r="G1547" s="341"/>
      <c r="H1547" s="341"/>
      <c r="I1547" s="341"/>
      <c r="J1547" s="341"/>
      <c r="K1547" s="341"/>
      <c r="L1547" s="341"/>
      <c r="M1547" s="341"/>
    </row>
    <row r="1548" spans="1:13" x14ac:dyDescent="0.25">
      <c r="A1548" s="350">
        <v>40</v>
      </c>
      <c r="B1548" s="353">
        <v>25.46</v>
      </c>
      <c r="C1548" s="356">
        <v>4.29</v>
      </c>
      <c r="D1548" s="413">
        <v>46</v>
      </c>
      <c r="E1548" s="409">
        <v>34543.39</v>
      </c>
      <c r="F1548" s="341"/>
      <c r="G1548" s="341"/>
      <c r="H1548" s="341"/>
      <c r="I1548" s="341"/>
      <c r="J1548" s="341"/>
      <c r="K1548" s="341"/>
      <c r="L1548" s="341"/>
      <c r="M1548" s="341"/>
    </row>
    <row r="1549" spans="1:13" x14ac:dyDescent="0.25">
      <c r="A1549" s="350">
        <v>44</v>
      </c>
      <c r="B1549" s="353">
        <v>23.31</v>
      </c>
      <c r="C1549" s="356">
        <v>8.27</v>
      </c>
      <c r="D1549" s="413">
        <v>46</v>
      </c>
      <c r="E1549" s="409">
        <v>32485.46</v>
      </c>
      <c r="F1549" s="341"/>
      <c r="G1549" s="341"/>
      <c r="H1549" s="341"/>
      <c r="I1549" s="341"/>
      <c r="J1549" s="341"/>
      <c r="K1549" s="341"/>
      <c r="L1549" s="341"/>
      <c r="M1549" s="341"/>
    </row>
    <row r="1550" spans="1:13" x14ac:dyDescent="0.25">
      <c r="A1550" s="350">
        <v>42</v>
      </c>
      <c r="B1550" s="353">
        <v>29</v>
      </c>
      <c r="C1550" s="356">
        <v>4.5599999999999996</v>
      </c>
      <c r="D1550" s="413">
        <v>46</v>
      </c>
      <c r="E1550" s="409">
        <v>32430.22</v>
      </c>
      <c r="F1550" s="341"/>
      <c r="G1550" s="341"/>
      <c r="H1550" s="341"/>
      <c r="I1550" s="341"/>
      <c r="J1550" s="341"/>
      <c r="K1550" s="341"/>
      <c r="L1550" s="341"/>
      <c r="M1550" s="341"/>
    </row>
    <row r="1551" spans="1:13" x14ac:dyDescent="0.25">
      <c r="A1551" s="350">
        <v>42</v>
      </c>
      <c r="B1551" s="353">
        <v>32.869999999999997</v>
      </c>
      <c r="C1551" s="356">
        <v>5.33</v>
      </c>
      <c r="D1551" s="413">
        <v>46</v>
      </c>
      <c r="E1551" s="409">
        <v>30409.53</v>
      </c>
      <c r="F1551" s="341"/>
      <c r="G1551" s="341"/>
      <c r="H1551" s="341"/>
      <c r="I1551" s="341"/>
      <c r="J1551" s="341"/>
      <c r="K1551" s="341"/>
      <c r="L1551" s="341"/>
      <c r="M1551" s="341"/>
    </row>
    <row r="1552" spans="1:13" x14ac:dyDescent="0.25">
      <c r="A1552" s="350">
        <v>42</v>
      </c>
      <c r="B1552" s="353">
        <v>26.18</v>
      </c>
      <c r="C1552" s="356">
        <v>5.63</v>
      </c>
      <c r="D1552" s="413">
        <v>46</v>
      </c>
      <c r="E1552" s="409">
        <v>29933.75</v>
      </c>
      <c r="F1552" s="341"/>
      <c r="G1552" s="341"/>
      <c r="H1552" s="341"/>
      <c r="I1552" s="341"/>
      <c r="J1552" s="341"/>
      <c r="K1552" s="341"/>
      <c r="L1552" s="341"/>
      <c r="M1552" s="341"/>
    </row>
    <row r="1553" spans="1:13" x14ac:dyDescent="0.25">
      <c r="A1553" s="350">
        <v>42</v>
      </c>
      <c r="B1553" s="353">
        <v>25.3</v>
      </c>
      <c r="C1553" s="356">
        <v>5.12</v>
      </c>
      <c r="D1553" s="413">
        <v>46</v>
      </c>
      <c r="E1553" s="409">
        <v>29160.39</v>
      </c>
      <c r="F1553" s="341"/>
      <c r="G1553" s="341"/>
      <c r="H1553" s="341"/>
      <c r="I1553" s="341"/>
      <c r="J1553" s="341"/>
      <c r="K1553" s="341"/>
      <c r="L1553" s="341"/>
      <c r="M1553" s="341"/>
    </row>
    <row r="1554" spans="1:13" x14ac:dyDescent="0.25">
      <c r="A1554" s="350">
        <v>27</v>
      </c>
      <c r="B1554" s="353">
        <v>36.94</v>
      </c>
      <c r="C1554" s="356">
        <v>5.15</v>
      </c>
      <c r="D1554" s="413">
        <v>46</v>
      </c>
      <c r="E1554" s="409">
        <v>24603.05</v>
      </c>
      <c r="F1554" s="341"/>
      <c r="G1554" s="341"/>
      <c r="H1554" s="341"/>
      <c r="I1554" s="341"/>
      <c r="J1554" s="341"/>
      <c r="K1554" s="341"/>
      <c r="L1554" s="341"/>
      <c r="M1554" s="341"/>
    </row>
    <row r="1555" spans="1:13" x14ac:dyDescent="0.25">
      <c r="A1555" s="350">
        <v>45</v>
      </c>
      <c r="B1555" s="353">
        <v>22.86</v>
      </c>
      <c r="C1555" s="356">
        <v>7.5</v>
      </c>
      <c r="D1555" s="413">
        <v>46</v>
      </c>
      <c r="E1555" s="409">
        <v>21677.279999999999</v>
      </c>
      <c r="F1555" s="341"/>
      <c r="G1555" s="341"/>
      <c r="H1555" s="341"/>
      <c r="I1555" s="341"/>
      <c r="J1555" s="341"/>
      <c r="K1555" s="341"/>
      <c r="L1555" s="341"/>
      <c r="M1555" s="341"/>
    </row>
    <row r="1556" spans="1:13" x14ac:dyDescent="0.25">
      <c r="A1556" s="350">
        <v>53</v>
      </c>
      <c r="B1556" s="353">
        <v>18.760000000000002</v>
      </c>
      <c r="C1556" s="356">
        <v>4.88</v>
      </c>
      <c r="D1556" s="413">
        <v>46</v>
      </c>
      <c r="E1556" s="409">
        <v>17862.919999999998</v>
      </c>
      <c r="F1556" s="341"/>
      <c r="G1556" s="341"/>
      <c r="H1556" s="341"/>
      <c r="I1556" s="341"/>
      <c r="J1556" s="341"/>
      <c r="K1556" s="341"/>
      <c r="L1556" s="341"/>
      <c r="M1556" s="341"/>
    </row>
    <row r="1557" spans="1:13" x14ac:dyDescent="0.25">
      <c r="A1557" s="350">
        <v>40</v>
      </c>
      <c r="B1557" s="353">
        <v>24.36</v>
      </c>
      <c r="C1557" s="356">
        <v>5.57</v>
      </c>
      <c r="D1557" s="413">
        <v>46</v>
      </c>
      <c r="E1557" s="409">
        <v>15698.86</v>
      </c>
      <c r="F1557" s="341"/>
      <c r="G1557" s="341"/>
      <c r="H1557" s="341"/>
      <c r="I1557" s="341"/>
      <c r="J1557" s="341"/>
      <c r="K1557" s="341"/>
      <c r="L1557" s="341"/>
      <c r="M1557" s="341"/>
    </row>
    <row r="1558" spans="1:13" x14ac:dyDescent="0.25">
      <c r="A1558" s="350">
        <v>40</v>
      </c>
      <c r="B1558" s="353">
        <v>32.299999999999997</v>
      </c>
      <c r="C1558" s="356">
        <v>5.31</v>
      </c>
      <c r="D1558" s="413">
        <v>46</v>
      </c>
      <c r="E1558" s="409">
        <v>15450.48</v>
      </c>
      <c r="F1558" s="341"/>
      <c r="G1558" s="341"/>
      <c r="H1558" s="341"/>
      <c r="I1558" s="341"/>
      <c r="J1558" s="341"/>
      <c r="K1558" s="341"/>
      <c r="L1558" s="341"/>
      <c r="M1558" s="341"/>
    </row>
    <row r="1559" spans="1:13" x14ac:dyDescent="0.25">
      <c r="A1559" s="350">
        <v>37</v>
      </c>
      <c r="B1559" s="353">
        <v>22.704999999999998</v>
      </c>
      <c r="C1559" s="356">
        <v>4.57</v>
      </c>
      <c r="D1559" s="413">
        <v>46</v>
      </c>
      <c r="E1559" s="409">
        <v>14470.01</v>
      </c>
      <c r="F1559" s="341"/>
      <c r="G1559" s="341"/>
      <c r="H1559" s="341"/>
      <c r="I1559" s="341"/>
      <c r="J1559" s="341"/>
      <c r="K1559" s="341"/>
      <c r="L1559" s="341"/>
      <c r="M1559" s="341"/>
    </row>
    <row r="1560" spans="1:13" x14ac:dyDescent="0.25">
      <c r="A1560" s="350">
        <v>48</v>
      </c>
      <c r="B1560" s="353">
        <v>21.79</v>
      </c>
      <c r="C1560" s="356">
        <v>8.6999999999999993</v>
      </c>
      <c r="D1560" s="413">
        <v>46</v>
      </c>
      <c r="E1560" s="409">
        <v>14098.07</v>
      </c>
      <c r="F1560" s="341"/>
      <c r="G1560" s="341"/>
      <c r="H1560" s="341"/>
      <c r="I1560" s="341"/>
      <c r="J1560" s="341"/>
      <c r="K1560" s="341"/>
      <c r="L1560" s="341"/>
      <c r="M1560" s="341"/>
    </row>
    <row r="1561" spans="1:13" x14ac:dyDescent="0.25">
      <c r="A1561" s="350">
        <v>42</v>
      </c>
      <c r="B1561" s="353">
        <v>24.52</v>
      </c>
      <c r="C1561" s="356">
        <v>4.76</v>
      </c>
      <c r="D1561" s="413">
        <v>46</v>
      </c>
      <c r="E1561" s="409">
        <v>13333.71</v>
      </c>
      <c r="F1561" s="341"/>
      <c r="G1561" s="341"/>
      <c r="H1561" s="341"/>
      <c r="I1561" s="341"/>
      <c r="J1561" s="341"/>
      <c r="K1561" s="341"/>
      <c r="L1561" s="341"/>
      <c r="M1561" s="341"/>
    </row>
    <row r="1562" spans="1:13" x14ac:dyDescent="0.25">
      <c r="A1562" s="350">
        <v>44</v>
      </c>
      <c r="B1562" s="353">
        <v>39.520000000000003</v>
      </c>
      <c r="C1562" s="356">
        <v>11.81</v>
      </c>
      <c r="D1562" s="413">
        <v>46</v>
      </c>
      <c r="E1562" s="409">
        <v>11217.35</v>
      </c>
      <c r="F1562" s="341"/>
      <c r="G1562" s="341"/>
      <c r="H1562" s="341"/>
      <c r="I1562" s="341"/>
      <c r="J1562" s="341"/>
      <c r="K1562" s="341"/>
      <c r="L1562" s="341"/>
      <c r="M1562" s="341"/>
    </row>
    <row r="1563" spans="1:13" x14ac:dyDescent="0.25">
      <c r="A1563" s="350">
        <v>42</v>
      </c>
      <c r="B1563" s="353">
        <v>24.49</v>
      </c>
      <c r="C1563" s="356">
        <v>4.67</v>
      </c>
      <c r="D1563" s="413">
        <v>46</v>
      </c>
      <c r="E1563" s="409">
        <v>10698.38</v>
      </c>
      <c r="F1563" s="341"/>
      <c r="G1563" s="341"/>
      <c r="H1563" s="341"/>
      <c r="I1563" s="341"/>
      <c r="J1563" s="341"/>
      <c r="K1563" s="341"/>
      <c r="L1563" s="341"/>
      <c r="M1563" s="341"/>
    </row>
    <row r="1564" spans="1:13" x14ac:dyDescent="0.25">
      <c r="A1564" s="350">
        <v>42</v>
      </c>
      <c r="B1564" s="353">
        <v>26.315000000000001</v>
      </c>
      <c r="C1564" s="356">
        <v>6.02</v>
      </c>
      <c r="D1564" s="413">
        <v>46</v>
      </c>
      <c r="E1564" s="409">
        <v>10665.44</v>
      </c>
      <c r="F1564" s="341"/>
      <c r="G1564" s="341"/>
      <c r="H1564" s="341"/>
      <c r="I1564" s="341"/>
      <c r="J1564" s="341"/>
      <c r="K1564" s="341"/>
      <c r="L1564" s="341"/>
      <c r="M1564" s="341"/>
    </row>
    <row r="1565" spans="1:13" x14ac:dyDescent="0.25">
      <c r="A1565" s="350">
        <v>44</v>
      </c>
      <c r="B1565" s="353">
        <v>22.58</v>
      </c>
      <c r="C1565" s="356">
        <v>7.46</v>
      </c>
      <c r="D1565" s="413">
        <v>46</v>
      </c>
      <c r="E1565" s="409">
        <v>10455.14</v>
      </c>
      <c r="F1565" s="341"/>
      <c r="G1565" s="341"/>
      <c r="H1565" s="341"/>
      <c r="I1565" s="341"/>
      <c r="J1565" s="341"/>
      <c r="K1565" s="341"/>
      <c r="L1565" s="341"/>
      <c r="M1565" s="341"/>
    </row>
    <row r="1566" spans="1:13" x14ac:dyDescent="0.25">
      <c r="A1566" s="350">
        <v>38</v>
      </c>
      <c r="B1566" s="353">
        <v>19.475000000000001</v>
      </c>
      <c r="C1566" s="356">
        <v>4.74</v>
      </c>
      <c r="D1566" s="413">
        <v>46</v>
      </c>
      <c r="E1566" s="409">
        <v>10096.969999999999</v>
      </c>
      <c r="F1566" s="341"/>
      <c r="G1566" s="341"/>
      <c r="H1566" s="341"/>
      <c r="I1566" s="341"/>
      <c r="J1566" s="341"/>
      <c r="K1566" s="341"/>
      <c r="L1566" s="341"/>
      <c r="M1566" s="341"/>
    </row>
    <row r="1567" spans="1:13" x14ac:dyDescent="0.25">
      <c r="A1567" s="350">
        <v>33</v>
      </c>
      <c r="B1567" s="353">
        <v>26.33</v>
      </c>
      <c r="C1567" s="356">
        <v>4.79</v>
      </c>
      <c r="D1567" s="413">
        <v>46</v>
      </c>
      <c r="E1567" s="409">
        <v>9788.8700000000008</v>
      </c>
      <c r="F1567" s="341"/>
      <c r="G1567" s="341"/>
      <c r="H1567" s="341"/>
      <c r="I1567" s="341"/>
      <c r="J1567" s="341"/>
      <c r="K1567" s="341"/>
      <c r="L1567" s="341"/>
      <c r="M1567" s="341"/>
    </row>
    <row r="1568" spans="1:13" x14ac:dyDescent="0.25">
      <c r="A1568" s="350">
        <v>37</v>
      </c>
      <c r="B1568" s="353">
        <v>17.29</v>
      </c>
      <c r="C1568" s="356">
        <v>5.35</v>
      </c>
      <c r="D1568" s="413">
        <v>46</v>
      </c>
      <c r="E1568" s="409">
        <v>9500.57</v>
      </c>
      <c r="F1568" s="341"/>
      <c r="G1568" s="341"/>
      <c r="H1568" s="341"/>
      <c r="I1568" s="341"/>
      <c r="J1568" s="341"/>
      <c r="K1568" s="341"/>
      <c r="L1568" s="341"/>
      <c r="M1568" s="341"/>
    </row>
    <row r="1569" spans="1:13" x14ac:dyDescent="0.25">
      <c r="A1569" s="350">
        <v>18</v>
      </c>
      <c r="B1569" s="353">
        <v>42.88</v>
      </c>
      <c r="C1569" s="356">
        <v>4.87</v>
      </c>
      <c r="D1569" s="413">
        <v>46</v>
      </c>
      <c r="E1569" s="409">
        <v>9432.93</v>
      </c>
      <c r="F1569" s="341"/>
      <c r="G1569" s="341"/>
      <c r="H1569" s="341"/>
      <c r="I1569" s="341"/>
      <c r="J1569" s="341"/>
      <c r="K1569" s="341"/>
      <c r="L1569" s="341"/>
      <c r="M1569" s="341"/>
    </row>
    <row r="1570" spans="1:13" x14ac:dyDescent="0.25">
      <c r="A1570" s="350">
        <v>41</v>
      </c>
      <c r="B1570" s="353">
        <v>32.200000000000003</v>
      </c>
      <c r="C1570" s="356">
        <v>10.09</v>
      </c>
      <c r="D1570" s="413">
        <v>46</v>
      </c>
      <c r="E1570" s="409">
        <v>9414.92</v>
      </c>
      <c r="F1570" s="341"/>
      <c r="G1570" s="341"/>
      <c r="H1570" s="341"/>
      <c r="I1570" s="341"/>
      <c r="J1570" s="341"/>
      <c r="K1570" s="341"/>
      <c r="L1570" s="341"/>
      <c r="M1570" s="341"/>
    </row>
    <row r="1571" spans="1:13" x14ac:dyDescent="0.25">
      <c r="A1571" s="350">
        <v>53</v>
      </c>
      <c r="B1571" s="353">
        <v>18.75</v>
      </c>
      <c r="C1571" s="356">
        <v>5.47</v>
      </c>
      <c r="D1571" s="413">
        <v>46</v>
      </c>
      <c r="E1571" s="409">
        <v>9411.01</v>
      </c>
      <c r="F1571" s="341"/>
      <c r="G1571" s="341"/>
      <c r="H1571" s="341"/>
      <c r="I1571" s="341"/>
      <c r="J1571" s="341"/>
      <c r="K1571" s="341"/>
      <c r="L1571" s="341"/>
      <c r="M1571" s="341"/>
    </row>
    <row r="1572" spans="1:13" x14ac:dyDescent="0.25">
      <c r="A1572" s="350">
        <v>44</v>
      </c>
      <c r="B1572" s="353">
        <v>22.36</v>
      </c>
      <c r="C1572" s="356">
        <v>8.6</v>
      </c>
      <c r="D1572" s="413">
        <v>46</v>
      </c>
      <c r="E1572" s="409">
        <v>9301.89</v>
      </c>
      <c r="F1572" s="341"/>
      <c r="G1572" s="341"/>
      <c r="H1572" s="341"/>
      <c r="I1572" s="341"/>
      <c r="J1572" s="341"/>
      <c r="K1572" s="341"/>
      <c r="L1572" s="341"/>
      <c r="M1572" s="341"/>
    </row>
    <row r="1573" spans="1:13" x14ac:dyDescent="0.25">
      <c r="A1573" s="350">
        <v>41</v>
      </c>
      <c r="B1573" s="353">
        <v>23.94</v>
      </c>
      <c r="C1573" s="356">
        <v>10.74</v>
      </c>
      <c r="D1573" s="413">
        <v>46</v>
      </c>
      <c r="E1573" s="409">
        <v>9193.84</v>
      </c>
      <c r="F1573" s="341"/>
      <c r="G1573" s="341"/>
      <c r="H1573" s="341"/>
      <c r="I1573" s="341"/>
      <c r="J1573" s="341"/>
      <c r="K1573" s="341"/>
      <c r="L1573" s="341"/>
      <c r="M1573" s="341"/>
    </row>
    <row r="1574" spans="1:13" x14ac:dyDescent="0.25">
      <c r="A1574" s="350">
        <v>43</v>
      </c>
      <c r="B1574" s="353">
        <v>30.1</v>
      </c>
      <c r="C1574" s="356">
        <v>4.3899999999999997</v>
      </c>
      <c r="D1574" s="413">
        <v>46</v>
      </c>
      <c r="E1574" s="409">
        <v>8944.1200000000008</v>
      </c>
      <c r="F1574" s="341"/>
      <c r="G1574" s="341"/>
      <c r="H1574" s="341"/>
      <c r="I1574" s="341"/>
      <c r="J1574" s="341"/>
      <c r="K1574" s="341"/>
      <c r="L1574" s="341"/>
      <c r="M1574" s="341"/>
    </row>
    <row r="1575" spans="1:13" x14ac:dyDescent="0.25">
      <c r="A1575" s="350">
        <v>45</v>
      </c>
      <c r="B1575" s="353">
        <v>21.93</v>
      </c>
      <c r="C1575" s="356">
        <v>6.3</v>
      </c>
      <c r="D1575" s="413">
        <v>46</v>
      </c>
      <c r="E1575" s="409">
        <v>8825.09</v>
      </c>
      <c r="F1575" s="341"/>
      <c r="G1575" s="341"/>
      <c r="H1575" s="341"/>
      <c r="I1575" s="341"/>
      <c r="J1575" s="341"/>
      <c r="K1575" s="341"/>
      <c r="L1575" s="341"/>
      <c r="M1575" s="341"/>
    </row>
    <row r="1576" spans="1:13" x14ac:dyDescent="0.25">
      <c r="A1576" s="350">
        <v>22</v>
      </c>
      <c r="B1576" s="353">
        <v>39.75</v>
      </c>
      <c r="C1576" s="356">
        <v>5.41</v>
      </c>
      <c r="D1576" s="413">
        <v>46</v>
      </c>
      <c r="E1576" s="409">
        <v>8823.99</v>
      </c>
      <c r="F1576" s="341"/>
      <c r="G1576" s="341"/>
      <c r="H1576" s="341"/>
      <c r="I1576" s="341"/>
      <c r="J1576" s="341"/>
      <c r="K1576" s="341"/>
      <c r="L1576" s="341"/>
      <c r="M1576" s="341"/>
    </row>
    <row r="1577" spans="1:13" x14ac:dyDescent="0.25">
      <c r="A1577" s="350">
        <v>43</v>
      </c>
      <c r="B1577" s="353">
        <v>26.03</v>
      </c>
      <c r="C1577" s="356">
        <v>4.47</v>
      </c>
      <c r="D1577" s="413">
        <v>46</v>
      </c>
      <c r="E1577" s="409">
        <v>8823.2800000000007</v>
      </c>
      <c r="F1577" s="341"/>
      <c r="G1577" s="341"/>
      <c r="H1577" s="341"/>
      <c r="I1577" s="341"/>
      <c r="J1577" s="341"/>
      <c r="K1577" s="341"/>
      <c r="L1577" s="341"/>
      <c r="M1577" s="341"/>
    </row>
    <row r="1578" spans="1:13" x14ac:dyDescent="0.25">
      <c r="A1578" s="350">
        <v>28</v>
      </c>
      <c r="B1578" s="353">
        <v>34.51</v>
      </c>
      <c r="C1578" s="356">
        <v>6.26</v>
      </c>
      <c r="D1578" s="413">
        <v>46</v>
      </c>
      <c r="E1578" s="409">
        <v>8733.23</v>
      </c>
      <c r="F1578" s="341"/>
      <c r="G1578" s="341"/>
      <c r="H1578" s="341"/>
      <c r="I1578" s="341"/>
      <c r="J1578" s="341"/>
      <c r="K1578" s="341"/>
      <c r="L1578" s="341"/>
      <c r="M1578" s="341"/>
    </row>
    <row r="1579" spans="1:13" x14ac:dyDescent="0.25">
      <c r="A1579" s="350">
        <v>47</v>
      </c>
      <c r="B1579" s="353">
        <v>19.32</v>
      </c>
      <c r="C1579" s="356">
        <v>11.58</v>
      </c>
      <c r="D1579" s="413">
        <v>46</v>
      </c>
      <c r="E1579" s="409">
        <v>8347.16</v>
      </c>
      <c r="F1579" s="341"/>
      <c r="G1579" s="341"/>
      <c r="H1579" s="341"/>
      <c r="I1579" s="341"/>
      <c r="J1579" s="341"/>
      <c r="K1579" s="341"/>
      <c r="L1579" s="341"/>
      <c r="M1579" s="341"/>
    </row>
    <row r="1580" spans="1:13" x14ac:dyDescent="0.25">
      <c r="A1580" s="350">
        <v>31</v>
      </c>
      <c r="B1580" s="353">
        <v>28.5</v>
      </c>
      <c r="C1580" s="356">
        <v>4.3600000000000003</v>
      </c>
      <c r="D1580" s="413">
        <v>46</v>
      </c>
      <c r="E1580" s="409">
        <v>8342.91</v>
      </c>
      <c r="F1580" s="341"/>
      <c r="G1580" s="341"/>
      <c r="H1580" s="341"/>
      <c r="I1580" s="341"/>
      <c r="J1580" s="341"/>
      <c r="K1580" s="341"/>
      <c r="L1580" s="341"/>
      <c r="M1580" s="341"/>
    </row>
    <row r="1581" spans="1:13" x14ac:dyDescent="0.25">
      <c r="A1581" s="350">
        <v>37</v>
      </c>
      <c r="B1581" s="353">
        <v>30.875</v>
      </c>
      <c r="C1581" s="356">
        <v>4.1399999999999997</v>
      </c>
      <c r="D1581" s="413">
        <v>46</v>
      </c>
      <c r="E1581" s="409">
        <v>8334.59</v>
      </c>
      <c r="F1581" s="341"/>
      <c r="G1581" s="341"/>
      <c r="H1581" s="341"/>
      <c r="I1581" s="341"/>
      <c r="J1581" s="341"/>
      <c r="K1581" s="341"/>
      <c r="L1581" s="341"/>
      <c r="M1581" s="341"/>
    </row>
    <row r="1582" spans="1:13" x14ac:dyDescent="0.25">
      <c r="A1582" s="350">
        <v>42</v>
      </c>
      <c r="B1582" s="353">
        <v>24.02</v>
      </c>
      <c r="C1582" s="356">
        <v>4.38</v>
      </c>
      <c r="D1582" s="413">
        <v>46</v>
      </c>
      <c r="E1582" s="409">
        <v>8334.4599999999991</v>
      </c>
      <c r="F1582" s="341"/>
      <c r="G1582" s="341"/>
      <c r="H1582" s="341"/>
      <c r="I1582" s="341"/>
      <c r="J1582" s="341"/>
      <c r="K1582" s="341"/>
      <c r="L1582" s="341"/>
      <c r="M1582" s="341"/>
    </row>
    <row r="1583" spans="1:13" x14ac:dyDescent="0.25">
      <c r="A1583" s="350">
        <v>41</v>
      </c>
      <c r="B1583" s="353">
        <v>36.08</v>
      </c>
      <c r="C1583" s="356">
        <v>11.61</v>
      </c>
      <c r="D1583" s="413">
        <v>46</v>
      </c>
      <c r="E1583" s="409">
        <v>8240.59</v>
      </c>
      <c r="F1583" s="341"/>
      <c r="G1583" s="341"/>
      <c r="H1583" s="341"/>
      <c r="I1583" s="341"/>
      <c r="J1583" s="341"/>
      <c r="K1583" s="341"/>
      <c r="L1583" s="341"/>
      <c r="M1583" s="341"/>
    </row>
    <row r="1584" spans="1:13" x14ac:dyDescent="0.25">
      <c r="A1584" s="350">
        <v>41</v>
      </c>
      <c r="B1584" s="353">
        <v>32.200000000000003</v>
      </c>
      <c r="C1584" s="356">
        <v>10.59</v>
      </c>
      <c r="D1584" s="413">
        <v>46</v>
      </c>
      <c r="E1584" s="409">
        <v>8233.1</v>
      </c>
      <c r="F1584" s="341"/>
      <c r="G1584" s="341"/>
      <c r="H1584" s="341"/>
      <c r="I1584" s="341"/>
      <c r="J1584" s="341"/>
      <c r="K1584" s="341"/>
      <c r="L1584" s="341"/>
      <c r="M1584" s="341"/>
    </row>
    <row r="1585" spans="1:13" x14ac:dyDescent="0.25">
      <c r="A1585" s="350">
        <v>41</v>
      </c>
      <c r="B1585" s="353">
        <v>28.05</v>
      </c>
      <c r="C1585" s="356">
        <v>11.85</v>
      </c>
      <c r="D1585" s="413">
        <v>46</v>
      </c>
      <c r="E1585" s="409">
        <v>8232.64</v>
      </c>
      <c r="F1585" s="341"/>
      <c r="G1585" s="341"/>
      <c r="H1585" s="341"/>
      <c r="I1585" s="341"/>
      <c r="J1585" s="341"/>
      <c r="K1585" s="341"/>
      <c r="L1585" s="341"/>
      <c r="M1585" s="341"/>
    </row>
    <row r="1586" spans="1:13" x14ac:dyDescent="0.25">
      <c r="A1586" s="350">
        <v>34</v>
      </c>
      <c r="B1586" s="353">
        <v>19</v>
      </c>
      <c r="C1586" s="356">
        <v>5.46</v>
      </c>
      <c r="D1586" s="413">
        <v>46</v>
      </c>
      <c r="E1586" s="409">
        <v>8026.67</v>
      </c>
      <c r="F1586" s="341"/>
      <c r="G1586" s="341"/>
      <c r="H1586" s="341"/>
      <c r="I1586" s="341"/>
      <c r="J1586" s="341"/>
      <c r="K1586" s="341"/>
      <c r="L1586" s="341"/>
      <c r="M1586" s="341"/>
    </row>
    <row r="1587" spans="1:13" x14ac:dyDescent="0.25">
      <c r="A1587" s="350">
        <v>56</v>
      </c>
      <c r="B1587" s="353">
        <v>16.13</v>
      </c>
      <c r="C1587" s="356">
        <v>4.54</v>
      </c>
      <c r="D1587" s="413">
        <v>46</v>
      </c>
      <c r="E1587" s="409">
        <v>7742.11</v>
      </c>
      <c r="F1587" s="341"/>
      <c r="G1587" s="341"/>
      <c r="H1587" s="341"/>
      <c r="I1587" s="341"/>
      <c r="J1587" s="341"/>
      <c r="K1587" s="341"/>
      <c r="L1587" s="341"/>
      <c r="M1587" s="341"/>
    </row>
    <row r="1588" spans="1:13" x14ac:dyDescent="0.25">
      <c r="A1588" s="350">
        <v>52</v>
      </c>
      <c r="B1588" s="353">
        <v>18.77</v>
      </c>
      <c r="C1588" s="356">
        <v>11.98</v>
      </c>
      <c r="D1588" s="413">
        <v>46</v>
      </c>
      <c r="E1588" s="409">
        <v>7662.47</v>
      </c>
      <c r="F1588" s="341"/>
      <c r="G1588" s="341"/>
      <c r="H1588" s="341"/>
      <c r="I1588" s="341"/>
      <c r="J1588" s="341"/>
      <c r="K1588" s="341"/>
      <c r="L1588" s="341"/>
      <c r="M1588" s="341"/>
    </row>
    <row r="1589" spans="1:13" x14ac:dyDescent="0.25">
      <c r="A1589" s="350">
        <v>37</v>
      </c>
      <c r="B1589" s="353">
        <v>28.88</v>
      </c>
      <c r="C1589" s="356">
        <v>6.59</v>
      </c>
      <c r="D1589" s="413">
        <v>46</v>
      </c>
      <c r="E1589" s="409">
        <v>7526.71</v>
      </c>
      <c r="F1589" s="341"/>
      <c r="G1589" s="341"/>
      <c r="H1589" s="341"/>
      <c r="I1589" s="341"/>
      <c r="J1589" s="341"/>
      <c r="K1589" s="341"/>
      <c r="L1589" s="341"/>
      <c r="M1589" s="341"/>
    </row>
    <row r="1590" spans="1:13" x14ac:dyDescent="0.25">
      <c r="A1590" s="350">
        <v>36</v>
      </c>
      <c r="B1590" s="353">
        <v>27.55</v>
      </c>
      <c r="C1590" s="356">
        <v>10.83</v>
      </c>
      <c r="D1590" s="413">
        <v>46</v>
      </c>
      <c r="E1590" s="409">
        <v>7273.02</v>
      </c>
      <c r="F1590" s="341"/>
      <c r="G1590" s="341"/>
      <c r="H1590" s="341"/>
      <c r="I1590" s="341"/>
      <c r="J1590" s="341"/>
      <c r="K1590" s="341"/>
      <c r="L1590" s="341"/>
      <c r="M1590" s="341"/>
    </row>
    <row r="1591" spans="1:13" x14ac:dyDescent="0.25">
      <c r="A1591" s="350">
        <v>54</v>
      </c>
      <c r="B1591" s="353">
        <v>15.6</v>
      </c>
      <c r="C1591" s="356">
        <v>8.6</v>
      </c>
      <c r="D1591" s="413">
        <v>46</v>
      </c>
      <c r="E1591" s="409">
        <v>7147.11</v>
      </c>
      <c r="F1591" s="341"/>
      <c r="G1591" s="341"/>
      <c r="H1591" s="341"/>
      <c r="I1591" s="341"/>
      <c r="J1591" s="341"/>
      <c r="K1591" s="341"/>
      <c r="L1591" s="341"/>
      <c r="M1591" s="341"/>
    </row>
    <row r="1592" spans="1:13" x14ac:dyDescent="0.25">
      <c r="A1592" s="350">
        <v>44</v>
      </c>
      <c r="B1592" s="353">
        <v>21.99</v>
      </c>
      <c r="C1592" s="356">
        <v>11.17</v>
      </c>
      <c r="D1592" s="413">
        <v>46</v>
      </c>
      <c r="E1592" s="409">
        <v>6529.21</v>
      </c>
      <c r="F1592" s="341"/>
      <c r="G1592" s="341"/>
      <c r="H1592" s="341"/>
      <c r="I1592" s="341"/>
      <c r="J1592" s="341"/>
      <c r="K1592" s="341"/>
      <c r="L1592" s="341"/>
      <c r="M1592" s="341"/>
    </row>
    <row r="1593" spans="1:13" x14ac:dyDescent="0.25">
      <c r="A1593" s="350">
        <v>28</v>
      </c>
      <c r="B1593" s="353">
        <v>34.85</v>
      </c>
      <c r="C1593" s="356">
        <v>5.75</v>
      </c>
      <c r="D1593" s="413">
        <v>46</v>
      </c>
      <c r="E1593" s="409">
        <v>6417.28</v>
      </c>
      <c r="F1593" s="341"/>
      <c r="G1593" s="341"/>
      <c r="H1593" s="341"/>
      <c r="I1593" s="341"/>
      <c r="J1593" s="341"/>
      <c r="K1593" s="341"/>
      <c r="L1593" s="341"/>
      <c r="M1593" s="341"/>
    </row>
    <row r="1594" spans="1:13" x14ac:dyDescent="0.25">
      <c r="A1594" s="350">
        <v>39</v>
      </c>
      <c r="B1594" s="353">
        <v>24.51</v>
      </c>
      <c r="C1594" s="356">
        <v>4.83</v>
      </c>
      <c r="D1594" s="413">
        <v>46</v>
      </c>
      <c r="E1594" s="409">
        <v>6374.16</v>
      </c>
      <c r="F1594" s="341"/>
      <c r="G1594" s="341"/>
      <c r="H1594" s="341"/>
      <c r="I1594" s="341"/>
      <c r="J1594" s="341"/>
      <c r="K1594" s="341"/>
      <c r="L1594" s="341"/>
      <c r="M1594" s="341"/>
    </row>
    <row r="1595" spans="1:13" x14ac:dyDescent="0.25">
      <c r="A1595" s="350">
        <v>51</v>
      </c>
      <c r="B1595" s="353">
        <v>19.399999999999999</v>
      </c>
      <c r="C1595" s="356">
        <v>11.93</v>
      </c>
      <c r="D1595" s="413">
        <v>46</v>
      </c>
      <c r="E1595" s="409">
        <v>6139.14</v>
      </c>
      <c r="F1595" s="341"/>
      <c r="G1595" s="341"/>
      <c r="H1595" s="341"/>
      <c r="I1595" s="341"/>
      <c r="J1595" s="341"/>
      <c r="K1595" s="341"/>
      <c r="L1595" s="341"/>
      <c r="M1595" s="341"/>
    </row>
    <row r="1596" spans="1:13" x14ac:dyDescent="0.25">
      <c r="A1596" s="350">
        <v>54</v>
      </c>
      <c r="B1596" s="353">
        <v>15.1</v>
      </c>
      <c r="C1596" s="356">
        <v>8.41</v>
      </c>
      <c r="D1596" s="413">
        <v>47</v>
      </c>
      <c r="E1596" s="409">
        <v>42969.85</v>
      </c>
      <c r="F1596" s="341"/>
      <c r="G1596" s="341"/>
      <c r="H1596" s="341"/>
      <c r="I1596" s="341"/>
      <c r="J1596" s="341"/>
      <c r="K1596" s="341"/>
      <c r="L1596" s="341"/>
      <c r="M1596" s="341"/>
    </row>
    <row r="1597" spans="1:13" x14ac:dyDescent="0.25">
      <c r="A1597" s="350">
        <v>37</v>
      </c>
      <c r="B1597" s="353">
        <v>23.37</v>
      </c>
      <c r="C1597" s="356">
        <v>5.59</v>
      </c>
      <c r="D1597" s="413">
        <v>47</v>
      </c>
      <c r="E1597" s="409">
        <v>42211.14</v>
      </c>
      <c r="F1597" s="341"/>
      <c r="G1597" s="341"/>
      <c r="H1597" s="341"/>
      <c r="I1597" s="341"/>
      <c r="J1597" s="341"/>
      <c r="K1597" s="341"/>
      <c r="L1597" s="341"/>
      <c r="M1597" s="341"/>
    </row>
    <row r="1598" spans="1:13" x14ac:dyDescent="0.25">
      <c r="A1598" s="350">
        <v>33</v>
      </c>
      <c r="B1598" s="353">
        <v>42.4</v>
      </c>
      <c r="C1598" s="356">
        <v>4.0599999999999996</v>
      </c>
      <c r="D1598" s="413">
        <v>47</v>
      </c>
      <c r="E1598" s="409">
        <v>41681.86</v>
      </c>
      <c r="F1598" s="341"/>
      <c r="G1598" s="341"/>
      <c r="H1598" s="341"/>
      <c r="I1598" s="341"/>
      <c r="J1598" s="341"/>
      <c r="K1598" s="341"/>
      <c r="L1598" s="341"/>
      <c r="M1598" s="341"/>
    </row>
    <row r="1599" spans="1:13" x14ac:dyDescent="0.25">
      <c r="A1599" s="350">
        <v>41</v>
      </c>
      <c r="B1599" s="353">
        <v>28.405000000000001</v>
      </c>
      <c r="C1599" s="356">
        <v>7.02</v>
      </c>
      <c r="D1599" s="413">
        <v>47</v>
      </c>
      <c r="E1599" s="409">
        <v>41676.080000000002</v>
      </c>
      <c r="F1599" s="341"/>
      <c r="G1599" s="341"/>
      <c r="H1599" s="341"/>
      <c r="I1599" s="341"/>
      <c r="J1599" s="341"/>
      <c r="K1599" s="341"/>
      <c r="L1599" s="341"/>
      <c r="M1599" s="341"/>
    </row>
    <row r="1600" spans="1:13" x14ac:dyDescent="0.25">
      <c r="A1600" s="350">
        <v>40</v>
      </c>
      <c r="B1600" s="353">
        <v>23.4</v>
      </c>
      <c r="C1600" s="356">
        <v>4.47</v>
      </c>
      <c r="D1600" s="413">
        <v>47</v>
      </c>
      <c r="E1600" s="409">
        <v>40590.550000000003</v>
      </c>
      <c r="F1600" s="341"/>
      <c r="G1600" s="341"/>
      <c r="H1600" s="341"/>
      <c r="I1600" s="341"/>
      <c r="J1600" s="341"/>
      <c r="K1600" s="341"/>
      <c r="L1600" s="341"/>
      <c r="M1600" s="341"/>
    </row>
    <row r="1601" spans="1:13" x14ac:dyDescent="0.25">
      <c r="A1601" s="350">
        <v>33</v>
      </c>
      <c r="B1601" s="353">
        <v>33.44</v>
      </c>
      <c r="C1601" s="356">
        <v>4.54</v>
      </c>
      <c r="D1601" s="413">
        <v>47</v>
      </c>
      <c r="E1601" s="409">
        <v>39963.120000000003</v>
      </c>
      <c r="F1601" s="341"/>
      <c r="G1601" s="341"/>
      <c r="H1601" s="341"/>
      <c r="I1601" s="341"/>
      <c r="J1601" s="341"/>
      <c r="K1601" s="341"/>
      <c r="L1601" s="341"/>
      <c r="M1601" s="341"/>
    </row>
    <row r="1602" spans="1:13" x14ac:dyDescent="0.25">
      <c r="A1602" s="350">
        <v>38</v>
      </c>
      <c r="B1602" s="353">
        <v>21.12</v>
      </c>
      <c r="C1602" s="356">
        <v>4.99</v>
      </c>
      <c r="D1602" s="413">
        <v>47</v>
      </c>
      <c r="E1602" s="409">
        <v>37272.339999999997</v>
      </c>
      <c r="F1602" s="341"/>
      <c r="G1602" s="341"/>
      <c r="H1602" s="341"/>
      <c r="I1602" s="341"/>
      <c r="J1602" s="341"/>
      <c r="K1602" s="341"/>
      <c r="L1602" s="341"/>
      <c r="M1602" s="341"/>
    </row>
    <row r="1603" spans="1:13" x14ac:dyDescent="0.25">
      <c r="A1603" s="350">
        <v>52</v>
      </c>
      <c r="B1603" s="353">
        <v>18.48</v>
      </c>
      <c r="C1603" s="356">
        <v>10.84</v>
      </c>
      <c r="D1603" s="413">
        <v>47</v>
      </c>
      <c r="E1603" s="409">
        <v>35050.620000000003</v>
      </c>
      <c r="F1603" s="341"/>
      <c r="G1603" s="341"/>
      <c r="H1603" s="341"/>
      <c r="I1603" s="341"/>
      <c r="J1603" s="341"/>
      <c r="K1603" s="341"/>
      <c r="L1603" s="341"/>
      <c r="M1603" s="341"/>
    </row>
    <row r="1604" spans="1:13" x14ac:dyDescent="0.25">
      <c r="A1604" s="350">
        <v>38</v>
      </c>
      <c r="B1604" s="353">
        <v>16.815000000000001</v>
      </c>
      <c r="C1604" s="356">
        <v>5.63</v>
      </c>
      <c r="D1604" s="413">
        <v>47</v>
      </c>
      <c r="E1604" s="409">
        <v>34210.33</v>
      </c>
      <c r="F1604" s="341"/>
      <c r="G1604" s="341"/>
      <c r="H1604" s="341"/>
      <c r="I1604" s="341"/>
      <c r="J1604" s="341"/>
      <c r="K1604" s="341"/>
      <c r="L1604" s="341"/>
      <c r="M1604" s="341"/>
    </row>
    <row r="1605" spans="1:13" x14ac:dyDescent="0.25">
      <c r="A1605" s="350">
        <v>33</v>
      </c>
      <c r="B1605" s="353">
        <v>26.72</v>
      </c>
      <c r="C1605" s="356">
        <v>4.1399999999999997</v>
      </c>
      <c r="D1605" s="413">
        <v>47</v>
      </c>
      <c r="E1605" s="409">
        <v>32259.96</v>
      </c>
      <c r="F1605" s="341"/>
      <c r="G1605" s="341"/>
      <c r="H1605" s="341"/>
      <c r="I1605" s="341"/>
      <c r="J1605" s="341"/>
      <c r="K1605" s="341"/>
      <c r="L1605" s="341"/>
      <c r="M1605" s="341"/>
    </row>
    <row r="1606" spans="1:13" x14ac:dyDescent="0.25">
      <c r="A1606" s="350">
        <v>19</v>
      </c>
      <c r="B1606" s="353">
        <v>41.42</v>
      </c>
      <c r="C1606" s="356">
        <v>5.17</v>
      </c>
      <c r="D1606" s="413">
        <v>47</v>
      </c>
      <c r="E1606" s="409">
        <v>31897.1</v>
      </c>
      <c r="F1606" s="341"/>
      <c r="G1606" s="341"/>
      <c r="H1606" s="341"/>
      <c r="I1606" s="341"/>
      <c r="J1606" s="341"/>
      <c r="K1606" s="341"/>
      <c r="L1606" s="341"/>
      <c r="M1606" s="341"/>
    </row>
    <row r="1607" spans="1:13" x14ac:dyDescent="0.25">
      <c r="A1607" s="350">
        <v>49</v>
      </c>
      <c r="B1607" s="353">
        <v>20.69</v>
      </c>
      <c r="C1607" s="356">
        <v>6.93</v>
      </c>
      <c r="D1607" s="413">
        <v>47</v>
      </c>
      <c r="E1607" s="409">
        <v>31591.82</v>
      </c>
      <c r="F1607" s="341"/>
      <c r="G1607" s="341"/>
      <c r="H1607" s="341"/>
      <c r="I1607" s="341"/>
      <c r="J1607" s="341"/>
      <c r="K1607" s="341"/>
      <c r="L1607" s="341"/>
      <c r="M1607" s="341"/>
    </row>
    <row r="1608" spans="1:13" x14ac:dyDescent="0.25">
      <c r="A1608" s="350">
        <v>40</v>
      </c>
      <c r="B1608" s="353">
        <v>41.23</v>
      </c>
      <c r="C1608" s="356">
        <v>4.24</v>
      </c>
      <c r="D1608" s="413">
        <v>47</v>
      </c>
      <c r="E1608" s="409">
        <v>29899.25</v>
      </c>
      <c r="F1608" s="341"/>
      <c r="G1608" s="341"/>
      <c r="H1608" s="341"/>
      <c r="I1608" s="341"/>
      <c r="J1608" s="341"/>
      <c r="K1608" s="341"/>
      <c r="L1608" s="341"/>
      <c r="M1608" s="341"/>
    </row>
    <row r="1609" spans="1:13" x14ac:dyDescent="0.25">
      <c r="A1609" s="350">
        <v>40</v>
      </c>
      <c r="B1609" s="353">
        <v>29.9</v>
      </c>
      <c r="C1609" s="356">
        <v>5.91</v>
      </c>
      <c r="D1609" s="413">
        <v>47</v>
      </c>
      <c r="E1609" s="409">
        <v>29583.8</v>
      </c>
      <c r="F1609" s="341"/>
      <c r="G1609" s="341"/>
      <c r="H1609" s="341"/>
      <c r="I1609" s="341"/>
      <c r="J1609" s="341"/>
      <c r="K1609" s="341"/>
      <c r="L1609" s="341"/>
      <c r="M1609" s="341"/>
    </row>
    <row r="1610" spans="1:13" x14ac:dyDescent="0.25">
      <c r="A1610" s="350">
        <v>40</v>
      </c>
      <c r="B1610" s="353">
        <v>34.104999999999997</v>
      </c>
      <c r="C1610" s="356">
        <v>5.93</v>
      </c>
      <c r="D1610" s="413">
        <v>47</v>
      </c>
      <c r="E1610" s="409">
        <v>25309.49</v>
      </c>
      <c r="F1610" s="341"/>
      <c r="G1610" s="341"/>
      <c r="H1610" s="341"/>
      <c r="I1610" s="341"/>
      <c r="J1610" s="341"/>
      <c r="K1610" s="341"/>
      <c r="L1610" s="341"/>
      <c r="M1610" s="341"/>
    </row>
    <row r="1611" spans="1:13" x14ac:dyDescent="0.25">
      <c r="A1611" s="350">
        <v>40</v>
      </c>
      <c r="B1611" s="353">
        <v>24.97</v>
      </c>
      <c r="C1611" s="356">
        <v>5.66</v>
      </c>
      <c r="D1611" s="413">
        <v>47</v>
      </c>
      <c r="E1611" s="409">
        <v>24915.22</v>
      </c>
      <c r="F1611" s="341"/>
      <c r="G1611" s="341"/>
      <c r="H1611" s="341"/>
      <c r="I1611" s="341"/>
      <c r="J1611" s="341"/>
      <c r="K1611" s="341"/>
      <c r="L1611" s="341"/>
      <c r="M1611" s="341"/>
    </row>
    <row r="1612" spans="1:13" x14ac:dyDescent="0.25">
      <c r="A1612" s="350">
        <v>38</v>
      </c>
      <c r="B1612" s="353">
        <v>34.799999999999997</v>
      </c>
      <c r="C1612" s="356">
        <v>4.1900000000000004</v>
      </c>
      <c r="D1612" s="413">
        <v>47</v>
      </c>
      <c r="E1612" s="409">
        <v>24535.7</v>
      </c>
      <c r="F1612" s="341"/>
      <c r="G1612" s="341"/>
      <c r="H1612" s="341"/>
      <c r="I1612" s="341"/>
      <c r="J1612" s="341"/>
      <c r="K1612" s="341"/>
      <c r="L1612" s="341"/>
      <c r="M1612" s="341"/>
    </row>
    <row r="1613" spans="1:13" x14ac:dyDescent="0.25">
      <c r="A1613" s="350">
        <v>41</v>
      </c>
      <c r="B1613" s="353">
        <v>32.965000000000003</v>
      </c>
      <c r="C1613" s="356">
        <v>9.2100000000000009</v>
      </c>
      <c r="D1613" s="413">
        <v>47</v>
      </c>
      <c r="E1613" s="409">
        <v>23401.31</v>
      </c>
      <c r="F1613" s="341"/>
      <c r="G1613" s="341"/>
      <c r="H1613" s="341"/>
      <c r="I1613" s="341"/>
      <c r="J1613" s="341"/>
      <c r="K1613" s="341"/>
      <c r="L1613" s="341"/>
      <c r="M1613" s="341"/>
    </row>
    <row r="1614" spans="1:13" x14ac:dyDescent="0.25">
      <c r="A1614" s="350">
        <v>38</v>
      </c>
      <c r="B1614" s="353">
        <v>27.265000000000001</v>
      </c>
      <c r="C1614" s="356">
        <v>5.51</v>
      </c>
      <c r="D1614" s="413">
        <v>47</v>
      </c>
      <c r="E1614" s="409">
        <v>23065.42</v>
      </c>
      <c r="F1614" s="341"/>
      <c r="G1614" s="341"/>
      <c r="H1614" s="341"/>
      <c r="I1614" s="341"/>
      <c r="J1614" s="341"/>
      <c r="K1614" s="341"/>
      <c r="L1614" s="341"/>
      <c r="M1614" s="341"/>
    </row>
    <row r="1615" spans="1:13" x14ac:dyDescent="0.25">
      <c r="A1615" s="350">
        <v>54</v>
      </c>
      <c r="B1615" s="353">
        <v>17.059999999999999</v>
      </c>
      <c r="C1615" s="356">
        <v>8.5</v>
      </c>
      <c r="D1615" s="413">
        <v>47</v>
      </c>
      <c r="E1615" s="409">
        <v>21978.68</v>
      </c>
      <c r="F1615" s="341"/>
      <c r="G1615" s="341"/>
      <c r="H1615" s="341"/>
      <c r="I1615" s="341"/>
      <c r="J1615" s="341"/>
      <c r="K1615" s="341"/>
      <c r="L1615" s="341"/>
      <c r="M1615" s="341"/>
    </row>
    <row r="1616" spans="1:13" x14ac:dyDescent="0.25">
      <c r="A1616" s="350">
        <v>33</v>
      </c>
      <c r="B1616" s="353">
        <v>36.29</v>
      </c>
      <c r="C1616" s="356">
        <v>6.23</v>
      </c>
      <c r="D1616" s="413">
        <v>47</v>
      </c>
      <c r="E1616" s="409">
        <v>20878.78</v>
      </c>
      <c r="F1616" s="341"/>
      <c r="G1616" s="341"/>
      <c r="H1616" s="341"/>
      <c r="I1616" s="341"/>
      <c r="J1616" s="341"/>
      <c r="K1616" s="341"/>
      <c r="L1616" s="341"/>
      <c r="M1616" s="341"/>
    </row>
    <row r="1617" spans="1:13" x14ac:dyDescent="0.25">
      <c r="A1617" s="350">
        <v>36</v>
      </c>
      <c r="B1617" s="353">
        <v>28.594999999999999</v>
      </c>
      <c r="C1617" s="356">
        <v>8.5299999999999994</v>
      </c>
      <c r="D1617" s="413">
        <v>47</v>
      </c>
      <c r="E1617" s="409">
        <v>18031.16</v>
      </c>
      <c r="F1617" s="341"/>
      <c r="G1617" s="341"/>
      <c r="H1617" s="341"/>
      <c r="I1617" s="341"/>
      <c r="J1617" s="341"/>
      <c r="K1617" s="341"/>
      <c r="L1617" s="341"/>
      <c r="M1617" s="341"/>
    </row>
    <row r="1618" spans="1:13" x14ac:dyDescent="0.25">
      <c r="A1618" s="350">
        <v>53</v>
      </c>
      <c r="B1618" s="353">
        <v>17.8</v>
      </c>
      <c r="C1618" s="356">
        <v>5.75</v>
      </c>
      <c r="D1618" s="413">
        <v>47</v>
      </c>
      <c r="E1618" s="409">
        <v>17253.43</v>
      </c>
      <c r="F1618" s="341"/>
      <c r="G1618" s="341"/>
      <c r="H1618" s="341"/>
      <c r="I1618" s="341"/>
      <c r="J1618" s="341"/>
      <c r="K1618" s="341"/>
      <c r="L1618" s="341"/>
      <c r="M1618" s="341"/>
    </row>
    <row r="1619" spans="1:13" x14ac:dyDescent="0.25">
      <c r="A1619" s="350">
        <v>40</v>
      </c>
      <c r="B1619" s="353">
        <v>21.4</v>
      </c>
      <c r="C1619" s="356">
        <v>5.6</v>
      </c>
      <c r="D1619" s="413">
        <v>47</v>
      </c>
      <c r="E1619" s="409">
        <v>16602.18</v>
      </c>
      <c r="F1619" s="341"/>
      <c r="G1619" s="341"/>
      <c r="H1619" s="341"/>
      <c r="I1619" s="341"/>
      <c r="J1619" s="341"/>
      <c r="K1619" s="341"/>
      <c r="L1619" s="341"/>
      <c r="M1619" s="341"/>
    </row>
    <row r="1620" spans="1:13" x14ac:dyDescent="0.25">
      <c r="A1620" s="350">
        <v>40</v>
      </c>
      <c r="B1620" s="353">
        <v>23.01</v>
      </c>
      <c r="C1620" s="356">
        <v>4.68</v>
      </c>
      <c r="D1620" s="413">
        <v>47</v>
      </c>
      <c r="E1620" s="409">
        <v>15090.35</v>
      </c>
      <c r="F1620" s="341"/>
      <c r="G1620" s="341"/>
      <c r="H1620" s="341"/>
      <c r="I1620" s="341"/>
      <c r="J1620" s="341"/>
      <c r="K1620" s="341"/>
      <c r="L1620" s="341"/>
      <c r="M1620" s="341"/>
    </row>
    <row r="1621" spans="1:13" x14ac:dyDescent="0.25">
      <c r="A1621" s="350">
        <v>46</v>
      </c>
      <c r="B1621" s="353">
        <v>19.86</v>
      </c>
      <c r="C1621" s="356">
        <v>5.62</v>
      </c>
      <c r="D1621" s="413">
        <v>47</v>
      </c>
      <c r="E1621" s="409">
        <v>14819</v>
      </c>
      <c r="F1621" s="341"/>
      <c r="G1621" s="341"/>
      <c r="H1621" s="341"/>
      <c r="I1621" s="341"/>
      <c r="J1621" s="341"/>
      <c r="K1621" s="341"/>
      <c r="L1621" s="341"/>
      <c r="M1621" s="341"/>
    </row>
    <row r="1622" spans="1:13" x14ac:dyDescent="0.25">
      <c r="A1622" s="350">
        <v>28</v>
      </c>
      <c r="B1622" s="353">
        <v>33.58</v>
      </c>
      <c r="C1622" s="356">
        <v>5.08</v>
      </c>
      <c r="D1622" s="413">
        <v>47</v>
      </c>
      <c r="E1622" s="409">
        <v>13472.19</v>
      </c>
      <c r="F1622" s="341"/>
      <c r="G1622" s="341"/>
      <c r="H1622" s="341"/>
      <c r="I1622" s="341"/>
      <c r="J1622" s="341"/>
      <c r="K1622" s="341"/>
      <c r="L1622" s="341"/>
      <c r="M1622" s="341"/>
    </row>
    <row r="1623" spans="1:13" x14ac:dyDescent="0.25">
      <c r="A1623" s="350">
        <v>40</v>
      </c>
      <c r="B1623" s="353">
        <v>29.81</v>
      </c>
      <c r="C1623" s="356">
        <v>5.28</v>
      </c>
      <c r="D1623" s="413">
        <v>47</v>
      </c>
      <c r="E1623" s="409">
        <v>13440.7</v>
      </c>
      <c r="F1623" s="341"/>
      <c r="G1623" s="341"/>
      <c r="H1623" s="341"/>
      <c r="I1623" s="341"/>
      <c r="J1623" s="341"/>
      <c r="K1623" s="341"/>
      <c r="L1623" s="341"/>
      <c r="M1623" s="341"/>
    </row>
    <row r="1624" spans="1:13" x14ac:dyDescent="0.25">
      <c r="A1624" s="350">
        <v>40</v>
      </c>
      <c r="B1624" s="353">
        <v>27.4</v>
      </c>
      <c r="C1624" s="356">
        <v>4.6100000000000003</v>
      </c>
      <c r="D1624" s="413">
        <v>47</v>
      </c>
      <c r="E1624" s="409">
        <v>12770.27</v>
      </c>
      <c r="F1624" s="341"/>
      <c r="G1624" s="341"/>
      <c r="H1624" s="341"/>
      <c r="I1624" s="341"/>
      <c r="J1624" s="341"/>
      <c r="K1624" s="341"/>
      <c r="L1624" s="341"/>
      <c r="M1624" s="341"/>
    </row>
    <row r="1625" spans="1:13" x14ac:dyDescent="0.25">
      <c r="A1625" s="350">
        <v>52</v>
      </c>
      <c r="B1625" s="353">
        <v>17.98</v>
      </c>
      <c r="C1625" s="356">
        <v>6.57</v>
      </c>
      <c r="D1625" s="413">
        <v>47</v>
      </c>
      <c r="E1625" s="409">
        <v>10259.129999999999</v>
      </c>
      <c r="F1625" s="341"/>
      <c r="G1625" s="341"/>
      <c r="H1625" s="341"/>
      <c r="I1625" s="341"/>
      <c r="J1625" s="341"/>
      <c r="K1625" s="341"/>
      <c r="L1625" s="341"/>
      <c r="M1625" s="341"/>
    </row>
    <row r="1626" spans="1:13" x14ac:dyDescent="0.25">
      <c r="A1626" s="350">
        <v>43</v>
      </c>
      <c r="B1626" s="353">
        <v>37.9</v>
      </c>
      <c r="C1626" s="356">
        <v>5.83</v>
      </c>
      <c r="D1626" s="413">
        <v>47</v>
      </c>
      <c r="E1626" s="409">
        <v>10115.01</v>
      </c>
      <c r="F1626" s="341"/>
      <c r="G1626" s="341"/>
      <c r="H1626" s="341"/>
      <c r="I1626" s="341"/>
      <c r="J1626" s="341"/>
      <c r="K1626" s="341"/>
      <c r="L1626" s="341"/>
      <c r="M1626" s="341"/>
    </row>
    <row r="1627" spans="1:13" x14ac:dyDescent="0.25">
      <c r="A1627" s="350">
        <v>41</v>
      </c>
      <c r="B1627" s="353">
        <v>25.27</v>
      </c>
      <c r="C1627" s="356">
        <v>6.98</v>
      </c>
      <c r="D1627" s="413">
        <v>47</v>
      </c>
      <c r="E1627" s="409">
        <v>9715.84</v>
      </c>
      <c r="F1627" s="341"/>
      <c r="G1627" s="341"/>
      <c r="H1627" s="341"/>
      <c r="I1627" s="341"/>
      <c r="J1627" s="341"/>
      <c r="K1627" s="341"/>
      <c r="L1627" s="341"/>
      <c r="M1627" s="341"/>
    </row>
    <row r="1628" spans="1:13" x14ac:dyDescent="0.25">
      <c r="A1628" s="350">
        <v>38</v>
      </c>
      <c r="B1628" s="353">
        <v>29.26</v>
      </c>
      <c r="C1628" s="356">
        <v>4.03</v>
      </c>
      <c r="D1628" s="413">
        <v>47</v>
      </c>
      <c r="E1628" s="409">
        <v>9620.33</v>
      </c>
      <c r="F1628" s="341"/>
      <c r="G1628" s="341"/>
      <c r="H1628" s="341"/>
      <c r="I1628" s="341"/>
      <c r="J1628" s="341"/>
      <c r="K1628" s="341"/>
      <c r="L1628" s="341"/>
      <c r="M1628" s="341"/>
    </row>
    <row r="1629" spans="1:13" x14ac:dyDescent="0.25">
      <c r="A1629" s="350">
        <v>38</v>
      </c>
      <c r="B1629" s="353">
        <v>27.835000000000001</v>
      </c>
      <c r="C1629" s="356">
        <v>4.5599999999999996</v>
      </c>
      <c r="D1629" s="413">
        <v>47</v>
      </c>
      <c r="E1629" s="409">
        <v>9540.17</v>
      </c>
      <c r="F1629" s="341"/>
      <c r="G1629" s="341"/>
      <c r="H1629" s="341"/>
      <c r="I1629" s="341"/>
      <c r="J1629" s="341"/>
      <c r="K1629" s="341"/>
      <c r="L1629" s="341"/>
      <c r="M1629" s="341"/>
    </row>
    <row r="1630" spans="1:13" x14ac:dyDescent="0.25">
      <c r="A1630" s="350">
        <v>37</v>
      </c>
      <c r="B1630" s="353">
        <v>46.53</v>
      </c>
      <c r="C1630" s="356">
        <v>5.38</v>
      </c>
      <c r="D1630" s="413">
        <v>47</v>
      </c>
      <c r="E1630" s="409">
        <v>9380.75</v>
      </c>
      <c r="F1630" s="341"/>
      <c r="G1630" s="341"/>
      <c r="H1630" s="341"/>
      <c r="I1630" s="341"/>
      <c r="J1630" s="341"/>
      <c r="K1630" s="341"/>
      <c r="L1630" s="341"/>
      <c r="M1630" s="341"/>
    </row>
    <row r="1631" spans="1:13" x14ac:dyDescent="0.25">
      <c r="A1631" s="350">
        <v>47</v>
      </c>
      <c r="B1631" s="353">
        <v>20.58</v>
      </c>
      <c r="C1631" s="356">
        <v>11.04</v>
      </c>
      <c r="D1631" s="413">
        <v>47</v>
      </c>
      <c r="E1631" s="409">
        <v>9225.26</v>
      </c>
      <c r="F1631" s="341"/>
      <c r="G1631" s="341"/>
      <c r="H1631" s="341"/>
      <c r="I1631" s="341"/>
      <c r="J1631" s="341"/>
      <c r="K1631" s="341"/>
      <c r="L1631" s="341"/>
      <c r="M1631" s="341"/>
    </row>
    <row r="1632" spans="1:13" x14ac:dyDescent="0.25">
      <c r="A1632" s="350">
        <v>46</v>
      </c>
      <c r="B1632" s="353">
        <v>19.53</v>
      </c>
      <c r="C1632" s="356">
        <v>6.09</v>
      </c>
      <c r="D1632" s="413">
        <v>47</v>
      </c>
      <c r="E1632" s="409">
        <v>8930.93</v>
      </c>
      <c r="F1632" s="341"/>
      <c r="G1632" s="341"/>
      <c r="H1632" s="341"/>
      <c r="I1632" s="341"/>
      <c r="J1632" s="341"/>
      <c r="K1632" s="341"/>
      <c r="L1632" s="341"/>
      <c r="M1632" s="341"/>
    </row>
    <row r="1633" spans="1:13" x14ac:dyDescent="0.25">
      <c r="A1633" s="350">
        <v>35</v>
      </c>
      <c r="B1633" s="353">
        <v>27.7</v>
      </c>
      <c r="C1633" s="356">
        <v>4.71</v>
      </c>
      <c r="D1633" s="413">
        <v>47</v>
      </c>
      <c r="E1633" s="409">
        <v>8627.5400000000009</v>
      </c>
      <c r="F1633" s="341"/>
      <c r="G1633" s="341"/>
      <c r="H1633" s="341"/>
      <c r="I1633" s="341"/>
      <c r="J1633" s="341"/>
      <c r="K1633" s="341"/>
      <c r="L1633" s="341"/>
      <c r="M1633" s="341"/>
    </row>
    <row r="1634" spans="1:13" x14ac:dyDescent="0.25">
      <c r="A1634" s="350">
        <v>51</v>
      </c>
      <c r="B1634" s="353">
        <v>18.920000000000002</v>
      </c>
      <c r="C1634" s="356">
        <v>8.18</v>
      </c>
      <c r="D1634" s="413">
        <v>47</v>
      </c>
      <c r="E1634" s="409">
        <v>8569.86</v>
      </c>
      <c r="F1634" s="341"/>
      <c r="G1634" s="341"/>
      <c r="H1634" s="341"/>
      <c r="I1634" s="341"/>
      <c r="J1634" s="341"/>
      <c r="K1634" s="341"/>
      <c r="L1634" s="341"/>
      <c r="M1634" s="341"/>
    </row>
    <row r="1635" spans="1:13" x14ac:dyDescent="0.25">
      <c r="A1635" s="350">
        <v>52</v>
      </c>
      <c r="B1635" s="353">
        <v>17.760000000000002</v>
      </c>
      <c r="C1635" s="356">
        <v>11.18</v>
      </c>
      <c r="D1635" s="413">
        <v>47</v>
      </c>
      <c r="E1635" s="409">
        <v>8556.91</v>
      </c>
      <c r="F1635" s="341"/>
      <c r="G1635" s="341"/>
      <c r="H1635" s="341"/>
      <c r="I1635" s="341"/>
      <c r="J1635" s="341"/>
      <c r="K1635" s="341"/>
      <c r="L1635" s="341"/>
      <c r="M1635" s="341"/>
    </row>
    <row r="1636" spans="1:13" x14ac:dyDescent="0.25">
      <c r="A1636" s="350">
        <v>37</v>
      </c>
      <c r="B1636" s="353">
        <v>29.83</v>
      </c>
      <c r="C1636" s="356">
        <v>5.03</v>
      </c>
      <c r="D1636" s="413">
        <v>47</v>
      </c>
      <c r="E1636" s="409">
        <v>8551.35</v>
      </c>
      <c r="F1636" s="341"/>
      <c r="G1636" s="341"/>
      <c r="H1636" s="341"/>
      <c r="I1636" s="341"/>
      <c r="J1636" s="341"/>
      <c r="K1636" s="341"/>
      <c r="L1636" s="341"/>
      <c r="M1636" s="341"/>
    </row>
    <row r="1637" spans="1:13" x14ac:dyDescent="0.25">
      <c r="A1637" s="350">
        <v>35</v>
      </c>
      <c r="B1637" s="353">
        <v>23.465</v>
      </c>
      <c r="C1637" s="356">
        <v>5.56</v>
      </c>
      <c r="D1637" s="413">
        <v>47</v>
      </c>
      <c r="E1637" s="409">
        <v>8539.67</v>
      </c>
      <c r="F1637" s="341"/>
      <c r="G1637" s="341"/>
      <c r="H1637" s="341"/>
      <c r="I1637" s="341"/>
      <c r="J1637" s="341"/>
      <c r="K1637" s="341"/>
      <c r="L1637" s="341"/>
      <c r="M1637" s="341"/>
    </row>
    <row r="1638" spans="1:13" x14ac:dyDescent="0.25">
      <c r="A1638" s="350">
        <v>40</v>
      </c>
      <c r="B1638" s="353">
        <v>29.355</v>
      </c>
      <c r="C1638" s="356">
        <v>4.33</v>
      </c>
      <c r="D1638" s="413">
        <v>47</v>
      </c>
      <c r="E1638" s="409">
        <v>8428.07</v>
      </c>
      <c r="F1638" s="341"/>
      <c r="G1638" s="341"/>
      <c r="H1638" s="341"/>
      <c r="I1638" s="341"/>
      <c r="J1638" s="341"/>
      <c r="K1638" s="341"/>
      <c r="L1638" s="341"/>
      <c r="M1638" s="341"/>
    </row>
    <row r="1639" spans="1:13" x14ac:dyDescent="0.25">
      <c r="A1639" s="350">
        <v>25</v>
      </c>
      <c r="B1639" s="353">
        <v>35.49</v>
      </c>
      <c r="C1639" s="356">
        <v>5.21</v>
      </c>
      <c r="D1639" s="413">
        <v>47</v>
      </c>
      <c r="E1639" s="409">
        <v>8083.92</v>
      </c>
      <c r="F1639" s="341"/>
      <c r="G1639" s="341"/>
      <c r="H1639" s="341"/>
      <c r="I1639" s="341"/>
      <c r="J1639" s="341"/>
      <c r="K1639" s="341"/>
      <c r="L1639" s="341"/>
      <c r="M1639" s="341"/>
    </row>
    <row r="1640" spans="1:13" x14ac:dyDescent="0.25">
      <c r="A1640" s="350">
        <v>40</v>
      </c>
      <c r="B1640" s="353">
        <v>26.315000000000001</v>
      </c>
      <c r="C1640" s="356">
        <v>5.89</v>
      </c>
      <c r="D1640" s="413">
        <v>47</v>
      </c>
      <c r="E1640" s="409">
        <v>8068.19</v>
      </c>
      <c r="F1640" s="341"/>
      <c r="G1640" s="341"/>
      <c r="H1640" s="341"/>
      <c r="I1640" s="341"/>
      <c r="J1640" s="341"/>
      <c r="K1640" s="341"/>
      <c r="L1640" s="341"/>
      <c r="M1640" s="341"/>
    </row>
    <row r="1641" spans="1:13" x14ac:dyDescent="0.25">
      <c r="A1641" s="350">
        <v>46</v>
      </c>
      <c r="B1641" s="353">
        <v>19.79</v>
      </c>
      <c r="C1641" s="356">
        <v>4.8099999999999996</v>
      </c>
      <c r="D1641" s="413">
        <v>47</v>
      </c>
      <c r="E1641" s="409">
        <v>8062.76</v>
      </c>
      <c r="F1641" s="341"/>
      <c r="G1641" s="341"/>
      <c r="H1641" s="341"/>
      <c r="I1641" s="341"/>
      <c r="J1641" s="341"/>
      <c r="K1641" s="341"/>
      <c r="L1641" s="341"/>
      <c r="M1641" s="341"/>
    </row>
    <row r="1642" spans="1:13" x14ac:dyDescent="0.25">
      <c r="A1642" s="350">
        <v>38</v>
      </c>
      <c r="B1642" s="353">
        <v>40.564999999999998</v>
      </c>
      <c r="C1642" s="356">
        <v>5.66</v>
      </c>
      <c r="D1642" s="413">
        <v>47</v>
      </c>
      <c r="E1642" s="409">
        <v>7966.81</v>
      </c>
      <c r="F1642" s="341"/>
      <c r="G1642" s="341"/>
      <c r="H1642" s="341"/>
      <c r="I1642" s="341"/>
      <c r="J1642" s="341"/>
      <c r="K1642" s="341"/>
      <c r="L1642" s="341"/>
      <c r="M1642" s="341"/>
    </row>
    <row r="1643" spans="1:13" x14ac:dyDescent="0.25">
      <c r="A1643" s="350">
        <v>52</v>
      </c>
      <c r="B1643" s="353">
        <v>18.03</v>
      </c>
      <c r="C1643" s="356">
        <v>10.66</v>
      </c>
      <c r="D1643" s="413">
        <v>47</v>
      </c>
      <c r="E1643" s="409">
        <v>7175.51</v>
      </c>
      <c r="F1643" s="341"/>
      <c r="G1643" s="341"/>
      <c r="H1643" s="341"/>
      <c r="I1643" s="341"/>
      <c r="J1643" s="341"/>
      <c r="K1643" s="341"/>
      <c r="L1643" s="341"/>
      <c r="M1643" s="341"/>
    </row>
    <row r="1644" spans="1:13" x14ac:dyDescent="0.25">
      <c r="A1644" s="350">
        <v>26</v>
      </c>
      <c r="B1644" s="353">
        <v>34.65</v>
      </c>
      <c r="C1644" s="356">
        <v>5.98</v>
      </c>
      <c r="D1644" s="413">
        <v>47</v>
      </c>
      <c r="E1644" s="409">
        <v>6809.46</v>
      </c>
      <c r="F1644" s="341"/>
      <c r="G1644" s="341"/>
      <c r="H1644" s="341"/>
      <c r="I1644" s="341"/>
      <c r="J1644" s="341"/>
      <c r="K1644" s="341"/>
      <c r="L1644" s="341"/>
      <c r="M1644" s="341"/>
    </row>
    <row r="1645" spans="1:13" x14ac:dyDescent="0.25">
      <c r="A1645" s="350">
        <v>33</v>
      </c>
      <c r="B1645" s="353">
        <v>42.94</v>
      </c>
      <c r="C1645" s="356">
        <v>4.34</v>
      </c>
      <c r="D1645" s="413">
        <v>47</v>
      </c>
      <c r="E1645" s="409">
        <v>6423.48</v>
      </c>
      <c r="F1645" s="341"/>
      <c r="G1645" s="341"/>
      <c r="H1645" s="341"/>
      <c r="I1645" s="341"/>
      <c r="J1645" s="341"/>
      <c r="K1645" s="341"/>
      <c r="L1645" s="341"/>
      <c r="M1645" s="341"/>
    </row>
    <row r="1646" spans="1:13" x14ac:dyDescent="0.25">
      <c r="A1646" s="350">
        <v>42</v>
      </c>
      <c r="B1646" s="353">
        <v>31.254999999999999</v>
      </c>
      <c r="C1646" s="356">
        <v>5.17</v>
      </c>
      <c r="D1646" s="413">
        <v>47</v>
      </c>
      <c r="E1646" s="409">
        <v>5411.99</v>
      </c>
      <c r="F1646" s="341"/>
      <c r="G1646" s="341"/>
      <c r="H1646" s="341"/>
      <c r="I1646" s="341"/>
      <c r="J1646" s="341"/>
      <c r="K1646" s="341"/>
      <c r="L1646" s="341"/>
      <c r="M1646" s="341"/>
    </row>
    <row r="1647" spans="1:13" x14ac:dyDescent="0.25">
      <c r="A1647" s="350">
        <v>39</v>
      </c>
      <c r="B1647" s="353">
        <v>45.43</v>
      </c>
      <c r="C1647" s="356">
        <v>4.2300000000000004</v>
      </c>
      <c r="D1647" s="413">
        <v>48</v>
      </c>
      <c r="E1647" s="409">
        <v>45702.02</v>
      </c>
      <c r="F1647" s="341"/>
      <c r="G1647" s="341"/>
      <c r="H1647" s="341"/>
      <c r="I1647" s="341"/>
      <c r="J1647" s="341"/>
      <c r="K1647" s="341"/>
      <c r="L1647" s="341"/>
      <c r="M1647" s="341"/>
    </row>
    <row r="1648" spans="1:13" x14ac:dyDescent="0.25">
      <c r="A1648" s="350">
        <v>39</v>
      </c>
      <c r="B1648" s="353">
        <v>32.340000000000003</v>
      </c>
      <c r="C1648" s="356">
        <v>4.88</v>
      </c>
      <c r="D1648" s="413">
        <v>48</v>
      </c>
      <c r="E1648" s="409">
        <v>44202.65</v>
      </c>
      <c r="F1648" s="341"/>
      <c r="G1648" s="341"/>
      <c r="H1648" s="341"/>
      <c r="I1648" s="341"/>
      <c r="J1648" s="341"/>
      <c r="K1648" s="341"/>
      <c r="L1648" s="341"/>
      <c r="M1648" s="341"/>
    </row>
    <row r="1649" spans="1:13" x14ac:dyDescent="0.25">
      <c r="A1649" s="350">
        <v>36</v>
      </c>
      <c r="B1649" s="353">
        <v>25.46</v>
      </c>
      <c r="C1649" s="356">
        <v>9.7100000000000009</v>
      </c>
      <c r="D1649" s="413">
        <v>48</v>
      </c>
      <c r="E1649" s="409">
        <v>41636.199999999997</v>
      </c>
      <c r="F1649" s="341"/>
      <c r="G1649" s="341"/>
      <c r="H1649" s="341"/>
      <c r="I1649" s="341"/>
      <c r="J1649" s="341"/>
      <c r="K1649" s="341"/>
      <c r="L1649" s="341"/>
      <c r="M1649" s="341"/>
    </row>
    <row r="1650" spans="1:13" x14ac:dyDescent="0.25">
      <c r="A1650" s="350">
        <v>32</v>
      </c>
      <c r="B1650" s="353">
        <v>37.145000000000003</v>
      </c>
      <c r="C1650" s="356">
        <v>5.32</v>
      </c>
      <c r="D1650" s="413">
        <v>48</v>
      </c>
      <c r="E1650" s="409">
        <v>36350.71</v>
      </c>
      <c r="F1650" s="341"/>
      <c r="G1650" s="341"/>
      <c r="H1650" s="341"/>
      <c r="I1650" s="341"/>
      <c r="J1650" s="341"/>
      <c r="K1650" s="341"/>
      <c r="L1650" s="341"/>
      <c r="M1650" s="341"/>
    </row>
    <row r="1651" spans="1:13" x14ac:dyDescent="0.25">
      <c r="A1651" s="350">
        <v>37</v>
      </c>
      <c r="B1651" s="353">
        <v>30.8</v>
      </c>
      <c r="C1651" s="356">
        <v>5.83</v>
      </c>
      <c r="D1651" s="413">
        <v>48</v>
      </c>
      <c r="E1651" s="409">
        <v>36182.870000000003</v>
      </c>
      <c r="F1651" s="341"/>
      <c r="G1651" s="341"/>
      <c r="H1651" s="341"/>
      <c r="I1651" s="341"/>
      <c r="J1651" s="341"/>
      <c r="K1651" s="341"/>
      <c r="L1651" s="341"/>
      <c r="M1651" s="341"/>
    </row>
    <row r="1652" spans="1:13" x14ac:dyDescent="0.25">
      <c r="A1652" s="350">
        <v>37</v>
      </c>
      <c r="B1652" s="353">
        <v>29.5</v>
      </c>
      <c r="C1652" s="356">
        <v>5.54</v>
      </c>
      <c r="D1652" s="413">
        <v>48</v>
      </c>
      <c r="E1652" s="409">
        <v>35711.39</v>
      </c>
      <c r="F1652" s="341"/>
      <c r="G1652" s="341"/>
      <c r="H1652" s="341"/>
      <c r="I1652" s="341"/>
      <c r="J1652" s="341"/>
      <c r="K1652" s="341"/>
      <c r="L1652" s="341"/>
      <c r="M1652" s="341"/>
    </row>
    <row r="1653" spans="1:13" x14ac:dyDescent="0.25">
      <c r="A1653" s="350">
        <v>18</v>
      </c>
      <c r="B1653" s="353">
        <v>43.39</v>
      </c>
      <c r="C1653" s="356">
        <v>5.85</v>
      </c>
      <c r="D1653" s="413">
        <v>48</v>
      </c>
      <c r="E1653" s="409">
        <v>32760.48</v>
      </c>
      <c r="F1653" s="341"/>
      <c r="G1653" s="341"/>
      <c r="H1653" s="341"/>
      <c r="I1653" s="341"/>
      <c r="J1653" s="341"/>
      <c r="K1653" s="341"/>
      <c r="L1653" s="341"/>
      <c r="M1653" s="341"/>
    </row>
    <row r="1654" spans="1:13" x14ac:dyDescent="0.25">
      <c r="A1654" s="350">
        <v>53</v>
      </c>
      <c r="B1654" s="353">
        <v>15.08</v>
      </c>
      <c r="C1654" s="356">
        <v>4.8499999999999996</v>
      </c>
      <c r="D1654" s="413">
        <v>48</v>
      </c>
      <c r="E1654" s="409">
        <v>31368.81</v>
      </c>
      <c r="F1654" s="341"/>
      <c r="G1654" s="341"/>
      <c r="H1654" s="341"/>
      <c r="I1654" s="341"/>
      <c r="J1654" s="341"/>
      <c r="K1654" s="341"/>
      <c r="L1654" s="341"/>
      <c r="M1654" s="341"/>
    </row>
    <row r="1655" spans="1:13" x14ac:dyDescent="0.25">
      <c r="A1655" s="350">
        <v>48</v>
      </c>
      <c r="B1655" s="353">
        <v>20.48</v>
      </c>
      <c r="C1655" s="356">
        <v>11.09</v>
      </c>
      <c r="D1655" s="413">
        <v>48</v>
      </c>
      <c r="E1655" s="409">
        <v>28468.92</v>
      </c>
      <c r="F1655" s="341"/>
      <c r="G1655" s="341"/>
      <c r="H1655" s="341"/>
      <c r="I1655" s="341"/>
      <c r="J1655" s="341"/>
      <c r="K1655" s="341"/>
      <c r="L1655" s="341"/>
      <c r="M1655" s="341"/>
    </row>
    <row r="1656" spans="1:13" x14ac:dyDescent="0.25">
      <c r="A1656" s="350">
        <v>26</v>
      </c>
      <c r="B1656" s="353">
        <v>34.450000000000003</v>
      </c>
      <c r="C1656" s="356">
        <v>5.58</v>
      </c>
      <c r="D1656" s="413">
        <v>48</v>
      </c>
      <c r="E1656" s="409">
        <v>26392.26</v>
      </c>
      <c r="F1656" s="341"/>
      <c r="G1656" s="341"/>
      <c r="H1656" s="341"/>
      <c r="I1656" s="341"/>
      <c r="J1656" s="341"/>
      <c r="K1656" s="341"/>
      <c r="L1656" s="341"/>
      <c r="M1656" s="341"/>
    </row>
    <row r="1657" spans="1:13" x14ac:dyDescent="0.25">
      <c r="A1657" s="350">
        <v>41</v>
      </c>
      <c r="B1657" s="353">
        <v>34.21</v>
      </c>
      <c r="C1657" s="356">
        <v>9.7200000000000006</v>
      </c>
      <c r="D1657" s="413">
        <v>48</v>
      </c>
      <c r="E1657" s="409">
        <v>26236.58</v>
      </c>
      <c r="F1657" s="341"/>
      <c r="G1657" s="341"/>
      <c r="H1657" s="341"/>
      <c r="I1657" s="341"/>
      <c r="J1657" s="341"/>
      <c r="K1657" s="341"/>
      <c r="L1657" s="341"/>
      <c r="M1657" s="341"/>
    </row>
    <row r="1658" spans="1:13" x14ac:dyDescent="0.25">
      <c r="A1658" s="350">
        <v>41</v>
      </c>
      <c r="B1658" s="353">
        <v>28.8</v>
      </c>
      <c r="C1658" s="356">
        <v>11.41</v>
      </c>
      <c r="D1658" s="413">
        <v>48</v>
      </c>
      <c r="E1658" s="409">
        <v>24180.93</v>
      </c>
      <c r="F1658" s="341"/>
      <c r="G1658" s="341"/>
      <c r="H1658" s="341"/>
      <c r="I1658" s="341"/>
      <c r="J1658" s="341"/>
      <c r="K1658" s="341"/>
      <c r="L1658" s="341"/>
      <c r="M1658" s="341"/>
    </row>
    <row r="1659" spans="1:13" x14ac:dyDescent="0.25">
      <c r="A1659" s="350">
        <v>29</v>
      </c>
      <c r="B1659" s="353">
        <v>31.74</v>
      </c>
      <c r="C1659" s="356">
        <v>4.46</v>
      </c>
      <c r="D1659" s="413">
        <v>48</v>
      </c>
      <c r="E1659" s="409">
        <v>21232.18</v>
      </c>
      <c r="F1659" s="341"/>
      <c r="G1659" s="341"/>
      <c r="H1659" s="341"/>
      <c r="I1659" s="341"/>
      <c r="J1659" s="341"/>
      <c r="K1659" s="341"/>
      <c r="L1659" s="341"/>
      <c r="M1659" s="341"/>
    </row>
    <row r="1660" spans="1:13" x14ac:dyDescent="0.25">
      <c r="A1660" s="350">
        <v>41</v>
      </c>
      <c r="B1660" s="353">
        <v>21.78</v>
      </c>
      <c r="C1660" s="356">
        <v>9.31</v>
      </c>
      <c r="D1660" s="413">
        <v>48</v>
      </c>
      <c r="E1660" s="409">
        <v>21223.68</v>
      </c>
      <c r="F1660" s="341"/>
      <c r="G1660" s="341"/>
      <c r="H1660" s="341"/>
      <c r="I1660" s="341"/>
      <c r="J1660" s="341"/>
      <c r="K1660" s="341"/>
      <c r="L1660" s="341"/>
      <c r="M1660" s="341"/>
    </row>
    <row r="1661" spans="1:13" x14ac:dyDescent="0.25">
      <c r="A1661" s="350">
        <v>38</v>
      </c>
      <c r="B1661" s="353">
        <v>23.75</v>
      </c>
      <c r="C1661" s="356">
        <v>5.03</v>
      </c>
      <c r="D1661" s="413">
        <v>48</v>
      </c>
      <c r="E1661" s="409">
        <v>16841.32</v>
      </c>
      <c r="F1661" s="341"/>
      <c r="G1661" s="341"/>
      <c r="H1661" s="341"/>
      <c r="I1661" s="341"/>
      <c r="J1661" s="341"/>
      <c r="K1661" s="341"/>
      <c r="L1661" s="341"/>
      <c r="M1661" s="341"/>
    </row>
    <row r="1662" spans="1:13" x14ac:dyDescent="0.25">
      <c r="A1662" s="350">
        <v>27</v>
      </c>
      <c r="B1662" s="353">
        <v>33.21</v>
      </c>
      <c r="C1662" s="356">
        <v>5.07</v>
      </c>
      <c r="D1662" s="413">
        <v>48</v>
      </c>
      <c r="E1662" s="409">
        <v>16770.990000000002</v>
      </c>
      <c r="F1662" s="341"/>
      <c r="G1662" s="341"/>
      <c r="H1662" s="341"/>
      <c r="I1662" s="341"/>
      <c r="J1662" s="341"/>
      <c r="K1662" s="341"/>
      <c r="L1662" s="341"/>
      <c r="M1662" s="341"/>
    </row>
    <row r="1663" spans="1:13" x14ac:dyDescent="0.25">
      <c r="A1663" s="350">
        <v>52</v>
      </c>
      <c r="B1663" s="353">
        <v>17.7</v>
      </c>
      <c r="C1663" s="356">
        <v>10.42</v>
      </c>
      <c r="D1663" s="413">
        <v>48</v>
      </c>
      <c r="E1663" s="409">
        <v>16190.97</v>
      </c>
      <c r="F1663" s="341"/>
      <c r="G1663" s="341"/>
      <c r="H1663" s="341"/>
      <c r="I1663" s="341"/>
      <c r="J1663" s="341"/>
      <c r="K1663" s="341"/>
      <c r="L1663" s="341"/>
      <c r="M1663" s="341"/>
    </row>
    <row r="1664" spans="1:13" x14ac:dyDescent="0.25">
      <c r="A1664" s="350">
        <v>50</v>
      </c>
      <c r="B1664" s="353">
        <v>17.2</v>
      </c>
      <c r="C1664" s="356">
        <v>6.45</v>
      </c>
      <c r="D1664" s="413">
        <v>48</v>
      </c>
      <c r="E1664" s="409">
        <v>15746.62</v>
      </c>
      <c r="F1664" s="341"/>
      <c r="G1664" s="341"/>
      <c r="H1664" s="341"/>
      <c r="I1664" s="341"/>
      <c r="J1664" s="341"/>
      <c r="K1664" s="341"/>
      <c r="L1664" s="341"/>
      <c r="M1664" s="341"/>
    </row>
    <row r="1665" spans="1:13" x14ac:dyDescent="0.25">
      <c r="A1665" s="350">
        <v>50</v>
      </c>
      <c r="B1665" s="353">
        <v>19.21</v>
      </c>
      <c r="C1665" s="356">
        <v>5.52</v>
      </c>
      <c r="D1665" s="413">
        <v>48</v>
      </c>
      <c r="E1665" s="409">
        <v>15556.67</v>
      </c>
      <c r="F1665" s="341"/>
      <c r="G1665" s="341"/>
      <c r="H1665" s="341"/>
      <c r="I1665" s="341"/>
      <c r="J1665" s="341"/>
      <c r="K1665" s="341"/>
      <c r="L1665" s="341"/>
      <c r="M1665" s="341"/>
    </row>
    <row r="1666" spans="1:13" x14ac:dyDescent="0.25">
      <c r="A1666" s="350">
        <v>43</v>
      </c>
      <c r="B1666" s="353">
        <v>23.2</v>
      </c>
      <c r="C1666" s="356">
        <v>4.41</v>
      </c>
      <c r="D1666" s="413">
        <v>48</v>
      </c>
      <c r="E1666" s="409">
        <v>15532.16</v>
      </c>
      <c r="F1666" s="341"/>
      <c r="G1666" s="341"/>
      <c r="H1666" s="341"/>
      <c r="I1666" s="341"/>
      <c r="J1666" s="341"/>
      <c r="K1666" s="341"/>
      <c r="L1666" s="341"/>
      <c r="M1666" s="341"/>
    </row>
    <row r="1667" spans="1:13" x14ac:dyDescent="0.25">
      <c r="A1667" s="350">
        <v>39</v>
      </c>
      <c r="B1667" s="353">
        <v>32.5</v>
      </c>
      <c r="C1667" s="356">
        <v>4.6900000000000004</v>
      </c>
      <c r="D1667" s="413">
        <v>48</v>
      </c>
      <c r="E1667" s="409">
        <v>14256.79</v>
      </c>
      <c r="F1667" s="341"/>
      <c r="G1667" s="341"/>
      <c r="H1667" s="341"/>
      <c r="I1667" s="341"/>
      <c r="J1667" s="341"/>
      <c r="K1667" s="341"/>
      <c r="L1667" s="341"/>
      <c r="M1667" s="341"/>
    </row>
    <row r="1668" spans="1:13" x14ac:dyDescent="0.25">
      <c r="A1668" s="350">
        <v>44</v>
      </c>
      <c r="B1668" s="353">
        <v>20.9</v>
      </c>
      <c r="C1668" s="356">
        <v>6.94</v>
      </c>
      <c r="D1668" s="413">
        <v>48</v>
      </c>
      <c r="E1668" s="409">
        <v>12697.48</v>
      </c>
      <c r="F1668" s="341"/>
      <c r="G1668" s="341"/>
      <c r="H1668" s="341"/>
      <c r="I1668" s="341"/>
      <c r="J1668" s="341"/>
      <c r="K1668" s="341"/>
      <c r="L1668" s="341"/>
      <c r="M1668" s="341"/>
    </row>
    <row r="1669" spans="1:13" x14ac:dyDescent="0.25">
      <c r="A1669" s="350">
        <v>50</v>
      </c>
      <c r="B1669" s="353">
        <v>19.11</v>
      </c>
      <c r="C1669" s="356">
        <v>4.3499999999999996</v>
      </c>
      <c r="D1669" s="413">
        <v>48</v>
      </c>
      <c r="E1669" s="409">
        <v>12245.17</v>
      </c>
      <c r="F1669" s="341"/>
      <c r="G1669" s="341"/>
      <c r="H1669" s="341"/>
      <c r="I1669" s="341"/>
      <c r="J1669" s="341"/>
      <c r="K1669" s="341"/>
      <c r="L1669" s="341"/>
      <c r="M1669" s="341"/>
    </row>
    <row r="1670" spans="1:13" x14ac:dyDescent="0.25">
      <c r="A1670" s="350">
        <v>30</v>
      </c>
      <c r="B1670" s="353">
        <v>31.17</v>
      </c>
      <c r="C1670" s="356">
        <v>5.28</v>
      </c>
      <c r="D1670" s="413">
        <v>48</v>
      </c>
      <c r="E1670" s="409">
        <v>12137.6</v>
      </c>
      <c r="F1670" s="341"/>
      <c r="G1670" s="341"/>
      <c r="H1670" s="341"/>
      <c r="I1670" s="341"/>
      <c r="J1670" s="341"/>
      <c r="K1670" s="341"/>
      <c r="L1670" s="341"/>
      <c r="M1670" s="341"/>
    </row>
    <row r="1671" spans="1:13" x14ac:dyDescent="0.25">
      <c r="A1671" s="350">
        <v>23</v>
      </c>
      <c r="B1671" s="353">
        <v>36.08</v>
      </c>
      <c r="C1671" s="356">
        <v>4.29</v>
      </c>
      <c r="D1671" s="413">
        <v>48</v>
      </c>
      <c r="E1671" s="409">
        <v>11858.56</v>
      </c>
      <c r="F1671" s="341"/>
      <c r="G1671" s="341"/>
      <c r="H1671" s="341"/>
      <c r="I1671" s="341"/>
      <c r="J1671" s="341"/>
      <c r="K1671" s="341"/>
      <c r="L1671" s="341"/>
      <c r="M1671" s="341"/>
    </row>
    <row r="1672" spans="1:13" x14ac:dyDescent="0.25">
      <c r="A1672" s="350">
        <v>37</v>
      </c>
      <c r="B1672" s="353">
        <v>28.024999999999999</v>
      </c>
      <c r="C1672" s="356">
        <v>5.69</v>
      </c>
      <c r="D1672" s="413">
        <v>48</v>
      </c>
      <c r="E1672" s="409">
        <v>11037.85</v>
      </c>
      <c r="F1672" s="341"/>
      <c r="G1672" s="341"/>
      <c r="H1672" s="341"/>
      <c r="I1672" s="341"/>
      <c r="J1672" s="341"/>
      <c r="K1672" s="341"/>
      <c r="L1672" s="341"/>
      <c r="M1672" s="341"/>
    </row>
    <row r="1673" spans="1:13" x14ac:dyDescent="0.25">
      <c r="A1673" s="350">
        <v>37</v>
      </c>
      <c r="B1673" s="353">
        <v>24.32</v>
      </c>
      <c r="C1673" s="356">
        <v>5.56</v>
      </c>
      <c r="D1673" s="413">
        <v>48</v>
      </c>
      <c r="E1673" s="409">
        <v>11033.66</v>
      </c>
      <c r="F1673" s="341"/>
      <c r="G1673" s="341"/>
      <c r="H1673" s="341"/>
      <c r="I1673" s="341"/>
      <c r="J1673" s="341"/>
      <c r="K1673" s="341"/>
      <c r="L1673" s="341"/>
      <c r="M1673" s="341"/>
    </row>
    <row r="1674" spans="1:13" x14ac:dyDescent="0.25">
      <c r="A1674" s="350">
        <v>34</v>
      </c>
      <c r="B1674" s="353">
        <v>38</v>
      </c>
      <c r="C1674" s="356">
        <v>5.41</v>
      </c>
      <c r="D1674" s="413">
        <v>48</v>
      </c>
      <c r="E1674" s="409">
        <v>11015.17</v>
      </c>
      <c r="F1674" s="341"/>
      <c r="G1674" s="341"/>
      <c r="H1674" s="341"/>
      <c r="I1674" s="341"/>
      <c r="J1674" s="341"/>
      <c r="K1674" s="341"/>
      <c r="L1674" s="341"/>
      <c r="M1674" s="341"/>
    </row>
    <row r="1675" spans="1:13" x14ac:dyDescent="0.25">
      <c r="A1675" s="350">
        <v>41</v>
      </c>
      <c r="B1675" s="353">
        <v>31.6</v>
      </c>
      <c r="C1675" s="356">
        <v>10.85</v>
      </c>
      <c r="D1675" s="413">
        <v>48</v>
      </c>
      <c r="E1675" s="409">
        <v>10736.87</v>
      </c>
      <c r="F1675" s="341"/>
      <c r="G1675" s="341"/>
      <c r="H1675" s="341"/>
      <c r="I1675" s="341"/>
      <c r="J1675" s="341"/>
      <c r="K1675" s="341"/>
      <c r="L1675" s="341"/>
      <c r="M1675" s="341"/>
    </row>
    <row r="1676" spans="1:13" x14ac:dyDescent="0.25">
      <c r="A1676" s="350">
        <v>41</v>
      </c>
      <c r="B1676" s="353">
        <v>31.02</v>
      </c>
      <c r="C1676" s="356">
        <v>11.63</v>
      </c>
      <c r="D1676" s="413">
        <v>48</v>
      </c>
      <c r="E1676" s="409">
        <v>10407.09</v>
      </c>
      <c r="F1676" s="341"/>
      <c r="G1676" s="341"/>
      <c r="H1676" s="341"/>
      <c r="I1676" s="341"/>
      <c r="J1676" s="341"/>
      <c r="K1676" s="341"/>
      <c r="L1676" s="341"/>
      <c r="M1676" s="341"/>
    </row>
    <row r="1677" spans="1:13" x14ac:dyDescent="0.25">
      <c r="A1677" s="350">
        <v>34</v>
      </c>
      <c r="B1677" s="353">
        <v>29.26</v>
      </c>
      <c r="C1677" s="356">
        <v>5.68</v>
      </c>
      <c r="D1677" s="413">
        <v>48</v>
      </c>
      <c r="E1677" s="409">
        <v>10352.48</v>
      </c>
      <c r="F1677" s="341"/>
      <c r="G1677" s="341"/>
      <c r="H1677" s="341"/>
      <c r="I1677" s="341"/>
      <c r="J1677" s="341"/>
      <c r="K1677" s="341"/>
      <c r="L1677" s="341"/>
      <c r="M1677" s="341"/>
    </row>
    <row r="1678" spans="1:13" x14ac:dyDescent="0.25">
      <c r="A1678" s="350">
        <v>52</v>
      </c>
      <c r="B1678" s="353">
        <v>15.09</v>
      </c>
      <c r="C1678" s="356">
        <v>7.59</v>
      </c>
      <c r="D1678" s="413">
        <v>48</v>
      </c>
      <c r="E1678" s="409">
        <v>10141.14</v>
      </c>
      <c r="F1678" s="341"/>
      <c r="G1678" s="341"/>
      <c r="H1678" s="341"/>
      <c r="I1678" s="341"/>
      <c r="J1678" s="341"/>
      <c r="K1678" s="341"/>
      <c r="L1678" s="341"/>
      <c r="M1678" s="341"/>
    </row>
    <row r="1679" spans="1:13" x14ac:dyDescent="0.25">
      <c r="A1679" s="350">
        <v>37</v>
      </c>
      <c r="B1679" s="353">
        <v>22.63</v>
      </c>
      <c r="C1679" s="356">
        <v>5.09</v>
      </c>
      <c r="D1679" s="413">
        <v>48</v>
      </c>
      <c r="E1679" s="409">
        <v>10043.25</v>
      </c>
      <c r="F1679" s="341"/>
      <c r="G1679" s="341"/>
      <c r="H1679" s="341"/>
      <c r="I1679" s="341"/>
      <c r="J1679" s="341"/>
      <c r="K1679" s="341"/>
      <c r="L1679" s="341"/>
      <c r="M1679" s="341"/>
    </row>
    <row r="1680" spans="1:13" x14ac:dyDescent="0.25">
      <c r="A1680" s="350">
        <v>38</v>
      </c>
      <c r="B1680" s="353">
        <v>23.46</v>
      </c>
      <c r="C1680" s="356">
        <v>4.21</v>
      </c>
      <c r="D1680" s="413">
        <v>48</v>
      </c>
      <c r="E1680" s="409">
        <v>9653.81</v>
      </c>
      <c r="F1680" s="341"/>
      <c r="G1680" s="341"/>
      <c r="H1680" s="341"/>
      <c r="I1680" s="341"/>
      <c r="J1680" s="341"/>
      <c r="K1680" s="341"/>
      <c r="L1680" s="341"/>
      <c r="M1680" s="341"/>
    </row>
    <row r="1681" spans="1:13" x14ac:dyDescent="0.25">
      <c r="A1681" s="350">
        <v>37</v>
      </c>
      <c r="B1681" s="353">
        <v>22.56</v>
      </c>
      <c r="C1681" s="356">
        <v>4.34</v>
      </c>
      <c r="D1681" s="413">
        <v>48</v>
      </c>
      <c r="E1681" s="409">
        <v>9563.0300000000007</v>
      </c>
      <c r="F1681" s="341"/>
      <c r="G1681" s="341"/>
      <c r="H1681" s="341"/>
      <c r="I1681" s="341"/>
      <c r="J1681" s="341"/>
      <c r="K1681" s="341"/>
      <c r="L1681" s="341"/>
      <c r="M1681" s="341"/>
    </row>
    <row r="1682" spans="1:13" x14ac:dyDescent="0.25">
      <c r="A1682" s="350">
        <v>49</v>
      </c>
      <c r="B1682" s="353">
        <v>19.28</v>
      </c>
      <c r="C1682" s="356">
        <v>11.85</v>
      </c>
      <c r="D1682" s="413">
        <v>48</v>
      </c>
      <c r="E1682" s="409">
        <v>9447.25</v>
      </c>
      <c r="F1682" s="341"/>
      <c r="G1682" s="341"/>
      <c r="H1682" s="341"/>
      <c r="I1682" s="341"/>
      <c r="J1682" s="341"/>
      <c r="K1682" s="341"/>
      <c r="L1682" s="341"/>
      <c r="M1682" s="341"/>
    </row>
    <row r="1683" spans="1:13" x14ac:dyDescent="0.25">
      <c r="A1683" s="350">
        <v>52</v>
      </c>
      <c r="B1683" s="353">
        <v>15.37</v>
      </c>
      <c r="C1683" s="356">
        <v>9.61</v>
      </c>
      <c r="D1683" s="413">
        <v>48</v>
      </c>
      <c r="E1683" s="409">
        <v>9249.5</v>
      </c>
      <c r="F1683" s="341"/>
      <c r="G1683" s="341"/>
      <c r="H1683" s="341"/>
      <c r="I1683" s="341"/>
      <c r="J1683" s="341"/>
      <c r="K1683" s="341"/>
      <c r="L1683" s="341"/>
      <c r="M1683" s="341"/>
    </row>
    <row r="1684" spans="1:13" x14ac:dyDescent="0.25">
      <c r="A1684" s="350">
        <v>46</v>
      </c>
      <c r="B1684" s="353">
        <v>18.71</v>
      </c>
      <c r="C1684" s="356">
        <v>5.29</v>
      </c>
      <c r="D1684" s="413">
        <v>48</v>
      </c>
      <c r="E1684" s="409">
        <v>8978.19</v>
      </c>
      <c r="F1684" s="341"/>
      <c r="G1684" s="341"/>
      <c r="H1684" s="341"/>
      <c r="I1684" s="341"/>
      <c r="J1684" s="341"/>
      <c r="K1684" s="341"/>
      <c r="L1684" s="341"/>
      <c r="M1684" s="341"/>
    </row>
    <row r="1685" spans="1:13" x14ac:dyDescent="0.25">
      <c r="A1685" s="350">
        <v>44</v>
      </c>
      <c r="B1685" s="353">
        <v>20.61</v>
      </c>
      <c r="C1685" s="356">
        <v>6.89</v>
      </c>
      <c r="D1685" s="413">
        <v>48</v>
      </c>
      <c r="E1685" s="409">
        <v>8968.33</v>
      </c>
      <c r="F1685" s="341"/>
      <c r="G1685" s="341"/>
      <c r="H1685" s="341"/>
      <c r="I1685" s="341"/>
      <c r="J1685" s="341"/>
      <c r="K1685" s="341"/>
      <c r="L1685" s="341"/>
      <c r="M1685" s="341"/>
    </row>
    <row r="1686" spans="1:13" x14ac:dyDescent="0.25">
      <c r="A1686" s="350">
        <v>53</v>
      </c>
      <c r="B1686" s="353">
        <v>15.99</v>
      </c>
      <c r="C1686" s="356">
        <v>4.57</v>
      </c>
      <c r="D1686" s="413">
        <v>48</v>
      </c>
      <c r="E1686" s="409">
        <v>8964.06</v>
      </c>
      <c r="F1686" s="341"/>
      <c r="G1686" s="341"/>
      <c r="H1686" s="341"/>
      <c r="I1686" s="341"/>
      <c r="J1686" s="341"/>
      <c r="K1686" s="341"/>
      <c r="L1686" s="341"/>
      <c r="M1686" s="341"/>
    </row>
    <row r="1687" spans="1:13" x14ac:dyDescent="0.25">
      <c r="A1687" s="350">
        <v>32</v>
      </c>
      <c r="B1687" s="353">
        <v>33.155000000000001</v>
      </c>
      <c r="C1687" s="356">
        <v>4.32</v>
      </c>
      <c r="D1687" s="413">
        <v>48</v>
      </c>
      <c r="E1687" s="409">
        <v>8871.15</v>
      </c>
      <c r="F1687" s="341"/>
      <c r="G1687" s="341"/>
      <c r="H1687" s="341"/>
      <c r="I1687" s="341"/>
      <c r="J1687" s="341"/>
      <c r="K1687" s="341"/>
      <c r="L1687" s="341"/>
      <c r="M1687" s="341"/>
    </row>
    <row r="1688" spans="1:13" x14ac:dyDescent="0.25">
      <c r="A1688" s="350">
        <v>39</v>
      </c>
      <c r="B1688" s="353">
        <v>26.22</v>
      </c>
      <c r="C1688" s="356">
        <v>5.57</v>
      </c>
      <c r="D1688" s="413">
        <v>48</v>
      </c>
      <c r="E1688" s="409">
        <v>8765.25</v>
      </c>
      <c r="F1688" s="341"/>
      <c r="G1688" s="341"/>
      <c r="H1688" s="341"/>
      <c r="I1688" s="341"/>
      <c r="J1688" s="341"/>
      <c r="K1688" s="341"/>
      <c r="L1688" s="341"/>
      <c r="M1688" s="341"/>
    </row>
    <row r="1689" spans="1:13" x14ac:dyDescent="0.25">
      <c r="A1689" s="350">
        <v>39</v>
      </c>
      <c r="B1689" s="353">
        <v>21.85</v>
      </c>
      <c r="C1689" s="356">
        <v>5.26</v>
      </c>
      <c r="D1689" s="413">
        <v>48</v>
      </c>
      <c r="E1689" s="409">
        <v>8671.19</v>
      </c>
      <c r="F1689" s="341"/>
      <c r="G1689" s="341"/>
      <c r="H1689" s="341"/>
      <c r="I1689" s="341"/>
      <c r="J1689" s="341"/>
      <c r="K1689" s="341"/>
      <c r="L1689" s="341"/>
      <c r="M1689" s="341"/>
    </row>
    <row r="1690" spans="1:13" x14ac:dyDescent="0.25">
      <c r="A1690" s="350">
        <v>31</v>
      </c>
      <c r="B1690" s="353">
        <v>30.495000000000001</v>
      </c>
      <c r="C1690" s="356">
        <v>6.25</v>
      </c>
      <c r="D1690" s="413">
        <v>48</v>
      </c>
      <c r="E1690" s="409">
        <v>8280.6200000000008</v>
      </c>
      <c r="F1690" s="341"/>
      <c r="G1690" s="341"/>
      <c r="H1690" s="341"/>
      <c r="I1690" s="341"/>
      <c r="J1690" s="341"/>
      <c r="K1690" s="341"/>
      <c r="L1690" s="341"/>
      <c r="M1690" s="341"/>
    </row>
    <row r="1691" spans="1:13" x14ac:dyDescent="0.25">
      <c r="A1691" s="350">
        <v>37</v>
      </c>
      <c r="B1691" s="353">
        <v>34.104999999999997</v>
      </c>
      <c r="C1691" s="356">
        <v>5.67</v>
      </c>
      <c r="D1691" s="413">
        <v>48</v>
      </c>
      <c r="E1691" s="409">
        <v>8277.52</v>
      </c>
      <c r="F1691" s="341"/>
      <c r="G1691" s="341"/>
      <c r="H1691" s="341"/>
      <c r="I1691" s="341"/>
      <c r="J1691" s="341"/>
      <c r="K1691" s="341"/>
      <c r="L1691" s="341"/>
      <c r="M1691" s="341"/>
    </row>
    <row r="1692" spans="1:13" x14ac:dyDescent="0.25">
      <c r="A1692" s="350">
        <v>27</v>
      </c>
      <c r="B1692" s="353">
        <v>32.770000000000003</v>
      </c>
      <c r="C1692" s="356">
        <v>4.42</v>
      </c>
      <c r="D1692" s="413">
        <v>48</v>
      </c>
      <c r="E1692" s="409">
        <v>8269.0400000000009</v>
      </c>
      <c r="F1692" s="341"/>
      <c r="G1692" s="341"/>
      <c r="H1692" s="341"/>
      <c r="I1692" s="341"/>
      <c r="J1692" s="341"/>
      <c r="K1692" s="341"/>
      <c r="L1692" s="341"/>
      <c r="M1692" s="341"/>
    </row>
    <row r="1693" spans="1:13" x14ac:dyDescent="0.25">
      <c r="A1693" s="350">
        <v>52</v>
      </c>
      <c r="B1693" s="353">
        <v>16.850000000000001</v>
      </c>
      <c r="C1693" s="356">
        <v>11.75</v>
      </c>
      <c r="D1693" s="413">
        <v>48</v>
      </c>
      <c r="E1693" s="409">
        <v>7804.16</v>
      </c>
      <c r="F1693" s="341"/>
      <c r="G1693" s="341"/>
      <c r="H1693" s="341"/>
      <c r="I1693" s="341"/>
      <c r="J1693" s="341"/>
      <c r="K1693" s="341"/>
      <c r="L1693" s="341"/>
      <c r="M1693" s="341"/>
    </row>
    <row r="1694" spans="1:13" x14ac:dyDescent="0.25">
      <c r="A1694" s="350">
        <v>38</v>
      </c>
      <c r="B1694" s="353">
        <v>34.700000000000003</v>
      </c>
      <c r="C1694" s="356">
        <v>6.06</v>
      </c>
      <c r="D1694" s="413">
        <v>48</v>
      </c>
      <c r="E1694" s="409">
        <v>7789.64</v>
      </c>
      <c r="F1694" s="341"/>
      <c r="G1694" s="341"/>
      <c r="H1694" s="341"/>
      <c r="I1694" s="341"/>
      <c r="J1694" s="341"/>
      <c r="K1694" s="341"/>
      <c r="L1694" s="341"/>
      <c r="M1694" s="341"/>
    </row>
    <row r="1695" spans="1:13" x14ac:dyDescent="0.25">
      <c r="A1695" s="350">
        <v>38</v>
      </c>
      <c r="B1695" s="353">
        <v>37.049999999999997</v>
      </c>
      <c r="C1695" s="356">
        <v>5.48</v>
      </c>
      <c r="D1695" s="413">
        <v>48</v>
      </c>
      <c r="E1695" s="409">
        <v>6965.21</v>
      </c>
      <c r="F1695" s="341"/>
      <c r="G1695" s="341"/>
      <c r="H1695" s="341"/>
      <c r="I1695" s="341"/>
      <c r="J1695" s="341"/>
      <c r="K1695" s="341"/>
      <c r="L1695" s="341"/>
      <c r="M1695" s="341"/>
    </row>
    <row r="1696" spans="1:13" x14ac:dyDescent="0.25">
      <c r="A1696" s="350">
        <v>43</v>
      </c>
      <c r="B1696" s="353">
        <v>18.78</v>
      </c>
      <c r="C1696" s="356">
        <v>4.45</v>
      </c>
      <c r="D1696" s="413">
        <v>48</v>
      </c>
      <c r="E1696" s="409">
        <v>6302.23</v>
      </c>
      <c r="F1696" s="341"/>
      <c r="G1696" s="341"/>
      <c r="H1696" s="341"/>
      <c r="I1696" s="341"/>
      <c r="J1696" s="341"/>
      <c r="K1696" s="341"/>
      <c r="L1696" s="341"/>
      <c r="M1696" s="341"/>
    </row>
    <row r="1697" spans="1:13" x14ac:dyDescent="0.25">
      <c r="A1697" s="350">
        <v>38</v>
      </c>
      <c r="B1697" s="353">
        <v>28.024999999999999</v>
      </c>
      <c r="C1697" s="356">
        <v>5</v>
      </c>
      <c r="D1697" s="413">
        <v>48</v>
      </c>
      <c r="E1697" s="409">
        <v>5990.17</v>
      </c>
      <c r="F1697" s="341"/>
      <c r="G1697" s="341"/>
      <c r="H1697" s="341"/>
      <c r="I1697" s="341"/>
      <c r="J1697" s="341"/>
      <c r="K1697" s="341"/>
      <c r="L1697" s="341"/>
      <c r="M1697" s="341"/>
    </row>
    <row r="1698" spans="1:13" x14ac:dyDescent="0.25">
      <c r="A1698" s="350">
        <v>28</v>
      </c>
      <c r="B1698" s="353">
        <v>35.090000000000003</v>
      </c>
      <c r="C1698" s="356">
        <v>5.84</v>
      </c>
      <c r="D1698" s="413">
        <v>48</v>
      </c>
      <c r="E1698" s="409">
        <v>5979.99</v>
      </c>
      <c r="F1698" s="341"/>
      <c r="G1698" s="341"/>
      <c r="H1698" s="341"/>
      <c r="I1698" s="341"/>
      <c r="J1698" s="341"/>
      <c r="K1698" s="341"/>
      <c r="L1698" s="341"/>
      <c r="M1698" s="341"/>
    </row>
    <row r="1699" spans="1:13" x14ac:dyDescent="0.25">
      <c r="A1699" s="350">
        <v>26</v>
      </c>
      <c r="B1699" s="353">
        <v>34.42</v>
      </c>
      <c r="C1699" s="356">
        <v>5.21</v>
      </c>
      <c r="D1699" s="413">
        <v>48</v>
      </c>
      <c r="E1699" s="409">
        <v>5698.74</v>
      </c>
      <c r="F1699" s="341"/>
      <c r="G1699" s="341"/>
      <c r="H1699" s="341"/>
      <c r="I1699" s="341"/>
      <c r="J1699" s="341"/>
      <c r="K1699" s="341"/>
      <c r="L1699" s="341"/>
      <c r="M1699" s="341"/>
    </row>
    <row r="1700" spans="1:13" x14ac:dyDescent="0.25">
      <c r="A1700" s="350">
        <v>33</v>
      </c>
      <c r="B1700" s="353">
        <v>29.4</v>
      </c>
      <c r="C1700" s="356">
        <v>4.26</v>
      </c>
      <c r="D1700" s="413">
        <v>48</v>
      </c>
      <c r="E1700" s="409">
        <v>5576.35</v>
      </c>
      <c r="F1700" s="341"/>
      <c r="G1700" s="341"/>
      <c r="H1700" s="341"/>
      <c r="I1700" s="341"/>
      <c r="J1700" s="341"/>
      <c r="K1700" s="341"/>
      <c r="L1700" s="341"/>
      <c r="M1700" s="341"/>
    </row>
    <row r="1701" spans="1:13" x14ac:dyDescent="0.25">
      <c r="A1701" s="350">
        <v>42</v>
      </c>
      <c r="B1701" s="353">
        <v>21.31</v>
      </c>
      <c r="C1701" s="356">
        <v>4.17</v>
      </c>
      <c r="D1701" s="413">
        <v>48</v>
      </c>
      <c r="E1701" s="409">
        <v>5322.24</v>
      </c>
      <c r="F1701" s="341"/>
      <c r="G1701" s="341"/>
      <c r="H1701" s="341"/>
      <c r="I1701" s="341"/>
      <c r="J1701" s="341"/>
      <c r="K1701" s="341"/>
      <c r="L1701" s="341"/>
      <c r="M1701" s="341"/>
    </row>
    <row r="1702" spans="1:13" x14ac:dyDescent="0.25">
      <c r="A1702" s="350">
        <v>48</v>
      </c>
      <c r="B1702" s="353">
        <v>19.559999999999999</v>
      </c>
      <c r="C1702" s="356">
        <v>11.96</v>
      </c>
      <c r="D1702" s="413">
        <v>48</v>
      </c>
      <c r="E1702" s="409">
        <v>5291.71</v>
      </c>
      <c r="F1702" s="341"/>
      <c r="G1702" s="341"/>
      <c r="H1702" s="341"/>
      <c r="I1702" s="341"/>
      <c r="J1702" s="341"/>
      <c r="K1702" s="341"/>
      <c r="L1702" s="341"/>
      <c r="M1702" s="341"/>
    </row>
    <row r="1703" spans="1:13" x14ac:dyDescent="0.25">
      <c r="A1703" s="350">
        <v>34</v>
      </c>
      <c r="B1703" s="353">
        <v>37.335000000000001</v>
      </c>
      <c r="C1703" s="356">
        <v>6.26</v>
      </c>
      <c r="D1703" s="413">
        <v>48</v>
      </c>
      <c r="E1703" s="409">
        <v>4942.0600000000004</v>
      </c>
      <c r="F1703" s="341"/>
      <c r="G1703" s="341"/>
      <c r="H1703" s="341"/>
      <c r="I1703" s="341"/>
      <c r="J1703" s="341"/>
      <c r="K1703" s="341"/>
      <c r="L1703" s="341"/>
      <c r="M1703" s="341"/>
    </row>
    <row r="1704" spans="1:13" x14ac:dyDescent="0.25">
      <c r="A1704" s="350">
        <v>48</v>
      </c>
      <c r="B1704" s="353">
        <v>19.53</v>
      </c>
      <c r="C1704" s="356">
        <v>11.68</v>
      </c>
      <c r="D1704" s="413">
        <v>48</v>
      </c>
      <c r="E1704" s="409">
        <v>4844.67</v>
      </c>
      <c r="F1704" s="341"/>
      <c r="G1704" s="341"/>
      <c r="H1704" s="341"/>
      <c r="I1704" s="341"/>
      <c r="J1704" s="341"/>
      <c r="K1704" s="341"/>
      <c r="L1704" s="341"/>
      <c r="M1704" s="341"/>
    </row>
    <row r="1705" spans="1:13" x14ac:dyDescent="0.25">
      <c r="A1705" s="350">
        <v>42</v>
      </c>
      <c r="B1705" s="353">
        <v>34.1</v>
      </c>
      <c r="C1705" s="356">
        <v>5.16</v>
      </c>
      <c r="D1705" s="413">
        <v>49</v>
      </c>
      <c r="E1705" s="409">
        <v>42188.15</v>
      </c>
      <c r="F1705" s="341"/>
      <c r="G1705" s="341"/>
      <c r="H1705" s="341"/>
      <c r="I1705" s="341"/>
      <c r="J1705" s="341"/>
      <c r="K1705" s="341"/>
      <c r="L1705" s="341"/>
      <c r="M1705" s="341"/>
    </row>
    <row r="1706" spans="1:13" x14ac:dyDescent="0.25">
      <c r="A1706" s="350">
        <v>52</v>
      </c>
      <c r="B1706" s="353">
        <v>16.5</v>
      </c>
      <c r="C1706" s="356">
        <v>6.9</v>
      </c>
      <c r="D1706" s="413">
        <v>49</v>
      </c>
      <c r="E1706" s="409">
        <v>40974.160000000003</v>
      </c>
      <c r="F1706" s="341"/>
      <c r="G1706" s="341"/>
      <c r="H1706" s="341"/>
      <c r="I1706" s="341"/>
      <c r="J1706" s="341"/>
      <c r="K1706" s="341"/>
      <c r="L1706" s="341"/>
      <c r="M1706" s="341"/>
    </row>
    <row r="1707" spans="1:13" x14ac:dyDescent="0.25">
      <c r="A1707" s="350">
        <v>38</v>
      </c>
      <c r="B1707" s="353">
        <v>30.69</v>
      </c>
      <c r="C1707" s="356">
        <v>4.83</v>
      </c>
      <c r="D1707" s="413">
        <v>49</v>
      </c>
      <c r="E1707" s="409">
        <v>39727.61</v>
      </c>
      <c r="F1707" s="341"/>
      <c r="G1707" s="341"/>
      <c r="H1707" s="341"/>
      <c r="I1707" s="341"/>
      <c r="J1707" s="341"/>
      <c r="K1707" s="341"/>
      <c r="L1707" s="341"/>
      <c r="M1707" s="341"/>
    </row>
    <row r="1708" spans="1:13" x14ac:dyDescent="0.25">
      <c r="A1708" s="350">
        <v>38</v>
      </c>
      <c r="B1708" s="353">
        <v>28.93</v>
      </c>
      <c r="C1708" s="356">
        <v>4.87</v>
      </c>
      <c r="D1708" s="413">
        <v>49</v>
      </c>
      <c r="E1708" s="409">
        <v>36541.550000000003</v>
      </c>
      <c r="F1708" s="341"/>
      <c r="G1708" s="341"/>
      <c r="H1708" s="341"/>
      <c r="I1708" s="341"/>
      <c r="J1708" s="341"/>
      <c r="K1708" s="341"/>
      <c r="L1708" s="341"/>
      <c r="M1708" s="341"/>
    </row>
    <row r="1709" spans="1:13" x14ac:dyDescent="0.25">
      <c r="A1709" s="350">
        <v>33</v>
      </c>
      <c r="B1709" s="353">
        <v>38.9</v>
      </c>
      <c r="C1709" s="356">
        <v>4.28</v>
      </c>
      <c r="D1709" s="413">
        <v>49</v>
      </c>
      <c r="E1709" s="409">
        <v>35547.72</v>
      </c>
      <c r="F1709" s="341"/>
      <c r="G1709" s="341"/>
      <c r="H1709" s="341"/>
      <c r="I1709" s="341"/>
      <c r="J1709" s="341"/>
      <c r="K1709" s="341"/>
      <c r="L1709" s="341"/>
      <c r="M1709" s="341"/>
    </row>
    <row r="1710" spans="1:13" x14ac:dyDescent="0.25">
      <c r="A1710" s="350">
        <v>42</v>
      </c>
      <c r="B1710" s="353">
        <v>26.9</v>
      </c>
      <c r="C1710" s="356">
        <v>4.07</v>
      </c>
      <c r="D1710" s="413">
        <v>49</v>
      </c>
      <c r="E1710" s="409">
        <v>35517.19</v>
      </c>
      <c r="F1710" s="341"/>
      <c r="G1710" s="341"/>
      <c r="H1710" s="341"/>
      <c r="I1710" s="341"/>
      <c r="J1710" s="341"/>
      <c r="K1710" s="341"/>
      <c r="L1710" s="341"/>
      <c r="M1710" s="341"/>
    </row>
    <row r="1711" spans="1:13" x14ac:dyDescent="0.25">
      <c r="A1711" s="350">
        <v>42</v>
      </c>
      <c r="B1711" s="353">
        <v>24.86</v>
      </c>
      <c r="C1711" s="356">
        <v>6.23</v>
      </c>
      <c r="D1711" s="413">
        <v>49</v>
      </c>
      <c r="E1711" s="409">
        <v>29757.69</v>
      </c>
      <c r="F1711" s="341"/>
      <c r="G1711" s="341"/>
      <c r="H1711" s="341"/>
      <c r="I1711" s="341"/>
      <c r="J1711" s="341"/>
      <c r="K1711" s="341"/>
      <c r="L1711" s="341"/>
      <c r="M1711" s="341"/>
    </row>
    <row r="1712" spans="1:13" x14ac:dyDescent="0.25">
      <c r="A1712" s="350">
        <v>18</v>
      </c>
      <c r="B1712" s="353">
        <v>39.14</v>
      </c>
      <c r="C1712" s="356">
        <v>6.24</v>
      </c>
      <c r="D1712" s="413">
        <v>49</v>
      </c>
      <c r="E1712" s="409">
        <v>26140.36</v>
      </c>
      <c r="F1712" s="341"/>
      <c r="G1712" s="341"/>
      <c r="H1712" s="341"/>
      <c r="I1712" s="341"/>
      <c r="J1712" s="341"/>
      <c r="K1712" s="341"/>
      <c r="L1712" s="341"/>
      <c r="M1712" s="341"/>
    </row>
    <row r="1713" spans="1:13" x14ac:dyDescent="0.25">
      <c r="A1713" s="350">
        <v>19</v>
      </c>
      <c r="B1713" s="353">
        <v>39.799999999999997</v>
      </c>
      <c r="C1713" s="356">
        <v>6.17</v>
      </c>
      <c r="D1713" s="413">
        <v>49</v>
      </c>
      <c r="E1713" s="409">
        <v>24106.91</v>
      </c>
      <c r="F1713" s="341"/>
      <c r="G1713" s="341"/>
      <c r="H1713" s="341"/>
      <c r="I1713" s="341"/>
      <c r="J1713" s="341"/>
      <c r="K1713" s="341"/>
      <c r="L1713" s="341"/>
      <c r="M1713" s="341"/>
    </row>
    <row r="1714" spans="1:13" x14ac:dyDescent="0.25">
      <c r="A1714" s="350">
        <v>35</v>
      </c>
      <c r="B1714" s="353">
        <v>34.32</v>
      </c>
      <c r="C1714" s="356">
        <v>5.16</v>
      </c>
      <c r="D1714" s="413">
        <v>49</v>
      </c>
      <c r="E1714" s="409">
        <v>23807.24</v>
      </c>
      <c r="F1714" s="341"/>
      <c r="G1714" s="341"/>
      <c r="H1714" s="341"/>
      <c r="I1714" s="341"/>
      <c r="J1714" s="341"/>
      <c r="K1714" s="341"/>
      <c r="L1714" s="341"/>
      <c r="M1714" s="341"/>
    </row>
    <row r="1715" spans="1:13" x14ac:dyDescent="0.25">
      <c r="A1715" s="350">
        <v>28</v>
      </c>
      <c r="B1715" s="353">
        <v>32.51</v>
      </c>
      <c r="C1715" s="356">
        <v>4.3</v>
      </c>
      <c r="D1715" s="413">
        <v>49</v>
      </c>
      <c r="E1715" s="409">
        <v>23568.27</v>
      </c>
      <c r="F1715" s="341"/>
      <c r="G1715" s="341"/>
      <c r="H1715" s="341"/>
      <c r="I1715" s="341"/>
      <c r="J1715" s="341"/>
      <c r="K1715" s="341"/>
      <c r="L1715" s="341"/>
      <c r="M1715" s="341"/>
    </row>
    <row r="1716" spans="1:13" x14ac:dyDescent="0.25">
      <c r="A1716" s="350">
        <v>29</v>
      </c>
      <c r="B1716" s="353">
        <v>30.71</v>
      </c>
      <c r="C1716" s="356">
        <v>6.14</v>
      </c>
      <c r="D1716" s="413">
        <v>49</v>
      </c>
      <c r="E1716" s="409">
        <v>23306.55</v>
      </c>
      <c r="F1716" s="341"/>
      <c r="G1716" s="341"/>
      <c r="H1716" s="341"/>
      <c r="I1716" s="341"/>
      <c r="J1716" s="341"/>
      <c r="K1716" s="341"/>
      <c r="L1716" s="341"/>
      <c r="M1716" s="341"/>
    </row>
    <row r="1717" spans="1:13" x14ac:dyDescent="0.25">
      <c r="A1717" s="350">
        <v>35</v>
      </c>
      <c r="B1717" s="353">
        <v>28.9</v>
      </c>
      <c r="C1717" s="356">
        <v>5.36</v>
      </c>
      <c r="D1717" s="413">
        <v>49</v>
      </c>
      <c r="E1717" s="409">
        <v>15670.3</v>
      </c>
      <c r="F1717" s="341"/>
      <c r="G1717" s="341"/>
      <c r="H1717" s="341"/>
      <c r="I1717" s="341"/>
      <c r="J1717" s="341"/>
      <c r="K1717" s="341"/>
      <c r="L1717" s="341"/>
      <c r="M1717" s="341"/>
    </row>
    <row r="1718" spans="1:13" x14ac:dyDescent="0.25">
      <c r="A1718" s="350">
        <v>40</v>
      </c>
      <c r="B1718" s="353">
        <v>36.19</v>
      </c>
      <c r="C1718" s="356">
        <v>4.3</v>
      </c>
      <c r="D1718" s="413">
        <v>49</v>
      </c>
      <c r="E1718" s="409">
        <v>12852.37</v>
      </c>
      <c r="F1718" s="341"/>
      <c r="G1718" s="341"/>
      <c r="H1718" s="341"/>
      <c r="I1718" s="341"/>
      <c r="J1718" s="341"/>
      <c r="K1718" s="341"/>
      <c r="L1718" s="341"/>
      <c r="M1718" s="341"/>
    </row>
    <row r="1719" spans="1:13" x14ac:dyDescent="0.25">
      <c r="A1719" s="350">
        <v>40</v>
      </c>
      <c r="B1719" s="353">
        <v>29.6</v>
      </c>
      <c r="C1719" s="356">
        <v>4.09</v>
      </c>
      <c r="D1719" s="413">
        <v>49</v>
      </c>
      <c r="E1719" s="409">
        <v>11552.9</v>
      </c>
      <c r="F1719" s="341"/>
      <c r="G1719" s="341"/>
      <c r="H1719" s="341"/>
      <c r="I1719" s="341"/>
      <c r="J1719" s="341"/>
      <c r="K1719" s="341"/>
      <c r="L1719" s="341"/>
      <c r="M1719" s="341"/>
    </row>
    <row r="1720" spans="1:13" x14ac:dyDescent="0.25">
      <c r="A1720" s="350">
        <v>29</v>
      </c>
      <c r="B1720" s="353">
        <v>30.95</v>
      </c>
      <c r="C1720" s="356">
        <v>6.27</v>
      </c>
      <c r="D1720" s="413">
        <v>49</v>
      </c>
      <c r="E1720" s="409">
        <v>10977.21</v>
      </c>
      <c r="F1720" s="341"/>
      <c r="G1720" s="341"/>
      <c r="H1720" s="341"/>
      <c r="I1720" s="341"/>
      <c r="J1720" s="341"/>
      <c r="K1720" s="341"/>
      <c r="L1720" s="341"/>
      <c r="M1720" s="341"/>
    </row>
    <row r="1721" spans="1:13" x14ac:dyDescent="0.25">
      <c r="A1721" s="350">
        <v>38</v>
      </c>
      <c r="B1721" s="353">
        <v>19.95</v>
      </c>
      <c r="C1721" s="356">
        <v>5.39</v>
      </c>
      <c r="D1721" s="413">
        <v>49</v>
      </c>
      <c r="E1721" s="409">
        <v>10419.59</v>
      </c>
      <c r="F1721" s="341"/>
      <c r="G1721" s="341"/>
      <c r="H1721" s="341"/>
      <c r="I1721" s="341"/>
      <c r="J1721" s="341"/>
      <c r="K1721" s="341"/>
      <c r="L1721" s="341"/>
      <c r="M1721" s="341"/>
    </row>
    <row r="1722" spans="1:13" x14ac:dyDescent="0.25">
      <c r="A1722" s="350">
        <v>37</v>
      </c>
      <c r="B1722" s="353">
        <v>23.65</v>
      </c>
      <c r="C1722" s="356">
        <v>5.75</v>
      </c>
      <c r="D1722" s="413">
        <v>49</v>
      </c>
      <c r="E1722" s="409">
        <v>10381.48</v>
      </c>
      <c r="F1722" s="341"/>
      <c r="G1722" s="341"/>
      <c r="H1722" s="341"/>
      <c r="I1722" s="341"/>
      <c r="J1722" s="341"/>
      <c r="K1722" s="341"/>
      <c r="L1722" s="341"/>
      <c r="M1722" s="341"/>
    </row>
    <row r="1723" spans="1:13" x14ac:dyDescent="0.25">
      <c r="A1723" s="350">
        <v>35</v>
      </c>
      <c r="B1723" s="353">
        <v>43.34</v>
      </c>
      <c r="C1723" s="356">
        <v>4.91</v>
      </c>
      <c r="D1723" s="413">
        <v>49</v>
      </c>
      <c r="E1723" s="409">
        <v>10370.91</v>
      </c>
      <c r="F1723" s="341"/>
      <c r="G1723" s="341"/>
      <c r="H1723" s="341"/>
      <c r="I1723" s="341"/>
      <c r="J1723" s="341"/>
      <c r="K1723" s="341"/>
      <c r="L1723" s="341"/>
      <c r="M1723" s="341"/>
    </row>
    <row r="1724" spans="1:13" x14ac:dyDescent="0.25">
      <c r="A1724" s="350">
        <v>27</v>
      </c>
      <c r="B1724" s="353">
        <v>31.98</v>
      </c>
      <c r="C1724" s="356">
        <v>4.46</v>
      </c>
      <c r="D1724" s="413">
        <v>49</v>
      </c>
      <c r="E1724" s="409">
        <v>10345.93</v>
      </c>
      <c r="F1724" s="341"/>
      <c r="G1724" s="341"/>
      <c r="H1724" s="341"/>
      <c r="I1724" s="341"/>
      <c r="J1724" s="341"/>
      <c r="K1724" s="341"/>
      <c r="L1724" s="341"/>
      <c r="M1724" s="341"/>
    </row>
    <row r="1725" spans="1:13" x14ac:dyDescent="0.25">
      <c r="A1725" s="350">
        <v>35</v>
      </c>
      <c r="B1725" s="353">
        <v>35.86</v>
      </c>
      <c r="C1725" s="356">
        <v>6.22</v>
      </c>
      <c r="D1725" s="413">
        <v>49</v>
      </c>
      <c r="E1725" s="409">
        <v>10269.459999999999</v>
      </c>
      <c r="F1725" s="341"/>
      <c r="G1725" s="341"/>
      <c r="H1725" s="341"/>
      <c r="I1725" s="341"/>
      <c r="J1725" s="341"/>
      <c r="K1725" s="341"/>
      <c r="L1725" s="341"/>
      <c r="M1725" s="341"/>
    </row>
    <row r="1726" spans="1:13" x14ac:dyDescent="0.25">
      <c r="A1726" s="350">
        <v>51</v>
      </c>
      <c r="B1726" s="353">
        <v>15.2</v>
      </c>
      <c r="C1726" s="356">
        <v>8.82</v>
      </c>
      <c r="D1726" s="413">
        <v>49</v>
      </c>
      <c r="E1726" s="409">
        <v>10264.44</v>
      </c>
      <c r="F1726" s="341"/>
      <c r="G1726" s="341"/>
      <c r="H1726" s="341"/>
      <c r="I1726" s="341"/>
      <c r="J1726" s="341"/>
      <c r="K1726" s="341"/>
      <c r="L1726" s="341"/>
      <c r="M1726" s="341"/>
    </row>
    <row r="1727" spans="1:13" x14ac:dyDescent="0.25">
      <c r="A1727" s="350">
        <v>20</v>
      </c>
      <c r="B1727" s="353">
        <v>37.200000000000003</v>
      </c>
      <c r="C1727" s="356">
        <v>10.14</v>
      </c>
      <c r="D1727" s="413">
        <v>49</v>
      </c>
      <c r="E1727" s="409">
        <v>10156.780000000001</v>
      </c>
      <c r="F1727" s="341"/>
      <c r="G1727" s="341"/>
      <c r="H1727" s="341"/>
      <c r="I1727" s="341"/>
      <c r="J1727" s="341"/>
      <c r="K1727" s="341"/>
      <c r="L1727" s="341"/>
      <c r="M1727" s="341"/>
    </row>
    <row r="1728" spans="1:13" x14ac:dyDescent="0.25">
      <c r="A1728" s="350">
        <v>50</v>
      </c>
      <c r="B1728" s="353">
        <v>17.91</v>
      </c>
      <c r="C1728" s="356">
        <v>4.66</v>
      </c>
      <c r="D1728" s="413">
        <v>49</v>
      </c>
      <c r="E1728" s="409">
        <v>9800.89</v>
      </c>
      <c r="F1728" s="341"/>
      <c r="G1728" s="341"/>
      <c r="H1728" s="341"/>
      <c r="I1728" s="341"/>
      <c r="J1728" s="341"/>
      <c r="K1728" s="341"/>
      <c r="L1728" s="341"/>
      <c r="M1728" s="341"/>
    </row>
    <row r="1729" spans="1:13" x14ac:dyDescent="0.25">
      <c r="A1729" s="350">
        <v>42</v>
      </c>
      <c r="B1729" s="353">
        <v>20.76</v>
      </c>
      <c r="C1729" s="356">
        <v>6.26</v>
      </c>
      <c r="D1729" s="413">
        <v>49</v>
      </c>
      <c r="E1729" s="409">
        <v>9778.35</v>
      </c>
      <c r="F1729" s="341"/>
      <c r="G1729" s="341"/>
      <c r="H1729" s="341"/>
      <c r="I1729" s="341"/>
      <c r="J1729" s="341"/>
      <c r="K1729" s="341"/>
      <c r="L1729" s="341"/>
      <c r="M1729" s="341"/>
    </row>
    <row r="1730" spans="1:13" x14ac:dyDescent="0.25">
      <c r="A1730" s="350">
        <v>18</v>
      </c>
      <c r="B1730" s="353">
        <v>38.99</v>
      </c>
      <c r="C1730" s="356">
        <v>5.21</v>
      </c>
      <c r="D1730" s="413">
        <v>49</v>
      </c>
      <c r="E1730" s="409">
        <v>9583.89</v>
      </c>
      <c r="F1730" s="341"/>
      <c r="G1730" s="341"/>
      <c r="H1730" s="341"/>
      <c r="I1730" s="341"/>
      <c r="J1730" s="341"/>
      <c r="K1730" s="341"/>
      <c r="L1730" s="341"/>
      <c r="M1730" s="341"/>
    </row>
    <row r="1731" spans="1:13" x14ac:dyDescent="0.25">
      <c r="A1731" s="350">
        <v>39</v>
      </c>
      <c r="B1731" s="353">
        <v>42.655000000000001</v>
      </c>
      <c r="C1731" s="356">
        <v>5.94</v>
      </c>
      <c r="D1731" s="413">
        <v>49</v>
      </c>
      <c r="E1731" s="409">
        <v>9566.99</v>
      </c>
      <c r="F1731" s="341"/>
      <c r="G1731" s="341"/>
      <c r="H1731" s="341"/>
      <c r="I1731" s="341"/>
      <c r="J1731" s="341"/>
      <c r="K1731" s="341"/>
      <c r="L1731" s="341"/>
      <c r="M1731" s="341"/>
    </row>
    <row r="1732" spans="1:13" x14ac:dyDescent="0.25">
      <c r="A1732" s="350">
        <v>29</v>
      </c>
      <c r="B1732" s="353">
        <v>30.57</v>
      </c>
      <c r="C1732" s="356">
        <v>5.34</v>
      </c>
      <c r="D1732" s="413">
        <v>49</v>
      </c>
      <c r="E1732" s="409">
        <v>9538.65</v>
      </c>
      <c r="F1732" s="341"/>
      <c r="G1732" s="341"/>
      <c r="H1732" s="341"/>
      <c r="I1732" s="341"/>
      <c r="J1732" s="341"/>
      <c r="K1732" s="341"/>
      <c r="L1732" s="341"/>
      <c r="M1732" s="341"/>
    </row>
    <row r="1733" spans="1:13" x14ac:dyDescent="0.25">
      <c r="A1733" s="350">
        <v>50</v>
      </c>
      <c r="B1733" s="353">
        <v>17.7</v>
      </c>
      <c r="C1733" s="356">
        <v>6.38</v>
      </c>
      <c r="D1733" s="413">
        <v>49</v>
      </c>
      <c r="E1733" s="409">
        <v>9447.3799999999992</v>
      </c>
      <c r="F1733" s="341"/>
      <c r="G1733" s="341"/>
      <c r="H1733" s="341"/>
      <c r="I1733" s="341"/>
      <c r="J1733" s="341"/>
      <c r="K1733" s="341"/>
      <c r="L1733" s="341"/>
      <c r="M1733" s="341"/>
    </row>
    <row r="1734" spans="1:13" x14ac:dyDescent="0.25">
      <c r="A1734" s="350">
        <v>35</v>
      </c>
      <c r="B1734" s="353">
        <v>34.770000000000003</v>
      </c>
      <c r="C1734" s="356">
        <v>4.47</v>
      </c>
      <c r="D1734" s="413">
        <v>49</v>
      </c>
      <c r="E1734" s="409">
        <v>9304.7000000000007</v>
      </c>
      <c r="F1734" s="341"/>
      <c r="G1734" s="341"/>
      <c r="H1734" s="341"/>
      <c r="I1734" s="341"/>
      <c r="J1734" s="341"/>
      <c r="K1734" s="341"/>
      <c r="L1734" s="341"/>
      <c r="M1734" s="341"/>
    </row>
    <row r="1735" spans="1:13" x14ac:dyDescent="0.25">
      <c r="A1735" s="350">
        <v>51</v>
      </c>
      <c r="B1735" s="353">
        <v>16.88</v>
      </c>
      <c r="C1735" s="356">
        <v>9.9600000000000009</v>
      </c>
      <c r="D1735" s="413">
        <v>49</v>
      </c>
      <c r="E1735" s="409">
        <v>9290.14</v>
      </c>
      <c r="F1735" s="341"/>
      <c r="G1735" s="341"/>
      <c r="H1735" s="341"/>
      <c r="I1735" s="341"/>
      <c r="J1735" s="341"/>
      <c r="K1735" s="341"/>
      <c r="L1735" s="341"/>
      <c r="M1735" s="341"/>
    </row>
    <row r="1736" spans="1:13" x14ac:dyDescent="0.25">
      <c r="A1736" s="350">
        <v>41</v>
      </c>
      <c r="B1736" s="353">
        <v>40.26</v>
      </c>
      <c r="C1736" s="356">
        <v>9.92</v>
      </c>
      <c r="D1736" s="413">
        <v>49</v>
      </c>
      <c r="E1736" s="409">
        <v>9288.0300000000007</v>
      </c>
      <c r="F1736" s="341"/>
      <c r="G1736" s="341"/>
      <c r="H1736" s="341"/>
      <c r="I1736" s="341"/>
      <c r="J1736" s="341"/>
      <c r="K1736" s="341"/>
      <c r="L1736" s="341"/>
      <c r="M1736" s="341"/>
    </row>
    <row r="1737" spans="1:13" x14ac:dyDescent="0.25">
      <c r="A1737" s="350">
        <v>29</v>
      </c>
      <c r="B1737" s="353">
        <v>25.6</v>
      </c>
      <c r="C1737" s="356">
        <v>6.03</v>
      </c>
      <c r="D1737" s="413">
        <v>49</v>
      </c>
      <c r="E1737" s="409">
        <v>9282.48</v>
      </c>
      <c r="F1737" s="341"/>
      <c r="G1737" s="341"/>
      <c r="H1737" s="341"/>
      <c r="I1737" s="341"/>
      <c r="J1737" s="341"/>
      <c r="K1737" s="341"/>
      <c r="L1737" s="341"/>
      <c r="M1737" s="341"/>
    </row>
    <row r="1738" spans="1:13" x14ac:dyDescent="0.25">
      <c r="A1738" s="350">
        <v>41</v>
      </c>
      <c r="B1738" s="353">
        <v>33.549999999999997</v>
      </c>
      <c r="C1738" s="356">
        <v>10.9</v>
      </c>
      <c r="D1738" s="413">
        <v>49</v>
      </c>
      <c r="E1738" s="409">
        <v>9182.17</v>
      </c>
      <c r="F1738" s="341"/>
      <c r="G1738" s="341"/>
      <c r="H1738" s="341"/>
      <c r="I1738" s="341"/>
      <c r="J1738" s="341"/>
      <c r="K1738" s="341"/>
      <c r="L1738" s="341"/>
      <c r="M1738" s="341"/>
    </row>
    <row r="1739" spans="1:13" x14ac:dyDescent="0.25">
      <c r="A1739" s="350">
        <v>48</v>
      </c>
      <c r="B1739" s="353">
        <v>16.690000000000001</v>
      </c>
      <c r="C1739" s="356">
        <v>10.66</v>
      </c>
      <c r="D1739" s="413">
        <v>49</v>
      </c>
      <c r="E1739" s="409">
        <v>8988.16</v>
      </c>
      <c r="F1739" s="341"/>
      <c r="G1739" s="341"/>
      <c r="H1739" s="341"/>
      <c r="I1739" s="341"/>
      <c r="J1739" s="341"/>
      <c r="K1739" s="341"/>
      <c r="L1739" s="341"/>
      <c r="M1739" s="341"/>
    </row>
    <row r="1740" spans="1:13" x14ac:dyDescent="0.25">
      <c r="A1740" s="350">
        <v>30</v>
      </c>
      <c r="B1740" s="353">
        <v>19.95</v>
      </c>
      <c r="C1740" s="356">
        <v>4.05</v>
      </c>
      <c r="D1740" s="413">
        <v>49</v>
      </c>
      <c r="E1740" s="409">
        <v>8890.59</v>
      </c>
      <c r="F1740" s="341"/>
      <c r="G1740" s="341"/>
      <c r="H1740" s="341"/>
      <c r="I1740" s="341"/>
      <c r="J1740" s="341"/>
      <c r="K1740" s="341"/>
      <c r="L1740" s="341"/>
      <c r="M1740" s="341"/>
    </row>
    <row r="1741" spans="1:13" x14ac:dyDescent="0.25">
      <c r="A1741" s="350">
        <v>50</v>
      </c>
      <c r="B1741" s="353">
        <v>17.55</v>
      </c>
      <c r="C1741" s="356">
        <v>4.2300000000000004</v>
      </c>
      <c r="D1741" s="413">
        <v>49</v>
      </c>
      <c r="E1741" s="409">
        <v>8703.4599999999991</v>
      </c>
      <c r="F1741" s="341"/>
      <c r="G1741" s="341"/>
      <c r="H1741" s="341"/>
      <c r="I1741" s="341"/>
      <c r="J1741" s="341"/>
      <c r="K1741" s="341"/>
      <c r="L1741" s="341"/>
      <c r="M1741" s="341"/>
    </row>
    <row r="1742" spans="1:13" x14ac:dyDescent="0.25">
      <c r="A1742" s="350">
        <v>38</v>
      </c>
      <c r="B1742" s="353">
        <v>22.01</v>
      </c>
      <c r="C1742" s="356">
        <v>5.01</v>
      </c>
      <c r="D1742" s="413">
        <v>49</v>
      </c>
      <c r="E1742" s="409">
        <v>8688.86</v>
      </c>
      <c r="F1742" s="341"/>
      <c r="G1742" s="341"/>
      <c r="H1742" s="341"/>
      <c r="I1742" s="341"/>
      <c r="J1742" s="341"/>
      <c r="K1742" s="341"/>
      <c r="L1742" s="341"/>
      <c r="M1742" s="341"/>
    </row>
    <row r="1743" spans="1:13" x14ac:dyDescent="0.25">
      <c r="A1743" s="350">
        <v>39</v>
      </c>
      <c r="B1743" s="353">
        <v>41.8</v>
      </c>
      <c r="C1743" s="356">
        <v>5.82</v>
      </c>
      <c r="D1743" s="413">
        <v>49</v>
      </c>
      <c r="E1743" s="409">
        <v>8601.33</v>
      </c>
      <c r="F1743" s="341"/>
      <c r="G1743" s="341"/>
      <c r="H1743" s="341"/>
      <c r="I1743" s="341"/>
      <c r="J1743" s="341"/>
      <c r="K1743" s="341"/>
      <c r="L1743" s="341"/>
      <c r="M1743" s="341"/>
    </row>
    <row r="1744" spans="1:13" x14ac:dyDescent="0.25">
      <c r="A1744" s="350">
        <v>44</v>
      </c>
      <c r="B1744" s="353">
        <v>19.170000000000002</v>
      </c>
      <c r="C1744" s="356">
        <v>7.94</v>
      </c>
      <c r="D1744" s="413">
        <v>49</v>
      </c>
      <c r="E1744" s="409">
        <v>8283.68</v>
      </c>
      <c r="F1744" s="341"/>
      <c r="G1744" s="341"/>
      <c r="H1744" s="341"/>
      <c r="I1744" s="341"/>
      <c r="J1744" s="341"/>
      <c r="K1744" s="341"/>
      <c r="L1744" s="341"/>
      <c r="M1744" s="341"/>
    </row>
    <row r="1745" spans="1:13" x14ac:dyDescent="0.25">
      <c r="A1745" s="350">
        <v>40</v>
      </c>
      <c r="B1745" s="353">
        <v>32.799999999999997</v>
      </c>
      <c r="C1745" s="356">
        <v>6.16</v>
      </c>
      <c r="D1745" s="413">
        <v>49</v>
      </c>
      <c r="E1745" s="409">
        <v>8125.78</v>
      </c>
      <c r="F1745" s="341"/>
      <c r="G1745" s="341"/>
      <c r="H1745" s="341"/>
      <c r="I1745" s="341"/>
      <c r="J1745" s="341"/>
      <c r="K1745" s="341"/>
      <c r="L1745" s="341"/>
      <c r="M1745" s="341"/>
    </row>
    <row r="1746" spans="1:13" x14ac:dyDescent="0.25">
      <c r="A1746" s="350">
        <v>35</v>
      </c>
      <c r="B1746" s="353">
        <v>35.814999999999998</v>
      </c>
      <c r="C1746" s="356">
        <v>4.1500000000000004</v>
      </c>
      <c r="D1746" s="413">
        <v>49</v>
      </c>
      <c r="E1746" s="409">
        <v>8124.41</v>
      </c>
      <c r="F1746" s="341"/>
      <c r="G1746" s="341"/>
      <c r="H1746" s="341"/>
      <c r="I1746" s="341"/>
      <c r="J1746" s="341"/>
      <c r="K1746" s="341"/>
      <c r="L1746" s="341"/>
      <c r="M1746" s="341"/>
    </row>
    <row r="1747" spans="1:13" x14ac:dyDescent="0.25">
      <c r="A1747" s="350">
        <v>28</v>
      </c>
      <c r="B1747" s="353">
        <v>24.3</v>
      </c>
      <c r="C1747" s="356">
        <v>6.23</v>
      </c>
      <c r="D1747" s="413">
        <v>49</v>
      </c>
      <c r="E1747" s="409">
        <v>8116.68</v>
      </c>
      <c r="F1747" s="341"/>
      <c r="G1747" s="341"/>
      <c r="H1747" s="341"/>
      <c r="I1747" s="341"/>
      <c r="J1747" s="341"/>
      <c r="K1747" s="341"/>
      <c r="L1747" s="341"/>
      <c r="M1747" s="341"/>
    </row>
    <row r="1748" spans="1:13" x14ac:dyDescent="0.25">
      <c r="A1748" s="350">
        <v>44</v>
      </c>
      <c r="B1748" s="353">
        <v>19.059999999999999</v>
      </c>
      <c r="C1748" s="356">
        <v>7.41</v>
      </c>
      <c r="D1748" s="413">
        <v>49</v>
      </c>
      <c r="E1748" s="409">
        <v>8112.59</v>
      </c>
      <c r="F1748" s="341"/>
      <c r="G1748" s="341"/>
      <c r="H1748" s="341"/>
      <c r="I1748" s="341"/>
      <c r="J1748" s="341"/>
      <c r="K1748" s="341"/>
      <c r="L1748" s="341"/>
      <c r="M1748" s="341"/>
    </row>
    <row r="1749" spans="1:13" x14ac:dyDescent="0.25">
      <c r="A1749" s="350">
        <v>34</v>
      </c>
      <c r="B1749" s="353">
        <v>33.25</v>
      </c>
      <c r="C1749" s="356">
        <v>5.62</v>
      </c>
      <c r="D1749" s="413">
        <v>49</v>
      </c>
      <c r="E1749" s="409">
        <v>7265.58</v>
      </c>
      <c r="F1749" s="341"/>
      <c r="G1749" s="341"/>
      <c r="H1749" s="341"/>
      <c r="I1749" s="341"/>
      <c r="J1749" s="341"/>
      <c r="K1749" s="341"/>
      <c r="L1749" s="341"/>
      <c r="M1749" s="341"/>
    </row>
    <row r="1750" spans="1:13" x14ac:dyDescent="0.25">
      <c r="A1750" s="350">
        <v>39</v>
      </c>
      <c r="B1750" s="353">
        <v>21.37</v>
      </c>
      <c r="C1750" s="356">
        <v>4.54</v>
      </c>
      <c r="D1750" s="413">
        <v>49</v>
      </c>
      <c r="E1750" s="409">
        <v>6630.31</v>
      </c>
      <c r="F1750" s="341"/>
      <c r="G1750" s="341"/>
      <c r="H1750" s="341"/>
      <c r="I1750" s="341"/>
      <c r="J1750" s="341"/>
      <c r="K1750" s="341"/>
      <c r="L1750" s="341"/>
      <c r="M1750" s="341"/>
    </row>
    <row r="1751" spans="1:13" x14ac:dyDescent="0.25">
      <c r="A1751" s="350">
        <v>36</v>
      </c>
      <c r="B1751" s="353">
        <v>34.43</v>
      </c>
      <c r="C1751" s="356">
        <v>8.6199999999999992</v>
      </c>
      <c r="D1751" s="413">
        <v>49</v>
      </c>
      <c r="E1751" s="409">
        <v>6152.05</v>
      </c>
      <c r="F1751" s="341"/>
      <c r="G1751" s="341"/>
      <c r="H1751" s="341"/>
      <c r="I1751" s="341"/>
      <c r="J1751" s="341"/>
      <c r="K1751" s="341"/>
      <c r="L1751" s="341"/>
      <c r="M1751" s="341"/>
    </row>
    <row r="1752" spans="1:13" x14ac:dyDescent="0.25">
      <c r="A1752" s="350">
        <v>37</v>
      </c>
      <c r="B1752" s="353">
        <v>20.86</v>
      </c>
      <c r="C1752" s="356">
        <v>4.3600000000000003</v>
      </c>
      <c r="D1752" s="413">
        <v>49</v>
      </c>
      <c r="E1752" s="409">
        <v>5466.88</v>
      </c>
      <c r="F1752" s="341"/>
      <c r="G1752" s="341"/>
      <c r="H1752" s="341"/>
      <c r="I1752" s="341"/>
      <c r="J1752" s="341"/>
      <c r="K1752" s="341"/>
      <c r="L1752" s="341"/>
      <c r="M1752" s="341"/>
    </row>
    <row r="1753" spans="1:13" x14ac:dyDescent="0.25">
      <c r="A1753" s="350">
        <v>48</v>
      </c>
      <c r="B1753" s="353">
        <v>18.34</v>
      </c>
      <c r="C1753" s="356">
        <v>10.01</v>
      </c>
      <c r="D1753" s="413">
        <v>49</v>
      </c>
      <c r="E1753" s="409">
        <v>4985.22</v>
      </c>
      <c r="F1753" s="341"/>
      <c r="G1753" s="341"/>
      <c r="H1753" s="341"/>
      <c r="I1753" s="341"/>
      <c r="J1753" s="341"/>
      <c r="K1753" s="341"/>
      <c r="L1753" s="341"/>
      <c r="M1753" s="341"/>
    </row>
    <row r="1754" spans="1:13" x14ac:dyDescent="0.25">
      <c r="A1754" s="350">
        <v>23</v>
      </c>
      <c r="B1754" s="353">
        <v>34.15</v>
      </c>
      <c r="C1754" s="356">
        <v>5.42</v>
      </c>
      <c r="D1754" s="413">
        <v>50</v>
      </c>
      <c r="E1754" s="409">
        <v>42856.84</v>
      </c>
      <c r="F1754" s="341"/>
      <c r="G1754" s="341"/>
      <c r="H1754" s="341"/>
      <c r="I1754" s="341"/>
      <c r="J1754" s="341"/>
      <c r="K1754" s="341"/>
      <c r="L1754" s="341"/>
      <c r="M1754" s="341"/>
    </row>
    <row r="1755" spans="1:13" x14ac:dyDescent="0.25">
      <c r="A1755" s="350">
        <v>42</v>
      </c>
      <c r="B1755" s="353">
        <v>18.350000000000001</v>
      </c>
      <c r="C1755" s="356">
        <v>5.12</v>
      </c>
      <c r="D1755" s="413">
        <v>50</v>
      </c>
      <c r="E1755" s="409">
        <v>41097.160000000003</v>
      </c>
      <c r="F1755" s="341"/>
      <c r="G1755" s="341"/>
      <c r="H1755" s="341"/>
      <c r="I1755" s="341"/>
      <c r="J1755" s="341"/>
      <c r="K1755" s="341"/>
      <c r="L1755" s="341"/>
      <c r="M1755" s="341"/>
    </row>
    <row r="1756" spans="1:13" x14ac:dyDescent="0.25">
      <c r="A1756" s="350">
        <v>41</v>
      </c>
      <c r="B1756" s="353">
        <v>22.13</v>
      </c>
      <c r="C1756" s="356">
        <v>9.1999999999999993</v>
      </c>
      <c r="D1756" s="413">
        <v>50</v>
      </c>
      <c r="E1756" s="409">
        <v>41055.29</v>
      </c>
      <c r="F1756" s="341"/>
      <c r="G1756" s="341"/>
      <c r="H1756" s="341"/>
      <c r="I1756" s="341"/>
      <c r="J1756" s="341"/>
      <c r="K1756" s="341"/>
      <c r="L1756" s="341"/>
      <c r="M1756" s="341"/>
    </row>
    <row r="1757" spans="1:13" x14ac:dyDescent="0.25">
      <c r="A1757" s="350">
        <v>34</v>
      </c>
      <c r="B1757" s="353">
        <v>22.51</v>
      </c>
      <c r="C1757" s="356">
        <v>6.08</v>
      </c>
      <c r="D1757" s="413">
        <v>50</v>
      </c>
      <c r="E1757" s="409">
        <v>40817.85</v>
      </c>
      <c r="F1757" s="341"/>
      <c r="G1757" s="341"/>
      <c r="H1757" s="341"/>
      <c r="I1757" s="341"/>
      <c r="J1757" s="341"/>
      <c r="K1757" s="341"/>
      <c r="L1757" s="341"/>
      <c r="M1757" s="341"/>
    </row>
    <row r="1758" spans="1:13" x14ac:dyDescent="0.25">
      <c r="A1758" s="350">
        <v>38</v>
      </c>
      <c r="B1758" s="353">
        <v>31</v>
      </c>
      <c r="C1758" s="356">
        <v>4.7699999999999996</v>
      </c>
      <c r="D1758" s="413">
        <v>50</v>
      </c>
      <c r="E1758" s="409">
        <v>38189.1</v>
      </c>
      <c r="F1758" s="341"/>
      <c r="G1758" s="341"/>
      <c r="H1758" s="341"/>
      <c r="I1758" s="341"/>
      <c r="J1758" s="341"/>
      <c r="K1758" s="341"/>
      <c r="L1758" s="341"/>
      <c r="M1758" s="341"/>
    </row>
    <row r="1759" spans="1:13" x14ac:dyDescent="0.25">
      <c r="A1759" s="350">
        <v>38</v>
      </c>
      <c r="B1759" s="353">
        <v>28.27</v>
      </c>
      <c r="C1759" s="356">
        <v>4.62</v>
      </c>
      <c r="D1759" s="413">
        <v>50</v>
      </c>
      <c r="E1759" s="409">
        <v>36889.99</v>
      </c>
      <c r="F1759" s="341"/>
      <c r="G1759" s="341"/>
      <c r="H1759" s="341"/>
      <c r="I1759" s="341"/>
      <c r="J1759" s="341"/>
      <c r="K1759" s="341"/>
      <c r="L1759" s="341"/>
      <c r="M1759" s="341"/>
    </row>
    <row r="1760" spans="1:13" x14ac:dyDescent="0.25">
      <c r="A1760" s="350">
        <v>36</v>
      </c>
      <c r="B1760" s="353">
        <v>29.92</v>
      </c>
      <c r="C1760" s="356">
        <v>9.07</v>
      </c>
      <c r="D1760" s="413">
        <v>50</v>
      </c>
      <c r="E1760" s="409">
        <v>34053.360000000001</v>
      </c>
      <c r="F1760" s="341"/>
      <c r="G1760" s="341"/>
      <c r="H1760" s="341"/>
      <c r="I1760" s="341"/>
      <c r="J1760" s="341"/>
      <c r="K1760" s="341"/>
      <c r="L1760" s="341"/>
      <c r="M1760" s="341"/>
    </row>
    <row r="1761" spans="1:13" x14ac:dyDescent="0.25">
      <c r="A1761" s="350">
        <v>36</v>
      </c>
      <c r="B1761" s="353">
        <v>25.9</v>
      </c>
      <c r="C1761" s="356">
        <v>9.1199999999999992</v>
      </c>
      <c r="D1761" s="413">
        <v>50</v>
      </c>
      <c r="E1761" s="409">
        <v>33344.449999999997</v>
      </c>
      <c r="F1761" s="341"/>
      <c r="G1761" s="341"/>
      <c r="H1761" s="341"/>
      <c r="I1761" s="341"/>
      <c r="J1761" s="341"/>
      <c r="K1761" s="341"/>
      <c r="L1761" s="341"/>
      <c r="M1761" s="341"/>
    </row>
    <row r="1762" spans="1:13" x14ac:dyDescent="0.25">
      <c r="A1762" s="350">
        <v>36</v>
      </c>
      <c r="B1762" s="353">
        <v>27.74</v>
      </c>
      <c r="C1762" s="356">
        <v>7.32</v>
      </c>
      <c r="D1762" s="413">
        <v>50</v>
      </c>
      <c r="E1762" s="409">
        <v>32765.33</v>
      </c>
      <c r="F1762" s="341"/>
      <c r="G1762" s="341"/>
      <c r="H1762" s="341"/>
      <c r="I1762" s="341"/>
      <c r="J1762" s="341"/>
      <c r="K1762" s="341"/>
      <c r="L1762" s="341"/>
      <c r="M1762" s="341"/>
    </row>
    <row r="1763" spans="1:13" x14ac:dyDescent="0.25">
      <c r="A1763" s="350">
        <v>49</v>
      </c>
      <c r="B1763" s="353">
        <v>17.260000000000002</v>
      </c>
      <c r="C1763" s="356">
        <v>11.73</v>
      </c>
      <c r="D1763" s="413">
        <v>50</v>
      </c>
      <c r="E1763" s="409">
        <v>32428.63</v>
      </c>
      <c r="F1763" s="341"/>
      <c r="G1763" s="341"/>
      <c r="H1763" s="341"/>
      <c r="I1763" s="341"/>
      <c r="J1763" s="341"/>
      <c r="K1763" s="341"/>
      <c r="L1763" s="341"/>
      <c r="M1763" s="341"/>
    </row>
    <row r="1764" spans="1:13" x14ac:dyDescent="0.25">
      <c r="A1764" s="350">
        <v>36</v>
      </c>
      <c r="B1764" s="353">
        <v>19.855</v>
      </c>
      <c r="C1764" s="356">
        <v>6.64</v>
      </c>
      <c r="D1764" s="413">
        <v>50</v>
      </c>
      <c r="E1764" s="409">
        <v>31980.89</v>
      </c>
      <c r="F1764" s="341"/>
      <c r="G1764" s="341"/>
      <c r="H1764" s="341"/>
      <c r="I1764" s="341"/>
      <c r="J1764" s="341"/>
      <c r="K1764" s="341"/>
      <c r="L1764" s="341"/>
      <c r="M1764" s="341"/>
    </row>
    <row r="1765" spans="1:13" x14ac:dyDescent="0.25">
      <c r="A1765" s="350">
        <v>40</v>
      </c>
      <c r="B1765" s="353">
        <v>41.69</v>
      </c>
      <c r="C1765" s="356">
        <v>5.78</v>
      </c>
      <c r="D1765" s="413">
        <v>50</v>
      </c>
      <c r="E1765" s="409">
        <v>30284.639999999999</v>
      </c>
      <c r="F1765" s="341"/>
      <c r="G1765" s="341"/>
      <c r="H1765" s="341"/>
      <c r="I1765" s="341"/>
      <c r="J1765" s="341"/>
      <c r="K1765" s="341"/>
      <c r="L1765" s="341"/>
      <c r="M1765" s="341"/>
    </row>
    <row r="1766" spans="1:13" x14ac:dyDescent="0.25">
      <c r="A1766" s="350">
        <v>45</v>
      </c>
      <c r="B1766" s="353">
        <v>16.12</v>
      </c>
      <c r="C1766" s="356">
        <v>10.45</v>
      </c>
      <c r="D1766" s="413">
        <v>50</v>
      </c>
      <c r="E1766" s="409">
        <v>25656.58</v>
      </c>
      <c r="F1766" s="341"/>
      <c r="G1766" s="341"/>
      <c r="H1766" s="341"/>
      <c r="I1766" s="341"/>
      <c r="J1766" s="341"/>
      <c r="K1766" s="341"/>
      <c r="L1766" s="341"/>
      <c r="M1766" s="341"/>
    </row>
    <row r="1767" spans="1:13" x14ac:dyDescent="0.25">
      <c r="A1767" s="350">
        <v>30</v>
      </c>
      <c r="B1767" s="353">
        <v>37.43</v>
      </c>
      <c r="C1767" s="356">
        <v>4.5199999999999996</v>
      </c>
      <c r="D1767" s="413">
        <v>50</v>
      </c>
      <c r="E1767" s="409">
        <v>25333.33</v>
      </c>
      <c r="F1767" s="341"/>
      <c r="G1767" s="341"/>
      <c r="H1767" s="341"/>
      <c r="I1767" s="341"/>
      <c r="J1767" s="341"/>
      <c r="K1767" s="341"/>
      <c r="L1767" s="341"/>
      <c r="M1767" s="341"/>
    </row>
    <row r="1768" spans="1:13" x14ac:dyDescent="0.25">
      <c r="A1768" s="350">
        <v>31</v>
      </c>
      <c r="B1768" s="353">
        <v>31.065000000000001</v>
      </c>
      <c r="C1768" s="356">
        <v>5.71</v>
      </c>
      <c r="D1768" s="413">
        <v>50</v>
      </c>
      <c r="E1768" s="409">
        <v>24520.26</v>
      </c>
      <c r="F1768" s="341"/>
      <c r="G1768" s="341"/>
      <c r="H1768" s="341"/>
      <c r="I1768" s="341"/>
      <c r="J1768" s="341"/>
      <c r="K1768" s="341"/>
      <c r="L1768" s="341"/>
      <c r="M1768" s="341"/>
    </row>
    <row r="1769" spans="1:13" x14ac:dyDescent="0.25">
      <c r="A1769" s="350">
        <v>40</v>
      </c>
      <c r="B1769" s="353">
        <v>25.08</v>
      </c>
      <c r="C1769" s="356">
        <v>4.7699999999999996</v>
      </c>
      <c r="D1769" s="413">
        <v>50</v>
      </c>
      <c r="E1769" s="409">
        <v>19749.38</v>
      </c>
      <c r="F1769" s="341"/>
      <c r="G1769" s="341"/>
      <c r="H1769" s="341"/>
      <c r="I1769" s="341"/>
      <c r="J1769" s="341"/>
      <c r="K1769" s="341"/>
      <c r="L1769" s="341"/>
      <c r="M1769" s="341"/>
    </row>
    <row r="1770" spans="1:13" x14ac:dyDescent="0.25">
      <c r="A1770" s="350">
        <v>47</v>
      </c>
      <c r="B1770" s="353">
        <v>15.2</v>
      </c>
      <c r="C1770" s="356">
        <v>7.81</v>
      </c>
      <c r="D1770" s="413">
        <v>50</v>
      </c>
      <c r="E1770" s="409">
        <v>16267.32</v>
      </c>
      <c r="F1770" s="341"/>
      <c r="G1770" s="341"/>
      <c r="H1770" s="341"/>
      <c r="I1770" s="341"/>
      <c r="J1770" s="341"/>
      <c r="K1770" s="341"/>
      <c r="L1770" s="341"/>
      <c r="M1770" s="341"/>
    </row>
    <row r="1771" spans="1:13" x14ac:dyDescent="0.25">
      <c r="A1771" s="350">
        <v>37</v>
      </c>
      <c r="B1771" s="353">
        <v>22.34</v>
      </c>
      <c r="C1771" s="356">
        <v>5.19</v>
      </c>
      <c r="D1771" s="413">
        <v>50</v>
      </c>
      <c r="E1771" s="409">
        <v>15103.69</v>
      </c>
      <c r="F1771" s="341"/>
      <c r="G1771" s="341"/>
      <c r="H1771" s="341"/>
      <c r="I1771" s="341"/>
      <c r="J1771" s="341"/>
      <c r="K1771" s="341"/>
      <c r="L1771" s="341"/>
      <c r="M1771" s="341"/>
    </row>
    <row r="1772" spans="1:13" x14ac:dyDescent="0.25">
      <c r="A1772" s="350">
        <v>38</v>
      </c>
      <c r="B1772" s="353">
        <v>40.15</v>
      </c>
      <c r="C1772" s="356">
        <v>5.93</v>
      </c>
      <c r="D1772" s="413">
        <v>50</v>
      </c>
      <c r="E1772" s="409">
        <v>14258.33</v>
      </c>
      <c r="F1772" s="341"/>
      <c r="G1772" s="341"/>
      <c r="H1772" s="341"/>
      <c r="I1772" s="341"/>
      <c r="J1772" s="341"/>
      <c r="K1772" s="341"/>
      <c r="L1772" s="341"/>
      <c r="M1772" s="341"/>
    </row>
    <row r="1773" spans="1:13" x14ac:dyDescent="0.25">
      <c r="A1773" s="350">
        <v>38</v>
      </c>
      <c r="B1773" s="353">
        <v>37.729999999999997</v>
      </c>
      <c r="C1773" s="356">
        <v>6.29</v>
      </c>
      <c r="D1773" s="413">
        <v>50</v>
      </c>
      <c r="E1773" s="409">
        <v>13010.86</v>
      </c>
      <c r="F1773" s="341"/>
      <c r="G1773" s="341"/>
      <c r="H1773" s="341"/>
      <c r="I1773" s="341"/>
      <c r="J1773" s="341"/>
      <c r="K1773" s="341"/>
      <c r="L1773" s="341"/>
      <c r="M1773" s="341"/>
    </row>
    <row r="1774" spans="1:13" x14ac:dyDescent="0.25">
      <c r="A1774" s="350">
        <v>33</v>
      </c>
      <c r="B1774" s="353">
        <v>25.35</v>
      </c>
      <c r="C1774" s="356">
        <v>4.9000000000000004</v>
      </c>
      <c r="D1774" s="413">
        <v>50</v>
      </c>
      <c r="E1774" s="409">
        <v>12776.05</v>
      </c>
      <c r="F1774" s="341"/>
      <c r="G1774" s="341"/>
      <c r="H1774" s="341"/>
      <c r="I1774" s="341"/>
      <c r="J1774" s="341"/>
      <c r="K1774" s="341"/>
      <c r="L1774" s="341"/>
      <c r="M1774" s="341"/>
    </row>
    <row r="1775" spans="1:13" x14ac:dyDescent="0.25">
      <c r="A1775" s="350">
        <v>34</v>
      </c>
      <c r="B1775" s="353">
        <v>26.41</v>
      </c>
      <c r="C1775" s="356">
        <v>5.07</v>
      </c>
      <c r="D1775" s="413">
        <v>50</v>
      </c>
      <c r="E1775" s="409">
        <v>12640.24</v>
      </c>
      <c r="F1775" s="341"/>
      <c r="G1775" s="341"/>
      <c r="H1775" s="341"/>
      <c r="I1775" s="341"/>
      <c r="J1775" s="341"/>
      <c r="K1775" s="341"/>
      <c r="L1775" s="341"/>
      <c r="M1775" s="341"/>
    </row>
    <row r="1776" spans="1:13" x14ac:dyDescent="0.25">
      <c r="A1776" s="350">
        <v>39</v>
      </c>
      <c r="B1776" s="353">
        <v>27.6</v>
      </c>
      <c r="C1776" s="356">
        <v>5.33</v>
      </c>
      <c r="D1776" s="413">
        <v>50</v>
      </c>
      <c r="E1776" s="409">
        <v>12407.3</v>
      </c>
      <c r="F1776" s="341"/>
      <c r="G1776" s="341"/>
      <c r="H1776" s="341"/>
      <c r="I1776" s="341"/>
      <c r="J1776" s="341"/>
      <c r="K1776" s="341"/>
      <c r="L1776" s="341"/>
      <c r="M1776" s="341"/>
    </row>
    <row r="1777" spans="1:13" x14ac:dyDescent="0.25">
      <c r="A1777" s="350">
        <v>36</v>
      </c>
      <c r="B1777" s="353">
        <v>33.82</v>
      </c>
      <c r="C1777" s="356">
        <v>8.93</v>
      </c>
      <c r="D1777" s="413">
        <v>50</v>
      </c>
      <c r="E1777" s="409">
        <v>11378.57</v>
      </c>
      <c r="F1777" s="341"/>
      <c r="G1777" s="341"/>
      <c r="H1777" s="341"/>
      <c r="I1777" s="341"/>
      <c r="J1777" s="341"/>
      <c r="K1777" s="341"/>
      <c r="L1777" s="341"/>
      <c r="M1777" s="341"/>
    </row>
    <row r="1778" spans="1:13" x14ac:dyDescent="0.25">
      <c r="A1778" s="350">
        <v>33</v>
      </c>
      <c r="B1778" s="353">
        <v>32.9</v>
      </c>
      <c r="C1778" s="356">
        <v>4.3499999999999996</v>
      </c>
      <c r="D1778" s="413">
        <v>50</v>
      </c>
      <c r="E1778" s="409">
        <v>11299.34</v>
      </c>
      <c r="F1778" s="341"/>
      <c r="G1778" s="341"/>
      <c r="H1778" s="341"/>
      <c r="I1778" s="341"/>
      <c r="J1778" s="341"/>
      <c r="K1778" s="341"/>
      <c r="L1778" s="341"/>
      <c r="M1778" s="341"/>
    </row>
    <row r="1779" spans="1:13" x14ac:dyDescent="0.25">
      <c r="A1779" s="350">
        <v>37</v>
      </c>
      <c r="B1779" s="353">
        <v>30.875</v>
      </c>
      <c r="C1779" s="356">
        <v>9.5399999999999991</v>
      </c>
      <c r="D1779" s="413">
        <v>50</v>
      </c>
      <c r="E1779" s="409">
        <v>11186.2</v>
      </c>
      <c r="F1779" s="341"/>
      <c r="G1779" s="341"/>
      <c r="H1779" s="341"/>
      <c r="I1779" s="341"/>
      <c r="J1779" s="341"/>
      <c r="K1779" s="341"/>
      <c r="L1779" s="341"/>
      <c r="M1779" s="341"/>
    </row>
    <row r="1780" spans="1:13" x14ac:dyDescent="0.25">
      <c r="A1780" s="350">
        <v>28</v>
      </c>
      <c r="B1780" s="353">
        <v>32.64</v>
      </c>
      <c r="C1780" s="356">
        <v>5.91</v>
      </c>
      <c r="D1780" s="413">
        <v>50</v>
      </c>
      <c r="E1780" s="409">
        <v>11085.59</v>
      </c>
      <c r="F1780" s="341"/>
      <c r="G1780" s="341"/>
      <c r="H1780" s="341"/>
      <c r="I1780" s="341"/>
      <c r="J1780" s="341"/>
      <c r="K1780" s="341"/>
      <c r="L1780" s="341"/>
      <c r="M1780" s="341"/>
    </row>
    <row r="1781" spans="1:13" x14ac:dyDescent="0.25">
      <c r="A1781" s="350">
        <v>33</v>
      </c>
      <c r="B1781" s="353">
        <v>22.135000000000002</v>
      </c>
      <c r="C1781" s="356">
        <v>5.0999999999999996</v>
      </c>
      <c r="D1781" s="413">
        <v>50</v>
      </c>
      <c r="E1781" s="409">
        <v>10702.64</v>
      </c>
      <c r="F1781" s="341"/>
      <c r="G1781" s="341"/>
      <c r="H1781" s="341"/>
      <c r="I1781" s="341"/>
      <c r="J1781" s="341"/>
      <c r="K1781" s="341"/>
      <c r="L1781" s="341"/>
      <c r="M1781" s="341"/>
    </row>
    <row r="1782" spans="1:13" x14ac:dyDescent="0.25">
      <c r="A1782" s="350">
        <v>50</v>
      </c>
      <c r="B1782" s="353">
        <v>16.53</v>
      </c>
      <c r="C1782" s="356">
        <v>5.08</v>
      </c>
      <c r="D1782" s="413">
        <v>50</v>
      </c>
      <c r="E1782" s="409">
        <v>10600.55</v>
      </c>
      <c r="F1782" s="341"/>
      <c r="G1782" s="341"/>
      <c r="H1782" s="341"/>
      <c r="I1782" s="341"/>
      <c r="J1782" s="341"/>
      <c r="K1782" s="341"/>
      <c r="L1782" s="341"/>
      <c r="M1782" s="341"/>
    </row>
    <row r="1783" spans="1:13" x14ac:dyDescent="0.25">
      <c r="A1783" s="350">
        <v>31</v>
      </c>
      <c r="B1783" s="353">
        <v>32.774999999999999</v>
      </c>
      <c r="C1783" s="356">
        <v>4.75</v>
      </c>
      <c r="D1783" s="413">
        <v>50</v>
      </c>
      <c r="E1783" s="409">
        <v>10493.95</v>
      </c>
      <c r="F1783" s="341"/>
      <c r="G1783" s="341"/>
      <c r="H1783" s="341"/>
      <c r="I1783" s="341"/>
      <c r="J1783" s="341"/>
      <c r="K1783" s="341"/>
      <c r="L1783" s="341"/>
      <c r="M1783" s="341"/>
    </row>
    <row r="1784" spans="1:13" x14ac:dyDescent="0.25">
      <c r="A1784" s="350">
        <v>30</v>
      </c>
      <c r="B1784" s="353">
        <v>30.9</v>
      </c>
      <c r="C1784" s="356">
        <v>6.05</v>
      </c>
      <c r="D1784" s="413">
        <v>50</v>
      </c>
      <c r="E1784" s="409">
        <v>10160.870000000001</v>
      </c>
      <c r="F1784" s="341"/>
      <c r="G1784" s="341"/>
      <c r="H1784" s="341"/>
      <c r="I1784" s="341"/>
      <c r="J1784" s="341"/>
      <c r="K1784" s="341"/>
      <c r="L1784" s="341"/>
      <c r="M1784" s="341"/>
    </row>
    <row r="1785" spans="1:13" x14ac:dyDescent="0.25">
      <c r="A1785" s="350">
        <v>48</v>
      </c>
      <c r="B1785" s="353">
        <v>15.58</v>
      </c>
      <c r="C1785" s="356">
        <v>11.56</v>
      </c>
      <c r="D1785" s="413">
        <v>50</v>
      </c>
      <c r="E1785" s="409">
        <v>10118.42</v>
      </c>
      <c r="F1785" s="341"/>
      <c r="G1785" s="341"/>
      <c r="H1785" s="341"/>
      <c r="I1785" s="341"/>
      <c r="J1785" s="341"/>
      <c r="K1785" s="341"/>
      <c r="L1785" s="341"/>
      <c r="M1785" s="341"/>
    </row>
    <row r="1786" spans="1:13" x14ac:dyDescent="0.25">
      <c r="A1786" s="350">
        <v>28</v>
      </c>
      <c r="B1786" s="353">
        <v>26.315000000000001</v>
      </c>
      <c r="C1786" s="356">
        <v>5.76</v>
      </c>
      <c r="D1786" s="413">
        <v>50</v>
      </c>
      <c r="E1786" s="409">
        <v>10107.219999999999</v>
      </c>
      <c r="F1786" s="341"/>
      <c r="G1786" s="341"/>
      <c r="H1786" s="341"/>
      <c r="I1786" s="341"/>
      <c r="J1786" s="341"/>
      <c r="K1786" s="341"/>
      <c r="L1786" s="341"/>
      <c r="M1786" s="341"/>
    </row>
    <row r="1787" spans="1:13" x14ac:dyDescent="0.25">
      <c r="A1787" s="350">
        <v>22</v>
      </c>
      <c r="B1787" s="353">
        <v>35.61</v>
      </c>
      <c r="C1787" s="356">
        <v>5.65</v>
      </c>
      <c r="D1787" s="413">
        <v>50</v>
      </c>
      <c r="E1787" s="409">
        <v>10106.129999999999</v>
      </c>
      <c r="F1787" s="341"/>
      <c r="G1787" s="341"/>
      <c r="H1787" s="341"/>
      <c r="I1787" s="341"/>
      <c r="J1787" s="341"/>
      <c r="K1787" s="341"/>
      <c r="L1787" s="341"/>
      <c r="M1787" s="341"/>
    </row>
    <row r="1788" spans="1:13" x14ac:dyDescent="0.25">
      <c r="A1788" s="350">
        <v>18</v>
      </c>
      <c r="B1788" s="353">
        <v>37.56</v>
      </c>
      <c r="C1788" s="356">
        <v>5.88</v>
      </c>
      <c r="D1788" s="413">
        <v>50</v>
      </c>
      <c r="E1788" s="409">
        <v>9910.36</v>
      </c>
      <c r="F1788" s="341"/>
      <c r="G1788" s="341"/>
      <c r="H1788" s="341"/>
      <c r="I1788" s="341"/>
      <c r="J1788" s="341"/>
      <c r="K1788" s="341"/>
      <c r="L1788" s="341"/>
      <c r="M1788" s="341"/>
    </row>
    <row r="1789" spans="1:13" x14ac:dyDescent="0.25">
      <c r="A1789" s="350">
        <v>48</v>
      </c>
      <c r="B1789" s="353">
        <v>15.49</v>
      </c>
      <c r="C1789" s="356">
        <v>9.6</v>
      </c>
      <c r="D1789" s="413">
        <v>50</v>
      </c>
      <c r="E1789" s="409">
        <v>9836.2099999999991</v>
      </c>
      <c r="F1789" s="341"/>
      <c r="G1789" s="341"/>
      <c r="H1789" s="341"/>
      <c r="I1789" s="341"/>
      <c r="J1789" s="341"/>
      <c r="K1789" s="341"/>
      <c r="L1789" s="341"/>
      <c r="M1789" s="341"/>
    </row>
    <row r="1790" spans="1:13" x14ac:dyDescent="0.25">
      <c r="A1790" s="350">
        <v>35</v>
      </c>
      <c r="B1790" s="353">
        <v>23.48</v>
      </c>
      <c r="C1790" s="356">
        <v>6.24</v>
      </c>
      <c r="D1790" s="413">
        <v>50</v>
      </c>
      <c r="E1790" s="409">
        <v>9819.25</v>
      </c>
      <c r="F1790" s="341"/>
      <c r="G1790" s="341"/>
      <c r="H1790" s="341"/>
      <c r="I1790" s="341"/>
      <c r="J1790" s="341"/>
      <c r="K1790" s="341"/>
      <c r="L1790" s="341"/>
      <c r="M1790" s="341"/>
    </row>
    <row r="1791" spans="1:13" x14ac:dyDescent="0.25">
      <c r="A1791" s="350">
        <v>36</v>
      </c>
      <c r="B1791" s="353">
        <v>30.02</v>
      </c>
      <c r="C1791" s="356">
        <v>7.63</v>
      </c>
      <c r="D1791" s="413">
        <v>50</v>
      </c>
      <c r="E1791" s="409">
        <v>9710.7099999999991</v>
      </c>
      <c r="F1791" s="341"/>
      <c r="G1791" s="341"/>
      <c r="H1791" s="341"/>
      <c r="I1791" s="341"/>
      <c r="J1791" s="341"/>
      <c r="K1791" s="341"/>
      <c r="L1791" s="341"/>
      <c r="M1791" s="341"/>
    </row>
    <row r="1792" spans="1:13" x14ac:dyDescent="0.25">
      <c r="A1792" s="350">
        <v>36</v>
      </c>
      <c r="B1792" s="353">
        <v>26.885000000000002</v>
      </c>
      <c r="C1792" s="356">
        <v>8.66</v>
      </c>
      <c r="D1792" s="413">
        <v>50</v>
      </c>
      <c r="E1792" s="409">
        <v>9630.4</v>
      </c>
      <c r="F1792" s="341"/>
      <c r="G1792" s="341"/>
      <c r="H1792" s="341"/>
      <c r="I1792" s="341"/>
      <c r="J1792" s="341"/>
      <c r="K1792" s="341"/>
      <c r="L1792" s="341"/>
      <c r="M1792" s="341"/>
    </row>
    <row r="1793" spans="1:13" x14ac:dyDescent="0.25">
      <c r="A1793" s="350">
        <v>36</v>
      </c>
      <c r="B1793" s="353">
        <v>25.84</v>
      </c>
      <c r="C1793" s="356">
        <v>8.5500000000000007</v>
      </c>
      <c r="D1793" s="413">
        <v>50</v>
      </c>
      <c r="E1793" s="409">
        <v>9617.66</v>
      </c>
      <c r="F1793" s="341"/>
      <c r="G1793" s="341"/>
      <c r="H1793" s="341"/>
      <c r="I1793" s="341"/>
      <c r="J1793" s="341"/>
      <c r="K1793" s="341"/>
      <c r="L1793" s="341"/>
      <c r="M1793" s="341"/>
    </row>
    <row r="1794" spans="1:13" x14ac:dyDescent="0.25">
      <c r="A1794" s="350">
        <v>33</v>
      </c>
      <c r="B1794" s="353">
        <v>27.454999999999998</v>
      </c>
      <c r="C1794" s="356">
        <v>4.54</v>
      </c>
      <c r="D1794" s="413">
        <v>50</v>
      </c>
      <c r="E1794" s="409">
        <v>9549.57</v>
      </c>
      <c r="F1794" s="341"/>
      <c r="G1794" s="341"/>
      <c r="H1794" s="341"/>
      <c r="I1794" s="341"/>
      <c r="J1794" s="341"/>
      <c r="K1794" s="341"/>
      <c r="L1794" s="341"/>
      <c r="M1794" s="341"/>
    </row>
    <row r="1795" spans="1:13" x14ac:dyDescent="0.25">
      <c r="A1795" s="350">
        <v>33</v>
      </c>
      <c r="B1795" s="353">
        <v>24.605</v>
      </c>
      <c r="C1795" s="356">
        <v>5.7</v>
      </c>
      <c r="D1795" s="413">
        <v>50</v>
      </c>
      <c r="E1795" s="409">
        <v>9541.7000000000007</v>
      </c>
      <c r="F1795" s="341"/>
      <c r="G1795" s="341"/>
      <c r="H1795" s="341"/>
      <c r="I1795" s="341"/>
      <c r="J1795" s="341"/>
      <c r="K1795" s="341"/>
      <c r="L1795" s="341"/>
      <c r="M1795" s="341"/>
    </row>
    <row r="1796" spans="1:13" x14ac:dyDescent="0.25">
      <c r="A1796" s="350">
        <v>32</v>
      </c>
      <c r="B1796" s="353">
        <v>30.8</v>
      </c>
      <c r="C1796" s="356">
        <v>5.07</v>
      </c>
      <c r="D1796" s="413">
        <v>50</v>
      </c>
      <c r="E1796" s="409">
        <v>9058.73</v>
      </c>
      <c r="F1796" s="341"/>
      <c r="G1796" s="341"/>
      <c r="H1796" s="341"/>
      <c r="I1796" s="341"/>
      <c r="J1796" s="341"/>
      <c r="K1796" s="341"/>
      <c r="L1796" s="341"/>
      <c r="M1796" s="341"/>
    </row>
    <row r="1797" spans="1:13" x14ac:dyDescent="0.25">
      <c r="A1797" s="350">
        <v>35</v>
      </c>
      <c r="B1797" s="353">
        <v>34.799999999999997</v>
      </c>
      <c r="C1797" s="356">
        <v>4.38</v>
      </c>
      <c r="D1797" s="413">
        <v>50</v>
      </c>
      <c r="E1797" s="409">
        <v>9048.0300000000007</v>
      </c>
      <c r="F1797" s="341"/>
      <c r="G1797" s="341"/>
      <c r="H1797" s="341"/>
      <c r="I1797" s="341"/>
      <c r="J1797" s="341"/>
      <c r="K1797" s="341"/>
      <c r="L1797" s="341"/>
      <c r="M1797" s="341"/>
    </row>
    <row r="1798" spans="1:13" x14ac:dyDescent="0.25">
      <c r="A1798" s="350">
        <v>35</v>
      </c>
      <c r="B1798" s="353">
        <v>34.21</v>
      </c>
      <c r="C1798" s="356">
        <v>4.54</v>
      </c>
      <c r="D1798" s="413">
        <v>50</v>
      </c>
      <c r="E1798" s="409">
        <v>8835.26</v>
      </c>
      <c r="F1798" s="341"/>
      <c r="G1798" s="341"/>
      <c r="H1798" s="341"/>
      <c r="I1798" s="341"/>
      <c r="J1798" s="341"/>
      <c r="K1798" s="341"/>
      <c r="L1798" s="341"/>
      <c r="M1798" s="341"/>
    </row>
    <row r="1799" spans="1:13" x14ac:dyDescent="0.25">
      <c r="A1799" s="350">
        <v>35</v>
      </c>
      <c r="B1799" s="353">
        <v>31</v>
      </c>
      <c r="C1799" s="356">
        <v>5.38</v>
      </c>
      <c r="D1799" s="413">
        <v>50</v>
      </c>
      <c r="E1799" s="409">
        <v>8827.2099999999991</v>
      </c>
      <c r="F1799" s="341"/>
      <c r="G1799" s="341"/>
      <c r="H1799" s="341"/>
      <c r="I1799" s="341"/>
      <c r="J1799" s="341"/>
      <c r="K1799" s="341"/>
      <c r="L1799" s="341"/>
      <c r="M1799" s="341"/>
    </row>
    <row r="1800" spans="1:13" x14ac:dyDescent="0.25">
      <c r="A1800" s="350">
        <v>35</v>
      </c>
      <c r="B1800" s="353">
        <v>26.125</v>
      </c>
      <c r="C1800" s="356">
        <v>5.55</v>
      </c>
      <c r="D1800" s="413">
        <v>50</v>
      </c>
      <c r="E1800" s="409">
        <v>8457.82</v>
      </c>
      <c r="F1800" s="341"/>
      <c r="G1800" s="341"/>
      <c r="H1800" s="341"/>
      <c r="I1800" s="341"/>
      <c r="J1800" s="341"/>
      <c r="K1800" s="341"/>
      <c r="L1800" s="341"/>
      <c r="M1800" s="341"/>
    </row>
    <row r="1801" spans="1:13" x14ac:dyDescent="0.25">
      <c r="A1801" s="350">
        <v>28</v>
      </c>
      <c r="B1801" s="353">
        <v>30.13</v>
      </c>
      <c r="C1801" s="356">
        <v>4.03</v>
      </c>
      <c r="D1801" s="413">
        <v>50</v>
      </c>
      <c r="E1801" s="409">
        <v>8444.4699999999993</v>
      </c>
      <c r="F1801" s="341"/>
      <c r="G1801" s="341"/>
      <c r="H1801" s="341"/>
      <c r="I1801" s="341"/>
      <c r="J1801" s="341"/>
      <c r="K1801" s="341"/>
      <c r="L1801" s="341"/>
      <c r="M1801" s="341"/>
    </row>
    <row r="1802" spans="1:13" x14ac:dyDescent="0.25">
      <c r="A1802" s="350">
        <v>23</v>
      </c>
      <c r="B1802" s="353">
        <v>34.19</v>
      </c>
      <c r="C1802" s="356">
        <v>4.1900000000000004</v>
      </c>
      <c r="D1802" s="413">
        <v>50</v>
      </c>
      <c r="E1802" s="409">
        <v>8442.67</v>
      </c>
      <c r="F1802" s="341"/>
      <c r="G1802" s="341"/>
      <c r="H1802" s="341"/>
      <c r="I1802" s="341"/>
      <c r="J1802" s="341"/>
      <c r="K1802" s="341"/>
      <c r="L1802" s="341"/>
      <c r="M1802" s="341"/>
    </row>
    <row r="1803" spans="1:13" x14ac:dyDescent="0.25">
      <c r="A1803" s="350">
        <v>29</v>
      </c>
      <c r="B1803" s="353">
        <v>22.515000000000001</v>
      </c>
      <c r="C1803" s="356">
        <v>4.37</v>
      </c>
      <c r="D1803" s="413">
        <v>50</v>
      </c>
      <c r="E1803" s="409">
        <v>7980.34</v>
      </c>
      <c r="F1803" s="341"/>
      <c r="G1803" s="341"/>
      <c r="H1803" s="341"/>
      <c r="I1803" s="341"/>
      <c r="J1803" s="341"/>
      <c r="K1803" s="341"/>
      <c r="L1803" s="341"/>
      <c r="M1803" s="341"/>
    </row>
    <row r="1804" spans="1:13" x14ac:dyDescent="0.25">
      <c r="A1804" s="350">
        <v>39</v>
      </c>
      <c r="B1804" s="353">
        <v>18.239999999999998</v>
      </c>
      <c r="C1804" s="356">
        <v>5.31</v>
      </c>
      <c r="D1804" s="413">
        <v>50</v>
      </c>
      <c r="E1804" s="409">
        <v>7318.22</v>
      </c>
      <c r="F1804" s="341"/>
      <c r="G1804" s="341"/>
      <c r="H1804" s="341"/>
      <c r="I1804" s="341"/>
      <c r="J1804" s="341"/>
      <c r="K1804" s="341"/>
      <c r="L1804" s="341"/>
      <c r="M1804" s="341"/>
    </row>
    <row r="1805" spans="1:13" x14ac:dyDescent="0.25">
      <c r="A1805" s="350">
        <v>19</v>
      </c>
      <c r="B1805" s="353">
        <v>37.28</v>
      </c>
      <c r="C1805" s="356">
        <v>4.66</v>
      </c>
      <c r="D1805" s="413">
        <v>50</v>
      </c>
      <c r="E1805" s="409">
        <v>6254.13</v>
      </c>
      <c r="F1805" s="341"/>
      <c r="G1805" s="341"/>
      <c r="H1805" s="341"/>
      <c r="I1805" s="341"/>
      <c r="J1805" s="341"/>
      <c r="K1805" s="341"/>
      <c r="L1805" s="341"/>
      <c r="M1805" s="341"/>
    </row>
    <row r="1806" spans="1:13" x14ac:dyDescent="0.25">
      <c r="A1806" s="350">
        <v>43</v>
      </c>
      <c r="B1806" s="353">
        <v>18.2</v>
      </c>
      <c r="C1806" s="356">
        <v>6.19</v>
      </c>
      <c r="D1806" s="413">
        <v>50</v>
      </c>
      <c r="E1806" s="409">
        <v>6253.85</v>
      </c>
      <c r="F1806" s="341"/>
      <c r="G1806" s="341"/>
      <c r="H1806" s="341"/>
      <c r="I1806" s="341"/>
      <c r="J1806" s="341"/>
      <c r="K1806" s="341"/>
      <c r="L1806" s="341"/>
      <c r="M1806" s="341"/>
    </row>
    <row r="1807" spans="1:13" x14ac:dyDescent="0.25">
      <c r="A1807" s="350">
        <v>38</v>
      </c>
      <c r="B1807" s="353">
        <v>20.53</v>
      </c>
      <c r="C1807" s="356">
        <v>4.8600000000000003</v>
      </c>
      <c r="D1807" s="413">
        <v>50</v>
      </c>
      <c r="E1807" s="409">
        <v>6219.93</v>
      </c>
      <c r="F1807" s="341"/>
      <c r="G1807" s="341"/>
      <c r="H1807" s="341"/>
      <c r="I1807" s="341"/>
      <c r="J1807" s="341"/>
      <c r="K1807" s="341"/>
      <c r="L1807" s="341"/>
      <c r="M1807" s="341"/>
    </row>
    <row r="1808" spans="1:13" x14ac:dyDescent="0.25">
      <c r="A1808" s="350">
        <v>31</v>
      </c>
      <c r="B1808" s="353">
        <v>23.79</v>
      </c>
      <c r="C1808" s="356">
        <v>4.74</v>
      </c>
      <c r="D1808" s="413">
        <v>50</v>
      </c>
      <c r="E1808" s="409">
        <v>5812.9</v>
      </c>
      <c r="F1808" s="341"/>
      <c r="G1808" s="341"/>
      <c r="H1808" s="341"/>
      <c r="I1808" s="341"/>
      <c r="J1808" s="341"/>
      <c r="K1808" s="341"/>
      <c r="L1808" s="341"/>
      <c r="M1808" s="341"/>
    </row>
    <row r="1809" spans="1:13" x14ac:dyDescent="0.25">
      <c r="A1809" s="350">
        <v>32</v>
      </c>
      <c r="B1809" s="353">
        <v>29.8</v>
      </c>
      <c r="C1809" s="356">
        <v>6.03</v>
      </c>
      <c r="D1809" s="413">
        <v>50</v>
      </c>
      <c r="E1809" s="409">
        <v>5741.67</v>
      </c>
      <c r="F1809" s="341"/>
      <c r="G1809" s="341"/>
      <c r="H1809" s="341"/>
      <c r="I1809" s="341"/>
      <c r="J1809" s="341"/>
      <c r="K1809" s="341"/>
      <c r="L1809" s="341"/>
      <c r="M1809" s="341"/>
    </row>
    <row r="1810" spans="1:13" x14ac:dyDescent="0.25">
      <c r="A1810" s="350">
        <v>32</v>
      </c>
      <c r="B1810" s="353">
        <v>31.54</v>
      </c>
      <c r="C1810" s="356">
        <v>4.71</v>
      </c>
      <c r="D1810" s="413">
        <v>50</v>
      </c>
      <c r="E1810" s="409">
        <v>5690.79</v>
      </c>
      <c r="F1810" s="341"/>
      <c r="G1810" s="341"/>
      <c r="H1810" s="341"/>
      <c r="I1810" s="341"/>
      <c r="J1810" s="341"/>
      <c r="K1810" s="341"/>
      <c r="L1810" s="341"/>
      <c r="M1810" s="341"/>
    </row>
    <row r="1811" spans="1:13" x14ac:dyDescent="0.25">
      <c r="A1811" s="350">
        <v>38</v>
      </c>
      <c r="B1811" s="353">
        <v>20.82</v>
      </c>
      <c r="C1811" s="356">
        <v>5.55</v>
      </c>
      <c r="D1811" s="413">
        <v>50</v>
      </c>
      <c r="E1811" s="409">
        <v>5344.81</v>
      </c>
      <c r="F1811" s="341"/>
      <c r="G1811" s="341"/>
      <c r="H1811" s="341"/>
      <c r="I1811" s="341"/>
      <c r="J1811" s="341"/>
      <c r="K1811" s="341"/>
      <c r="L1811" s="341"/>
      <c r="M1811" s="341"/>
    </row>
    <row r="1812" spans="1:13" x14ac:dyDescent="0.25">
      <c r="A1812" s="350">
        <v>29</v>
      </c>
      <c r="B1812" s="353">
        <v>38.83</v>
      </c>
      <c r="C1812" s="356">
        <v>4.78</v>
      </c>
      <c r="D1812" s="413">
        <v>51</v>
      </c>
      <c r="E1812" s="409">
        <v>47462.89</v>
      </c>
      <c r="F1812" s="341"/>
      <c r="G1812" s="341"/>
      <c r="H1812" s="341"/>
      <c r="I1812" s="341"/>
      <c r="J1812" s="341"/>
      <c r="K1812" s="341"/>
      <c r="L1812" s="341"/>
      <c r="M1812" s="341"/>
    </row>
    <row r="1813" spans="1:13" x14ac:dyDescent="0.25">
      <c r="A1813" s="350">
        <v>34</v>
      </c>
      <c r="B1813" s="353">
        <v>23.44</v>
      </c>
      <c r="C1813" s="356">
        <v>4.6500000000000004</v>
      </c>
      <c r="D1813" s="413">
        <v>51</v>
      </c>
      <c r="E1813" s="409">
        <v>46255.11</v>
      </c>
      <c r="F1813" s="341"/>
      <c r="G1813" s="341"/>
      <c r="H1813" s="341"/>
      <c r="I1813" s="341"/>
      <c r="J1813" s="341"/>
      <c r="K1813" s="341"/>
      <c r="L1813" s="341"/>
      <c r="M1813" s="341"/>
    </row>
    <row r="1814" spans="1:13" x14ac:dyDescent="0.25">
      <c r="A1814" s="350">
        <v>35</v>
      </c>
      <c r="B1814" s="353">
        <v>24.13</v>
      </c>
      <c r="C1814" s="356">
        <v>5.2</v>
      </c>
      <c r="D1814" s="413">
        <v>51</v>
      </c>
      <c r="E1814" s="409">
        <v>44641.2</v>
      </c>
      <c r="F1814" s="341"/>
      <c r="G1814" s="341"/>
      <c r="H1814" s="341"/>
      <c r="I1814" s="341"/>
      <c r="J1814" s="341"/>
      <c r="K1814" s="341"/>
      <c r="L1814" s="341"/>
      <c r="M1814" s="341"/>
    </row>
    <row r="1815" spans="1:13" x14ac:dyDescent="0.25">
      <c r="A1815" s="350">
        <v>34</v>
      </c>
      <c r="B1815" s="353">
        <v>42.13</v>
      </c>
      <c r="C1815" s="356">
        <v>4.54</v>
      </c>
      <c r="D1815" s="413">
        <v>51</v>
      </c>
      <c r="E1815" s="409">
        <v>44400.41</v>
      </c>
      <c r="F1815" s="341"/>
      <c r="G1815" s="341"/>
      <c r="H1815" s="341"/>
      <c r="I1815" s="341"/>
      <c r="J1815" s="341"/>
      <c r="K1815" s="341"/>
      <c r="L1815" s="341"/>
      <c r="M1815" s="341"/>
    </row>
    <row r="1816" spans="1:13" x14ac:dyDescent="0.25">
      <c r="A1816" s="350">
        <v>35</v>
      </c>
      <c r="B1816" s="353">
        <v>17.86</v>
      </c>
      <c r="C1816" s="356">
        <v>4.1100000000000003</v>
      </c>
      <c r="D1816" s="413">
        <v>51</v>
      </c>
      <c r="E1816" s="409">
        <v>42644.2</v>
      </c>
      <c r="F1816" s="341"/>
      <c r="G1816" s="341"/>
      <c r="H1816" s="341"/>
      <c r="I1816" s="341"/>
      <c r="J1816" s="341"/>
      <c r="K1816" s="341"/>
      <c r="L1816" s="341"/>
      <c r="M1816" s="341"/>
    </row>
    <row r="1817" spans="1:13" x14ac:dyDescent="0.25">
      <c r="A1817" s="350">
        <v>23</v>
      </c>
      <c r="B1817" s="353">
        <v>32.78</v>
      </c>
      <c r="C1817" s="356">
        <v>4.63</v>
      </c>
      <c r="D1817" s="413">
        <v>51</v>
      </c>
      <c r="E1817" s="409">
        <v>41919.1</v>
      </c>
      <c r="F1817" s="341"/>
      <c r="G1817" s="341"/>
      <c r="H1817" s="341"/>
      <c r="I1817" s="341"/>
      <c r="J1817" s="341"/>
      <c r="K1817" s="341"/>
      <c r="L1817" s="341"/>
      <c r="M1817" s="341"/>
    </row>
    <row r="1818" spans="1:13" x14ac:dyDescent="0.25">
      <c r="A1818" s="350">
        <v>25</v>
      </c>
      <c r="B1818" s="353">
        <v>23.9</v>
      </c>
      <c r="C1818" s="356">
        <v>6.06</v>
      </c>
      <c r="D1818" s="413">
        <v>51</v>
      </c>
      <c r="E1818" s="409">
        <v>41351.879999999997</v>
      </c>
      <c r="F1818" s="341"/>
      <c r="G1818" s="341"/>
      <c r="H1818" s="341"/>
      <c r="I1818" s="341"/>
      <c r="J1818" s="341"/>
      <c r="K1818" s="341"/>
      <c r="L1818" s="341"/>
      <c r="M1818" s="341"/>
    </row>
    <row r="1819" spans="1:13" x14ac:dyDescent="0.25">
      <c r="A1819" s="350">
        <v>44</v>
      </c>
      <c r="B1819" s="353">
        <v>15.47</v>
      </c>
      <c r="C1819" s="356">
        <v>8.43</v>
      </c>
      <c r="D1819" s="413">
        <v>51</v>
      </c>
      <c r="E1819" s="409">
        <v>38405.26</v>
      </c>
      <c r="F1819" s="341"/>
      <c r="G1819" s="341"/>
      <c r="H1819" s="341"/>
      <c r="I1819" s="341"/>
      <c r="J1819" s="341"/>
      <c r="K1819" s="341"/>
      <c r="L1819" s="341"/>
      <c r="M1819" s="341"/>
    </row>
    <row r="1820" spans="1:13" x14ac:dyDescent="0.25">
      <c r="A1820" s="350">
        <v>29</v>
      </c>
      <c r="B1820" s="353">
        <v>28.54</v>
      </c>
      <c r="C1820" s="356">
        <v>5.51</v>
      </c>
      <c r="D1820" s="413">
        <v>51</v>
      </c>
      <c r="E1820" s="409">
        <v>35583.17</v>
      </c>
      <c r="F1820" s="341"/>
      <c r="G1820" s="341"/>
      <c r="H1820" s="341"/>
      <c r="I1820" s="341"/>
      <c r="J1820" s="341"/>
      <c r="K1820" s="341"/>
      <c r="L1820" s="341"/>
      <c r="M1820" s="341"/>
    </row>
    <row r="1821" spans="1:13" x14ac:dyDescent="0.25">
      <c r="A1821" s="350">
        <v>42</v>
      </c>
      <c r="B1821" s="353">
        <v>18.54</v>
      </c>
      <c r="C1821" s="356">
        <v>4.95</v>
      </c>
      <c r="D1821" s="413">
        <v>51</v>
      </c>
      <c r="E1821" s="409">
        <v>35345.730000000003</v>
      </c>
      <c r="F1821" s="341"/>
      <c r="G1821" s="341"/>
      <c r="H1821" s="341"/>
      <c r="I1821" s="341"/>
      <c r="J1821" s="341"/>
      <c r="K1821" s="341"/>
      <c r="L1821" s="341"/>
      <c r="M1821" s="341"/>
    </row>
    <row r="1822" spans="1:13" x14ac:dyDescent="0.25">
      <c r="A1822" s="350">
        <v>25</v>
      </c>
      <c r="B1822" s="353">
        <v>32.18</v>
      </c>
      <c r="C1822" s="356">
        <v>6.44</v>
      </c>
      <c r="D1822" s="413">
        <v>51</v>
      </c>
      <c r="E1822" s="409">
        <v>34205.07</v>
      </c>
      <c r="F1822" s="341"/>
      <c r="G1822" s="341"/>
      <c r="H1822" s="341"/>
      <c r="I1822" s="341"/>
      <c r="J1822" s="341"/>
      <c r="K1822" s="341"/>
      <c r="L1822" s="341"/>
      <c r="M1822" s="341"/>
    </row>
    <row r="1823" spans="1:13" x14ac:dyDescent="0.25">
      <c r="A1823" s="350">
        <v>21</v>
      </c>
      <c r="B1823" s="353">
        <v>37.380000000000003</v>
      </c>
      <c r="C1823" s="356">
        <v>6.05</v>
      </c>
      <c r="D1823" s="413">
        <v>51</v>
      </c>
      <c r="E1823" s="409">
        <v>32947.629999999997</v>
      </c>
      <c r="F1823" s="341"/>
      <c r="G1823" s="341"/>
      <c r="H1823" s="341"/>
      <c r="I1823" s="341"/>
      <c r="J1823" s="341"/>
      <c r="K1823" s="341"/>
      <c r="L1823" s="341"/>
      <c r="M1823" s="341"/>
    </row>
    <row r="1824" spans="1:13" x14ac:dyDescent="0.25">
      <c r="A1824" s="350">
        <v>25</v>
      </c>
      <c r="B1824" s="353">
        <v>31.12</v>
      </c>
      <c r="C1824" s="356">
        <v>4.76</v>
      </c>
      <c r="D1824" s="413">
        <v>51</v>
      </c>
      <c r="E1824" s="409">
        <v>30134.75</v>
      </c>
      <c r="F1824" s="341"/>
      <c r="G1824" s="341"/>
      <c r="H1824" s="341"/>
      <c r="I1824" s="341"/>
      <c r="J1824" s="341"/>
      <c r="K1824" s="341"/>
      <c r="L1824" s="341"/>
      <c r="M1824" s="341"/>
    </row>
    <row r="1825" spans="1:13" x14ac:dyDescent="0.25">
      <c r="A1825" s="350">
        <v>36</v>
      </c>
      <c r="B1825" s="353">
        <v>22.01</v>
      </c>
      <c r="C1825" s="356">
        <v>6.72</v>
      </c>
      <c r="D1825" s="413">
        <v>51</v>
      </c>
      <c r="E1825" s="409">
        <v>23967.38</v>
      </c>
      <c r="F1825" s="341"/>
      <c r="G1825" s="341"/>
      <c r="H1825" s="341"/>
      <c r="I1825" s="341"/>
      <c r="J1825" s="341"/>
      <c r="K1825" s="341"/>
      <c r="L1825" s="341"/>
      <c r="M1825" s="341"/>
    </row>
    <row r="1826" spans="1:13" x14ac:dyDescent="0.25">
      <c r="A1826" s="350">
        <v>31</v>
      </c>
      <c r="B1826" s="353">
        <v>27.645</v>
      </c>
      <c r="C1826" s="356">
        <v>5.7</v>
      </c>
      <c r="D1826" s="413">
        <v>51</v>
      </c>
      <c r="E1826" s="409">
        <v>22218.11</v>
      </c>
      <c r="F1826" s="341"/>
      <c r="G1826" s="341"/>
      <c r="H1826" s="341"/>
      <c r="I1826" s="341"/>
      <c r="J1826" s="341"/>
      <c r="K1826" s="341"/>
      <c r="L1826" s="341"/>
      <c r="M1826" s="341"/>
    </row>
    <row r="1827" spans="1:13" x14ac:dyDescent="0.25">
      <c r="A1827" s="350">
        <v>37</v>
      </c>
      <c r="B1827" s="353">
        <v>29.64</v>
      </c>
      <c r="C1827" s="356">
        <v>5.31</v>
      </c>
      <c r="D1827" s="413">
        <v>51</v>
      </c>
      <c r="E1827" s="409">
        <v>17016.009999999998</v>
      </c>
      <c r="F1827" s="341"/>
      <c r="G1827" s="341"/>
      <c r="H1827" s="341"/>
      <c r="I1827" s="341"/>
      <c r="J1827" s="341"/>
      <c r="K1827" s="341"/>
      <c r="L1827" s="341"/>
      <c r="M1827" s="341"/>
    </row>
    <row r="1828" spans="1:13" x14ac:dyDescent="0.25">
      <c r="A1828" s="350">
        <v>34</v>
      </c>
      <c r="B1828" s="353">
        <v>33.700000000000003</v>
      </c>
      <c r="C1828" s="356">
        <v>4.32</v>
      </c>
      <c r="D1828" s="413">
        <v>51</v>
      </c>
      <c r="E1828" s="409">
        <v>15150.44</v>
      </c>
      <c r="F1828" s="341"/>
      <c r="G1828" s="341"/>
      <c r="H1828" s="341"/>
      <c r="I1828" s="341"/>
      <c r="J1828" s="341"/>
      <c r="K1828" s="341"/>
      <c r="L1828" s="341"/>
      <c r="M1828" s="341"/>
    </row>
    <row r="1829" spans="1:13" x14ac:dyDescent="0.25">
      <c r="A1829" s="350">
        <v>34</v>
      </c>
      <c r="B1829" s="353">
        <v>27.5</v>
      </c>
      <c r="C1829" s="356">
        <v>4.2300000000000004</v>
      </c>
      <c r="D1829" s="413">
        <v>51</v>
      </c>
      <c r="E1829" s="409">
        <v>15038.51</v>
      </c>
      <c r="F1829" s="341"/>
      <c r="G1829" s="341"/>
      <c r="H1829" s="341"/>
      <c r="I1829" s="341"/>
      <c r="J1829" s="341"/>
      <c r="K1829" s="341"/>
      <c r="L1829" s="341"/>
      <c r="M1829" s="341"/>
    </row>
    <row r="1830" spans="1:13" x14ac:dyDescent="0.25">
      <c r="A1830" s="350">
        <v>45</v>
      </c>
      <c r="B1830" s="353">
        <v>16.12</v>
      </c>
      <c r="C1830" s="356">
        <v>6.09</v>
      </c>
      <c r="D1830" s="413">
        <v>51</v>
      </c>
      <c r="E1830" s="409">
        <v>13110.79</v>
      </c>
      <c r="F1830" s="341"/>
      <c r="G1830" s="341"/>
      <c r="H1830" s="341"/>
      <c r="I1830" s="341"/>
      <c r="J1830" s="341"/>
      <c r="K1830" s="341"/>
      <c r="L1830" s="341"/>
      <c r="M1830" s="341"/>
    </row>
    <row r="1831" spans="1:13" x14ac:dyDescent="0.25">
      <c r="A1831" s="350">
        <v>34</v>
      </c>
      <c r="B1831" s="353">
        <v>26.73</v>
      </c>
      <c r="C1831" s="356">
        <v>4.74</v>
      </c>
      <c r="D1831" s="413">
        <v>51</v>
      </c>
      <c r="E1831" s="409">
        <v>11540.25</v>
      </c>
      <c r="F1831" s="341"/>
      <c r="G1831" s="341"/>
      <c r="H1831" s="341"/>
      <c r="I1831" s="341"/>
      <c r="J1831" s="341"/>
      <c r="K1831" s="341"/>
      <c r="L1831" s="341"/>
      <c r="M1831" s="341"/>
    </row>
    <row r="1832" spans="1:13" x14ac:dyDescent="0.25">
      <c r="A1832" s="350">
        <v>21</v>
      </c>
      <c r="B1832" s="353">
        <v>37.25</v>
      </c>
      <c r="C1832" s="356">
        <v>6.23</v>
      </c>
      <c r="D1832" s="413">
        <v>51</v>
      </c>
      <c r="E1832" s="409">
        <v>11520.1</v>
      </c>
      <c r="F1832" s="341"/>
      <c r="G1832" s="341"/>
      <c r="H1832" s="341"/>
      <c r="I1832" s="341"/>
      <c r="J1832" s="341"/>
      <c r="K1832" s="341"/>
      <c r="L1832" s="341"/>
      <c r="M1832" s="341"/>
    </row>
    <row r="1833" spans="1:13" x14ac:dyDescent="0.25">
      <c r="A1833" s="350">
        <v>34</v>
      </c>
      <c r="B1833" s="353">
        <v>23.56</v>
      </c>
      <c r="C1833" s="356">
        <v>5.45</v>
      </c>
      <c r="D1833" s="413">
        <v>51</v>
      </c>
      <c r="E1833" s="409">
        <v>11436.74</v>
      </c>
      <c r="F1833" s="341"/>
      <c r="G1833" s="341"/>
      <c r="H1833" s="341"/>
      <c r="I1833" s="341"/>
      <c r="J1833" s="341"/>
      <c r="K1833" s="341"/>
      <c r="L1833" s="341"/>
      <c r="M1833" s="341"/>
    </row>
    <row r="1834" spans="1:13" x14ac:dyDescent="0.25">
      <c r="A1834" s="350">
        <v>49</v>
      </c>
      <c r="B1834" s="353">
        <v>15.84</v>
      </c>
      <c r="C1834" s="356">
        <v>10.34</v>
      </c>
      <c r="D1834" s="413">
        <v>51</v>
      </c>
      <c r="E1834" s="409">
        <v>11265.71</v>
      </c>
      <c r="F1834" s="341"/>
      <c r="G1834" s="341"/>
      <c r="H1834" s="341"/>
      <c r="I1834" s="341"/>
      <c r="J1834" s="341"/>
      <c r="K1834" s="341"/>
      <c r="L1834" s="341"/>
      <c r="M1834" s="341"/>
    </row>
    <row r="1835" spans="1:13" x14ac:dyDescent="0.25">
      <c r="A1835" s="350">
        <v>31</v>
      </c>
      <c r="B1835" s="353">
        <v>36.630000000000003</v>
      </c>
      <c r="C1835" s="356">
        <v>5.15</v>
      </c>
      <c r="D1835" s="413">
        <v>51</v>
      </c>
      <c r="E1835" s="409">
        <v>11068.77</v>
      </c>
      <c r="F1835" s="341"/>
      <c r="G1835" s="341"/>
      <c r="H1835" s="341"/>
      <c r="I1835" s="341"/>
      <c r="J1835" s="341"/>
      <c r="K1835" s="341"/>
      <c r="L1835" s="341"/>
      <c r="M1835" s="341"/>
    </row>
    <row r="1836" spans="1:13" x14ac:dyDescent="0.25">
      <c r="A1836" s="350">
        <v>48</v>
      </c>
      <c r="B1836" s="353">
        <v>16.47</v>
      </c>
      <c r="C1836" s="356">
        <v>11.72</v>
      </c>
      <c r="D1836" s="413">
        <v>51</v>
      </c>
      <c r="E1836" s="409">
        <v>10848.13</v>
      </c>
      <c r="F1836" s="341"/>
      <c r="G1836" s="341"/>
      <c r="H1836" s="341"/>
      <c r="I1836" s="341"/>
      <c r="J1836" s="341"/>
      <c r="K1836" s="341"/>
      <c r="L1836" s="341"/>
      <c r="M1836" s="341"/>
    </row>
    <row r="1837" spans="1:13" x14ac:dyDescent="0.25">
      <c r="A1837" s="350">
        <v>31</v>
      </c>
      <c r="B1837" s="353">
        <v>25.8</v>
      </c>
      <c r="C1837" s="356">
        <v>5.29</v>
      </c>
      <c r="D1837" s="413">
        <v>51</v>
      </c>
      <c r="E1837" s="409">
        <v>10560.49</v>
      </c>
      <c r="F1837" s="341"/>
      <c r="G1837" s="341"/>
      <c r="H1837" s="341"/>
      <c r="I1837" s="341"/>
      <c r="J1837" s="341"/>
      <c r="K1837" s="341"/>
      <c r="L1837" s="341"/>
      <c r="M1837" s="341"/>
    </row>
    <row r="1838" spans="1:13" x14ac:dyDescent="0.25">
      <c r="A1838" s="350">
        <v>31</v>
      </c>
      <c r="B1838" s="353">
        <v>23.6</v>
      </c>
      <c r="C1838" s="356">
        <v>4.33</v>
      </c>
      <c r="D1838" s="413">
        <v>51</v>
      </c>
      <c r="E1838" s="409">
        <v>10546.48</v>
      </c>
      <c r="F1838" s="341"/>
      <c r="G1838" s="341"/>
      <c r="H1838" s="341"/>
      <c r="I1838" s="341"/>
      <c r="J1838" s="341"/>
      <c r="K1838" s="341"/>
      <c r="L1838" s="341"/>
      <c r="M1838" s="341"/>
    </row>
    <row r="1839" spans="1:13" x14ac:dyDescent="0.25">
      <c r="A1839" s="350">
        <v>29</v>
      </c>
      <c r="B1839" s="353">
        <v>32.11</v>
      </c>
      <c r="C1839" s="356">
        <v>6.24</v>
      </c>
      <c r="D1839" s="413">
        <v>51</v>
      </c>
      <c r="E1839" s="409">
        <v>10356.67</v>
      </c>
      <c r="F1839" s="341"/>
      <c r="G1839" s="341"/>
      <c r="H1839" s="341"/>
      <c r="I1839" s="341"/>
      <c r="J1839" s="341"/>
      <c r="K1839" s="341"/>
      <c r="L1839" s="341"/>
      <c r="M1839" s="341"/>
    </row>
    <row r="1840" spans="1:13" x14ac:dyDescent="0.25">
      <c r="A1840" s="350">
        <v>20</v>
      </c>
      <c r="B1840" s="353">
        <v>30.114999999999998</v>
      </c>
      <c r="C1840" s="356">
        <v>11.61</v>
      </c>
      <c r="D1840" s="413">
        <v>51</v>
      </c>
      <c r="E1840" s="409">
        <v>9964.06</v>
      </c>
      <c r="F1840" s="341"/>
      <c r="G1840" s="341"/>
      <c r="H1840" s="341"/>
      <c r="I1840" s="341"/>
      <c r="J1840" s="341"/>
      <c r="K1840" s="341"/>
      <c r="L1840" s="341"/>
      <c r="M1840" s="341"/>
    </row>
    <row r="1841" spans="1:13" x14ac:dyDescent="0.25">
      <c r="A1841" s="350">
        <v>41</v>
      </c>
      <c r="B1841" s="353">
        <v>20.28</v>
      </c>
      <c r="C1841" s="356">
        <v>11.07</v>
      </c>
      <c r="D1841" s="413">
        <v>51</v>
      </c>
      <c r="E1841" s="409">
        <v>9957.7199999999993</v>
      </c>
      <c r="F1841" s="341"/>
      <c r="G1841" s="341"/>
      <c r="H1841" s="341"/>
      <c r="I1841" s="341"/>
      <c r="J1841" s="341"/>
      <c r="K1841" s="341"/>
      <c r="L1841" s="341"/>
      <c r="M1841" s="341"/>
    </row>
    <row r="1842" spans="1:13" x14ac:dyDescent="0.25">
      <c r="A1842" s="350">
        <v>29</v>
      </c>
      <c r="B1842" s="353">
        <v>20.234999999999999</v>
      </c>
      <c r="C1842" s="356">
        <v>5.19</v>
      </c>
      <c r="D1842" s="413">
        <v>51</v>
      </c>
      <c r="E1842" s="409">
        <v>9880.07</v>
      </c>
      <c r="F1842" s="341"/>
      <c r="G1842" s="341"/>
      <c r="H1842" s="341"/>
      <c r="I1842" s="341"/>
      <c r="J1842" s="341"/>
      <c r="K1842" s="341"/>
      <c r="L1842" s="341"/>
      <c r="M1842" s="341"/>
    </row>
    <row r="1843" spans="1:13" x14ac:dyDescent="0.25">
      <c r="A1843" s="350">
        <v>34</v>
      </c>
      <c r="B1843" s="353">
        <v>25.27</v>
      </c>
      <c r="C1843" s="356">
        <v>5.7</v>
      </c>
      <c r="D1843" s="413">
        <v>51</v>
      </c>
      <c r="E1843" s="409">
        <v>9877.61</v>
      </c>
      <c r="F1843" s="341"/>
      <c r="G1843" s="341"/>
      <c r="H1843" s="341"/>
      <c r="I1843" s="341"/>
      <c r="J1843" s="341"/>
      <c r="K1843" s="341"/>
      <c r="L1843" s="341"/>
      <c r="M1843" s="341"/>
    </row>
    <row r="1844" spans="1:13" x14ac:dyDescent="0.25">
      <c r="A1844" s="350">
        <v>32</v>
      </c>
      <c r="B1844" s="353">
        <v>24.24</v>
      </c>
      <c r="C1844" s="356">
        <v>6.15</v>
      </c>
      <c r="D1844" s="413">
        <v>51</v>
      </c>
      <c r="E1844" s="409">
        <v>9875.68</v>
      </c>
      <c r="F1844" s="341"/>
      <c r="G1844" s="341"/>
      <c r="H1844" s="341"/>
      <c r="I1844" s="341"/>
      <c r="J1844" s="341"/>
      <c r="K1844" s="341"/>
      <c r="L1844" s="341"/>
      <c r="M1844" s="341"/>
    </row>
    <row r="1845" spans="1:13" x14ac:dyDescent="0.25">
      <c r="A1845" s="350">
        <v>33</v>
      </c>
      <c r="B1845" s="353">
        <v>35.75</v>
      </c>
      <c r="C1845" s="356">
        <v>5.07</v>
      </c>
      <c r="D1845" s="413">
        <v>51</v>
      </c>
      <c r="E1845" s="409">
        <v>9872.7000000000007</v>
      </c>
      <c r="F1845" s="341"/>
      <c r="G1845" s="341"/>
      <c r="H1845" s="341"/>
      <c r="I1845" s="341"/>
      <c r="J1845" s="341"/>
      <c r="K1845" s="341"/>
      <c r="L1845" s="341"/>
      <c r="M1845" s="341"/>
    </row>
    <row r="1846" spans="1:13" x14ac:dyDescent="0.25">
      <c r="A1846" s="350">
        <v>36</v>
      </c>
      <c r="B1846" s="353">
        <v>29.92</v>
      </c>
      <c r="C1846" s="356">
        <v>10.97</v>
      </c>
      <c r="D1846" s="413">
        <v>51</v>
      </c>
      <c r="E1846" s="409">
        <v>9866.2999999999993</v>
      </c>
      <c r="F1846" s="341"/>
      <c r="G1846" s="341"/>
      <c r="H1846" s="341"/>
      <c r="I1846" s="341"/>
      <c r="J1846" s="341"/>
      <c r="K1846" s="341"/>
      <c r="L1846" s="341"/>
      <c r="M1846" s="341"/>
    </row>
    <row r="1847" spans="1:13" x14ac:dyDescent="0.25">
      <c r="A1847" s="350">
        <v>36</v>
      </c>
      <c r="B1847" s="353">
        <v>26.2</v>
      </c>
      <c r="C1847" s="356">
        <v>10.93</v>
      </c>
      <c r="D1847" s="413">
        <v>51</v>
      </c>
      <c r="E1847" s="409">
        <v>9861.0300000000007</v>
      </c>
      <c r="F1847" s="341"/>
      <c r="G1847" s="341"/>
      <c r="H1847" s="341"/>
      <c r="I1847" s="341"/>
      <c r="J1847" s="341"/>
      <c r="K1847" s="341"/>
      <c r="L1847" s="341"/>
      <c r="M1847" s="341"/>
    </row>
    <row r="1848" spans="1:13" x14ac:dyDescent="0.25">
      <c r="A1848" s="350">
        <v>25</v>
      </c>
      <c r="B1848" s="353">
        <v>26.695</v>
      </c>
      <c r="C1848" s="356">
        <v>4.21</v>
      </c>
      <c r="D1848" s="413">
        <v>51</v>
      </c>
      <c r="E1848" s="409">
        <v>9855.1299999999992</v>
      </c>
      <c r="F1848" s="341"/>
      <c r="G1848" s="341"/>
      <c r="H1848" s="341"/>
      <c r="I1848" s="341"/>
      <c r="J1848" s="341"/>
      <c r="K1848" s="341"/>
      <c r="L1848" s="341"/>
      <c r="M1848" s="341"/>
    </row>
    <row r="1849" spans="1:13" x14ac:dyDescent="0.25">
      <c r="A1849" s="350">
        <v>33</v>
      </c>
      <c r="B1849" s="353">
        <v>23.16</v>
      </c>
      <c r="C1849" s="356">
        <v>5.5</v>
      </c>
      <c r="D1849" s="413">
        <v>51</v>
      </c>
      <c r="E1849" s="409">
        <v>9644.25</v>
      </c>
      <c r="F1849" s="341"/>
      <c r="G1849" s="341"/>
      <c r="H1849" s="341"/>
      <c r="I1849" s="341"/>
      <c r="J1849" s="341"/>
      <c r="K1849" s="341"/>
      <c r="L1849" s="341"/>
      <c r="M1849" s="341"/>
    </row>
    <row r="1850" spans="1:13" x14ac:dyDescent="0.25">
      <c r="A1850" s="350">
        <v>27</v>
      </c>
      <c r="B1850" s="353">
        <v>32.585000000000001</v>
      </c>
      <c r="C1850" s="356">
        <v>4.93</v>
      </c>
      <c r="D1850" s="413">
        <v>51</v>
      </c>
      <c r="E1850" s="409">
        <v>9528.9</v>
      </c>
      <c r="F1850" s="341"/>
      <c r="G1850" s="341"/>
      <c r="H1850" s="341"/>
      <c r="I1850" s="341"/>
      <c r="J1850" s="341"/>
      <c r="K1850" s="341"/>
      <c r="L1850" s="341"/>
      <c r="M1850" s="341"/>
    </row>
    <row r="1851" spans="1:13" x14ac:dyDescent="0.25">
      <c r="A1851" s="350">
        <v>22</v>
      </c>
      <c r="B1851" s="353">
        <v>33.97</v>
      </c>
      <c r="C1851" s="356">
        <v>5.6</v>
      </c>
      <c r="D1851" s="413">
        <v>51</v>
      </c>
      <c r="E1851" s="409">
        <v>9391.35</v>
      </c>
      <c r="F1851" s="341"/>
      <c r="G1851" s="341"/>
      <c r="H1851" s="341"/>
      <c r="I1851" s="341"/>
      <c r="J1851" s="341"/>
      <c r="K1851" s="341"/>
      <c r="L1851" s="341"/>
      <c r="M1851" s="341"/>
    </row>
    <row r="1852" spans="1:13" x14ac:dyDescent="0.25">
      <c r="A1852" s="350">
        <v>48</v>
      </c>
      <c r="B1852" s="353">
        <v>16.57</v>
      </c>
      <c r="C1852" s="356">
        <v>9.99</v>
      </c>
      <c r="D1852" s="413">
        <v>51</v>
      </c>
      <c r="E1852" s="409">
        <v>9386.16</v>
      </c>
      <c r="F1852" s="341"/>
      <c r="G1852" s="341"/>
      <c r="H1852" s="341"/>
      <c r="I1852" s="341"/>
      <c r="J1852" s="341"/>
      <c r="K1852" s="341"/>
      <c r="L1852" s="341"/>
      <c r="M1852" s="341"/>
    </row>
    <row r="1853" spans="1:13" x14ac:dyDescent="0.25">
      <c r="A1853" s="350">
        <v>43</v>
      </c>
      <c r="B1853" s="353">
        <v>17.55</v>
      </c>
      <c r="C1853" s="356">
        <v>5.93</v>
      </c>
      <c r="D1853" s="413">
        <v>51</v>
      </c>
      <c r="E1853" s="409">
        <v>9377.9</v>
      </c>
      <c r="F1853" s="341"/>
      <c r="G1853" s="341"/>
      <c r="H1853" s="341"/>
      <c r="I1853" s="341"/>
      <c r="J1853" s="341"/>
      <c r="K1853" s="341"/>
      <c r="L1853" s="341"/>
      <c r="M1853" s="341"/>
    </row>
    <row r="1854" spans="1:13" x14ac:dyDescent="0.25">
      <c r="A1854" s="350">
        <v>27</v>
      </c>
      <c r="B1854" s="353">
        <v>29.41</v>
      </c>
      <c r="C1854" s="356">
        <v>6.29</v>
      </c>
      <c r="D1854" s="413">
        <v>51</v>
      </c>
      <c r="E1854" s="409">
        <v>9361.33</v>
      </c>
      <c r="F1854" s="341"/>
      <c r="G1854" s="341"/>
      <c r="H1854" s="341"/>
      <c r="I1854" s="341"/>
      <c r="J1854" s="341"/>
      <c r="K1854" s="341"/>
      <c r="L1854" s="341"/>
      <c r="M1854" s="341"/>
    </row>
    <row r="1855" spans="1:13" x14ac:dyDescent="0.25">
      <c r="A1855" s="350">
        <v>38</v>
      </c>
      <c r="B1855" s="353">
        <v>17.91</v>
      </c>
      <c r="C1855" s="356">
        <v>5.65</v>
      </c>
      <c r="D1855" s="413">
        <v>51</v>
      </c>
      <c r="E1855" s="409">
        <v>9283.56</v>
      </c>
      <c r="F1855" s="341"/>
      <c r="G1855" s="341"/>
      <c r="H1855" s="341"/>
      <c r="I1855" s="341"/>
      <c r="J1855" s="341"/>
      <c r="K1855" s="341"/>
      <c r="L1855" s="341"/>
      <c r="M1855" s="341"/>
    </row>
    <row r="1856" spans="1:13" x14ac:dyDescent="0.25">
      <c r="A1856" s="350">
        <v>30</v>
      </c>
      <c r="B1856" s="353">
        <v>31.57</v>
      </c>
      <c r="C1856" s="356">
        <v>6.15</v>
      </c>
      <c r="D1856" s="413">
        <v>51</v>
      </c>
      <c r="E1856" s="409">
        <v>9264.7999999999993</v>
      </c>
      <c r="F1856" s="341"/>
      <c r="G1856" s="341"/>
      <c r="H1856" s="341"/>
      <c r="I1856" s="341"/>
      <c r="J1856" s="341"/>
      <c r="K1856" s="341"/>
      <c r="L1856" s="341"/>
      <c r="M1856" s="341"/>
    </row>
    <row r="1857" spans="1:13" x14ac:dyDescent="0.25">
      <c r="A1857" s="350">
        <v>22</v>
      </c>
      <c r="B1857" s="353">
        <v>33.18</v>
      </c>
      <c r="C1857" s="356">
        <v>5.22</v>
      </c>
      <c r="D1857" s="413">
        <v>51</v>
      </c>
      <c r="E1857" s="409">
        <v>9174.14</v>
      </c>
      <c r="F1857" s="341"/>
      <c r="G1857" s="341"/>
      <c r="H1857" s="341"/>
      <c r="I1857" s="341"/>
      <c r="J1857" s="341"/>
      <c r="K1857" s="341"/>
      <c r="L1857" s="341"/>
      <c r="M1857" s="341"/>
    </row>
    <row r="1858" spans="1:13" x14ac:dyDescent="0.25">
      <c r="A1858" s="350">
        <v>20</v>
      </c>
      <c r="B1858" s="353">
        <v>37</v>
      </c>
      <c r="C1858" s="356">
        <v>11.66</v>
      </c>
      <c r="D1858" s="413">
        <v>51</v>
      </c>
      <c r="E1858" s="409">
        <v>8932.08</v>
      </c>
      <c r="F1858" s="341"/>
      <c r="G1858" s="341"/>
      <c r="H1858" s="341"/>
      <c r="I1858" s="341"/>
      <c r="J1858" s="341"/>
      <c r="K1858" s="341"/>
      <c r="L1858" s="341"/>
      <c r="M1858" s="341"/>
    </row>
    <row r="1859" spans="1:13" x14ac:dyDescent="0.25">
      <c r="A1859" s="350">
        <v>27</v>
      </c>
      <c r="B1859" s="353">
        <v>18.905000000000001</v>
      </c>
      <c r="C1859" s="356">
        <v>4.91</v>
      </c>
      <c r="D1859" s="413">
        <v>51</v>
      </c>
      <c r="E1859" s="409">
        <v>8798.59</v>
      </c>
      <c r="F1859" s="341"/>
      <c r="G1859" s="341"/>
      <c r="H1859" s="341"/>
      <c r="I1859" s="341"/>
      <c r="J1859" s="341"/>
      <c r="K1859" s="341"/>
      <c r="L1859" s="341"/>
      <c r="M1859" s="341"/>
    </row>
    <row r="1860" spans="1:13" x14ac:dyDescent="0.25">
      <c r="A1860" s="350">
        <v>41</v>
      </c>
      <c r="B1860" s="353">
        <v>20.03</v>
      </c>
      <c r="C1860" s="356">
        <v>9.25</v>
      </c>
      <c r="D1860" s="413">
        <v>51</v>
      </c>
      <c r="E1860" s="409">
        <v>8782.4699999999993</v>
      </c>
      <c r="F1860" s="341"/>
      <c r="G1860" s="341"/>
      <c r="H1860" s="341"/>
      <c r="I1860" s="341"/>
      <c r="J1860" s="341"/>
      <c r="K1860" s="341"/>
      <c r="L1860" s="341"/>
      <c r="M1860" s="341"/>
    </row>
    <row r="1861" spans="1:13" x14ac:dyDescent="0.25">
      <c r="A1861" s="350">
        <v>44</v>
      </c>
      <c r="B1861" s="353">
        <v>16.7</v>
      </c>
      <c r="C1861" s="356">
        <v>11.48</v>
      </c>
      <c r="D1861" s="413">
        <v>51</v>
      </c>
      <c r="E1861" s="409">
        <v>8400.01</v>
      </c>
      <c r="F1861" s="341"/>
      <c r="G1861" s="341"/>
      <c r="H1861" s="341"/>
      <c r="I1861" s="341"/>
      <c r="J1861" s="341"/>
      <c r="K1861" s="341"/>
      <c r="L1861" s="341"/>
      <c r="M1861" s="341"/>
    </row>
    <row r="1862" spans="1:13" x14ac:dyDescent="0.25">
      <c r="A1862" s="350">
        <v>33</v>
      </c>
      <c r="B1862" s="353">
        <v>39.82</v>
      </c>
      <c r="C1862" s="356">
        <v>6.06</v>
      </c>
      <c r="D1862" s="413">
        <v>51</v>
      </c>
      <c r="E1862" s="409">
        <v>8396.6200000000008</v>
      </c>
      <c r="F1862" s="341"/>
      <c r="G1862" s="341"/>
      <c r="H1862" s="341"/>
      <c r="I1862" s="341"/>
      <c r="J1862" s="341"/>
      <c r="K1862" s="341"/>
      <c r="L1862" s="341"/>
      <c r="M1862" s="341"/>
    </row>
    <row r="1863" spans="1:13" x14ac:dyDescent="0.25">
      <c r="A1863" s="350">
        <v>35</v>
      </c>
      <c r="B1863" s="353">
        <v>22.04</v>
      </c>
      <c r="C1863" s="356">
        <v>5.86</v>
      </c>
      <c r="D1863" s="413">
        <v>51</v>
      </c>
      <c r="E1863" s="409">
        <v>7680.92</v>
      </c>
      <c r="F1863" s="341"/>
      <c r="G1863" s="341"/>
      <c r="H1863" s="341"/>
      <c r="I1863" s="341"/>
      <c r="J1863" s="341"/>
      <c r="K1863" s="341"/>
      <c r="L1863" s="341"/>
      <c r="M1863" s="341"/>
    </row>
    <row r="1864" spans="1:13" x14ac:dyDescent="0.25">
      <c r="A1864" s="350">
        <v>33</v>
      </c>
      <c r="B1864" s="353">
        <v>28.27</v>
      </c>
      <c r="C1864" s="356">
        <v>5.33</v>
      </c>
      <c r="D1864" s="413">
        <v>51</v>
      </c>
      <c r="E1864" s="409">
        <v>6706.47</v>
      </c>
      <c r="F1864" s="341"/>
      <c r="G1864" s="341"/>
      <c r="H1864" s="341"/>
      <c r="I1864" s="341"/>
      <c r="J1864" s="341"/>
      <c r="K1864" s="341"/>
      <c r="L1864" s="341"/>
      <c r="M1864" s="341"/>
    </row>
    <row r="1865" spans="1:13" x14ac:dyDescent="0.25">
      <c r="A1865" s="350">
        <v>33</v>
      </c>
      <c r="B1865" s="353">
        <v>18.5</v>
      </c>
      <c r="C1865" s="356">
        <v>5.33</v>
      </c>
      <c r="D1865" s="413">
        <v>51</v>
      </c>
      <c r="E1865" s="409">
        <v>6412.34</v>
      </c>
      <c r="F1865" s="341"/>
      <c r="G1865" s="341"/>
      <c r="H1865" s="341"/>
      <c r="I1865" s="341"/>
      <c r="J1865" s="341"/>
      <c r="K1865" s="341"/>
      <c r="L1865" s="341"/>
      <c r="M1865" s="341"/>
    </row>
    <row r="1866" spans="1:13" x14ac:dyDescent="0.25">
      <c r="A1866" s="350">
        <v>35</v>
      </c>
      <c r="B1866" s="353">
        <v>38.6</v>
      </c>
      <c r="C1866" s="356">
        <v>6.02</v>
      </c>
      <c r="D1866" s="413">
        <v>51</v>
      </c>
      <c r="E1866" s="409">
        <v>5832.6</v>
      </c>
      <c r="F1866" s="341"/>
      <c r="G1866" s="341"/>
      <c r="H1866" s="341"/>
      <c r="I1866" s="341"/>
      <c r="J1866" s="341"/>
      <c r="K1866" s="341"/>
      <c r="L1866" s="341"/>
      <c r="M1866" s="341"/>
    </row>
    <row r="1867" spans="1:13" x14ac:dyDescent="0.25">
      <c r="A1867" s="350">
        <v>30</v>
      </c>
      <c r="B1867" s="353">
        <v>43.12</v>
      </c>
      <c r="C1867" s="356">
        <v>6.25</v>
      </c>
      <c r="D1867" s="413">
        <v>51</v>
      </c>
      <c r="E1867" s="409">
        <v>5720.38</v>
      </c>
      <c r="F1867" s="341"/>
      <c r="G1867" s="341"/>
      <c r="H1867" s="341"/>
      <c r="I1867" s="341"/>
      <c r="J1867" s="341"/>
      <c r="K1867" s="341"/>
      <c r="L1867" s="341"/>
      <c r="M1867" s="341"/>
    </row>
    <row r="1868" spans="1:13" x14ac:dyDescent="0.25">
      <c r="A1868" s="350">
        <v>35</v>
      </c>
      <c r="B1868" s="353">
        <v>30.5</v>
      </c>
      <c r="C1868" s="356">
        <v>4.8099999999999996</v>
      </c>
      <c r="D1868" s="413">
        <v>52</v>
      </c>
      <c r="E1868" s="409">
        <v>47269.85</v>
      </c>
      <c r="F1868" s="341"/>
      <c r="G1868" s="341"/>
      <c r="H1868" s="341"/>
      <c r="I1868" s="341"/>
      <c r="J1868" s="341"/>
      <c r="K1868" s="341"/>
      <c r="L1868" s="341"/>
      <c r="M1868" s="341"/>
    </row>
    <row r="1869" spans="1:13" x14ac:dyDescent="0.25">
      <c r="A1869" s="350">
        <v>35</v>
      </c>
      <c r="B1869" s="353">
        <v>27.61</v>
      </c>
      <c r="C1869" s="356">
        <v>4.5999999999999996</v>
      </c>
      <c r="D1869" s="413">
        <v>52</v>
      </c>
      <c r="E1869" s="409">
        <v>40692.910000000003</v>
      </c>
      <c r="F1869" s="341"/>
      <c r="G1869" s="341"/>
      <c r="H1869" s="341"/>
      <c r="I1869" s="341"/>
      <c r="J1869" s="341"/>
      <c r="K1869" s="341"/>
      <c r="L1869" s="341"/>
      <c r="M1869" s="341"/>
    </row>
    <row r="1870" spans="1:13" x14ac:dyDescent="0.25">
      <c r="A1870" s="350">
        <v>36</v>
      </c>
      <c r="B1870" s="353">
        <v>27.1</v>
      </c>
      <c r="C1870" s="356">
        <v>5.08</v>
      </c>
      <c r="D1870" s="413">
        <v>52</v>
      </c>
      <c r="E1870" s="409">
        <v>38389.79</v>
      </c>
      <c r="F1870" s="341"/>
      <c r="G1870" s="341"/>
      <c r="H1870" s="341"/>
      <c r="I1870" s="341"/>
      <c r="J1870" s="341"/>
      <c r="K1870" s="341"/>
      <c r="L1870" s="341"/>
      <c r="M1870" s="341"/>
    </row>
    <row r="1871" spans="1:13" x14ac:dyDescent="0.25">
      <c r="A1871" s="350">
        <v>18</v>
      </c>
      <c r="B1871" s="353">
        <v>35.93</v>
      </c>
      <c r="C1871" s="356">
        <v>5.43</v>
      </c>
      <c r="D1871" s="413">
        <v>52</v>
      </c>
      <c r="E1871" s="409">
        <v>37675.06</v>
      </c>
      <c r="F1871" s="341"/>
      <c r="G1871" s="341"/>
      <c r="H1871" s="341"/>
      <c r="I1871" s="341"/>
      <c r="J1871" s="341"/>
      <c r="K1871" s="341"/>
      <c r="L1871" s="341"/>
      <c r="M1871" s="341"/>
    </row>
    <row r="1872" spans="1:13" x14ac:dyDescent="0.25">
      <c r="A1872" s="350">
        <v>31</v>
      </c>
      <c r="B1872" s="353">
        <v>32.68</v>
      </c>
      <c r="C1872" s="356">
        <v>5.44</v>
      </c>
      <c r="D1872" s="413">
        <v>52</v>
      </c>
      <c r="E1872" s="409">
        <v>36786.370000000003</v>
      </c>
      <c r="F1872" s="341"/>
      <c r="G1872" s="341"/>
      <c r="H1872" s="341"/>
      <c r="I1872" s="341"/>
      <c r="J1872" s="341"/>
      <c r="K1872" s="341"/>
      <c r="L1872" s="341"/>
      <c r="M1872" s="341"/>
    </row>
    <row r="1873" spans="1:13" x14ac:dyDescent="0.25">
      <c r="A1873" s="350">
        <v>36</v>
      </c>
      <c r="B1873" s="353">
        <v>20.74</v>
      </c>
      <c r="C1873" s="356">
        <v>11.69</v>
      </c>
      <c r="D1873" s="413">
        <v>52</v>
      </c>
      <c r="E1873" s="409">
        <v>33471.97</v>
      </c>
      <c r="F1873" s="341"/>
      <c r="G1873" s="341"/>
      <c r="H1873" s="341"/>
      <c r="I1873" s="341"/>
      <c r="J1873" s="341"/>
      <c r="K1873" s="341"/>
      <c r="L1873" s="341"/>
      <c r="M1873" s="341"/>
    </row>
    <row r="1874" spans="1:13" x14ac:dyDescent="0.25">
      <c r="A1874" s="350">
        <v>42</v>
      </c>
      <c r="B1874" s="353">
        <v>15.57</v>
      </c>
      <c r="C1874" s="356">
        <v>6.07</v>
      </c>
      <c r="D1874" s="413">
        <v>52</v>
      </c>
      <c r="E1874" s="409">
        <v>30625.65</v>
      </c>
      <c r="F1874" s="341"/>
      <c r="G1874" s="341"/>
      <c r="H1874" s="341"/>
      <c r="I1874" s="341"/>
      <c r="J1874" s="341"/>
      <c r="K1874" s="341"/>
      <c r="L1874" s="341"/>
      <c r="M1874" s="341"/>
    </row>
    <row r="1875" spans="1:13" x14ac:dyDescent="0.25">
      <c r="A1875" s="350">
        <v>28</v>
      </c>
      <c r="B1875" s="353">
        <v>23.844999999999999</v>
      </c>
      <c r="C1875" s="356">
        <v>4.3600000000000003</v>
      </c>
      <c r="D1875" s="413">
        <v>52</v>
      </c>
      <c r="E1875" s="409">
        <v>27117.99</v>
      </c>
      <c r="F1875" s="341"/>
      <c r="G1875" s="341"/>
      <c r="H1875" s="341"/>
      <c r="I1875" s="341"/>
      <c r="J1875" s="341"/>
      <c r="K1875" s="341"/>
      <c r="L1875" s="341"/>
      <c r="M1875" s="341"/>
    </row>
    <row r="1876" spans="1:13" x14ac:dyDescent="0.25">
      <c r="A1876" s="350">
        <v>30</v>
      </c>
      <c r="B1876" s="353">
        <v>22.895</v>
      </c>
      <c r="C1876" s="356">
        <v>5.24</v>
      </c>
      <c r="D1876" s="413">
        <v>52</v>
      </c>
      <c r="E1876" s="409">
        <v>26467.1</v>
      </c>
      <c r="F1876" s="341"/>
      <c r="G1876" s="341"/>
      <c r="H1876" s="341"/>
      <c r="I1876" s="341"/>
      <c r="J1876" s="341"/>
      <c r="K1876" s="341"/>
      <c r="L1876" s="341"/>
      <c r="M1876" s="341"/>
    </row>
    <row r="1877" spans="1:13" x14ac:dyDescent="0.25">
      <c r="A1877" s="350">
        <v>30</v>
      </c>
      <c r="B1877" s="353">
        <v>21.945</v>
      </c>
      <c r="C1877" s="356">
        <v>5.37</v>
      </c>
      <c r="D1877" s="413">
        <v>52</v>
      </c>
      <c r="E1877" s="409">
        <v>25992.82</v>
      </c>
      <c r="F1877" s="341"/>
      <c r="G1877" s="341"/>
      <c r="H1877" s="341"/>
      <c r="I1877" s="341"/>
      <c r="J1877" s="341"/>
      <c r="K1877" s="341"/>
      <c r="L1877" s="341"/>
      <c r="M1877" s="341"/>
    </row>
    <row r="1878" spans="1:13" x14ac:dyDescent="0.25">
      <c r="A1878" s="350">
        <v>41</v>
      </c>
      <c r="B1878" s="353">
        <v>19.47</v>
      </c>
      <c r="C1878" s="356">
        <v>6.6</v>
      </c>
      <c r="D1878" s="413">
        <v>52</v>
      </c>
      <c r="E1878" s="409">
        <v>24869.84</v>
      </c>
      <c r="F1878" s="341"/>
      <c r="G1878" s="341"/>
      <c r="H1878" s="341"/>
      <c r="I1878" s="341"/>
      <c r="J1878" s="341"/>
      <c r="K1878" s="341"/>
      <c r="L1878" s="341"/>
      <c r="M1878" s="341"/>
    </row>
    <row r="1879" spans="1:13" x14ac:dyDescent="0.25">
      <c r="A1879" s="350">
        <v>45</v>
      </c>
      <c r="B1879" s="353">
        <v>15.61</v>
      </c>
      <c r="C1879" s="356">
        <v>5.77</v>
      </c>
      <c r="D1879" s="413">
        <v>52</v>
      </c>
      <c r="E1879" s="409">
        <v>24667.42</v>
      </c>
      <c r="F1879" s="341"/>
      <c r="G1879" s="341"/>
      <c r="H1879" s="341"/>
      <c r="I1879" s="341"/>
      <c r="J1879" s="341"/>
      <c r="K1879" s="341"/>
      <c r="L1879" s="341"/>
      <c r="M1879" s="341"/>
    </row>
    <row r="1880" spans="1:13" x14ac:dyDescent="0.25">
      <c r="A1880" s="350">
        <v>19</v>
      </c>
      <c r="B1880" s="353">
        <v>28.6</v>
      </c>
      <c r="C1880" s="356">
        <v>6.08</v>
      </c>
      <c r="D1880" s="413">
        <v>52</v>
      </c>
      <c r="E1880" s="409">
        <v>24393.62</v>
      </c>
      <c r="F1880" s="341"/>
      <c r="G1880" s="341"/>
      <c r="H1880" s="341"/>
      <c r="I1880" s="341"/>
      <c r="J1880" s="341"/>
      <c r="K1880" s="341"/>
      <c r="L1880" s="341"/>
      <c r="M1880" s="341"/>
    </row>
    <row r="1881" spans="1:13" x14ac:dyDescent="0.25">
      <c r="A1881" s="350">
        <v>32</v>
      </c>
      <c r="B1881" s="353">
        <v>46.53</v>
      </c>
      <c r="C1881" s="356">
        <v>4.16</v>
      </c>
      <c r="D1881" s="413">
        <v>52</v>
      </c>
      <c r="E1881" s="409">
        <v>23887.66</v>
      </c>
      <c r="F1881" s="341"/>
      <c r="G1881" s="341"/>
      <c r="H1881" s="341"/>
      <c r="I1881" s="341"/>
      <c r="J1881" s="341"/>
      <c r="K1881" s="341"/>
      <c r="L1881" s="341"/>
      <c r="M1881" s="341"/>
    </row>
    <row r="1882" spans="1:13" x14ac:dyDescent="0.25">
      <c r="A1882" s="350">
        <v>19</v>
      </c>
      <c r="B1882" s="353">
        <v>34.99</v>
      </c>
      <c r="C1882" s="356">
        <v>5.0999999999999996</v>
      </c>
      <c r="D1882" s="413">
        <v>52</v>
      </c>
      <c r="E1882" s="409">
        <v>23045.57</v>
      </c>
      <c r="F1882" s="341"/>
      <c r="G1882" s="341"/>
      <c r="H1882" s="341"/>
      <c r="I1882" s="341"/>
      <c r="J1882" s="341"/>
      <c r="K1882" s="341"/>
      <c r="L1882" s="341"/>
      <c r="M1882" s="341"/>
    </row>
    <row r="1883" spans="1:13" x14ac:dyDescent="0.25">
      <c r="A1883" s="350">
        <v>43</v>
      </c>
      <c r="B1883" s="353">
        <v>17.05</v>
      </c>
      <c r="C1883" s="356">
        <v>5.3</v>
      </c>
      <c r="D1883" s="413">
        <v>52</v>
      </c>
      <c r="E1883" s="409">
        <v>18682.740000000002</v>
      </c>
      <c r="F1883" s="341"/>
      <c r="G1883" s="341"/>
      <c r="H1883" s="341"/>
      <c r="I1883" s="341"/>
      <c r="J1883" s="341"/>
      <c r="K1883" s="341"/>
      <c r="L1883" s="341"/>
      <c r="M1883" s="341"/>
    </row>
    <row r="1884" spans="1:13" x14ac:dyDescent="0.25">
      <c r="A1884" s="350">
        <v>32</v>
      </c>
      <c r="B1884" s="353">
        <v>37.18</v>
      </c>
      <c r="C1884" s="356">
        <v>4.9000000000000004</v>
      </c>
      <c r="D1884" s="413">
        <v>52</v>
      </c>
      <c r="E1884" s="409">
        <v>17584.72</v>
      </c>
      <c r="F1884" s="341"/>
      <c r="G1884" s="341"/>
      <c r="H1884" s="341"/>
      <c r="I1884" s="341"/>
      <c r="J1884" s="341"/>
      <c r="K1884" s="341"/>
      <c r="L1884" s="341"/>
      <c r="M1884" s="341"/>
    </row>
    <row r="1885" spans="1:13" x14ac:dyDescent="0.25">
      <c r="A1885" s="350">
        <v>32</v>
      </c>
      <c r="B1885" s="353">
        <v>35.200000000000003</v>
      </c>
      <c r="C1885" s="356">
        <v>5.55</v>
      </c>
      <c r="D1885" s="413">
        <v>52</v>
      </c>
      <c r="E1885" s="409">
        <v>17479.53</v>
      </c>
      <c r="F1885" s="341"/>
      <c r="G1885" s="341"/>
      <c r="H1885" s="341"/>
      <c r="I1885" s="341"/>
      <c r="J1885" s="341"/>
      <c r="K1885" s="341"/>
      <c r="L1885" s="341"/>
      <c r="M1885" s="341"/>
    </row>
    <row r="1886" spans="1:13" x14ac:dyDescent="0.25">
      <c r="A1886" s="350">
        <v>32</v>
      </c>
      <c r="B1886" s="353">
        <v>37.335000000000001</v>
      </c>
      <c r="C1886" s="356">
        <v>4.95</v>
      </c>
      <c r="D1886" s="413">
        <v>52</v>
      </c>
      <c r="E1886" s="409">
        <v>16600.16</v>
      </c>
      <c r="F1886" s="341"/>
      <c r="G1886" s="341"/>
      <c r="H1886" s="341"/>
      <c r="I1886" s="341"/>
      <c r="J1886" s="341"/>
      <c r="K1886" s="341"/>
      <c r="L1886" s="341"/>
      <c r="M1886" s="341"/>
    </row>
    <row r="1887" spans="1:13" x14ac:dyDescent="0.25">
      <c r="A1887" s="350">
        <v>26</v>
      </c>
      <c r="B1887" s="353">
        <v>27.265000000000001</v>
      </c>
      <c r="C1887" s="356">
        <v>6.46</v>
      </c>
      <c r="D1887" s="413">
        <v>52</v>
      </c>
      <c r="E1887" s="409">
        <v>15026.3</v>
      </c>
      <c r="F1887" s="341"/>
      <c r="G1887" s="341"/>
      <c r="H1887" s="341"/>
      <c r="I1887" s="341"/>
      <c r="J1887" s="341"/>
      <c r="K1887" s="341"/>
      <c r="L1887" s="341"/>
      <c r="M1887" s="341"/>
    </row>
    <row r="1888" spans="1:13" x14ac:dyDescent="0.25">
      <c r="A1888" s="350">
        <v>37</v>
      </c>
      <c r="B1888" s="353">
        <v>30.8</v>
      </c>
      <c r="C1888" s="356">
        <v>4.9000000000000004</v>
      </c>
      <c r="D1888" s="413">
        <v>52</v>
      </c>
      <c r="E1888" s="409">
        <v>14847.63</v>
      </c>
      <c r="F1888" s="341"/>
      <c r="G1888" s="341"/>
      <c r="H1888" s="341"/>
      <c r="I1888" s="341"/>
      <c r="J1888" s="341"/>
      <c r="K1888" s="341"/>
      <c r="L1888" s="341"/>
      <c r="M1888" s="341"/>
    </row>
    <row r="1889" spans="1:13" x14ac:dyDescent="0.25">
      <c r="A1889" s="350">
        <v>24</v>
      </c>
      <c r="B1889" s="353">
        <v>30.21</v>
      </c>
      <c r="C1889" s="356">
        <v>5.21</v>
      </c>
      <c r="D1889" s="413">
        <v>52</v>
      </c>
      <c r="E1889" s="409">
        <v>12713</v>
      </c>
      <c r="F1889" s="341"/>
      <c r="G1889" s="341"/>
      <c r="H1889" s="341"/>
      <c r="I1889" s="341"/>
      <c r="J1889" s="341"/>
      <c r="K1889" s="341"/>
      <c r="L1889" s="341"/>
      <c r="M1889" s="341"/>
    </row>
    <row r="1890" spans="1:13" x14ac:dyDescent="0.25">
      <c r="A1890" s="350">
        <v>22</v>
      </c>
      <c r="B1890" s="353">
        <v>35.340000000000003</v>
      </c>
      <c r="C1890" s="356">
        <v>4.13</v>
      </c>
      <c r="D1890" s="413">
        <v>52</v>
      </c>
      <c r="E1890" s="409">
        <v>12624.74</v>
      </c>
      <c r="F1890" s="341"/>
      <c r="G1890" s="341"/>
      <c r="H1890" s="341"/>
      <c r="I1890" s="341"/>
      <c r="J1890" s="341"/>
      <c r="K1890" s="341"/>
      <c r="L1890" s="341"/>
      <c r="M1890" s="341"/>
    </row>
    <row r="1891" spans="1:13" x14ac:dyDescent="0.25">
      <c r="A1891" s="350">
        <v>33</v>
      </c>
      <c r="B1891" s="353">
        <v>26.695</v>
      </c>
      <c r="C1891" s="356">
        <v>5.28</v>
      </c>
      <c r="D1891" s="413">
        <v>52</v>
      </c>
      <c r="E1891" s="409">
        <v>12592.53</v>
      </c>
      <c r="F1891" s="341"/>
      <c r="G1891" s="341"/>
      <c r="H1891" s="341"/>
      <c r="I1891" s="341"/>
      <c r="J1891" s="341"/>
      <c r="K1891" s="341"/>
      <c r="L1891" s="341"/>
      <c r="M1891" s="341"/>
    </row>
    <row r="1892" spans="1:13" x14ac:dyDescent="0.25">
      <c r="A1892" s="350">
        <v>26</v>
      </c>
      <c r="B1892" s="353">
        <v>29.355</v>
      </c>
      <c r="C1892" s="356">
        <v>4.68</v>
      </c>
      <c r="D1892" s="413">
        <v>52</v>
      </c>
      <c r="E1892" s="409">
        <v>11696.52</v>
      </c>
      <c r="F1892" s="341"/>
      <c r="G1892" s="341"/>
      <c r="H1892" s="341"/>
      <c r="I1892" s="341"/>
      <c r="J1892" s="341"/>
      <c r="K1892" s="341"/>
      <c r="L1892" s="341"/>
      <c r="M1892" s="341"/>
    </row>
    <row r="1893" spans="1:13" x14ac:dyDescent="0.25">
      <c r="A1893" s="350">
        <v>32</v>
      </c>
      <c r="B1893" s="353">
        <v>29.59</v>
      </c>
      <c r="C1893" s="356">
        <v>4.0599999999999996</v>
      </c>
      <c r="D1893" s="413">
        <v>52</v>
      </c>
      <c r="E1893" s="409">
        <v>11530.12</v>
      </c>
      <c r="F1893" s="341"/>
      <c r="G1893" s="341"/>
      <c r="H1893" s="341"/>
      <c r="I1893" s="341"/>
      <c r="J1893" s="341"/>
      <c r="K1893" s="341"/>
      <c r="L1893" s="341"/>
      <c r="M1893" s="341"/>
    </row>
    <row r="1894" spans="1:13" x14ac:dyDescent="0.25">
      <c r="A1894" s="350">
        <v>18</v>
      </c>
      <c r="B1894" s="353">
        <v>31.35</v>
      </c>
      <c r="C1894" s="356">
        <v>4.2</v>
      </c>
      <c r="D1894" s="413">
        <v>52</v>
      </c>
      <c r="E1894" s="409">
        <v>11488.32</v>
      </c>
      <c r="F1894" s="341"/>
      <c r="G1894" s="341"/>
      <c r="H1894" s="341"/>
      <c r="I1894" s="341"/>
      <c r="J1894" s="341"/>
      <c r="K1894" s="341"/>
      <c r="L1894" s="341"/>
      <c r="M1894" s="341"/>
    </row>
    <row r="1895" spans="1:13" x14ac:dyDescent="0.25">
      <c r="A1895" s="350">
        <v>32</v>
      </c>
      <c r="B1895" s="353">
        <v>20.52</v>
      </c>
      <c r="C1895" s="356">
        <v>4.83</v>
      </c>
      <c r="D1895" s="413">
        <v>52</v>
      </c>
      <c r="E1895" s="409">
        <v>11411.69</v>
      </c>
      <c r="F1895" s="341"/>
      <c r="G1895" s="341"/>
      <c r="H1895" s="341"/>
      <c r="I1895" s="341"/>
      <c r="J1895" s="341"/>
      <c r="K1895" s="341"/>
      <c r="L1895" s="341"/>
      <c r="M1895" s="341"/>
    </row>
    <row r="1896" spans="1:13" x14ac:dyDescent="0.25">
      <c r="A1896" s="350">
        <v>34</v>
      </c>
      <c r="B1896" s="353">
        <v>42.9</v>
      </c>
      <c r="C1896" s="356">
        <v>4.87</v>
      </c>
      <c r="D1896" s="413">
        <v>52</v>
      </c>
      <c r="E1896" s="409">
        <v>11396.9</v>
      </c>
      <c r="F1896" s="341"/>
      <c r="G1896" s="341"/>
      <c r="H1896" s="341"/>
      <c r="I1896" s="341"/>
      <c r="J1896" s="341"/>
      <c r="K1896" s="341"/>
      <c r="L1896" s="341"/>
      <c r="M1896" s="341"/>
    </row>
    <row r="1897" spans="1:13" x14ac:dyDescent="0.25">
      <c r="A1897" s="350">
        <v>29</v>
      </c>
      <c r="B1897" s="353">
        <v>24.6</v>
      </c>
      <c r="C1897" s="356">
        <v>5.86</v>
      </c>
      <c r="D1897" s="413">
        <v>52</v>
      </c>
      <c r="E1897" s="409">
        <v>11289.11</v>
      </c>
      <c r="F1897" s="341"/>
      <c r="G1897" s="341"/>
      <c r="H1897" s="341"/>
      <c r="I1897" s="341"/>
      <c r="J1897" s="341"/>
      <c r="K1897" s="341"/>
      <c r="L1897" s="341"/>
      <c r="M1897" s="341"/>
    </row>
    <row r="1898" spans="1:13" x14ac:dyDescent="0.25">
      <c r="A1898" s="350">
        <v>30</v>
      </c>
      <c r="B1898" s="353">
        <v>28.405000000000001</v>
      </c>
      <c r="C1898" s="356">
        <v>4.12</v>
      </c>
      <c r="D1898" s="413">
        <v>52</v>
      </c>
      <c r="E1898" s="409">
        <v>11187.66</v>
      </c>
      <c r="F1898" s="341"/>
      <c r="G1898" s="341"/>
      <c r="H1898" s="341"/>
      <c r="I1898" s="341"/>
      <c r="J1898" s="341"/>
      <c r="K1898" s="341"/>
      <c r="L1898" s="341"/>
      <c r="M1898" s="341"/>
    </row>
    <row r="1899" spans="1:13" x14ac:dyDescent="0.25">
      <c r="A1899" s="350">
        <v>34</v>
      </c>
      <c r="B1899" s="353">
        <v>34.674999999999997</v>
      </c>
      <c r="C1899" s="356">
        <v>5.71</v>
      </c>
      <c r="D1899" s="413">
        <v>52</v>
      </c>
      <c r="E1899" s="409">
        <v>10806.84</v>
      </c>
      <c r="F1899" s="341"/>
      <c r="G1899" s="341"/>
      <c r="H1899" s="341"/>
      <c r="I1899" s="341"/>
      <c r="J1899" s="341"/>
      <c r="K1899" s="341"/>
      <c r="L1899" s="341"/>
      <c r="M1899" s="341"/>
    </row>
    <row r="1900" spans="1:13" x14ac:dyDescent="0.25">
      <c r="A1900" s="350">
        <v>35</v>
      </c>
      <c r="B1900" s="353">
        <v>18.850000000000001</v>
      </c>
      <c r="C1900" s="356">
        <v>6.03</v>
      </c>
      <c r="D1900" s="413">
        <v>52</v>
      </c>
      <c r="E1900" s="409">
        <v>10797.34</v>
      </c>
      <c r="F1900" s="341"/>
      <c r="G1900" s="341"/>
      <c r="H1900" s="341"/>
      <c r="I1900" s="341"/>
      <c r="J1900" s="341"/>
      <c r="K1900" s="341"/>
      <c r="L1900" s="341"/>
      <c r="M1900" s="341"/>
    </row>
    <row r="1901" spans="1:13" x14ac:dyDescent="0.25">
      <c r="A1901" s="350">
        <v>19</v>
      </c>
      <c r="B1901" s="353">
        <v>34.130000000000003</v>
      </c>
      <c r="C1901" s="356">
        <v>5.65</v>
      </c>
      <c r="D1901" s="413">
        <v>52</v>
      </c>
      <c r="E1901" s="409">
        <v>10325.209999999999</v>
      </c>
      <c r="F1901" s="341"/>
      <c r="G1901" s="341"/>
      <c r="H1901" s="341"/>
      <c r="I1901" s="341"/>
      <c r="J1901" s="341"/>
      <c r="K1901" s="341"/>
      <c r="L1901" s="341"/>
      <c r="M1901" s="341"/>
    </row>
    <row r="1902" spans="1:13" x14ac:dyDescent="0.25">
      <c r="A1902" s="350">
        <v>42</v>
      </c>
      <c r="B1902" s="353">
        <v>17.34</v>
      </c>
      <c r="C1902" s="356">
        <v>5.05</v>
      </c>
      <c r="D1902" s="413">
        <v>52</v>
      </c>
      <c r="E1902" s="409">
        <v>10274.33</v>
      </c>
      <c r="F1902" s="341"/>
      <c r="G1902" s="341"/>
      <c r="H1902" s="341"/>
      <c r="I1902" s="341"/>
      <c r="J1902" s="341"/>
      <c r="K1902" s="341"/>
      <c r="L1902" s="341"/>
      <c r="M1902" s="341"/>
    </row>
    <row r="1903" spans="1:13" x14ac:dyDescent="0.25">
      <c r="A1903" s="350">
        <v>40</v>
      </c>
      <c r="B1903" s="353">
        <v>17.440000000000001</v>
      </c>
      <c r="C1903" s="356">
        <v>6.26</v>
      </c>
      <c r="D1903" s="413">
        <v>52</v>
      </c>
      <c r="E1903" s="409">
        <v>10197.77</v>
      </c>
      <c r="F1903" s="341"/>
      <c r="G1903" s="341"/>
      <c r="H1903" s="341"/>
      <c r="I1903" s="341"/>
      <c r="J1903" s="341"/>
      <c r="K1903" s="341"/>
      <c r="L1903" s="341"/>
      <c r="M1903" s="341"/>
    </row>
    <row r="1904" spans="1:13" x14ac:dyDescent="0.25">
      <c r="A1904" s="350">
        <v>25</v>
      </c>
      <c r="B1904" s="353">
        <v>33.659999999999997</v>
      </c>
      <c r="C1904" s="356">
        <v>4.08</v>
      </c>
      <c r="D1904" s="413">
        <v>52</v>
      </c>
      <c r="E1904" s="409">
        <v>9991.0400000000009</v>
      </c>
      <c r="F1904" s="341"/>
      <c r="G1904" s="341"/>
      <c r="H1904" s="341"/>
      <c r="I1904" s="341"/>
      <c r="J1904" s="341"/>
      <c r="K1904" s="341"/>
      <c r="L1904" s="341"/>
      <c r="M1904" s="341"/>
    </row>
    <row r="1905" spans="1:13" x14ac:dyDescent="0.25">
      <c r="A1905" s="350">
        <v>34</v>
      </c>
      <c r="B1905" s="353">
        <v>21.375</v>
      </c>
      <c r="C1905" s="356">
        <v>6.19</v>
      </c>
      <c r="D1905" s="413">
        <v>52</v>
      </c>
      <c r="E1905" s="409">
        <v>9748.91</v>
      </c>
      <c r="F1905" s="341"/>
      <c r="G1905" s="341"/>
      <c r="H1905" s="341"/>
      <c r="I1905" s="341"/>
      <c r="J1905" s="341"/>
      <c r="K1905" s="341"/>
      <c r="L1905" s="341"/>
      <c r="M1905" s="341"/>
    </row>
    <row r="1906" spans="1:13" x14ac:dyDescent="0.25">
      <c r="A1906" s="350">
        <v>30</v>
      </c>
      <c r="B1906" s="353">
        <v>27.14</v>
      </c>
      <c r="C1906" s="356">
        <v>6.01</v>
      </c>
      <c r="D1906" s="413">
        <v>52</v>
      </c>
      <c r="E1906" s="409">
        <v>9724.5300000000007</v>
      </c>
      <c r="F1906" s="341"/>
      <c r="G1906" s="341"/>
      <c r="H1906" s="341"/>
      <c r="I1906" s="341"/>
      <c r="J1906" s="341"/>
      <c r="K1906" s="341"/>
      <c r="L1906" s="341"/>
      <c r="M1906" s="341"/>
    </row>
    <row r="1907" spans="1:13" x14ac:dyDescent="0.25">
      <c r="A1907" s="350">
        <v>18</v>
      </c>
      <c r="B1907" s="353">
        <v>35.78</v>
      </c>
      <c r="C1907" s="356">
        <v>6.07</v>
      </c>
      <c r="D1907" s="413">
        <v>52</v>
      </c>
      <c r="E1907" s="409">
        <v>9722.77</v>
      </c>
      <c r="F1907" s="341"/>
      <c r="G1907" s="341"/>
      <c r="H1907" s="341"/>
      <c r="I1907" s="341"/>
      <c r="J1907" s="341"/>
      <c r="K1907" s="341"/>
      <c r="L1907" s="341"/>
      <c r="M1907" s="341"/>
    </row>
    <row r="1908" spans="1:13" x14ac:dyDescent="0.25">
      <c r="A1908" s="350">
        <v>23</v>
      </c>
      <c r="B1908" s="353">
        <v>34.96</v>
      </c>
      <c r="C1908" s="356">
        <v>5.63</v>
      </c>
      <c r="D1908" s="413">
        <v>52</v>
      </c>
      <c r="E1908" s="409">
        <v>9634.5400000000009</v>
      </c>
      <c r="F1908" s="341"/>
      <c r="G1908" s="341"/>
      <c r="H1908" s="341"/>
      <c r="I1908" s="341"/>
      <c r="J1908" s="341"/>
      <c r="K1908" s="341"/>
      <c r="L1908" s="341"/>
      <c r="M1908" s="341"/>
    </row>
    <row r="1909" spans="1:13" x14ac:dyDescent="0.25">
      <c r="A1909" s="350">
        <v>31</v>
      </c>
      <c r="B1909" s="353">
        <v>38.39</v>
      </c>
      <c r="C1909" s="356">
        <v>6.05</v>
      </c>
      <c r="D1909" s="413">
        <v>52</v>
      </c>
      <c r="E1909" s="409">
        <v>9625.92</v>
      </c>
      <c r="F1909" s="341"/>
      <c r="G1909" s="341"/>
      <c r="H1909" s="341"/>
      <c r="I1909" s="341"/>
      <c r="J1909" s="341"/>
      <c r="K1909" s="341"/>
      <c r="L1909" s="341"/>
      <c r="M1909" s="341"/>
    </row>
    <row r="1910" spans="1:13" x14ac:dyDescent="0.25">
      <c r="A1910" s="350">
        <v>32</v>
      </c>
      <c r="B1910" s="353">
        <v>33.82</v>
      </c>
      <c r="C1910" s="356">
        <v>4.6500000000000004</v>
      </c>
      <c r="D1910" s="413">
        <v>52</v>
      </c>
      <c r="E1910" s="409">
        <v>9171.75</v>
      </c>
      <c r="F1910" s="341"/>
      <c r="G1910" s="341"/>
      <c r="H1910" s="341"/>
      <c r="I1910" s="341"/>
      <c r="J1910" s="341"/>
      <c r="K1910" s="341"/>
      <c r="L1910" s="341"/>
      <c r="M1910" s="341"/>
    </row>
    <row r="1911" spans="1:13" x14ac:dyDescent="0.25">
      <c r="A1911" s="350">
        <v>32</v>
      </c>
      <c r="B1911" s="353">
        <v>27.835000000000001</v>
      </c>
      <c r="C1911" s="356">
        <v>5.37</v>
      </c>
      <c r="D1911" s="413">
        <v>52</v>
      </c>
      <c r="E1911" s="409">
        <v>9144.57</v>
      </c>
      <c r="F1911" s="341"/>
      <c r="G1911" s="341"/>
      <c r="H1911" s="341"/>
      <c r="I1911" s="341"/>
      <c r="J1911" s="341"/>
      <c r="K1911" s="341"/>
      <c r="L1911" s="341"/>
      <c r="M1911" s="341"/>
    </row>
    <row r="1912" spans="1:13" x14ac:dyDescent="0.25">
      <c r="A1912" s="350">
        <v>28</v>
      </c>
      <c r="B1912" s="353">
        <v>33</v>
      </c>
      <c r="C1912" s="356">
        <v>5.39</v>
      </c>
      <c r="D1912" s="413">
        <v>52</v>
      </c>
      <c r="E1912" s="409">
        <v>9140.9500000000007</v>
      </c>
      <c r="F1912" s="341"/>
      <c r="G1912" s="341"/>
      <c r="H1912" s="341"/>
      <c r="I1912" s="341"/>
      <c r="J1912" s="341"/>
      <c r="K1912" s="341"/>
      <c r="L1912" s="341"/>
      <c r="M1912" s="341"/>
    </row>
    <row r="1913" spans="1:13" x14ac:dyDescent="0.25">
      <c r="A1913" s="350">
        <v>31</v>
      </c>
      <c r="B1913" s="353">
        <v>26.885000000000002</v>
      </c>
      <c r="C1913" s="356">
        <v>5.86</v>
      </c>
      <c r="D1913" s="413">
        <v>52</v>
      </c>
      <c r="E1913" s="409">
        <v>8062.31</v>
      </c>
      <c r="F1913" s="341"/>
      <c r="G1913" s="341"/>
      <c r="H1913" s="341"/>
      <c r="I1913" s="341"/>
      <c r="J1913" s="341"/>
      <c r="K1913" s="341"/>
      <c r="L1913" s="341"/>
      <c r="M1913" s="341"/>
    </row>
    <row r="1914" spans="1:13" x14ac:dyDescent="0.25">
      <c r="A1914" s="350">
        <v>28</v>
      </c>
      <c r="B1914" s="353">
        <v>29.26</v>
      </c>
      <c r="C1914" s="356">
        <v>4.4400000000000004</v>
      </c>
      <c r="D1914" s="413">
        <v>52</v>
      </c>
      <c r="E1914" s="409">
        <v>7958.13</v>
      </c>
      <c r="F1914" s="341"/>
      <c r="G1914" s="341"/>
      <c r="H1914" s="341"/>
      <c r="I1914" s="341"/>
      <c r="J1914" s="341"/>
      <c r="K1914" s="341"/>
      <c r="L1914" s="341"/>
      <c r="M1914" s="341"/>
    </row>
    <row r="1915" spans="1:13" x14ac:dyDescent="0.25">
      <c r="A1915" s="350">
        <v>28</v>
      </c>
      <c r="B1915" s="353">
        <v>26.98</v>
      </c>
      <c r="C1915" s="356">
        <v>4.41</v>
      </c>
      <c r="D1915" s="413">
        <v>52</v>
      </c>
      <c r="E1915" s="409">
        <v>6749.63</v>
      </c>
      <c r="F1915" s="341"/>
      <c r="G1915" s="341"/>
      <c r="H1915" s="341"/>
      <c r="I1915" s="341"/>
      <c r="J1915" s="341"/>
      <c r="K1915" s="341"/>
      <c r="L1915" s="341"/>
      <c r="M1915" s="341"/>
    </row>
    <row r="1916" spans="1:13" x14ac:dyDescent="0.25">
      <c r="A1916" s="350">
        <v>29</v>
      </c>
      <c r="B1916" s="353">
        <v>32.11</v>
      </c>
      <c r="C1916" s="356">
        <v>5.19</v>
      </c>
      <c r="D1916" s="413">
        <v>52</v>
      </c>
      <c r="E1916" s="409">
        <v>6651.26</v>
      </c>
      <c r="F1916" s="341"/>
      <c r="G1916" s="341"/>
      <c r="H1916" s="341"/>
      <c r="I1916" s="341"/>
      <c r="J1916" s="341"/>
      <c r="K1916" s="341"/>
      <c r="L1916" s="341"/>
      <c r="M1916" s="341"/>
    </row>
    <row r="1917" spans="1:13" x14ac:dyDescent="0.25">
      <c r="A1917" s="350">
        <v>29</v>
      </c>
      <c r="B1917" s="353">
        <v>31.73</v>
      </c>
      <c r="C1917" s="356">
        <v>5.16</v>
      </c>
      <c r="D1917" s="413">
        <v>52</v>
      </c>
      <c r="E1917" s="409">
        <v>6481.67</v>
      </c>
      <c r="F1917" s="341"/>
      <c r="G1917" s="341"/>
      <c r="H1917" s="341"/>
      <c r="I1917" s="341"/>
      <c r="J1917" s="341"/>
      <c r="K1917" s="341"/>
      <c r="L1917" s="341"/>
      <c r="M1917" s="341"/>
    </row>
    <row r="1918" spans="1:13" x14ac:dyDescent="0.25">
      <c r="A1918" s="350">
        <v>28</v>
      </c>
      <c r="B1918" s="353">
        <v>22.515000000000001</v>
      </c>
      <c r="C1918" s="356">
        <v>4.24</v>
      </c>
      <c r="D1918" s="413">
        <v>52</v>
      </c>
      <c r="E1918" s="409">
        <v>6407.05</v>
      </c>
      <c r="F1918" s="341"/>
      <c r="G1918" s="341"/>
      <c r="H1918" s="341"/>
      <c r="I1918" s="341"/>
      <c r="J1918" s="341"/>
      <c r="K1918" s="341"/>
      <c r="L1918" s="341"/>
      <c r="M1918" s="341"/>
    </row>
    <row r="1919" spans="1:13" x14ac:dyDescent="0.25">
      <c r="A1919" s="350">
        <v>30</v>
      </c>
      <c r="B1919" s="353">
        <v>25.9</v>
      </c>
      <c r="C1919" s="356">
        <v>5.45</v>
      </c>
      <c r="D1919" s="413">
        <v>52</v>
      </c>
      <c r="E1919" s="409">
        <v>6367.31</v>
      </c>
      <c r="F1919" s="341"/>
      <c r="G1919" s="341"/>
      <c r="H1919" s="341"/>
      <c r="I1919" s="341"/>
      <c r="J1919" s="341"/>
      <c r="K1919" s="341"/>
      <c r="L1919" s="341"/>
      <c r="M1919" s="341"/>
    </row>
    <row r="1920" spans="1:13" x14ac:dyDescent="0.25">
      <c r="A1920" s="350">
        <v>34</v>
      </c>
      <c r="B1920" s="353">
        <v>27.72</v>
      </c>
      <c r="C1920" s="356">
        <v>5.03</v>
      </c>
      <c r="D1920" s="413">
        <v>52</v>
      </c>
      <c r="E1920" s="409">
        <v>6255.38</v>
      </c>
      <c r="F1920" s="341"/>
      <c r="G1920" s="341"/>
      <c r="H1920" s="341"/>
      <c r="I1920" s="341"/>
      <c r="J1920" s="341"/>
      <c r="K1920" s="341"/>
      <c r="L1920" s="341"/>
      <c r="M1920" s="341"/>
    </row>
    <row r="1921" spans="1:13" x14ac:dyDescent="0.25">
      <c r="A1921" s="350">
        <v>36</v>
      </c>
      <c r="B1921" s="353">
        <v>31.5</v>
      </c>
      <c r="C1921" s="356">
        <v>9.6199999999999992</v>
      </c>
      <c r="D1921" s="413">
        <v>52</v>
      </c>
      <c r="E1921" s="409">
        <v>6183.46</v>
      </c>
      <c r="F1921" s="341"/>
      <c r="G1921" s="341"/>
      <c r="H1921" s="341"/>
      <c r="I1921" s="341"/>
      <c r="J1921" s="341"/>
      <c r="K1921" s="341"/>
      <c r="L1921" s="341"/>
      <c r="M1921" s="341"/>
    </row>
    <row r="1922" spans="1:13" x14ac:dyDescent="0.25">
      <c r="A1922" s="350">
        <v>36</v>
      </c>
      <c r="B1922" s="353">
        <v>29.7</v>
      </c>
      <c r="C1922" s="356">
        <v>6.77</v>
      </c>
      <c r="D1922" s="413">
        <v>52</v>
      </c>
      <c r="E1922" s="409">
        <v>6147.12</v>
      </c>
      <c r="F1922" s="341"/>
      <c r="G1922" s="341"/>
      <c r="H1922" s="341"/>
      <c r="I1922" s="341"/>
      <c r="J1922" s="341"/>
      <c r="K1922" s="341"/>
      <c r="L1922" s="341"/>
      <c r="M1922" s="341"/>
    </row>
    <row r="1923" spans="1:13" x14ac:dyDescent="0.25">
      <c r="A1923" s="350">
        <v>34</v>
      </c>
      <c r="B1923" s="353">
        <v>21.26</v>
      </c>
      <c r="C1923" s="356">
        <v>5.36</v>
      </c>
      <c r="D1923" s="413">
        <v>52</v>
      </c>
      <c r="E1923" s="409">
        <v>6098.38</v>
      </c>
      <c r="F1923" s="341"/>
      <c r="G1923" s="341"/>
      <c r="H1923" s="341"/>
      <c r="I1923" s="341"/>
      <c r="J1923" s="341"/>
      <c r="K1923" s="341"/>
      <c r="L1923" s="341"/>
      <c r="M1923" s="341"/>
    </row>
    <row r="1924" spans="1:13" x14ac:dyDescent="0.25">
      <c r="A1924" s="350">
        <v>40</v>
      </c>
      <c r="B1924" s="353">
        <v>17.09</v>
      </c>
      <c r="C1924" s="356">
        <v>5.69</v>
      </c>
      <c r="D1924" s="413">
        <v>52</v>
      </c>
      <c r="E1924" s="409">
        <v>5979.66</v>
      </c>
      <c r="F1924" s="341"/>
      <c r="G1924" s="341"/>
      <c r="H1924" s="341"/>
      <c r="I1924" s="341"/>
      <c r="J1924" s="341"/>
      <c r="K1924" s="341"/>
      <c r="L1924" s="341"/>
      <c r="M1924" s="341"/>
    </row>
    <row r="1925" spans="1:13" x14ac:dyDescent="0.25">
      <c r="A1925" s="350">
        <v>25</v>
      </c>
      <c r="B1925" s="353">
        <v>24.3</v>
      </c>
      <c r="C1925" s="356">
        <v>4.9000000000000004</v>
      </c>
      <c r="D1925" s="413">
        <v>53</v>
      </c>
      <c r="E1925" s="409">
        <v>46661.440000000002</v>
      </c>
      <c r="F1925" s="341"/>
      <c r="G1925" s="341"/>
      <c r="H1925" s="341"/>
      <c r="I1925" s="341"/>
      <c r="J1925" s="341"/>
      <c r="K1925" s="341"/>
      <c r="L1925" s="341"/>
      <c r="M1925" s="341"/>
    </row>
    <row r="1926" spans="1:13" x14ac:dyDescent="0.25">
      <c r="A1926" s="350">
        <v>32</v>
      </c>
      <c r="B1926" s="353">
        <v>29.734999999999999</v>
      </c>
      <c r="C1926" s="356">
        <v>5.78</v>
      </c>
      <c r="D1926" s="413">
        <v>53</v>
      </c>
      <c r="E1926" s="409">
        <v>43254.42</v>
      </c>
      <c r="F1926" s="341"/>
      <c r="G1926" s="341"/>
      <c r="H1926" s="341"/>
      <c r="I1926" s="341"/>
      <c r="J1926" s="341"/>
      <c r="K1926" s="341"/>
      <c r="L1926" s="341"/>
      <c r="M1926" s="341"/>
    </row>
    <row r="1927" spans="1:13" x14ac:dyDescent="0.25">
      <c r="A1927" s="350">
        <v>31</v>
      </c>
      <c r="B1927" s="353">
        <v>29.26</v>
      </c>
      <c r="C1927" s="356">
        <v>4.7</v>
      </c>
      <c r="D1927" s="413">
        <v>53</v>
      </c>
      <c r="E1927" s="409">
        <v>41191.57</v>
      </c>
      <c r="F1927" s="341"/>
      <c r="G1927" s="341"/>
      <c r="H1927" s="341"/>
      <c r="I1927" s="341"/>
      <c r="J1927" s="341"/>
      <c r="K1927" s="341"/>
      <c r="L1927" s="341"/>
      <c r="M1927" s="341"/>
    </row>
    <row r="1928" spans="1:13" x14ac:dyDescent="0.25">
      <c r="A1928" s="350">
        <v>28</v>
      </c>
      <c r="B1928" s="353">
        <v>33</v>
      </c>
      <c r="C1928" s="356">
        <v>6.28</v>
      </c>
      <c r="D1928" s="413">
        <v>53</v>
      </c>
      <c r="E1928" s="409">
        <v>37277.269999999997</v>
      </c>
      <c r="F1928" s="341"/>
      <c r="G1928" s="341"/>
      <c r="H1928" s="341"/>
      <c r="I1928" s="341"/>
      <c r="J1928" s="341"/>
      <c r="K1928" s="341"/>
      <c r="L1928" s="341"/>
      <c r="M1928" s="341"/>
    </row>
    <row r="1929" spans="1:13" x14ac:dyDescent="0.25">
      <c r="A1929" s="350">
        <v>32</v>
      </c>
      <c r="B1929" s="353">
        <v>31.065000000000001</v>
      </c>
      <c r="C1929" s="356">
        <v>4.2300000000000004</v>
      </c>
      <c r="D1929" s="413">
        <v>53</v>
      </c>
      <c r="E1929" s="409">
        <v>33090.660000000003</v>
      </c>
      <c r="F1929" s="341"/>
      <c r="G1929" s="341"/>
      <c r="H1929" s="341"/>
      <c r="I1929" s="341"/>
      <c r="J1929" s="341"/>
      <c r="K1929" s="341"/>
      <c r="L1929" s="341"/>
      <c r="M1929" s="341"/>
    </row>
    <row r="1930" spans="1:13" x14ac:dyDescent="0.25">
      <c r="A1930" s="350">
        <v>28</v>
      </c>
      <c r="B1930" s="353">
        <v>26.51</v>
      </c>
      <c r="C1930" s="356">
        <v>6.17</v>
      </c>
      <c r="D1930" s="413">
        <v>53</v>
      </c>
      <c r="E1930" s="409">
        <v>32192.76</v>
      </c>
      <c r="F1930" s="341"/>
      <c r="G1930" s="341"/>
      <c r="H1930" s="341"/>
      <c r="I1930" s="341"/>
      <c r="J1930" s="341"/>
      <c r="K1930" s="341"/>
      <c r="L1930" s="341"/>
      <c r="M1930" s="341"/>
    </row>
    <row r="1931" spans="1:13" x14ac:dyDescent="0.25">
      <c r="A1931" s="350">
        <v>28</v>
      </c>
      <c r="B1931" s="353">
        <v>28.88</v>
      </c>
      <c r="C1931" s="356">
        <v>4.96</v>
      </c>
      <c r="D1931" s="413">
        <v>53</v>
      </c>
      <c r="E1931" s="409">
        <v>30366.93</v>
      </c>
      <c r="F1931" s="341"/>
      <c r="G1931" s="341"/>
      <c r="H1931" s="341"/>
      <c r="I1931" s="341"/>
      <c r="J1931" s="341"/>
      <c r="K1931" s="341"/>
      <c r="L1931" s="341"/>
      <c r="M1931" s="341"/>
    </row>
    <row r="1932" spans="1:13" x14ac:dyDescent="0.25">
      <c r="A1932" s="350">
        <v>34</v>
      </c>
      <c r="B1932" s="353">
        <v>35.814999999999998</v>
      </c>
      <c r="C1932" s="356">
        <v>5.1100000000000003</v>
      </c>
      <c r="D1932" s="413">
        <v>53</v>
      </c>
      <c r="E1932" s="409">
        <v>29186.48</v>
      </c>
      <c r="F1932" s="341"/>
      <c r="G1932" s="341"/>
      <c r="H1932" s="341"/>
      <c r="I1932" s="341"/>
      <c r="J1932" s="341"/>
      <c r="K1932" s="341"/>
      <c r="L1932" s="341"/>
      <c r="M1932" s="341"/>
    </row>
    <row r="1933" spans="1:13" x14ac:dyDescent="0.25">
      <c r="A1933" s="350">
        <v>22</v>
      </c>
      <c r="B1933" s="353">
        <v>21.28</v>
      </c>
      <c r="C1933" s="356">
        <v>4.05</v>
      </c>
      <c r="D1933" s="413">
        <v>53</v>
      </c>
      <c r="E1933" s="409">
        <v>27346.04</v>
      </c>
      <c r="F1933" s="341"/>
      <c r="G1933" s="341"/>
      <c r="H1933" s="341"/>
      <c r="I1933" s="341"/>
      <c r="J1933" s="341"/>
      <c r="K1933" s="341"/>
      <c r="L1933" s="341"/>
      <c r="M1933" s="341"/>
    </row>
    <row r="1934" spans="1:13" x14ac:dyDescent="0.25">
      <c r="A1934" s="350">
        <v>20</v>
      </c>
      <c r="B1934" s="353">
        <v>33.81</v>
      </c>
      <c r="C1934" s="356">
        <v>6.49</v>
      </c>
      <c r="D1934" s="413">
        <v>53</v>
      </c>
      <c r="E1934" s="409">
        <v>24873.38</v>
      </c>
      <c r="F1934" s="341"/>
      <c r="G1934" s="341"/>
      <c r="H1934" s="341"/>
      <c r="I1934" s="341"/>
      <c r="J1934" s="341"/>
      <c r="K1934" s="341"/>
      <c r="L1934" s="341"/>
      <c r="M1934" s="341"/>
    </row>
    <row r="1935" spans="1:13" x14ac:dyDescent="0.25">
      <c r="A1935" s="350">
        <v>30</v>
      </c>
      <c r="B1935" s="353">
        <v>44.22</v>
      </c>
      <c r="C1935" s="356">
        <v>4.1900000000000004</v>
      </c>
      <c r="D1935" s="413">
        <v>53</v>
      </c>
      <c r="E1935" s="409">
        <v>23244.79</v>
      </c>
      <c r="F1935" s="341"/>
      <c r="G1935" s="341"/>
      <c r="H1935" s="341"/>
      <c r="I1935" s="341"/>
      <c r="J1935" s="341"/>
      <c r="K1935" s="341"/>
      <c r="L1935" s="341"/>
      <c r="M1935" s="341"/>
    </row>
    <row r="1936" spans="1:13" x14ac:dyDescent="0.25">
      <c r="A1936" s="350">
        <v>39</v>
      </c>
      <c r="B1936" s="353">
        <v>15.46</v>
      </c>
      <c r="C1936" s="356">
        <v>4.99</v>
      </c>
      <c r="D1936" s="413">
        <v>53</v>
      </c>
      <c r="E1936" s="409">
        <v>21195.82</v>
      </c>
      <c r="F1936" s="341"/>
      <c r="G1936" s="341"/>
      <c r="H1936" s="341"/>
      <c r="I1936" s="341"/>
      <c r="J1936" s="341"/>
      <c r="K1936" s="341"/>
      <c r="L1936" s="341"/>
      <c r="M1936" s="341"/>
    </row>
    <row r="1937" spans="1:13" x14ac:dyDescent="0.25">
      <c r="A1937" s="350">
        <v>27</v>
      </c>
      <c r="B1937" s="353">
        <v>30.3</v>
      </c>
      <c r="C1937" s="356">
        <v>4.7699999999999996</v>
      </c>
      <c r="D1937" s="413">
        <v>53</v>
      </c>
      <c r="E1937" s="409">
        <v>20463</v>
      </c>
      <c r="F1937" s="341"/>
      <c r="G1937" s="341"/>
      <c r="H1937" s="341"/>
      <c r="I1937" s="341"/>
      <c r="J1937" s="341"/>
      <c r="K1937" s="341"/>
      <c r="L1937" s="341"/>
      <c r="M1937" s="341"/>
    </row>
    <row r="1938" spans="1:13" x14ac:dyDescent="0.25">
      <c r="A1938" s="350">
        <v>40</v>
      </c>
      <c r="B1938" s="353">
        <v>16.670000000000002</v>
      </c>
      <c r="C1938" s="356">
        <v>5.46</v>
      </c>
      <c r="D1938" s="413">
        <v>53</v>
      </c>
      <c r="E1938" s="409">
        <v>18932.810000000001</v>
      </c>
      <c r="F1938" s="341"/>
      <c r="G1938" s="341"/>
      <c r="H1938" s="341"/>
      <c r="I1938" s="341"/>
      <c r="J1938" s="341"/>
      <c r="K1938" s="341"/>
      <c r="L1938" s="341"/>
      <c r="M1938" s="341"/>
    </row>
    <row r="1939" spans="1:13" x14ac:dyDescent="0.25">
      <c r="A1939" s="350">
        <v>31</v>
      </c>
      <c r="B1939" s="353">
        <v>28.594999999999999</v>
      </c>
      <c r="C1939" s="356">
        <v>5.43</v>
      </c>
      <c r="D1939" s="413">
        <v>53</v>
      </c>
      <c r="E1939" s="409">
        <v>16311.05</v>
      </c>
      <c r="F1939" s="341"/>
      <c r="G1939" s="341"/>
      <c r="H1939" s="341"/>
      <c r="I1939" s="341"/>
      <c r="J1939" s="341"/>
      <c r="K1939" s="341"/>
      <c r="L1939" s="341"/>
      <c r="M1939" s="341"/>
    </row>
    <row r="1940" spans="1:13" x14ac:dyDescent="0.25">
      <c r="A1940" s="350">
        <v>31</v>
      </c>
      <c r="B1940" s="353">
        <v>25.934999999999999</v>
      </c>
      <c r="C1940" s="356">
        <v>4.29</v>
      </c>
      <c r="D1940" s="413">
        <v>53</v>
      </c>
      <c r="E1940" s="409">
        <v>15260.52</v>
      </c>
      <c r="F1940" s="341"/>
      <c r="G1940" s="341"/>
      <c r="H1940" s="341"/>
      <c r="I1940" s="341"/>
      <c r="J1940" s="341"/>
      <c r="K1940" s="341"/>
      <c r="L1940" s="341"/>
      <c r="M1940" s="341"/>
    </row>
    <row r="1941" spans="1:13" x14ac:dyDescent="0.25">
      <c r="A1941" s="350">
        <v>30</v>
      </c>
      <c r="B1941" s="353">
        <v>27.645</v>
      </c>
      <c r="C1941" s="356">
        <v>5.25</v>
      </c>
      <c r="D1941" s="413">
        <v>53</v>
      </c>
      <c r="E1941" s="409">
        <v>14665.75</v>
      </c>
      <c r="F1941" s="341"/>
      <c r="G1941" s="341"/>
      <c r="H1941" s="341"/>
      <c r="I1941" s="341"/>
      <c r="J1941" s="341"/>
      <c r="K1941" s="341"/>
      <c r="L1941" s="341"/>
      <c r="M1941" s="341"/>
    </row>
    <row r="1942" spans="1:13" x14ac:dyDescent="0.25">
      <c r="A1942" s="350">
        <v>24</v>
      </c>
      <c r="B1942" s="353">
        <v>30.1</v>
      </c>
      <c r="C1942" s="356">
        <v>4.04</v>
      </c>
      <c r="D1942" s="413">
        <v>53</v>
      </c>
      <c r="E1942" s="409">
        <v>14337.91</v>
      </c>
      <c r="F1942" s="341"/>
      <c r="G1942" s="341"/>
      <c r="H1942" s="341"/>
      <c r="I1942" s="341"/>
      <c r="J1942" s="341"/>
      <c r="K1942" s="341"/>
      <c r="L1942" s="341"/>
      <c r="M1942" s="341"/>
    </row>
    <row r="1943" spans="1:13" x14ac:dyDescent="0.25">
      <c r="A1943" s="350">
        <v>25</v>
      </c>
      <c r="B1943" s="353">
        <v>26.79</v>
      </c>
      <c r="C1943" s="356">
        <v>5</v>
      </c>
      <c r="D1943" s="413">
        <v>53</v>
      </c>
      <c r="E1943" s="409">
        <v>13746.74</v>
      </c>
      <c r="F1943" s="341"/>
      <c r="G1943" s="341"/>
      <c r="H1943" s="341"/>
      <c r="I1943" s="341"/>
      <c r="J1943" s="341"/>
      <c r="K1943" s="341"/>
      <c r="L1943" s="341"/>
      <c r="M1943" s="341"/>
    </row>
    <row r="1944" spans="1:13" x14ac:dyDescent="0.25">
      <c r="A1944" s="350">
        <v>27</v>
      </c>
      <c r="B1944" s="353">
        <v>27.1</v>
      </c>
      <c r="C1944" s="356">
        <v>4.01</v>
      </c>
      <c r="D1944" s="413">
        <v>53</v>
      </c>
      <c r="E1944" s="409">
        <v>13622.01</v>
      </c>
      <c r="F1944" s="341"/>
      <c r="G1944" s="341"/>
      <c r="H1944" s="341"/>
      <c r="I1944" s="341"/>
      <c r="J1944" s="341"/>
      <c r="K1944" s="341"/>
      <c r="L1944" s="341"/>
      <c r="M1944" s="341"/>
    </row>
    <row r="1945" spans="1:13" x14ac:dyDescent="0.25">
      <c r="A1945" s="350">
        <v>33</v>
      </c>
      <c r="B1945" s="353">
        <v>24.31</v>
      </c>
      <c r="C1945" s="356">
        <v>5.4</v>
      </c>
      <c r="D1945" s="413">
        <v>53</v>
      </c>
      <c r="E1945" s="409">
        <v>13044.41</v>
      </c>
      <c r="F1945" s="341"/>
      <c r="G1945" s="341"/>
      <c r="H1945" s="341"/>
      <c r="I1945" s="341"/>
      <c r="J1945" s="341"/>
      <c r="K1945" s="341"/>
      <c r="L1945" s="341"/>
      <c r="M1945" s="341"/>
    </row>
    <row r="1946" spans="1:13" x14ac:dyDescent="0.25">
      <c r="A1946" s="350">
        <v>38</v>
      </c>
      <c r="B1946" s="353">
        <v>15.53</v>
      </c>
      <c r="C1946" s="356">
        <v>5.81</v>
      </c>
      <c r="D1946" s="413">
        <v>53</v>
      </c>
      <c r="E1946" s="409">
        <v>13008.07</v>
      </c>
      <c r="F1946" s="341"/>
      <c r="G1946" s="341"/>
      <c r="H1946" s="341"/>
      <c r="I1946" s="341"/>
      <c r="J1946" s="341"/>
      <c r="K1946" s="341"/>
      <c r="L1946" s="341"/>
      <c r="M1946" s="341"/>
    </row>
    <row r="1947" spans="1:13" x14ac:dyDescent="0.25">
      <c r="A1947" s="350">
        <v>24</v>
      </c>
      <c r="B1947" s="353">
        <v>30.7</v>
      </c>
      <c r="C1947" s="356">
        <v>5.82</v>
      </c>
      <c r="D1947" s="413">
        <v>53</v>
      </c>
      <c r="E1947" s="409">
        <v>12579.92</v>
      </c>
      <c r="F1947" s="341"/>
      <c r="G1947" s="341"/>
      <c r="H1947" s="341"/>
      <c r="I1947" s="341"/>
      <c r="J1947" s="341"/>
      <c r="K1947" s="341"/>
      <c r="L1947" s="341"/>
      <c r="M1947" s="341"/>
    </row>
    <row r="1948" spans="1:13" x14ac:dyDescent="0.25">
      <c r="A1948" s="350">
        <v>30</v>
      </c>
      <c r="B1948" s="353">
        <v>33.33</v>
      </c>
      <c r="C1948" s="356">
        <v>4.82</v>
      </c>
      <c r="D1948" s="413">
        <v>53</v>
      </c>
      <c r="E1948" s="409">
        <v>11741.73</v>
      </c>
      <c r="F1948" s="341"/>
      <c r="G1948" s="341"/>
      <c r="H1948" s="341"/>
      <c r="I1948" s="341"/>
      <c r="J1948" s="341"/>
      <c r="K1948" s="341"/>
      <c r="L1948" s="341"/>
      <c r="M1948" s="341"/>
    </row>
    <row r="1949" spans="1:13" x14ac:dyDescent="0.25">
      <c r="A1949" s="350">
        <v>30</v>
      </c>
      <c r="B1949" s="353">
        <v>32.4</v>
      </c>
      <c r="C1949" s="356">
        <v>5.08</v>
      </c>
      <c r="D1949" s="413">
        <v>53</v>
      </c>
      <c r="E1949" s="409">
        <v>11729.68</v>
      </c>
      <c r="F1949" s="341"/>
      <c r="G1949" s="341"/>
      <c r="H1949" s="341"/>
      <c r="I1949" s="341"/>
      <c r="J1949" s="341"/>
      <c r="K1949" s="341"/>
      <c r="L1949" s="341"/>
      <c r="M1949" s="341"/>
    </row>
    <row r="1950" spans="1:13" x14ac:dyDescent="0.25">
      <c r="A1950" s="350">
        <v>30</v>
      </c>
      <c r="B1950" s="353">
        <v>27.93</v>
      </c>
      <c r="C1950" s="356">
        <v>5.59</v>
      </c>
      <c r="D1950" s="413">
        <v>53</v>
      </c>
      <c r="E1950" s="409">
        <v>11497.69</v>
      </c>
      <c r="F1950" s="341"/>
      <c r="G1950" s="341"/>
      <c r="H1950" s="341"/>
      <c r="I1950" s="341"/>
      <c r="J1950" s="341"/>
      <c r="K1950" s="341"/>
      <c r="L1950" s="341"/>
      <c r="M1950" s="341"/>
    </row>
    <row r="1951" spans="1:13" x14ac:dyDescent="0.25">
      <c r="A1951" s="350">
        <v>31</v>
      </c>
      <c r="B1951" s="353">
        <v>21.754999999999999</v>
      </c>
      <c r="C1951" s="356">
        <v>5.12</v>
      </c>
      <c r="D1951" s="413">
        <v>53</v>
      </c>
      <c r="E1951" s="409">
        <v>11264.54</v>
      </c>
      <c r="F1951" s="341"/>
      <c r="G1951" s="341"/>
      <c r="H1951" s="341"/>
      <c r="I1951" s="341"/>
      <c r="J1951" s="341"/>
      <c r="K1951" s="341"/>
      <c r="L1951" s="341"/>
      <c r="M1951" s="341"/>
    </row>
    <row r="1952" spans="1:13" x14ac:dyDescent="0.25">
      <c r="A1952" s="350">
        <v>28</v>
      </c>
      <c r="B1952" s="353">
        <v>25.934999999999999</v>
      </c>
      <c r="C1952" s="356">
        <v>4.95</v>
      </c>
      <c r="D1952" s="413">
        <v>53</v>
      </c>
      <c r="E1952" s="409">
        <v>11253.42</v>
      </c>
      <c r="F1952" s="341"/>
      <c r="G1952" s="341"/>
      <c r="H1952" s="341"/>
      <c r="I1952" s="341"/>
      <c r="J1952" s="341"/>
      <c r="K1952" s="341"/>
      <c r="L1952" s="341"/>
      <c r="M1952" s="341"/>
    </row>
    <row r="1953" spans="1:13" x14ac:dyDescent="0.25">
      <c r="A1953" s="350">
        <v>32</v>
      </c>
      <c r="B1953" s="353">
        <v>31.5</v>
      </c>
      <c r="C1953" s="356">
        <v>6.16</v>
      </c>
      <c r="D1953" s="413">
        <v>53</v>
      </c>
      <c r="E1953" s="409">
        <v>11244.38</v>
      </c>
      <c r="F1953" s="341"/>
      <c r="G1953" s="341"/>
      <c r="H1953" s="341"/>
      <c r="I1953" s="341"/>
      <c r="J1953" s="341"/>
      <c r="K1953" s="341"/>
      <c r="L1953" s="341"/>
      <c r="M1953" s="341"/>
    </row>
    <row r="1954" spans="1:13" x14ac:dyDescent="0.25">
      <c r="A1954" s="350">
        <v>32</v>
      </c>
      <c r="B1954" s="353">
        <v>30.03</v>
      </c>
      <c r="C1954" s="356">
        <v>6.41</v>
      </c>
      <c r="D1954" s="413">
        <v>53</v>
      </c>
      <c r="E1954" s="409">
        <v>11163.57</v>
      </c>
      <c r="F1954" s="341"/>
      <c r="G1954" s="341"/>
      <c r="H1954" s="341"/>
      <c r="I1954" s="341"/>
      <c r="J1954" s="341"/>
      <c r="K1954" s="341"/>
      <c r="L1954" s="341"/>
      <c r="M1954" s="341"/>
    </row>
    <row r="1955" spans="1:13" x14ac:dyDescent="0.25">
      <c r="A1955" s="350">
        <v>20</v>
      </c>
      <c r="B1955" s="353">
        <v>33.479999999999997</v>
      </c>
      <c r="C1955" s="356">
        <v>8.94</v>
      </c>
      <c r="D1955" s="413">
        <v>53</v>
      </c>
      <c r="E1955" s="409">
        <v>11150.78</v>
      </c>
      <c r="F1955" s="341"/>
      <c r="G1955" s="341"/>
      <c r="H1955" s="341"/>
      <c r="I1955" s="341"/>
      <c r="J1955" s="341"/>
      <c r="K1955" s="341"/>
      <c r="L1955" s="341"/>
      <c r="M1955" s="341"/>
    </row>
    <row r="1956" spans="1:13" x14ac:dyDescent="0.25">
      <c r="A1956" s="350">
        <v>39</v>
      </c>
      <c r="B1956" s="353">
        <v>16.510000000000002</v>
      </c>
      <c r="C1956" s="356">
        <v>4.42</v>
      </c>
      <c r="D1956" s="413">
        <v>53</v>
      </c>
      <c r="E1956" s="409">
        <v>10959.69</v>
      </c>
      <c r="F1956" s="341"/>
      <c r="G1956" s="341"/>
      <c r="H1956" s="341"/>
      <c r="I1956" s="341"/>
      <c r="J1956" s="341"/>
      <c r="K1956" s="341"/>
      <c r="L1956" s="341"/>
      <c r="M1956" s="341"/>
    </row>
    <row r="1957" spans="1:13" x14ac:dyDescent="0.25">
      <c r="A1957" s="350">
        <v>27</v>
      </c>
      <c r="B1957" s="353">
        <v>33.155000000000001</v>
      </c>
      <c r="C1957" s="356">
        <v>5.3</v>
      </c>
      <c r="D1957" s="413">
        <v>53</v>
      </c>
      <c r="E1957" s="409">
        <v>10942.13</v>
      </c>
      <c r="F1957" s="341"/>
      <c r="G1957" s="341"/>
      <c r="H1957" s="341"/>
      <c r="I1957" s="341"/>
      <c r="J1957" s="341"/>
      <c r="K1957" s="341"/>
      <c r="L1957" s="341"/>
      <c r="M1957" s="341"/>
    </row>
    <row r="1958" spans="1:13" x14ac:dyDescent="0.25">
      <c r="A1958" s="350">
        <v>29</v>
      </c>
      <c r="B1958" s="353">
        <v>37.29</v>
      </c>
      <c r="C1958" s="356">
        <v>4.6399999999999997</v>
      </c>
      <c r="D1958" s="413">
        <v>53</v>
      </c>
      <c r="E1958" s="409">
        <v>10579.71</v>
      </c>
      <c r="F1958" s="341"/>
      <c r="G1958" s="341"/>
      <c r="H1958" s="341"/>
      <c r="I1958" s="341"/>
      <c r="J1958" s="341"/>
      <c r="K1958" s="341"/>
      <c r="L1958" s="341"/>
      <c r="M1958" s="341"/>
    </row>
    <row r="1959" spans="1:13" x14ac:dyDescent="0.25">
      <c r="A1959" s="350">
        <v>34</v>
      </c>
      <c r="B1959" s="353">
        <v>20.23</v>
      </c>
      <c r="C1959" s="356">
        <v>6.16</v>
      </c>
      <c r="D1959" s="413">
        <v>53</v>
      </c>
      <c r="E1959" s="409">
        <v>10564.88</v>
      </c>
      <c r="F1959" s="341"/>
      <c r="G1959" s="341"/>
      <c r="H1959" s="341"/>
      <c r="I1959" s="341"/>
      <c r="J1959" s="341"/>
      <c r="K1959" s="341"/>
      <c r="L1959" s="341"/>
      <c r="M1959" s="341"/>
    </row>
    <row r="1960" spans="1:13" x14ac:dyDescent="0.25">
      <c r="A1960" s="350">
        <v>29</v>
      </c>
      <c r="B1960" s="353">
        <v>28.975000000000001</v>
      </c>
      <c r="C1960" s="356">
        <v>4.12</v>
      </c>
      <c r="D1960" s="413">
        <v>53</v>
      </c>
      <c r="E1960" s="409">
        <v>10461.98</v>
      </c>
      <c r="F1960" s="341"/>
      <c r="G1960" s="341"/>
      <c r="H1960" s="341"/>
      <c r="I1960" s="341"/>
      <c r="J1960" s="341"/>
      <c r="K1960" s="341"/>
      <c r="L1960" s="341"/>
      <c r="M1960" s="341"/>
    </row>
    <row r="1961" spans="1:13" x14ac:dyDescent="0.25">
      <c r="A1961" s="350">
        <v>39</v>
      </c>
      <c r="B1961" s="353">
        <v>16.420000000000002</v>
      </c>
      <c r="C1961" s="356">
        <v>5.77</v>
      </c>
      <c r="D1961" s="413">
        <v>53</v>
      </c>
      <c r="E1961" s="409">
        <v>10403.27</v>
      </c>
      <c r="F1961" s="341"/>
      <c r="G1961" s="341"/>
      <c r="H1961" s="341"/>
      <c r="I1961" s="341"/>
      <c r="J1961" s="341"/>
      <c r="K1961" s="341"/>
      <c r="L1961" s="341"/>
      <c r="M1961" s="341"/>
    </row>
    <row r="1962" spans="1:13" x14ac:dyDescent="0.25">
      <c r="A1962" s="350">
        <v>38</v>
      </c>
      <c r="B1962" s="353">
        <v>17.559999999999999</v>
      </c>
      <c r="C1962" s="356">
        <v>6.2</v>
      </c>
      <c r="D1962" s="413">
        <v>53</v>
      </c>
      <c r="E1962" s="409">
        <v>10355.64</v>
      </c>
      <c r="F1962" s="341"/>
      <c r="G1962" s="341"/>
      <c r="H1962" s="341"/>
      <c r="I1962" s="341"/>
      <c r="J1962" s="341"/>
      <c r="K1962" s="341"/>
      <c r="L1962" s="341"/>
      <c r="M1962" s="341"/>
    </row>
    <row r="1963" spans="1:13" x14ac:dyDescent="0.25">
      <c r="A1963" s="350">
        <v>30</v>
      </c>
      <c r="B1963" s="353">
        <v>24.13</v>
      </c>
      <c r="C1963" s="356">
        <v>4.3899999999999997</v>
      </c>
      <c r="D1963" s="413">
        <v>53</v>
      </c>
      <c r="E1963" s="409">
        <v>10085.85</v>
      </c>
      <c r="F1963" s="341"/>
      <c r="G1963" s="341"/>
      <c r="H1963" s="341"/>
      <c r="I1963" s="341"/>
      <c r="J1963" s="341"/>
      <c r="K1963" s="341"/>
      <c r="L1963" s="341"/>
      <c r="M1963" s="341"/>
    </row>
    <row r="1964" spans="1:13" x14ac:dyDescent="0.25">
      <c r="A1964" s="350">
        <v>22</v>
      </c>
      <c r="B1964" s="353">
        <v>19.95</v>
      </c>
      <c r="C1964" s="356">
        <v>5.13</v>
      </c>
      <c r="D1964" s="413">
        <v>53</v>
      </c>
      <c r="E1964" s="409">
        <v>10072.06</v>
      </c>
      <c r="F1964" s="341"/>
      <c r="G1964" s="341"/>
      <c r="H1964" s="341"/>
      <c r="I1964" s="341"/>
      <c r="J1964" s="341"/>
      <c r="K1964" s="341"/>
      <c r="L1964" s="341"/>
      <c r="M1964" s="341"/>
    </row>
    <row r="1965" spans="1:13" x14ac:dyDescent="0.25">
      <c r="A1965" s="350">
        <v>33</v>
      </c>
      <c r="B1965" s="353">
        <v>21.24</v>
      </c>
      <c r="C1965" s="356">
        <v>4.49</v>
      </c>
      <c r="D1965" s="413">
        <v>53</v>
      </c>
      <c r="E1965" s="409">
        <v>10065.41</v>
      </c>
      <c r="F1965" s="341"/>
      <c r="G1965" s="341"/>
      <c r="H1965" s="341"/>
      <c r="I1965" s="341"/>
      <c r="J1965" s="341"/>
      <c r="K1965" s="341"/>
      <c r="L1965" s="341"/>
      <c r="M1965" s="341"/>
    </row>
    <row r="1966" spans="1:13" x14ac:dyDescent="0.25">
      <c r="A1966" s="350">
        <v>32</v>
      </c>
      <c r="B1966" s="353">
        <v>44.22</v>
      </c>
      <c r="C1966" s="356">
        <v>6.35</v>
      </c>
      <c r="D1966" s="413">
        <v>53</v>
      </c>
      <c r="E1966" s="409">
        <v>9869.81</v>
      </c>
      <c r="F1966" s="341"/>
      <c r="G1966" s="341"/>
      <c r="H1966" s="341"/>
      <c r="I1966" s="341"/>
      <c r="J1966" s="341"/>
      <c r="K1966" s="341"/>
      <c r="L1966" s="341"/>
      <c r="M1966" s="341"/>
    </row>
    <row r="1967" spans="1:13" x14ac:dyDescent="0.25">
      <c r="A1967" s="350">
        <v>32</v>
      </c>
      <c r="B1967" s="353">
        <v>41.1</v>
      </c>
      <c r="C1967" s="356">
        <v>5.79</v>
      </c>
      <c r="D1967" s="413">
        <v>53</v>
      </c>
      <c r="E1967" s="409">
        <v>9863.4699999999993</v>
      </c>
      <c r="F1967" s="341"/>
      <c r="G1967" s="341"/>
      <c r="H1967" s="341"/>
      <c r="I1967" s="341"/>
      <c r="J1967" s="341"/>
      <c r="K1967" s="341"/>
      <c r="L1967" s="341"/>
      <c r="M1967" s="341"/>
    </row>
    <row r="1968" spans="1:13" x14ac:dyDescent="0.25">
      <c r="A1968" s="350">
        <v>26</v>
      </c>
      <c r="B1968" s="353">
        <v>34.200000000000003</v>
      </c>
      <c r="C1968" s="356">
        <v>4.78</v>
      </c>
      <c r="D1968" s="413">
        <v>53</v>
      </c>
      <c r="E1968" s="409">
        <v>9504.31</v>
      </c>
      <c r="F1968" s="341"/>
      <c r="G1968" s="341"/>
      <c r="H1968" s="341"/>
      <c r="I1968" s="341"/>
      <c r="J1968" s="341"/>
      <c r="K1968" s="341"/>
      <c r="L1968" s="341"/>
      <c r="M1968" s="341"/>
    </row>
    <row r="1969" spans="1:13" x14ac:dyDescent="0.25">
      <c r="A1969" s="350">
        <v>26</v>
      </c>
      <c r="B1969" s="353">
        <v>29.92</v>
      </c>
      <c r="C1969" s="356">
        <v>6.02</v>
      </c>
      <c r="D1969" s="413">
        <v>53</v>
      </c>
      <c r="E1969" s="409">
        <v>9377.4500000000007</v>
      </c>
      <c r="F1969" s="341"/>
      <c r="G1969" s="341"/>
      <c r="H1969" s="341"/>
      <c r="I1969" s="341"/>
      <c r="J1969" s="341"/>
      <c r="K1969" s="341"/>
      <c r="L1969" s="341"/>
      <c r="M1969" s="341"/>
    </row>
    <row r="1970" spans="1:13" x14ac:dyDescent="0.25">
      <c r="A1970" s="350">
        <v>32</v>
      </c>
      <c r="B1970" s="353">
        <v>28.93</v>
      </c>
      <c r="C1970" s="356">
        <v>4.4400000000000004</v>
      </c>
      <c r="D1970" s="413">
        <v>53</v>
      </c>
      <c r="E1970" s="409">
        <v>9285.8700000000008</v>
      </c>
      <c r="F1970" s="341"/>
      <c r="G1970" s="341"/>
      <c r="H1970" s="341"/>
      <c r="I1970" s="341"/>
      <c r="J1970" s="341"/>
      <c r="K1970" s="341"/>
      <c r="L1970" s="341"/>
      <c r="M1970" s="341"/>
    </row>
    <row r="1971" spans="1:13" x14ac:dyDescent="0.25">
      <c r="A1971" s="350">
        <v>27</v>
      </c>
      <c r="B1971" s="353">
        <v>31.254999999999999</v>
      </c>
      <c r="C1971" s="356">
        <v>5.84</v>
      </c>
      <c r="D1971" s="413">
        <v>53</v>
      </c>
      <c r="E1971" s="409">
        <v>8760.1200000000008</v>
      </c>
      <c r="F1971" s="341"/>
      <c r="G1971" s="341"/>
      <c r="H1971" s="341"/>
      <c r="I1971" s="341"/>
      <c r="J1971" s="341"/>
      <c r="K1971" s="341"/>
      <c r="L1971" s="341"/>
      <c r="M1971" s="341"/>
    </row>
    <row r="1972" spans="1:13" x14ac:dyDescent="0.25">
      <c r="A1972" s="350">
        <v>23</v>
      </c>
      <c r="B1972" s="353">
        <v>29.83</v>
      </c>
      <c r="C1972" s="356">
        <v>5.39</v>
      </c>
      <c r="D1972" s="413">
        <v>53</v>
      </c>
      <c r="E1972" s="409">
        <v>8665.14</v>
      </c>
      <c r="F1972" s="341"/>
      <c r="G1972" s="341"/>
      <c r="H1972" s="341"/>
      <c r="I1972" s="341"/>
      <c r="J1972" s="341"/>
      <c r="K1972" s="341"/>
      <c r="L1972" s="341"/>
      <c r="M1972" s="341"/>
    </row>
    <row r="1973" spans="1:13" x14ac:dyDescent="0.25">
      <c r="A1973" s="350">
        <v>29</v>
      </c>
      <c r="B1973" s="353">
        <v>29.59</v>
      </c>
      <c r="C1973" s="356">
        <v>6.16</v>
      </c>
      <c r="D1973" s="413">
        <v>53</v>
      </c>
      <c r="E1973" s="409">
        <v>7003.1</v>
      </c>
      <c r="F1973" s="341"/>
      <c r="G1973" s="341"/>
      <c r="H1973" s="341"/>
      <c r="I1973" s="341"/>
      <c r="J1973" s="341"/>
      <c r="K1973" s="341"/>
      <c r="L1973" s="341"/>
      <c r="M1973" s="341"/>
    </row>
    <row r="1974" spans="1:13" x14ac:dyDescent="0.25">
      <c r="A1974" s="350">
        <v>29</v>
      </c>
      <c r="B1974" s="353">
        <v>31.16</v>
      </c>
      <c r="C1974" s="356">
        <v>4.49</v>
      </c>
      <c r="D1974" s="413">
        <v>53</v>
      </c>
      <c r="E1974" s="409">
        <v>6868.39</v>
      </c>
      <c r="F1974" s="341"/>
      <c r="G1974" s="341"/>
      <c r="H1974" s="341"/>
      <c r="I1974" s="341"/>
      <c r="J1974" s="341"/>
      <c r="K1974" s="341"/>
      <c r="L1974" s="341"/>
      <c r="M1974" s="341"/>
    </row>
    <row r="1975" spans="1:13" x14ac:dyDescent="0.25">
      <c r="A1975" s="350">
        <v>34</v>
      </c>
      <c r="B1975" s="353">
        <v>34.21</v>
      </c>
      <c r="C1975" s="356">
        <v>4.4800000000000004</v>
      </c>
      <c r="D1975" s="413">
        <v>53</v>
      </c>
      <c r="E1975" s="409">
        <v>6546.16</v>
      </c>
      <c r="F1975" s="341"/>
      <c r="G1975" s="341"/>
      <c r="H1975" s="341"/>
      <c r="I1975" s="341"/>
      <c r="J1975" s="341"/>
      <c r="K1975" s="341"/>
      <c r="L1975" s="341"/>
      <c r="M1975" s="341"/>
    </row>
    <row r="1976" spans="1:13" x14ac:dyDescent="0.25">
      <c r="A1976" s="350">
        <v>20</v>
      </c>
      <c r="B1976" s="353">
        <v>34.86</v>
      </c>
      <c r="C1976" s="356">
        <v>10.97</v>
      </c>
      <c r="D1976" s="413">
        <v>53</v>
      </c>
      <c r="E1976" s="409">
        <v>6305.61</v>
      </c>
      <c r="F1976" s="341"/>
      <c r="G1976" s="341"/>
      <c r="H1976" s="341"/>
      <c r="I1976" s="341"/>
      <c r="J1976" s="341"/>
      <c r="K1976" s="341"/>
      <c r="L1976" s="341"/>
      <c r="M1976" s="341"/>
    </row>
    <row r="1977" spans="1:13" x14ac:dyDescent="0.25">
      <c r="A1977" s="350">
        <v>22</v>
      </c>
      <c r="B1977" s="353">
        <v>34.58</v>
      </c>
      <c r="C1977" s="356">
        <v>5.14</v>
      </c>
      <c r="D1977" s="413">
        <v>53</v>
      </c>
      <c r="E1977" s="409">
        <v>6138.5</v>
      </c>
      <c r="F1977" s="341"/>
      <c r="G1977" s="341"/>
      <c r="H1977" s="341"/>
      <c r="I1977" s="341"/>
      <c r="J1977" s="341"/>
      <c r="K1977" s="341"/>
      <c r="L1977" s="341"/>
      <c r="M1977" s="341"/>
    </row>
    <row r="1978" spans="1:13" x14ac:dyDescent="0.25">
      <c r="A1978" s="350">
        <v>37</v>
      </c>
      <c r="B1978" s="353">
        <v>17.940000000000001</v>
      </c>
      <c r="C1978" s="356">
        <v>5.17</v>
      </c>
      <c r="D1978" s="413">
        <v>54</v>
      </c>
      <c r="E1978" s="409">
        <v>48549.18</v>
      </c>
      <c r="F1978" s="341"/>
      <c r="G1978" s="341"/>
      <c r="H1978" s="341"/>
      <c r="I1978" s="341"/>
      <c r="J1978" s="341"/>
      <c r="K1978" s="341"/>
      <c r="L1978" s="341"/>
      <c r="M1978" s="341"/>
    </row>
    <row r="1979" spans="1:13" x14ac:dyDescent="0.25">
      <c r="A1979" s="350">
        <v>25</v>
      </c>
      <c r="B1979" s="353">
        <v>26.8</v>
      </c>
      <c r="C1979" s="356">
        <v>6.18</v>
      </c>
      <c r="D1979" s="413">
        <v>54</v>
      </c>
      <c r="E1979" s="409">
        <v>44260.75</v>
      </c>
      <c r="F1979" s="341"/>
      <c r="G1979" s="341"/>
      <c r="H1979" s="341"/>
      <c r="I1979" s="341"/>
      <c r="J1979" s="341"/>
      <c r="K1979" s="341"/>
      <c r="L1979" s="341"/>
      <c r="M1979" s="341"/>
    </row>
    <row r="1980" spans="1:13" x14ac:dyDescent="0.25">
      <c r="A1980" s="350">
        <v>41</v>
      </c>
      <c r="B1980" s="353">
        <v>17.690000000000001</v>
      </c>
      <c r="C1980" s="356">
        <v>9.07</v>
      </c>
      <c r="D1980" s="413">
        <v>54</v>
      </c>
      <c r="E1980" s="409">
        <v>42478.6</v>
      </c>
      <c r="F1980" s="341"/>
      <c r="G1980" s="341"/>
      <c r="H1980" s="341"/>
      <c r="I1980" s="341"/>
      <c r="J1980" s="341"/>
      <c r="K1980" s="341"/>
      <c r="L1980" s="341"/>
      <c r="M1980" s="341"/>
    </row>
    <row r="1981" spans="1:13" x14ac:dyDescent="0.25">
      <c r="A1981" s="350">
        <v>29</v>
      </c>
      <c r="B1981" s="353">
        <v>25.77</v>
      </c>
      <c r="C1981" s="356">
        <v>4.43</v>
      </c>
      <c r="D1981" s="413">
        <v>54</v>
      </c>
      <c r="E1981" s="409">
        <v>41999.519999999997</v>
      </c>
      <c r="F1981" s="341"/>
      <c r="G1981" s="341"/>
      <c r="H1981" s="341"/>
      <c r="I1981" s="341"/>
      <c r="J1981" s="341"/>
      <c r="K1981" s="341"/>
      <c r="L1981" s="341"/>
      <c r="M1981" s="341"/>
    </row>
    <row r="1982" spans="1:13" x14ac:dyDescent="0.25">
      <c r="A1982" s="350">
        <v>18</v>
      </c>
      <c r="B1982" s="353">
        <v>34.46</v>
      </c>
      <c r="C1982" s="356">
        <v>4.17</v>
      </c>
      <c r="D1982" s="413">
        <v>54</v>
      </c>
      <c r="E1982" s="409">
        <v>39721.93</v>
      </c>
      <c r="F1982" s="341"/>
      <c r="G1982" s="341"/>
      <c r="H1982" s="341"/>
      <c r="I1982" s="341"/>
      <c r="J1982" s="341"/>
      <c r="K1982" s="341"/>
      <c r="L1982" s="341"/>
      <c r="M1982" s="341"/>
    </row>
    <row r="1983" spans="1:13" x14ac:dyDescent="0.25">
      <c r="A1983" s="350">
        <v>26</v>
      </c>
      <c r="B1983" s="353">
        <v>30.875</v>
      </c>
      <c r="C1983" s="356">
        <v>4.95</v>
      </c>
      <c r="D1983" s="413">
        <v>54</v>
      </c>
      <c r="E1983" s="409">
        <v>36922.61</v>
      </c>
      <c r="F1983" s="341"/>
      <c r="G1983" s="341"/>
      <c r="H1983" s="341"/>
      <c r="I1983" s="341"/>
      <c r="J1983" s="341"/>
      <c r="K1983" s="341"/>
      <c r="L1983" s="341"/>
      <c r="M1983" s="341"/>
    </row>
    <row r="1984" spans="1:13" x14ac:dyDescent="0.25">
      <c r="A1984" s="350">
        <v>31</v>
      </c>
      <c r="B1984" s="353">
        <v>39.49</v>
      </c>
      <c r="C1984" s="356">
        <v>5.13</v>
      </c>
      <c r="D1984" s="413">
        <v>54</v>
      </c>
      <c r="E1984" s="409">
        <v>32686.080000000002</v>
      </c>
      <c r="F1984" s="341"/>
      <c r="G1984" s="341"/>
      <c r="H1984" s="341"/>
      <c r="I1984" s="341"/>
      <c r="J1984" s="341"/>
      <c r="K1984" s="341"/>
      <c r="L1984" s="341"/>
      <c r="M1984" s="341"/>
    </row>
    <row r="1985" spans="1:13" x14ac:dyDescent="0.25">
      <c r="A1985" s="350">
        <v>32</v>
      </c>
      <c r="B1985" s="353">
        <v>28.88</v>
      </c>
      <c r="C1985" s="356">
        <v>4.0999999999999996</v>
      </c>
      <c r="D1985" s="413">
        <v>54</v>
      </c>
      <c r="E1985" s="409">
        <v>31322.53</v>
      </c>
      <c r="F1985" s="341"/>
      <c r="G1985" s="341"/>
      <c r="H1985" s="341"/>
      <c r="I1985" s="341"/>
      <c r="J1985" s="341"/>
      <c r="K1985" s="341"/>
      <c r="L1985" s="341"/>
      <c r="M1985" s="341"/>
    </row>
    <row r="1986" spans="1:13" x14ac:dyDescent="0.25">
      <c r="A1986" s="350">
        <v>21</v>
      </c>
      <c r="B1986" s="353">
        <v>20.234999999999999</v>
      </c>
      <c r="C1986" s="356">
        <v>5.01</v>
      </c>
      <c r="D1986" s="413">
        <v>54</v>
      </c>
      <c r="E1986" s="409">
        <v>25517.11</v>
      </c>
      <c r="F1986" s="341"/>
      <c r="G1986" s="341"/>
      <c r="H1986" s="341"/>
      <c r="I1986" s="341"/>
      <c r="J1986" s="341"/>
      <c r="K1986" s="341"/>
      <c r="L1986" s="341"/>
      <c r="M1986" s="341"/>
    </row>
    <row r="1987" spans="1:13" x14ac:dyDescent="0.25">
      <c r="A1987" s="350">
        <v>22</v>
      </c>
      <c r="B1987" s="353">
        <v>30.67</v>
      </c>
      <c r="C1987" s="356">
        <v>5.09</v>
      </c>
      <c r="D1987" s="413">
        <v>54</v>
      </c>
      <c r="E1987" s="409">
        <v>25382.3</v>
      </c>
      <c r="F1987" s="341"/>
      <c r="G1987" s="341"/>
      <c r="H1987" s="341"/>
      <c r="I1987" s="341"/>
      <c r="J1987" s="341"/>
      <c r="K1987" s="341"/>
      <c r="L1987" s="341"/>
      <c r="M1987" s="341"/>
    </row>
    <row r="1988" spans="1:13" x14ac:dyDescent="0.25">
      <c r="A1988" s="350">
        <v>31</v>
      </c>
      <c r="B1988" s="353">
        <v>30.875</v>
      </c>
      <c r="C1988" s="356">
        <v>6.49</v>
      </c>
      <c r="D1988" s="413">
        <v>54</v>
      </c>
      <c r="E1988" s="409">
        <v>24476.48</v>
      </c>
      <c r="F1988" s="341"/>
      <c r="G1988" s="341"/>
      <c r="H1988" s="341"/>
      <c r="I1988" s="341"/>
      <c r="J1988" s="341"/>
      <c r="K1988" s="341"/>
      <c r="L1988" s="341"/>
      <c r="M1988" s="341"/>
    </row>
    <row r="1989" spans="1:13" x14ac:dyDescent="0.25">
      <c r="A1989" s="350">
        <v>28</v>
      </c>
      <c r="B1989" s="353">
        <v>23.8</v>
      </c>
      <c r="C1989" s="356">
        <v>4.08</v>
      </c>
      <c r="D1989" s="413">
        <v>54</v>
      </c>
      <c r="E1989" s="409">
        <v>17507.47</v>
      </c>
      <c r="F1989" s="341"/>
      <c r="G1989" s="341"/>
      <c r="H1989" s="341"/>
      <c r="I1989" s="341"/>
      <c r="J1989" s="341"/>
      <c r="K1989" s="341"/>
      <c r="L1989" s="341"/>
      <c r="M1989" s="341"/>
    </row>
    <row r="1990" spans="1:13" x14ac:dyDescent="0.25">
      <c r="A1990" s="350">
        <v>41</v>
      </c>
      <c r="B1990" s="353">
        <v>15.37</v>
      </c>
      <c r="C1990" s="356">
        <v>8.6300000000000008</v>
      </c>
      <c r="D1990" s="413">
        <v>54</v>
      </c>
      <c r="E1990" s="409">
        <v>16903.5</v>
      </c>
      <c r="F1990" s="341"/>
      <c r="G1990" s="341"/>
      <c r="H1990" s="341"/>
      <c r="I1990" s="341"/>
      <c r="J1990" s="341"/>
      <c r="K1990" s="341"/>
      <c r="L1990" s="341"/>
      <c r="M1990" s="341"/>
    </row>
    <row r="1991" spans="1:13" x14ac:dyDescent="0.25">
      <c r="A1991" s="350">
        <v>23</v>
      </c>
      <c r="B1991" s="353">
        <v>30.4</v>
      </c>
      <c r="C1991" s="356">
        <v>5.28</v>
      </c>
      <c r="D1991" s="413">
        <v>54</v>
      </c>
      <c r="E1991" s="409">
        <v>15363.77</v>
      </c>
      <c r="F1991" s="341"/>
      <c r="G1991" s="341"/>
      <c r="H1991" s="341"/>
      <c r="I1991" s="341"/>
      <c r="J1991" s="341"/>
      <c r="K1991" s="341"/>
      <c r="L1991" s="341"/>
      <c r="M1991" s="341"/>
    </row>
    <row r="1992" spans="1:13" x14ac:dyDescent="0.25">
      <c r="A1992" s="350">
        <v>34</v>
      </c>
      <c r="B1992" s="353">
        <v>19.48</v>
      </c>
      <c r="C1992" s="356">
        <v>5.63</v>
      </c>
      <c r="D1992" s="413">
        <v>54</v>
      </c>
      <c r="E1992" s="409">
        <v>15052.68</v>
      </c>
      <c r="F1992" s="341"/>
      <c r="G1992" s="341"/>
      <c r="H1992" s="341"/>
      <c r="I1992" s="341"/>
      <c r="J1992" s="341"/>
      <c r="K1992" s="341"/>
      <c r="L1992" s="341"/>
      <c r="M1992" s="341"/>
    </row>
    <row r="1993" spans="1:13" x14ac:dyDescent="0.25">
      <c r="A1993" s="350">
        <v>41</v>
      </c>
      <c r="B1993" s="353">
        <v>16.96</v>
      </c>
      <c r="C1993" s="356">
        <v>11.47</v>
      </c>
      <c r="D1993" s="413">
        <v>54</v>
      </c>
      <c r="E1993" s="409">
        <v>14926.97</v>
      </c>
      <c r="F1993" s="341"/>
      <c r="G1993" s="341"/>
      <c r="H1993" s="341"/>
      <c r="I1993" s="341"/>
      <c r="J1993" s="341"/>
      <c r="K1993" s="341"/>
      <c r="L1993" s="341"/>
      <c r="M1993" s="341"/>
    </row>
    <row r="1994" spans="1:13" x14ac:dyDescent="0.25">
      <c r="A1994" s="350">
        <v>35</v>
      </c>
      <c r="B1994" s="353">
        <v>19.05</v>
      </c>
      <c r="C1994" s="356">
        <v>4.92</v>
      </c>
      <c r="D1994" s="413">
        <v>54</v>
      </c>
      <c r="E1994" s="409">
        <v>14285.9</v>
      </c>
      <c r="F1994" s="341"/>
      <c r="G1994" s="341"/>
      <c r="H1994" s="341"/>
      <c r="I1994" s="341"/>
      <c r="J1994" s="341"/>
      <c r="K1994" s="341"/>
      <c r="L1994" s="341"/>
      <c r="M1994" s="341"/>
    </row>
    <row r="1995" spans="1:13" x14ac:dyDescent="0.25">
      <c r="A1995" s="350">
        <v>28</v>
      </c>
      <c r="B1995" s="353">
        <v>37.619999999999997</v>
      </c>
      <c r="C1995" s="356">
        <v>4.18</v>
      </c>
      <c r="D1995" s="413">
        <v>54</v>
      </c>
      <c r="E1995" s="409">
        <v>14193.55</v>
      </c>
      <c r="F1995" s="341"/>
      <c r="G1995" s="341"/>
      <c r="H1995" s="341"/>
      <c r="I1995" s="341"/>
      <c r="J1995" s="341"/>
      <c r="K1995" s="341"/>
      <c r="L1995" s="341"/>
      <c r="M1995" s="341"/>
    </row>
    <row r="1996" spans="1:13" x14ac:dyDescent="0.25">
      <c r="A1996" s="350">
        <v>31</v>
      </c>
      <c r="B1996" s="353">
        <v>29.1</v>
      </c>
      <c r="C1996" s="356">
        <v>4.67</v>
      </c>
      <c r="D1996" s="413">
        <v>54</v>
      </c>
      <c r="E1996" s="409">
        <v>13566.04</v>
      </c>
      <c r="F1996" s="341"/>
      <c r="G1996" s="341"/>
      <c r="H1996" s="341"/>
      <c r="I1996" s="341"/>
      <c r="J1996" s="341"/>
      <c r="K1996" s="341"/>
      <c r="L1996" s="341"/>
      <c r="M1996" s="341"/>
    </row>
    <row r="1997" spans="1:13" x14ac:dyDescent="0.25">
      <c r="A1997" s="350">
        <v>31</v>
      </c>
      <c r="B1997" s="353">
        <v>26.62</v>
      </c>
      <c r="C1997" s="356">
        <v>6.24</v>
      </c>
      <c r="D1997" s="413">
        <v>54</v>
      </c>
      <c r="E1997" s="409">
        <v>12495.29</v>
      </c>
      <c r="F1997" s="341"/>
      <c r="G1997" s="341"/>
      <c r="H1997" s="341"/>
      <c r="I1997" s="341"/>
      <c r="J1997" s="341"/>
      <c r="K1997" s="341"/>
      <c r="L1997" s="341"/>
      <c r="M1997" s="341"/>
    </row>
    <row r="1998" spans="1:13" x14ac:dyDescent="0.25">
      <c r="A1998" s="350">
        <v>31</v>
      </c>
      <c r="B1998" s="353">
        <v>25.74</v>
      </c>
      <c r="C1998" s="356">
        <v>5.99</v>
      </c>
      <c r="D1998" s="413">
        <v>54</v>
      </c>
      <c r="E1998" s="409">
        <v>12479.71</v>
      </c>
      <c r="F1998" s="341"/>
      <c r="G1998" s="341"/>
      <c r="H1998" s="341"/>
      <c r="I1998" s="341"/>
      <c r="J1998" s="341"/>
      <c r="K1998" s="341"/>
      <c r="L1998" s="341"/>
      <c r="M1998" s="341"/>
    </row>
    <row r="1999" spans="1:13" x14ac:dyDescent="0.25">
      <c r="A1999" s="350">
        <v>36</v>
      </c>
      <c r="B1999" s="353">
        <v>18.22</v>
      </c>
      <c r="C1999" s="356">
        <v>10.27</v>
      </c>
      <c r="D1999" s="413">
        <v>54</v>
      </c>
      <c r="E1999" s="409">
        <v>12475.35</v>
      </c>
      <c r="F1999" s="341"/>
      <c r="G1999" s="341"/>
      <c r="H1999" s="341"/>
      <c r="I1999" s="341"/>
      <c r="J1999" s="341"/>
      <c r="K1999" s="341"/>
      <c r="L1999" s="341"/>
      <c r="M1999" s="341"/>
    </row>
    <row r="2000" spans="1:13" x14ac:dyDescent="0.25">
      <c r="A2000" s="350">
        <v>29</v>
      </c>
      <c r="B2000" s="353">
        <v>26.03</v>
      </c>
      <c r="C2000" s="356">
        <v>5.97</v>
      </c>
      <c r="D2000" s="413">
        <v>54</v>
      </c>
      <c r="E2000" s="409">
        <v>12105.32</v>
      </c>
      <c r="F2000" s="341"/>
      <c r="G2000" s="341"/>
      <c r="H2000" s="341"/>
      <c r="I2000" s="341"/>
      <c r="J2000" s="341"/>
      <c r="K2000" s="341"/>
      <c r="L2000" s="341"/>
      <c r="M2000" s="341"/>
    </row>
    <row r="2001" spans="1:13" x14ac:dyDescent="0.25">
      <c r="A2001" s="350">
        <v>28</v>
      </c>
      <c r="B2001" s="353">
        <v>17.29</v>
      </c>
      <c r="C2001" s="356">
        <v>4.9800000000000004</v>
      </c>
      <c r="D2001" s="413">
        <v>54</v>
      </c>
      <c r="E2001" s="409">
        <v>12096.65</v>
      </c>
      <c r="F2001" s="341"/>
      <c r="G2001" s="341"/>
      <c r="H2001" s="341"/>
      <c r="I2001" s="341"/>
      <c r="J2001" s="341"/>
      <c r="K2001" s="341"/>
      <c r="L2001" s="341"/>
      <c r="M2001" s="341"/>
    </row>
    <row r="2002" spans="1:13" x14ac:dyDescent="0.25">
      <c r="A2002" s="350">
        <v>36</v>
      </c>
      <c r="B2002" s="353">
        <v>18.170000000000002</v>
      </c>
      <c r="C2002" s="356">
        <v>6.91</v>
      </c>
      <c r="D2002" s="413">
        <v>54</v>
      </c>
      <c r="E2002" s="409">
        <v>12094.48</v>
      </c>
      <c r="F2002" s="341"/>
      <c r="G2002" s="341"/>
      <c r="H2002" s="341"/>
      <c r="I2002" s="341"/>
      <c r="J2002" s="341"/>
      <c r="K2002" s="341"/>
      <c r="L2002" s="341"/>
      <c r="M2002" s="341"/>
    </row>
    <row r="2003" spans="1:13" x14ac:dyDescent="0.25">
      <c r="A2003" s="350">
        <v>18</v>
      </c>
      <c r="B2003" s="353">
        <v>32.54</v>
      </c>
      <c r="C2003" s="356">
        <v>6.38</v>
      </c>
      <c r="D2003" s="413">
        <v>54</v>
      </c>
      <c r="E2003" s="409">
        <v>11538.42</v>
      </c>
      <c r="F2003" s="341"/>
      <c r="G2003" s="341"/>
      <c r="H2003" s="341"/>
      <c r="I2003" s="341"/>
      <c r="J2003" s="341"/>
      <c r="K2003" s="341"/>
      <c r="L2003" s="341"/>
      <c r="M2003" s="341"/>
    </row>
    <row r="2004" spans="1:13" x14ac:dyDescent="0.25">
      <c r="A2004" s="350">
        <v>33</v>
      </c>
      <c r="B2004" s="353">
        <v>30.25</v>
      </c>
      <c r="C2004" s="356">
        <v>4.7699999999999996</v>
      </c>
      <c r="D2004" s="413">
        <v>54</v>
      </c>
      <c r="E2004" s="409">
        <v>11512.41</v>
      </c>
      <c r="F2004" s="341"/>
      <c r="G2004" s="341"/>
      <c r="H2004" s="341"/>
      <c r="I2004" s="341"/>
      <c r="J2004" s="341"/>
      <c r="K2004" s="341"/>
      <c r="L2004" s="341"/>
      <c r="M2004" s="341"/>
    </row>
    <row r="2005" spans="1:13" x14ac:dyDescent="0.25">
      <c r="A2005" s="350">
        <v>34</v>
      </c>
      <c r="B2005" s="353">
        <v>19.59</v>
      </c>
      <c r="C2005" s="356">
        <v>6.04</v>
      </c>
      <c r="D2005" s="413">
        <v>54</v>
      </c>
      <c r="E2005" s="409">
        <v>11344.32</v>
      </c>
      <c r="F2005" s="341"/>
      <c r="G2005" s="341"/>
      <c r="H2005" s="341"/>
      <c r="I2005" s="341"/>
      <c r="J2005" s="341"/>
      <c r="K2005" s="341"/>
      <c r="L2005" s="341"/>
      <c r="M2005" s="341"/>
    </row>
    <row r="2006" spans="1:13" x14ac:dyDescent="0.25">
      <c r="A2006" s="350">
        <v>27</v>
      </c>
      <c r="B2006" s="353">
        <v>45.9</v>
      </c>
      <c r="C2006" s="356">
        <v>4.3</v>
      </c>
      <c r="D2006" s="413">
        <v>54</v>
      </c>
      <c r="E2006" s="409">
        <v>11305.93</v>
      </c>
      <c r="F2006" s="341"/>
      <c r="G2006" s="341"/>
      <c r="H2006" s="341"/>
      <c r="I2006" s="341"/>
      <c r="J2006" s="341"/>
      <c r="K2006" s="341"/>
      <c r="L2006" s="341"/>
      <c r="M2006" s="341"/>
    </row>
    <row r="2007" spans="1:13" x14ac:dyDescent="0.25">
      <c r="A2007" s="350">
        <v>41</v>
      </c>
      <c r="B2007" s="353">
        <v>17.059999999999999</v>
      </c>
      <c r="C2007" s="356">
        <v>8.75</v>
      </c>
      <c r="D2007" s="413">
        <v>54</v>
      </c>
      <c r="E2007" s="409">
        <v>11013.71</v>
      </c>
      <c r="F2007" s="341"/>
      <c r="G2007" s="341"/>
      <c r="H2007" s="341"/>
      <c r="I2007" s="341"/>
      <c r="J2007" s="341"/>
      <c r="K2007" s="341"/>
      <c r="L2007" s="341"/>
      <c r="M2007" s="341"/>
    </row>
    <row r="2008" spans="1:13" x14ac:dyDescent="0.25">
      <c r="A2008" s="350">
        <v>19</v>
      </c>
      <c r="B2008" s="353">
        <v>32.07</v>
      </c>
      <c r="C2008" s="356">
        <v>5.25</v>
      </c>
      <c r="D2008" s="413">
        <v>54</v>
      </c>
      <c r="E2008" s="409">
        <v>10928.85</v>
      </c>
      <c r="F2008" s="341"/>
      <c r="G2008" s="341"/>
      <c r="H2008" s="341"/>
      <c r="I2008" s="341"/>
      <c r="J2008" s="341"/>
      <c r="K2008" s="341"/>
      <c r="L2008" s="341"/>
      <c r="M2008" s="341"/>
    </row>
    <row r="2009" spans="1:13" x14ac:dyDescent="0.25">
      <c r="A2009" s="350">
        <v>38</v>
      </c>
      <c r="B2009" s="353">
        <v>16.5</v>
      </c>
      <c r="C2009" s="356">
        <v>5.03</v>
      </c>
      <c r="D2009" s="413">
        <v>54</v>
      </c>
      <c r="E2009" s="409">
        <v>10923.93</v>
      </c>
      <c r="F2009" s="341"/>
      <c r="G2009" s="341"/>
      <c r="H2009" s="341"/>
      <c r="I2009" s="341"/>
      <c r="J2009" s="341"/>
      <c r="K2009" s="341"/>
      <c r="L2009" s="341"/>
      <c r="M2009" s="341"/>
    </row>
    <row r="2010" spans="1:13" x14ac:dyDescent="0.25">
      <c r="A2010" s="350">
        <v>30</v>
      </c>
      <c r="B2010" s="353">
        <v>31.4</v>
      </c>
      <c r="C2010" s="356">
        <v>5.88</v>
      </c>
      <c r="D2010" s="413">
        <v>54</v>
      </c>
      <c r="E2010" s="409">
        <v>10825.25</v>
      </c>
      <c r="F2010" s="341"/>
      <c r="G2010" s="341"/>
      <c r="H2010" s="341"/>
      <c r="I2010" s="341"/>
      <c r="J2010" s="341"/>
      <c r="K2010" s="341"/>
      <c r="L2010" s="341"/>
      <c r="M2010" s="341"/>
    </row>
    <row r="2011" spans="1:13" x14ac:dyDescent="0.25">
      <c r="A2011" s="350">
        <v>32</v>
      </c>
      <c r="B2011" s="353">
        <v>20.36</v>
      </c>
      <c r="C2011" s="356">
        <v>4.49</v>
      </c>
      <c r="D2011" s="413">
        <v>54</v>
      </c>
      <c r="E2011" s="409">
        <v>10450.549999999999</v>
      </c>
      <c r="F2011" s="341"/>
      <c r="G2011" s="341"/>
      <c r="H2011" s="341"/>
      <c r="I2011" s="341"/>
      <c r="J2011" s="341"/>
      <c r="K2011" s="341"/>
      <c r="L2011" s="341"/>
      <c r="M2011" s="341"/>
    </row>
    <row r="2012" spans="1:13" x14ac:dyDescent="0.25">
      <c r="A2012" s="350">
        <v>30</v>
      </c>
      <c r="B2012" s="353">
        <v>25.46</v>
      </c>
      <c r="C2012" s="356">
        <v>4.1399999999999997</v>
      </c>
      <c r="D2012" s="413">
        <v>54</v>
      </c>
      <c r="E2012" s="409">
        <v>10436.1</v>
      </c>
      <c r="F2012" s="341"/>
      <c r="G2012" s="341"/>
      <c r="H2012" s="341"/>
      <c r="I2012" s="341"/>
      <c r="J2012" s="341"/>
      <c r="K2012" s="341"/>
      <c r="L2012" s="341"/>
      <c r="M2012" s="341"/>
    </row>
    <row r="2013" spans="1:13" x14ac:dyDescent="0.25">
      <c r="A2013" s="350">
        <v>37</v>
      </c>
      <c r="B2013" s="353">
        <v>17.09</v>
      </c>
      <c r="C2013" s="356">
        <v>5.8</v>
      </c>
      <c r="D2013" s="413">
        <v>54</v>
      </c>
      <c r="E2013" s="409">
        <v>10435.07</v>
      </c>
      <c r="F2013" s="341"/>
      <c r="G2013" s="341"/>
      <c r="H2013" s="341"/>
      <c r="I2013" s="341"/>
      <c r="J2013" s="341"/>
      <c r="K2013" s="341"/>
      <c r="L2013" s="341"/>
      <c r="M2013" s="341"/>
    </row>
    <row r="2014" spans="1:13" x14ac:dyDescent="0.25">
      <c r="A2014" s="350">
        <v>32</v>
      </c>
      <c r="B2014" s="353">
        <v>20.83</v>
      </c>
      <c r="C2014" s="356">
        <v>5.12</v>
      </c>
      <c r="D2014" s="413">
        <v>54</v>
      </c>
      <c r="E2014" s="409">
        <v>10422.92</v>
      </c>
      <c r="F2014" s="341"/>
      <c r="G2014" s="341"/>
      <c r="H2014" s="341"/>
      <c r="I2014" s="341"/>
      <c r="J2014" s="341"/>
      <c r="K2014" s="341"/>
      <c r="L2014" s="341"/>
      <c r="M2014" s="341"/>
    </row>
    <row r="2015" spans="1:13" x14ac:dyDescent="0.25">
      <c r="A2015" s="350">
        <v>34</v>
      </c>
      <c r="B2015" s="353">
        <v>18.920000000000002</v>
      </c>
      <c r="C2015" s="356">
        <v>5.98</v>
      </c>
      <c r="D2015" s="413">
        <v>54</v>
      </c>
      <c r="E2015" s="409">
        <v>10338.93</v>
      </c>
      <c r="F2015" s="341"/>
      <c r="G2015" s="341"/>
      <c r="H2015" s="341"/>
      <c r="I2015" s="341"/>
      <c r="J2015" s="341"/>
      <c r="K2015" s="341"/>
      <c r="L2015" s="341"/>
      <c r="M2015" s="341"/>
    </row>
    <row r="2016" spans="1:13" x14ac:dyDescent="0.25">
      <c r="A2016" s="350">
        <v>23</v>
      </c>
      <c r="B2016" s="353">
        <v>37.1</v>
      </c>
      <c r="C2016" s="356">
        <v>5.46</v>
      </c>
      <c r="D2016" s="413">
        <v>54</v>
      </c>
      <c r="E2016" s="409">
        <v>10231.5</v>
      </c>
      <c r="F2016" s="341"/>
      <c r="G2016" s="341"/>
      <c r="H2016" s="341"/>
      <c r="I2016" s="341"/>
      <c r="J2016" s="341"/>
      <c r="K2016" s="341"/>
      <c r="L2016" s="341"/>
      <c r="M2016" s="341"/>
    </row>
    <row r="2017" spans="1:13" x14ac:dyDescent="0.25">
      <c r="A2017" s="350">
        <v>25</v>
      </c>
      <c r="B2017" s="353">
        <v>22.515000000000001</v>
      </c>
      <c r="C2017" s="356">
        <v>4.91</v>
      </c>
      <c r="D2017" s="413">
        <v>54</v>
      </c>
      <c r="E2017" s="409">
        <v>9850.43</v>
      </c>
      <c r="F2017" s="341"/>
      <c r="G2017" s="341"/>
      <c r="H2017" s="341"/>
      <c r="I2017" s="341"/>
      <c r="J2017" s="341"/>
      <c r="K2017" s="341"/>
      <c r="L2017" s="341"/>
      <c r="M2017" s="341"/>
    </row>
    <row r="2018" spans="1:13" x14ac:dyDescent="0.25">
      <c r="A2018" s="350">
        <v>24</v>
      </c>
      <c r="B2018" s="353">
        <v>32.700000000000003</v>
      </c>
      <c r="C2018" s="356">
        <v>4.66</v>
      </c>
      <c r="D2018" s="413">
        <v>54</v>
      </c>
      <c r="E2018" s="409">
        <v>9630.91</v>
      </c>
      <c r="F2018" s="341"/>
      <c r="G2018" s="341"/>
      <c r="H2018" s="341"/>
      <c r="I2018" s="341"/>
      <c r="J2018" s="341"/>
      <c r="K2018" s="341"/>
      <c r="L2018" s="341"/>
      <c r="M2018" s="341"/>
    </row>
    <row r="2019" spans="1:13" x14ac:dyDescent="0.25">
      <c r="A2019" s="350">
        <v>36</v>
      </c>
      <c r="B2019" s="353">
        <v>17.75</v>
      </c>
      <c r="C2019" s="356">
        <v>6.8</v>
      </c>
      <c r="D2019" s="413">
        <v>54</v>
      </c>
      <c r="E2019" s="409">
        <v>9487.64</v>
      </c>
      <c r="F2019" s="341"/>
      <c r="G2019" s="341"/>
      <c r="H2019" s="341"/>
      <c r="I2019" s="341"/>
      <c r="J2019" s="341"/>
      <c r="K2019" s="341"/>
      <c r="L2019" s="341"/>
      <c r="M2019" s="341"/>
    </row>
    <row r="2020" spans="1:13" x14ac:dyDescent="0.25">
      <c r="A2020" s="350">
        <v>21</v>
      </c>
      <c r="B2020" s="353">
        <v>33.630000000000003</v>
      </c>
      <c r="C2020" s="356">
        <v>4.47</v>
      </c>
      <c r="D2020" s="413">
        <v>54</v>
      </c>
      <c r="E2020" s="409">
        <v>7609.6</v>
      </c>
      <c r="F2020" s="341"/>
      <c r="G2020" s="341"/>
      <c r="H2020" s="341"/>
      <c r="I2020" s="341"/>
      <c r="J2020" s="341"/>
      <c r="K2020" s="341"/>
      <c r="L2020" s="341"/>
      <c r="M2020" s="341"/>
    </row>
    <row r="2021" spans="1:13" x14ac:dyDescent="0.25">
      <c r="A2021" s="350">
        <v>27</v>
      </c>
      <c r="B2021" s="353">
        <v>34.799999999999997</v>
      </c>
      <c r="C2021" s="356">
        <v>4.08</v>
      </c>
      <c r="D2021" s="413">
        <v>54</v>
      </c>
      <c r="E2021" s="409">
        <v>7179.52</v>
      </c>
      <c r="F2021" s="341"/>
      <c r="G2021" s="341"/>
      <c r="H2021" s="341"/>
      <c r="I2021" s="341"/>
      <c r="J2021" s="341"/>
      <c r="K2021" s="341"/>
      <c r="L2021" s="341"/>
      <c r="M2021" s="341"/>
    </row>
    <row r="2022" spans="1:13" x14ac:dyDescent="0.25">
      <c r="A2022" s="350">
        <v>34</v>
      </c>
      <c r="B2022" s="353">
        <v>16.809999999999999</v>
      </c>
      <c r="C2022" s="356">
        <v>5.51</v>
      </c>
      <c r="D2022" s="413">
        <v>54</v>
      </c>
      <c r="E2022" s="409">
        <v>7125.25</v>
      </c>
      <c r="F2022" s="341"/>
      <c r="G2022" s="341"/>
      <c r="H2022" s="341"/>
      <c r="I2022" s="341"/>
      <c r="J2022" s="341"/>
      <c r="K2022" s="341"/>
      <c r="L2022" s="341"/>
      <c r="M2022" s="341"/>
    </row>
    <row r="2023" spans="1:13" x14ac:dyDescent="0.25">
      <c r="A2023" s="350">
        <v>41</v>
      </c>
      <c r="B2023" s="353">
        <v>16.690000000000001</v>
      </c>
      <c r="C2023" s="356">
        <v>8.4</v>
      </c>
      <c r="D2023" s="413">
        <v>54</v>
      </c>
      <c r="E2023" s="409">
        <v>6738.84</v>
      </c>
      <c r="F2023" s="341"/>
      <c r="G2023" s="341"/>
      <c r="H2023" s="341"/>
      <c r="I2023" s="341"/>
      <c r="J2023" s="341"/>
      <c r="K2023" s="341"/>
      <c r="L2023" s="341"/>
      <c r="M2023" s="341"/>
    </row>
    <row r="2024" spans="1:13" x14ac:dyDescent="0.25">
      <c r="A2024" s="350">
        <v>27</v>
      </c>
      <c r="B2024" s="353">
        <v>23.21</v>
      </c>
      <c r="C2024" s="356">
        <v>5.14</v>
      </c>
      <c r="D2024" s="413">
        <v>54</v>
      </c>
      <c r="E2024" s="409">
        <v>6700.56</v>
      </c>
      <c r="F2024" s="341"/>
      <c r="G2024" s="341"/>
      <c r="H2024" s="341"/>
      <c r="I2024" s="341"/>
      <c r="J2024" s="341"/>
      <c r="K2024" s="341"/>
      <c r="L2024" s="341"/>
      <c r="M2024" s="341"/>
    </row>
    <row r="2025" spans="1:13" x14ac:dyDescent="0.25">
      <c r="A2025" s="350">
        <v>27</v>
      </c>
      <c r="B2025" s="353">
        <v>25.175000000000001</v>
      </c>
      <c r="C2025" s="356">
        <v>5.21</v>
      </c>
      <c r="D2025" s="413">
        <v>54</v>
      </c>
      <c r="E2025" s="409">
        <v>6552.01</v>
      </c>
      <c r="F2025" s="341"/>
      <c r="G2025" s="341"/>
      <c r="H2025" s="341"/>
      <c r="I2025" s="341"/>
      <c r="J2025" s="341"/>
      <c r="K2025" s="341"/>
      <c r="L2025" s="341"/>
      <c r="M2025" s="341"/>
    </row>
    <row r="2026" spans="1:13" x14ac:dyDescent="0.25">
      <c r="A2026" s="350">
        <v>28</v>
      </c>
      <c r="B2026" s="353">
        <v>34.770000000000003</v>
      </c>
      <c r="C2026" s="356">
        <v>6.23</v>
      </c>
      <c r="D2026" s="413">
        <v>55</v>
      </c>
      <c r="E2026" s="409">
        <v>44423.8</v>
      </c>
      <c r="F2026" s="341"/>
      <c r="G2026" s="341"/>
      <c r="H2026" s="341"/>
      <c r="I2026" s="341"/>
      <c r="J2026" s="341"/>
      <c r="K2026" s="341"/>
      <c r="L2026" s="341"/>
      <c r="M2026" s="341"/>
    </row>
    <row r="2027" spans="1:13" x14ac:dyDescent="0.25">
      <c r="A2027" s="350">
        <v>30</v>
      </c>
      <c r="B2027" s="353">
        <v>27.7</v>
      </c>
      <c r="C2027" s="356">
        <v>5.6</v>
      </c>
      <c r="D2027" s="413">
        <v>55</v>
      </c>
      <c r="E2027" s="409">
        <v>42538.720000000001</v>
      </c>
      <c r="F2027" s="341"/>
      <c r="G2027" s="341"/>
      <c r="H2027" s="341"/>
      <c r="I2027" s="341"/>
      <c r="J2027" s="341"/>
      <c r="K2027" s="341"/>
      <c r="L2027" s="341"/>
      <c r="M2027" s="341"/>
    </row>
    <row r="2028" spans="1:13" x14ac:dyDescent="0.25">
      <c r="A2028" s="350">
        <v>34</v>
      </c>
      <c r="B2028" s="353">
        <v>19.12</v>
      </c>
      <c r="C2028" s="356">
        <v>4.72</v>
      </c>
      <c r="D2028" s="413">
        <v>55</v>
      </c>
      <c r="E2028" s="409">
        <v>42303.69</v>
      </c>
      <c r="F2028" s="341"/>
      <c r="G2028" s="341"/>
      <c r="H2028" s="341"/>
      <c r="I2028" s="341"/>
      <c r="J2028" s="341"/>
      <c r="K2028" s="341"/>
      <c r="L2028" s="341"/>
      <c r="M2028" s="341"/>
    </row>
    <row r="2029" spans="1:13" x14ac:dyDescent="0.25">
      <c r="A2029" s="350">
        <v>19</v>
      </c>
      <c r="B2029" s="353">
        <v>32.67</v>
      </c>
      <c r="C2029" s="356">
        <v>4.67</v>
      </c>
      <c r="D2029" s="413">
        <v>55</v>
      </c>
      <c r="E2029" s="409">
        <v>41505.15</v>
      </c>
      <c r="F2029" s="341"/>
      <c r="G2029" s="341"/>
      <c r="H2029" s="341"/>
      <c r="I2029" s="341"/>
      <c r="J2029" s="341"/>
      <c r="K2029" s="341"/>
      <c r="L2029" s="341"/>
      <c r="M2029" s="341"/>
    </row>
    <row r="2030" spans="1:13" x14ac:dyDescent="0.25">
      <c r="A2030" s="350">
        <v>24</v>
      </c>
      <c r="B2030" s="353">
        <v>28.5</v>
      </c>
      <c r="C2030" s="356">
        <v>6.11</v>
      </c>
      <c r="D2030" s="413">
        <v>55</v>
      </c>
      <c r="E2030" s="409">
        <v>38893.360000000001</v>
      </c>
      <c r="F2030" s="341"/>
      <c r="G2030" s="341"/>
      <c r="H2030" s="341"/>
      <c r="I2030" s="341"/>
      <c r="J2030" s="341"/>
      <c r="K2030" s="341"/>
      <c r="L2030" s="341"/>
      <c r="M2030" s="341"/>
    </row>
    <row r="2031" spans="1:13" x14ac:dyDescent="0.25">
      <c r="A2031" s="350">
        <v>23</v>
      </c>
      <c r="B2031" s="353">
        <v>39.270000000000003</v>
      </c>
      <c r="C2031" s="356">
        <v>6.25</v>
      </c>
      <c r="D2031" s="413">
        <v>55</v>
      </c>
      <c r="E2031" s="409">
        <v>36332.449999999997</v>
      </c>
      <c r="F2031" s="341"/>
      <c r="G2031" s="341"/>
      <c r="H2031" s="341"/>
      <c r="I2031" s="341"/>
      <c r="J2031" s="341"/>
      <c r="K2031" s="341"/>
      <c r="L2031" s="341"/>
      <c r="M2031" s="341"/>
    </row>
    <row r="2032" spans="1:13" x14ac:dyDescent="0.25">
      <c r="A2032" s="350">
        <v>26</v>
      </c>
      <c r="B2032" s="353">
        <v>32.49</v>
      </c>
      <c r="C2032" s="356">
        <v>4</v>
      </c>
      <c r="D2032" s="413">
        <v>55</v>
      </c>
      <c r="E2032" s="409">
        <v>35160.129999999997</v>
      </c>
      <c r="F2032" s="341"/>
      <c r="G2032" s="341"/>
      <c r="H2032" s="341"/>
      <c r="I2032" s="341"/>
      <c r="J2032" s="341"/>
      <c r="K2032" s="341"/>
      <c r="L2032" s="341"/>
      <c r="M2032" s="341"/>
    </row>
    <row r="2033" spans="1:13" x14ac:dyDescent="0.25">
      <c r="A2033" s="350">
        <v>26</v>
      </c>
      <c r="B2033" s="353">
        <v>23.7</v>
      </c>
      <c r="C2033" s="356">
        <v>5.55</v>
      </c>
      <c r="D2033" s="413">
        <v>55</v>
      </c>
      <c r="E2033" s="409">
        <v>34975.68</v>
      </c>
      <c r="F2033" s="341"/>
      <c r="G2033" s="341"/>
      <c r="H2033" s="341"/>
      <c r="I2033" s="341"/>
      <c r="J2033" s="341"/>
      <c r="K2033" s="341"/>
      <c r="L2033" s="341"/>
      <c r="M2033" s="341"/>
    </row>
    <row r="2034" spans="1:13" x14ac:dyDescent="0.25">
      <c r="A2034" s="350">
        <v>18</v>
      </c>
      <c r="B2034" s="353">
        <v>30.4</v>
      </c>
      <c r="C2034" s="356">
        <v>5.95</v>
      </c>
      <c r="D2034" s="413">
        <v>55</v>
      </c>
      <c r="E2034" s="409">
        <v>33025.32</v>
      </c>
      <c r="F2034" s="341"/>
      <c r="G2034" s="341"/>
      <c r="H2034" s="341"/>
      <c r="I2034" s="341"/>
      <c r="J2034" s="341"/>
      <c r="K2034" s="341"/>
      <c r="L2034" s="341"/>
      <c r="M2034" s="341"/>
    </row>
    <row r="2035" spans="1:13" x14ac:dyDescent="0.25">
      <c r="A2035" s="350">
        <v>29</v>
      </c>
      <c r="B2035" s="353">
        <v>38.94</v>
      </c>
      <c r="C2035" s="356">
        <v>4.3600000000000003</v>
      </c>
      <c r="D2035" s="413">
        <v>55</v>
      </c>
      <c r="E2035" s="409">
        <v>30063.58</v>
      </c>
      <c r="F2035" s="341"/>
      <c r="G2035" s="341"/>
      <c r="H2035" s="341"/>
      <c r="I2035" s="341"/>
      <c r="J2035" s="341"/>
      <c r="K2035" s="341"/>
      <c r="L2035" s="341"/>
      <c r="M2035" s="341"/>
    </row>
    <row r="2036" spans="1:13" x14ac:dyDescent="0.25">
      <c r="A2036" s="350">
        <v>19</v>
      </c>
      <c r="B2036" s="353">
        <v>31.02</v>
      </c>
      <c r="C2036" s="356">
        <v>4.84</v>
      </c>
      <c r="D2036" s="413">
        <v>55</v>
      </c>
      <c r="E2036" s="409">
        <v>27322.73</v>
      </c>
      <c r="F2036" s="341"/>
      <c r="G2036" s="341"/>
      <c r="H2036" s="341"/>
      <c r="I2036" s="341"/>
      <c r="J2036" s="341"/>
      <c r="K2036" s="341"/>
      <c r="L2036" s="341"/>
      <c r="M2036" s="341"/>
    </row>
    <row r="2037" spans="1:13" x14ac:dyDescent="0.25">
      <c r="A2037" s="350">
        <v>35</v>
      </c>
      <c r="B2037" s="353">
        <v>17.5</v>
      </c>
      <c r="C2037" s="356">
        <v>4.5599999999999996</v>
      </c>
      <c r="D2037" s="413">
        <v>55</v>
      </c>
      <c r="E2037" s="409">
        <v>20781.490000000002</v>
      </c>
      <c r="F2037" s="341"/>
      <c r="G2037" s="341"/>
      <c r="H2037" s="341"/>
      <c r="I2037" s="341"/>
      <c r="J2037" s="341"/>
      <c r="K2037" s="341"/>
      <c r="L2037" s="341"/>
      <c r="M2037" s="341"/>
    </row>
    <row r="2038" spans="1:13" x14ac:dyDescent="0.25">
      <c r="A2038" s="350">
        <v>22</v>
      </c>
      <c r="B2038" s="353">
        <v>34.799999999999997</v>
      </c>
      <c r="C2038" s="356">
        <v>4.42</v>
      </c>
      <c r="D2038" s="413">
        <v>55</v>
      </c>
      <c r="E2038" s="409">
        <v>20630.28</v>
      </c>
      <c r="F2038" s="341"/>
      <c r="G2038" s="341"/>
      <c r="H2038" s="341"/>
      <c r="I2038" s="341"/>
      <c r="J2038" s="341"/>
      <c r="K2038" s="341"/>
      <c r="L2038" s="341"/>
      <c r="M2038" s="341"/>
    </row>
    <row r="2039" spans="1:13" x14ac:dyDescent="0.25">
      <c r="A2039" s="350">
        <v>36</v>
      </c>
      <c r="B2039" s="353">
        <v>17.3</v>
      </c>
      <c r="C2039" s="356">
        <v>7.66</v>
      </c>
      <c r="D2039" s="413">
        <v>55</v>
      </c>
      <c r="E2039" s="409">
        <v>19259.96</v>
      </c>
      <c r="F2039" s="341"/>
      <c r="G2039" s="341"/>
      <c r="H2039" s="341"/>
      <c r="I2039" s="341"/>
      <c r="J2039" s="341"/>
      <c r="K2039" s="341"/>
      <c r="L2039" s="341"/>
      <c r="M2039" s="341"/>
    </row>
    <row r="2040" spans="1:13" x14ac:dyDescent="0.25">
      <c r="A2040" s="350">
        <v>21</v>
      </c>
      <c r="B2040" s="353">
        <v>32.25</v>
      </c>
      <c r="C2040" s="356">
        <v>5.2</v>
      </c>
      <c r="D2040" s="413">
        <v>55</v>
      </c>
      <c r="E2040" s="409">
        <v>18694.689999999999</v>
      </c>
      <c r="F2040" s="341"/>
      <c r="G2040" s="341"/>
      <c r="H2040" s="341"/>
      <c r="I2040" s="341"/>
      <c r="J2040" s="341"/>
      <c r="K2040" s="341"/>
      <c r="L2040" s="341"/>
      <c r="M2040" s="341"/>
    </row>
    <row r="2041" spans="1:13" x14ac:dyDescent="0.25">
      <c r="A2041" s="350">
        <v>26</v>
      </c>
      <c r="B2041" s="353">
        <v>42.4</v>
      </c>
      <c r="C2041" s="356">
        <v>5.53</v>
      </c>
      <c r="D2041" s="413">
        <v>55</v>
      </c>
      <c r="E2041" s="409">
        <v>14640.35</v>
      </c>
      <c r="F2041" s="341"/>
      <c r="G2041" s="341"/>
      <c r="H2041" s="341"/>
      <c r="I2041" s="341"/>
      <c r="J2041" s="341"/>
      <c r="K2041" s="341"/>
      <c r="L2041" s="341"/>
      <c r="M2041" s="341"/>
    </row>
    <row r="2042" spans="1:13" x14ac:dyDescent="0.25">
      <c r="A2042" s="350">
        <v>18</v>
      </c>
      <c r="B2042" s="353">
        <v>38.664999999999999</v>
      </c>
      <c r="C2042" s="356">
        <v>4.8600000000000003</v>
      </c>
      <c r="D2042" s="413">
        <v>55</v>
      </c>
      <c r="E2042" s="409">
        <v>14600.62</v>
      </c>
      <c r="F2042" s="341"/>
      <c r="G2042" s="341"/>
      <c r="H2042" s="341"/>
      <c r="I2042" s="341"/>
      <c r="J2042" s="341"/>
      <c r="K2042" s="341"/>
      <c r="L2042" s="341"/>
      <c r="M2042" s="341"/>
    </row>
    <row r="2043" spans="1:13" x14ac:dyDescent="0.25">
      <c r="A2043" s="350">
        <v>26</v>
      </c>
      <c r="B2043" s="353">
        <v>29.92</v>
      </c>
      <c r="C2043" s="356">
        <v>5.49</v>
      </c>
      <c r="D2043" s="413">
        <v>55</v>
      </c>
      <c r="E2043" s="409">
        <v>14427.63</v>
      </c>
      <c r="F2043" s="341"/>
      <c r="G2043" s="341"/>
      <c r="H2043" s="341"/>
      <c r="I2043" s="341"/>
      <c r="J2043" s="341"/>
      <c r="K2043" s="341"/>
      <c r="L2043" s="341"/>
      <c r="M2043" s="341"/>
    </row>
    <row r="2044" spans="1:13" x14ac:dyDescent="0.25">
      <c r="A2044" s="350">
        <v>26</v>
      </c>
      <c r="B2044" s="353">
        <v>29.48</v>
      </c>
      <c r="C2044" s="356">
        <v>4.09</v>
      </c>
      <c r="D2044" s="413">
        <v>55</v>
      </c>
      <c r="E2044" s="409">
        <v>14426.66</v>
      </c>
      <c r="F2044" s="341"/>
      <c r="G2044" s="341"/>
      <c r="H2044" s="341"/>
      <c r="I2044" s="341"/>
      <c r="J2044" s="341"/>
      <c r="K2044" s="341"/>
      <c r="L2044" s="341"/>
      <c r="M2044" s="341"/>
    </row>
    <row r="2045" spans="1:13" x14ac:dyDescent="0.25">
      <c r="A2045" s="350">
        <v>26</v>
      </c>
      <c r="B2045" s="353">
        <v>28.785</v>
      </c>
      <c r="C2045" s="356">
        <v>4.3099999999999996</v>
      </c>
      <c r="D2045" s="413">
        <v>55</v>
      </c>
      <c r="E2045" s="409">
        <v>14355.43</v>
      </c>
      <c r="F2045" s="341"/>
      <c r="G2045" s="341"/>
      <c r="H2045" s="341"/>
      <c r="I2045" s="341"/>
      <c r="J2045" s="341"/>
      <c r="K2045" s="341"/>
      <c r="L2045" s="341"/>
      <c r="M2045" s="341"/>
    </row>
    <row r="2046" spans="1:13" x14ac:dyDescent="0.25">
      <c r="A2046" s="350">
        <v>26</v>
      </c>
      <c r="B2046" s="353">
        <v>19.8</v>
      </c>
      <c r="C2046" s="356">
        <v>4</v>
      </c>
      <c r="D2046" s="413">
        <v>55</v>
      </c>
      <c r="E2046" s="409">
        <v>13047.33</v>
      </c>
      <c r="F2046" s="341"/>
      <c r="G2046" s="341"/>
      <c r="H2046" s="341"/>
      <c r="I2046" s="341"/>
      <c r="J2046" s="341"/>
      <c r="K2046" s="341"/>
      <c r="L2046" s="341"/>
      <c r="M2046" s="341"/>
    </row>
    <row r="2047" spans="1:13" x14ac:dyDescent="0.25">
      <c r="A2047" s="350">
        <v>29</v>
      </c>
      <c r="B2047" s="353">
        <v>35.53</v>
      </c>
      <c r="C2047" s="356">
        <v>4.68</v>
      </c>
      <c r="D2047" s="413">
        <v>55</v>
      </c>
      <c r="E2047" s="409">
        <v>12823.25</v>
      </c>
      <c r="F2047" s="341"/>
      <c r="G2047" s="341"/>
      <c r="H2047" s="341"/>
      <c r="I2047" s="341"/>
      <c r="J2047" s="341"/>
      <c r="K2047" s="341"/>
      <c r="L2047" s="341"/>
      <c r="M2047" s="341"/>
    </row>
    <row r="2048" spans="1:13" x14ac:dyDescent="0.25">
      <c r="A2048" s="350">
        <v>27</v>
      </c>
      <c r="B2048" s="353">
        <v>21.47</v>
      </c>
      <c r="C2048" s="356">
        <v>4.0199999999999996</v>
      </c>
      <c r="D2048" s="413">
        <v>55</v>
      </c>
      <c r="E2048" s="409">
        <v>12485.8</v>
      </c>
      <c r="F2048" s="341"/>
      <c r="G2048" s="341"/>
      <c r="H2048" s="341"/>
      <c r="I2048" s="341"/>
      <c r="J2048" s="341"/>
      <c r="K2048" s="341"/>
      <c r="L2048" s="341"/>
      <c r="M2048" s="341"/>
    </row>
    <row r="2049" spans="1:13" x14ac:dyDescent="0.25">
      <c r="A2049" s="350">
        <v>29</v>
      </c>
      <c r="B2049" s="353">
        <v>25.9</v>
      </c>
      <c r="C2049" s="356">
        <v>5.12</v>
      </c>
      <c r="D2049" s="413">
        <v>55</v>
      </c>
      <c r="E2049" s="409">
        <v>12269.69</v>
      </c>
      <c r="F2049" s="341"/>
      <c r="G2049" s="341"/>
      <c r="H2049" s="341"/>
      <c r="I2049" s="341"/>
      <c r="J2049" s="341"/>
      <c r="K2049" s="341"/>
      <c r="L2049" s="341"/>
      <c r="M2049" s="341"/>
    </row>
    <row r="2050" spans="1:13" x14ac:dyDescent="0.25">
      <c r="A2050" s="350">
        <v>31</v>
      </c>
      <c r="B2050" s="353">
        <v>20.81</v>
      </c>
      <c r="C2050" s="356">
        <v>5.52</v>
      </c>
      <c r="D2050" s="413">
        <v>55</v>
      </c>
      <c r="E2050" s="409">
        <v>12268.63</v>
      </c>
      <c r="F2050" s="341"/>
      <c r="G2050" s="341"/>
      <c r="H2050" s="341"/>
      <c r="I2050" s="341"/>
      <c r="J2050" s="341"/>
      <c r="K2050" s="341"/>
      <c r="L2050" s="341"/>
      <c r="M2050" s="341"/>
    </row>
    <row r="2051" spans="1:13" x14ac:dyDescent="0.25">
      <c r="A2051" s="350">
        <v>25</v>
      </c>
      <c r="B2051" s="353">
        <v>25.84</v>
      </c>
      <c r="C2051" s="356">
        <v>5.81</v>
      </c>
      <c r="D2051" s="413">
        <v>55</v>
      </c>
      <c r="E2051" s="409">
        <v>11987.17</v>
      </c>
      <c r="F2051" s="341"/>
      <c r="G2051" s="341"/>
      <c r="H2051" s="341"/>
      <c r="I2051" s="341"/>
      <c r="J2051" s="341"/>
      <c r="K2051" s="341"/>
      <c r="L2051" s="341"/>
      <c r="M2051" s="341"/>
    </row>
    <row r="2052" spans="1:13" x14ac:dyDescent="0.25">
      <c r="A2052" s="350">
        <v>19</v>
      </c>
      <c r="B2052" s="353">
        <v>30.95</v>
      </c>
      <c r="C2052" s="356">
        <v>5.16</v>
      </c>
      <c r="D2052" s="413">
        <v>55</v>
      </c>
      <c r="E2052" s="409">
        <v>11881.97</v>
      </c>
      <c r="F2052" s="341"/>
      <c r="G2052" s="341"/>
      <c r="H2052" s="341"/>
      <c r="I2052" s="341"/>
      <c r="J2052" s="341"/>
      <c r="K2052" s="341"/>
      <c r="L2052" s="341"/>
      <c r="M2052" s="341"/>
    </row>
    <row r="2053" spans="1:13" x14ac:dyDescent="0.25">
      <c r="A2053" s="350">
        <v>19</v>
      </c>
      <c r="B2053" s="353">
        <v>30.54</v>
      </c>
      <c r="C2053" s="356">
        <v>5</v>
      </c>
      <c r="D2053" s="413">
        <v>55</v>
      </c>
      <c r="E2053" s="409">
        <v>11881.36</v>
      </c>
      <c r="F2053" s="341"/>
      <c r="G2053" s="341"/>
      <c r="H2053" s="341"/>
      <c r="I2053" s="341"/>
      <c r="J2053" s="341"/>
      <c r="K2053" s="341"/>
      <c r="L2053" s="341"/>
      <c r="M2053" s="341"/>
    </row>
    <row r="2054" spans="1:13" x14ac:dyDescent="0.25">
      <c r="A2054" s="350">
        <v>26</v>
      </c>
      <c r="B2054" s="353">
        <v>33.914999999999999</v>
      </c>
      <c r="C2054" s="356">
        <v>5.84</v>
      </c>
      <c r="D2054" s="413">
        <v>55</v>
      </c>
      <c r="E2054" s="409">
        <v>11879.1</v>
      </c>
      <c r="F2054" s="341"/>
      <c r="G2054" s="341"/>
      <c r="H2054" s="341"/>
      <c r="I2054" s="341"/>
      <c r="J2054" s="341"/>
      <c r="K2054" s="341"/>
      <c r="L2054" s="341"/>
      <c r="M2054" s="341"/>
    </row>
    <row r="2055" spans="1:13" x14ac:dyDescent="0.25">
      <c r="A2055" s="350">
        <v>19</v>
      </c>
      <c r="B2055" s="353">
        <v>33.31</v>
      </c>
      <c r="C2055" s="356">
        <v>4.1900000000000004</v>
      </c>
      <c r="D2055" s="413">
        <v>55</v>
      </c>
      <c r="E2055" s="409">
        <v>11394.07</v>
      </c>
      <c r="F2055" s="341"/>
      <c r="G2055" s="341"/>
      <c r="H2055" s="341"/>
      <c r="I2055" s="341"/>
      <c r="J2055" s="341"/>
      <c r="K2055" s="341"/>
      <c r="L2055" s="341"/>
      <c r="M2055" s="341"/>
    </row>
    <row r="2056" spans="1:13" x14ac:dyDescent="0.25">
      <c r="A2056" s="350">
        <v>21</v>
      </c>
      <c r="B2056" s="353">
        <v>25.745000000000001</v>
      </c>
      <c r="C2056" s="356">
        <v>4.62</v>
      </c>
      <c r="D2056" s="413">
        <v>55</v>
      </c>
      <c r="E2056" s="409">
        <v>11286.54</v>
      </c>
      <c r="F2056" s="341"/>
      <c r="G2056" s="341"/>
      <c r="H2056" s="341"/>
      <c r="I2056" s="341"/>
      <c r="J2056" s="341"/>
      <c r="K2056" s="341"/>
      <c r="L2056" s="341"/>
      <c r="M2056" s="341"/>
    </row>
    <row r="2057" spans="1:13" x14ac:dyDescent="0.25">
      <c r="A2057" s="350">
        <v>28</v>
      </c>
      <c r="B2057" s="353">
        <v>37.1</v>
      </c>
      <c r="C2057" s="356">
        <v>6.24</v>
      </c>
      <c r="D2057" s="413">
        <v>55</v>
      </c>
      <c r="E2057" s="409">
        <v>11082.58</v>
      </c>
      <c r="F2057" s="341"/>
      <c r="G2057" s="341"/>
      <c r="H2057" s="341"/>
      <c r="I2057" s="341"/>
      <c r="J2057" s="341"/>
      <c r="K2057" s="341"/>
      <c r="L2057" s="341"/>
      <c r="M2057" s="341"/>
    </row>
    <row r="2058" spans="1:13" x14ac:dyDescent="0.25">
      <c r="A2058" s="350">
        <v>28</v>
      </c>
      <c r="B2058" s="353">
        <v>35.435000000000002</v>
      </c>
      <c r="C2058" s="356">
        <v>5.81</v>
      </c>
      <c r="D2058" s="413">
        <v>55</v>
      </c>
      <c r="E2058" s="409">
        <v>10807.49</v>
      </c>
      <c r="F2058" s="341"/>
      <c r="G2058" s="341"/>
      <c r="H2058" s="341"/>
      <c r="I2058" s="341"/>
      <c r="J2058" s="341"/>
      <c r="K2058" s="341"/>
      <c r="L2058" s="341"/>
      <c r="M2058" s="341"/>
    </row>
    <row r="2059" spans="1:13" x14ac:dyDescent="0.25">
      <c r="A2059" s="350">
        <v>31</v>
      </c>
      <c r="B2059" s="353">
        <v>20.399999999999999</v>
      </c>
      <c r="C2059" s="356">
        <v>4.83</v>
      </c>
      <c r="D2059" s="413">
        <v>55</v>
      </c>
      <c r="E2059" s="409">
        <v>10796.35</v>
      </c>
      <c r="F2059" s="341"/>
      <c r="G2059" s="341"/>
      <c r="H2059" s="341"/>
      <c r="I2059" s="341"/>
      <c r="J2059" s="341"/>
      <c r="K2059" s="341"/>
      <c r="L2059" s="341"/>
      <c r="M2059" s="341"/>
    </row>
    <row r="2060" spans="1:13" x14ac:dyDescent="0.25">
      <c r="A2060" s="350">
        <v>25</v>
      </c>
      <c r="B2060" s="353">
        <v>42.13</v>
      </c>
      <c r="C2060" s="356">
        <v>5.72</v>
      </c>
      <c r="D2060" s="413">
        <v>55</v>
      </c>
      <c r="E2060" s="409">
        <v>10791.96</v>
      </c>
      <c r="F2060" s="341"/>
      <c r="G2060" s="341"/>
      <c r="H2060" s="341"/>
      <c r="I2060" s="341"/>
      <c r="J2060" s="341"/>
      <c r="K2060" s="341"/>
      <c r="L2060" s="341"/>
      <c r="M2060" s="341"/>
    </row>
    <row r="2061" spans="1:13" x14ac:dyDescent="0.25">
      <c r="A2061" s="350">
        <v>25</v>
      </c>
      <c r="B2061" s="353">
        <v>33.99</v>
      </c>
      <c r="C2061" s="356">
        <v>4.83</v>
      </c>
      <c r="D2061" s="413">
        <v>55</v>
      </c>
      <c r="E2061" s="409">
        <v>10713.64</v>
      </c>
      <c r="F2061" s="341"/>
      <c r="G2061" s="341"/>
      <c r="H2061" s="341"/>
      <c r="I2061" s="341"/>
      <c r="J2061" s="341"/>
      <c r="K2061" s="341"/>
      <c r="L2061" s="341"/>
      <c r="M2061" s="341"/>
    </row>
    <row r="2062" spans="1:13" x14ac:dyDescent="0.25">
      <c r="A2062" s="350">
        <v>25</v>
      </c>
      <c r="B2062" s="353">
        <v>28.594999999999999</v>
      </c>
      <c r="C2062" s="356">
        <v>4.1399999999999997</v>
      </c>
      <c r="D2062" s="413">
        <v>55</v>
      </c>
      <c r="E2062" s="409">
        <v>10704.47</v>
      </c>
      <c r="F2062" s="341"/>
      <c r="G2062" s="341"/>
      <c r="H2062" s="341"/>
      <c r="I2062" s="341"/>
      <c r="J2062" s="341"/>
      <c r="K2062" s="341"/>
      <c r="L2062" s="341"/>
      <c r="M2062" s="341"/>
    </row>
    <row r="2063" spans="1:13" x14ac:dyDescent="0.25">
      <c r="A2063" s="350">
        <v>25</v>
      </c>
      <c r="B2063" s="353">
        <v>20.8</v>
      </c>
      <c r="C2063" s="356">
        <v>4.07</v>
      </c>
      <c r="D2063" s="413">
        <v>55</v>
      </c>
      <c r="E2063" s="409">
        <v>10601.63</v>
      </c>
      <c r="F2063" s="341"/>
      <c r="G2063" s="341"/>
      <c r="H2063" s="341"/>
      <c r="I2063" s="341"/>
      <c r="J2063" s="341"/>
      <c r="K2063" s="341"/>
      <c r="L2063" s="341"/>
      <c r="M2063" s="341"/>
    </row>
    <row r="2064" spans="1:13" x14ac:dyDescent="0.25">
      <c r="A2064" s="350">
        <v>25</v>
      </c>
      <c r="B2064" s="353">
        <v>23.465</v>
      </c>
      <c r="C2064" s="356">
        <v>6.26</v>
      </c>
      <c r="D2064" s="413">
        <v>55</v>
      </c>
      <c r="E2064" s="409">
        <v>10594.5</v>
      </c>
      <c r="F2064" s="341"/>
      <c r="G2064" s="341"/>
      <c r="H2064" s="341"/>
      <c r="I2064" s="341"/>
      <c r="J2064" s="341"/>
      <c r="K2064" s="341"/>
      <c r="L2064" s="341"/>
      <c r="M2064" s="341"/>
    </row>
    <row r="2065" spans="1:13" x14ac:dyDescent="0.25">
      <c r="A2065" s="350">
        <v>26</v>
      </c>
      <c r="B2065" s="353">
        <v>40.185000000000002</v>
      </c>
      <c r="C2065" s="356">
        <v>5.88</v>
      </c>
      <c r="D2065" s="413">
        <v>55</v>
      </c>
      <c r="E2065" s="409">
        <v>10226.280000000001</v>
      </c>
      <c r="F2065" s="341"/>
      <c r="G2065" s="341"/>
      <c r="H2065" s="341"/>
      <c r="I2065" s="341"/>
      <c r="J2065" s="341"/>
      <c r="K2065" s="341"/>
      <c r="L2065" s="341"/>
      <c r="M2065" s="341"/>
    </row>
    <row r="2066" spans="1:13" x14ac:dyDescent="0.25">
      <c r="A2066" s="350">
        <v>21</v>
      </c>
      <c r="B2066" s="353">
        <v>21.89</v>
      </c>
      <c r="C2066" s="356">
        <v>5.72</v>
      </c>
      <c r="D2066" s="413">
        <v>55</v>
      </c>
      <c r="E2066" s="409">
        <v>10214.64</v>
      </c>
      <c r="F2066" s="341"/>
      <c r="G2066" s="341"/>
      <c r="H2066" s="341"/>
      <c r="I2066" s="341"/>
      <c r="J2066" s="341"/>
      <c r="K2066" s="341"/>
      <c r="L2066" s="341"/>
      <c r="M2066" s="341"/>
    </row>
    <row r="2067" spans="1:13" x14ac:dyDescent="0.25">
      <c r="A2067" s="350">
        <v>22</v>
      </c>
      <c r="B2067" s="353">
        <v>29.34</v>
      </c>
      <c r="C2067" s="356">
        <v>6.09</v>
      </c>
      <c r="D2067" s="413">
        <v>55</v>
      </c>
      <c r="E2067" s="409">
        <v>8908.4699999999993</v>
      </c>
      <c r="F2067" s="341"/>
      <c r="G2067" s="341"/>
      <c r="H2067" s="341"/>
      <c r="I2067" s="341"/>
      <c r="J2067" s="341"/>
      <c r="K2067" s="341"/>
      <c r="L2067" s="341"/>
      <c r="M2067" s="341"/>
    </row>
    <row r="2068" spans="1:13" x14ac:dyDescent="0.25">
      <c r="A2068" s="350">
        <v>26</v>
      </c>
      <c r="B2068" s="353">
        <v>22.61</v>
      </c>
      <c r="C2068" s="356">
        <v>4.25</v>
      </c>
      <c r="D2068" s="413">
        <v>55</v>
      </c>
      <c r="E2068" s="409">
        <v>8091.3</v>
      </c>
      <c r="F2068" s="341"/>
      <c r="G2068" s="341"/>
      <c r="H2068" s="341"/>
      <c r="I2068" s="341"/>
      <c r="J2068" s="341"/>
      <c r="K2068" s="341"/>
      <c r="L2068" s="341"/>
      <c r="M2068" s="341"/>
    </row>
    <row r="2069" spans="1:13" x14ac:dyDescent="0.25">
      <c r="A2069" s="350">
        <v>26</v>
      </c>
      <c r="B2069" s="353">
        <v>22.23</v>
      </c>
      <c r="C2069" s="356">
        <v>6.09</v>
      </c>
      <c r="D2069" s="413">
        <v>55</v>
      </c>
      <c r="E2069" s="409">
        <v>7585.62</v>
      </c>
      <c r="F2069" s="341"/>
      <c r="G2069" s="341"/>
      <c r="H2069" s="341"/>
      <c r="I2069" s="341"/>
      <c r="J2069" s="341"/>
      <c r="K2069" s="341"/>
      <c r="L2069" s="341"/>
      <c r="M2069" s="341"/>
    </row>
    <row r="2070" spans="1:13" x14ac:dyDescent="0.25">
      <c r="A2070" s="350">
        <v>28</v>
      </c>
      <c r="B2070" s="353">
        <v>33.4</v>
      </c>
      <c r="C2070" s="356">
        <v>5.51</v>
      </c>
      <c r="D2070" s="413">
        <v>55</v>
      </c>
      <c r="E2070" s="409">
        <v>7463.51</v>
      </c>
      <c r="F2070" s="341"/>
      <c r="G2070" s="341"/>
      <c r="H2070" s="341"/>
      <c r="I2070" s="341"/>
      <c r="J2070" s="341"/>
      <c r="K2070" s="341"/>
      <c r="L2070" s="341"/>
      <c r="M2070" s="341"/>
    </row>
    <row r="2071" spans="1:13" x14ac:dyDescent="0.25">
      <c r="A2071" s="350">
        <v>28</v>
      </c>
      <c r="B2071" s="353">
        <v>33.11</v>
      </c>
      <c r="C2071" s="356">
        <v>5.63</v>
      </c>
      <c r="D2071" s="413">
        <v>56</v>
      </c>
      <c r="E2071" s="409">
        <v>43921.18</v>
      </c>
      <c r="F2071" s="341"/>
      <c r="G2071" s="341"/>
      <c r="H2071" s="341"/>
      <c r="I2071" s="341"/>
      <c r="J2071" s="341"/>
      <c r="K2071" s="341"/>
      <c r="L2071" s="341"/>
      <c r="M2071" s="341"/>
    </row>
    <row r="2072" spans="1:13" x14ac:dyDescent="0.25">
      <c r="A2072" s="350">
        <v>21</v>
      </c>
      <c r="B2072" s="353">
        <v>16.815000000000001</v>
      </c>
      <c r="C2072" s="356">
        <v>5.29</v>
      </c>
      <c r="D2072" s="413">
        <v>56</v>
      </c>
      <c r="E2072" s="409">
        <v>43817.45</v>
      </c>
      <c r="F2072" s="341"/>
      <c r="G2072" s="341"/>
      <c r="H2072" s="341"/>
      <c r="I2072" s="341"/>
      <c r="J2072" s="341"/>
      <c r="K2072" s="341"/>
      <c r="L2072" s="341"/>
      <c r="M2072" s="341"/>
    </row>
    <row r="2073" spans="1:13" x14ac:dyDescent="0.25">
      <c r="A2073" s="350">
        <v>29</v>
      </c>
      <c r="B2073" s="353">
        <v>25.61</v>
      </c>
      <c r="C2073" s="356">
        <v>4</v>
      </c>
      <c r="D2073" s="413">
        <v>56</v>
      </c>
      <c r="E2073" s="409">
        <v>43813.87</v>
      </c>
      <c r="F2073" s="341"/>
      <c r="G2073" s="341"/>
      <c r="H2073" s="341"/>
      <c r="I2073" s="341"/>
      <c r="J2073" s="341"/>
      <c r="K2073" s="341"/>
      <c r="L2073" s="341"/>
      <c r="M2073" s="341"/>
    </row>
    <row r="2074" spans="1:13" x14ac:dyDescent="0.25">
      <c r="A2074" s="350">
        <v>28</v>
      </c>
      <c r="B2074" s="353">
        <v>25.8</v>
      </c>
      <c r="C2074" s="356">
        <v>5.49</v>
      </c>
      <c r="D2074" s="413">
        <v>56</v>
      </c>
      <c r="E2074" s="409">
        <v>41886.54</v>
      </c>
      <c r="F2074" s="341"/>
      <c r="G2074" s="341"/>
      <c r="H2074" s="341"/>
      <c r="I2074" s="341"/>
      <c r="J2074" s="341"/>
      <c r="K2074" s="341"/>
      <c r="L2074" s="341"/>
      <c r="M2074" s="341"/>
    </row>
    <row r="2075" spans="1:13" x14ac:dyDescent="0.25">
      <c r="A2075" s="350">
        <v>23</v>
      </c>
      <c r="B2075" s="353">
        <v>27.39</v>
      </c>
      <c r="C2075" s="356">
        <v>5.34</v>
      </c>
      <c r="D2075" s="413">
        <v>56</v>
      </c>
      <c r="E2075" s="409">
        <v>40373.74</v>
      </c>
      <c r="F2075" s="341"/>
      <c r="G2075" s="341"/>
      <c r="H2075" s="341"/>
      <c r="I2075" s="341"/>
      <c r="J2075" s="341"/>
      <c r="K2075" s="341"/>
      <c r="L2075" s="341"/>
      <c r="M2075" s="341"/>
    </row>
    <row r="2076" spans="1:13" x14ac:dyDescent="0.25">
      <c r="A2076" s="350">
        <v>35</v>
      </c>
      <c r="B2076" s="353">
        <v>17.03</v>
      </c>
      <c r="C2076" s="356">
        <v>4.12</v>
      </c>
      <c r="D2076" s="413">
        <v>56</v>
      </c>
      <c r="E2076" s="409">
        <v>40069.440000000002</v>
      </c>
      <c r="F2076" s="341"/>
      <c r="G2076" s="341"/>
      <c r="H2076" s="341"/>
      <c r="I2076" s="341"/>
      <c r="J2076" s="341"/>
      <c r="K2076" s="341"/>
      <c r="L2076" s="341"/>
      <c r="M2076" s="341"/>
    </row>
    <row r="2077" spans="1:13" x14ac:dyDescent="0.25">
      <c r="A2077" s="350">
        <v>21</v>
      </c>
      <c r="B2077" s="353">
        <v>23.75</v>
      </c>
      <c r="C2077" s="356">
        <v>5.49</v>
      </c>
      <c r="D2077" s="413">
        <v>56</v>
      </c>
      <c r="E2077" s="409">
        <v>39396.86</v>
      </c>
      <c r="F2077" s="341"/>
      <c r="G2077" s="341"/>
      <c r="H2077" s="341"/>
      <c r="I2077" s="341"/>
      <c r="J2077" s="341"/>
      <c r="K2077" s="341"/>
      <c r="L2077" s="341"/>
      <c r="M2077" s="341"/>
    </row>
    <row r="2078" spans="1:13" x14ac:dyDescent="0.25">
      <c r="A2078" s="350">
        <v>27</v>
      </c>
      <c r="B2078" s="353">
        <v>26.03</v>
      </c>
      <c r="C2078" s="356">
        <v>5.1100000000000003</v>
      </c>
      <c r="D2078" s="413">
        <v>56</v>
      </c>
      <c r="E2078" s="409">
        <v>26109.33</v>
      </c>
      <c r="F2078" s="341"/>
      <c r="G2078" s="341"/>
      <c r="H2078" s="341"/>
      <c r="I2078" s="341"/>
      <c r="J2078" s="341"/>
      <c r="K2078" s="341"/>
      <c r="L2078" s="341"/>
      <c r="M2078" s="341"/>
    </row>
    <row r="2079" spans="1:13" x14ac:dyDescent="0.25">
      <c r="A2079" s="350">
        <v>33</v>
      </c>
      <c r="B2079" s="353">
        <v>16.079999999999998</v>
      </c>
      <c r="C2079" s="356">
        <v>5.94</v>
      </c>
      <c r="D2079" s="413">
        <v>56</v>
      </c>
      <c r="E2079" s="409">
        <v>22412.65</v>
      </c>
      <c r="F2079" s="341"/>
      <c r="G2079" s="341"/>
      <c r="H2079" s="341"/>
      <c r="I2079" s="341"/>
      <c r="J2079" s="341"/>
      <c r="K2079" s="341"/>
      <c r="L2079" s="341"/>
      <c r="M2079" s="341"/>
    </row>
    <row r="2080" spans="1:13" x14ac:dyDescent="0.25">
      <c r="A2080" s="350">
        <v>28</v>
      </c>
      <c r="B2080" s="353">
        <v>30.875</v>
      </c>
      <c r="C2080" s="356">
        <v>5.54</v>
      </c>
      <c r="D2080" s="413">
        <v>56</v>
      </c>
      <c r="E2080" s="409">
        <v>20568.32</v>
      </c>
      <c r="F2080" s="341"/>
      <c r="G2080" s="341"/>
      <c r="H2080" s="341"/>
      <c r="I2080" s="341"/>
      <c r="J2080" s="341"/>
      <c r="K2080" s="341"/>
      <c r="L2080" s="341"/>
      <c r="M2080" s="341"/>
    </row>
    <row r="2081" spans="1:13" x14ac:dyDescent="0.25">
      <c r="A2081" s="350">
        <v>20</v>
      </c>
      <c r="B2081" s="353">
        <v>31.79</v>
      </c>
      <c r="C2081" s="356">
        <v>7.09</v>
      </c>
      <c r="D2081" s="413">
        <v>56</v>
      </c>
      <c r="E2081" s="409">
        <v>20253.84</v>
      </c>
      <c r="F2081" s="341"/>
      <c r="G2081" s="341"/>
      <c r="H2081" s="341"/>
      <c r="I2081" s="341"/>
      <c r="J2081" s="341"/>
      <c r="K2081" s="341"/>
      <c r="L2081" s="341"/>
      <c r="M2081" s="341"/>
    </row>
    <row r="2082" spans="1:13" x14ac:dyDescent="0.25">
      <c r="A2082" s="350">
        <v>25</v>
      </c>
      <c r="B2082" s="353">
        <v>28.48</v>
      </c>
      <c r="C2082" s="356">
        <v>6.22</v>
      </c>
      <c r="D2082" s="413">
        <v>56</v>
      </c>
      <c r="E2082" s="409">
        <v>19995.29</v>
      </c>
      <c r="F2082" s="341"/>
      <c r="G2082" s="341"/>
      <c r="H2082" s="341"/>
      <c r="I2082" s="341"/>
      <c r="J2082" s="341"/>
      <c r="K2082" s="341"/>
      <c r="L2082" s="341"/>
      <c r="M2082" s="341"/>
    </row>
    <row r="2083" spans="1:13" x14ac:dyDescent="0.25">
      <c r="A2083" s="350">
        <v>24</v>
      </c>
      <c r="B2083" s="353">
        <v>26.6</v>
      </c>
      <c r="C2083" s="356">
        <v>4.33</v>
      </c>
      <c r="D2083" s="413">
        <v>56</v>
      </c>
      <c r="E2083" s="409">
        <v>19321.060000000001</v>
      </c>
      <c r="F2083" s="341"/>
      <c r="G2083" s="341"/>
      <c r="H2083" s="341"/>
      <c r="I2083" s="341"/>
      <c r="J2083" s="341"/>
      <c r="K2083" s="341"/>
      <c r="L2083" s="341"/>
      <c r="M2083" s="341"/>
    </row>
    <row r="2084" spans="1:13" x14ac:dyDescent="0.25">
      <c r="A2084" s="350">
        <v>24</v>
      </c>
      <c r="B2084" s="353">
        <v>25.27</v>
      </c>
      <c r="C2084" s="356">
        <v>5.83</v>
      </c>
      <c r="D2084" s="413">
        <v>56</v>
      </c>
      <c r="E2084" s="409">
        <v>17777.73</v>
      </c>
      <c r="F2084" s="341"/>
      <c r="G2084" s="341"/>
      <c r="H2084" s="341"/>
      <c r="I2084" s="341"/>
      <c r="J2084" s="341"/>
      <c r="K2084" s="341"/>
      <c r="L2084" s="341"/>
      <c r="M2084" s="341"/>
    </row>
    <row r="2085" spans="1:13" x14ac:dyDescent="0.25">
      <c r="A2085" s="350">
        <v>25</v>
      </c>
      <c r="B2085" s="353">
        <v>34.484999999999999</v>
      </c>
      <c r="C2085" s="356">
        <v>4.7</v>
      </c>
      <c r="D2085" s="413">
        <v>56</v>
      </c>
      <c r="E2085" s="409">
        <v>13801.61</v>
      </c>
      <c r="F2085" s="341"/>
      <c r="G2085" s="341"/>
      <c r="H2085" s="341"/>
      <c r="I2085" s="341"/>
      <c r="J2085" s="341"/>
      <c r="K2085" s="341"/>
      <c r="L2085" s="341"/>
      <c r="M2085" s="341"/>
    </row>
    <row r="2086" spans="1:13" x14ac:dyDescent="0.25">
      <c r="A2086" s="350">
        <v>34</v>
      </c>
      <c r="B2086" s="353">
        <v>15.57</v>
      </c>
      <c r="C2086" s="356">
        <v>4.07</v>
      </c>
      <c r="D2086" s="413">
        <v>56</v>
      </c>
      <c r="E2086" s="409">
        <v>13430.27</v>
      </c>
      <c r="F2086" s="341"/>
      <c r="G2086" s="341"/>
      <c r="H2086" s="341"/>
      <c r="I2086" s="341"/>
      <c r="J2086" s="341"/>
      <c r="K2086" s="341"/>
      <c r="L2086" s="341"/>
      <c r="M2086" s="341"/>
    </row>
    <row r="2087" spans="1:13" x14ac:dyDescent="0.25">
      <c r="A2087" s="350">
        <v>20</v>
      </c>
      <c r="B2087" s="353">
        <v>30.36</v>
      </c>
      <c r="C2087" s="356">
        <v>9.39</v>
      </c>
      <c r="D2087" s="413">
        <v>56</v>
      </c>
      <c r="E2087" s="409">
        <v>12949.16</v>
      </c>
      <c r="F2087" s="341"/>
      <c r="G2087" s="341"/>
      <c r="H2087" s="341"/>
      <c r="I2087" s="341"/>
      <c r="J2087" s="341"/>
      <c r="K2087" s="341"/>
      <c r="L2087" s="341"/>
      <c r="M2087" s="341"/>
    </row>
    <row r="2088" spans="1:13" x14ac:dyDescent="0.25">
      <c r="A2088" s="350">
        <v>31</v>
      </c>
      <c r="B2088" s="353">
        <v>19.37</v>
      </c>
      <c r="C2088" s="356">
        <v>4.18</v>
      </c>
      <c r="D2088" s="413">
        <v>56</v>
      </c>
      <c r="E2088" s="409">
        <v>12643.38</v>
      </c>
      <c r="F2088" s="341"/>
      <c r="G2088" s="341"/>
      <c r="H2088" s="341"/>
      <c r="I2088" s="341"/>
      <c r="J2088" s="341"/>
      <c r="K2088" s="341"/>
      <c r="L2088" s="341"/>
      <c r="M2088" s="341"/>
    </row>
    <row r="2089" spans="1:13" x14ac:dyDescent="0.25">
      <c r="A2089" s="350">
        <v>35</v>
      </c>
      <c r="B2089" s="353">
        <v>16.71</v>
      </c>
      <c r="C2089" s="356">
        <v>4.18</v>
      </c>
      <c r="D2089" s="413">
        <v>56</v>
      </c>
      <c r="E2089" s="409">
        <v>12499.88</v>
      </c>
      <c r="F2089" s="341"/>
      <c r="G2089" s="341"/>
      <c r="H2089" s="341"/>
      <c r="I2089" s="341"/>
      <c r="J2089" s="341"/>
      <c r="K2089" s="341"/>
      <c r="L2089" s="341"/>
      <c r="M2089" s="341"/>
    </row>
    <row r="2090" spans="1:13" x14ac:dyDescent="0.25">
      <c r="A2090" s="350">
        <v>27</v>
      </c>
      <c r="B2090" s="353">
        <v>24.1</v>
      </c>
      <c r="C2090" s="356">
        <v>4.4000000000000004</v>
      </c>
      <c r="D2090" s="413">
        <v>56</v>
      </c>
      <c r="E2090" s="409">
        <v>12363.55</v>
      </c>
      <c r="F2090" s="341"/>
      <c r="G2090" s="341"/>
      <c r="H2090" s="341"/>
      <c r="I2090" s="341"/>
      <c r="J2090" s="341"/>
      <c r="K2090" s="341"/>
      <c r="L2090" s="341"/>
      <c r="M2090" s="341"/>
    </row>
    <row r="2091" spans="1:13" x14ac:dyDescent="0.25">
      <c r="A2091" s="350">
        <v>20</v>
      </c>
      <c r="B2091" s="353">
        <v>29.77</v>
      </c>
      <c r="C2091" s="356">
        <v>9.9</v>
      </c>
      <c r="D2091" s="413">
        <v>56</v>
      </c>
      <c r="E2091" s="409">
        <v>12282.03</v>
      </c>
      <c r="F2091" s="341"/>
      <c r="G2091" s="341"/>
      <c r="H2091" s="341"/>
      <c r="I2091" s="341"/>
      <c r="J2091" s="341"/>
      <c r="K2091" s="341"/>
      <c r="L2091" s="341"/>
      <c r="M2091" s="341"/>
    </row>
    <row r="2092" spans="1:13" x14ac:dyDescent="0.25">
      <c r="A2092" s="350">
        <v>26</v>
      </c>
      <c r="B2092" s="353">
        <v>46.53</v>
      </c>
      <c r="C2092" s="356">
        <v>4.84</v>
      </c>
      <c r="D2092" s="413">
        <v>56</v>
      </c>
      <c r="E2092" s="409">
        <v>12265.51</v>
      </c>
      <c r="F2092" s="341"/>
      <c r="G2092" s="341"/>
      <c r="H2092" s="341"/>
      <c r="I2092" s="341"/>
      <c r="J2092" s="341"/>
      <c r="K2092" s="341"/>
      <c r="L2092" s="341"/>
      <c r="M2092" s="341"/>
    </row>
    <row r="2093" spans="1:13" x14ac:dyDescent="0.25">
      <c r="A2093" s="350">
        <v>20</v>
      </c>
      <c r="B2093" s="353">
        <v>23.4</v>
      </c>
      <c r="C2093" s="356">
        <v>5.53</v>
      </c>
      <c r="D2093" s="413">
        <v>56</v>
      </c>
      <c r="E2093" s="409">
        <v>12237.73</v>
      </c>
      <c r="F2093" s="341"/>
      <c r="G2093" s="341"/>
      <c r="H2093" s="341"/>
      <c r="I2093" s="341"/>
      <c r="J2093" s="341"/>
      <c r="K2093" s="341"/>
      <c r="L2093" s="341"/>
      <c r="M2093" s="341"/>
    </row>
    <row r="2094" spans="1:13" x14ac:dyDescent="0.25">
      <c r="A2094" s="350">
        <v>26</v>
      </c>
      <c r="B2094" s="353">
        <v>30</v>
      </c>
      <c r="C2094" s="356">
        <v>4.33</v>
      </c>
      <c r="D2094" s="413">
        <v>56</v>
      </c>
      <c r="E2094" s="409">
        <v>12044.34</v>
      </c>
      <c r="F2094" s="341"/>
      <c r="G2094" s="341"/>
      <c r="H2094" s="341"/>
      <c r="I2094" s="341"/>
      <c r="J2094" s="341"/>
      <c r="K2094" s="341"/>
      <c r="L2094" s="341"/>
      <c r="M2094" s="341"/>
    </row>
    <row r="2095" spans="1:13" x14ac:dyDescent="0.25">
      <c r="A2095" s="350">
        <v>26</v>
      </c>
      <c r="B2095" s="353">
        <v>29.15</v>
      </c>
      <c r="C2095" s="356">
        <v>4.91</v>
      </c>
      <c r="D2095" s="413">
        <v>56</v>
      </c>
      <c r="E2095" s="409">
        <v>11763</v>
      </c>
      <c r="F2095" s="341"/>
      <c r="G2095" s="341"/>
      <c r="H2095" s="341"/>
      <c r="I2095" s="341"/>
      <c r="J2095" s="341"/>
      <c r="K2095" s="341"/>
      <c r="L2095" s="341"/>
      <c r="M2095" s="341"/>
    </row>
    <row r="2096" spans="1:13" x14ac:dyDescent="0.25">
      <c r="A2096" s="350">
        <v>23</v>
      </c>
      <c r="B2096" s="353">
        <v>34.865000000000002</v>
      </c>
      <c r="C2096" s="356">
        <v>4.8</v>
      </c>
      <c r="D2096" s="413">
        <v>56</v>
      </c>
      <c r="E2096" s="409">
        <v>11674.13</v>
      </c>
      <c r="F2096" s="341"/>
      <c r="G2096" s="341"/>
      <c r="H2096" s="341"/>
      <c r="I2096" s="341"/>
      <c r="J2096" s="341"/>
      <c r="K2096" s="341"/>
      <c r="L2096" s="341"/>
      <c r="M2096" s="341"/>
    </row>
    <row r="2097" spans="1:13" x14ac:dyDescent="0.25">
      <c r="A2097" s="350">
        <v>22</v>
      </c>
      <c r="B2097" s="353">
        <v>28.12</v>
      </c>
      <c r="C2097" s="356">
        <v>5.55</v>
      </c>
      <c r="D2097" s="413">
        <v>56</v>
      </c>
      <c r="E2097" s="409">
        <v>11658.38</v>
      </c>
      <c r="F2097" s="341"/>
      <c r="G2097" s="341"/>
      <c r="H2097" s="341"/>
      <c r="I2097" s="341"/>
      <c r="J2097" s="341"/>
      <c r="K2097" s="341"/>
      <c r="L2097" s="341"/>
      <c r="M2097" s="341"/>
    </row>
    <row r="2098" spans="1:13" x14ac:dyDescent="0.25">
      <c r="A2098" s="350">
        <v>26</v>
      </c>
      <c r="B2098" s="353">
        <v>29.45</v>
      </c>
      <c r="C2098" s="356">
        <v>5.24</v>
      </c>
      <c r="D2098" s="413">
        <v>56</v>
      </c>
      <c r="E2098" s="409">
        <v>11658.12</v>
      </c>
      <c r="F2098" s="341"/>
      <c r="G2098" s="341"/>
      <c r="H2098" s="341"/>
      <c r="I2098" s="341"/>
      <c r="J2098" s="341"/>
      <c r="K2098" s="341"/>
      <c r="L2098" s="341"/>
      <c r="M2098" s="341"/>
    </row>
    <row r="2099" spans="1:13" x14ac:dyDescent="0.25">
      <c r="A2099" s="350">
        <v>29</v>
      </c>
      <c r="B2099" s="353">
        <v>27.94</v>
      </c>
      <c r="C2099" s="356">
        <v>6.08</v>
      </c>
      <c r="D2099" s="413">
        <v>56</v>
      </c>
      <c r="E2099" s="409">
        <v>11657.72</v>
      </c>
      <c r="F2099" s="341"/>
      <c r="G2099" s="341"/>
      <c r="H2099" s="341"/>
      <c r="I2099" s="341"/>
      <c r="J2099" s="341"/>
      <c r="K2099" s="341"/>
      <c r="L2099" s="341"/>
      <c r="M2099" s="341"/>
    </row>
    <row r="2100" spans="1:13" x14ac:dyDescent="0.25">
      <c r="A2100" s="350">
        <v>29</v>
      </c>
      <c r="B2100" s="353">
        <v>27.2</v>
      </c>
      <c r="C2100" s="356">
        <v>5.83</v>
      </c>
      <c r="D2100" s="413">
        <v>56</v>
      </c>
      <c r="E2100" s="409">
        <v>11478.14</v>
      </c>
      <c r="F2100" s="341"/>
      <c r="G2100" s="341"/>
      <c r="H2100" s="341"/>
      <c r="I2100" s="341"/>
      <c r="J2100" s="341"/>
      <c r="K2100" s="341"/>
      <c r="L2100" s="341"/>
      <c r="M2100" s="341"/>
    </row>
    <row r="2101" spans="1:13" x14ac:dyDescent="0.25">
      <c r="A2101" s="350">
        <v>24</v>
      </c>
      <c r="B2101" s="353">
        <v>33.344999999999999</v>
      </c>
      <c r="C2101" s="356">
        <v>4.29</v>
      </c>
      <c r="D2101" s="413">
        <v>56</v>
      </c>
      <c r="E2101" s="409">
        <v>11454.02</v>
      </c>
      <c r="F2101" s="341"/>
      <c r="G2101" s="341"/>
      <c r="H2101" s="341"/>
      <c r="I2101" s="341"/>
      <c r="J2101" s="341"/>
      <c r="K2101" s="341"/>
      <c r="L2101" s="341"/>
      <c r="M2101" s="341"/>
    </row>
    <row r="2102" spans="1:13" x14ac:dyDescent="0.25">
      <c r="A2102" s="350">
        <v>24</v>
      </c>
      <c r="B2102" s="353">
        <v>29.925000000000001</v>
      </c>
      <c r="C2102" s="356">
        <v>5.3</v>
      </c>
      <c r="D2102" s="413">
        <v>56</v>
      </c>
      <c r="E2102" s="409">
        <v>11165.42</v>
      </c>
      <c r="F2102" s="341"/>
      <c r="G2102" s="341"/>
      <c r="H2102" s="341"/>
      <c r="I2102" s="341"/>
      <c r="J2102" s="341"/>
      <c r="K2102" s="341"/>
      <c r="L2102" s="341"/>
      <c r="M2102" s="341"/>
    </row>
    <row r="2103" spans="1:13" x14ac:dyDescent="0.25">
      <c r="A2103" s="350">
        <v>24</v>
      </c>
      <c r="B2103" s="353">
        <v>24.225000000000001</v>
      </c>
      <c r="C2103" s="356">
        <v>4.42</v>
      </c>
      <c r="D2103" s="413">
        <v>56</v>
      </c>
      <c r="E2103" s="409">
        <v>11093.62</v>
      </c>
      <c r="F2103" s="341"/>
      <c r="G2103" s="341"/>
      <c r="H2103" s="341"/>
      <c r="I2103" s="341"/>
      <c r="J2103" s="341"/>
      <c r="K2103" s="341"/>
      <c r="L2103" s="341"/>
      <c r="M2103" s="341"/>
    </row>
    <row r="2104" spans="1:13" x14ac:dyDescent="0.25">
      <c r="A2104" s="350">
        <v>22</v>
      </c>
      <c r="B2104" s="353">
        <v>29.68</v>
      </c>
      <c r="C2104" s="356">
        <v>5.68</v>
      </c>
      <c r="D2104" s="413">
        <v>56</v>
      </c>
      <c r="E2104" s="409">
        <v>11090.72</v>
      </c>
      <c r="F2104" s="341"/>
      <c r="G2104" s="341"/>
      <c r="H2104" s="341"/>
      <c r="I2104" s="341"/>
      <c r="J2104" s="341"/>
      <c r="K2104" s="341"/>
      <c r="L2104" s="341"/>
      <c r="M2104" s="341"/>
    </row>
    <row r="2105" spans="1:13" x14ac:dyDescent="0.25">
      <c r="A2105" s="350">
        <v>19</v>
      </c>
      <c r="B2105" s="353">
        <v>20.614999999999998</v>
      </c>
      <c r="C2105" s="356">
        <v>6.05</v>
      </c>
      <c r="D2105" s="413">
        <v>56</v>
      </c>
      <c r="E2105" s="409">
        <v>11073.18</v>
      </c>
      <c r="F2105" s="341"/>
      <c r="G2105" s="341"/>
      <c r="H2105" s="341"/>
      <c r="I2105" s="341"/>
      <c r="J2105" s="341"/>
      <c r="K2105" s="341"/>
      <c r="L2105" s="341"/>
      <c r="M2105" s="341"/>
    </row>
    <row r="2106" spans="1:13" x14ac:dyDescent="0.25">
      <c r="A2106" s="350">
        <v>18</v>
      </c>
      <c r="B2106" s="353">
        <v>32.119999999999997</v>
      </c>
      <c r="C2106" s="356">
        <v>5.33</v>
      </c>
      <c r="D2106" s="413">
        <v>56</v>
      </c>
      <c r="E2106" s="409">
        <v>11070.54</v>
      </c>
      <c r="F2106" s="341"/>
      <c r="G2106" s="341"/>
      <c r="H2106" s="341"/>
      <c r="I2106" s="341"/>
      <c r="J2106" s="341"/>
      <c r="K2106" s="341"/>
      <c r="L2106" s="341"/>
      <c r="M2106" s="341"/>
    </row>
    <row r="2107" spans="1:13" x14ac:dyDescent="0.25">
      <c r="A2107" s="350">
        <v>23</v>
      </c>
      <c r="B2107" s="353">
        <v>27.36</v>
      </c>
      <c r="C2107" s="356">
        <v>6.22</v>
      </c>
      <c r="D2107" s="413">
        <v>56</v>
      </c>
      <c r="E2107" s="409">
        <v>10976.25</v>
      </c>
      <c r="F2107" s="341"/>
      <c r="G2107" s="341"/>
      <c r="H2107" s="341"/>
      <c r="I2107" s="341"/>
      <c r="J2107" s="341"/>
      <c r="K2107" s="341"/>
      <c r="L2107" s="341"/>
      <c r="M2107" s="341"/>
    </row>
    <row r="2108" spans="1:13" x14ac:dyDescent="0.25">
      <c r="A2108" s="350">
        <v>23</v>
      </c>
      <c r="B2108" s="353">
        <v>17.385000000000002</v>
      </c>
      <c r="C2108" s="356">
        <v>5.84</v>
      </c>
      <c r="D2108" s="413">
        <v>56</v>
      </c>
      <c r="E2108" s="409">
        <v>10602.39</v>
      </c>
      <c r="F2108" s="341"/>
      <c r="G2108" s="341"/>
      <c r="H2108" s="341"/>
      <c r="I2108" s="341"/>
      <c r="J2108" s="341"/>
      <c r="K2108" s="341"/>
      <c r="L2108" s="341"/>
      <c r="M2108" s="341"/>
    </row>
    <row r="2109" spans="1:13" x14ac:dyDescent="0.25">
      <c r="A2109" s="350">
        <v>18</v>
      </c>
      <c r="B2109" s="353">
        <v>30.13</v>
      </c>
      <c r="C2109" s="356">
        <v>5.71</v>
      </c>
      <c r="D2109" s="413">
        <v>56</v>
      </c>
      <c r="E2109" s="409">
        <v>10601.41</v>
      </c>
      <c r="F2109" s="341"/>
      <c r="G2109" s="341"/>
      <c r="H2109" s="341"/>
      <c r="I2109" s="341"/>
      <c r="J2109" s="341"/>
      <c r="K2109" s="341"/>
      <c r="L2109" s="341"/>
      <c r="M2109" s="341"/>
    </row>
    <row r="2110" spans="1:13" x14ac:dyDescent="0.25">
      <c r="A2110" s="350">
        <v>25</v>
      </c>
      <c r="B2110" s="353">
        <v>25.44</v>
      </c>
      <c r="C2110" s="356">
        <v>6.04</v>
      </c>
      <c r="D2110" s="413">
        <v>56</v>
      </c>
      <c r="E2110" s="409">
        <v>10594.23</v>
      </c>
      <c r="F2110" s="341"/>
      <c r="G2110" s="341"/>
      <c r="H2110" s="341"/>
      <c r="I2110" s="341"/>
      <c r="J2110" s="341"/>
      <c r="K2110" s="341"/>
      <c r="L2110" s="341"/>
      <c r="M2110" s="341"/>
    </row>
    <row r="2111" spans="1:13" x14ac:dyDescent="0.25">
      <c r="A2111" s="350">
        <v>22</v>
      </c>
      <c r="B2111" s="353">
        <v>39.805</v>
      </c>
      <c r="C2111" s="356">
        <v>4.38</v>
      </c>
      <c r="D2111" s="413">
        <v>56</v>
      </c>
      <c r="E2111" s="409">
        <v>10577.09</v>
      </c>
      <c r="F2111" s="341"/>
      <c r="G2111" s="341"/>
      <c r="H2111" s="341"/>
      <c r="I2111" s="341"/>
      <c r="J2111" s="341"/>
      <c r="K2111" s="341"/>
      <c r="L2111" s="341"/>
      <c r="M2111" s="341"/>
    </row>
    <row r="2112" spans="1:13" x14ac:dyDescent="0.25">
      <c r="A2112" s="350">
        <v>22</v>
      </c>
      <c r="B2112" s="353">
        <v>30.4</v>
      </c>
      <c r="C2112" s="356">
        <v>5.56</v>
      </c>
      <c r="D2112" s="413">
        <v>56</v>
      </c>
      <c r="E2112" s="409">
        <v>9890.23</v>
      </c>
      <c r="F2112" s="341"/>
      <c r="G2112" s="341"/>
      <c r="H2112" s="341"/>
      <c r="I2112" s="341"/>
      <c r="J2112" s="341"/>
      <c r="K2112" s="341"/>
      <c r="L2112" s="341"/>
      <c r="M2112" s="341"/>
    </row>
    <row r="2113" spans="1:13" x14ac:dyDescent="0.25">
      <c r="A2113" s="350">
        <v>22</v>
      </c>
      <c r="B2113" s="353">
        <v>23.18</v>
      </c>
      <c r="C2113" s="356">
        <v>4.24</v>
      </c>
      <c r="D2113" s="413">
        <v>56</v>
      </c>
      <c r="E2113" s="409">
        <v>9684.2900000000009</v>
      </c>
      <c r="F2113" s="341"/>
      <c r="G2113" s="341"/>
      <c r="H2113" s="341"/>
      <c r="I2113" s="341"/>
      <c r="J2113" s="341"/>
      <c r="K2113" s="341"/>
      <c r="L2113" s="341"/>
      <c r="M2113" s="341"/>
    </row>
    <row r="2114" spans="1:13" x14ac:dyDescent="0.25">
      <c r="A2114" s="350">
        <v>19</v>
      </c>
      <c r="B2114" s="353">
        <v>39.615000000000002</v>
      </c>
      <c r="C2114" s="356">
        <v>6.32</v>
      </c>
      <c r="D2114" s="413">
        <v>56</v>
      </c>
      <c r="E2114" s="409">
        <v>9582.5400000000009</v>
      </c>
      <c r="F2114" s="341"/>
      <c r="G2114" s="341"/>
      <c r="H2114" s="341"/>
      <c r="I2114" s="341"/>
      <c r="J2114" s="341"/>
      <c r="K2114" s="341"/>
      <c r="L2114" s="341"/>
      <c r="M2114" s="341"/>
    </row>
    <row r="2115" spans="1:13" x14ac:dyDescent="0.25">
      <c r="A2115" s="350">
        <v>25</v>
      </c>
      <c r="B2115" s="353">
        <v>30.59</v>
      </c>
      <c r="C2115" s="356">
        <v>6.3</v>
      </c>
      <c r="D2115" s="413">
        <v>56</v>
      </c>
      <c r="E2115" s="409">
        <v>8448.66</v>
      </c>
      <c r="F2115" s="341"/>
      <c r="G2115" s="341"/>
      <c r="H2115" s="341"/>
      <c r="I2115" s="341"/>
      <c r="J2115" s="341"/>
      <c r="K2115" s="341"/>
      <c r="L2115" s="341"/>
      <c r="M2115" s="341"/>
    </row>
    <row r="2116" spans="1:13" x14ac:dyDescent="0.25">
      <c r="A2116" s="350">
        <v>34</v>
      </c>
      <c r="B2116" s="353">
        <v>16.72</v>
      </c>
      <c r="C2116" s="356">
        <v>4.38</v>
      </c>
      <c r="D2116" s="413">
        <v>56</v>
      </c>
      <c r="E2116" s="409">
        <v>7953.72</v>
      </c>
      <c r="F2116" s="341"/>
      <c r="G2116" s="341"/>
      <c r="H2116" s="341"/>
      <c r="I2116" s="341"/>
      <c r="J2116" s="341"/>
      <c r="K2116" s="341"/>
      <c r="L2116" s="341"/>
      <c r="M2116" s="341"/>
    </row>
    <row r="2117" spans="1:13" x14ac:dyDescent="0.25">
      <c r="A2117" s="350">
        <v>25</v>
      </c>
      <c r="B2117" s="353">
        <v>26.22</v>
      </c>
      <c r="C2117" s="356">
        <v>4.6500000000000004</v>
      </c>
      <c r="D2117" s="413">
        <v>56</v>
      </c>
      <c r="E2117" s="409">
        <v>7302.46</v>
      </c>
      <c r="F2117" s="341"/>
      <c r="G2117" s="341"/>
      <c r="H2117" s="341"/>
      <c r="I2117" s="341"/>
      <c r="J2117" s="341"/>
      <c r="K2117" s="341"/>
      <c r="L2117" s="341"/>
      <c r="M2117" s="341"/>
    </row>
    <row r="2118" spans="1:13" x14ac:dyDescent="0.25">
      <c r="A2118" s="350">
        <v>19</v>
      </c>
      <c r="B2118" s="353">
        <v>31.824999999999999</v>
      </c>
      <c r="C2118" s="356">
        <v>4.7</v>
      </c>
      <c r="D2118" s="413">
        <v>56</v>
      </c>
      <c r="E2118" s="409">
        <v>6750.27</v>
      </c>
      <c r="F2118" s="341"/>
      <c r="G2118" s="341"/>
      <c r="H2118" s="341"/>
      <c r="I2118" s="341"/>
      <c r="J2118" s="341"/>
      <c r="K2118" s="341"/>
      <c r="L2118" s="341"/>
      <c r="M2118" s="341"/>
    </row>
    <row r="2119" spans="1:13" x14ac:dyDescent="0.25">
      <c r="A2119" s="350">
        <v>19</v>
      </c>
      <c r="B2119" s="353">
        <v>25.745000000000001</v>
      </c>
      <c r="C2119" s="356">
        <v>4.34</v>
      </c>
      <c r="D2119" s="413">
        <v>57</v>
      </c>
      <c r="E2119" s="409">
        <v>48675.519999999997</v>
      </c>
      <c r="F2119" s="341"/>
      <c r="G2119" s="341"/>
      <c r="H2119" s="341"/>
      <c r="I2119" s="341"/>
      <c r="J2119" s="341"/>
      <c r="K2119" s="341"/>
      <c r="L2119" s="341"/>
      <c r="M2119" s="341"/>
    </row>
    <row r="2120" spans="1:13" x14ac:dyDescent="0.25">
      <c r="A2120" s="350">
        <v>19</v>
      </c>
      <c r="B2120" s="353">
        <v>24.605</v>
      </c>
      <c r="C2120" s="356">
        <v>5.62</v>
      </c>
      <c r="D2120" s="413">
        <v>57</v>
      </c>
      <c r="E2120" s="409">
        <v>43578.94</v>
      </c>
      <c r="F2120" s="341"/>
      <c r="G2120" s="341"/>
      <c r="H2120" s="341"/>
      <c r="I2120" s="341"/>
      <c r="J2120" s="341"/>
      <c r="K2120" s="341"/>
      <c r="L2120" s="341"/>
      <c r="M2120" s="341"/>
    </row>
    <row r="2121" spans="1:13" x14ac:dyDescent="0.25">
      <c r="A2121" s="350">
        <v>19</v>
      </c>
      <c r="B2121" s="353">
        <v>24.51</v>
      </c>
      <c r="C2121" s="356">
        <v>4.24</v>
      </c>
      <c r="D2121" s="413">
        <v>57</v>
      </c>
      <c r="E2121" s="409">
        <v>43073.760000000002</v>
      </c>
      <c r="F2121" s="341"/>
      <c r="G2121" s="341"/>
      <c r="H2121" s="341"/>
      <c r="I2121" s="341"/>
      <c r="J2121" s="341"/>
      <c r="K2121" s="341"/>
      <c r="L2121" s="341"/>
      <c r="M2121" s="341"/>
    </row>
    <row r="2122" spans="1:13" x14ac:dyDescent="0.25">
      <c r="A2122" s="350">
        <v>26</v>
      </c>
      <c r="B2122" s="353">
        <v>31.065000000000001</v>
      </c>
      <c r="C2122" s="356">
        <v>4.57</v>
      </c>
      <c r="D2122" s="413">
        <v>57</v>
      </c>
      <c r="E2122" s="409">
        <v>42764.12</v>
      </c>
      <c r="F2122" s="341"/>
      <c r="G2122" s="341"/>
      <c r="H2122" s="341"/>
      <c r="I2122" s="341"/>
      <c r="J2122" s="341"/>
      <c r="K2122" s="341"/>
      <c r="L2122" s="341"/>
      <c r="M2122" s="341"/>
    </row>
    <row r="2123" spans="1:13" x14ac:dyDescent="0.25">
      <c r="A2123" s="350">
        <v>23</v>
      </c>
      <c r="B2123" s="353">
        <v>28.12</v>
      </c>
      <c r="C2123" s="356">
        <v>5.05</v>
      </c>
      <c r="D2123" s="413">
        <v>57</v>
      </c>
      <c r="E2123" s="409">
        <v>36795.29</v>
      </c>
      <c r="F2123" s="341"/>
      <c r="G2123" s="341"/>
      <c r="H2123" s="341"/>
      <c r="I2123" s="341"/>
      <c r="J2123" s="341"/>
      <c r="K2123" s="341"/>
      <c r="L2123" s="341"/>
      <c r="M2123" s="341"/>
    </row>
    <row r="2124" spans="1:13" x14ac:dyDescent="0.25">
      <c r="A2124" s="350">
        <v>28</v>
      </c>
      <c r="B2124" s="353">
        <v>38.06</v>
      </c>
      <c r="C2124" s="356">
        <v>6.16</v>
      </c>
      <c r="D2124" s="413">
        <v>57</v>
      </c>
      <c r="E2124" s="409">
        <v>27533.91</v>
      </c>
      <c r="F2124" s="341"/>
      <c r="G2124" s="341"/>
      <c r="H2124" s="341"/>
      <c r="I2124" s="341"/>
      <c r="J2124" s="341"/>
      <c r="K2124" s="341"/>
      <c r="L2124" s="341"/>
      <c r="M2124" s="341"/>
    </row>
    <row r="2125" spans="1:13" x14ac:dyDescent="0.25">
      <c r="A2125" s="350">
        <v>28</v>
      </c>
      <c r="B2125" s="353">
        <v>24.96</v>
      </c>
      <c r="C2125" s="356">
        <v>4.57</v>
      </c>
      <c r="D2125" s="413">
        <v>57</v>
      </c>
      <c r="E2125" s="409">
        <v>27218.44</v>
      </c>
      <c r="F2125" s="341"/>
      <c r="G2125" s="341"/>
      <c r="H2125" s="341"/>
      <c r="I2125" s="341"/>
      <c r="J2125" s="341"/>
      <c r="K2125" s="341"/>
      <c r="L2125" s="341"/>
      <c r="M2125" s="341"/>
    </row>
    <row r="2126" spans="1:13" x14ac:dyDescent="0.25">
      <c r="A2126" s="350">
        <v>26</v>
      </c>
      <c r="B2126" s="353">
        <v>17.670000000000002</v>
      </c>
      <c r="C2126" s="356">
        <v>5.53</v>
      </c>
      <c r="D2126" s="413">
        <v>57</v>
      </c>
      <c r="E2126" s="409">
        <v>22192.44</v>
      </c>
      <c r="F2126" s="341"/>
      <c r="G2126" s="341"/>
      <c r="H2126" s="341"/>
      <c r="I2126" s="341"/>
      <c r="J2126" s="341"/>
      <c r="K2126" s="341"/>
      <c r="L2126" s="341"/>
      <c r="M2126" s="341"/>
    </row>
    <row r="2127" spans="1:13" x14ac:dyDescent="0.25">
      <c r="A2127" s="350">
        <v>22</v>
      </c>
      <c r="B2127" s="353">
        <v>31.35</v>
      </c>
      <c r="C2127" s="356">
        <v>5.84</v>
      </c>
      <c r="D2127" s="413">
        <v>57</v>
      </c>
      <c r="E2127" s="409">
        <v>20709.02</v>
      </c>
      <c r="F2127" s="341"/>
      <c r="G2127" s="341"/>
      <c r="H2127" s="341"/>
      <c r="I2127" s="341"/>
      <c r="J2127" s="341"/>
      <c r="K2127" s="341"/>
      <c r="L2127" s="341"/>
      <c r="M2127" s="341"/>
    </row>
    <row r="2128" spans="1:13" x14ac:dyDescent="0.25">
      <c r="A2128" s="350">
        <v>22</v>
      </c>
      <c r="B2128" s="353">
        <v>28.31</v>
      </c>
      <c r="C2128" s="356">
        <v>6.41</v>
      </c>
      <c r="D2128" s="413">
        <v>57</v>
      </c>
      <c r="E2128" s="409">
        <v>18031.189999999999</v>
      </c>
      <c r="F2128" s="341"/>
      <c r="G2128" s="341"/>
      <c r="H2128" s="341"/>
      <c r="I2128" s="341"/>
      <c r="J2128" s="341"/>
      <c r="K2128" s="341"/>
      <c r="L2128" s="341"/>
      <c r="M2128" s="341"/>
    </row>
    <row r="2129" spans="1:13" x14ac:dyDescent="0.25">
      <c r="A2129" s="350">
        <v>25</v>
      </c>
      <c r="B2129" s="353">
        <v>30.3</v>
      </c>
      <c r="C2129" s="356">
        <v>4.7300000000000004</v>
      </c>
      <c r="D2129" s="413">
        <v>57</v>
      </c>
      <c r="E2129" s="409">
        <v>17505.650000000001</v>
      </c>
      <c r="F2129" s="341"/>
      <c r="G2129" s="341"/>
      <c r="H2129" s="341"/>
      <c r="I2129" s="341"/>
      <c r="J2129" s="341"/>
      <c r="K2129" s="341"/>
      <c r="L2129" s="341"/>
      <c r="M2129" s="341"/>
    </row>
    <row r="2130" spans="1:13" x14ac:dyDescent="0.25">
      <c r="A2130" s="350">
        <v>21</v>
      </c>
      <c r="B2130" s="353">
        <v>26.4</v>
      </c>
      <c r="C2130" s="356">
        <v>6.22</v>
      </c>
      <c r="D2130" s="413">
        <v>57</v>
      </c>
      <c r="E2130" s="409">
        <v>17172.27</v>
      </c>
      <c r="F2130" s="341"/>
      <c r="G2130" s="341"/>
      <c r="H2130" s="341"/>
      <c r="I2130" s="341"/>
      <c r="J2130" s="341"/>
      <c r="K2130" s="341"/>
      <c r="L2130" s="341"/>
      <c r="M2130" s="341"/>
    </row>
    <row r="2131" spans="1:13" x14ac:dyDescent="0.25">
      <c r="A2131" s="350">
        <v>21</v>
      </c>
      <c r="B2131" s="353">
        <v>22.135000000000002</v>
      </c>
      <c r="C2131" s="356">
        <v>4.46</v>
      </c>
      <c r="D2131" s="413">
        <v>57</v>
      </c>
      <c r="E2131" s="409">
        <v>16351.42</v>
      </c>
      <c r="F2131" s="341"/>
      <c r="G2131" s="341"/>
      <c r="H2131" s="341"/>
      <c r="I2131" s="341"/>
      <c r="J2131" s="341"/>
      <c r="K2131" s="341"/>
      <c r="L2131" s="341"/>
      <c r="M2131" s="341"/>
    </row>
    <row r="2132" spans="1:13" x14ac:dyDescent="0.25">
      <c r="A2132" s="350">
        <v>21</v>
      </c>
      <c r="B2132" s="353">
        <v>17.399999999999999</v>
      </c>
      <c r="C2132" s="356">
        <v>4.5</v>
      </c>
      <c r="D2132" s="413">
        <v>57</v>
      </c>
      <c r="E2132" s="409">
        <v>15608.58</v>
      </c>
      <c r="F2132" s="341"/>
      <c r="G2132" s="341"/>
      <c r="H2132" s="341"/>
      <c r="I2132" s="341"/>
      <c r="J2132" s="341"/>
      <c r="K2132" s="341"/>
      <c r="L2132" s="341"/>
      <c r="M2132" s="341"/>
    </row>
    <row r="2133" spans="1:13" x14ac:dyDescent="0.25">
      <c r="A2133" s="350">
        <v>20</v>
      </c>
      <c r="B2133" s="353">
        <v>28.06</v>
      </c>
      <c r="C2133" s="356">
        <v>8.93</v>
      </c>
      <c r="D2133" s="413">
        <v>57</v>
      </c>
      <c r="E2133" s="409">
        <v>14750.42</v>
      </c>
      <c r="F2133" s="341"/>
      <c r="G2133" s="341"/>
      <c r="H2133" s="341"/>
      <c r="I2133" s="341"/>
      <c r="J2133" s="341"/>
      <c r="K2133" s="341"/>
      <c r="L2133" s="341"/>
      <c r="M2133" s="341"/>
    </row>
    <row r="2134" spans="1:13" x14ac:dyDescent="0.25">
      <c r="A2134" s="350">
        <v>20</v>
      </c>
      <c r="B2134" s="353">
        <v>31.13</v>
      </c>
      <c r="C2134" s="356">
        <v>11.02</v>
      </c>
      <c r="D2134" s="413">
        <v>57</v>
      </c>
      <c r="E2134" s="409">
        <v>14612.33</v>
      </c>
      <c r="F2134" s="341"/>
      <c r="G2134" s="341"/>
      <c r="H2134" s="341"/>
      <c r="I2134" s="341"/>
      <c r="J2134" s="341"/>
      <c r="K2134" s="341"/>
      <c r="L2134" s="341"/>
      <c r="M2134" s="341"/>
    </row>
    <row r="2135" spans="1:13" x14ac:dyDescent="0.25">
      <c r="A2135" s="350">
        <v>31</v>
      </c>
      <c r="B2135" s="353">
        <v>18.46</v>
      </c>
      <c r="C2135" s="356">
        <v>5.25</v>
      </c>
      <c r="D2135" s="413">
        <v>57</v>
      </c>
      <c r="E2135" s="409">
        <v>14394.4</v>
      </c>
      <c r="F2135" s="341"/>
      <c r="G2135" s="341"/>
      <c r="H2135" s="341"/>
      <c r="I2135" s="341"/>
      <c r="J2135" s="341"/>
      <c r="K2135" s="341"/>
      <c r="L2135" s="341"/>
      <c r="M2135" s="341"/>
    </row>
    <row r="2136" spans="1:13" x14ac:dyDescent="0.25">
      <c r="A2136" s="350">
        <v>32</v>
      </c>
      <c r="B2136" s="353">
        <v>17.3</v>
      </c>
      <c r="C2136" s="356">
        <v>4.75</v>
      </c>
      <c r="D2136" s="413">
        <v>57</v>
      </c>
      <c r="E2136" s="409">
        <v>13224.06</v>
      </c>
      <c r="F2136" s="341"/>
      <c r="G2136" s="341"/>
      <c r="H2136" s="341"/>
      <c r="I2136" s="341"/>
      <c r="J2136" s="341"/>
      <c r="K2136" s="341"/>
      <c r="L2136" s="341"/>
      <c r="M2136" s="341"/>
    </row>
    <row r="2137" spans="1:13" x14ac:dyDescent="0.25">
      <c r="A2137" s="350">
        <v>25</v>
      </c>
      <c r="B2137" s="353">
        <v>35.625</v>
      </c>
      <c r="C2137" s="356">
        <v>4.68</v>
      </c>
      <c r="D2137" s="413">
        <v>57</v>
      </c>
      <c r="E2137" s="409">
        <v>13023.93</v>
      </c>
      <c r="F2137" s="341"/>
      <c r="G2137" s="341"/>
      <c r="H2137" s="341"/>
      <c r="I2137" s="341"/>
      <c r="J2137" s="341"/>
      <c r="K2137" s="341"/>
      <c r="L2137" s="341"/>
      <c r="M2137" s="341"/>
    </row>
    <row r="2138" spans="1:13" x14ac:dyDescent="0.25">
      <c r="A2138" s="350">
        <v>22</v>
      </c>
      <c r="B2138" s="353">
        <v>20.234999999999999</v>
      </c>
      <c r="C2138" s="356">
        <v>6.17</v>
      </c>
      <c r="D2138" s="413">
        <v>57</v>
      </c>
      <c r="E2138" s="409">
        <v>12646.21</v>
      </c>
      <c r="F2138" s="341"/>
      <c r="G2138" s="341"/>
      <c r="H2138" s="341"/>
      <c r="I2138" s="341"/>
      <c r="J2138" s="341"/>
      <c r="K2138" s="341"/>
      <c r="L2138" s="341"/>
      <c r="M2138" s="341"/>
    </row>
    <row r="2139" spans="1:13" x14ac:dyDescent="0.25">
      <c r="A2139" s="350">
        <v>25</v>
      </c>
      <c r="B2139" s="353">
        <v>27.55</v>
      </c>
      <c r="C2139" s="356">
        <v>4.5599999999999996</v>
      </c>
      <c r="D2139" s="413">
        <v>57</v>
      </c>
      <c r="E2139" s="409">
        <v>12629.17</v>
      </c>
      <c r="F2139" s="341"/>
      <c r="G2139" s="341"/>
      <c r="H2139" s="341"/>
      <c r="I2139" s="341"/>
      <c r="J2139" s="341"/>
      <c r="K2139" s="341"/>
      <c r="L2139" s="341"/>
      <c r="M2139" s="341"/>
    </row>
    <row r="2140" spans="1:13" x14ac:dyDescent="0.25">
      <c r="A2140" s="350">
        <v>31</v>
      </c>
      <c r="B2140" s="353">
        <v>17.97</v>
      </c>
      <c r="C2140" s="356">
        <v>6.3</v>
      </c>
      <c r="D2140" s="413">
        <v>57</v>
      </c>
      <c r="E2140" s="409">
        <v>12032.33</v>
      </c>
      <c r="F2140" s="341"/>
      <c r="G2140" s="341"/>
      <c r="H2140" s="341"/>
      <c r="I2140" s="341"/>
      <c r="J2140" s="341"/>
      <c r="K2140" s="341"/>
      <c r="L2140" s="341"/>
      <c r="M2140" s="341"/>
    </row>
    <row r="2141" spans="1:13" x14ac:dyDescent="0.25">
      <c r="A2141" s="350">
        <v>18</v>
      </c>
      <c r="B2141" s="353">
        <v>29.98</v>
      </c>
      <c r="C2141" s="356">
        <v>6.03</v>
      </c>
      <c r="D2141" s="413">
        <v>57</v>
      </c>
      <c r="E2141" s="409">
        <v>12029.29</v>
      </c>
      <c r="F2141" s="341"/>
      <c r="G2141" s="341"/>
      <c r="H2141" s="341"/>
      <c r="I2141" s="341"/>
      <c r="J2141" s="341"/>
      <c r="K2141" s="341"/>
      <c r="L2141" s="341"/>
      <c r="M2141" s="341"/>
    </row>
    <row r="2142" spans="1:13" x14ac:dyDescent="0.25">
      <c r="A2142" s="350">
        <v>27</v>
      </c>
      <c r="B2142" s="353">
        <v>33.659999999999997</v>
      </c>
      <c r="C2142" s="356">
        <v>4.2</v>
      </c>
      <c r="D2142" s="413">
        <v>57</v>
      </c>
      <c r="E2142" s="409">
        <v>11945.13</v>
      </c>
      <c r="F2142" s="341"/>
      <c r="G2142" s="341"/>
      <c r="H2142" s="341"/>
      <c r="I2142" s="341"/>
      <c r="J2142" s="341"/>
      <c r="K2142" s="341"/>
      <c r="L2142" s="341"/>
      <c r="M2142" s="341"/>
    </row>
    <row r="2143" spans="1:13" x14ac:dyDescent="0.25">
      <c r="A2143" s="350">
        <v>27</v>
      </c>
      <c r="B2143" s="353">
        <v>32.67</v>
      </c>
      <c r="C2143" s="356">
        <v>5.61</v>
      </c>
      <c r="D2143" s="413">
        <v>57</v>
      </c>
      <c r="E2143" s="409">
        <v>11842.62</v>
      </c>
      <c r="F2143" s="341"/>
      <c r="G2143" s="341"/>
      <c r="H2143" s="341"/>
      <c r="I2143" s="341"/>
      <c r="J2143" s="341"/>
      <c r="K2143" s="341"/>
      <c r="L2143" s="341"/>
      <c r="M2143" s="341"/>
    </row>
    <row r="2144" spans="1:13" x14ac:dyDescent="0.25">
      <c r="A2144" s="350">
        <v>27</v>
      </c>
      <c r="B2144" s="353">
        <v>30.5</v>
      </c>
      <c r="C2144" s="356">
        <v>5.88</v>
      </c>
      <c r="D2144" s="413">
        <v>57</v>
      </c>
      <c r="E2144" s="409">
        <v>11840.78</v>
      </c>
      <c r="F2144" s="341"/>
      <c r="G2144" s="341"/>
      <c r="H2144" s="341"/>
      <c r="I2144" s="341"/>
      <c r="J2144" s="341"/>
      <c r="K2144" s="341"/>
      <c r="L2144" s="341"/>
      <c r="M2144" s="341"/>
    </row>
    <row r="2145" spans="1:13" x14ac:dyDescent="0.25">
      <c r="A2145" s="350">
        <v>27</v>
      </c>
      <c r="B2145" s="353">
        <v>23.1</v>
      </c>
      <c r="C2145" s="356">
        <v>5.92</v>
      </c>
      <c r="D2145" s="413">
        <v>57</v>
      </c>
      <c r="E2145" s="409">
        <v>11830.61</v>
      </c>
      <c r="F2145" s="341"/>
      <c r="G2145" s="341"/>
      <c r="H2145" s="341"/>
      <c r="I2145" s="341"/>
      <c r="J2145" s="341"/>
      <c r="K2145" s="341"/>
      <c r="L2145" s="341"/>
      <c r="M2145" s="341"/>
    </row>
    <row r="2146" spans="1:13" x14ac:dyDescent="0.25">
      <c r="A2146" s="350">
        <v>24</v>
      </c>
      <c r="B2146" s="353">
        <v>39.49</v>
      </c>
      <c r="C2146" s="356">
        <v>4.8099999999999996</v>
      </c>
      <c r="D2146" s="413">
        <v>57</v>
      </c>
      <c r="E2146" s="409">
        <v>11576.13</v>
      </c>
      <c r="F2146" s="341"/>
      <c r="G2146" s="341"/>
      <c r="H2146" s="341"/>
      <c r="I2146" s="341"/>
      <c r="J2146" s="341"/>
      <c r="K2146" s="341"/>
      <c r="L2146" s="341"/>
      <c r="M2146" s="341"/>
    </row>
    <row r="2147" spans="1:13" x14ac:dyDescent="0.25">
      <c r="A2147" s="350">
        <v>24</v>
      </c>
      <c r="B2147" s="353">
        <v>33.99</v>
      </c>
      <c r="C2147" s="356">
        <v>4.55</v>
      </c>
      <c r="D2147" s="413">
        <v>57</v>
      </c>
      <c r="E2147" s="409">
        <v>11566.3</v>
      </c>
      <c r="F2147" s="341"/>
      <c r="G2147" s="341"/>
      <c r="H2147" s="341"/>
      <c r="I2147" s="341"/>
      <c r="J2147" s="341"/>
      <c r="K2147" s="341"/>
      <c r="L2147" s="341"/>
      <c r="M2147" s="341"/>
    </row>
    <row r="2148" spans="1:13" x14ac:dyDescent="0.25">
      <c r="A2148" s="350">
        <v>24</v>
      </c>
      <c r="B2148" s="353">
        <v>27.72</v>
      </c>
      <c r="C2148" s="356">
        <v>6.43</v>
      </c>
      <c r="D2148" s="413">
        <v>57</v>
      </c>
      <c r="E2148" s="409">
        <v>11554.22</v>
      </c>
      <c r="F2148" s="341"/>
      <c r="G2148" s="341"/>
      <c r="H2148" s="341"/>
      <c r="I2148" s="341"/>
      <c r="J2148" s="341"/>
      <c r="K2148" s="341"/>
      <c r="L2148" s="341"/>
      <c r="M2148" s="341"/>
    </row>
    <row r="2149" spans="1:13" x14ac:dyDescent="0.25">
      <c r="A2149" s="350">
        <v>20</v>
      </c>
      <c r="B2149" s="353">
        <v>30.59</v>
      </c>
      <c r="C2149" s="356">
        <v>11.62</v>
      </c>
      <c r="D2149" s="413">
        <v>57</v>
      </c>
      <c r="E2149" s="409">
        <v>11534.87</v>
      </c>
      <c r="F2149" s="341"/>
      <c r="G2149" s="341"/>
      <c r="H2149" s="341"/>
      <c r="I2149" s="341"/>
      <c r="J2149" s="341"/>
      <c r="K2149" s="341"/>
      <c r="L2149" s="341"/>
      <c r="M2149" s="341"/>
    </row>
    <row r="2150" spans="1:13" x14ac:dyDescent="0.25">
      <c r="A2150" s="350">
        <v>24</v>
      </c>
      <c r="B2150" s="353">
        <v>22.6</v>
      </c>
      <c r="C2150" s="356">
        <v>6.04</v>
      </c>
      <c r="D2150" s="413">
        <v>57</v>
      </c>
      <c r="E2150" s="409">
        <v>11455.28</v>
      </c>
      <c r="F2150" s="341"/>
      <c r="G2150" s="341"/>
      <c r="H2150" s="341"/>
      <c r="I2150" s="341"/>
      <c r="J2150" s="341"/>
      <c r="K2150" s="341"/>
      <c r="L2150" s="341"/>
      <c r="M2150" s="341"/>
    </row>
    <row r="2151" spans="1:13" x14ac:dyDescent="0.25">
      <c r="A2151" s="350">
        <v>20</v>
      </c>
      <c r="B2151" s="353">
        <v>28.785</v>
      </c>
      <c r="C2151" s="356">
        <v>8.82</v>
      </c>
      <c r="D2151" s="413">
        <v>57</v>
      </c>
      <c r="E2151" s="409">
        <v>11356.66</v>
      </c>
      <c r="F2151" s="341"/>
      <c r="G2151" s="341"/>
      <c r="H2151" s="341"/>
      <c r="I2151" s="341"/>
      <c r="J2151" s="341"/>
      <c r="K2151" s="341"/>
      <c r="L2151" s="341"/>
      <c r="M2151" s="341"/>
    </row>
    <row r="2152" spans="1:13" x14ac:dyDescent="0.25">
      <c r="A2152" s="350">
        <v>23</v>
      </c>
      <c r="B2152" s="353">
        <v>50.38</v>
      </c>
      <c r="C2152" s="356">
        <v>5.8</v>
      </c>
      <c r="D2152" s="413">
        <v>57</v>
      </c>
      <c r="E2152" s="409">
        <v>11353.23</v>
      </c>
      <c r="F2152" s="341"/>
      <c r="G2152" s="341"/>
      <c r="H2152" s="341"/>
      <c r="I2152" s="341"/>
      <c r="J2152" s="341"/>
      <c r="K2152" s="341"/>
      <c r="L2152" s="341"/>
      <c r="M2152" s="341"/>
    </row>
    <row r="2153" spans="1:13" x14ac:dyDescent="0.25">
      <c r="A2153" s="350">
        <v>23</v>
      </c>
      <c r="B2153" s="353">
        <v>35.200000000000003</v>
      </c>
      <c r="C2153" s="356">
        <v>4.28</v>
      </c>
      <c r="D2153" s="413">
        <v>57</v>
      </c>
      <c r="E2153" s="409">
        <v>10982.5</v>
      </c>
      <c r="F2153" s="341"/>
      <c r="G2153" s="341"/>
      <c r="H2153" s="341"/>
      <c r="I2153" s="341"/>
      <c r="J2153" s="341"/>
      <c r="K2153" s="341"/>
      <c r="L2153" s="341"/>
      <c r="M2153" s="341"/>
    </row>
    <row r="2154" spans="1:13" x14ac:dyDescent="0.25">
      <c r="A2154" s="350">
        <v>22</v>
      </c>
      <c r="B2154" s="353">
        <v>35.72</v>
      </c>
      <c r="C2154" s="356">
        <v>5.5</v>
      </c>
      <c r="D2154" s="413">
        <v>57</v>
      </c>
      <c r="E2154" s="409">
        <v>10965.45</v>
      </c>
      <c r="F2154" s="341"/>
      <c r="G2154" s="341"/>
      <c r="H2154" s="341"/>
      <c r="I2154" s="341"/>
      <c r="J2154" s="341"/>
      <c r="K2154" s="341"/>
      <c r="L2154" s="341"/>
      <c r="M2154" s="341"/>
    </row>
    <row r="2155" spans="1:13" x14ac:dyDescent="0.25">
      <c r="A2155" s="350">
        <v>23</v>
      </c>
      <c r="B2155" s="353">
        <v>24.51</v>
      </c>
      <c r="C2155" s="356">
        <v>4.6900000000000004</v>
      </c>
      <c r="D2155" s="413">
        <v>57</v>
      </c>
      <c r="E2155" s="409">
        <v>10959.33</v>
      </c>
      <c r="F2155" s="341"/>
      <c r="G2155" s="341"/>
      <c r="H2155" s="341"/>
      <c r="I2155" s="341"/>
      <c r="J2155" s="341"/>
      <c r="K2155" s="341"/>
      <c r="L2155" s="341"/>
      <c r="M2155" s="341"/>
    </row>
    <row r="2156" spans="1:13" x14ac:dyDescent="0.25">
      <c r="A2156" s="350">
        <v>23</v>
      </c>
      <c r="B2156" s="353">
        <v>23.844999999999999</v>
      </c>
      <c r="C2156" s="356">
        <v>4.43</v>
      </c>
      <c r="D2156" s="413">
        <v>57</v>
      </c>
      <c r="E2156" s="409">
        <v>10608.67</v>
      </c>
      <c r="F2156" s="341"/>
      <c r="G2156" s="341"/>
      <c r="H2156" s="341"/>
      <c r="I2156" s="341"/>
      <c r="J2156" s="341"/>
      <c r="K2156" s="341"/>
      <c r="L2156" s="341"/>
      <c r="M2156" s="341"/>
    </row>
    <row r="2157" spans="1:13" x14ac:dyDescent="0.25">
      <c r="A2157" s="350">
        <v>34</v>
      </c>
      <c r="B2157" s="353">
        <v>15.68</v>
      </c>
      <c r="C2157" s="356">
        <v>6.16</v>
      </c>
      <c r="D2157" s="413">
        <v>57</v>
      </c>
      <c r="E2157" s="409">
        <v>9764.08</v>
      </c>
      <c r="F2157" s="341"/>
      <c r="G2157" s="341"/>
      <c r="H2157" s="341"/>
      <c r="I2157" s="341"/>
      <c r="J2157" s="341"/>
      <c r="K2157" s="341"/>
      <c r="L2157" s="341"/>
      <c r="M2157" s="341"/>
    </row>
    <row r="2158" spans="1:13" x14ac:dyDescent="0.25">
      <c r="A2158" s="350">
        <v>20</v>
      </c>
      <c r="B2158" s="353">
        <v>32.395000000000003</v>
      </c>
      <c r="C2158" s="356">
        <v>6.66</v>
      </c>
      <c r="D2158" s="413">
        <v>57</v>
      </c>
      <c r="E2158" s="409">
        <v>9095.94</v>
      </c>
      <c r="F2158" s="341"/>
      <c r="G2158" s="341"/>
      <c r="H2158" s="341"/>
      <c r="I2158" s="341"/>
      <c r="J2158" s="341"/>
      <c r="K2158" s="341"/>
      <c r="L2158" s="341"/>
      <c r="M2158" s="341"/>
    </row>
    <row r="2159" spans="1:13" x14ac:dyDescent="0.25">
      <c r="A2159" s="350">
        <v>24</v>
      </c>
      <c r="B2159" s="353">
        <v>23.655000000000001</v>
      </c>
      <c r="C2159" s="356">
        <v>5.92</v>
      </c>
      <c r="D2159" s="413">
        <v>57</v>
      </c>
      <c r="E2159" s="409">
        <v>8800.49</v>
      </c>
      <c r="F2159" s="341"/>
      <c r="G2159" s="341"/>
      <c r="H2159" s="341"/>
      <c r="I2159" s="341"/>
      <c r="J2159" s="341"/>
      <c r="K2159" s="341"/>
      <c r="L2159" s="341"/>
      <c r="M2159" s="341"/>
    </row>
    <row r="2160" spans="1:13" x14ac:dyDescent="0.25">
      <c r="A2160" s="350">
        <v>19</v>
      </c>
      <c r="B2160" s="353">
        <v>28.4</v>
      </c>
      <c r="C2160" s="356">
        <v>5.97</v>
      </c>
      <c r="D2160" s="413">
        <v>57</v>
      </c>
      <c r="E2160" s="409">
        <v>8665.09</v>
      </c>
      <c r="F2160" s="341"/>
      <c r="G2160" s="341"/>
      <c r="H2160" s="341"/>
      <c r="I2160" s="341"/>
      <c r="J2160" s="341"/>
      <c r="K2160" s="341"/>
      <c r="L2160" s="341"/>
      <c r="M2160" s="341"/>
    </row>
    <row r="2161" spans="1:13" x14ac:dyDescent="0.25">
      <c r="A2161" s="350">
        <v>26</v>
      </c>
      <c r="B2161" s="353">
        <v>35.42</v>
      </c>
      <c r="C2161" s="356">
        <v>4.6399999999999997</v>
      </c>
      <c r="D2161" s="413">
        <v>57</v>
      </c>
      <c r="E2161" s="409">
        <v>8071.57</v>
      </c>
      <c r="F2161" s="341"/>
      <c r="G2161" s="341"/>
      <c r="H2161" s="341"/>
      <c r="I2161" s="341"/>
      <c r="J2161" s="341"/>
      <c r="K2161" s="341"/>
      <c r="L2161" s="341"/>
      <c r="M2161" s="341"/>
    </row>
    <row r="2162" spans="1:13" x14ac:dyDescent="0.25">
      <c r="A2162" s="350">
        <v>18</v>
      </c>
      <c r="B2162" s="353">
        <v>26.18</v>
      </c>
      <c r="C2162" s="356">
        <v>6.12</v>
      </c>
      <c r="D2162" s="413">
        <v>57</v>
      </c>
      <c r="E2162" s="409">
        <v>8067.83</v>
      </c>
      <c r="F2162" s="341"/>
      <c r="G2162" s="341"/>
      <c r="H2162" s="341"/>
      <c r="I2162" s="341"/>
      <c r="J2162" s="341"/>
      <c r="K2162" s="341"/>
      <c r="L2162" s="341"/>
      <c r="M2162" s="341"/>
    </row>
    <row r="2163" spans="1:13" x14ac:dyDescent="0.25">
      <c r="A2163" s="350">
        <v>26</v>
      </c>
      <c r="B2163" s="353">
        <v>20.8</v>
      </c>
      <c r="C2163" s="356">
        <v>4.87</v>
      </c>
      <c r="D2163" s="413">
        <v>57</v>
      </c>
      <c r="E2163" s="409">
        <v>7736.39</v>
      </c>
      <c r="F2163" s="341"/>
      <c r="G2163" s="341"/>
      <c r="H2163" s="341"/>
      <c r="I2163" s="341"/>
      <c r="J2163" s="341"/>
      <c r="K2163" s="341"/>
      <c r="L2163" s="341"/>
      <c r="M2163" s="341"/>
    </row>
    <row r="2164" spans="1:13" x14ac:dyDescent="0.25">
      <c r="A2164" s="350">
        <v>33</v>
      </c>
      <c r="B2164" s="353">
        <v>15.82</v>
      </c>
      <c r="C2164" s="356">
        <v>4.5999999999999996</v>
      </c>
      <c r="D2164" s="413">
        <v>57</v>
      </c>
      <c r="E2164" s="409">
        <v>7657.69</v>
      </c>
      <c r="F2164" s="341"/>
      <c r="G2164" s="341"/>
      <c r="H2164" s="341"/>
      <c r="I2164" s="341"/>
      <c r="J2164" s="341"/>
      <c r="K2164" s="341"/>
      <c r="L2164" s="341"/>
      <c r="M2164" s="341"/>
    </row>
    <row r="2165" spans="1:13" x14ac:dyDescent="0.25">
      <c r="A2165" s="350">
        <v>31</v>
      </c>
      <c r="B2165" s="353">
        <v>17.670000000000002</v>
      </c>
      <c r="C2165" s="356">
        <v>4.78</v>
      </c>
      <c r="D2165" s="413">
        <v>57</v>
      </c>
      <c r="E2165" s="409">
        <v>7403.98</v>
      </c>
      <c r="F2165" s="341"/>
      <c r="G2165" s="341"/>
      <c r="H2165" s="341"/>
      <c r="I2165" s="341"/>
      <c r="J2165" s="341"/>
      <c r="K2165" s="341"/>
      <c r="L2165" s="341"/>
      <c r="M2165" s="341"/>
    </row>
    <row r="2166" spans="1:13" x14ac:dyDescent="0.25">
      <c r="A2166" s="350">
        <v>20</v>
      </c>
      <c r="B2166" s="353">
        <v>31.92</v>
      </c>
      <c r="C2166" s="356">
        <v>11.05</v>
      </c>
      <c r="D2166" s="413">
        <v>57</v>
      </c>
      <c r="E2166" s="409">
        <v>7362.31</v>
      </c>
      <c r="F2166" s="341"/>
      <c r="G2166" s="341"/>
      <c r="H2166" s="341"/>
      <c r="I2166" s="341"/>
      <c r="J2166" s="341"/>
      <c r="K2166" s="341"/>
      <c r="L2166" s="341"/>
      <c r="M2166" s="341"/>
    </row>
    <row r="2167" spans="1:13" x14ac:dyDescent="0.25">
      <c r="A2167" s="350">
        <v>20</v>
      </c>
      <c r="B2167" s="353">
        <v>28.975000000000001</v>
      </c>
      <c r="C2167" s="356">
        <v>7.62</v>
      </c>
      <c r="D2167" s="413">
        <v>57</v>
      </c>
      <c r="E2167" s="409">
        <v>7322.86</v>
      </c>
      <c r="F2167" s="341"/>
      <c r="G2167" s="341"/>
      <c r="H2167" s="341"/>
      <c r="I2167" s="341"/>
      <c r="J2167" s="341"/>
      <c r="K2167" s="341"/>
      <c r="L2167" s="341"/>
      <c r="M2167" s="341"/>
    </row>
    <row r="2168" spans="1:13" x14ac:dyDescent="0.25">
      <c r="A2168" s="350">
        <v>22</v>
      </c>
      <c r="B2168" s="353">
        <v>31.73</v>
      </c>
      <c r="C2168" s="356">
        <v>4.78</v>
      </c>
      <c r="D2168" s="413">
        <v>57</v>
      </c>
      <c r="E2168" s="409">
        <v>7318.21</v>
      </c>
      <c r="F2168" s="341"/>
      <c r="G2168" s="341"/>
      <c r="H2168" s="341"/>
      <c r="I2168" s="341"/>
      <c r="J2168" s="341"/>
      <c r="K2168" s="341"/>
      <c r="L2168" s="341"/>
      <c r="M2168" s="341"/>
    </row>
    <row r="2169" spans="1:13" x14ac:dyDescent="0.25">
      <c r="A2169" s="350">
        <v>22</v>
      </c>
      <c r="B2169" s="353">
        <v>28.88</v>
      </c>
      <c r="C2169" s="356">
        <v>6.09</v>
      </c>
      <c r="D2169" s="413">
        <v>58</v>
      </c>
      <c r="E2169" s="409">
        <v>47496.49</v>
      </c>
      <c r="F2169" s="341"/>
      <c r="G2169" s="341"/>
      <c r="H2169" s="341"/>
      <c r="I2169" s="341"/>
      <c r="J2169" s="341"/>
      <c r="K2169" s="341"/>
      <c r="L2169" s="341"/>
      <c r="M2169" s="341"/>
    </row>
    <row r="2170" spans="1:13" x14ac:dyDescent="0.25">
      <c r="A2170" s="350">
        <v>19</v>
      </c>
      <c r="B2170" s="353">
        <v>25.555</v>
      </c>
      <c r="C2170" s="356">
        <v>5.1100000000000003</v>
      </c>
      <c r="D2170" s="413">
        <v>58</v>
      </c>
      <c r="E2170" s="409">
        <v>41331.79</v>
      </c>
      <c r="F2170" s="341"/>
      <c r="G2170" s="341"/>
      <c r="H2170" s="341"/>
      <c r="I2170" s="341"/>
      <c r="J2170" s="341"/>
      <c r="K2170" s="341"/>
      <c r="L2170" s="341"/>
      <c r="M2170" s="341"/>
    </row>
    <row r="2171" spans="1:13" x14ac:dyDescent="0.25">
      <c r="A2171" s="350">
        <v>18</v>
      </c>
      <c r="B2171" s="353">
        <v>37.29</v>
      </c>
      <c r="C2171" s="356">
        <v>4.46</v>
      </c>
      <c r="D2171" s="413">
        <v>58</v>
      </c>
      <c r="E2171" s="409">
        <v>38241.74</v>
      </c>
      <c r="F2171" s="341"/>
      <c r="G2171" s="341"/>
      <c r="H2171" s="341"/>
      <c r="I2171" s="341"/>
      <c r="J2171" s="341"/>
      <c r="K2171" s="341"/>
      <c r="L2171" s="341"/>
      <c r="M2171" s="341"/>
    </row>
    <row r="2172" spans="1:13" x14ac:dyDescent="0.25">
      <c r="A2172" s="350">
        <v>18</v>
      </c>
      <c r="B2172" s="353">
        <v>40.28</v>
      </c>
      <c r="C2172" s="356">
        <v>6.11</v>
      </c>
      <c r="D2172" s="413">
        <v>58</v>
      </c>
      <c r="E2172" s="409">
        <v>35573.26</v>
      </c>
      <c r="F2172" s="341"/>
      <c r="G2172" s="341"/>
      <c r="H2172" s="341"/>
      <c r="I2172" s="341"/>
      <c r="J2172" s="341"/>
      <c r="K2172" s="341"/>
      <c r="L2172" s="341"/>
      <c r="M2172" s="341"/>
    </row>
    <row r="2173" spans="1:13" x14ac:dyDescent="0.25">
      <c r="A2173" s="350">
        <v>18</v>
      </c>
      <c r="B2173" s="353">
        <v>40.185000000000002</v>
      </c>
      <c r="C2173" s="356">
        <v>4.66</v>
      </c>
      <c r="D2173" s="413">
        <v>58</v>
      </c>
      <c r="E2173" s="409">
        <v>24227.34</v>
      </c>
      <c r="F2173" s="341"/>
      <c r="G2173" s="341"/>
      <c r="H2173" s="341"/>
      <c r="I2173" s="341"/>
      <c r="J2173" s="341"/>
      <c r="K2173" s="341"/>
      <c r="L2173" s="341"/>
      <c r="M2173" s="341"/>
    </row>
    <row r="2174" spans="1:13" x14ac:dyDescent="0.25">
      <c r="A2174" s="350">
        <v>28</v>
      </c>
      <c r="B2174" s="353">
        <v>23.57</v>
      </c>
      <c r="C2174" s="356">
        <v>6.14</v>
      </c>
      <c r="D2174" s="413">
        <v>58</v>
      </c>
      <c r="E2174" s="409">
        <v>20893.060000000001</v>
      </c>
      <c r="F2174" s="341"/>
      <c r="G2174" s="341"/>
      <c r="H2174" s="341"/>
      <c r="I2174" s="341"/>
      <c r="J2174" s="341"/>
      <c r="K2174" s="341"/>
      <c r="L2174" s="341"/>
      <c r="M2174" s="341"/>
    </row>
    <row r="2175" spans="1:13" x14ac:dyDescent="0.25">
      <c r="A2175" s="350">
        <v>18</v>
      </c>
      <c r="B2175" s="353">
        <v>35.625</v>
      </c>
      <c r="C2175" s="356">
        <v>6.21</v>
      </c>
      <c r="D2175" s="413">
        <v>58</v>
      </c>
      <c r="E2175" s="409">
        <v>18443.11</v>
      </c>
      <c r="F2175" s="341"/>
      <c r="G2175" s="341"/>
      <c r="H2175" s="341"/>
      <c r="I2175" s="341"/>
      <c r="J2175" s="341"/>
      <c r="K2175" s="341"/>
      <c r="L2175" s="341"/>
      <c r="M2175" s="341"/>
    </row>
    <row r="2176" spans="1:13" x14ac:dyDescent="0.25">
      <c r="A2176" s="350">
        <v>18</v>
      </c>
      <c r="B2176" s="353">
        <v>33.155000000000001</v>
      </c>
      <c r="C2176" s="356">
        <v>4.5999999999999996</v>
      </c>
      <c r="D2176" s="413">
        <v>58</v>
      </c>
      <c r="E2176" s="409">
        <v>15377.77</v>
      </c>
      <c r="F2176" s="341"/>
      <c r="G2176" s="341"/>
      <c r="H2176" s="341"/>
      <c r="I2176" s="341"/>
      <c r="J2176" s="341"/>
      <c r="K2176" s="341"/>
      <c r="L2176" s="341"/>
      <c r="M2176" s="341"/>
    </row>
    <row r="2177" spans="1:13" x14ac:dyDescent="0.25">
      <c r="A2177" s="350">
        <v>18</v>
      </c>
      <c r="B2177" s="353">
        <v>31.92</v>
      </c>
      <c r="C2177" s="356">
        <v>5.04</v>
      </c>
      <c r="D2177" s="413">
        <v>58</v>
      </c>
      <c r="E2177" s="409">
        <v>13607.37</v>
      </c>
      <c r="F2177" s="341"/>
      <c r="G2177" s="341"/>
      <c r="H2177" s="341"/>
      <c r="I2177" s="341"/>
      <c r="J2177" s="341"/>
      <c r="K2177" s="341"/>
      <c r="L2177" s="341"/>
      <c r="M2177" s="341"/>
    </row>
    <row r="2178" spans="1:13" x14ac:dyDescent="0.25">
      <c r="A2178" s="350">
        <v>18</v>
      </c>
      <c r="B2178" s="353">
        <v>30.305</v>
      </c>
      <c r="C2178" s="356">
        <v>5.08</v>
      </c>
      <c r="D2178" s="413">
        <v>58</v>
      </c>
      <c r="E2178" s="409">
        <v>13375.76</v>
      </c>
      <c r="F2178" s="341"/>
      <c r="G2178" s="341"/>
      <c r="H2178" s="341"/>
      <c r="I2178" s="341"/>
      <c r="J2178" s="341"/>
      <c r="K2178" s="341"/>
      <c r="L2178" s="341"/>
      <c r="M2178" s="341"/>
    </row>
    <row r="2179" spans="1:13" x14ac:dyDescent="0.25">
      <c r="A2179" s="350">
        <v>18</v>
      </c>
      <c r="B2179" s="353">
        <v>30.114999999999998</v>
      </c>
      <c r="C2179" s="356">
        <v>4.38</v>
      </c>
      <c r="D2179" s="413">
        <v>58</v>
      </c>
      <c r="E2179" s="409">
        <v>13019.16</v>
      </c>
      <c r="F2179" s="341"/>
      <c r="G2179" s="341"/>
      <c r="H2179" s="341"/>
      <c r="I2179" s="341"/>
      <c r="J2179" s="341"/>
      <c r="K2179" s="341"/>
      <c r="L2179" s="341"/>
      <c r="M2179" s="341"/>
    </row>
    <row r="2180" spans="1:13" x14ac:dyDescent="0.25">
      <c r="A2180" s="350">
        <v>18</v>
      </c>
      <c r="B2180" s="353">
        <v>24.09</v>
      </c>
      <c r="C2180" s="356">
        <v>4.79</v>
      </c>
      <c r="D2180" s="413">
        <v>58</v>
      </c>
      <c r="E2180" s="409">
        <v>12700.63</v>
      </c>
      <c r="F2180" s="341"/>
      <c r="G2180" s="341"/>
      <c r="H2180" s="341"/>
      <c r="I2180" s="341"/>
      <c r="J2180" s="341"/>
      <c r="K2180" s="341"/>
      <c r="L2180" s="341"/>
      <c r="M2180" s="341"/>
    </row>
    <row r="2181" spans="1:13" x14ac:dyDescent="0.25">
      <c r="A2181" s="350">
        <v>18</v>
      </c>
      <c r="B2181" s="353">
        <v>28.215</v>
      </c>
      <c r="C2181" s="356">
        <v>4.21</v>
      </c>
      <c r="D2181" s="413">
        <v>58</v>
      </c>
      <c r="E2181" s="409">
        <v>12430.95</v>
      </c>
      <c r="F2181" s="341"/>
      <c r="G2181" s="341"/>
      <c r="H2181" s="341"/>
      <c r="I2181" s="341"/>
      <c r="J2181" s="341"/>
      <c r="K2181" s="341"/>
      <c r="L2181" s="341"/>
      <c r="M2181" s="341"/>
    </row>
    <row r="2182" spans="1:13" x14ac:dyDescent="0.25">
      <c r="A2182" s="350">
        <v>18</v>
      </c>
      <c r="B2182" s="353">
        <v>26.315000000000001</v>
      </c>
      <c r="C2182" s="356">
        <v>5.47</v>
      </c>
      <c r="D2182" s="413">
        <v>58</v>
      </c>
      <c r="E2182" s="409">
        <v>12235.84</v>
      </c>
      <c r="F2182" s="341"/>
      <c r="G2182" s="341"/>
      <c r="H2182" s="341"/>
      <c r="I2182" s="341"/>
      <c r="J2182" s="341"/>
      <c r="K2182" s="341"/>
      <c r="L2182" s="341"/>
      <c r="M2182" s="341"/>
    </row>
    <row r="2183" spans="1:13" x14ac:dyDescent="0.25">
      <c r="A2183" s="350">
        <v>18</v>
      </c>
      <c r="B2183" s="353">
        <v>25.08</v>
      </c>
      <c r="C2183" s="356">
        <v>5.09</v>
      </c>
      <c r="D2183" s="413">
        <v>58</v>
      </c>
      <c r="E2183" s="409">
        <v>12231.61</v>
      </c>
      <c r="F2183" s="341"/>
      <c r="G2183" s="341"/>
      <c r="H2183" s="341"/>
      <c r="I2183" s="341"/>
      <c r="J2183" s="341"/>
      <c r="K2183" s="341"/>
      <c r="L2183" s="341"/>
      <c r="M2183" s="341"/>
    </row>
    <row r="2184" spans="1:13" x14ac:dyDescent="0.25">
      <c r="A2184" s="350">
        <v>31</v>
      </c>
      <c r="B2184" s="353">
        <v>15.41</v>
      </c>
      <c r="C2184" s="356">
        <v>5.08</v>
      </c>
      <c r="D2184" s="413">
        <v>58</v>
      </c>
      <c r="E2184" s="409">
        <v>12224.35</v>
      </c>
      <c r="F2184" s="341"/>
      <c r="G2184" s="341"/>
      <c r="H2184" s="341"/>
      <c r="I2184" s="341"/>
      <c r="J2184" s="341"/>
      <c r="K2184" s="341"/>
      <c r="L2184" s="341"/>
      <c r="M2184" s="341"/>
    </row>
    <row r="2185" spans="1:13" x14ac:dyDescent="0.25">
      <c r="A2185" s="350">
        <v>28</v>
      </c>
      <c r="B2185" s="353">
        <v>23.83</v>
      </c>
      <c r="C2185" s="356">
        <v>5.68</v>
      </c>
      <c r="D2185" s="413">
        <v>58</v>
      </c>
      <c r="E2185" s="409">
        <v>12222.9</v>
      </c>
      <c r="F2185" s="341"/>
      <c r="G2185" s="341"/>
      <c r="H2185" s="341"/>
      <c r="I2185" s="341"/>
      <c r="J2185" s="341"/>
      <c r="K2185" s="341"/>
      <c r="L2185" s="341"/>
      <c r="M2185" s="341"/>
    </row>
    <row r="2186" spans="1:13" x14ac:dyDescent="0.25">
      <c r="A2186" s="350">
        <v>22</v>
      </c>
      <c r="B2186" s="353">
        <v>36</v>
      </c>
      <c r="C2186" s="356">
        <v>4.66</v>
      </c>
      <c r="D2186" s="413">
        <v>58</v>
      </c>
      <c r="E2186" s="409">
        <v>11946.63</v>
      </c>
      <c r="F2186" s="341"/>
      <c r="G2186" s="341"/>
      <c r="H2186" s="341"/>
      <c r="I2186" s="341"/>
      <c r="J2186" s="341"/>
      <c r="K2186" s="341"/>
      <c r="L2186" s="341"/>
      <c r="M2186" s="341"/>
    </row>
    <row r="2187" spans="1:13" x14ac:dyDescent="0.25">
      <c r="A2187" s="350">
        <v>22</v>
      </c>
      <c r="B2187" s="353">
        <v>28.82</v>
      </c>
      <c r="C2187" s="356">
        <v>5.59</v>
      </c>
      <c r="D2187" s="413">
        <v>58</v>
      </c>
      <c r="E2187" s="409">
        <v>11944.59</v>
      </c>
      <c r="F2187" s="341"/>
      <c r="G2187" s="341"/>
      <c r="H2187" s="341"/>
      <c r="I2187" s="341"/>
      <c r="J2187" s="341"/>
      <c r="K2187" s="341"/>
      <c r="L2187" s="341"/>
      <c r="M2187" s="341"/>
    </row>
    <row r="2188" spans="1:13" x14ac:dyDescent="0.25">
      <c r="A2188" s="350">
        <v>22</v>
      </c>
      <c r="B2188" s="353">
        <v>28.05</v>
      </c>
      <c r="C2188" s="356">
        <v>6.2</v>
      </c>
      <c r="D2188" s="413">
        <v>58</v>
      </c>
      <c r="E2188" s="409">
        <v>11938.26</v>
      </c>
      <c r="F2188" s="341"/>
      <c r="G2188" s="341"/>
      <c r="H2188" s="341"/>
      <c r="I2188" s="341"/>
      <c r="J2188" s="341"/>
      <c r="K2188" s="341"/>
      <c r="L2188" s="341"/>
      <c r="M2188" s="341"/>
    </row>
    <row r="2189" spans="1:13" x14ac:dyDescent="0.25">
      <c r="A2189" s="350">
        <v>22</v>
      </c>
      <c r="B2189" s="353">
        <v>27.1</v>
      </c>
      <c r="C2189" s="356">
        <v>4.45</v>
      </c>
      <c r="D2189" s="413">
        <v>58</v>
      </c>
      <c r="E2189" s="409">
        <v>11931.13</v>
      </c>
      <c r="F2189" s="341"/>
      <c r="G2189" s="341"/>
      <c r="H2189" s="341"/>
      <c r="I2189" s="341"/>
      <c r="J2189" s="341"/>
      <c r="K2189" s="341"/>
      <c r="L2189" s="341"/>
      <c r="M2189" s="341"/>
    </row>
    <row r="2190" spans="1:13" x14ac:dyDescent="0.25">
      <c r="A2190" s="350">
        <v>22</v>
      </c>
      <c r="B2190" s="353">
        <v>24.3</v>
      </c>
      <c r="C2190" s="356">
        <v>6.1</v>
      </c>
      <c r="D2190" s="413">
        <v>58</v>
      </c>
      <c r="E2190" s="409">
        <v>11918.2</v>
      </c>
      <c r="F2190" s="341"/>
      <c r="G2190" s="341"/>
      <c r="H2190" s="341"/>
      <c r="I2190" s="341"/>
      <c r="J2190" s="341"/>
      <c r="K2190" s="341"/>
      <c r="L2190" s="341"/>
      <c r="M2190" s="341"/>
    </row>
    <row r="2191" spans="1:13" x14ac:dyDescent="0.25">
      <c r="A2191" s="350">
        <v>18</v>
      </c>
      <c r="B2191" s="353">
        <v>30.72</v>
      </c>
      <c r="C2191" s="356">
        <v>6.06</v>
      </c>
      <c r="D2191" s="413">
        <v>58</v>
      </c>
      <c r="E2191" s="409">
        <v>11856.41</v>
      </c>
      <c r="F2191" s="341"/>
      <c r="G2191" s="341"/>
      <c r="H2191" s="341"/>
      <c r="I2191" s="341"/>
      <c r="J2191" s="341"/>
      <c r="K2191" s="341"/>
      <c r="L2191" s="341"/>
      <c r="M2191" s="341"/>
    </row>
    <row r="2192" spans="1:13" x14ac:dyDescent="0.25">
      <c r="A2192" s="350">
        <v>19</v>
      </c>
      <c r="B2192" s="353">
        <v>37.43</v>
      </c>
      <c r="C2192" s="356">
        <v>4.5599999999999996</v>
      </c>
      <c r="D2192" s="413">
        <v>58</v>
      </c>
      <c r="E2192" s="409">
        <v>11848.14</v>
      </c>
      <c r="F2192" s="341"/>
      <c r="G2192" s="341"/>
      <c r="H2192" s="341"/>
      <c r="I2192" s="341"/>
      <c r="J2192" s="341"/>
      <c r="K2192" s="341"/>
      <c r="L2192" s="341"/>
      <c r="M2192" s="341"/>
    </row>
    <row r="2193" spans="1:13" x14ac:dyDescent="0.25">
      <c r="A2193" s="350">
        <v>25</v>
      </c>
      <c r="B2193" s="353">
        <v>25.74</v>
      </c>
      <c r="C2193" s="356">
        <v>6.41</v>
      </c>
      <c r="D2193" s="413">
        <v>58</v>
      </c>
      <c r="E2193" s="409">
        <v>11842.44</v>
      </c>
      <c r="F2193" s="341"/>
      <c r="G2193" s="341"/>
      <c r="H2193" s="341"/>
      <c r="I2193" s="341"/>
      <c r="J2193" s="341"/>
      <c r="K2193" s="341"/>
      <c r="L2193" s="341"/>
      <c r="M2193" s="341"/>
    </row>
    <row r="2194" spans="1:13" x14ac:dyDescent="0.25">
      <c r="A2194" s="350">
        <v>19</v>
      </c>
      <c r="B2194" s="353">
        <v>36.575000000000003</v>
      </c>
      <c r="C2194" s="356">
        <v>5.57</v>
      </c>
      <c r="D2194" s="413">
        <v>58</v>
      </c>
      <c r="E2194" s="409">
        <v>11837.16</v>
      </c>
      <c r="F2194" s="341"/>
      <c r="G2194" s="341"/>
      <c r="H2194" s="341"/>
      <c r="I2194" s="341"/>
      <c r="J2194" s="341"/>
      <c r="K2194" s="341"/>
      <c r="L2194" s="341"/>
      <c r="M2194" s="341"/>
    </row>
    <row r="2195" spans="1:13" x14ac:dyDescent="0.25">
      <c r="A2195" s="350">
        <v>19</v>
      </c>
      <c r="B2195" s="353">
        <v>35.15</v>
      </c>
      <c r="C2195" s="356">
        <v>5.47</v>
      </c>
      <c r="D2195" s="413">
        <v>58</v>
      </c>
      <c r="E2195" s="409">
        <v>11833.78</v>
      </c>
      <c r="F2195" s="341"/>
      <c r="G2195" s="341"/>
      <c r="H2195" s="341"/>
      <c r="I2195" s="341"/>
      <c r="J2195" s="341"/>
      <c r="K2195" s="341"/>
      <c r="L2195" s="341"/>
      <c r="M2195" s="341"/>
    </row>
    <row r="2196" spans="1:13" x14ac:dyDescent="0.25">
      <c r="A2196" s="350">
        <v>19</v>
      </c>
      <c r="B2196" s="353">
        <v>32.11</v>
      </c>
      <c r="C2196" s="356">
        <v>4.43</v>
      </c>
      <c r="D2196" s="413">
        <v>58</v>
      </c>
      <c r="E2196" s="409">
        <v>11743.93</v>
      </c>
      <c r="F2196" s="341"/>
      <c r="G2196" s="341"/>
      <c r="H2196" s="341"/>
      <c r="I2196" s="341"/>
      <c r="J2196" s="341"/>
      <c r="K2196" s="341"/>
      <c r="L2196" s="341"/>
      <c r="M2196" s="341"/>
    </row>
    <row r="2197" spans="1:13" x14ac:dyDescent="0.25">
      <c r="A2197" s="350">
        <v>19</v>
      </c>
      <c r="B2197" s="353">
        <v>30.495000000000001</v>
      </c>
      <c r="C2197" s="356">
        <v>4.95</v>
      </c>
      <c r="D2197" s="413">
        <v>58</v>
      </c>
      <c r="E2197" s="409">
        <v>11735.88</v>
      </c>
      <c r="F2197" s="341"/>
      <c r="G2197" s="341"/>
      <c r="H2197" s="341"/>
      <c r="I2197" s="341"/>
      <c r="J2197" s="341"/>
      <c r="K2197" s="341"/>
      <c r="L2197" s="341"/>
      <c r="M2197" s="341"/>
    </row>
    <row r="2198" spans="1:13" x14ac:dyDescent="0.25">
      <c r="A2198" s="350">
        <v>18</v>
      </c>
      <c r="B2198" s="353">
        <v>29.24</v>
      </c>
      <c r="C2198" s="356">
        <v>4.04</v>
      </c>
      <c r="D2198" s="413">
        <v>58</v>
      </c>
      <c r="E2198" s="409">
        <v>11602.75</v>
      </c>
      <c r="F2198" s="341"/>
      <c r="G2198" s="341"/>
      <c r="H2198" s="341"/>
      <c r="I2198" s="341"/>
      <c r="J2198" s="341"/>
      <c r="K2198" s="341"/>
      <c r="L2198" s="341"/>
      <c r="M2198" s="341"/>
    </row>
    <row r="2199" spans="1:13" x14ac:dyDescent="0.25">
      <c r="A2199" s="350">
        <v>19</v>
      </c>
      <c r="B2199" s="353">
        <v>22.515000000000001</v>
      </c>
      <c r="C2199" s="356">
        <v>5.93</v>
      </c>
      <c r="D2199" s="413">
        <v>58</v>
      </c>
      <c r="E2199" s="409">
        <v>11381.33</v>
      </c>
      <c r="F2199" s="341"/>
      <c r="G2199" s="341"/>
      <c r="H2199" s="341"/>
      <c r="I2199" s="341"/>
      <c r="J2199" s="341"/>
      <c r="K2199" s="341"/>
      <c r="L2199" s="341"/>
      <c r="M2199" s="341"/>
    </row>
    <row r="2200" spans="1:13" x14ac:dyDescent="0.25">
      <c r="A2200" s="350">
        <v>33</v>
      </c>
      <c r="B2200" s="353">
        <v>15.65</v>
      </c>
      <c r="C2200" s="356">
        <v>4.2300000000000004</v>
      </c>
      <c r="D2200" s="413">
        <v>58</v>
      </c>
      <c r="E2200" s="409">
        <v>11365.95</v>
      </c>
      <c r="F2200" s="341"/>
      <c r="G2200" s="341"/>
      <c r="H2200" s="341"/>
      <c r="I2200" s="341"/>
      <c r="J2200" s="341"/>
      <c r="K2200" s="341"/>
      <c r="L2200" s="341"/>
      <c r="M2200" s="341"/>
    </row>
    <row r="2201" spans="1:13" x14ac:dyDescent="0.25">
      <c r="A2201" s="350">
        <v>21</v>
      </c>
      <c r="B2201" s="353">
        <v>27.36</v>
      </c>
      <c r="C2201" s="356">
        <v>5.59</v>
      </c>
      <c r="D2201" s="413">
        <v>58</v>
      </c>
      <c r="E2201" s="409">
        <v>11363.28</v>
      </c>
      <c r="F2201" s="341"/>
      <c r="G2201" s="341"/>
      <c r="H2201" s="341"/>
      <c r="I2201" s="341"/>
      <c r="J2201" s="341"/>
      <c r="K2201" s="341"/>
      <c r="L2201" s="341"/>
      <c r="M2201" s="341"/>
    </row>
    <row r="2202" spans="1:13" x14ac:dyDescent="0.25">
      <c r="A2202" s="350">
        <v>21</v>
      </c>
      <c r="B2202" s="353">
        <v>22.3</v>
      </c>
      <c r="C2202" s="356">
        <v>4.8899999999999997</v>
      </c>
      <c r="D2202" s="413">
        <v>58</v>
      </c>
      <c r="E2202" s="409">
        <v>11362.76</v>
      </c>
      <c r="F2202" s="341"/>
      <c r="G2202" s="341"/>
      <c r="H2202" s="341"/>
      <c r="I2202" s="341"/>
      <c r="J2202" s="341"/>
      <c r="K2202" s="341"/>
      <c r="L2202" s="341"/>
      <c r="M2202" s="341"/>
    </row>
    <row r="2203" spans="1:13" x14ac:dyDescent="0.25">
      <c r="A2203" s="350">
        <v>21</v>
      </c>
      <c r="B2203" s="353">
        <v>26.03</v>
      </c>
      <c r="C2203" s="356">
        <v>5.81</v>
      </c>
      <c r="D2203" s="413">
        <v>58</v>
      </c>
      <c r="E2203" s="409">
        <v>11345.52</v>
      </c>
      <c r="F2203" s="341"/>
      <c r="G2203" s="341"/>
      <c r="H2203" s="341"/>
      <c r="I2203" s="341"/>
      <c r="J2203" s="341"/>
      <c r="K2203" s="341"/>
      <c r="L2203" s="341"/>
      <c r="M2203" s="341"/>
    </row>
    <row r="2204" spans="1:13" x14ac:dyDescent="0.25">
      <c r="A2204" s="350">
        <v>18</v>
      </c>
      <c r="B2204" s="353">
        <v>27.74</v>
      </c>
      <c r="C2204" s="356">
        <v>4.29</v>
      </c>
      <c r="D2204" s="413">
        <v>58</v>
      </c>
      <c r="E2204" s="409">
        <v>10627.81</v>
      </c>
      <c r="F2204" s="341"/>
      <c r="G2204" s="341"/>
      <c r="H2204" s="341"/>
      <c r="I2204" s="341"/>
      <c r="J2204" s="341"/>
      <c r="K2204" s="341"/>
      <c r="L2204" s="341"/>
      <c r="M2204" s="341"/>
    </row>
    <row r="2205" spans="1:13" x14ac:dyDescent="0.25">
      <c r="A2205" s="350">
        <v>22</v>
      </c>
      <c r="B2205" s="353">
        <v>32.11</v>
      </c>
      <c r="C2205" s="356">
        <v>4.03</v>
      </c>
      <c r="D2205" s="413">
        <v>58</v>
      </c>
      <c r="E2205" s="409">
        <v>10459.19</v>
      </c>
      <c r="F2205" s="341"/>
      <c r="G2205" s="341"/>
      <c r="H2205" s="341"/>
      <c r="I2205" s="341"/>
      <c r="J2205" s="341"/>
      <c r="K2205" s="341"/>
      <c r="L2205" s="341"/>
      <c r="M2205" s="341"/>
    </row>
    <row r="2206" spans="1:13" x14ac:dyDescent="0.25">
      <c r="A2206" s="350">
        <v>22</v>
      </c>
      <c r="B2206" s="353">
        <v>25.175000000000001</v>
      </c>
      <c r="C2206" s="356">
        <v>6.29</v>
      </c>
      <c r="D2206" s="413">
        <v>58</v>
      </c>
      <c r="E2206" s="409">
        <v>10455.1</v>
      </c>
      <c r="F2206" s="341"/>
      <c r="G2206" s="341"/>
      <c r="H2206" s="341"/>
      <c r="I2206" s="341"/>
      <c r="J2206" s="341"/>
      <c r="K2206" s="341"/>
      <c r="L2206" s="341"/>
      <c r="M2206" s="341"/>
    </row>
    <row r="2207" spans="1:13" x14ac:dyDescent="0.25">
      <c r="A2207" s="350">
        <v>21</v>
      </c>
      <c r="B2207" s="353">
        <v>39.49</v>
      </c>
      <c r="C2207" s="356">
        <v>4.4800000000000004</v>
      </c>
      <c r="D2207" s="413">
        <v>58</v>
      </c>
      <c r="E2207" s="409">
        <v>9933.44</v>
      </c>
      <c r="F2207" s="341"/>
      <c r="G2207" s="341"/>
      <c r="H2207" s="341"/>
      <c r="I2207" s="341"/>
      <c r="J2207" s="341"/>
      <c r="K2207" s="341"/>
      <c r="L2207" s="341"/>
      <c r="M2207" s="341"/>
    </row>
    <row r="2208" spans="1:13" x14ac:dyDescent="0.25">
      <c r="A2208" s="350">
        <v>21</v>
      </c>
      <c r="B2208" s="353">
        <v>34.869999999999997</v>
      </c>
      <c r="C2208" s="356">
        <v>5.51</v>
      </c>
      <c r="D2208" s="413">
        <v>58</v>
      </c>
      <c r="E2208" s="409">
        <v>9698.42</v>
      </c>
      <c r="F2208" s="341"/>
      <c r="G2208" s="341"/>
      <c r="H2208" s="341"/>
      <c r="I2208" s="341"/>
      <c r="J2208" s="341"/>
      <c r="K2208" s="341"/>
      <c r="L2208" s="341"/>
      <c r="M2208" s="341"/>
    </row>
    <row r="2209" spans="1:13" x14ac:dyDescent="0.25">
      <c r="A2209" s="350">
        <v>21</v>
      </c>
      <c r="B2209" s="353">
        <v>34.6</v>
      </c>
      <c r="C2209" s="356">
        <v>4.5</v>
      </c>
      <c r="D2209" s="413">
        <v>58</v>
      </c>
      <c r="E2209" s="409">
        <v>9597.6299999999992</v>
      </c>
      <c r="F2209" s="341"/>
      <c r="G2209" s="341"/>
      <c r="H2209" s="341"/>
      <c r="I2209" s="341"/>
      <c r="J2209" s="341"/>
      <c r="K2209" s="341"/>
      <c r="L2209" s="341"/>
      <c r="M2209" s="341"/>
    </row>
    <row r="2210" spans="1:13" x14ac:dyDescent="0.25">
      <c r="A2210" s="350">
        <v>21</v>
      </c>
      <c r="B2210" s="353">
        <v>25.8</v>
      </c>
      <c r="C2210" s="356">
        <v>6.29</v>
      </c>
      <c r="D2210" s="413">
        <v>58</v>
      </c>
      <c r="E2210" s="409">
        <v>8268</v>
      </c>
      <c r="F2210" s="341"/>
      <c r="G2210" s="341"/>
      <c r="H2210" s="341"/>
      <c r="I2210" s="341"/>
      <c r="J2210" s="341"/>
      <c r="K2210" s="341"/>
      <c r="L2210" s="341"/>
      <c r="M2210" s="341"/>
    </row>
    <row r="2211" spans="1:13" x14ac:dyDescent="0.25">
      <c r="A2211" s="350">
        <v>24</v>
      </c>
      <c r="B2211" s="353">
        <v>35.86</v>
      </c>
      <c r="C2211" s="356">
        <v>4.33</v>
      </c>
      <c r="D2211" s="413">
        <v>58</v>
      </c>
      <c r="E2211" s="409">
        <v>7304.65</v>
      </c>
      <c r="F2211" s="341"/>
      <c r="G2211" s="341"/>
      <c r="H2211" s="341"/>
      <c r="I2211" s="341"/>
      <c r="J2211" s="341"/>
      <c r="K2211" s="341"/>
      <c r="L2211" s="341"/>
      <c r="M2211" s="341"/>
    </row>
    <row r="2212" spans="1:13" x14ac:dyDescent="0.25">
      <c r="A2212" s="350">
        <v>20</v>
      </c>
      <c r="B2212" s="353">
        <v>40.47</v>
      </c>
      <c r="C2212" s="356">
        <v>11.15</v>
      </c>
      <c r="D2212" s="413">
        <v>59</v>
      </c>
      <c r="E2212" s="409">
        <v>48970.25</v>
      </c>
      <c r="F2212" s="341"/>
      <c r="G2212" s="341"/>
      <c r="H2212" s="341"/>
      <c r="I2212" s="341"/>
      <c r="J2212" s="341"/>
      <c r="K2212" s="341"/>
      <c r="L2212" s="341"/>
      <c r="M2212" s="341"/>
    </row>
    <row r="2213" spans="1:13" x14ac:dyDescent="0.25">
      <c r="A2213" s="350">
        <v>24</v>
      </c>
      <c r="B2213" s="353">
        <v>32.01</v>
      </c>
      <c r="C2213" s="356">
        <v>6.45</v>
      </c>
      <c r="D2213" s="413">
        <v>59</v>
      </c>
      <c r="E2213" s="409">
        <v>47896.79</v>
      </c>
      <c r="F2213" s="341"/>
      <c r="G2213" s="341"/>
      <c r="H2213" s="341"/>
      <c r="I2213" s="341"/>
      <c r="J2213" s="341"/>
      <c r="K2213" s="341"/>
      <c r="L2213" s="341"/>
      <c r="M2213" s="341"/>
    </row>
    <row r="2214" spans="1:13" x14ac:dyDescent="0.25">
      <c r="A2214" s="350">
        <v>20</v>
      </c>
      <c r="B2214" s="353">
        <v>33</v>
      </c>
      <c r="C2214" s="356">
        <v>9.27</v>
      </c>
      <c r="D2214" s="413">
        <v>59</v>
      </c>
      <c r="E2214" s="409">
        <v>41250.39</v>
      </c>
      <c r="F2214" s="341"/>
      <c r="G2214" s="341"/>
      <c r="H2214" s="341"/>
      <c r="I2214" s="341"/>
      <c r="J2214" s="341"/>
      <c r="K2214" s="341"/>
      <c r="L2214" s="341"/>
      <c r="M2214" s="341"/>
    </row>
    <row r="2215" spans="1:13" x14ac:dyDescent="0.25">
      <c r="A2215" s="350">
        <v>24</v>
      </c>
      <c r="B2215" s="353">
        <v>29.3</v>
      </c>
      <c r="C2215" s="356">
        <v>6.15</v>
      </c>
      <c r="D2215" s="413">
        <v>59</v>
      </c>
      <c r="E2215" s="409">
        <v>38869.25</v>
      </c>
      <c r="F2215" s="341"/>
      <c r="G2215" s="341"/>
      <c r="H2215" s="341"/>
      <c r="I2215" s="341"/>
      <c r="J2215" s="341"/>
      <c r="K2215" s="341"/>
      <c r="L2215" s="341"/>
      <c r="M2215" s="341"/>
    </row>
    <row r="2216" spans="1:13" x14ac:dyDescent="0.25">
      <c r="A2216" s="350">
        <v>24</v>
      </c>
      <c r="B2216" s="353">
        <v>25.8</v>
      </c>
      <c r="C2216" s="356">
        <v>4.13</v>
      </c>
      <c r="D2216" s="413">
        <v>59</v>
      </c>
      <c r="E2216" s="409">
        <v>36910.61</v>
      </c>
      <c r="F2216" s="341"/>
      <c r="G2216" s="341"/>
      <c r="H2216" s="341"/>
      <c r="I2216" s="341"/>
      <c r="J2216" s="341"/>
      <c r="K2216" s="341"/>
      <c r="L2216" s="341"/>
      <c r="M2216" s="341"/>
    </row>
    <row r="2217" spans="1:13" x14ac:dyDescent="0.25">
      <c r="A2217" s="350">
        <v>24</v>
      </c>
      <c r="B2217" s="353">
        <v>23.4</v>
      </c>
      <c r="C2217" s="356">
        <v>4.24</v>
      </c>
      <c r="D2217" s="413">
        <v>59</v>
      </c>
      <c r="E2217" s="409">
        <v>36074.339999999997</v>
      </c>
      <c r="F2217" s="341"/>
      <c r="G2217" s="341"/>
      <c r="H2217" s="341"/>
      <c r="I2217" s="341"/>
      <c r="J2217" s="341"/>
      <c r="K2217" s="341"/>
      <c r="L2217" s="341"/>
      <c r="M2217" s="341"/>
    </row>
    <row r="2218" spans="1:13" x14ac:dyDescent="0.25">
      <c r="A2218" s="350">
        <v>20</v>
      </c>
      <c r="B2218" s="353">
        <v>27.93</v>
      </c>
      <c r="C2218" s="356">
        <v>9.8800000000000008</v>
      </c>
      <c r="D2218" s="413">
        <v>59</v>
      </c>
      <c r="E2218" s="409">
        <v>30184.94</v>
      </c>
      <c r="F2218" s="341"/>
      <c r="G2218" s="341"/>
      <c r="H2218" s="341"/>
      <c r="I2218" s="341"/>
      <c r="J2218" s="341"/>
      <c r="K2218" s="341"/>
      <c r="L2218" s="341"/>
      <c r="M2218" s="341"/>
    </row>
    <row r="2219" spans="1:13" x14ac:dyDescent="0.25">
      <c r="A2219" s="350">
        <v>20</v>
      </c>
      <c r="B2219" s="353">
        <v>22</v>
      </c>
      <c r="C2219" s="356">
        <v>9.5</v>
      </c>
      <c r="D2219" s="413">
        <v>59</v>
      </c>
      <c r="E2219" s="409">
        <v>28287.9</v>
      </c>
      <c r="F2219" s="341"/>
      <c r="G2219" s="341"/>
      <c r="H2219" s="341"/>
      <c r="I2219" s="341"/>
      <c r="J2219" s="341"/>
      <c r="K2219" s="341"/>
      <c r="L2219" s="341"/>
      <c r="M2219" s="341"/>
    </row>
    <row r="2220" spans="1:13" x14ac:dyDescent="0.25">
      <c r="A2220" s="350">
        <v>21</v>
      </c>
      <c r="B2220" s="353">
        <v>36.86</v>
      </c>
      <c r="C2220" s="356">
        <v>4.97</v>
      </c>
      <c r="D2220" s="413">
        <v>59</v>
      </c>
      <c r="E2220" s="409">
        <v>25678.78</v>
      </c>
      <c r="F2220" s="341"/>
      <c r="G2220" s="341"/>
      <c r="H2220" s="341"/>
      <c r="I2220" s="341"/>
      <c r="J2220" s="341"/>
      <c r="K2220" s="341"/>
      <c r="L2220" s="341"/>
      <c r="M2220" s="341"/>
    </row>
    <row r="2221" spans="1:13" x14ac:dyDescent="0.25">
      <c r="A2221" s="350">
        <v>21</v>
      </c>
      <c r="B2221" s="353">
        <v>31.254999999999999</v>
      </c>
      <c r="C2221" s="356">
        <v>5.49</v>
      </c>
      <c r="D2221" s="413">
        <v>59</v>
      </c>
      <c r="E2221" s="409">
        <v>21797</v>
      </c>
      <c r="F2221" s="341"/>
      <c r="G2221" s="341"/>
      <c r="H2221" s="341"/>
      <c r="I2221" s="341"/>
      <c r="J2221" s="341"/>
      <c r="K2221" s="341"/>
      <c r="L2221" s="341"/>
      <c r="M2221" s="341"/>
    </row>
    <row r="2222" spans="1:13" x14ac:dyDescent="0.25">
      <c r="A2222" s="350">
        <v>28</v>
      </c>
      <c r="B2222" s="353">
        <v>23.06</v>
      </c>
      <c r="C2222" s="356">
        <v>4.47</v>
      </c>
      <c r="D2222" s="413">
        <v>59</v>
      </c>
      <c r="E2222" s="409">
        <v>19551.34</v>
      </c>
      <c r="F2222" s="341"/>
      <c r="G2222" s="341"/>
      <c r="H2222" s="341"/>
      <c r="I2222" s="341"/>
      <c r="J2222" s="341"/>
      <c r="K2222" s="341"/>
      <c r="L2222" s="341"/>
      <c r="M2222" s="341"/>
    </row>
    <row r="2223" spans="1:13" x14ac:dyDescent="0.25">
      <c r="A2223" s="350">
        <v>21</v>
      </c>
      <c r="B2223" s="353">
        <v>28.975000000000001</v>
      </c>
      <c r="C2223" s="356">
        <v>4.34</v>
      </c>
      <c r="D2223" s="413">
        <v>59</v>
      </c>
      <c r="E2223" s="409">
        <v>18954.560000000001</v>
      </c>
      <c r="F2223" s="341"/>
      <c r="G2223" s="341"/>
      <c r="H2223" s="341"/>
      <c r="I2223" s="341"/>
      <c r="J2223" s="341"/>
      <c r="K2223" s="341"/>
      <c r="L2223" s="341"/>
      <c r="M2223" s="341"/>
    </row>
    <row r="2224" spans="1:13" x14ac:dyDescent="0.25">
      <c r="A2224" s="350">
        <v>20</v>
      </c>
      <c r="B2224" s="353">
        <v>33.299999999999997</v>
      </c>
      <c r="C2224" s="356">
        <v>9.49</v>
      </c>
      <c r="D2224" s="413">
        <v>59</v>
      </c>
      <c r="E2224" s="409">
        <v>18883.330000000002</v>
      </c>
      <c r="F2224" s="341"/>
      <c r="G2224" s="341"/>
      <c r="H2224" s="341"/>
      <c r="I2224" s="341"/>
      <c r="J2224" s="341"/>
      <c r="K2224" s="341"/>
      <c r="L2224" s="341"/>
      <c r="M2224" s="341"/>
    </row>
    <row r="2225" spans="1:13" x14ac:dyDescent="0.25">
      <c r="A2225" s="350">
        <v>20</v>
      </c>
      <c r="B2225" s="353">
        <v>33</v>
      </c>
      <c r="C2225" s="356">
        <v>10.16</v>
      </c>
      <c r="D2225" s="413">
        <v>59</v>
      </c>
      <c r="E2225" s="409">
        <v>18208.34</v>
      </c>
      <c r="F2225" s="341"/>
      <c r="G2225" s="341"/>
      <c r="H2225" s="341"/>
      <c r="I2225" s="341"/>
      <c r="J2225" s="341"/>
      <c r="K2225" s="341"/>
      <c r="L2225" s="341"/>
      <c r="M2225" s="341"/>
    </row>
    <row r="2226" spans="1:13" x14ac:dyDescent="0.25">
      <c r="A2226" s="350">
        <v>20</v>
      </c>
      <c r="B2226" s="353">
        <v>31.46</v>
      </c>
      <c r="C2226" s="356">
        <v>11.19</v>
      </c>
      <c r="D2226" s="413">
        <v>59</v>
      </c>
      <c r="E2226" s="409">
        <v>17832.599999999999</v>
      </c>
      <c r="F2226" s="341"/>
      <c r="G2226" s="341"/>
      <c r="H2226" s="341"/>
      <c r="I2226" s="341"/>
      <c r="J2226" s="341"/>
      <c r="K2226" s="341"/>
      <c r="L2226" s="341"/>
      <c r="M2226" s="341"/>
    </row>
    <row r="2227" spans="1:13" x14ac:dyDescent="0.25">
      <c r="A2227" s="350">
        <v>20</v>
      </c>
      <c r="B2227" s="353">
        <v>29.6</v>
      </c>
      <c r="C2227" s="356">
        <v>11.03</v>
      </c>
      <c r="D2227" s="413">
        <v>59</v>
      </c>
      <c r="E2227" s="409">
        <v>17556.88</v>
      </c>
      <c r="F2227" s="341"/>
      <c r="G2227" s="341"/>
      <c r="H2227" s="341"/>
      <c r="I2227" s="341"/>
      <c r="J2227" s="341"/>
      <c r="K2227" s="341"/>
      <c r="L2227" s="341"/>
      <c r="M2227" s="341"/>
    </row>
    <row r="2228" spans="1:13" x14ac:dyDescent="0.25">
      <c r="A2228" s="350">
        <v>26</v>
      </c>
      <c r="B2228" s="353">
        <v>22.05</v>
      </c>
      <c r="C2228" s="356">
        <v>4.43</v>
      </c>
      <c r="D2228" s="413">
        <v>59</v>
      </c>
      <c r="E2228" s="409">
        <v>17337.580000000002</v>
      </c>
      <c r="F2228" s="341"/>
      <c r="G2228" s="341"/>
      <c r="H2228" s="341"/>
      <c r="I2228" s="341"/>
      <c r="J2228" s="341"/>
      <c r="K2228" s="341"/>
      <c r="L2228" s="341"/>
      <c r="M2228" s="341"/>
    </row>
    <row r="2229" spans="1:13" x14ac:dyDescent="0.25">
      <c r="A2229" s="350">
        <v>18</v>
      </c>
      <c r="B2229" s="353">
        <v>27.06</v>
      </c>
      <c r="C2229" s="356">
        <v>6.14</v>
      </c>
      <c r="D2229" s="413">
        <v>59</v>
      </c>
      <c r="E2229" s="409">
        <v>17174.52</v>
      </c>
      <c r="F2229" s="341"/>
      <c r="G2229" s="341"/>
      <c r="H2229" s="341"/>
      <c r="I2229" s="341"/>
      <c r="J2229" s="341"/>
      <c r="K2229" s="341"/>
      <c r="L2229" s="341"/>
      <c r="M2229" s="341"/>
    </row>
    <row r="2230" spans="1:13" x14ac:dyDescent="0.25">
      <c r="A2230" s="350">
        <v>28</v>
      </c>
      <c r="B2230" s="353">
        <v>20.49</v>
      </c>
      <c r="C2230" s="356">
        <v>4.87</v>
      </c>
      <c r="D2230" s="413">
        <v>59</v>
      </c>
      <c r="E2230" s="409">
        <v>16587.96</v>
      </c>
      <c r="F2230" s="341"/>
      <c r="G2230" s="341"/>
      <c r="H2230" s="341"/>
      <c r="I2230" s="341"/>
      <c r="J2230" s="341"/>
      <c r="K2230" s="341"/>
      <c r="L2230" s="341"/>
      <c r="M2230" s="341"/>
    </row>
    <row r="2231" spans="1:13" x14ac:dyDescent="0.25">
      <c r="A2231" s="350">
        <v>19</v>
      </c>
      <c r="B2231" s="353">
        <v>28.4</v>
      </c>
      <c r="C2231" s="356">
        <v>4.3</v>
      </c>
      <c r="D2231" s="413">
        <v>59</v>
      </c>
      <c r="E2231" s="409">
        <v>15322.77</v>
      </c>
      <c r="F2231" s="341"/>
      <c r="G2231" s="341"/>
      <c r="H2231" s="341"/>
      <c r="I2231" s="341"/>
      <c r="J2231" s="341"/>
      <c r="K2231" s="341"/>
      <c r="L2231" s="341"/>
      <c r="M2231" s="341"/>
    </row>
    <row r="2232" spans="1:13" x14ac:dyDescent="0.25">
      <c r="A2232" s="350">
        <v>23</v>
      </c>
      <c r="B2232" s="353">
        <v>41.91</v>
      </c>
      <c r="C2232" s="356">
        <v>6.19</v>
      </c>
      <c r="D2232" s="413">
        <v>59</v>
      </c>
      <c r="E2232" s="409">
        <v>14590.63</v>
      </c>
      <c r="F2232" s="341"/>
      <c r="G2232" s="341"/>
      <c r="H2232" s="341"/>
      <c r="I2232" s="341"/>
      <c r="J2232" s="341"/>
      <c r="K2232" s="341"/>
      <c r="L2232" s="341"/>
      <c r="M2232" s="341"/>
    </row>
    <row r="2233" spans="1:13" x14ac:dyDescent="0.25">
      <c r="A2233" s="350">
        <v>19</v>
      </c>
      <c r="B2233" s="353">
        <v>24.6</v>
      </c>
      <c r="C2233" s="356">
        <v>6.19</v>
      </c>
      <c r="D2233" s="413">
        <v>59</v>
      </c>
      <c r="E2233" s="409">
        <v>14382.71</v>
      </c>
      <c r="F2233" s="341"/>
      <c r="G2233" s="341"/>
      <c r="H2233" s="341"/>
      <c r="I2233" s="341"/>
      <c r="J2233" s="341"/>
      <c r="K2233" s="341"/>
      <c r="L2233" s="341"/>
      <c r="M2233" s="341"/>
    </row>
    <row r="2234" spans="1:13" x14ac:dyDescent="0.25">
      <c r="A2234" s="350">
        <v>19</v>
      </c>
      <c r="B2234" s="353">
        <v>20.9</v>
      </c>
      <c r="C2234" s="356">
        <v>5.12</v>
      </c>
      <c r="D2234" s="413">
        <v>59</v>
      </c>
      <c r="E2234" s="409">
        <v>14007.22</v>
      </c>
      <c r="F2234" s="341"/>
      <c r="G2234" s="341"/>
      <c r="H2234" s="341"/>
      <c r="I2234" s="341"/>
      <c r="J2234" s="341"/>
      <c r="K2234" s="341"/>
      <c r="L2234" s="341"/>
      <c r="M2234" s="341"/>
    </row>
    <row r="2235" spans="1:13" x14ac:dyDescent="0.25">
      <c r="A2235" s="350">
        <v>23</v>
      </c>
      <c r="B2235" s="353">
        <v>34.4</v>
      </c>
      <c r="C2235" s="356">
        <v>4.04</v>
      </c>
      <c r="D2235" s="413">
        <v>59</v>
      </c>
      <c r="E2235" s="409">
        <v>14001.29</v>
      </c>
      <c r="F2235" s="341"/>
      <c r="G2235" s="341"/>
      <c r="H2235" s="341"/>
      <c r="I2235" s="341"/>
      <c r="J2235" s="341"/>
      <c r="K2235" s="341"/>
      <c r="L2235" s="341"/>
      <c r="M2235" s="341"/>
    </row>
    <row r="2236" spans="1:13" x14ac:dyDescent="0.25">
      <c r="A2236" s="350">
        <v>23</v>
      </c>
      <c r="B2236" s="353">
        <v>32.56</v>
      </c>
      <c r="C2236" s="356">
        <v>5.36</v>
      </c>
      <c r="D2236" s="413">
        <v>59</v>
      </c>
      <c r="E2236" s="409">
        <v>14001.13</v>
      </c>
      <c r="F2236" s="341"/>
      <c r="G2236" s="341"/>
      <c r="H2236" s="341"/>
      <c r="I2236" s="341"/>
      <c r="J2236" s="341"/>
      <c r="K2236" s="341"/>
      <c r="L2236" s="341"/>
      <c r="M2236" s="341"/>
    </row>
    <row r="2237" spans="1:13" x14ac:dyDescent="0.25">
      <c r="A2237" s="350">
        <v>18</v>
      </c>
      <c r="B2237" s="353">
        <v>27.98</v>
      </c>
      <c r="C2237" s="356">
        <v>4.38</v>
      </c>
      <c r="D2237" s="413">
        <v>59</v>
      </c>
      <c r="E2237" s="409">
        <v>13677.68</v>
      </c>
      <c r="F2237" s="341"/>
      <c r="G2237" s="341"/>
      <c r="H2237" s="341"/>
      <c r="I2237" s="341"/>
      <c r="J2237" s="341"/>
      <c r="K2237" s="341"/>
      <c r="L2237" s="341"/>
      <c r="M2237" s="341"/>
    </row>
    <row r="2238" spans="1:13" x14ac:dyDescent="0.25">
      <c r="A2238" s="350">
        <v>23</v>
      </c>
      <c r="B2238" s="353">
        <v>26.51</v>
      </c>
      <c r="C2238" s="356">
        <v>4.58</v>
      </c>
      <c r="D2238" s="413">
        <v>59</v>
      </c>
      <c r="E2238" s="409">
        <v>13511.28</v>
      </c>
      <c r="F2238" s="341"/>
      <c r="G2238" s="341"/>
      <c r="H2238" s="341"/>
      <c r="I2238" s="341"/>
      <c r="J2238" s="341"/>
      <c r="K2238" s="341"/>
      <c r="L2238" s="341"/>
      <c r="M2238" s="341"/>
    </row>
    <row r="2239" spans="1:13" x14ac:dyDescent="0.25">
      <c r="A2239" s="350">
        <v>20</v>
      </c>
      <c r="B2239" s="353">
        <v>29.734999999999999</v>
      </c>
      <c r="C2239" s="356">
        <v>11.92</v>
      </c>
      <c r="D2239" s="413">
        <v>59</v>
      </c>
      <c r="E2239" s="409">
        <v>13116.84</v>
      </c>
      <c r="F2239" s="341"/>
      <c r="G2239" s="341"/>
      <c r="H2239" s="341"/>
      <c r="I2239" s="341"/>
      <c r="J2239" s="341"/>
      <c r="K2239" s="341"/>
      <c r="L2239" s="341"/>
      <c r="M2239" s="341"/>
    </row>
    <row r="2240" spans="1:13" x14ac:dyDescent="0.25">
      <c r="A2240" s="350">
        <v>19</v>
      </c>
      <c r="B2240" s="353">
        <v>40.5</v>
      </c>
      <c r="C2240" s="356">
        <v>5.4</v>
      </c>
      <c r="D2240" s="413">
        <v>59</v>
      </c>
      <c r="E2240" s="409">
        <v>12928.79</v>
      </c>
      <c r="F2240" s="341"/>
      <c r="G2240" s="341"/>
      <c r="H2240" s="341"/>
      <c r="I2240" s="341"/>
      <c r="J2240" s="341"/>
      <c r="K2240" s="341"/>
      <c r="L2240" s="341"/>
      <c r="M2240" s="341"/>
    </row>
    <row r="2241" spans="1:13" x14ac:dyDescent="0.25">
      <c r="A2241" s="350">
        <v>24</v>
      </c>
      <c r="B2241" s="353">
        <v>25.64</v>
      </c>
      <c r="C2241" s="356">
        <v>4.76</v>
      </c>
      <c r="D2241" s="413">
        <v>59</v>
      </c>
      <c r="E2241" s="409">
        <v>12925.89</v>
      </c>
      <c r="F2241" s="341"/>
      <c r="G2241" s="341"/>
      <c r="H2241" s="341"/>
      <c r="I2241" s="341"/>
      <c r="J2241" s="341"/>
      <c r="K2241" s="341"/>
      <c r="L2241" s="341"/>
      <c r="M2241" s="341"/>
    </row>
    <row r="2242" spans="1:13" x14ac:dyDescent="0.25">
      <c r="A2242" s="350">
        <v>19</v>
      </c>
      <c r="B2242" s="353">
        <v>32.9</v>
      </c>
      <c r="C2242" s="356">
        <v>4.78</v>
      </c>
      <c r="D2242" s="413">
        <v>59</v>
      </c>
      <c r="E2242" s="409">
        <v>12913.99</v>
      </c>
      <c r="F2242" s="341"/>
      <c r="G2242" s="341"/>
      <c r="H2242" s="341"/>
      <c r="I2242" s="341"/>
      <c r="J2242" s="341"/>
      <c r="K2242" s="341"/>
      <c r="L2242" s="341"/>
      <c r="M2242" s="341"/>
    </row>
    <row r="2243" spans="1:13" x14ac:dyDescent="0.25">
      <c r="A2243" s="350">
        <v>19</v>
      </c>
      <c r="B2243" s="353">
        <v>29.8</v>
      </c>
      <c r="C2243" s="356">
        <v>4.26</v>
      </c>
      <c r="D2243" s="413">
        <v>59</v>
      </c>
      <c r="E2243" s="409">
        <v>12856.84</v>
      </c>
      <c r="F2243" s="341"/>
      <c r="G2243" s="341"/>
      <c r="H2243" s="341"/>
      <c r="I2243" s="341"/>
      <c r="J2243" s="341"/>
      <c r="K2243" s="341"/>
      <c r="L2243" s="341"/>
      <c r="M2243" s="341"/>
    </row>
    <row r="2244" spans="1:13" x14ac:dyDescent="0.25">
      <c r="A2244" s="350">
        <v>19</v>
      </c>
      <c r="B2244" s="353">
        <v>28.9</v>
      </c>
      <c r="C2244" s="356">
        <v>5.85</v>
      </c>
      <c r="D2244" s="413">
        <v>59</v>
      </c>
      <c r="E2244" s="409">
        <v>12815.44</v>
      </c>
      <c r="F2244" s="341"/>
      <c r="G2244" s="341"/>
      <c r="H2244" s="341"/>
      <c r="I2244" s="341"/>
      <c r="J2244" s="341"/>
      <c r="K2244" s="341"/>
      <c r="L2244" s="341"/>
      <c r="M2244" s="341"/>
    </row>
    <row r="2245" spans="1:13" x14ac:dyDescent="0.25">
      <c r="A2245" s="350">
        <v>19</v>
      </c>
      <c r="B2245" s="353">
        <v>24.7</v>
      </c>
      <c r="C2245" s="356">
        <v>5.32</v>
      </c>
      <c r="D2245" s="413">
        <v>59</v>
      </c>
      <c r="E2245" s="409">
        <v>12788.03</v>
      </c>
      <c r="F2245" s="341"/>
      <c r="G2245" s="341"/>
      <c r="H2245" s="341"/>
      <c r="I2245" s="341"/>
      <c r="J2245" s="341"/>
      <c r="K2245" s="341"/>
      <c r="L2245" s="341"/>
      <c r="M2245" s="341"/>
    </row>
    <row r="2246" spans="1:13" x14ac:dyDescent="0.25">
      <c r="A2246" s="350">
        <v>19</v>
      </c>
      <c r="B2246" s="353">
        <v>20.6</v>
      </c>
      <c r="C2246" s="356">
        <v>5.14</v>
      </c>
      <c r="D2246" s="413">
        <v>59</v>
      </c>
      <c r="E2246" s="409">
        <v>12622.18</v>
      </c>
      <c r="F2246" s="341"/>
      <c r="G2246" s="341"/>
      <c r="H2246" s="341"/>
      <c r="I2246" s="341"/>
      <c r="J2246" s="341"/>
      <c r="K2246" s="341"/>
      <c r="L2246" s="341"/>
      <c r="M2246" s="341"/>
    </row>
    <row r="2247" spans="1:13" x14ac:dyDescent="0.25">
      <c r="A2247" s="350">
        <v>19</v>
      </c>
      <c r="B2247" s="353">
        <v>18.600000000000001</v>
      </c>
      <c r="C2247" s="356">
        <v>5</v>
      </c>
      <c r="D2247" s="413">
        <v>59</v>
      </c>
      <c r="E2247" s="409">
        <v>12347.17</v>
      </c>
      <c r="F2247" s="341"/>
      <c r="G2247" s="341"/>
      <c r="H2247" s="341"/>
      <c r="I2247" s="341"/>
      <c r="J2247" s="341"/>
      <c r="K2247" s="341"/>
      <c r="L2247" s="341"/>
      <c r="M2247" s="341"/>
    </row>
    <row r="2248" spans="1:13" x14ac:dyDescent="0.25">
      <c r="A2248" s="350">
        <v>19</v>
      </c>
      <c r="B2248" s="353">
        <v>17.8</v>
      </c>
      <c r="C2248" s="356">
        <v>4.55</v>
      </c>
      <c r="D2248" s="413">
        <v>59</v>
      </c>
      <c r="E2248" s="409">
        <v>12333.83</v>
      </c>
      <c r="F2248" s="341"/>
      <c r="G2248" s="341"/>
      <c r="H2248" s="341"/>
      <c r="I2248" s="341"/>
      <c r="J2248" s="341"/>
      <c r="K2248" s="341"/>
      <c r="L2248" s="341"/>
      <c r="M2248" s="341"/>
    </row>
    <row r="2249" spans="1:13" x14ac:dyDescent="0.25">
      <c r="A2249" s="350">
        <v>18</v>
      </c>
      <c r="B2249" s="353">
        <v>35.200000000000003</v>
      </c>
      <c r="C2249" s="356">
        <v>5.97</v>
      </c>
      <c r="D2249" s="413">
        <v>59</v>
      </c>
      <c r="E2249" s="409">
        <v>12323.94</v>
      </c>
      <c r="F2249" s="341"/>
      <c r="G2249" s="341"/>
      <c r="H2249" s="341"/>
      <c r="I2249" s="341"/>
      <c r="J2249" s="341"/>
      <c r="K2249" s="341"/>
      <c r="L2249" s="341"/>
      <c r="M2249" s="341"/>
    </row>
    <row r="2250" spans="1:13" x14ac:dyDescent="0.25">
      <c r="A2250" s="350">
        <v>18</v>
      </c>
      <c r="B2250" s="353">
        <v>33.770000000000003</v>
      </c>
      <c r="C2250" s="356">
        <v>4.0199999999999996</v>
      </c>
      <c r="D2250" s="413">
        <v>59</v>
      </c>
      <c r="E2250" s="409">
        <v>12299.59</v>
      </c>
      <c r="F2250" s="341"/>
      <c r="G2250" s="341"/>
      <c r="H2250" s="341"/>
      <c r="I2250" s="341"/>
      <c r="J2250" s="341"/>
      <c r="K2250" s="341"/>
      <c r="L2250" s="341"/>
      <c r="M2250" s="341"/>
    </row>
    <row r="2251" spans="1:13" x14ac:dyDescent="0.25">
      <c r="A2251" s="350">
        <v>18</v>
      </c>
      <c r="B2251" s="353">
        <v>30.03</v>
      </c>
      <c r="C2251" s="356">
        <v>4.04</v>
      </c>
      <c r="D2251" s="413">
        <v>59</v>
      </c>
      <c r="E2251" s="409">
        <v>12244.53</v>
      </c>
      <c r="F2251" s="341"/>
      <c r="G2251" s="341"/>
      <c r="H2251" s="341"/>
      <c r="I2251" s="341"/>
      <c r="J2251" s="341"/>
      <c r="K2251" s="341"/>
      <c r="L2251" s="341"/>
      <c r="M2251" s="341"/>
    </row>
    <row r="2252" spans="1:13" x14ac:dyDescent="0.25">
      <c r="A2252" s="350">
        <v>18</v>
      </c>
      <c r="B2252" s="353">
        <v>29.37</v>
      </c>
      <c r="C2252" s="356">
        <v>5.54</v>
      </c>
      <c r="D2252" s="413">
        <v>59</v>
      </c>
      <c r="E2252" s="409">
        <v>12233.83</v>
      </c>
      <c r="F2252" s="341"/>
      <c r="G2252" s="341"/>
      <c r="H2252" s="341"/>
      <c r="I2252" s="341"/>
      <c r="J2252" s="341"/>
      <c r="K2252" s="341"/>
      <c r="L2252" s="341"/>
      <c r="M2252" s="341"/>
    </row>
    <row r="2253" spans="1:13" x14ac:dyDescent="0.25">
      <c r="A2253" s="350">
        <v>18</v>
      </c>
      <c r="B2253" s="353">
        <v>28.5</v>
      </c>
      <c r="C2253" s="356">
        <v>4.03</v>
      </c>
      <c r="D2253" s="413">
        <v>59</v>
      </c>
      <c r="E2253" s="409">
        <v>12124.99</v>
      </c>
      <c r="F2253" s="341"/>
      <c r="G2253" s="341"/>
      <c r="H2253" s="341"/>
      <c r="I2253" s="341"/>
      <c r="J2253" s="341"/>
      <c r="K2253" s="341"/>
      <c r="L2253" s="341"/>
      <c r="M2253" s="341"/>
    </row>
    <row r="2254" spans="1:13" x14ac:dyDescent="0.25">
      <c r="A2254" s="350">
        <v>18</v>
      </c>
      <c r="B2254" s="353">
        <v>23.32</v>
      </c>
      <c r="C2254" s="356">
        <v>5.62</v>
      </c>
      <c r="D2254" s="413">
        <v>59</v>
      </c>
      <c r="E2254" s="409">
        <v>11743.3</v>
      </c>
      <c r="F2254" s="341"/>
      <c r="G2254" s="341"/>
      <c r="H2254" s="341"/>
      <c r="I2254" s="341"/>
      <c r="J2254" s="341"/>
      <c r="K2254" s="341"/>
      <c r="L2254" s="341"/>
      <c r="M2254" s="341"/>
    </row>
    <row r="2255" spans="1:13" x14ac:dyDescent="0.25">
      <c r="A2255" s="350">
        <v>18</v>
      </c>
      <c r="B2255" s="353">
        <v>26.125</v>
      </c>
      <c r="C2255" s="356">
        <v>5.27</v>
      </c>
      <c r="D2255" s="413">
        <v>59</v>
      </c>
      <c r="E2255" s="409">
        <v>11319.12</v>
      </c>
      <c r="F2255" s="341"/>
      <c r="G2255" s="341"/>
      <c r="H2255" s="341"/>
      <c r="I2255" s="341"/>
      <c r="J2255" s="341"/>
      <c r="K2255" s="341"/>
      <c r="L2255" s="341"/>
      <c r="M2255" s="341"/>
    </row>
    <row r="2256" spans="1:13" x14ac:dyDescent="0.25">
      <c r="A2256" s="350">
        <v>18</v>
      </c>
      <c r="B2256" s="353">
        <v>25.46</v>
      </c>
      <c r="C2256" s="356">
        <v>5.18</v>
      </c>
      <c r="D2256" s="413">
        <v>59</v>
      </c>
      <c r="E2256" s="409">
        <v>11312.33</v>
      </c>
      <c r="F2256" s="341"/>
      <c r="G2256" s="341"/>
      <c r="H2256" s="341"/>
      <c r="I2256" s="341"/>
      <c r="J2256" s="341"/>
      <c r="K2256" s="341"/>
      <c r="L2256" s="341"/>
      <c r="M2256" s="341"/>
    </row>
    <row r="2257" spans="1:13" x14ac:dyDescent="0.25">
      <c r="A2257" s="350">
        <v>18</v>
      </c>
      <c r="B2257" s="353">
        <v>23.75</v>
      </c>
      <c r="C2257" s="356">
        <v>5.27</v>
      </c>
      <c r="D2257" s="413">
        <v>59</v>
      </c>
      <c r="E2257" s="409">
        <v>10308.040000000001</v>
      </c>
      <c r="F2257" s="341"/>
      <c r="G2257" s="341"/>
      <c r="H2257" s="341"/>
      <c r="I2257" s="341"/>
      <c r="J2257" s="341"/>
      <c r="K2257" s="341"/>
      <c r="L2257" s="341"/>
      <c r="M2257" s="341"/>
    </row>
    <row r="2258" spans="1:13" x14ac:dyDescent="0.25">
      <c r="A2258" s="350">
        <v>18</v>
      </c>
      <c r="B2258" s="353">
        <v>23.085000000000001</v>
      </c>
      <c r="C2258" s="356">
        <v>5.62</v>
      </c>
      <c r="D2258" s="413">
        <v>59</v>
      </c>
      <c r="E2258" s="409">
        <v>8440.0499999999993</v>
      </c>
      <c r="F2258" s="341"/>
      <c r="G2258" s="341"/>
      <c r="H2258" s="341"/>
      <c r="I2258" s="341"/>
      <c r="J2258" s="341"/>
      <c r="K2258" s="341"/>
      <c r="L2258" s="341"/>
      <c r="M2258" s="341"/>
    </row>
    <row r="2259" spans="1:13" x14ac:dyDescent="0.25">
      <c r="A2259" s="350">
        <v>18</v>
      </c>
      <c r="B2259" s="353">
        <v>22.99</v>
      </c>
      <c r="C2259" s="356">
        <v>5.0599999999999996</v>
      </c>
      <c r="D2259" s="413">
        <v>59</v>
      </c>
      <c r="E2259" s="409">
        <v>8355.5400000000009</v>
      </c>
      <c r="F2259" s="341"/>
      <c r="G2259" s="341"/>
      <c r="H2259" s="341"/>
      <c r="I2259" s="341"/>
      <c r="J2259" s="341"/>
      <c r="K2259" s="341"/>
      <c r="L2259" s="341"/>
      <c r="M2259" s="341"/>
    </row>
    <row r="2260" spans="1:13" x14ac:dyDescent="0.25">
      <c r="A2260" s="350">
        <v>18</v>
      </c>
      <c r="B2260" s="353">
        <v>21.47</v>
      </c>
      <c r="C2260" s="356">
        <v>4.6900000000000004</v>
      </c>
      <c r="D2260" s="413">
        <v>59</v>
      </c>
      <c r="E2260" s="409">
        <v>8177.9</v>
      </c>
      <c r="F2260" s="341"/>
      <c r="G2260" s="341"/>
      <c r="H2260" s="341"/>
      <c r="I2260" s="341"/>
      <c r="J2260" s="341"/>
      <c r="K2260" s="341"/>
      <c r="L2260" s="341"/>
      <c r="M2260" s="341"/>
    </row>
    <row r="2261" spans="1:13" x14ac:dyDescent="0.25">
      <c r="A2261" s="350">
        <v>18</v>
      </c>
      <c r="B2261" s="353">
        <v>15.96</v>
      </c>
      <c r="C2261" s="356">
        <v>5.44</v>
      </c>
      <c r="D2261" s="413">
        <v>60</v>
      </c>
      <c r="E2261" s="409">
        <v>48673.56</v>
      </c>
      <c r="F2261" s="341"/>
      <c r="G2261" s="341"/>
      <c r="H2261" s="341"/>
      <c r="I2261" s="341"/>
      <c r="J2261" s="341"/>
      <c r="K2261" s="341"/>
      <c r="L2261" s="341"/>
      <c r="M2261" s="341"/>
    </row>
    <row r="2262" spans="1:13" x14ac:dyDescent="0.25">
      <c r="A2262" s="350">
        <v>22</v>
      </c>
      <c r="B2262" s="353">
        <v>39.5</v>
      </c>
      <c r="C2262" s="356">
        <v>5.05</v>
      </c>
      <c r="D2262" s="413">
        <v>60</v>
      </c>
      <c r="E2262" s="409">
        <v>48173.36</v>
      </c>
      <c r="F2262" s="341"/>
      <c r="G2262" s="341"/>
      <c r="H2262" s="341"/>
      <c r="I2262" s="341"/>
      <c r="J2262" s="341"/>
      <c r="K2262" s="341"/>
      <c r="L2262" s="341"/>
      <c r="M2262" s="341"/>
    </row>
    <row r="2263" spans="1:13" x14ac:dyDescent="0.25">
      <c r="A2263" s="350">
        <v>22</v>
      </c>
      <c r="B2263" s="353">
        <v>33.770000000000003</v>
      </c>
      <c r="C2263" s="356">
        <v>6</v>
      </c>
      <c r="D2263" s="413">
        <v>60</v>
      </c>
      <c r="E2263" s="409">
        <v>46130.53</v>
      </c>
      <c r="F2263" s="341"/>
      <c r="G2263" s="341"/>
      <c r="H2263" s="341"/>
      <c r="I2263" s="341"/>
      <c r="J2263" s="341"/>
      <c r="K2263" s="341"/>
      <c r="L2263" s="341"/>
      <c r="M2263" s="341"/>
    </row>
    <row r="2264" spans="1:13" x14ac:dyDescent="0.25">
      <c r="A2264" s="350">
        <v>22</v>
      </c>
      <c r="B2264" s="353">
        <v>26.84</v>
      </c>
      <c r="C2264" s="356">
        <v>5.99</v>
      </c>
      <c r="D2264" s="413">
        <v>60</v>
      </c>
      <c r="E2264" s="409">
        <v>45008.959999999999</v>
      </c>
      <c r="F2264" s="341"/>
      <c r="G2264" s="341"/>
      <c r="H2264" s="341"/>
      <c r="I2264" s="341"/>
      <c r="J2264" s="341"/>
      <c r="K2264" s="341"/>
      <c r="L2264" s="341"/>
      <c r="M2264" s="341"/>
    </row>
    <row r="2265" spans="1:13" x14ac:dyDescent="0.25">
      <c r="A2265" s="350">
        <v>19</v>
      </c>
      <c r="B2265" s="353">
        <v>35.53</v>
      </c>
      <c r="C2265" s="356">
        <v>4.3600000000000003</v>
      </c>
      <c r="D2265" s="413">
        <v>60</v>
      </c>
      <c r="E2265" s="409">
        <v>41794.629999999997</v>
      </c>
      <c r="F2265" s="341"/>
      <c r="G2265" s="341"/>
      <c r="H2265" s="341"/>
      <c r="I2265" s="341"/>
      <c r="J2265" s="341"/>
      <c r="K2265" s="341"/>
      <c r="L2265" s="341"/>
      <c r="M2265" s="341"/>
    </row>
    <row r="2266" spans="1:13" x14ac:dyDescent="0.25">
      <c r="A2266" s="350">
        <v>19</v>
      </c>
      <c r="B2266" s="353">
        <v>30.59</v>
      </c>
      <c r="C2266" s="356">
        <v>4.41</v>
      </c>
      <c r="D2266" s="413">
        <v>60</v>
      </c>
      <c r="E2266" s="409">
        <v>40309.93</v>
      </c>
      <c r="F2266" s="341"/>
      <c r="G2266" s="341"/>
      <c r="H2266" s="341"/>
      <c r="I2266" s="341"/>
      <c r="J2266" s="341"/>
      <c r="K2266" s="341"/>
      <c r="L2266" s="341"/>
      <c r="M2266" s="341"/>
    </row>
    <row r="2267" spans="1:13" x14ac:dyDescent="0.25">
      <c r="A2267" s="350">
        <v>19</v>
      </c>
      <c r="B2267" s="353">
        <v>30.59</v>
      </c>
      <c r="C2267" s="356">
        <v>4.17</v>
      </c>
      <c r="D2267" s="413">
        <v>60</v>
      </c>
      <c r="E2267" s="409">
        <v>39221.120000000003</v>
      </c>
      <c r="F2267" s="341"/>
      <c r="G2267" s="341"/>
      <c r="H2267" s="341"/>
      <c r="I2267" s="341"/>
      <c r="J2267" s="341"/>
      <c r="K2267" s="341"/>
      <c r="L2267" s="341"/>
      <c r="M2267" s="341"/>
    </row>
    <row r="2268" spans="1:13" x14ac:dyDescent="0.25">
      <c r="A2268" s="350">
        <v>19</v>
      </c>
      <c r="B2268" s="353">
        <v>27.835000000000001</v>
      </c>
      <c r="C2268" s="356">
        <v>4.4400000000000004</v>
      </c>
      <c r="D2268" s="413">
        <v>60</v>
      </c>
      <c r="E2268" s="409">
        <v>36445.550000000003</v>
      </c>
      <c r="F2268" s="341"/>
      <c r="G2268" s="341"/>
      <c r="H2268" s="341"/>
      <c r="I2268" s="341"/>
      <c r="J2268" s="341"/>
      <c r="K2268" s="341"/>
      <c r="L2268" s="341"/>
      <c r="M2268" s="341"/>
    </row>
    <row r="2269" spans="1:13" x14ac:dyDescent="0.25">
      <c r="A2269" s="350">
        <v>18</v>
      </c>
      <c r="B2269" s="353">
        <v>40.26</v>
      </c>
      <c r="C2269" s="356">
        <v>5.52</v>
      </c>
      <c r="D2269" s="413">
        <v>60</v>
      </c>
      <c r="E2269" s="409">
        <v>34218.019999999997</v>
      </c>
      <c r="F2269" s="341"/>
      <c r="G2269" s="341"/>
      <c r="H2269" s="341"/>
      <c r="I2269" s="341"/>
      <c r="J2269" s="341"/>
      <c r="K2269" s="341"/>
      <c r="L2269" s="341"/>
      <c r="M2269" s="341"/>
    </row>
    <row r="2270" spans="1:13" x14ac:dyDescent="0.25">
      <c r="A2270" s="350">
        <v>18</v>
      </c>
      <c r="B2270" s="353">
        <v>39.82</v>
      </c>
      <c r="C2270" s="356">
        <v>6.01</v>
      </c>
      <c r="D2270" s="413">
        <v>60</v>
      </c>
      <c r="E2270" s="409">
        <v>33753.32</v>
      </c>
      <c r="F2270" s="341"/>
      <c r="G2270" s="341"/>
      <c r="H2270" s="341"/>
      <c r="I2270" s="341"/>
      <c r="J2270" s="341"/>
      <c r="K2270" s="341"/>
      <c r="L2270" s="341"/>
      <c r="M2270" s="341"/>
    </row>
    <row r="2271" spans="1:13" x14ac:dyDescent="0.25">
      <c r="A2271" s="350">
        <v>18</v>
      </c>
      <c r="B2271" s="353">
        <v>39.159999999999997</v>
      </c>
      <c r="C2271" s="356">
        <v>5.81</v>
      </c>
      <c r="D2271" s="413">
        <v>60</v>
      </c>
      <c r="E2271" s="409">
        <v>33074.94</v>
      </c>
      <c r="F2271" s="341"/>
      <c r="G2271" s="341"/>
      <c r="H2271" s="341"/>
      <c r="I2271" s="341"/>
      <c r="J2271" s="341"/>
      <c r="K2271" s="341"/>
      <c r="L2271" s="341"/>
      <c r="M2271" s="341"/>
    </row>
    <row r="2272" spans="1:13" x14ac:dyDescent="0.25">
      <c r="A2272" s="350">
        <v>19</v>
      </c>
      <c r="B2272" s="353">
        <v>25.555</v>
      </c>
      <c r="C2272" s="356">
        <v>4.37</v>
      </c>
      <c r="D2272" s="413">
        <v>60</v>
      </c>
      <c r="E2272" s="409">
        <v>30260</v>
      </c>
      <c r="F2272" s="341"/>
      <c r="G2272" s="341"/>
      <c r="H2272" s="341"/>
      <c r="I2272" s="341"/>
      <c r="J2272" s="341"/>
      <c r="K2272" s="341"/>
      <c r="L2272" s="341"/>
      <c r="M2272" s="341"/>
    </row>
    <row r="2273" spans="1:13" x14ac:dyDescent="0.25">
      <c r="A2273" s="350">
        <v>19</v>
      </c>
      <c r="B2273" s="353">
        <v>25.175000000000001</v>
      </c>
      <c r="C2273" s="356">
        <v>5.74</v>
      </c>
      <c r="D2273" s="413">
        <v>60</v>
      </c>
      <c r="E2273" s="409">
        <v>28923.14</v>
      </c>
      <c r="F2273" s="341"/>
      <c r="G2273" s="341"/>
      <c r="H2273" s="341"/>
      <c r="I2273" s="341"/>
      <c r="J2273" s="341"/>
      <c r="K2273" s="341"/>
      <c r="L2273" s="341"/>
      <c r="M2273" s="341"/>
    </row>
    <row r="2274" spans="1:13" x14ac:dyDescent="0.25">
      <c r="A2274" s="350">
        <v>18</v>
      </c>
      <c r="B2274" s="353">
        <v>38.28</v>
      </c>
      <c r="C2274" s="356">
        <v>5.39</v>
      </c>
      <c r="D2274" s="413">
        <v>60</v>
      </c>
      <c r="E2274" s="409">
        <v>21661.16</v>
      </c>
      <c r="F2274" s="341"/>
      <c r="G2274" s="341"/>
      <c r="H2274" s="341"/>
      <c r="I2274" s="341"/>
      <c r="J2274" s="341"/>
      <c r="K2274" s="341"/>
      <c r="L2274" s="341"/>
      <c r="M2274" s="341"/>
    </row>
    <row r="2275" spans="1:13" x14ac:dyDescent="0.25">
      <c r="A2275" s="350">
        <v>18</v>
      </c>
      <c r="B2275" s="353">
        <v>38.17</v>
      </c>
      <c r="C2275" s="356">
        <v>4.07</v>
      </c>
      <c r="D2275" s="413">
        <v>60</v>
      </c>
      <c r="E2275" s="409">
        <v>20446.849999999999</v>
      </c>
      <c r="F2275" s="341"/>
      <c r="G2275" s="341"/>
      <c r="H2275" s="341"/>
      <c r="I2275" s="341"/>
      <c r="J2275" s="341"/>
      <c r="K2275" s="341"/>
      <c r="L2275" s="341"/>
      <c r="M2275" s="341"/>
    </row>
    <row r="2276" spans="1:13" x14ac:dyDescent="0.25">
      <c r="A2276" s="350">
        <v>18</v>
      </c>
      <c r="B2276" s="353">
        <v>36.85</v>
      </c>
      <c r="C2276" s="356">
        <v>5.49</v>
      </c>
      <c r="D2276" s="413">
        <v>60</v>
      </c>
      <c r="E2276" s="409">
        <v>20354.5</v>
      </c>
      <c r="F2276" s="341"/>
      <c r="G2276" s="341"/>
      <c r="H2276" s="341"/>
      <c r="I2276" s="341"/>
      <c r="J2276" s="341"/>
      <c r="K2276" s="341"/>
      <c r="L2276" s="341"/>
      <c r="M2276" s="341"/>
    </row>
    <row r="2277" spans="1:13" x14ac:dyDescent="0.25">
      <c r="A2277" s="350">
        <v>19</v>
      </c>
      <c r="B2277" s="353">
        <v>22.61</v>
      </c>
      <c r="C2277" s="356">
        <v>5.68</v>
      </c>
      <c r="D2277" s="413">
        <v>60</v>
      </c>
      <c r="E2277" s="409">
        <v>18815.53</v>
      </c>
      <c r="F2277" s="341"/>
      <c r="G2277" s="341"/>
      <c r="H2277" s="341"/>
      <c r="I2277" s="341"/>
      <c r="J2277" s="341"/>
      <c r="K2277" s="341"/>
      <c r="L2277" s="341"/>
      <c r="M2277" s="341"/>
    </row>
    <row r="2278" spans="1:13" x14ac:dyDescent="0.25">
      <c r="A2278" s="350">
        <v>19</v>
      </c>
      <c r="B2278" s="353">
        <v>21.754999999999999</v>
      </c>
      <c r="C2278" s="356">
        <v>6.09</v>
      </c>
      <c r="D2278" s="413">
        <v>60</v>
      </c>
      <c r="E2278" s="409">
        <v>16779.400000000001</v>
      </c>
      <c r="F2278" s="341"/>
      <c r="G2278" s="341"/>
      <c r="H2278" s="341"/>
      <c r="I2278" s="341"/>
      <c r="J2278" s="341"/>
      <c r="K2278" s="341"/>
      <c r="L2278" s="341"/>
      <c r="M2278" s="341"/>
    </row>
    <row r="2279" spans="1:13" x14ac:dyDescent="0.25">
      <c r="A2279" s="350">
        <v>19</v>
      </c>
      <c r="B2279" s="353">
        <v>20.425000000000001</v>
      </c>
      <c r="C2279" s="356">
        <v>5.53</v>
      </c>
      <c r="D2279" s="413">
        <v>60</v>
      </c>
      <c r="E2279" s="409">
        <v>15840.81</v>
      </c>
      <c r="F2279" s="341"/>
      <c r="G2279" s="341"/>
      <c r="H2279" s="341"/>
      <c r="I2279" s="341"/>
      <c r="J2279" s="341"/>
      <c r="K2279" s="341"/>
      <c r="L2279" s="341"/>
      <c r="M2279" s="341"/>
    </row>
    <row r="2280" spans="1:13" x14ac:dyDescent="0.25">
      <c r="A2280" s="350">
        <v>18</v>
      </c>
      <c r="B2280" s="353">
        <v>31.35</v>
      </c>
      <c r="C2280" s="356">
        <v>4.28</v>
      </c>
      <c r="D2280" s="413">
        <v>60</v>
      </c>
      <c r="E2280" s="409">
        <v>15368.22</v>
      </c>
      <c r="F2280" s="341"/>
      <c r="G2280" s="341"/>
      <c r="H2280" s="341"/>
      <c r="I2280" s="341"/>
      <c r="J2280" s="341"/>
      <c r="K2280" s="341"/>
      <c r="L2280" s="341"/>
      <c r="M2280" s="341"/>
    </row>
    <row r="2281" spans="1:13" x14ac:dyDescent="0.25">
      <c r="A2281" s="350">
        <v>18</v>
      </c>
      <c r="B2281" s="353">
        <v>31.13</v>
      </c>
      <c r="C2281" s="356">
        <v>6.01</v>
      </c>
      <c r="D2281" s="413">
        <v>60</v>
      </c>
      <c r="E2281" s="409">
        <v>15174.81</v>
      </c>
      <c r="F2281" s="341"/>
      <c r="G2281" s="341"/>
      <c r="H2281" s="341"/>
      <c r="I2281" s="341"/>
      <c r="J2281" s="341"/>
      <c r="K2281" s="341"/>
      <c r="L2281" s="341"/>
      <c r="M2281" s="341"/>
    </row>
    <row r="2282" spans="1:13" x14ac:dyDescent="0.25">
      <c r="A2282" s="350">
        <v>19</v>
      </c>
      <c r="B2282" s="353">
        <v>17.48</v>
      </c>
      <c r="C2282" s="356">
        <v>4.59</v>
      </c>
      <c r="D2282" s="413">
        <v>60</v>
      </c>
      <c r="E2282" s="409">
        <v>15161.25</v>
      </c>
      <c r="F2282" s="341"/>
      <c r="G2282" s="341"/>
      <c r="H2282" s="341"/>
      <c r="I2282" s="341"/>
      <c r="J2282" s="341"/>
      <c r="K2282" s="341"/>
      <c r="L2282" s="341"/>
      <c r="M2282" s="341"/>
    </row>
    <row r="2283" spans="1:13" x14ac:dyDescent="0.25">
      <c r="A2283" s="350">
        <v>27</v>
      </c>
      <c r="B2283" s="353">
        <v>22.57</v>
      </c>
      <c r="C2283" s="356">
        <v>5.8</v>
      </c>
      <c r="D2283" s="413">
        <v>60</v>
      </c>
      <c r="E2283" s="409">
        <v>14945.34</v>
      </c>
      <c r="F2283" s="341"/>
      <c r="G2283" s="341"/>
      <c r="H2283" s="341"/>
      <c r="I2283" s="341"/>
      <c r="J2283" s="341"/>
      <c r="K2283" s="341"/>
      <c r="L2283" s="341"/>
      <c r="M2283" s="341"/>
    </row>
    <row r="2284" spans="1:13" x14ac:dyDescent="0.25">
      <c r="A2284" s="350">
        <v>18</v>
      </c>
      <c r="B2284" s="353">
        <v>26.73</v>
      </c>
      <c r="C2284" s="356">
        <v>5.08</v>
      </c>
      <c r="D2284" s="413">
        <v>60</v>
      </c>
      <c r="E2284" s="409">
        <v>14738.43</v>
      </c>
      <c r="F2284" s="341"/>
      <c r="G2284" s="341"/>
      <c r="H2284" s="341"/>
      <c r="I2284" s="341"/>
      <c r="J2284" s="341"/>
      <c r="K2284" s="341"/>
      <c r="L2284" s="341"/>
      <c r="M2284" s="341"/>
    </row>
    <row r="2285" spans="1:13" x14ac:dyDescent="0.25">
      <c r="A2285" s="350">
        <v>18</v>
      </c>
      <c r="B2285" s="353">
        <v>20.79</v>
      </c>
      <c r="C2285" s="356">
        <v>5.84</v>
      </c>
      <c r="D2285" s="413">
        <v>60</v>
      </c>
      <c r="E2285" s="409">
        <v>14574.64</v>
      </c>
      <c r="F2285" s="341"/>
      <c r="G2285" s="341"/>
      <c r="H2285" s="341"/>
      <c r="I2285" s="341"/>
      <c r="J2285" s="341"/>
      <c r="K2285" s="341"/>
      <c r="L2285" s="341"/>
      <c r="M2285" s="341"/>
    </row>
    <row r="2286" spans="1:13" x14ac:dyDescent="0.25">
      <c r="A2286" s="350">
        <v>30</v>
      </c>
      <c r="B2286" s="353">
        <v>20.149999999999999</v>
      </c>
      <c r="C2286" s="356">
        <v>4.1500000000000004</v>
      </c>
      <c r="D2286" s="413">
        <v>60</v>
      </c>
      <c r="E2286" s="409">
        <v>13919.82</v>
      </c>
      <c r="F2286" s="341"/>
      <c r="G2286" s="341"/>
      <c r="H2286" s="341"/>
      <c r="I2286" s="341"/>
      <c r="J2286" s="341"/>
      <c r="K2286" s="341"/>
      <c r="L2286" s="341"/>
      <c r="M2286" s="341"/>
    </row>
    <row r="2287" spans="1:13" x14ac:dyDescent="0.25">
      <c r="A2287" s="350">
        <v>21</v>
      </c>
      <c r="B2287" s="353">
        <v>36.85</v>
      </c>
      <c r="C2287" s="356">
        <v>4.3600000000000003</v>
      </c>
      <c r="D2287" s="413">
        <v>60</v>
      </c>
      <c r="E2287" s="409">
        <v>13228.85</v>
      </c>
      <c r="F2287" s="341"/>
      <c r="G2287" s="341"/>
      <c r="H2287" s="341"/>
      <c r="I2287" s="341"/>
      <c r="J2287" s="341"/>
      <c r="K2287" s="341"/>
      <c r="L2287" s="341"/>
      <c r="M2287" s="341"/>
    </row>
    <row r="2288" spans="1:13" x14ac:dyDescent="0.25">
      <c r="A2288" s="350">
        <v>22</v>
      </c>
      <c r="B2288" s="353">
        <v>35.53</v>
      </c>
      <c r="C2288" s="356">
        <v>4.55</v>
      </c>
      <c r="D2288" s="413">
        <v>60</v>
      </c>
      <c r="E2288" s="409">
        <v>13224.69</v>
      </c>
      <c r="F2288" s="341"/>
      <c r="G2288" s="341"/>
      <c r="H2288" s="341"/>
      <c r="I2288" s="341"/>
      <c r="J2288" s="341"/>
      <c r="K2288" s="341"/>
      <c r="L2288" s="341"/>
      <c r="M2288" s="341"/>
    </row>
    <row r="2289" spans="1:13" x14ac:dyDescent="0.25">
      <c r="A2289" s="350">
        <v>21</v>
      </c>
      <c r="B2289" s="353">
        <v>31.1</v>
      </c>
      <c r="C2289" s="356">
        <v>4.37</v>
      </c>
      <c r="D2289" s="413">
        <v>60</v>
      </c>
      <c r="E2289" s="409">
        <v>13217.09</v>
      </c>
      <c r="F2289" s="341"/>
      <c r="G2289" s="341"/>
      <c r="H2289" s="341"/>
      <c r="I2289" s="341"/>
      <c r="J2289" s="341"/>
      <c r="K2289" s="341"/>
      <c r="L2289" s="341"/>
      <c r="M2289" s="341"/>
    </row>
    <row r="2290" spans="1:13" x14ac:dyDescent="0.25">
      <c r="A2290" s="350">
        <v>21</v>
      </c>
      <c r="B2290" s="353">
        <v>23.21</v>
      </c>
      <c r="C2290" s="356">
        <v>5.24</v>
      </c>
      <c r="D2290" s="413">
        <v>60</v>
      </c>
      <c r="E2290" s="409">
        <v>13204.29</v>
      </c>
      <c r="F2290" s="341"/>
      <c r="G2290" s="341"/>
      <c r="H2290" s="341"/>
      <c r="I2290" s="341"/>
      <c r="J2290" s="341"/>
      <c r="K2290" s="341"/>
      <c r="L2290" s="341"/>
      <c r="M2290" s="341"/>
    </row>
    <row r="2291" spans="1:13" x14ac:dyDescent="0.25">
      <c r="A2291" s="350">
        <v>24</v>
      </c>
      <c r="B2291" s="353">
        <v>18.36</v>
      </c>
      <c r="C2291" s="356">
        <v>5.96</v>
      </c>
      <c r="D2291" s="413">
        <v>60</v>
      </c>
      <c r="E2291" s="409">
        <v>13112.6</v>
      </c>
      <c r="F2291" s="341"/>
      <c r="G2291" s="341"/>
      <c r="H2291" s="341"/>
      <c r="I2291" s="341"/>
      <c r="J2291" s="341"/>
      <c r="K2291" s="341"/>
      <c r="L2291" s="341"/>
      <c r="M2291" s="341"/>
    </row>
    <row r="2292" spans="1:13" x14ac:dyDescent="0.25">
      <c r="A2292" s="350">
        <v>27</v>
      </c>
      <c r="B2292" s="353">
        <v>15.92</v>
      </c>
      <c r="C2292" s="356">
        <v>4.76</v>
      </c>
      <c r="D2292" s="413">
        <v>60</v>
      </c>
      <c r="E2292" s="409">
        <v>13012.21</v>
      </c>
      <c r="F2292" s="341"/>
      <c r="G2292" s="341"/>
      <c r="H2292" s="341"/>
      <c r="I2292" s="341"/>
      <c r="J2292" s="341"/>
      <c r="K2292" s="341"/>
      <c r="L2292" s="341"/>
      <c r="M2292" s="341"/>
    </row>
    <row r="2293" spans="1:13" x14ac:dyDescent="0.25">
      <c r="A2293" s="350">
        <v>25</v>
      </c>
      <c r="B2293" s="353">
        <v>15.17</v>
      </c>
      <c r="C2293" s="356">
        <v>4.3</v>
      </c>
      <c r="D2293" s="413">
        <v>60</v>
      </c>
      <c r="E2293" s="409">
        <v>13004.95</v>
      </c>
      <c r="F2293" s="341"/>
      <c r="G2293" s="341"/>
      <c r="H2293" s="341"/>
      <c r="I2293" s="341"/>
      <c r="J2293" s="341"/>
      <c r="K2293" s="341"/>
      <c r="L2293" s="341"/>
      <c r="M2293" s="341"/>
    </row>
    <row r="2294" spans="1:13" x14ac:dyDescent="0.25">
      <c r="A2294" s="350">
        <v>24</v>
      </c>
      <c r="B2294" s="353">
        <v>16.63</v>
      </c>
      <c r="C2294" s="356">
        <v>4.5</v>
      </c>
      <c r="D2294" s="413">
        <v>60</v>
      </c>
      <c r="E2294" s="409">
        <v>12741.17</v>
      </c>
      <c r="F2294" s="341"/>
      <c r="G2294" s="341"/>
      <c r="H2294" s="341"/>
      <c r="I2294" s="341"/>
      <c r="J2294" s="341"/>
      <c r="K2294" s="341"/>
      <c r="L2294" s="341"/>
      <c r="M2294" s="341"/>
    </row>
    <row r="2295" spans="1:13" x14ac:dyDescent="0.25">
      <c r="A2295" s="350">
        <v>19</v>
      </c>
      <c r="B2295" s="353">
        <v>19.39</v>
      </c>
      <c r="C2295" s="356">
        <v>5.59</v>
      </c>
      <c r="D2295" s="413">
        <v>60</v>
      </c>
      <c r="E2295" s="409">
        <v>12731</v>
      </c>
      <c r="F2295" s="341"/>
      <c r="G2295" s="341"/>
      <c r="H2295" s="341"/>
      <c r="I2295" s="341"/>
      <c r="J2295" s="341"/>
      <c r="K2295" s="341"/>
      <c r="L2295" s="341"/>
      <c r="M2295" s="341"/>
    </row>
    <row r="2296" spans="1:13" x14ac:dyDescent="0.25">
      <c r="A2296" s="350">
        <v>25</v>
      </c>
      <c r="B2296" s="353">
        <v>17.34</v>
      </c>
      <c r="C2296" s="356">
        <v>6.29</v>
      </c>
      <c r="D2296" s="413">
        <v>60</v>
      </c>
      <c r="E2296" s="409">
        <v>12648.7</v>
      </c>
      <c r="F2296" s="341"/>
      <c r="G2296" s="341"/>
      <c r="H2296" s="341"/>
      <c r="I2296" s="341"/>
      <c r="J2296" s="341"/>
      <c r="K2296" s="341"/>
      <c r="L2296" s="341"/>
      <c r="M2296" s="341"/>
    </row>
    <row r="2297" spans="1:13" x14ac:dyDescent="0.25">
      <c r="A2297" s="350">
        <v>22</v>
      </c>
      <c r="B2297" s="353">
        <v>17.940000000000001</v>
      </c>
      <c r="C2297" s="356">
        <v>4.1900000000000004</v>
      </c>
      <c r="D2297" s="413">
        <v>60</v>
      </c>
      <c r="E2297" s="409">
        <v>12644.59</v>
      </c>
      <c r="F2297" s="341"/>
      <c r="G2297" s="341"/>
      <c r="H2297" s="341"/>
      <c r="I2297" s="341"/>
      <c r="J2297" s="341"/>
      <c r="K2297" s="341"/>
      <c r="L2297" s="341"/>
      <c r="M2297" s="341"/>
    </row>
    <row r="2298" spans="1:13" x14ac:dyDescent="0.25">
      <c r="A2298" s="350">
        <v>25</v>
      </c>
      <c r="B2298" s="353">
        <v>16.670000000000002</v>
      </c>
      <c r="C2298" s="356">
        <v>4.7</v>
      </c>
      <c r="D2298" s="413">
        <v>60</v>
      </c>
      <c r="E2298" s="409">
        <v>12638.2</v>
      </c>
      <c r="F2298" s="341"/>
      <c r="G2298" s="341"/>
      <c r="H2298" s="341"/>
      <c r="I2298" s="341"/>
      <c r="J2298" s="341"/>
      <c r="K2298" s="341"/>
      <c r="L2298" s="341"/>
      <c r="M2298" s="341"/>
    </row>
    <row r="2299" spans="1:13" x14ac:dyDescent="0.25">
      <c r="A2299" s="350">
        <v>21</v>
      </c>
      <c r="B2299" s="353">
        <v>20.58</v>
      </c>
      <c r="C2299" s="356">
        <v>5.64</v>
      </c>
      <c r="D2299" s="413">
        <v>60</v>
      </c>
      <c r="E2299" s="409">
        <v>12629.9</v>
      </c>
      <c r="F2299" s="341"/>
      <c r="G2299" s="341"/>
      <c r="H2299" s="341"/>
      <c r="I2299" s="341"/>
      <c r="J2299" s="341"/>
      <c r="K2299" s="341"/>
      <c r="L2299" s="341"/>
      <c r="M2299" s="341"/>
    </row>
    <row r="2300" spans="1:13" x14ac:dyDescent="0.25">
      <c r="A2300" s="350">
        <v>26</v>
      </c>
      <c r="B2300" s="353">
        <v>16.5</v>
      </c>
      <c r="C2300" s="356">
        <v>4.1100000000000003</v>
      </c>
      <c r="D2300" s="413">
        <v>60</v>
      </c>
      <c r="E2300" s="409">
        <v>12523.6</v>
      </c>
      <c r="F2300" s="341"/>
      <c r="G2300" s="341"/>
      <c r="H2300" s="341"/>
      <c r="I2300" s="341"/>
      <c r="J2300" s="341"/>
      <c r="K2300" s="341"/>
      <c r="L2300" s="341"/>
      <c r="M2300" s="341"/>
    </row>
    <row r="2301" spans="1:13" x14ac:dyDescent="0.25">
      <c r="A2301" s="350">
        <v>25</v>
      </c>
      <c r="B2301" s="353">
        <v>15.41</v>
      </c>
      <c r="C2301" s="356">
        <v>5.43</v>
      </c>
      <c r="D2301" s="413">
        <v>60</v>
      </c>
      <c r="E2301" s="409">
        <v>12369.89</v>
      </c>
      <c r="F2301" s="341"/>
      <c r="G2301" s="341"/>
      <c r="H2301" s="341"/>
      <c r="I2301" s="341"/>
      <c r="J2301" s="341"/>
      <c r="K2301" s="341"/>
      <c r="L2301" s="341"/>
      <c r="M2301" s="341"/>
    </row>
    <row r="2302" spans="1:13" x14ac:dyDescent="0.25">
      <c r="A2302" s="350">
        <v>24</v>
      </c>
      <c r="B2302" s="353">
        <v>24.59</v>
      </c>
      <c r="C2302" s="356">
        <v>4.38</v>
      </c>
      <c r="D2302" s="413">
        <v>60</v>
      </c>
      <c r="E2302" s="409">
        <v>12146.97</v>
      </c>
      <c r="F2302" s="341"/>
      <c r="G2302" s="341"/>
      <c r="H2302" s="341"/>
      <c r="I2302" s="341"/>
      <c r="J2302" s="341"/>
      <c r="K2302" s="341"/>
      <c r="L2302" s="341"/>
      <c r="M2302" s="341"/>
    </row>
    <row r="2303" spans="1:13" x14ac:dyDescent="0.25">
      <c r="A2303" s="350">
        <v>20</v>
      </c>
      <c r="B2303" s="353">
        <v>33.33</v>
      </c>
      <c r="C2303" s="356">
        <v>9.7899999999999991</v>
      </c>
      <c r="D2303" s="413">
        <v>60</v>
      </c>
      <c r="E2303" s="409">
        <v>12142.58</v>
      </c>
      <c r="F2303" s="341"/>
      <c r="G2303" s="341"/>
      <c r="H2303" s="341"/>
      <c r="I2303" s="341"/>
      <c r="J2303" s="341"/>
      <c r="K2303" s="341"/>
      <c r="L2303" s="341"/>
      <c r="M2303" s="341"/>
    </row>
    <row r="2304" spans="1:13" x14ac:dyDescent="0.25">
      <c r="A2304" s="350">
        <v>20</v>
      </c>
      <c r="B2304" s="353">
        <v>18.5</v>
      </c>
      <c r="C2304" s="356">
        <v>11.84</v>
      </c>
      <c r="D2304" s="413">
        <v>60</v>
      </c>
      <c r="E2304" s="409">
        <v>12129.61</v>
      </c>
      <c r="F2304" s="341"/>
      <c r="G2304" s="341"/>
      <c r="H2304" s="341"/>
      <c r="I2304" s="341"/>
      <c r="J2304" s="341"/>
      <c r="K2304" s="341"/>
      <c r="L2304" s="341"/>
      <c r="M2304" s="341"/>
    </row>
    <row r="2305" spans="1:13" x14ac:dyDescent="0.25">
      <c r="A2305" s="350">
        <v>23</v>
      </c>
      <c r="B2305" s="353">
        <v>18.579999999999998</v>
      </c>
      <c r="C2305" s="356">
        <v>6.22</v>
      </c>
      <c r="D2305" s="413">
        <v>60</v>
      </c>
      <c r="E2305" s="409">
        <v>10676.83</v>
      </c>
      <c r="F2305" s="341"/>
      <c r="G2305" s="341"/>
      <c r="H2305" s="341"/>
      <c r="I2305" s="341"/>
      <c r="J2305" s="341"/>
      <c r="K2305" s="341"/>
      <c r="L2305" s="341"/>
      <c r="M2305" s="341"/>
    </row>
    <row r="2306" spans="1:13" x14ac:dyDescent="0.25">
      <c r="A2306" s="350">
        <v>20</v>
      </c>
      <c r="B2306" s="353">
        <v>16.64</v>
      </c>
      <c r="C2306" s="356">
        <v>10.01</v>
      </c>
      <c r="D2306" s="413">
        <v>60</v>
      </c>
      <c r="E2306" s="409">
        <v>10310.780000000001</v>
      </c>
      <c r="F2306" s="341"/>
      <c r="G2306" s="341"/>
      <c r="H2306" s="341"/>
      <c r="I2306" s="341"/>
      <c r="J2306" s="341"/>
      <c r="K2306" s="341"/>
      <c r="L2306" s="341"/>
      <c r="M2306" s="341"/>
    </row>
    <row r="2307" spans="1:13" x14ac:dyDescent="0.25">
      <c r="A2307" s="350">
        <v>24</v>
      </c>
      <c r="B2307" s="353">
        <v>19.329999999999998</v>
      </c>
      <c r="C2307" s="356">
        <v>4.32</v>
      </c>
      <c r="D2307" s="413">
        <v>60</v>
      </c>
      <c r="E2307" s="409">
        <v>9907.83</v>
      </c>
      <c r="F2307" s="341"/>
      <c r="G2307" s="341"/>
      <c r="H2307" s="341"/>
      <c r="I2307" s="341"/>
      <c r="J2307" s="341"/>
      <c r="K2307" s="341"/>
      <c r="L2307" s="341"/>
      <c r="M2307" s="341"/>
    </row>
    <row r="2308" spans="1:13" x14ac:dyDescent="0.25">
      <c r="A2308" s="350">
        <v>25</v>
      </c>
      <c r="B2308" s="353">
        <v>21.26</v>
      </c>
      <c r="C2308" s="356">
        <v>5.65</v>
      </c>
      <c r="D2308" s="413">
        <v>60</v>
      </c>
      <c r="E2308" s="409">
        <v>9310.81</v>
      </c>
      <c r="F2308" s="341"/>
      <c r="G2308" s="341"/>
      <c r="H2308" s="341"/>
      <c r="I2308" s="341"/>
      <c r="J2308" s="341"/>
      <c r="K2308" s="341"/>
      <c r="L2308" s="341"/>
      <c r="M2308" s="341"/>
    </row>
    <row r="2309" spans="1:13" x14ac:dyDescent="0.25">
      <c r="A2309" s="350">
        <v>27</v>
      </c>
      <c r="B2309" s="353">
        <v>15.6</v>
      </c>
      <c r="C2309" s="356">
        <v>4.12</v>
      </c>
      <c r="D2309" s="413">
        <v>60</v>
      </c>
      <c r="E2309" s="409">
        <v>8188.12</v>
      </c>
      <c r="F2309" s="341"/>
      <c r="G2309" s="341"/>
      <c r="H2309" s="341"/>
      <c r="I2309" s="341"/>
      <c r="J2309" s="341"/>
      <c r="K2309" s="341"/>
      <c r="L2309" s="341"/>
      <c r="M2309" s="341"/>
    </row>
    <row r="2310" spans="1:13" x14ac:dyDescent="0.25">
      <c r="A2310" s="350">
        <v>24</v>
      </c>
      <c r="B2310" s="353">
        <v>24.39</v>
      </c>
      <c r="C2310" s="356">
        <v>6.24</v>
      </c>
      <c r="D2310" s="413">
        <v>60</v>
      </c>
      <c r="E2310" s="409">
        <v>8004.96</v>
      </c>
      <c r="F2310" s="341"/>
      <c r="G2310" s="341"/>
      <c r="H2310" s="341"/>
      <c r="I2310" s="341"/>
      <c r="J2310" s="341"/>
      <c r="K2310" s="341"/>
      <c r="L2310" s="341"/>
      <c r="M2310" s="341"/>
    </row>
    <row r="2311" spans="1:13" x14ac:dyDescent="0.25">
      <c r="A2311" s="350">
        <v>23</v>
      </c>
      <c r="B2311" s="353">
        <v>24.75</v>
      </c>
      <c r="C2311" s="356">
        <v>4.83</v>
      </c>
      <c r="D2311" s="413">
        <v>60</v>
      </c>
      <c r="E2311" s="409">
        <v>7896.41</v>
      </c>
      <c r="F2311" s="341"/>
      <c r="G2311" s="341"/>
      <c r="H2311" s="341"/>
      <c r="I2311" s="341"/>
      <c r="J2311" s="341"/>
      <c r="K2311" s="341"/>
      <c r="L2311" s="341"/>
      <c r="M2311" s="341"/>
    </row>
    <row r="2312" spans="1:13" x14ac:dyDescent="0.25">
      <c r="A2312" s="350">
        <v>20</v>
      </c>
      <c r="B2312" s="353">
        <v>20.88</v>
      </c>
      <c r="C2312" s="356">
        <v>7.4</v>
      </c>
      <c r="D2312" s="413">
        <v>61</v>
      </c>
      <c r="E2312" s="409">
        <v>48517.56</v>
      </c>
      <c r="F2312" s="341"/>
      <c r="G2312" s="341"/>
      <c r="H2312" s="341"/>
      <c r="I2312" s="341"/>
      <c r="J2312" s="341"/>
      <c r="K2312" s="341"/>
      <c r="L2312" s="341"/>
      <c r="M2312" s="341"/>
    </row>
    <row r="2313" spans="1:13" x14ac:dyDescent="0.25">
      <c r="A2313" s="350">
        <v>23</v>
      </c>
      <c r="B2313" s="353">
        <v>20.43</v>
      </c>
      <c r="C2313" s="356">
        <v>4.54</v>
      </c>
      <c r="D2313" s="413">
        <v>61</v>
      </c>
      <c r="E2313" s="409">
        <v>47403.88</v>
      </c>
      <c r="F2313" s="341"/>
      <c r="G2313" s="341"/>
      <c r="H2313" s="341"/>
      <c r="I2313" s="341"/>
      <c r="J2313" s="341"/>
      <c r="K2313" s="341"/>
      <c r="L2313" s="341"/>
      <c r="M2313" s="341"/>
    </row>
    <row r="2314" spans="1:13" x14ac:dyDescent="0.25">
      <c r="A2314" s="350">
        <v>20</v>
      </c>
      <c r="B2314" s="353">
        <v>15.18</v>
      </c>
      <c r="C2314" s="356">
        <v>11.11</v>
      </c>
      <c r="D2314" s="413">
        <v>61</v>
      </c>
      <c r="E2314" s="409">
        <v>46599.11</v>
      </c>
      <c r="F2314" s="341"/>
      <c r="G2314" s="341"/>
      <c r="H2314" s="341"/>
      <c r="I2314" s="341"/>
      <c r="J2314" s="341"/>
      <c r="K2314" s="341"/>
      <c r="L2314" s="341"/>
      <c r="M2314" s="341"/>
    </row>
    <row r="2315" spans="1:13" x14ac:dyDescent="0.25">
      <c r="A2315" s="350">
        <v>21</v>
      </c>
      <c r="B2315" s="353">
        <v>15.12</v>
      </c>
      <c r="C2315" s="356">
        <v>4.03</v>
      </c>
      <c r="D2315" s="413">
        <v>61</v>
      </c>
      <c r="E2315" s="409">
        <v>36580.28</v>
      </c>
      <c r="F2315" s="341"/>
      <c r="G2315" s="341"/>
      <c r="H2315" s="341"/>
      <c r="I2315" s="341"/>
      <c r="J2315" s="341"/>
      <c r="K2315" s="341"/>
      <c r="L2315" s="341"/>
      <c r="M2315" s="341"/>
    </row>
    <row r="2316" spans="1:13" x14ac:dyDescent="0.25">
      <c r="A2316" s="350">
        <v>25</v>
      </c>
      <c r="B2316" s="353">
        <v>23.88</v>
      </c>
      <c r="C2316" s="356">
        <v>4.51</v>
      </c>
      <c r="D2316" s="413">
        <v>61</v>
      </c>
      <c r="E2316" s="409">
        <v>30942.19</v>
      </c>
      <c r="F2316" s="341"/>
      <c r="G2316" s="341"/>
      <c r="H2316" s="341"/>
      <c r="I2316" s="341"/>
      <c r="J2316" s="341"/>
      <c r="K2316" s="341"/>
      <c r="L2316" s="341"/>
      <c r="M2316" s="341"/>
    </row>
    <row r="2317" spans="1:13" x14ac:dyDescent="0.25">
      <c r="A2317" s="350">
        <v>22</v>
      </c>
      <c r="B2317" s="353">
        <v>16.13</v>
      </c>
      <c r="C2317" s="356">
        <v>5.56</v>
      </c>
      <c r="D2317" s="413">
        <v>61</v>
      </c>
      <c r="E2317" s="409">
        <v>29141.360000000001</v>
      </c>
      <c r="F2317" s="341"/>
      <c r="G2317" s="341"/>
      <c r="H2317" s="341"/>
      <c r="I2317" s="341"/>
      <c r="J2317" s="341"/>
      <c r="K2317" s="341"/>
      <c r="L2317" s="341"/>
      <c r="M2317" s="341"/>
    </row>
    <row r="2318" spans="1:13" x14ac:dyDescent="0.25">
      <c r="A2318" s="350">
        <v>18</v>
      </c>
      <c r="B2318" s="353">
        <v>24.09</v>
      </c>
      <c r="C2318" s="356">
        <v>4.0999999999999996</v>
      </c>
      <c r="D2318" s="413">
        <v>61</v>
      </c>
      <c r="E2318" s="409">
        <v>28868.66</v>
      </c>
      <c r="F2318" s="341"/>
      <c r="G2318" s="341"/>
      <c r="H2318" s="341"/>
      <c r="I2318" s="341"/>
      <c r="J2318" s="341"/>
      <c r="K2318" s="341"/>
      <c r="L2318" s="341"/>
      <c r="M2318" s="341"/>
    </row>
    <row r="2319" spans="1:13" x14ac:dyDescent="0.25">
      <c r="A2319" s="350">
        <v>18</v>
      </c>
      <c r="B2319" s="353">
        <v>19.43</v>
      </c>
      <c r="C2319" s="356">
        <v>5.85</v>
      </c>
      <c r="D2319" s="413">
        <v>61</v>
      </c>
      <c r="E2319" s="409">
        <v>27941.29</v>
      </c>
      <c r="F2319" s="341"/>
      <c r="G2319" s="341"/>
      <c r="H2319" s="341"/>
      <c r="I2319" s="341"/>
      <c r="J2319" s="341"/>
      <c r="K2319" s="341"/>
      <c r="L2319" s="341"/>
      <c r="M2319" s="341"/>
    </row>
    <row r="2320" spans="1:13" x14ac:dyDescent="0.25">
      <c r="A2320" s="350">
        <v>25</v>
      </c>
      <c r="B2320" s="353">
        <v>15.22</v>
      </c>
      <c r="C2320" s="356">
        <v>4.92</v>
      </c>
      <c r="D2320" s="413">
        <v>61</v>
      </c>
      <c r="E2320" s="409">
        <v>24513.09</v>
      </c>
      <c r="F2320" s="341"/>
      <c r="G2320" s="341"/>
      <c r="H2320" s="341"/>
      <c r="I2320" s="341"/>
      <c r="J2320" s="341"/>
      <c r="K2320" s="341"/>
      <c r="L2320" s="341"/>
      <c r="M2320" s="341"/>
    </row>
    <row r="2321" spans="1:13" x14ac:dyDescent="0.25">
      <c r="A2321" s="350">
        <v>20</v>
      </c>
      <c r="B2321" s="353">
        <v>20.72</v>
      </c>
      <c r="C2321" s="356">
        <v>9.4600000000000009</v>
      </c>
      <c r="D2321" s="413">
        <v>61</v>
      </c>
      <c r="E2321" s="409">
        <v>14235.07</v>
      </c>
      <c r="F2321" s="341"/>
      <c r="G2321" s="341"/>
      <c r="H2321" s="341"/>
      <c r="I2321" s="341"/>
      <c r="J2321" s="341"/>
      <c r="K2321" s="341"/>
      <c r="L2321" s="341"/>
      <c r="M2321" s="341"/>
    </row>
    <row r="2322" spans="1:13" x14ac:dyDescent="0.25">
      <c r="A2322" s="350">
        <v>19</v>
      </c>
      <c r="B2322" s="353">
        <v>35.4</v>
      </c>
      <c r="C2322" s="356">
        <v>5.94</v>
      </c>
      <c r="D2322" s="413">
        <v>61</v>
      </c>
      <c r="E2322" s="409">
        <v>14119.62</v>
      </c>
      <c r="F2322" s="341"/>
      <c r="G2322" s="341"/>
      <c r="H2322" s="341"/>
      <c r="I2322" s="341"/>
      <c r="J2322" s="341"/>
      <c r="K2322" s="341"/>
      <c r="L2322" s="341"/>
      <c r="M2322" s="341"/>
    </row>
    <row r="2323" spans="1:13" x14ac:dyDescent="0.25">
      <c r="A2323" s="350">
        <v>19</v>
      </c>
      <c r="B2323" s="353">
        <v>34.4</v>
      </c>
      <c r="C2323" s="356">
        <v>5.7</v>
      </c>
      <c r="D2323" s="413">
        <v>61</v>
      </c>
      <c r="E2323" s="409">
        <v>13635.64</v>
      </c>
      <c r="F2323" s="341"/>
      <c r="G2323" s="341"/>
      <c r="H2323" s="341"/>
      <c r="I2323" s="341"/>
      <c r="J2323" s="341"/>
      <c r="K2323" s="341"/>
      <c r="L2323" s="341"/>
      <c r="M2323" s="341"/>
    </row>
    <row r="2324" spans="1:13" x14ac:dyDescent="0.25">
      <c r="A2324" s="350">
        <v>19</v>
      </c>
      <c r="B2324" s="353">
        <v>34.1</v>
      </c>
      <c r="C2324" s="356">
        <v>4.13</v>
      </c>
      <c r="D2324" s="413">
        <v>61</v>
      </c>
      <c r="E2324" s="409">
        <v>13616.36</v>
      </c>
      <c r="F2324" s="341"/>
      <c r="G2324" s="341"/>
      <c r="H2324" s="341"/>
      <c r="I2324" s="341"/>
      <c r="J2324" s="341"/>
      <c r="K2324" s="341"/>
      <c r="L2324" s="341"/>
      <c r="M2324" s="341"/>
    </row>
    <row r="2325" spans="1:13" x14ac:dyDescent="0.25">
      <c r="A2325" s="350">
        <v>19</v>
      </c>
      <c r="B2325" s="353">
        <v>30.4</v>
      </c>
      <c r="C2325" s="356">
        <v>4.7699999999999996</v>
      </c>
      <c r="D2325" s="413">
        <v>61</v>
      </c>
      <c r="E2325" s="409">
        <v>13429.04</v>
      </c>
      <c r="F2325" s="341"/>
      <c r="G2325" s="341"/>
      <c r="H2325" s="341"/>
      <c r="I2325" s="341"/>
      <c r="J2325" s="341"/>
      <c r="K2325" s="341"/>
      <c r="L2325" s="341"/>
      <c r="M2325" s="341"/>
    </row>
    <row r="2326" spans="1:13" x14ac:dyDescent="0.25">
      <c r="A2326" s="350">
        <v>19</v>
      </c>
      <c r="B2326" s="353">
        <v>28.7</v>
      </c>
      <c r="C2326" s="356">
        <v>4.99</v>
      </c>
      <c r="D2326" s="413">
        <v>61</v>
      </c>
      <c r="E2326" s="409">
        <v>13415.04</v>
      </c>
      <c r="F2326" s="341"/>
      <c r="G2326" s="341"/>
      <c r="H2326" s="341"/>
      <c r="I2326" s="341"/>
      <c r="J2326" s="341"/>
      <c r="K2326" s="341"/>
      <c r="L2326" s="341"/>
      <c r="M2326" s="341"/>
    </row>
    <row r="2327" spans="1:13" x14ac:dyDescent="0.25">
      <c r="A2327" s="350">
        <v>25</v>
      </c>
      <c r="B2327" s="353">
        <v>17.440000000000001</v>
      </c>
      <c r="C2327" s="356">
        <v>4.42</v>
      </c>
      <c r="D2327" s="413">
        <v>61</v>
      </c>
      <c r="E2327" s="409">
        <v>13143.86</v>
      </c>
      <c r="F2327" s="341"/>
      <c r="G2327" s="341"/>
      <c r="H2327" s="341"/>
      <c r="I2327" s="341"/>
      <c r="J2327" s="341"/>
      <c r="K2327" s="341"/>
      <c r="L2327" s="341"/>
      <c r="M2327" s="341"/>
    </row>
    <row r="2328" spans="1:13" x14ac:dyDescent="0.25">
      <c r="A2328" s="350">
        <v>19</v>
      </c>
      <c r="B2328" s="353">
        <v>27.6</v>
      </c>
      <c r="C2328" s="356">
        <v>4.01</v>
      </c>
      <c r="D2328" s="413">
        <v>61</v>
      </c>
      <c r="E2328" s="409">
        <v>13143.34</v>
      </c>
      <c r="F2328" s="341"/>
      <c r="G2328" s="341"/>
      <c r="H2328" s="341"/>
      <c r="I2328" s="341"/>
      <c r="J2328" s="341"/>
      <c r="K2328" s="341"/>
      <c r="L2328" s="341"/>
      <c r="M2328" s="341"/>
    </row>
    <row r="2329" spans="1:13" x14ac:dyDescent="0.25">
      <c r="A2329" s="350">
        <v>19</v>
      </c>
      <c r="B2329" s="353">
        <v>20.7</v>
      </c>
      <c r="C2329" s="356">
        <v>4.49</v>
      </c>
      <c r="D2329" s="413">
        <v>61</v>
      </c>
      <c r="E2329" s="409">
        <v>13129.6</v>
      </c>
      <c r="F2329" s="341"/>
      <c r="G2329" s="341"/>
      <c r="H2329" s="341"/>
      <c r="I2329" s="341"/>
      <c r="J2329" s="341"/>
      <c r="K2329" s="341"/>
      <c r="L2329" s="341"/>
      <c r="M2329" s="341"/>
    </row>
    <row r="2330" spans="1:13" x14ac:dyDescent="0.25">
      <c r="A2330" s="350">
        <v>19</v>
      </c>
      <c r="B2330" s="353">
        <v>20.3</v>
      </c>
      <c r="C2330" s="356">
        <v>6.37</v>
      </c>
      <c r="D2330" s="413">
        <v>61</v>
      </c>
      <c r="E2330" s="409">
        <v>13063.88</v>
      </c>
      <c r="F2330" s="341"/>
      <c r="G2330" s="341"/>
      <c r="H2330" s="341"/>
      <c r="I2330" s="341"/>
      <c r="J2330" s="341"/>
      <c r="K2330" s="341"/>
      <c r="L2330" s="341"/>
      <c r="M2330" s="341"/>
    </row>
    <row r="2331" spans="1:13" x14ac:dyDescent="0.25">
      <c r="A2331" s="350">
        <v>19</v>
      </c>
      <c r="B2331" s="353">
        <v>19.8</v>
      </c>
      <c r="C2331" s="356">
        <v>5.12</v>
      </c>
      <c r="D2331" s="413">
        <v>61</v>
      </c>
      <c r="E2331" s="409">
        <v>13041.92</v>
      </c>
      <c r="F2331" s="341"/>
      <c r="G2331" s="341"/>
      <c r="H2331" s="341"/>
      <c r="I2331" s="341"/>
      <c r="J2331" s="341"/>
      <c r="K2331" s="341"/>
      <c r="L2331" s="341"/>
      <c r="M2331" s="341"/>
    </row>
    <row r="2332" spans="1:13" x14ac:dyDescent="0.25">
      <c r="A2332" s="350">
        <v>20</v>
      </c>
      <c r="B2332" s="353">
        <v>21.87</v>
      </c>
      <c r="C2332" s="356">
        <v>8.59</v>
      </c>
      <c r="D2332" s="413">
        <v>61</v>
      </c>
      <c r="E2332" s="409">
        <v>12950.07</v>
      </c>
      <c r="F2332" s="341"/>
      <c r="G2332" s="341"/>
      <c r="H2332" s="341"/>
      <c r="I2332" s="341"/>
      <c r="J2332" s="341"/>
      <c r="K2332" s="341"/>
      <c r="L2332" s="341"/>
      <c r="M2332" s="341"/>
    </row>
    <row r="2333" spans="1:13" x14ac:dyDescent="0.25">
      <c r="A2333" s="350">
        <v>24</v>
      </c>
      <c r="B2333" s="353">
        <v>16.600000000000001</v>
      </c>
      <c r="C2333" s="356">
        <v>5.87</v>
      </c>
      <c r="D2333" s="413">
        <v>61</v>
      </c>
      <c r="E2333" s="409">
        <v>12574.05</v>
      </c>
      <c r="F2333" s="341"/>
      <c r="G2333" s="341"/>
      <c r="H2333" s="341"/>
      <c r="I2333" s="341"/>
      <c r="J2333" s="341"/>
      <c r="K2333" s="341"/>
      <c r="L2333" s="341"/>
      <c r="M2333" s="341"/>
    </row>
    <row r="2334" spans="1:13" x14ac:dyDescent="0.25">
      <c r="A2334" s="350">
        <v>20</v>
      </c>
      <c r="B2334" s="353">
        <v>21.98</v>
      </c>
      <c r="C2334" s="356">
        <v>7.03</v>
      </c>
      <c r="D2334" s="413">
        <v>61</v>
      </c>
      <c r="E2334" s="409">
        <v>12557.61</v>
      </c>
      <c r="F2334" s="341"/>
      <c r="G2334" s="341"/>
      <c r="H2334" s="341"/>
      <c r="I2334" s="341"/>
      <c r="J2334" s="341"/>
      <c r="K2334" s="341"/>
      <c r="L2334" s="341"/>
      <c r="M2334" s="341"/>
    </row>
    <row r="2335" spans="1:13" x14ac:dyDescent="0.25">
      <c r="A2335" s="350">
        <v>24</v>
      </c>
      <c r="B2335" s="353">
        <v>19.7</v>
      </c>
      <c r="C2335" s="356">
        <v>5.51</v>
      </c>
      <c r="D2335" s="413">
        <v>62</v>
      </c>
      <c r="E2335" s="409">
        <v>46718.16</v>
      </c>
      <c r="F2335" s="341"/>
      <c r="G2335" s="341"/>
      <c r="H2335" s="341"/>
      <c r="I2335" s="341"/>
      <c r="J2335" s="341"/>
      <c r="K2335" s="341"/>
      <c r="L2335" s="341"/>
      <c r="M2335" s="341"/>
    </row>
    <row r="2336" spans="1:13" x14ac:dyDescent="0.25">
      <c r="A2336" s="350">
        <v>18</v>
      </c>
      <c r="B2336" s="353">
        <v>19.21</v>
      </c>
      <c r="C2336" s="356">
        <v>4.76</v>
      </c>
      <c r="D2336" s="413">
        <v>62</v>
      </c>
      <c r="E2336" s="409">
        <v>45710.21</v>
      </c>
      <c r="F2336" s="341"/>
      <c r="G2336" s="341"/>
      <c r="H2336" s="341"/>
      <c r="I2336" s="341"/>
      <c r="J2336" s="341"/>
      <c r="K2336" s="341"/>
      <c r="L2336" s="341"/>
      <c r="M2336" s="341"/>
    </row>
    <row r="2337" spans="1:13" x14ac:dyDescent="0.25">
      <c r="A2337" s="350">
        <v>18</v>
      </c>
      <c r="B2337" s="353">
        <v>19.3</v>
      </c>
      <c r="C2337" s="356">
        <v>4.7</v>
      </c>
      <c r="D2337" s="413">
        <v>62</v>
      </c>
      <c r="E2337" s="409">
        <v>31620</v>
      </c>
      <c r="F2337" s="341"/>
      <c r="G2337" s="341"/>
      <c r="H2337" s="341"/>
      <c r="I2337" s="341"/>
      <c r="J2337" s="341"/>
      <c r="K2337" s="341"/>
      <c r="L2337" s="341"/>
      <c r="M2337" s="341"/>
    </row>
    <row r="2338" spans="1:13" x14ac:dyDescent="0.25">
      <c r="A2338" s="350">
        <v>26</v>
      </c>
      <c r="B2338" s="353">
        <v>16.22</v>
      </c>
      <c r="C2338" s="356">
        <v>6.21</v>
      </c>
      <c r="D2338" s="413">
        <v>62</v>
      </c>
      <c r="E2338" s="409">
        <v>28101.33</v>
      </c>
      <c r="F2338" s="341"/>
      <c r="G2338" s="341"/>
      <c r="H2338" s="341"/>
      <c r="I2338" s="341"/>
      <c r="J2338" s="341"/>
      <c r="K2338" s="341"/>
      <c r="L2338" s="341"/>
      <c r="M2338" s="341"/>
    </row>
    <row r="2339" spans="1:13" x14ac:dyDescent="0.25">
      <c r="A2339" s="350">
        <v>19</v>
      </c>
      <c r="B2339" s="353">
        <v>17.12</v>
      </c>
      <c r="C2339" s="356">
        <v>4.5199999999999996</v>
      </c>
      <c r="D2339" s="413">
        <v>62</v>
      </c>
      <c r="E2339" s="409">
        <v>27808.73</v>
      </c>
      <c r="F2339" s="341"/>
      <c r="G2339" s="341"/>
      <c r="H2339" s="341"/>
      <c r="I2339" s="341"/>
      <c r="J2339" s="341"/>
      <c r="K2339" s="341"/>
      <c r="L2339" s="341"/>
      <c r="M2339" s="341"/>
    </row>
    <row r="2340" spans="1:13" x14ac:dyDescent="0.25">
      <c r="A2340" s="350">
        <v>30</v>
      </c>
      <c r="B2340" s="353">
        <v>19.07</v>
      </c>
      <c r="C2340" s="356">
        <v>5.45</v>
      </c>
      <c r="D2340" s="413">
        <v>62</v>
      </c>
      <c r="E2340" s="409">
        <v>27000.98</v>
      </c>
      <c r="F2340" s="341"/>
      <c r="G2340" s="341"/>
      <c r="H2340" s="341"/>
      <c r="I2340" s="341"/>
      <c r="J2340" s="341"/>
      <c r="K2340" s="341"/>
      <c r="L2340" s="341"/>
      <c r="M2340" s="341"/>
    </row>
    <row r="2341" spans="1:13" x14ac:dyDescent="0.25">
      <c r="A2341" s="350">
        <v>23</v>
      </c>
      <c r="B2341" s="353">
        <v>15.56</v>
      </c>
      <c r="C2341" s="356">
        <v>4.42</v>
      </c>
      <c r="D2341" s="413">
        <v>62</v>
      </c>
      <c r="E2341" s="409">
        <v>15230.32</v>
      </c>
      <c r="F2341" s="341"/>
      <c r="G2341" s="341"/>
      <c r="H2341" s="341"/>
      <c r="I2341" s="341"/>
      <c r="J2341" s="341"/>
      <c r="K2341" s="341"/>
      <c r="L2341" s="341"/>
      <c r="M2341" s="341"/>
    </row>
    <row r="2342" spans="1:13" x14ac:dyDescent="0.25">
      <c r="A2342" s="350">
        <v>20</v>
      </c>
      <c r="B2342" s="353">
        <v>22.76</v>
      </c>
      <c r="C2342" s="356">
        <v>9.44</v>
      </c>
      <c r="D2342" s="413">
        <v>62</v>
      </c>
      <c r="E2342" s="409">
        <v>15019.76</v>
      </c>
      <c r="F2342" s="341"/>
      <c r="G2342" s="341"/>
      <c r="H2342" s="341"/>
      <c r="I2342" s="341"/>
      <c r="J2342" s="341"/>
      <c r="K2342" s="341"/>
      <c r="L2342" s="341"/>
      <c r="M2342" s="341"/>
    </row>
    <row r="2343" spans="1:13" x14ac:dyDescent="0.25">
      <c r="A2343" s="350">
        <v>25</v>
      </c>
      <c r="B2343" s="353">
        <v>22.79</v>
      </c>
      <c r="C2343" s="356">
        <v>6.15</v>
      </c>
      <c r="D2343" s="413">
        <v>62</v>
      </c>
      <c r="E2343" s="409">
        <v>14043.48</v>
      </c>
      <c r="F2343" s="341"/>
      <c r="G2343" s="341"/>
      <c r="H2343" s="341"/>
      <c r="I2343" s="341"/>
      <c r="J2343" s="341"/>
      <c r="K2343" s="341"/>
      <c r="L2343" s="341"/>
      <c r="M2343" s="341"/>
    </row>
    <row r="2344" spans="1:13" x14ac:dyDescent="0.25">
      <c r="A2344" s="350">
        <v>26</v>
      </c>
      <c r="B2344" s="353">
        <v>17.41</v>
      </c>
      <c r="C2344" s="356">
        <v>5.13</v>
      </c>
      <c r="D2344" s="413">
        <v>62</v>
      </c>
      <c r="E2344" s="409">
        <v>13937.67</v>
      </c>
      <c r="F2344" s="341"/>
      <c r="G2344" s="341"/>
      <c r="H2344" s="341"/>
      <c r="I2344" s="341"/>
      <c r="J2344" s="341"/>
      <c r="K2344" s="341"/>
      <c r="L2344" s="341"/>
      <c r="M2344" s="341"/>
    </row>
    <row r="2345" spans="1:13" x14ac:dyDescent="0.25">
      <c r="A2345" s="350">
        <v>21</v>
      </c>
      <c r="B2345" s="353">
        <v>19.32</v>
      </c>
      <c r="C2345" s="356">
        <v>4.96</v>
      </c>
      <c r="D2345" s="413">
        <v>62</v>
      </c>
      <c r="E2345" s="409">
        <v>13844.8</v>
      </c>
      <c r="F2345" s="341"/>
      <c r="G2345" s="341"/>
      <c r="H2345" s="341"/>
      <c r="I2345" s="341"/>
      <c r="J2345" s="341"/>
      <c r="K2345" s="341"/>
      <c r="L2345" s="341"/>
      <c r="M2345" s="341"/>
    </row>
    <row r="2346" spans="1:13" x14ac:dyDescent="0.25">
      <c r="A2346" s="350">
        <v>20</v>
      </c>
      <c r="B2346" s="353">
        <v>18.25</v>
      </c>
      <c r="C2346" s="356">
        <v>10.95</v>
      </c>
      <c r="D2346" s="413">
        <v>62</v>
      </c>
      <c r="E2346" s="409">
        <v>13555</v>
      </c>
      <c r="F2346" s="341"/>
      <c r="G2346" s="341"/>
      <c r="H2346" s="341"/>
      <c r="I2346" s="341"/>
      <c r="J2346" s="341"/>
      <c r="K2346" s="341"/>
      <c r="L2346" s="341"/>
      <c r="M2346" s="341"/>
    </row>
    <row r="2347" spans="1:13" x14ac:dyDescent="0.25">
      <c r="A2347" s="350">
        <v>18</v>
      </c>
      <c r="B2347" s="353">
        <v>53.13</v>
      </c>
      <c r="C2347" s="356">
        <v>4.4400000000000004</v>
      </c>
      <c r="D2347" s="413">
        <v>62</v>
      </c>
      <c r="E2347" s="409">
        <v>13470.86</v>
      </c>
      <c r="F2347" s="341"/>
      <c r="G2347" s="341"/>
      <c r="H2347" s="341"/>
      <c r="I2347" s="341"/>
      <c r="J2347" s="341"/>
      <c r="K2347" s="341"/>
      <c r="L2347" s="341"/>
      <c r="M2347" s="341"/>
    </row>
    <row r="2348" spans="1:13" x14ac:dyDescent="0.25">
      <c r="A2348" s="350">
        <v>28</v>
      </c>
      <c r="B2348" s="353">
        <v>20.46</v>
      </c>
      <c r="C2348" s="356">
        <v>4.0199999999999996</v>
      </c>
      <c r="D2348" s="413">
        <v>62</v>
      </c>
      <c r="E2348" s="409">
        <v>13470.8</v>
      </c>
      <c r="F2348" s="341"/>
      <c r="G2348" s="341"/>
      <c r="H2348" s="341"/>
      <c r="I2348" s="341"/>
      <c r="J2348" s="341"/>
      <c r="K2348" s="341"/>
      <c r="L2348" s="341"/>
      <c r="M2348" s="341"/>
    </row>
    <row r="2349" spans="1:13" x14ac:dyDescent="0.25">
      <c r="A2349" s="350">
        <v>18</v>
      </c>
      <c r="B2349" s="353">
        <v>43.01</v>
      </c>
      <c r="C2349" s="356">
        <v>5.44</v>
      </c>
      <c r="D2349" s="413">
        <v>62</v>
      </c>
      <c r="E2349" s="409">
        <v>13462.52</v>
      </c>
      <c r="F2349" s="341"/>
      <c r="G2349" s="341"/>
      <c r="H2349" s="341"/>
      <c r="I2349" s="341"/>
      <c r="J2349" s="341"/>
      <c r="K2349" s="341"/>
      <c r="L2349" s="341"/>
      <c r="M2349" s="341"/>
    </row>
    <row r="2350" spans="1:13" x14ac:dyDescent="0.25">
      <c r="A2350" s="350">
        <v>19</v>
      </c>
      <c r="B2350" s="353">
        <v>15.01</v>
      </c>
      <c r="C2350" s="356">
        <v>4.1500000000000004</v>
      </c>
      <c r="D2350" s="413">
        <v>62</v>
      </c>
      <c r="E2350" s="409">
        <v>13457.96</v>
      </c>
      <c r="F2350" s="341"/>
      <c r="G2350" s="341"/>
      <c r="H2350" s="341"/>
      <c r="I2350" s="341"/>
      <c r="J2350" s="341"/>
      <c r="K2350" s="341"/>
      <c r="L2350" s="341"/>
      <c r="M2350" s="341"/>
    </row>
    <row r="2351" spans="1:13" x14ac:dyDescent="0.25">
      <c r="A2351" s="350">
        <v>18</v>
      </c>
      <c r="B2351" s="353">
        <v>41.14</v>
      </c>
      <c r="C2351" s="356">
        <v>6.02</v>
      </c>
      <c r="D2351" s="413">
        <v>62</v>
      </c>
      <c r="E2351" s="409">
        <v>13451.12</v>
      </c>
      <c r="F2351" s="341"/>
      <c r="G2351" s="341"/>
      <c r="H2351" s="341"/>
      <c r="I2351" s="341"/>
      <c r="J2351" s="341"/>
      <c r="K2351" s="341"/>
      <c r="L2351" s="341"/>
      <c r="M2351" s="341"/>
    </row>
    <row r="2352" spans="1:13" x14ac:dyDescent="0.25">
      <c r="A2352" s="350">
        <v>20</v>
      </c>
      <c r="B2352" s="353">
        <v>16.55</v>
      </c>
      <c r="C2352" s="356">
        <v>7.73</v>
      </c>
      <c r="D2352" s="413">
        <v>62</v>
      </c>
      <c r="E2352" s="409">
        <v>13352.1</v>
      </c>
      <c r="F2352" s="341"/>
      <c r="G2352" s="341"/>
      <c r="H2352" s="341"/>
      <c r="I2352" s="341"/>
      <c r="J2352" s="341"/>
      <c r="K2352" s="341"/>
      <c r="L2352" s="341"/>
      <c r="M2352" s="341"/>
    </row>
    <row r="2353" spans="1:13" x14ac:dyDescent="0.25">
      <c r="A2353" s="350">
        <v>18</v>
      </c>
      <c r="B2353" s="353">
        <v>37.29</v>
      </c>
      <c r="C2353" s="356">
        <v>5.03</v>
      </c>
      <c r="D2353" s="413">
        <v>62</v>
      </c>
      <c r="E2353" s="409">
        <v>12982.87</v>
      </c>
      <c r="F2353" s="341"/>
      <c r="G2353" s="341"/>
      <c r="H2353" s="341"/>
      <c r="I2353" s="341"/>
      <c r="J2353" s="341"/>
      <c r="K2353" s="341"/>
      <c r="L2353" s="341"/>
      <c r="M2353" s="341"/>
    </row>
    <row r="2354" spans="1:13" x14ac:dyDescent="0.25">
      <c r="A2354" s="350">
        <v>21</v>
      </c>
      <c r="B2354" s="353">
        <v>16.739999999999998</v>
      </c>
      <c r="C2354" s="356">
        <v>4.08</v>
      </c>
      <c r="D2354" s="413">
        <v>62</v>
      </c>
      <c r="E2354" s="409">
        <v>12981.35</v>
      </c>
      <c r="F2354" s="341"/>
      <c r="G2354" s="341"/>
      <c r="H2354" s="341"/>
      <c r="I2354" s="341"/>
      <c r="J2354" s="341"/>
      <c r="K2354" s="341"/>
      <c r="L2354" s="341"/>
      <c r="M2354" s="341"/>
    </row>
    <row r="2355" spans="1:13" x14ac:dyDescent="0.25">
      <c r="A2355" s="350">
        <v>18</v>
      </c>
      <c r="B2355" s="353">
        <v>34.43</v>
      </c>
      <c r="C2355" s="356">
        <v>4.2699999999999996</v>
      </c>
      <c r="D2355" s="413">
        <v>62</v>
      </c>
      <c r="E2355" s="409">
        <v>12979.36</v>
      </c>
      <c r="F2355" s="341"/>
      <c r="G2355" s="341"/>
      <c r="H2355" s="341"/>
      <c r="I2355" s="341"/>
      <c r="J2355" s="341"/>
      <c r="K2355" s="341"/>
      <c r="L2355" s="341"/>
      <c r="M2355" s="341"/>
    </row>
    <row r="2356" spans="1:13" x14ac:dyDescent="0.25">
      <c r="A2356" s="350">
        <v>18</v>
      </c>
      <c r="B2356" s="353">
        <v>34.1</v>
      </c>
      <c r="C2356" s="356">
        <v>4.07</v>
      </c>
      <c r="D2356" s="413">
        <v>62</v>
      </c>
      <c r="E2356" s="409">
        <v>12957.12</v>
      </c>
      <c r="F2356" s="341"/>
      <c r="G2356" s="341"/>
      <c r="H2356" s="341"/>
      <c r="I2356" s="341"/>
      <c r="J2356" s="341"/>
      <c r="K2356" s="341"/>
      <c r="L2356" s="341"/>
      <c r="M2356" s="341"/>
    </row>
    <row r="2357" spans="1:13" x14ac:dyDescent="0.25">
      <c r="A2357" s="350">
        <v>20</v>
      </c>
      <c r="B2357" s="353">
        <v>19.3</v>
      </c>
      <c r="C2357" s="356">
        <v>10.36</v>
      </c>
      <c r="D2357" s="413">
        <v>63</v>
      </c>
      <c r="E2357" s="409">
        <v>48824.45</v>
      </c>
      <c r="F2357" s="341"/>
      <c r="G2357" s="341"/>
      <c r="H2357" s="341"/>
      <c r="I2357" s="341"/>
      <c r="J2357" s="341"/>
      <c r="K2357" s="341"/>
      <c r="L2357" s="341"/>
      <c r="M2357" s="341"/>
    </row>
    <row r="2358" spans="1:13" x14ac:dyDescent="0.25">
      <c r="A2358" s="350">
        <v>18</v>
      </c>
      <c r="B2358" s="353">
        <v>33.659999999999997</v>
      </c>
      <c r="C2358" s="356">
        <v>5.71</v>
      </c>
      <c r="D2358" s="413">
        <v>63</v>
      </c>
      <c r="E2358" s="409">
        <v>47305.31</v>
      </c>
      <c r="F2358" s="341"/>
      <c r="G2358" s="341"/>
      <c r="H2358" s="341"/>
      <c r="I2358" s="341"/>
      <c r="J2358" s="341"/>
      <c r="K2358" s="341"/>
      <c r="L2358" s="341"/>
      <c r="M2358" s="341"/>
    </row>
    <row r="2359" spans="1:13" x14ac:dyDescent="0.25">
      <c r="A2359" s="350">
        <v>18</v>
      </c>
      <c r="B2359" s="353">
        <v>33.33</v>
      </c>
      <c r="C2359" s="356">
        <v>6.08</v>
      </c>
      <c r="D2359" s="413">
        <v>63</v>
      </c>
      <c r="E2359" s="409">
        <v>47055.53</v>
      </c>
      <c r="F2359" s="341"/>
      <c r="G2359" s="341"/>
      <c r="H2359" s="341"/>
      <c r="I2359" s="341"/>
      <c r="J2359" s="341"/>
      <c r="K2359" s="341"/>
      <c r="L2359" s="341"/>
      <c r="M2359" s="341"/>
    </row>
    <row r="2360" spans="1:13" x14ac:dyDescent="0.25">
      <c r="A2360" s="350">
        <v>18</v>
      </c>
      <c r="B2360" s="353">
        <v>21.84</v>
      </c>
      <c r="C2360" s="356">
        <v>5.71</v>
      </c>
      <c r="D2360" s="413">
        <v>63</v>
      </c>
      <c r="E2360" s="409">
        <v>29523.17</v>
      </c>
      <c r="F2360" s="341"/>
      <c r="G2360" s="341"/>
      <c r="H2360" s="341"/>
      <c r="I2360" s="341"/>
      <c r="J2360" s="341"/>
      <c r="K2360" s="341"/>
      <c r="L2360" s="341"/>
      <c r="M2360" s="341"/>
    </row>
    <row r="2361" spans="1:13" x14ac:dyDescent="0.25">
      <c r="A2361" s="350">
        <v>20</v>
      </c>
      <c r="B2361" s="353">
        <v>16.87</v>
      </c>
      <c r="C2361" s="356">
        <v>9.1300000000000008</v>
      </c>
      <c r="D2361" s="413">
        <v>63</v>
      </c>
      <c r="E2361" s="409">
        <v>28950.47</v>
      </c>
      <c r="F2361" s="341"/>
      <c r="G2361" s="341"/>
      <c r="H2361" s="341"/>
      <c r="I2361" s="341"/>
      <c r="J2361" s="341"/>
      <c r="K2361" s="341"/>
      <c r="L2361" s="341"/>
      <c r="M2361" s="341"/>
    </row>
    <row r="2362" spans="1:13" x14ac:dyDescent="0.25">
      <c r="A2362" s="350">
        <v>18</v>
      </c>
      <c r="B2362" s="353">
        <v>30.14</v>
      </c>
      <c r="C2362" s="356">
        <v>5.49</v>
      </c>
      <c r="D2362" s="413">
        <v>63</v>
      </c>
      <c r="E2362" s="409">
        <v>15612.19</v>
      </c>
      <c r="F2362" s="341"/>
      <c r="G2362" s="341"/>
      <c r="H2362" s="341"/>
      <c r="I2362" s="341"/>
      <c r="J2362" s="341"/>
      <c r="K2362" s="341"/>
      <c r="L2362" s="341"/>
      <c r="M2362" s="341"/>
    </row>
    <row r="2363" spans="1:13" x14ac:dyDescent="0.25">
      <c r="A2363" s="350">
        <v>18</v>
      </c>
      <c r="B2363" s="353">
        <v>23.21</v>
      </c>
      <c r="C2363" s="356">
        <v>4.37</v>
      </c>
      <c r="D2363" s="413">
        <v>63</v>
      </c>
      <c r="E2363" s="409">
        <v>15555.19</v>
      </c>
      <c r="F2363" s="341"/>
      <c r="G2363" s="341"/>
      <c r="H2363" s="341"/>
      <c r="I2363" s="341"/>
      <c r="J2363" s="341"/>
      <c r="K2363" s="341"/>
      <c r="L2363" s="341"/>
      <c r="M2363" s="341"/>
    </row>
    <row r="2364" spans="1:13" x14ac:dyDescent="0.25">
      <c r="A2364" s="350">
        <v>20</v>
      </c>
      <c r="B2364" s="353">
        <v>17.170000000000002</v>
      </c>
      <c r="C2364" s="356">
        <v>8.4600000000000009</v>
      </c>
      <c r="D2364" s="413">
        <v>63</v>
      </c>
      <c r="E2364" s="409">
        <v>15170.07</v>
      </c>
      <c r="F2364" s="341"/>
      <c r="G2364" s="341"/>
      <c r="H2364" s="341"/>
      <c r="I2364" s="341"/>
      <c r="J2364" s="341"/>
      <c r="K2364" s="341"/>
      <c r="L2364" s="341"/>
      <c r="M2364" s="341"/>
    </row>
    <row r="2365" spans="1:13" x14ac:dyDescent="0.25">
      <c r="A2365" s="350">
        <v>24</v>
      </c>
      <c r="B2365" s="353">
        <v>15.61</v>
      </c>
      <c r="C2365" s="356">
        <v>5.28</v>
      </c>
      <c r="D2365" s="413">
        <v>63</v>
      </c>
      <c r="E2365" s="409">
        <v>14474.68</v>
      </c>
      <c r="F2365" s="341"/>
      <c r="G2365" s="341"/>
      <c r="H2365" s="341"/>
      <c r="I2365" s="341"/>
      <c r="J2365" s="341"/>
      <c r="K2365" s="341"/>
      <c r="L2365" s="341"/>
      <c r="M2365" s="341"/>
    </row>
    <row r="2366" spans="1:13" x14ac:dyDescent="0.25">
      <c r="A2366" s="350">
        <v>25</v>
      </c>
      <c r="B2366" s="353">
        <v>17.98</v>
      </c>
      <c r="C2366" s="356">
        <v>5.33</v>
      </c>
      <c r="D2366" s="413">
        <v>63</v>
      </c>
      <c r="E2366" s="409">
        <v>14451.84</v>
      </c>
      <c r="F2366" s="341"/>
      <c r="G2366" s="341"/>
      <c r="H2366" s="341"/>
      <c r="I2366" s="341"/>
      <c r="J2366" s="341"/>
      <c r="K2366" s="341"/>
      <c r="L2366" s="341"/>
      <c r="M2366" s="341"/>
    </row>
    <row r="2367" spans="1:13" x14ac:dyDescent="0.25">
      <c r="A2367" s="350">
        <v>18</v>
      </c>
      <c r="B2367" s="353">
        <v>21.64</v>
      </c>
      <c r="C2367" s="356">
        <v>5.5</v>
      </c>
      <c r="D2367" s="413">
        <v>63</v>
      </c>
      <c r="E2367" s="409">
        <v>14449.85</v>
      </c>
      <c r="F2367" s="341"/>
      <c r="G2367" s="341"/>
      <c r="H2367" s="341"/>
      <c r="I2367" s="341"/>
      <c r="J2367" s="341"/>
      <c r="K2367" s="341"/>
      <c r="L2367" s="341"/>
      <c r="M2367" s="341"/>
    </row>
    <row r="2368" spans="1:13" x14ac:dyDescent="0.25">
      <c r="A2368" s="350">
        <v>29</v>
      </c>
      <c r="B2368" s="353">
        <v>16.399999999999999</v>
      </c>
      <c r="C2368" s="356">
        <v>5.4</v>
      </c>
      <c r="D2368" s="413">
        <v>63</v>
      </c>
      <c r="E2368" s="409">
        <v>14349.85</v>
      </c>
      <c r="F2368" s="341"/>
      <c r="G2368" s="341"/>
      <c r="H2368" s="341"/>
      <c r="I2368" s="341"/>
      <c r="J2368" s="341"/>
      <c r="K2368" s="341"/>
      <c r="L2368" s="341"/>
      <c r="M2368" s="341"/>
    </row>
    <row r="2369" spans="1:13" x14ac:dyDescent="0.25">
      <c r="A2369" s="350">
        <v>28</v>
      </c>
      <c r="B2369" s="353">
        <v>15.77</v>
      </c>
      <c r="C2369" s="356">
        <v>6.05</v>
      </c>
      <c r="D2369" s="413">
        <v>63</v>
      </c>
      <c r="E2369" s="409">
        <v>14256.19</v>
      </c>
      <c r="F2369" s="341"/>
      <c r="G2369" s="341"/>
      <c r="H2369" s="341"/>
      <c r="I2369" s="341"/>
      <c r="J2369" s="341"/>
      <c r="K2369" s="341"/>
      <c r="L2369" s="341"/>
      <c r="M2369" s="341"/>
    </row>
    <row r="2370" spans="1:13" x14ac:dyDescent="0.25">
      <c r="A2370" s="350">
        <v>20</v>
      </c>
      <c r="B2370" s="353">
        <v>18.27</v>
      </c>
      <c r="C2370" s="356">
        <v>11.46</v>
      </c>
      <c r="D2370" s="413">
        <v>63</v>
      </c>
      <c r="E2370" s="409">
        <v>14254.61</v>
      </c>
      <c r="F2370" s="341"/>
      <c r="G2370" s="341"/>
      <c r="H2370" s="341"/>
      <c r="I2370" s="341"/>
      <c r="J2370" s="341"/>
      <c r="K2370" s="341"/>
      <c r="L2370" s="341"/>
      <c r="M2370" s="341"/>
    </row>
    <row r="2371" spans="1:13" x14ac:dyDescent="0.25">
      <c r="A2371" s="350">
        <v>20</v>
      </c>
      <c r="B2371" s="353">
        <v>16.489999999999998</v>
      </c>
      <c r="C2371" s="356">
        <v>8.48</v>
      </c>
      <c r="D2371" s="413">
        <v>63</v>
      </c>
      <c r="E2371" s="409">
        <v>13981.85</v>
      </c>
      <c r="F2371" s="341"/>
      <c r="G2371" s="341"/>
      <c r="H2371" s="341"/>
      <c r="I2371" s="341"/>
      <c r="J2371" s="341"/>
      <c r="K2371" s="341"/>
      <c r="L2371" s="341"/>
      <c r="M2371" s="341"/>
    </row>
    <row r="2372" spans="1:13" x14ac:dyDescent="0.25">
      <c r="A2372" s="350">
        <v>28</v>
      </c>
      <c r="B2372" s="353">
        <v>16.14</v>
      </c>
      <c r="C2372" s="356">
        <v>4.8600000000000003</v>
      </c>
      <c r="D2372" s="413">
        <v>63</v>
      </c>
      <c r="E2372" s="409">
        <v>13974.46</v>
      </c>
      <c r="F2372" s="341"/>
      <c r="G2372" s="341"/>
      <c r="H2372" s="341"/>
      <c r="I2372" s="341"/>
      <c r="J2372" s="341"/>
      <c r="K2372" s="341"/>
      <c r="L2372" s="341"/>
      <c r="M2372" s="341"/>
    </row>
    <row r="2373" spans="1:13" x14ac:dyDescent="0.25">
      <c r="A2373" s="350">
        <v>27</v>
      </c>
      <c r="B2373" s="353">
        <v>20.85</v>
      </c>
      <c r="C2373" s="356">
        <v>4.45</v>
      </c>
      <c r="D2373" s="413">
        <v>63</v>
      </c>
      <c r="E2373" s="409">
        <v>13887.97</v>
      </c>
      <c r="F2373" s="341"/>
      <c r="G2373" s="341"/>
      <c r="H2373" s="341"/>
      <c r="I2373" s="341"/>
      <c r="J2373" s="341"/>
      <c r="K2373" s="341"/>
      <c r="L2373" s="341"/>
      <c r="M2373" s="341"/>
    </row>
    <row r="2374" spans="1:13" x14ac:dyDescent="0.25">
      <c r="A2374" s="350">
        <v>23</v>
      </c>
      <c r="B2374" s="353">
        <v>15.88</v>
      </c>
      <c r="C2374" s="356">
        <v>4.3600000000000003</v>
      </c>
      <c r="D2374" s="413">
        <v>63</v>
      </c>
      <c r="E2374" s="409">
        <v>13887.2</v>
      </c>
      <c r="F2374" s="341"/>
      <c r="G2374" s="341"/>
      <c r="H2374" s="341"/>
      <c r="I2374" s="341"/>
      <c r="J2374" s="341"/>
      <c r="K2374" s="341"/>
      <c r="L2374" s="341"/>
      <c r="M2374" s="341"/>
    </row>
    <row r="2375" spans="1:13" x14ac:dyDescent="0.25">
      <c r="A2375" s="350">
        <v>22</v>
      </c>
      <c r="B2375" s="353">
        <v>20.66</v>
      </c>
      <c r="C2375" s="356">
        <v>5.8</v>
      </c>
      <c r="D2375" s="413">
        <v>63</v>
      </c>
      <c r="E2375" s="409">
        <v>13880.95</v>
      </c>
      <c r="F2375" s="341"/>
      <c r="G2375" s="341"/>
      <c r="H2375" s="341"/>
      <c r="I2375" s="341"/>
      <c r="J2375" s="341"/>
      <c r="K2375" s="341"/>
      <c r="L2375" s="341"/>
      <c r="M2375" s="341"/>
    </row>
    <row r="2376" spans="1:13" x14ac:dyDescent="0.25">
      <c r="A2376" s="350">
        <v>28</v>
      </c>
      <c r="B2376" s="353">
        <v>20.399999999999999</v>
      </c>
      <c r="C2376" s="356">
        <v>5.27</v>
      </c>
      <c r="D2376" s="413">
        <v>63</v>
      </c>
      <c r="E2376" s="409">
        <v>13770.1</v>
      </c>
      <c r="F2376" s="341"/>
      <c r="G2376" s="341"/>
      <c r="H2376" s="341"/>
      <c r="I2376" s="341"/>
      <c r="J2376" s="341"/>
      <c r="K2376" s="341"/>
      <c r="L2376" s="341"/>
      <c r="M2376" s="341"/>
    </row>
    <row r="2377" spans="1:13" x14ac:dyDescent="0.25">
      <c r="A2377" s="350">
        <v>21</v>
      </c>
      <c r="B2377" s="353">
        <v>25.19</v>
      </c>
      <c r="C2377" s="356">
        <v>5.64</v>
      </c>
      <c r="D2377" s="413">
        <v>63</v>
      </c>
      <c r="E2377" s="409">
        <v>13405.39</v>
      </c>
      <c r="F2377" s="341"/>
      <c r="G2377" s="341"/>
      <c r="H2377" s="341"/>
      <c r="I2377" s="341"/>
      <c r="J2377" s="341"/>
      <c r="K2377" s="341"/>
      <c r="L2377" s="341"/>
      <c r="M2377" s="341"/>
    </row>
    <row r="2378" spans="1:13" x14ac:dyDescent="0.25">
      <c r="A2378" s="350">
        <v>27</v>
      </c>
      <c r="B2378" s="353">
        <v>20.54</v>
      </c>
      <c r="C2378" s="356">
        <v>4.2</v>
      </c>
      <c r="D2378" s="413">
        <v>63</v>
      </c>
      <c r="E2378" s="409">
        <v>13393.76</v>
      </c>
      <c r="F2378" s="341"/>
      <c r="G2378" s="341"/>
      <c r="H2378" s="341"/>
      <c r="I2378" s="341"/>
      <c r="J2378" s="341"/>
      <c r="K2378" s="341"/>
      <c r="L2378" s="341"/>
      <c r="M2378" s="341"/>
    </row>
    <row r="2379" spans="1:13" x14ac:dyDescent="0.25">
      <c r="A2379" s="350">
        <v>28</v>
      </c>
      <c r="B2379" s="353">
        <v>20.13</v>
      </c>
      <c r="C2379" s="356">
        <v>5.42</v>
      </c>
      <c r="D2379" s="413">
        <v>63</v>
      </c>
      <c r="E2379" s="409">
        <v>13390.56</v>
      </c>
      <c r="F2379" s="341"/>
      <c r="G2379" s="341"/>
      <c r="H2379" s="341"/>
      <c r="I2379" s="341"/>
      <c r="J2379" s="341"/>
      <c r="K2379" s="341"/>
      <c r="L2379" s="341"/>
      <c r="M2379" s="341"/>
    </row>
    <row r="2380" spans="1:13" x14ac:dyDescent="0.25">
      <c r="A2380" s="350">
        <v>29</v>
      </c>
      <c r="B2380" s="353">
        <v>18.93</v>
      </c>
      <c r="C2380" s="356">
        <v>6.11</v>
      </c>
      <c r="D2380" s="413">
        <v>64</v>
      </c>
      <c r="E2380" s="409">
        <v>47928.03</v>
      </c>
      <c r="F2380" s="341"/>
      <c r="G2380" s="341"/>
      <c r="H2380" s="341"/>
      <c r="I2380" s="341"/>
      <c r="J2380" s="341"/>
      <c r="K2380" s="341"/>
      <c r="L2380" s="341"/>
      <c r="M2380" s="341"/>
    </row>
    <row r="2381" spans="1:13" x14ac:dyDescent="0.25">
      <c r="A2381" s="350">
        <v>22</v>
      </c>
      <c r="B2381" s="353">
        <v>24.14</v>
      </c>
      <c r="C2381" s="356">
        <v>5.29</v>
      </c>
      <c r="D2381" s="413">
        <v>64</v>
      </c>
      <c r="E2381" s="409">
        <v>47291.06</v>
      </c>
      <c r="F2381" s="341"/>
      <c r="G2381" s="341"/>
      <c r="H2381" s="341"/>
      <c r="I2381" s="341"/>
      <c r="J2381" s="341"/>
      <c r="K2381" s="341"/>
      <c r="L2381" s="341"/>
      <c r="M2381" s="341"/>
    </row>
    <row r="2382" spans="1:13" x14ac:dyDescent="0.25">
      <c r="A2382" s="350">
        <v>18</v>
      </c>
      <c r="B2382" s="353">
        <v>25.03</v>
      </c>
      <c r="C2382" s="356">
        <v>5.91</v>
      </c>
      <c r="D2382" s="413">
        <v>64</v>
      </c>
      <c r="E2382" s="409">
        <v>46889.26</v>
      </c>
      <c r="F2382" s="341"/>
      <c r="G2382" s="341"/>
      <c r="H2382" s="341"/>
      <c r="I2382" s="341"/>
      <c r="J2382" s="341"/>
      <c r="K2382" s="341"/>
      <c r="L2382" s="341"/>
      <c r="M2382" s="341"/>
    </row>
    <row r="2383" spans="1:13" x14ac:dyDescent="0.25">
      <c r="A2383" s="350">
        <v>27</v>
      </c>
      <c r="B2383" s="353">
        <v>20.47</v>
      </c>
      <c r="C2383" s="356">
        <v>5.81</v>
      </c>
      <c r="D2383" s="413">
        <v>64</v>
      </c>
      <c r="E2383" s="409">
        <v>30166.62</v>
      </c>
      <c r="F2383" s="341"/>
      <c r="G2383" s="341"/>
      <c r="H2383" s="341"/>
      <c r="I2383" s="341"/>
      <c r="J2383" s="341"/>
      <c r="K2383" s="341"/>
      <c r="L2383" s="341"/>
      <c r="M2383" s="341"/>
    </row>
    <row r="2384" spans="1:13" x14ac:dyDescent="0.25">
      <c r="A2384" s="350">
        <v>26</v>
      </c>
      <c r="B2384" s="353">
        <v>18.82</v>
      </c>
      <c r="C2384" s="356">
        <v>5.51</v>
      </c>
      <c r="D2384" s="413">
        <v>64</v>
      </c>
      <c r="E2384" s="409">
        <v>27037.91</v>
      </c>
      <c r="F2384" s="341"/>
      <c r="G2384" s="341"/>
      <c r="H2384" s="341"/>
      <c r="I2384" s="341"/>
      <c r="J2384" s="341"/>
      <c r="K2384" s="341"/>
      <c r="L2384" s="341"/>
      <c r="M2384" s="341"/>
    </row>
    <row r="2385" spans="1:13" x14ac:dyDescent="0.25">
      <c r="A2385" s="350">
        <v>29</v>
      </c>
      <c r="B2385" s="353">
        <v>17.079999999999998</v>
      </c>
      <c r="C2385" s="356">
        <v>5.73</v>
      </c>
      <c r="D2385" s="413">
        <v>64</v>
      </c>
      <c r="E2385" s="409">
        <v>26926.51</v>
      </c>
      <c r="F2385" s="341"/>
      <c r="G2385" s="341"/>
      <c r="H2385" s="341"/>
      <c r="I2385" s="341"/>
      <c r="J2385" s="341"/>
      <c r="K2385" s="341"/>
      <c r="L2385" s="341"/>
      <c r="M2385" s="341"/>
    </row>
    <row r="2386" spans="1:13" x14ac:dyDescent="0.25">
      <c r="A2386" s="350">
        <v>26</v>
      </c>
      <c r="B2386" s="353">
        <v>19.21</v>
      </c>
      <c r="C2386" s="356">
        <v>5.53</v>
      </c>
      <c r="D2386" s="413">
        <v>64</v>
      </c>
      <c r="E2386" s="409">
        <v>16455.71</v>
      </c>
      <c r="F2386" s="341"/>
      <c r="G2386" s="341"/>
      <c r="H2386" s="341"/>
      <c r="I2386" s="341"/>
      <c r="J2386" s="341"/>
      <c r="K2386" s="341"/>
      <c r="L2386" s="341"/>
      <c r="M2386" s="341"/>
    </row>
    <row r="2387" spans="1:13" x14ac:dyDescent="0.25">
      <c r="A2387" s="350">
        <v>29</v>
      </c>
      <c r="B2387" s="353">
        <v>17.86</v>
      </c>
      <c r="C2387" s="356">
        <v>5.43</v>
      </c>
      <c r="D2387" s="413">
        <v>64</v>
      </c>
      <c r="E2387" s="409">
        <v>16085.13</v>
      </c>
      <c r="F2387" s="341"/>
      <c r="G2387" s="341"/>
      <c r="H2387" s="341"/>
      <c r="I2387" s="341"/>
      <c r="J2387" s="341"/>
      <c r="K2387" s="341"/>
      <c r="L2387" s="341"/>
      <c r="M2387" s="341"/>
    </row>
    <row r="2388" spans="1:13" x14ac:dyDescent="0.25">
      <c r="A2388" s="350">
        <v>20</v>
      </c>
      <c r="B2388" s="353">
        <v>21.38</v>
      </c>
      <c r="C2388" s="356">
        <v>8.01</v>
      </c>
      <c r="D2388" s="413">
        <v>64</v>
      </c>
      <c r="E2388" s="409">
        <v>16069.08</v>
      </c>
      <c r="F2388" s="341"/>
      <c r="G2388" s="341"/>
      <c r="H2388" s="341"/>
      <c r="I2388" s="341"/>
      <c r="J2388" s="341"/>
      <c r="K2388" s="341"/>
      <c r="L2388" s="341"/>
      <c r="M2388" s="341"/>
    </row>
    <row r="2389" spans="1:13" x14ac:dyDescent="0.25">
      <c r="A2389" s="350">
        <v>23</v>
      </c>
      <c r="B2389" s="353">
        <v>23.35</v>
      </c>
      <c r="C2389" s="356">
        <v>5.94</v>
      </c>
      <c r="D2389" s="413">
        <v>64</v>
      </c>
      <c r="E2389" s="409">
        <v>15161.53</v>
      </c>
      <c r="F2389" s="341"/>
      <c r="G2389" s="341"/>
      <c r="H2389" s="341"/>
      <c r="I2389" s="341"/>
      <c r="J2389" s="341"/>
      <c r="K2389" s="341"/>
      <c r="L2389" s="341"/>
      <c r="M2389" s="341"/>
    </row>
    <row r="2390" spans="1:13" x14ac:dyDescent="0.25">
      <c r="A2390" s="350">
        <v>23</v>
      </c>
      <c r="B2390" s="353">
        <v>22.24</v>
      </c>
      <c r="C2390" s="356">
        <v>5.04</v>
      </c>
      <c r="D2390" s="413">
        <v>64</v>
      </c>
      <c r="E2390" s="409">
        <v>14988.43</v>
      </c>
      <c r="F2390" s="341"/>
      <c r="G2390" s="341"/>
      <c r="H2390" s="341"/>
      <c r="I2390" s="341"/>
      <c r="J2390" s="341"/>
      <c r="K2390" s="341"/>
      <c r="L2390" s="341"/>
      <c r="M2390" s="341"/>
    </row>
    <row r="2391" spans="1:13" x14ac:dyDescent="0.25">
      <c r="A2391" s="350">
        <v>21</v>
      </c>
      <c r="B2391" s="353">
        <v>24.76</v>
      </c>
      <c r="C2391" s="356">
        <v>4.54</v>
      </c>
      <c r="D2391" s="413">
        <v>64</v>
      </c>
      <c r="E2391" s="409">
        <v>14901.52</v>
      </c>
      <c r="F2391" s="341"/>
      <c r="G2391" s="341"/>
      <c r="H2391" s="341"/>
      <c r="I2391" s="341"/>
      <c r="J2391" s="341"/>
      <c r="K2391" s="341"/>
      <c r="L2391" s="341"/>
      <c r="M2391" s="341"/>
    </row>
    <row r="2392" spans="1:13" x14ac:dyDescent="0.25">
      <c r="A2392" s="350">
        <v>25</v>
      </c>
      <c r="B2392" s="353">
        <v>20.100000000000001</v>
      </c>
      <c r="C2392" s="356">
        <v>5.6</v>
      </c>
      <c r="D2392" s="413">
        <v>64</v>
      </c>
      <c r="E2392" s="409">
        <v>14692.67</v>
      </c>
      <c r="F2392" s="341"/>
      <c r="G2392" s="341"/>
      <c r="H2392" s="341"/>
      <c r="I2392" s="341"/>
      <c r="J2392" s="341"/>
      <c r="K2392" s="341"/>
      <c r="L2392" s="341"/>
      <c r="M2392" s="341"/>
    </row>
    <row r="2393" spans="1:13" x14ac:dyDescent="0.25">
      <c r="A2393" s="350">
        <v>20</v>
      </c>
      <c r="B2393" s="353">
        <v>21.77</v>
      </c>
      <c r="C2393" s="356">
        <v>10.67</v>
      </c>
      <c r="D2393" s="413">
        <v>64</v>
      </c>
      <c r="E2393" s="409">
        <v>14418.28</v>
      </c>
      <c r="F2393" s="341"/>
      <c r="G2393" s="341"/>
      <c r="H2393" s="341"/>
      <c r="I2393" s="341"/>
      <c r="J2393" s="341"/>
      <c r="K2393" s="341"/>
      <c r="L2393" s="341"/>
      <c r="M2393" s="341"/>
    </row>
    <row r="2394" spans="1:13" x14ac:dyDescent="0.25">
      <c r="A2394" s="350">
        <v>27</v>
      </c>
      <c r="B2394" s="353">
        <v>17.82</v>
      </c>
      <c r="C2394" s="356">
        <v>5.26</v>
      </c>
      <c r="D2394" s="413">
        <v>64</v>
      </c>
      <c r="E2394" s="409">
        <v>14410.93</v>
      </c>
      <c r="F2394" s="341"/>
      <c r="G2394" s="341"/>
      <c r="H2394" s="341"/>
      <c r="I2394" s="341"/>
      <c r="J2394" s="341"/>
      <c r="K2394" s="341"/>
      <c r="L2394" s="341"/>
      <c r="M2394" s="341"/>
    </row>
    <row r="2395" spans="1:13" x14ac:dyDescent="0.25">
      <c r="A2395" s="350">
        <v>30</v>
      </c>
      <c r="B2395" s="353">
        <v>17.07</v>
      </c>
      <c r="C2395" s="356">
        <v>5.22</v>
      </c>
      <c r="D2395" s="413">
        <v>64</v>
      </c>
      <c r="E2395" s="409">
        <v>14394.56</v>
      </c>
      <c r="F2395" s="341"/>
      <c r="G2395" s="341"/>
      <c r="H2395" s="341"/>
      <c r="I2395" s="341"/>
      <c r="J2395" s="341"/>
      <c r="K2395" s="341"/>
      <c r="L2395" s="341"/>
      <c r="M2395" s="341"/>
    </row>
    <row r="2396" spans="1:13" x14ac:dyDescent="0.25">
      <c r="A2396" s="350">
        <v>21</v>
      </c>
      <c r="B2396" s="353">
        <v>22.24</v>
      </c>
      <c r="C2396" s="356">
        <v>4.29</v>
      </c>
      <c r="D2396" s="413">
        <v>64</v>
      </c>
      <c r="E2396" s="409">
        <v>14319.03</v>
      </c>
      <c r="F2396" s="341"/>
      <c r="G2396" s="341"/>
      <c r="H2396" s="341"/>
      <c r="I2396" s="341"/>
      <c r="J2396" s="341"/>
      <c r="K2396" s="341"/>
      <c r="L2396" s="341"/>
      <c r="M2396" s="341"/>
    </row>
    <row r="2397" spans="1:13" x14ac:dyDescent="0.25">
      <c r="A2397" s="350">
        <v>24</v>
      </c>
      <c r="B2397" s="353">
        <v>22.34</v>
      </c>
      <c r="C2397" s="356">
        <v>5.57</v>
      </c>
      <c r="D2397" s="413">
        <v>64</v>
      </c>
      <c r="E2397" s="409">
        <v>14313.85</v>
      </c>
      <c r="F2397" s="341"/>
      <c r="G2397" s="341"/>
      <c r="H2397" s="341"/>
      <c r="I2397" s="341"/>
      <c r="J2397" s="341"/>
      <c r="K2397" s="341"/>
      <c r="L2397" s="341"/>
      <c r="M2397" s="341"/>
    </row>
    <row r="2398" spans="1:13" x14ac:dyDescent="0.25">
      <c r="A2398" s="350">
        <v>30</v>
      </c>
      <c r="B2398" s="353">
        <v>17.7</v>
      </c>
      <c r="C2398" s="356">
        <v>6.28</v>
      </c>
      <c r="D2398" s="413">
        <v>64</v>
      </c>
      <c r="E2398" s="409">
        <v>14210.54</v>
      </c>
      <c r="F2398" s="341"/>
      <c r="G2398" s="341"/>
      <c r="H2398" s="341"/>
      <c r="I2398" s="341"/>
      <c r="J2398" s="341"/>
      <c r="K2398" s="341"/>
      <c r="L2398" s="341"/>
      <c r="M2398" s="341"/>
    </row>
    <row r="2399" spans="1:13" x14ac:dyDescent="0.25">
      <c r="A2399" s="350">
        <v>29</v>
      </c>
      <c r="B2399" s="353">
        <v>16.47</v>
      </c>
      <c r="C2399" s="356">
        <v>6.35</v>
      </c>
      <c r="D2399" s="413">
        <v>64</v>
      </c>
      <c r="E2399" s="409">
        <v>13831.12</v>
      </c>
      <c r="F2399" s="341"/>
      <c r="G2399" s="341"/>
      <c r="H2399" s="341"/>
      <c r="I2399" s="341"/>
      <c r="J2399" s="341"/>
      <c r="K2399" s="341"/>
      <c r="L2399" s="341"/>
      <c r="M2399" s="341"/>
    </row>
    <row r="2400" spans="1:13" x14ac:dyDescent="0.25">
      <c r="A2400" s="350">
        <v>30</v>
      </c>
      <c r="B2400" s="353">
        <v>17.600000000000001</v>
      </c>
      <c r="C2400" s="356">
        <v>4.3899999999999997</v>
      </c>
      <c r="D2400" s="413">
        <v>64</v>
      </c>
      <c r="E2400" s="409">
        <v>13822.8</v>
      </c>
      <c r="F2400" s="341"/>
      <c r="G2400" s="341"/>
      <c r="H2400" s="341"/>
      <c r="I2400" s="341"/>
      <c r="J2400" s="341"/>
      <c r="K2400" s="341"/>
      <c r="L2400" s="341"/>
      <c r="M2400" s="341"/>
    </row>
    <row r="2401" spans="1:13" x14ac:dyDescent="0.25">
      <c r="A2401" s="351">
        <v>30</v>
      </c>
      <c r="B2401" s="354">
        <v>17.579999999999998</v>
      </c>
      <c r="C2401" s="357">
        <v>4.51</v>
      </c>
      <c r="D2401" s="413">
        <v>65</v>
      </c>
      <c r="E2401" s="409">
        <v>29330.98</v>
      </c>
      <c r="F2401" s="341"/>
      <c r="G2401" s="341"/>
      <c r="H2401" s="341"/>
      <c r="I2401" s="341"/>
      <c r="J2401" s="341"/>
      <c r="K2401" s="341"/>
      <c r="L2401" s="341"/>
      <c r="M2401" s="341"/>
    </row>
    <row r="2402" spans="1:13" x14ac:dyDescent="0.25">
      <c r="F2402" s="341"/>
      <c r="G2402" s="341"/>
      <c r="H2402" s="341"/>
      <c r="I2402" s="341"/>
      <c r="J2402" s="341"/>
      <c r="K2402" s="341"/>
      <c r="L2402" s="341"/>
      <c r="M2402" s="341"/>
    </row>
    <row r="2403" spans="1:13" x14ac:dyDescent="0.25">
      <c r="F2403" s="341"/>
      <c r="G2403" s="341"/>
      <c r="H2403" s="341"/>
      <c r="I2403" s="341"/>
      <c r="J2403" s="341"/>
      <c r="K2403" s="341"/>
      <c r="L2403" s="341"/>
      <c r="M2403" s="341"/>
    </row>
    <row r="2404" spans="1:13" x14ac:dyDescent="0.25">
      <c r="F2404" s="341"/>
      <c r="G2404" s="341"/>
      <c r="H2404" s="341"/>
      <c r="I2404" s="341"/>
      <c r="J2404" s="341"/>
      <c r="K2404" s="341"/>
      <c r="L2404" s="341"/>
      <c r="M2404" s="341"/>
    </row>
    <row r="2405" spans="1:13" x14ac:dyDescent="0.25">
      <c r="F2405" s="341"/>
      <c r="G2405" s="341"/>
      <c r="H2405" s="341"/>
      <c r="I2405" s="341"/>
      <c r="J2405" s="341"/>
      <c r="K2405" s="341"/>
      <c r="L2405" s="341"/>
      <c r="M2405" s="341"/>
    </row>
    <row r="2406" spans="1:13" x14ac:dyDescent="0.25">
      <c r="F2406" s="341"/>
      <c r="G2406" s="341"/>
      <c r="H2406" s="341"/>
      <c r="I2406" s="341"/>
      <c r="J2406" s="341"/>
      <c r="K2406" s="341"/>
      <c r="L2406" s="341"/>
      <c r="M2406" s="341"/>
    </row>
    <row r="2407" spans="1:13" x14ac:dyDescent="0.25">
      <c r="F2407" s="341"/>
      <c r="G2407" s="341"/>
      <c r="H2407" s="341"/>
      <c r="I2407" s="341"/>
      <c r="J2407" s="341"/>
      <c r="K2407" s="341"/>
      <c r="L2407" s="341"/>
      <c r="M2407" s="341"/>
    </row>
    <row r="2408" spans="1:13" x14ac:dyDescent="0.25">
      <c r="F2408" s="341"/>
      <c r="G2408" s="341"/>
      <c r="H2408" s="341"/>
      <c r="I2408" s="341"/>
      <c r="J2408" s="341"/>
      <c r="K2408" s="341"/>
      <c r="L2408" s="341"/>
      <c r="M2408" s="341"/>
    </row>
    <row r="2409" spans="1:13" x14ac:dyDescent="0.25">
      <c r="F2409" s="341"/>
      <c r="G2409" s="341"/>
      <c r="H2409" s="341"/>
      <c r="I2409" s="341"/>
      <c r="J2409" s="341"/>
      <c r="K2409" s="341"/>
      <c r="L2409" s="341"/>
      <c r="M2409" s="341"/>
    </row>
    <row r="2410" spans="1:13" x14ac:dyDescent="0.25">
      <c r="F2410" s="341"/>
      <c r="G2410" s="341"/>
      <c r="H2410" s="341"/>
      <c r="I2410" s="341"/>
      <c r="J2410" s="341"/>
      <c r="K2410" s="341"/>
      <c r="L2410" s="341"/>
      <c r="M2410" s="341"/>
    </row>
    <row r="2411" spans="1:13" x14ac:dyDescent="0.25">
      <c r="F2411" s="341"/>
      <c r="G2411" s="341"/>
      <c r="H2411" s="341"/>
      <c r="I2411" s="341"/>
      <c r="J2411" s="341"/>
      <c r="K2411" s="341"/>
      <c r="L2411" s="341"/>
      <c r="M2411" s="341"/>
    </row>
    <row r="2412" spans="1:13" x14ac:dyDescent="0.25">
      <c r="F2412" s="341"/>
      <c r="G2412" s="341"/>
      <c r="H2412" s="341"/>
      <c r="I2412" s="341"/>
      <c r="J2412" s="341"/>
      <c r="K2412" s="341"/>
      <c r="L2412" s="341"/>
      <c r="M2412" s="341"/>
    </row>
    <row r="2413" spans="1:13" x14ac:dyDescent="0.25">
      <c r="F2413" s="341"/>
      <c r="G2413" s="341"/>
      <c r="H2413" s="341"/>
      <c r="I2413" s="341"/>
      <c r="J2413" s="341"/>
      <c r="K2413" s="341"/>
      <c r="L2413" s="341"/>
      <c r="M2413" s="341"/>
    </row>
    <row r="2414" spans="1:13" x14ac:dyDescent="0.25">
      <c r="F2414" s="341"/>
      <c r="G2414" s="341"/>
      <c r="H2414" s="341"/>
      <c r="I2414" s="341"/>
      <c r="J2414" s="341"/>
      <c r="K2414" s="341"/>
      <c r="L2414" s="341"/>
      <c r="M2414" s="341"/>
    </row>
    <row r="2415" spans="1:13" x14ac:dyDescent="0.25">
      <c r="F2415" s="341"/>
      <c r="G2415" s="341"/>
      <c r="H2415" s="341"/>
      <c r="I2415" s="341"/>
      <c r="J2415" s="341"/>
      <c r="K2415" s="341"/>
      <c r="L2415" s="341"/>
      <c r="M2415" s="341"/>
    </row>
    <row r="2416" spans="1:13" x14ac:dyDescent="0.25">
      <c r="F2416" s="341"/>
      <c r="G2416" s="341"/>
      <c r="H2416" s="341"/>
      <c r="I2416" s="341"/>
      <c r="J2416" s="341"/>
      <c r="K2416" s="341"/>
      <c r="L2416" s="341"/>
      <c r="M2416" s="341"/>
    </row>
    <row r="2417" spans="6:13" x14ac:dyDescent="0.25">
      <c r="F2417" s="341"/>
      <c r="G2417" s="341"/>
      <c r="H2417" s="341"/>
      <c r="I2417" s="341"/>
      <c r="J2417" s="341"/>
      <c r="K2417" s="341"/>
      <c r="L2417" s="341"/>
      <c r="M2417" s="341"/>
    </row>
    <row r="2418" spans="6:13" x14ac:dyDescent="0.25">
      <c r="F2418" s="341"/>
      <c r="G2418" s="341"/>
      <c r="H2418" s="341"/>
      <c r="I2418" s="341"/>
      <c r="J2418" s="341"/>
      <c r="K2418" s="341"/>
      <c r="L2418" s="341"/>
      <c r="M2418" s="341"/>
    </row>
    <row r="2419" spans="6:13" x14ac:dyDescent="0.25">
      <c r="F2419" s="341"/>
      <c r="G2419" s="341"/>
      <c r="H2419" s="341"/>
      <c r="I2419" s="341"/>
      <c r="J2419" s="341"/>
      <c r="K2419" s="341"/>
      <c r="L2419" s="341"/>
      <c r="M2419" s="341"/>
    </row>
    <row r="2420" spans="6:13" x14ac:dyDescent="0.25">
      <c r="F2420" s="341"/>
      <c r="G2420" s="341"/>
      <c r="H2420" s="341"/>
      <c r="I2420" s="341"/>
      <c r="J2420" s="341"/>
      <c r="K2420" s="341"/>
      <c r="L2420" s="341"/>
      <c r="M2420" s="341"/>
    </row>
    <row r="2421" spans="6:13" x14ac:dyDescent="0.25">
      <c r="F2421" s="341"/>
      <c r="G2421" s="341"/>
      <c r="H2421" s="341"/>
      <c r="I2421" s="341"/>
      <c r="J2421" s="341"/>
      <c r="K2421" s="341"/>
      <c r="L2421" s="341"/>
      <c r="M2421" s="341"/>
    </row>
    <row r="2422" spans="6:13" x14ac:dyDescent="0.25">
      <c r="F2422" s="341"/>
      <c r="G2422" s="341"/>
      <c r="H2422" s="341"/>
      <c r="I2422" s="341"/>
      <c r="J2422" s="341"/>
      <c r="K2422" s="341"/>
      <c r="L2422" s="341"/>
      <c r="M2422" s="341"/>
    </row>
    <row r="2423" spans="6:13" x14ac:dyDescent="0.25">
      <c r="F2423" s="341"/>
      <c r="G2423" s="341"/>
      <c r="H2423" s="341"/>
      <c r="I2423" s="341"/>
      <c r="J2423" s="341"/>
      <c r="K2423" s="341"/>
      <c r="L2423" s="341"/>
      <c r="M2423" s="341"/>
    </row>
    <row r="2424" spans="6:13" x14ac:dyDescent="0.25">
      <c r="F2424" s="341"/>
      <c r="G2424" s="341"/>
      <c r="H2424" s="341"/>
      <c r="I2424" s="341"/>
      <c r="J2424" s="341"/>
      <c r="K2424" s="341"/>
      <c r="L2424" s="341"/>
      <c r="M2424" s="341"/>
    </row>
    <row r="2425" spans="6:13" x14ac:dyDescent="0.25">
      <c r="F2425" s="341"/>
      <c r="G2425" s="341"/>
      <c r="H2425" s="341"/>
      <c r="I2425" s="341"/>
      <c r="J2425" s="341"/>
      <c r="K2425" s="341"/>
      <c r="L2425" s="341"/>
      <c r="M2425" s="341"/>
    </row>
    <row r="2426" spans="6:13" x14ac:dyDescent="0.25">
      <c r="F2426" s="341"/>
      <c r="G2426" s="341"/>
      <c r="H2426" s="341"/>
      <c r="I2426" s="341"/>
      <c r="J2426" s="341"/>
      <c r="K2426" s="341"/>
      <c r="L2426" s="341"/>
      <c r="M2426" s="341"/>
    </row>
    <row r="2427" spans="6:13" x14ac:dyDescent="0.25">
      <c r="F2427" s="341"/>
      <c r="G2427" s="341"/>
      <c r="H2427" s="341"/>
      <c r="I2427" s="341"/>
      <c r="J2427" s="341"/>
      <c r="K2427" s="341"/>
      <c r="L2427" s="341"/>
      <c r="M2427" s="341"/>
    </row>
    <row r="2428" spans="6:13" x14ac:dyDescent="0.25">
      <c r="F2428" s="341"/>
      <c r="G2428" s="341"/>
      <c r="H2428" s="341"/>
      <c r="I2428" s="341"/>
      <c r="J2428" s="341"/>
      <c r="K2428" s="341"/>
      <c r="L2428" s="341"/>
      <c r="M2428" s="341"/>
    </row>
    <row r="2429" spans="6:13" x14ac:dyDescent="0.25">
      <c r="F2429" s="341"/>
      <c r="G2429" s="341"/>
      <c r="H2429" s="341"/>
      <c r="I2429" s="341"/>
      <c r="J2429" s="341"/>
      <c r="K2429" s="341"/>
      <c r="L2429" s="341"/>
      <c r="M2429" s="341"/>
    </row>
  </sheetData>
  <pageMargins left="0.7" right="0.7" top="0.75" bottom="0.75" header="0.3" footer="0.3"/>
  <pageSetup orientation="portrait" r:id="rId5"/>
  <drawing r:id="rId6"/>
  <tableParts count="1">
    <tablePart r:id="rId7"/>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EAB7-A3CE-46C4-BEF8-82CF24A1AA30}">
  <dimension ref="A1:P25"/>
  <sheetViews>
    <sheetView topLeftCell="A34" zoomScaleNormal="100" workbookViewId="0">
      <selection activeCell="A22" sqref="A22"/>
    </sheetView>
  </sheetViews>
  <sheetFormatPr defaultRowHeight="15" x14ac:dyDescent="0.25"/>
  <cols>
    <col min="1" max="1" width="154" customWidth="1"/>
  </cols>
  <sheetData>
    <row r="1" spans="1:16" ht="23.25" x14ac:dyDescent="0.35">
      <c r="A1" s="445" t="s">
        <v>9970</v>
      </c>
      <c r="C1" s="441"/>
      <c r="D1" s="441"/>
      <c r="E1" s="441"/>
      <c r="F1" s="441"/>
      <c r="G1" s="441"/>
      <c r="H1" s="441"/>
      <c r="I1" s="441"/>
      <c r="J1" s="441"/>
      <c r="K1" s="441"/>
      <c r="L1" s="441"/>
      <c r="M1" s="441"/>
      <c r="N1" s="441"/>
      <c r="O1" s="441"/>
      <c r="P1" s="441"/>
    </row>
    <row r="2" spans="1:16" ht="18.75" x14ac:dyDescent="0.3">
      <c r="A2" s="441"/>
      <c r="B2" s="441"/>
      <c r="C2" s="441"/>
      <c r="D2" s="441"/>
      <c r="E2" s="441"/>
      <c r="F2" s="441"/>
      <c r="G2" s="441"/>
      <c r="H2" s="441"/>
      <c r="I2" s="441"/>
      <c r="J2" s="441"/>
      <c r="K2" s="441"/>
      <c r="L2" s="441"/>
      <c r="M2" s="441"/>
      <c r="N2" s="441"/>
      <c r="O2" s="441"/>
      <c r="P2" s="441"/>
    </row>
    <row r="3" spans="1:16" ht="18.75" x14ac:dyDescent="0.3">
      <c r="A3" s="441" t="s">
        <v>9967</v>
      </c>
      <c r="B3" s="441"/>
      <c r="C3" s="441"/>
      <c r="D3" s="441"/>
      <c r="E3" s="441"/>
      <c r="F3" s="441"/>
      <c r="G3" s="441"/>
      <c r="H3" s="441"/>
      <c r="I3" s="441"/>
      <c r="J3" s="441"/>
      <c r="K3" s="441"/>
      <c r="L3" s="441"/>
      <c r="M3" s="441"/>
      <c r="N3" s="441"/>
      <c r="O3" s="441"/>
      <c r="P3" s="441"/>
    </row>
    <row r="4" spans="1:16" ht="18.75" x14ac:dyDescent="0.3">
      <c r="A4" s="441" t="s">
        <v>9968</v>
      </c>
      <c r="B4" s="441"/>
      <c r="C4" s="441"/>
      <c r="D4" s="441"/>
      <c r="E4" s="441"/>
      <c r="F4" s="441"/>
      <c r="G4" s="441"/>
      <c r="H4" s="441"/>
      <c r="I4" s="441"/>
      <c r="J4" s="441"/>
      <c r="K4" s="441"/>
      <c r="L4" s="441"/>
      <c r="M4" s="441"/>
      <c r="N4" s="441"/>
      <c r="O4" s="441"/>
      <c r="P4" s="441"/>
    </row>
    <row r="5" spans="1:16" ht="18.75" x14ac:dyDescent="0.3">
      <c r="A5" s="441" t="s">
        <v>9969</v>
      </c>
      <c r="B5" s="441"/>
      <c r="C5" s="441"/>
      <c r="D5" s="441"/>
      <c r="E5" s="441"/>
      <c r="F5" s="441"/>
      <c r="G5" s="441"/>
      <c r="H5" s="441"/>
      <c r="I5" s="441"/>
      <c r="J5" s="441"/>
      <c r="K5" s="441"/>
      <c r="L5" s="441"/>
      <c r="M5" s="441"/>
      <c r="N5" s="441"/>
      <c r="O5" s="441"/>
      <c r="P5" s="441"/>
    </row>
    <row r="6" spans="1:16" ht="18.75" x14ac:dyDescent="0.3">
      <c r="A6" s="441" t="s">
        <v>9954</v>
      </c>
      <c r="B6" s="441"/>
      <c r="C6" s="441"/>
      <c r="D6" s="441"/>
      <c r="E6" s="441"/>
      <c r="F6" s="441"/>
      <c r="G6" s="441"/>
      <c r="H6" s="441"/>
      <c r="I6" s="441"/>
      <c r="J6" s="441"/>
      <c r="K6" s="441"/>
      <c r="L6" s="441"/>
      <c r="M6" s="441"/>
      <c r="N6" s="441"/>
      <c r="O6" s="441"/>
      <c r="P6" s="441"/>
    </row>
    <row r="7" spans="1:16" ht="18.75" x14ac:dyDescent="0.3">
      <c r="A7" s="441"/>
      <c r="B7" s="441"/>
      <c r="C7" s="441"/>
      <c r="D7" s="441"/>
      <c r="E7" s="441"/>
      <c r="F7" s="441"/>
      <c r="G7" s="441"/>
      <c r="H7" s="441"/>
      <c r="I7" s="441"/>
      <c r="J7" s="441"/>
      <c r="K7" s="441"/>
      <c r="L7" s="441"/>
      <c r="M7" s="441"/>
      <c r="N7" s="441"/>
      <c r="O7" s="441"/>
      <c r="P7" s="441"/>
    </row>
    <row r="8" spans="1:16" ht="18.75" x14ac:dyDescent="0.3">
      <c r="B8" s="441"/>
      <c r="C8" s="441"/>
      <c r="D8" s="441"/>
      <c r="E8" s="441"/>
      <c r="F8" s="441"/>
      <c r="G8" s="441"/>
      <c r="H8" s="441"/>
      <c r="I8" s="441"/>
      <c r="J8" s="441"/>
      <c r="K8" s="441"/>
      <c r="L8" s="441"/>
      <c r="M8" s="441"/>
      <c r="N8" s="441"/>
      <c r="O8" s="441"/>
      <c r="P8" s="441"/>
    </row>
    <row r="9" spans="1:16" ht="18.75" x14ac:dyDescent="0.3">
      <c r="A9" s="441" t="s">
        <v>9955</v>
      </c>
      <c r="B9" s="441"/>
      <c r="C9" s="441"/>
      <c r="D9" s="441"/>
      <c r="E9" s="441"/>
      <c r="F9" s="441"/>
      <c r="G9" s="441"/>
      <c r="H9" s="441"/>
      <c r="I9" s="441"/>
      <c r="J9" s="441"/>
      <c r="K9" s="441"/>
      <c r="L9" s="441"/>
      <c r="M9" s="441"/>
      <c r="N9" s="441"/>
      <c r="O9" s="441"/>
      <c r="P9" s="441"/>
    </row>
    <row r="10" spans="1:16" ht="18.75" x14ac:dyDescent="0.3">
      <c r="A10" s="441" t="s">
        <v>9956</v>
      </c>
      <c r="B10" s="441"/>
      <c r="C10" s="441"/>
      <c r="D10" s="441"/>
      <c r="E10" s="441"/>
      <c r="F10" s="441"/>
      <c r="G10" s="441"/>
      <c r="H10" s="441"/>
      <c r="I10" s="441"/>
      <c r="J10" s="441"/>
      <c r="K10" s="441"/>
      <c r="L10" s="441"/>
      <c r="M10" s="441"/>
      <c r="N10" s="441"/>
      <c r="O10" s="441"/>
      <c r="P10" s="441"/>
    </row>
    <row r="11" spans="1:16" ht="18.75" x14ac:dyDescent="0.3">
      <c r="A11" s="441" t="s">
        <v>9957</v>
      </c>
      <c r="B11" s="441"/>
      <c r="C11" s="441"/>
      <c r="D11" s="441"/>
      <c r="E11" s="441"/>
      <c r="F11" s="441"/>
      <c r="G11" s="441"/>
      <c r="H11" s="441"/>
      <c r="I11" s="441"/>
      <c r="J11" s="441"/>
      <c r="K11" s="441"/>
      <c r="L11" s="441"/>
      <c r="M11" s="441"/>
      <c r="N11" s="441"/>
      <c r="O11" s="441"/>
      <c r="P11" s="441"/>
    </row>
    <row r="12" spans="1:16" ht="18.75" x14ac:dyDescent="0.3">
      <c r="A12" s="441" t="s">
        <v>9958</v>
      </c>
      <c r="B12" s="441"/>
      <c r="C12" s="441"/>
      <c r="D12" s="441"/>
      <c r="E12" s="441"/>
      <c r="F12" s="441"/>
      <c r="G12" s="441"/>
      <c r="H12" s="441"/>
      <c r="I12" s="441"/>
      <c r="J12" s="441"/>
      <c r="K12" s="441"/>
      <c r="L12" s="441"/>
      <c r="M12" s="441"/>
      <c r="N12" s="441"/>
      <c r="O12" s="441"/>
      <c r="P12" s="441"/>
    </row>
    <row r="13" spans="1:16" ht="18.75" x14ac:dyDescent="0.3">
      <c r="A13" s="441" t="s">
        <v>9959</v>
      </c>
      <c r="B13" s="441"/>
      <c r="C13" s="441"/>
      <c r="D13" s="441"/>
      <c r="E13" s="441"/>
      <c r="F13" s="441"/>
      <c r="G13" s="441"/>
      <c r="H13" s="441"/>
      <c r="I13" s="441"/>
      <c r="J13" s="441"/>
      <c r="K13" s="441"/>
      <c r="L13" s="441"/>
      <c r="M13" s="441"/>
      <c r="N13" s="441"/>
      <c r="O13" s="441"/>
      <c r="P13" s="441"/>
    </row>
    <row r="14" spans="1:16" ht="18.75" x14ac:dyDescent="0.3">
      <c r="A14" s="441" t="s">
        <v>9960</v>
      </c>
      <c r="B14" s="441"/>
      <c r="C14" s="441"/>
      <c r="D14" s="441"/>
      <c r="E14" s="441"/>
      <c r="F14" s="441"/>
      <c r="G14" s="441"/>
      <c r="H14" s="441"/>
      <c r="I14" s="441"/>
      <c r="J14" s="441"/>
      <c r="K14" s="441"/>
      <c r="L14" s="441"/>
      <c r="M14" s="441"/>
      <c r="N14" s="441"/>
      <c r="O14" s="441"/>
      <c r="P14" s="441"/>
    </row>
    <row r="15" spans="1:16" ht="18.75" x14ac:dyDescent="0.3">
      <c r="A15" s="441" t="s">
        <v>9961</v>
      </c>
      <c r="B15" s="441"/>
      <c r="C15" s="441"/>
      <c r="D15" s="441"/>
      <c r="E15" s="441"/>
      <c r="F15" s="441"/>
      <c r="G15" s="441"/>
      <c r="H15" s="441"/>
      <c r="I15" s="441"/>
      <c r="J15" s="441"/>
      <c r="K15" s="441"/>
      <c r="L15" s="441"/>
      <c r="M15" s="441"/>
      <c r="N15" s="441"/>
      <c r="O15" s="441"/>
      <c r="P15" s="441"/>
    </row>
    <row r="16" spans="1:16" ht="18.75" x14ac:dyDescent="0.3">
      <c r="A16" s="441" t="s">
        <v>9962</v>
      </c>
      <c r="B16" s="441"/>
      <c r="C16" s="441"/>
      <c r="D16" s="441"/>
      <c r="E16" s="441"/>
      <c r="F16" s="441"/>
      <c r="G16" s="441"/>
      <c r="H16" s="441"/>
      <c r="I16" s="441"/>
      <c r="J16" s="441"/>
      <c r="K16" s="441"/>
      <c r="L16" s="441"/>
      <c r="M16" s="441"/>
      <c r="N16" s="441"/>
      <c r="O16" s="441"/>
      <c r="P16" s="441"/>
    </row>
    <row r="17" spans="1:16" ht="18.75" x14ac:dyDescent="0.3">
      <c r="A17" s="441" t="s">
        <v>9963</v>
      </c>
      <c r="B17" s="441"/>
      <c r="C17" s="441"/>
      <c r="D17" s="441"/>
      <c r="E17" s="441"/>
      <c r="F17" s="441"/>
      <c r="G17" s="441"/>
      <c r="H17" s="441"/>
      <c r="I17" s="441"/>
      <c r="J17" s="441"/>
      <c r="K17" s="441"/>
      <c r="L17" s="441"/>
      <c r="M17" s="441"/>
      <c r="N17" s="441"/>
      <c r="O17" s="441"/>
      <c r="P17" s="441"/>
    </row>
    <row r="18" spans="1:16" ht="18.75" x14ac:dyDescent="0.3">
      <c r="A18" s="441" t="s">
        <v>9964</v>
      </c>
      <c r="B18" s="441"/>
      <c r="C18" s="441"/>
      <c r="D18" s="441"/>
      <c r="E18" s="441"/>
      <c r="F18" s="441"/>
      <c r="G18" s="441"/>
      <c r="H18" s="441"/>
      <c r="I18" s="441"/>
      <c r="J18" s="441"/>
      <c r="K18" s="441"/>
      <c r="L18" s="441"/>
      <c r="M18" s="441"/>
      <c r="N18" s="441"/>
      <c r="O18" s="441"/>
      <c r="P18" s="441"/>
    </row>
    <row r="19" spans="1:16" ht="18.75" x14ac:dyDescent="0.3">
      <c r="A19" s="441" t="s">
        <v>9965</v>
      </c>
      <c r="B19" s="441"/>
      <c r="C19" s="441"/>
      <c r="D19" s="441"/>
      <c r="E19" s="441"/>
      <c r="F19" s="441"/>
      <c r="G19" s="441"/>
      <c r="H19" s="441"/>
      <c r="I19" s="441"/>
      <c r="J19" s="441"/>
      <c r="K19" s="441"/>
      <c r="L19" s="441"/>
      <c r="M19" s="441"/>
      <c r="N19" s="441"/>
      <c r="O19" s="441"/>
      <c r="P19" s="441"/>
    </row>
    <row r="20" spans="1:16" ht="18.75" x14ac:dyDescent="0.3">
      <c r="A20" s="441"/>
      <c r="B20" s="441"/>
      <c r="C20" s="441"/>
      <c r="D20" s="441"/>
      <c r="E20" s="441"/>
      <c r="F20" s="441"/>
      <c r="G20" s="441"/>
      <c r="H20" s="441"/>
      <c r="I20" s="441"/>
      <c r="J20" s="441"/>
      <c r="K20" s="441"/>
      <c r="L20" s="441"/>
      <c r="M20" s="441"/>
      <c r="N20" s="441"/>
      <c r="O20" s="441"/>
      <c r="P20" s="441"/>
    </row>
    <row r="21" spans="1:16" ht="18.75" x14ac:dyDescent="0.3">
      <c r="A21" s="441"/>
      <c r="B21" s="441"/>
      <c r="C21" s="441"/>
      <c r="D21" s="441"/>
      <c r="E21" s="441"/>
      <c r="F21" s="441"/>
      <c r="G21" s="441"/>
      <c r="H21" s="441"/>
      <c r="I21" s="441"/>
      <c r="J21" s="441"/>
      <c r="K21" s="441"/>
      <c r="L21" s="441"/>
      <c r="M21" s="441"/>
      <c r="N21" s="441"/>
      <c r="O21" s="441"/>
      <c r="P21" s="441"/>
    </row>
    <row r="22" spans="1:16" ht="18.75" x14ac:dyDescent="0.3">
      <c r="A22" s="447" t="s">
        <v>9978</v>
      </c>
      <c r="B22" s="441"/>
      <c r="C22" s="441"/>
      <c r="D22" s="441"/>
      <c r="E22" s="441"/>
      <c r="F22" s="441"/>
      <c r="G22" s="441"/>
      <c r="H22" s="441"/>
      <c r="I22" s="441"/>
      <c r="J22" s="441"/>
      <c r="K22" s="441"/>
      <c r="L22" s="441"/>
      <c r="M22" s="441"/>
      <c r="N22" s="441"/>
      <c r="O22" s="441"/>
      <c r="P22" s="441"/>
    </row>
    <row r="23" spans="1:16" ht="18.75" x14ac:dyDescent="0.3">
      <c r="A23" s="446" t="s">
        <v>9971</v>
      </c>
      <c r="B23" s="441"/>
      <c r="C23" s="441"/>
      <c r="D23" s="441"/>
      <c r="E23" s="441"/>
      <c r="F23" s="441"/>
      <c r="G23" s="441"/>
      <c r="H23" s="441"/>
      <c r="I23" s="441"/>
      <c r="J23" s="441"/>
      <c r="K23" s="441"/>
      <c r="L23" s="441"/>
      <c r="M23" s="441"/>
      <c r="N23" s="441"/>
      <c r="O23" s="441"/>
      <c r="P23" s="441"/>
    </row>
    <row r="24" spans="1:16" ht="18.75" x14ac:dyDescent="0.3">
      <c r="A24" s="446" t="s">
        <v>9966</v>
      </c>
      <c r="B24" s="441"/>
      <c r="C24" s="441"/>
      <c r="D24" s="441"/>
      <c r="E24" s="441"/>
      <c r="F24" s="441"/>
      <c r="G24" s="441"/>
      <c r="H24" s="441"/>
      <c r="I24" s="441"/>
      <c r="J24" s="441"/>
      <c r="K24" s="441"/>
      <c r="L24" s="441"/>
      <c r="M24" s="441"/>
      <c r="N24" s="441"/>
      <c r="O24" s="441"/>
      <c r="P24" s="441"/>
    </row>
    <row r="25" spans="1:16" x14ac:dyDescent="0.25">
      <c r="A25" s="341"/>
      <c r="B25" s="341"/>
      <c r="C25" s="341"/>
      <c r="D25" s="341"/>
      <c r="E25" s="341"/>
      <c r="F25" s="341"/>
      <c r="G25" s="341"/>
      <c r="H25" s="341"/>
      <c r="I25" s="341"/>
      <c r="J25" s="341"/>
      <c r="K25" s="341"/>
      <c r="L25" s="341"/>
      <c r="M25" s="341"/>
      <c r="N25" s="341"/>
      <c r="O25" s="341"/>
      <c r="P25" s="3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Intrdouction-1</vt:lpstr>
      <vt:lpstr>Area Of Study-2</vt:lpstr>
      <vt:lpstr>Steps and Objectives-3</vt:lpstr>
      <vt:lpstr>Customer Name-4</vt:lpstr>
      <vt:lpstr>Medical Examinations-5</vt:lpstr>
      <vt:lpstr>Hospitalisation Details-6</vt:lpstr>
      <vt:lpstr>Healthcare-7</vt:lpstr>
      <vt:lpstr>Project steps and Opjectives-8</vt:lpstr>
      <vt:lpstr> Data Analysis-9</vt:lpstr>
      <vt:lpstr>Conclusion-10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2024-11-15T08:51:05Z</dcterms:modified>
</cp:coreProperties>
</file>